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1.xml" ContentType="application/vnd.openxmlformats-officedocument.drawing+xml"/>
  <Override PartName="/xl/charts/chart51.xml" ContentType="application/vnd.openxmlformats-officedocument.drawingml.chart+xml"/>
  <Override PartName="/xl/drawings/drawing1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4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6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1" documentId="8_{4A15A9F5-AD6A-4DCD-8CF1-94AD0614C680}" xr6:coauthVersionLast="47" xr6:coauthVersionMax="47" xr10:uidLastSave="{399329E5-6CC9-45BF-97E8-A45081288120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RNR" sheetId="69" state="hidden" r:id="rId17"/>
    <sheet name="S" sheetId="57" r:id="rId18"/>
    <sheet name="Slakteri per MÅNED" sheetId="68" r:id="rId19"/>
    <sheet name="Klasse" sheetId="48" r:id="rId20"/>
    <sheet name="K" sheetId="63" r:id="rId21"/>
    <sheet name="Kjøtt%" sheetId="49" r:id="rId22"/>
    <sheet name="KJ" sheetId="66" r:id="rId23"/>
    <sheet name="Vektgrupper" sheetId="50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Kommune_nummer" sheetId="64" state="hidden" r:id="rId31"/>
    <sheet name="Variant per måned" sheetId="52" r:id="rId32"/>
    <sheet name="Ark3" sheetId="70" r:id="rId33"/>
  </sheets>
  <externalReferences>
    <externalReference r:id="rId34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1" hidden="1">Uke!#REF!</definedName>
    <definedName name="__123Graph_ADIAGRAM1" localSheetId="19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7" hidden="1">Uke!#REF!</definedName>
    <definedName name="__123Graph_ADIAGRAM1" localSheetId="15" hidden="1">Uke!#REF!</definedName>
    <definedName name="__123Graph_ADIAGRAM1" localSheetId="18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31" hidden="1">Uke!#REF!</definedName>
    <definedName name="__123Graph_ADIAGRAM1" localSheetId="23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1" hidden="1">Uke!#REF!</definedName>
    <definedName name="__123Graph_ADIAGRAM2" localSheetId="19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7" hidden="1">Uke!#REF!</definedName>
    <definedName name="__123Graph_ADIAGRAM2" localSheetId="15" hidden="1">Uke!#REF!</definedName>
    <definedName name="__123Graph_ADIAGRAM2" localSheetId="18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31" hidden="1">Uke!#REF!</definedName>
    <definedName name="__123Graph_ADIAGRAM2" localSheetId="23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7" hidden="1">Uke!#REF!</definedName>
    <definedName name="__123Graph_ADIAGRAM3" localSheetId="18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1" hidden="1">Uke!#REF!</definedName>
    <definedName name="__123Graph_ADIAGRAM4" localSheetId="19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7" hidden="1">Uke!#REF!</definedName>
    <definedName name="__123Graph_ADIAGRAM4" localSheetId="15" hidden="1">Uke!#REF!</definedName>
    <definedName name="__123Graph_ADIAGRAM4" localSheetId="18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31" hidden="1">Uke!#REF!</definedName>
    <definedName name="__123Graph_ADIAGRAM4" localSheetId="23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1" hidden="1">Uke!#REF!</definedName>
    <definedName name="__123Graph_ADIAGRAM5" localSheetId="19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7" hidden="1">Uke!#REF!</definedName>
    <definedName name="__123Graph_ADIAGRAM5" localSheetId="15" hidden="1">Uke!#REF!</definedName>
    <definedName name="__123Graph_ADIAGRAM5" localSheetId="18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31" hidden="1">Uke!#REF!</definedName>
    <definedName name="__123Graph_ADIAGRAM5" localSheetId="23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1" hidden="1">Uke!#REF!</definedName>
    <definedName name="__123Graph_BDIAGRAM1" localSheetId="19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7" hidden="1">Uke!#REF!</definedName>
    <definedName name="__123Graph_BDIAGRAM1" localSheetId="15" hidden="1">Uke!#REF!</definedName>
    <definedName name="__123Graph_BDIAGRAM1" localSheetId="18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31" hidden="1">Uke!#REF!</definedName>
    <definedName name="__123Graph_BDIAGRAM1" localSheetId="23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1" hidden="1">Uke!#REF!</definedName>
    <definedName name="__123Graph_BDIAGRAM2" localSheetId="19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7" hidden="1">Uke!#REF!</definedName>
    <definedName name="__123Graph_BDIAGRAM2" localSheetId="15" hidden="1">Uke!#REF!</definedName>
    <definedName name="__123Graph_BDIAGRAM2" localSheetId="18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31" hidden="1">Uke!#REF!</definedName>
    <definedName name="__123Graph_BDIAGRAM2" localSheetId="23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7" hidden="1">Uke!#REF!</definedName>
    <definedName name="__123Graph_BDIAGRAM3" localSheetId="18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1" hidden="1">Uke!#REF!</definedName>
    <definedName name="__123Graph_BDIAGRAM4" localSheetId="19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7" hidden="1">Uke!#REF!</definedName>
    <definedName name="__123Graph_BDIAGRAM4" localSheetId="15" hidden="1">Uke!#REF!</definedName>
    <definedName name="__123Graph_BDIAGRAM4" localSheetId="18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31" hidden="1">Uke!#REF!</definedName>
    <definedName name="__123Graph_BDIAGRAM4" localSheetId="23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1" hidden="1">Uke!#REF!</definedName>
    <definedName name="__123Graph_CDIAGRAM5" localSheetId="19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7" hidden="1">Uke!#REF!</definedName>
    <definedName name="__123Graph_CDIAGRAM5" localSheetId="15" hidden="1">Uke!#REF!</definedName>
    <definedName name="__123Graph_CDIAGRAM5" localSheetId="18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31" hidden="1">Uke!#REF!</definedName>
    <definedName name="__123Graph_CDIAGRAM5" localSheetId="23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7" hidden="1">Uke!#REF!</definedName>
    <definedName name="__123Graph_XDIAGRAM1" localSheetId="18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7" hidden="1">Uke!#REF!</definedName>
    <definedName name="__123Graph_XDIAGRAM2" localSheetId="18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7" hidden="1">Uke!#REF!</definedName>
    <definedName name="__123Graph_XDIAGRAM3" localSheetId="18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7" hidden="1">Uke!#REF!</definedName>
    <definedName name="__123Graph_XDIAGRAM4" localSheetId="18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7" hidden="1">Uke!#REF!</definedName>
    <definedName name="__123Graph_XDIAGRAM5" localSheetId="18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7" hidden="1">Uke!#REF!</definedName>
    <definedName name="a" localSheetId="18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'Ark1'!$A$1:$AC$4566</definedName>
    <definedName name="BBB" localSheetId="28" hidden="1">Uke!#REF!</definedName>
    <definedName name="BBB" localSheetId="27" hidden="1">Uke!#REF!</definedName>
    <definedName name="BBB" localSheetId="21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7" hidden="1">Uke!#REF!</definedName>
    <definedName name="BBB" localSheetId="18" hidden="1">[1]Uke!#REF!</definedName>
    <definedName name="BBB" localSheetId="24" hidden="1">Uke!#REF!</definedName>
    <definedName name="BBB" localSheetId="31" hidden="1">Uke!#REF!</definedName>
    <definedName name="BBB" localSheetId="23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7" hidden="1">Uke!#REF!</definedName>
    <definedName name="BNM" localSheetId="18" hidden="1">[1]Uke!#REF!</definedName>
    <definedName name="BNM" localSheetId="24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7" hidden="1">Uke!#REF!</definedName>
    <definedName name="cc" localSheetId="18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7" hidden="1">Uke!#REF!</definedName>
    <definedName name="CFE" localSheetId="18" hidden="1">[1]Uke!#REF!</definedName>
    <definedName name="CFE" localSheetId="24" hidden="1">Uke!#REF!</definedName>
    <definedName name="CFE" localSheetId="31" hidden="1">Uke!#REF!</definedName>
    <definedName name="CFE" localSheetId="23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7" hidden="1">Uke!#REF!</definedName>
    <definedName name="d" localSheetId="18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1" hidden="1">Uke!#REF!</definedName>
    <definedName name="DDD" localSheetId="19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7" hidden="1">Uke!#REF!</definedName>
    <definedName name="DDD" localSheetId="15" hidden="1">Uke!#REF!</definedName>
    <definedName name="DDD" localSheetId="18" hidden="1">[1]Uke!#REF!</definedName>
    <definedName name="DDD" localSheetId="24" hidden="1">Uke!#REF!</definedName>
    <definedName name="DDD" localSheetId="25" hidden="1">Uke!#REF!</definedName>
    <definedName name="DDD" localSheetId="31" hidden="1">Uke!#REF!</definedName>
    <definedName name="DDD" localSheetId="23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1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7" hidden="1">Uke!#REF!</definedName>
    <definedName name="EEE" localSheetId="18" hidden="1">[1]Uke!#REF!</definedName>
    <definedName name="EEE" localSheetId="24" hidden="1">Uke!#REF!</definedName>
    <definedName name="EEE" localSheetId="31" hidden="1">Uke!#REF!</definedName>
    <definedName name="EEE" localSheetId="23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7" hidden="1">Uke!#REF!</definedName>
    <definedName name="f" localSheetId="18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7" hidden="1">Uke!#REF!</definedName>
    <definedName name="FF" localSheetId="18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1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7" hidden="1">Uke!#REF!</definedName>
    <definedName name="GGG" localSheetId="18" hidden="1">[1]Uke!#REF!</definedName>
    <definedName name="GGG" localSheetId="24" hidden="1">Uke!#REF!</definedName>
    <definedName name="GGG" localSheetId="31" hidden="1">Uke!#REF!</definedName>
    <definedName name="GGG" localSheetId="23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7" hidden="1">Uke!#REF!</definedName>
    <definedName name="GH" localSheetId="18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7" hidden="1">Uke!#REF!</definedName>
    <definedName name="GI" localSheetId="18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7" hidden="1">Uke!#REF!</definedName>
    <definedName name="HG" localSheetId="18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7" hidden="1">Uke!#REF!</definedName>
    <definedName name="HT" localSheetId="18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7" hidden="1">Uke!#REF!</definedName>
    <definedName name="JHK" localSheetId="18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7" hidden="1">Uke!#REF!</definedName>
    <definedName name="JLK" localSheetId="18" hidden="1">[1]Uke!#REF!</definedName>
    <definedName name="JLK" localSheetId="24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7" hidden="1">Uke!#REF!</definedName>
    <definedName name="JLKJ" localSheetId="18" hidden="1">[1]Uke!#REF!</definedName>
    <definedName name="JLKJ" localSheetId="24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7" hidden="1">Uke!#REF!</definedName>
    <definedName name="JLKJLK" localSheetId="18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7" hidden="1">Uke!#REF!</definedName>
    <definedName name="KJH" localSheetId="18" hidden="1">[1]Uke!#REF!</definedName>
    <definedName name="KJH" localSheetId="24" hidden="1">Uke!#REF!</definedName>
    <definedName name="KJH" localSheetId="31" hidden="1">Uke!#REF!</definedName>
    <definedName name="KJH" localSheetId="23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7" hidden="1">Uke!#REF!</definedName>
    <definedName name="KJHK" localSheetId="18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7" hidden="1">Uke!#REF!</definedName>
    <definedName name="kkk" localSheetId="18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7" hidden="1">Uke!#REF!</definedName>
    <definedName name="LKH" localSheetId="18" hidden="1">[1]Uke!#REF!</definedName>
    <definedName name="LKH" localSheetId="24" hidden="1">Uke!#REF!</definedName>
    <definedName name="LKH" localSheetId="31" hidden="1">Uke!#REF!</definedName>
    <definedName name="LKH" localSheetId="23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7" hidden="1">Uke!#REF!</definedName>
    <definedName name="lll" localSheetId="18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7" hidden="1">Uke!#REF!</definedName>
    <definedName name="MM" localSheetId="18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7" hidden="1">Uke!#REF!</definedName>
    <definedName name="mmm" localSheetId="18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7" hidden="1">Uke!#REF!</definedName>
    <definedName name="nn" localSheetId="18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7" hidden="1">Uke!#REF!</definedName>
    <definedName name="NVN" localSheetId="18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7" hidden="1">Uke!#REF!</definedName>
    <definedName name="q" localSheetId="18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7" hidden="1">Uke!#REF!</definedName>
    <definedName name="rr" localSheetId="18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1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7" hidden="1">Uke!#REF!</definedName>
    <definedName name="SSS" localSheetId="18" hidden="1">[1]Uke!#REF!</definedName>
    <definedName name="SSS" localSheetId="24" hidden="1">Uke!#REF!</definedName>
    <definedName name="SSS" localSheetId="31" hidden="1">Uke!#REF!</definedName>
    <definedName name="SSS" localSheetId="23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7" hidden="1">Uke!#REF!</definedName>
    <definedName name="SSSS" localSheetId="18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7" hidden="1">Uke!#REF!</definedName>
    <definedName name="T" localSheetId="18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7" hidden="1">Uke!#REF!</definedName>
    <definedName name="TT" localSheetId="18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1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7" hidden="1">Uke!#REF!</definedName>
    <definedName name="TTT" localSheetId="18" hidden="1">[1]Uke!#REF!</definedName>
    <definedName name="TTT" localSheetId="24" hidden="1">Uke!#REF!</definedName>
    <definedName name="TTT" localSheetId="31" hidden="1">Uke!#REF!</definedName>
    <definedName name="TTT" localSheetId="23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7" hidden="1">Uke!#REF!</definedName>
    <definedName name="u" localSheetId="18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År!$A$3:$V$35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7" hidden="1">Uke!#REF!</definedName>
    <definedName name="v" localSheetId="18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7" hidden="1">Uke!#REF!</definedName>
    <definedName name="vv" localSheetId="18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1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7" hidden="1">Uke!#REF!</definedName>
    <definedName name="VVV" localSheetId="18" hidden="1">[1]Uke!#REF!</definedName>
    <definedName name="VVV" localSheetId="24" hidden="1">Uke!#REF!</definedName>
    <definedName name="VVV" localSheetId="31" hidden="1">Uke!#REF!</definedName>
    <definedName name="VVV" localSheetId="23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7" hidden="1">Uke!#REF!</definedName>
    <definedName name="w" localSheetId="18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7" hidden="1">Uke!#REF!</definedName>
    <definedName name="XCV" localSheetId="18" hidden="1">[1]Uke!#REF!</definedName>
    <definedName name="XCV" localSheetId="24" hidden="1">Uke!#REF!</definedName>
    <definedName name="XCV" localSheetId="31" hidden="1">Uke!#REF!</definedName>
    <definedName name="XCV" localSheetId="23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7" hidden="1">Uke!#REF!</definedName>
    <definedName name="XGXGF" localSheetId="18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1" hidden="1">Uke!#REF!</definedName>
    <definedName name="XXX" localSheetId="19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7" hidden="1">Uke!#REF!</definedName>
    <definedName name="XXX" localSheetId="15" hidden="1">Uke!#REF!</definedName>
    <definedName name="XXX" localSheetId="18" hidden="1">[1]Uke!#REF!</definedName>
    <definedName name="XXX" localSheetId="24" hidden="1">Uke!#REF!</definedName>
    <definedName name="XXX" localSheetId="25" hidden="1">Uke!#REF!</definedName>
    <definedName name="XXX" localSheetId="31" hidden="1">Uke!#REF!</definedName>
    <definedName name="XXX" localSheetId="23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7" hidden="1">Uke!#REF!</definedName>
    <definedName name="YUT" localSheetId="18" hidden="1">[1]Uke!#REF!</definedName>
    <definedName name="YUT" localSheetId="24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7" hidden="1">Uke!#REF!</definedName>
    <definedName name="YY" localSheetId="18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7" hidden="1">Uke!#REF!</definedName>
    <definedName name="YYY" localSheetId="18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7" hidden="1">Uke!#REF!</definedName>
    <definedName name="YYYY" localSheetId="18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7" hidden="1">Uke!#REF!</definedName>
    <definedName name="zz" localSheetId="18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7" hidden="1">Uke!#REF!</definedName>
    <definedName name="øøø" localSheetId="18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1" hidden="1">Uke!#REF!</definedName>
    <definedName name="aa" localSheetId="19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7" hidden="1">Uke!#REF!</definedName>
    <definedName name="aa" localSheetId="18" hidden="1">[1]Uke!#REF!</definedName>
    <definedName name="aa" localSheetId="24" hidden="1">Uke!#REF!</definedName>
    <definedName name="aa" localSheetId="25" hidden="1">Uke!#REF!</definedName>
    <definedName name="aa" localSheetId="31" hidden="1">Uke!#REF!</definedName>
    <definedName name="aa" localSheetId="23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1" hidden="1">Uke!#REF!</definedName>
    <definedName name="aaa" localSheetId="19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7" hidden="1">Uke!#REF!</definedName>
    <definedName name="aaa" localSheetId="18" hidden="1">[1]Uke!#REF!</definedName>
    <definedName name="aaa" localSheetId="24" hidden="1">Uke!#REF!</definedName>
    <definedName name="aaa" localSheetId="31" hidden="1">Uke!#REF!</definedName>
    <definedName name="aaa" localSheetId="2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6" i="52" l="1"/>
  <c r="D27" i="52"/>
  <c r="D28" i="52"/>
  <c r="D30" i="52"/>
  <c r="D31" i="52"/>
  <c r="D32" i="52"/>
  <c r="D22" i="52"/>
  <c r="D23" i="52"/>
  <c r="D24" i="52"/>
  <c r="D18" i="52" l="1"/>
  <c r="D19" i="52"/>
  <c r="D20" i="52"/>
  <c r="A31" i="46" l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D15" i="52" l="1"/>
  <c r="D16" i="52"/>
  <c r="D14" i="52"/>
  <c r="B49" i="46" l="1"/>
  <c r="C49" i="46"/>
  <c r="D49" i="46"/>
  <c r="E49" i="46" s="1"/>
  <c r="F49" i="46"/>
  <c r="G49" i="46"/>
  <c r="H49" i="46"/>
  <c r="I49" i="46"/>
  <c r="J49" i="46"/>
  <c r="L49" i="46"/>
  <c r="O49" i="46"/>
  <c r="Q49" i="46"/>
  <c r="R49" i="46"/>
  <c r="S49" i="46"/>
  <c r="U49" i="46"/>
  <c r="B50" i="46"/>
  <c r="C50" i="46"/>
  <c r="D50" i="46"/>
  <c r="E50" i="46" s="1"/>
  <c r="F50" i="46"/>
  <c r="G50" i="46"/>
  <c r="H50" i="46"/>
  <c r="I50" i="46"/>
  <c r="J50" i="46"/>
  <c r="L50" i="46"/>
  <c r="O50" i="46"/>
  <c r="Q50" i="46"/>
  <c r="R50" i="46"/>
  <c r="S50" i="46"/>
  <c r="U50" i="46"/>
  <c r="B51" i="46"/>
  <c r="C51" i="46"/>
  <c r="D51" i="46"/>
  <c r="E51" i="46" s="1"/>
  <c r="F51" i="46"/>
  <c r="G51" i="46"/>
  <c r="H51" i="46"/>
  <c r="I51" i="46"/>
  <c r="J51" i="46"/>
  <c r="L51" i="46"/>
  <c r="O51" i="46"/>
  <c r="Q51" i="46"/>
  <c r="R51" i="46"/>
  <c r="S51" i="46"/>
  <c r="U51" i="46"/>
  <c r="B52" i="46"/>
  <c r="C52" i="46"/>
  <c r="D52" i="46"/>
  <c r="E52" i="46" s="1"/>
  <c r="F52" i="46"/>
  <c r="G52" i="46"/>
  <c r="H52" i="46"/>
  <c r="I52" i="46"/>
  <c r="J52" i="46"/>
  <c r="L52" i="46"/>
  <c r="O52" i="46"/>
  <c r="Q52" i="46"/>
  <c r="R52" i="46"/>
  <c r="S52" i="46"/>
  <c r="U52" i="46"/>
  <c r="B53" i="46"/>
  <c r="C53" i="46"/>
  <c r="D53" i="46"/>
  <c r="E53" i="46" s="1"/>
  <c r="F53" i="46"/>
  <c r="G53" i="46"/>
  <c r="H53" i="46"/>
  <c r="I53" i="46"/>
  <c r="J53" i="46"/>
  <c r="L53" i="46"/>
  <c r="O53" i="46"/>
  <c r="Q53" i="46"/>
  <c r="R53" i="46"/>
  <c r="S53" i="46"/>
  <c r="U53" i="46"/>
  <c r="B54" i="46"/>
  <c r="C54" i="46"/>
  <c r="D54" i="46"/>
  <c r="E54" i="46" s="1"/>
  <c r="F54" i="46"/>
  <c r="G54" i="46"/>
  <c r="H54" i="46"/>
  <c r="I54" i="46"/>
  <c r="J54" i="46"/>
  <c r="L54" i="46"/>
  <c r="O54" i="46"/>
  <c r="Q54" i="46"/>
  <c r="R54" i="46"/>
  <c r="S54" i="46"/>
  <c r="U54" i="46"/>
  <c r="B55" i="46"/>
  <c r="C55" i="46"/>
  <c r="D55" i="46"/>
  <c r="E55" i="46" s="1"/>
  <c r="F55" i="46"/>
  <c r="G55" i="46"/>
  <c r="H55" i="46"/>
  <c r="I55" i="46"/>
  <c r="J55" i="46"/>
  <c r="L55" i="46"/>
  <c r="O55" i="46"/>
  <c r="Q55" i="46"/>
  <c r="R55" i="46"/>
  <c r="S55" i="46"/>
  <c r="U55" i="46"/>
  <c r="B56" i="46"/>
  <c r="C56" i="46"/>
  <c r="D56" i="46"/>
  <c r="E56" i="46" s="1"/>
  <c r="F56" i="46"/>
  <c r="G56" i="46"/>
  <c r="H56" i="46"/>
  <c r="I56" i="46"/>
  <c r="J56" i="46"/>
  <c r="L56" i="46"/>
  <c r="O56" i="46"/>
  <c r="Q56" i="46"/>
  <c r="R56" i="46"/>
  <c r="S56" i="46"/>
  <c r="U56" i="46"/>
  <c r="B57" i="46"/>
  <c r="C57" i="46"/>
  <c r="D57" i="46"/>
  <c r="E57" i="46" s="1"/>
  <c r="F57" i="46"/>
  <c r="G57" i="46"/>
  <c r="H57" i="46"/>
  <c r="I57" i="46"/>
  <c r="J57" i="46"/>
  <c r="L57" i="46"/>
  <c r="O57" i="46"/>
  <c r="Q57" i="46"/>
  <c r="R57" i="46"/>
  <c r="S57" i="46"/>
  <c r="U57" i="46"/>
  <c r="B58" i="46"/>
  <c r="C58" i="46"/>
  <c r="D58" i="46"/>
  <c r="E58" i="46" s="1"/>
  <c r="F58" i="46"/>
  <c r="G58" i="46"/>
  <c r="H58" i="46"/>
  <c r="I58" i="46"/>
  <c r="J58" i="46"/>
  <c r="L58" i="46"/>
  <c r="O58" i="46"/>
  <c r="Q58" i="46"/>
  <c r="R58" i="46"/>
  <c r="S58" i="46"/>
  <c r="U58" i="46"/>
  <c r="B59" i="46"/>
  <c r="C59" i="46"/>
  <c r="D59" i="46"/>
  <c r="E59" i="46" s="1"/>
  <c r="F59" i="46"/>
  <c r="G59" i="46"/>
  <c r="H59" i="46"/>
  <c r="I59" i="46"/>
  <c r="J59" i="46"/>
  <c r="L59" i="46"/>
  <c r="O59" i="46"/>
  <c r="Q59" i="46"/>
  <c r="R59" i="46"/>
  <c r="S59" i="46"/>
  <c r="U59" i="46"/>
  <c r="B60" i="46"/>
  <c r="C60" i="46"/>
  <c r="D60" i="46"/>
  <c r="E60" i="46" s="1"/>
  <c r="F60" i="46"/>
  <c r="G60" i="46"/>
  <c r="H60" i="46"/>
  <c r="I60" i="46"/>
  <c r="J60" i="46"/>
  <c r="L60" i="46"/>
  <c r="O60" i="46"/>
  <c r="Q60" i="46"/>
  <c r="R60" i="46"/>
  <c r="S60" i="46"/>
  <c r="U60" i="46"/>
  <c r="B61" i="46"/>
  <c r="C61" i="46"/>
  <c r="D61" i="46"/>
  <c r="E61" i="46" s="1"/>
  <c r="F61" i="46"/>
  <c r="G61" i="46"/>
  <c r="H61" i="46"/>
  <c r="I61" i="46"/>
  <c r="J61" i="46"/>
  <c r="L61" i="46"/>
  <c r="O61" i="46"/>
  <c r="Q61" i="46"/>
  <c r="R61" i="46"/>
  <c r="S61" i="46"/>
  <c r="U61" i="46"/>
  <c r="B62" i="46"/>
  <c r="C62" i="46"/>
  <c r="D62" i="46"/>
  <c r="E62" i="46" s="1"/>
  <c r="F62" i="46"/>
  <c r="G62" i="46"/>
  <c r="H62" i="46"/>
  <c r="I62" i="46"/>
  <c r="J62" i="46"/>
  <c r="L62" i="46"/>
  <c r="O62" i="46"/>
  <c r="Q62" i="46"/>
  <c r="R62" i="46"/>
  <c r="S62" i="46"/>
  <c r="U62" i="46"/>
  <c r="B63" i="46"/>
  <c r="C63" i="46"/>
  <c r="D63" i="46"/>
  <c r="E63" i="46" s="1"/>
  <c r="F63" i="46"/>
  <c r="G63" i="46"/>
  <c r="H63" i="46"/>
  <c r="I63" i="46"/>
  <c r="J63" i="46"/>
  <c r="L63" i="46"/>
  <c r="O63" i="46"/>
  <c r="Q63" i="46"/>
  <c r="R63" i="46"/>
  <c r="S63" i="46"/>
  <c r="U63" i="46"/>
  <c r="B64" i="46"/>
  <c r="C64" i="46"/>
  <c r="D64" i="46"/>
  <c r="E64" i="46" s="1"/>
  <c r="F64" i="46"/>
  <c r="G64" i="46"/>
  <c r="H64" i="46"/>
  <c r="I64" i="46"/>
  <c r="J64" i="46"/>
  <c r="L64" i="46"/>
  <c r="O64" i="46"/>
  <c r="Q64" i="46"/>
  <c r="R64" i="46"/>
  <c r="S64" i="46"/>
  <c r="U64" i="46"/>
  <c r="B65" i="46"/>
  <c r="C65" i="46"/>
  <c r="D65" i="46"/>
  <c r="E65" i="46" s="1"/>
  <c r="F65" i="46"/>
  <c r="G65" i="46"/>
  <c r="H65" i="46"/>
  <c r="I65" i="46"/>
  <c r="J65" i="46"/>
  <c r="L65" i="46"/>
  <c r="O65" i="46"/>
  <c r="Q65" i="46"/>
  <c r="R65" i="46"/>
  <c r="S65" i="46"/>
  <c r="U65" i="46"/>
  <c r="B29" i="46"/>
  <c r="C29" i="46"/>
  <c r="D29" i="46"/>
  <c r="E29" i="46" s="1"/>
  <c r="F29" i="46"/>
  <c r="G29" i="46"/>
  <c r="H29" i="46"/>
  <c r="I29" i="46"/>
  <c r="J29" i="46"/>
  <c r="L29" i="46"/>
  <c r="O29" i="46"/>
  <c r="Q29" i="46"/>
  <c r="R29" i="46"/>
  <c r="S29" i="46"/>
  <c r="U29" i="46"/>
  <c r="B30" i="46"/>
  <c r="C30" i="46"/>
  <c r="D30" i="46"/>
  <c r="E30" i="46" s="1"/>
  <c r="F30" i="46"/>
  <c r="G30" i="46"/>
  <c r="H30" i="46"/>
  <c r="I30" i="46"/>
  <c r="J30" i="46"/>
  <c r="L30" i="46"/>
  <c r="O30" i="46"/>
  <c r="Q30" i="46"/>
  <c r="R30" i="46"/>
  <c r="S30" i="46"/>
  <c r="U30" i="46"/>
  <c r="S12" i="16"/>
  <c r="R12" i="16"/>
  <c r="P12" i="16"/>
  <c r="O12" i="16"/>
  <c r="N12" i="16"/>
  <c r="M12" i="16"/>
  <c r="L12" i="16"/>
  <c r="K12" i="16"/>
  <c r="I12" i="16"/>
  <c r="H12" i="16"/>
  <c r="F12" i="16"/>
  <c r="E12" i="16"/>
  <c r="C12" i="16"/>
  <c r="B12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73" i="16"/>
  <c r="C73" i="16"/>
  <c r="E73" i="16"/>
  <c r="F73" i="16"/>
  <c r="H73" i="16"/>
  <c r="I73" i="16"/>
  <c r="K73" i="16"/>
  <c r="L73" i="16"/>
  <c r="M73" i="16"/>
  <c r="N73" i="16"/>
  <c r="O73" i="16"/>
  <c r="P73" i="16"/>
  <c r="R73" i="16"/>
  <c r="S73" i="16"/>
  <c r="B74" i="16"/>
  <c r="C74" i="16"/>
  <c r="E74" i="16"/>
  <c r="F74" i="16"/>
  <c r="H74" i="16"/>
  <c r="I74" i="16"/>
  <c r="K74" i="16"/>
  <c r="L74" i="16"/>
  <c r="M74" i="16"/>
  <c r="N74" i="16"/>
  <c r="O74" i="16"/>
  <c r="P74" i="16"/>
  <c r="R74" i="16"/>
  <c r="S74" i="16"/>
  <c r="S11" i="16"/>
  <c r="R11" i="16"/>
  <c r="P11" i="16"/>
  <c r="O11" i="16"/>
  <c r="N11" i="16"/>
  <c r="M11" i="16"/>
  <c r="L11" i="16"/>
  <c r="K11" i="16"/>
  <c r="I11" i="16"/>
  <c r="H11" i="16"/>
  <c r="F11" i="16"/>
  <c r="E11" i="16"/>
  <c r="C11" i="16"/>
  <c r="B11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33" i="2"/>
  <c r="F33" i="2"/>
  <c r="H33" i="2"/>
  <c r="J33" i="2"/>
  <c r="L33" i="2"/>
  <c r="N33" i="2"/>
  <c r="O33" i="2"/>
  <c r="P33" i="2"/>
  <c r="B34" i="2"/>
  <c r="C34" i="2" s="1"/>
  <c r="F34" i="2"/>
  <c r="H34" i="2"/>
  <c r="J34" i="2"/>
  <c r="L34" i="2"/>
  <c r="N34" i="2"/>
  <c r="O34" i="2"/>
  <c r="P34" i="2"/>
  <c r="Q34" i="2" s="1"/>
  <c r="J74" i="16" l="1"/>
  <c r="J12" i="16" s="1"/>
  <c r="J45" i="16"/>
  <c r="J11" i="16" s="1"/>
  <c r="T49" i="46"/>
  <c r="T64" i="46"/>
  <c r="G72" i="16"/>
  <c r="R33" i="2"/>
  <c r="U34" i="2"/>
  <c r="G74" i="16"/>
  <c r="T58" i="46"/>
  <c r="T59" i="46"/>
  <c r="T53" i="46"/>
  <c r="T61" i="46"/>
  <c r="M34" i="2"/>
  <c r="T50" i="46"/>
  <c r="E34" i="2"/>
  <c r="T63" i="46"/>
  <c r="T55" i="46"/>
  <c r="T56" i="46"/>
  <c r="T62" i="46"/>
  <c r="T54" i="46"/>
  <c r="U33" i="2"/>
  <c r="Q71" i="16"/>
  <c r="T65" i="46"/>
  <c r="T57" i="46"/>
  <c r="T51" i="46"/>
  <c r="G73" i="16"/>
  <c r="T30" i="46"/>
  <c r="T60" i="46"/>
  <c r="T52" i="46"/>
  <c r="I34" i="2"/>
  <c r="Q72" i="16"/>
  <c r="G45" i="16"/>
  <c r="S34" i="2"/>
  <c r="Q73" i="16"/>
  <c r="T29" i="46"/>
  <c r="Q74" i="16"/>
  <c r="Q45" i="16"/>
  <c r="Q44" i="16"/>
  <c r="R34" i="2"/>
  <c r="S33" i="2"/>
  <c r="G34" i="2"/>
  <c r="G14" i="35"/>
  <c r="E14" i="35" s="1"/>
  <c r="S14" i="35"/>
  <c r="T34" i="2" l="1"/>
  <c r="U14" i="35"/>
  <c r="T14" i="35"/>
  <c r="J14" i="35"/>
  <c r="I14" i="35"/>
  <c r="M14" i="35"/>
  <c r="K14" i="35"/>
  <c r="R14" i="35"/>
  <c r="Q14" i="35"/>
  <c r="O14" i="35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G71" i="16" s="1"/>
  <c r="H70" i="16"/>
  <c r="I70" i="16"/>
  <c r="K70" i="16"/>
  <c r="L70" i="16"/>
  <c r="M70" i="16"/>
  <c r="N70" i="16"/>
  <c r="O70" i="16"/>
  <c r="P70" i="16"/>
  <c r="R70" i="16"/>
  <c r="S70" i="16"/>
  <c r="B43" i="16"/>
  <c r="C43" i="16"/>
  <c r="E43" i="16"/>
  <c r="F43" i="16"/>
  <c r="G44" i="16" s="1"/>
  <c r="H43" i="16"/>
  <c r="I43" i="16"/>
  <c r="K43" i="16"/>
  <c r="L43" i="16"/>
  <c r="M43" i="16"/>
  <c r="N43" i="16"/>
  <c r="O43" i="16"/>
  <c r="P43" i="16"/>
  <c r="R43" i="16"/>
  <c r="S43" i="16"/>
  <c r="B32" i="2"/>
  <c r="F32" i="2"/>
  <c r="G33" i="2" s="1"/>
  <c r="H32" i="2"/>
  <c r="I33" i="2" s="1"/>
  <c r="J32" i="2"/>
  <c r="L32" i="2"/>
  <c r="M33" i="2" s="1"/>
  <c r="N32" i="2"/>
  <c r="O32" i="2"/>
  <c r="P32" i="2"/>
  <c r="Q33" i="2" l="1"/>
  <c r="E33" i="2"/>
  <c r="C33" i="2"/>
  <c r="U32" i="2"/>
  <c r="G70" i="16"/>
  <c r="Q43" i="16"/>
  <c r="R32" i="2"/>
  <c r="S32" i="2"/>
  <c r="T33" i="2" s="1"/>
  <c r="Q70" i="16"/>
  <c r="Q69" i="16"/>
  <c r="H4" i="68" l="1"/>
  <c r="S2" i="68" l="1"/>
  <c r="W438" i="68"/>
  <c r="H438" i="68"/>
  <c r="G438" i="68"/>
  <c r="E438" i="68"/>
  <c r="C438" i="68"/>
  <c r="B438" i="68"/>
  <c r="W437" i="68"/>
  <c r="H437" i="68"/>
  <c r="T437" i="68" s="1"/>
  <c r="G437" i="68"/>
  <c r="E437" i="68"/>
  <c r="C437" i="68"/>
  <c r="B437" i="68"/>
  <c r="W436" i="68"/>
  <c r="H436" i="68"/>
  <c r="G436" i="68"/>
  <c r="E436" i="68"/>
  <c r="C436" i="68"/>
  <c r="B436" i="68"/>
  <c r="W435" i="68"/>
  <c r="H435" i="68"/>
  <c r="G435" i="68"/>
  <c r="E435" i="68"/>
  <c r="C435" i="68"/>
  <c r="B435" i="68"/>
  <c r="W434" i="68"/>
  <c r="H434" i="68"/>
  <c r="O434" i="68" s="1"/>
  <c r="G434" i="68"/>
  <c r="E434" i="68"/>
  <c r="C434" i="68"/>
  <c r="B434" i="68"/>
  <c r="W433" i="68"/>
  <c r="H433" i="68"/>
  <c r="G433" i="68"/>
  <c r="E433" i="68"/>
  <c r="C433" i="68"/>
  <c r="B433" i="68"/>
  <c r="W432" i="68"/>
  <c r="H432" i="68"/>
  <c r="G432" i="68"/>
  <c r="E432" i="68"/>
  <c r="C432" i="68"/>
  <c r="B432" i="68"/>
  <c r="W431" i="68"/>
  <c r="H431" i="68"/>
  <c r="G431" i="68"/>
  <c r="E431" i="68"/>
  <c r="C431" i="68"/>
  <c r="B431" i="68"/>
  <c r="W430" i="68"/>
  <c r="H430" i="68"/>
  <c r="M430" i="68" s="1"/>
  <c r="G430" i="68"/>
  <c r="E430" i="68"/>
  <c r="C430" i="68"/>
  <c r="B430" i="68"/>
  <c r="W429" i="68"/>
  <c r="H429" i="68"/>
  <c r="G429" i="68"/>
  <c r="E429" i="68"/>
  <c r="C429" i="68"/>
  <c r="B429" i="68"/>
  <c r="W428" i="68"/>
  <c r="H428" i="68"/>
  <c r="S428" i="68" s="1"/>
  <c r="G428" i="68"/>
  <c r="E428" i="68"/>
  <c r="C428" i="68"/>
  <c r="B428" i="68"/>
  <c r="W427" i="68"/>
  <c r="H427" i="68"/>
  <c r="G427" i="68"/>
  <c r="E427" i="68"/>
  <c r="C427" i="68"/>
  <c r="B427" i="68"/>
  <c r="W425" i="68"/>
  <c r="H425" i="68"/>
  <c r="P425" i="68" s="1"/>
  <c r="G425" i="68"/>
  <c r="E425" i="68"/>
  <c r="C425" i="68"/>
  <c r="B425" i="68"/>
  <c r="W424" i="68"/>
  <c r="H424" i="68"/>
  <c r="G424" i="68"/>
  <c r="E424" i="68"/>
  <c r="C424" i="68"/>
  <c r="B424" i="68"/>
  <c r="W423" i="68"/>
  <c r="H423" i="68"/>
  <c r="T423" i="68" s="1"/>
  <c r="G423" i="68"/>
  <c r="E423" i="68"/>
  <c r="C423" i="68"/>
  <c r="B423" i="68"/>
  <c r="W422" i="68"/>
  <c r="H422" i="68"/>
  <c r="G422" i="68"/>
  <c r="E422" i="68"/>
  <c r="C422" i="68"/>
  <c r="B422" i="68"/>
  <c r="W421" i="68"/>
  <c r="H421" i="68"/>
  <c r="G421" i="68"/>
  <c r="E421" i="68"/>
  <c r="C421" i="68"/>
  <c r="B421" i="68"/>
  <c r="W420" i="68"/>
  <c r="H420" i="68"/>
  <c r="R420" i="68" s="1"/>
  <c r="G420" i="68"/>
  <c r="E420" i="68"/>
  <c r="C420" i="68"/>
  <c r="B420" i="68"/>
  <c r="W419" i="68"/>
  <c r="H419" i="68"/>
  <c r="G419" i="68"/>
  <c r="E419" i="68"/>
  <c r="C419" i="68"/>
  <c r="B419" i="68"/>
  <c r="W418" i="68"/>
  <c r="H418" i="68"/>
  <c r="O418" i="68" s="1"/>
  <c r="G418" i="68"/>
  <c r="E418" i="68"/>
  <c r="C418" i="68"/>
  <c r="B418" i="68"/>
  <c r="W417" i="68"/>
  <c r="H417" i="68"/>
  <c r="P417" i="68" s="1"/>
  <c r="G417" i="68"/>
  <c r="E417" i="68"/>
  <c r="C417" i="68"/>
  <c r="B417" i="68"/>
  <c r="W416" i="68"/>
  <c r="H416" i="68"/>
  <c r="O416" i="68" s="1"/>
  <c r="G416" i="68"/>
  <c r="E416" i="68"/>
  <c r="C416" i="68"/>
  <c r="B416" i="68"/>
  <c r="W415" i="68"/>
  <c r="H415" i="68"/>
  <c r="T415" i="68" s="1"/>
  <c r="G415" i="68"/>
  <c r="E415" i="68"/>
  <c r="C415" i="68"/>
  <c r="B415" i="68"/>
  <c r="W414" i="68"/>
  <c r="H414" i="68"/>
  <c r="I414" i="68" s="1"/>
  <c r="N414" i="68" s="1"/>
  <c r="G414" i="68"/>
  <c r="E414" i="68"/>
  <c r="C414" i="68"/>
  <c r="B414" i="68"/>
  <c r="W412" i="68"/>
  <c r="H412" i="68"/>
  <c r="T412" i="68" s="1"/>
  <c r="G412" i="68"/>
  <c r="E412" i="68"/>
  <c r="C412" i="68"/>
  <c r="B412" i="68"/>
  <c r="W411" i="68"/>
  <c r="H411" i="68"/>
  <c r="G411" i="68"/>
  <c r="E411" i="68"/>
  <c r="C411" i="68"/>
  <c r="B411" i="68"/>
  <c r="W410" i="68"/>
  <c r="H410" i="68"/>
  <c r="S410" i="68" s="1"/>
  <c r="G410" i="68"/>
  <c r="E410" i="68"/>
  <c r="C410" i="68"/>
  <c r="B410" i="68"/>
  <c r="W409" i="68"/>
  <c r="H409" i="68"/>
  <c r="P409" i="68" s="1"/>
  <c r="G409" i="68"/>
  <c r="E409" i="68"/>
  <c r="C409" i="68"/>
  <c r="B409" i="68"/>
  <c r="W408" i="68"/>
  <c r="H408" i="68"/>
  <c r="P408" i="68" s="1"/>
  <c r="G408" i="68"/>
  <c r="E408" i="68"/>
  <c r="C408" i="68"/>
  <c r="B408" i="68"/>
  <c r="W407" i="68"/>
  <c r="H407" i="68"/>
  <c r="S407" i="68" s="1"/>
  <c r="G407" i="68"/>
  <c r="E407" i="68"/>
  <c r="C407" i="68"/>
  <c r="B407" i="68"/>
  <c r="W406" i="68"/>
  <c r="H406" i="68"/>
  <c r="G406" i="68"/>
  <c r="E406" i="68"/>
  <c r="C406" i="68"/>
  <c r="B406" i="68"/>
  <c r="W405" i="68"/>
  <c r="H405" i="68"/>
  <c r="S405" i="68" s="1"/>
  <c r="G405" i="68"/>
  <c r="E405" i="68"/>
  <c r="C405" i="68"/>
  <c r="B405" i="68"/>
  <c r="W404" i="68"/>
  <c r="H404" i="68"/>
  <c r="S404" i="68" s="1"/>
  <c r="G404" i="68"/>
  <c r="E404" i="68"/>
  <c r="C404" i="68"/>
  <c r="B404" i="68"/>
  <c r="W403" i="68"/>
  <c r="H403" i="68"/>
  <c r="S403" i="68" s="1"/>
  <c r="G403" i="68"/>
  <c r="E403" i="68"/>
  <c r="C403" i="68"/>
  <c r="B403" i="68"/>
  <c r="W402" i="68"/>
  <c r="H402" i="68"/>
  <c r="S402" i="68" s="1"/>
  <c r="G402" i="68"/>
  <c r="E402" i="68"/>
  <c r="C402" i="68"/>
  <c r="B402" i="68"/>
  <c r="W401" i="68"/>
  <c r="H401" i="68"/>
  <c r="G401" i="68"/>
  <c r="E401" i="68"/>
  <c r="C401" i="68"/>
  <c r="B401" i="68"/>
  <c r="W399" i="68"/>
  <c r="H399" i="68"/>
  <c r="G399" i="68"/>
  <c r="E399" i="68"/>
  <c r="C399" i="68"/>
  <c r="B399" i="68"/>
  <c r="W398" i="68"/>
  <c r="H398" i="68"/>
  <c r="G398" i="68"/>
  <c r="E398" i="68"/>
  <c r="C398" i="68"/>
  <c r="B398" i="68"/>
  <c r="W397" i="68"/>
  <c r="H397" i="68"/>
  <c r="T397" i="68" s="1"/>
  <c r="G397" i="68"/>
  <c r="E397" i="68"/>
  <c r="C397" i="68"/>
  <c r="B397" i="68"/>
  <c r="W396" i="68"/>
  <c r="H396" i="68"/>
  <c r="I396" i="68" s="1"/>
  <c r="N396" i="68" s="1"/>
  <c r="G396" i="68"/>
  <c r="E396" i="68"/>
  <c r="C396" i="68"/>
  <c r="B396" i="68"/>
  <c r="W395" i="68"/>
  <c r="H395" i="68"/>
  <c r="G395" i="68"/>
  <c r="E395" i="68"/>
  <c r="C395" i="68"/>
  <c r="B395" i="68"/>
  <c r="W394" i="68"/>
  <c r="H394" i="68"/>
  <c r="G394" i="68"/>
  <c r="E394" i="68"/>
  <c r="C394" i="68"/>
  <c r="B394" i="68"/>
  <c r="W393" i="68"/>
  <c r="H393" i="68"/>
  <c r="S393" i="68" s="1"/>
  <c r="G393" i="68"/>
  <c r="E393" i="68"/>
  <c r="C393" i="68"/>
  <c r="B393" i="68"/>
  <c r="W392" i="68"/>
  <c r="H392" i="68"/>
  <c r="P392" i="68" s="1"/>
  <c r="G392" i="68"/>
  <c r="E392" i="68"/>
  <c r="C392" i="68"/>
  <c r="B392" i="68"/>
  <c r="W391" i="68"/>
  <c r="H391" i="68"/>
  <c r="M391" i="68" s="1"/>
  <c r="G391" i="68"/>
  <c r="E391" i="68"/>
  <c r="C391" i="68"/>
  <c r="B391" i="68"/>
  <c r="W390" i="68"/>
  <c r="H390" i="68"/>
  <c r="S390" i="68" s="1"/>
  <c r="G390" i="68"/>
  <c r="E390" i="68"/>
  <c r="C390" i="68"/>
  <c r="B390" i="68"/>
  <c r="W389" i="68"/>
  <c r="H389" i="68"/>
  <c r="T389" i="68" s="1"/>
  <c r="G389" i="68"/>
  <c r="E389" i="68"/>
  <c r="C389" i="68"/>
  <c r="B389" i="68"/>
  <c r="W388" i="68"/>
  <c r="H388" i="68"/>
  <c r="G388" i="68"/>
  <c r="E388" i="68"/>
  <c r="C388" i="68"/>
  <c r="B388" i="68"/>
  <c r="W386" i="68"/>
  <c r="H386" i="68"/>
  <c r="I386" i="68" s="1"/>
  <c r="N386" i="68" s="1"/>
  <c r="G386" i="68"/>
  <c r="E386" i="68"/>
  <c r="C386" i="68"/>
  <c r="B386" i="68"/>
  <c r="W385" i="68"/>
  <c r="H385" i="68"/>
  <c r="R385" i="68" s="1"/>
  <c r="G385" i="68"/>
  <c r="E385" i="68"/>
  <c r="C385" i="68"/>
  <c r="B385" i="68"/>
  <c r="W384" i="68"/>
  <c r="H384" i="68"/>
  <c r="S384" i="68" s="1"/>
  <c r="G384" i="68"/>
  <c r="E384" i="68"/>
  <c r="C384" i="68"/>
  <c r="B384" i="68"/>
  <c r="W383" i="68"/>
  <c r="H383" i="68"/>
  <c r="G383" i="68"/>
  <c r="E383" i="68"/>
  <c r="C383" i="68"/>
  <c r="B383" i="68"/>
  <c r="W382" i="68"/>
  <c r="H382" i="68"/>
  <c r="G382" i="68"/>
  <c r="E382" i="68"/>
  <c r="C382" i="68"/>
  <c r="B382" i="68"/>
  <c r="W381" i="68"/>
  <c r="H381" i="68"/>
  <c r="G381" i="68"/>
  <c r="E381" i="68"/>
  <c r="C381" i="68"/>
  <c r="B381" i="68"/>
  <c r="W380" i="68"/>
  <c r="H380" i="68"/>
  <c r="T380" i="68" s="1"/>
  <c r="G380" i="68"/>
  <c r="E380" i="68"/>
  <c r="C380" i="68"/>
  <c r="B380" i="68"/>
  <c r="W379" i="68"/>
  <c r="H379" i="68"/>
  <c r="S379" i="68" s="1"/>
  <c r="G379" i="68"/>
  <c r="E379" i="68"/>
  <c r="C379" i="68"/>
  <c r="B379" i="68"/>
  <c r="W378" i="68"/>
  <c r="H378" i="68"/>
  <c r="T378" i="68" s="1"/>
  <c r="G378" i="68"/>
  <c r="E378" i="68"/>
  <c r="C378" i="68"/>
  <c r="B378" i="68"/>
  <c r="W377" i="68"/>
  <c r="H377" i="68"/>
  <c r="G377" i="68"/>
  <c r="E377" i="68"/>
  <c r="C377" i="68"/>
  <c r="B377" i="68"/>
  <c r="W376" i="68"/>
  <c r="H376" i="68"/>
  <c r="S376" i="68" s="1"/>
  <c r="G376" i="68"/>
  <c r="E376" i="68"/>
  <c r="C376" i="68"/>
  <c r="B376" i="68"/>
  <c r="W375" i="68"/>
  <c r="H375" i="68"/>
  <c r="G375" i="68"/>
  <c r="E375" i="68"/>
  <c r="C375" i="68"/>
  <c r="B375" i="68"/>
  <c r="W373" i="68"/>
  <c r="H373" i="68"/>
  <c r="M373" i="68" s="1"/>
  <c r="G373" i="68"/>
  <c r="E373" i="68"/>
  <c r="C373" i="68"/>
  <c r="B373" i="68"/>
  <c r="W372" i="68"/>
  <c r="H372" i="68"/>
  <c r="O372" i="68" s="1"/>
  <c r="G372" i="68"/>
  <c r="E372" i="68"/>
  <c r="C372" i="68"/>
  <c r="B372" i="68"/>
  <c r="W371" i="68"/>
  <c r="H371" i="68"/>
  <c r="T371" i="68" s="1"/>
  <c r="G371" i="68"/>
  <c r="E371" i="68"/>
  <c r="C371" i="68"/>
  <c r="B371" i="68"/>
  <c r="W370" i="68"/>
  <c r="H370" i="68"/>
  <c r="S370" i="68" s="1"/>
  <c r="G370" i="68"/>
  <c r="E370" i="68"/>
  <c r="C370" i="68"/>
  <c r="B370" i="68"/>
  <c r="W369" i="68"/>
  <c r="H369" i="68"/>
  <c r="G369" i="68"/>
  <c r="E369" i="68"/>
  <c r="C369" i="68"/>
  <c r="B369" i="68"/>
  <c r="W368" i="68"/>
  <c r="H368" i="68"/>
  <c r="G368" i="68"/>
  <c r="E368" i="68"/>
  <c r="C368" i="68"/>
  <c r="B368" i="68"/>
  <c r="W367" i="68"/>
  <c r="H367" i="68"/>
  <c r="G367" i="68"/>
  <c r="E367" i="68"/>
  <c r="C367" i="68"/>
  <c r="B367" i="68"/>
  <c r="W366" i="68"/>
  <c r="H366" i="68"/>
  <c r="G366" i="68"/>
  <c r="E366" i="68"/>
  <c r="C366" i="68"/>
  <c r="B366" i="68"/>
  <c r="W365" i="68"/>
  <c r="H365" i="68"/>
  <c r="M365" i="68" s="1"/>
  <c r="G365" i="68"/>
  <c r="E365" i="68"/>
  <c r="C365" i="68"/>
  <c r="B365" i="68"/>
  <c r="W364" i="68"/>
  <c r="H364" i="68"/>
  <c r="O364" i="68" s="1"/>
  <c r="G364" i="68"/>
  <c r="E364" i="68"/>
  <c r="C364" i="68"/>
  <c r="B364" i="68"/>
  <c r="W363" i="68"/>
  <c r="H363" i="68"/>
  <c r="G363" i="68"/>
  <c r="E363" i="68"/>
  <c r="C363" i="68"/>
  <c r="B363" i="68"/>
  <c r="W362" i="68"/>
  <c r="H362" i="68"/>
  <c r="G362" i="68"/>
  <c r="E362" i="68"/>
  <c r="C362" i="68"/>
  <c r="B362" i="68"/>
  <c r="W360" i="68"/>
  <c r="H360" i="68"/>
  <c r="G360" i="68"/>
  <c r="E360" i="68"/>
  <c r="C360" i="68"/>
  <c r="B360" i="68"/>
  <c r="W359" i="68"/>
  <c r="H359" i="68"/>
  <c r="G359" i="68"/>
  <c r="E359" i="68"/>
  <c r="C359" i="68"/>
  <c r="B359" i="68"/>
  <c r="W358" i="68"/>
  <c r="H358" i="68"/>
  <c r="S358" i="68" s="1"/>
  <c r="G358" i="68"/>
  <c r="E358" i="68"/>
  <c r="C358" i="68"/>
  <c r="B358" i="68"/>
  <c r="W357" i="68"/>
  <c r="H357" i="68"/>
  <c r="M357" i="68" s="1"/>
  <c r="G357" i="68"/>
  <c r="E357" i="68"/>
  <c r="C357" i="68"/>
  <c r="B357" i="68"/>
  <c r="W356" i="68"/>
  <c r="H356" i="68"/>
  <c r="M356" i="68" s="1"/>
  <c r="G356" i="68"/>
  <c r="E356" i="68"/>
  <c r="C356" i="68"/>
  <c r="B356" i="68"/>
  <c r="W355" i="68"/>
  <c r="H355" i="68"/>
  <c r="G355" i="68"/>
  <c r="E355" i="68"/>
  <c r="C355" i="68"/>
  <c r="B355" i="68"/>
  <c r="W354" i="68"/>
  <c r="H354" i="68"/>
  <c r="G354" i="68"/>
  <c r="E354" i="68"/>
  <c r="C354" i="68"/>
  <c r="B354" i="68"/>
  <c r="W353" i="68"/>
  <c r="H353" i="68"/>
  <c r="S353" i="68" s="1"/>
  <c r="G353" i="68"/>
  <c r="E353" i="68"/>
  <c r="C353" i="68"/>
  <c r="B353" i="68"/>
  <c r="W352" i="68"/>
  <c r="H352" i="68"/>
  <c r="G352" i="68"/>
  <c r="E352" i="68"/>
  <c r="C352" i="68"/>
  <c r="B352" i="68"/>
  <c r="W351" i="68"/>
  <c r="H351" i="68"/>
  <c r="O351" i="68" s="1"/>
  <c r="G351" i="68"/>
  <c r="E351" i="68"/>
  <c r="C351" i="68"/>
  <c r="B351" i="68"/>
  <c r="W350" i="68"/>
  <c r="H350" i="68"/>
  <c r="S350" i="68" s="1"/>
  <c r="G350" i="68"/>
  <c r="E350" i="68"/>
  <c r="C350" i="68"/>
  <c r="B350" i="68"/>
  <c r="W349" i="68"/>
  <c r="H349" i="68"/>
  <c r="G349" i="68"/>
  <c r="E349" i="68"/>
  <c r="C349" i="68"/>
  <c r="B349" i="68"/>
  <c r="W347" i="68"/>
  <c r="H347" i="68"/>
  <c r="M347" i="68" s="1"/>
  <c r="G347" i="68"/>
  <c r="E347" i="68"/>
  <c r="C347" i="68"/>
  <c r="B347" i="68"/>
  <c r="W346" i="68"/>
  <c r="H346" i="68"/>
  <c r="R346" i="68" s="1"/>
  <c r="G346" i="68"/>
  <c r="E346" i="68"/>
  <c r="C346" i="68"/>
  <c r="B346" i="68"/>
  <c r="W345" i="68"/>
  <c r="H345" i="68"/>
  <c r="S345" i="68" s="1"/>
  <c r="G345" i="68"/>
  <c r="E345" i="68"/>
  <c r="C345" i="68"/>
  <c r="B345" i="68"/>
  <c r="W344" i="68"/>
  <c r="H344" i="68"/>
  <c r="I344" i="68" s="1"/>
  <c r="N344" i="68" s="1"/>
  <c r="G344" i="68"/>
  <c r="E344" i="68"/>
  <c r="C344" i="68"/>
  <c r="B344" i="68"/>
  <c r="W343" i="68"/>
  <c r="H343" i="68"/>
  <c r="R343" i="68" s="1"/>
  <c r="G343" i="68"/>
  <c r="E343" i="68"/>
  <c r="C343" i="68"/>
  <c r="B343" i="68"/>
  <c r="W342" i="68"/>
  <c r="H342" i="68"/>
  <c r="O342" i="68" s="1"/>
  <c r="G342" i="68"/>
  <c r="E342" i="68"/>
  <c r="C342" i="68"/>
  <c r="B342" i="68"/>
  <c r="W341" i="68"/>
  <c r="H341" i="68"/>
  <c r="M341" i="68" s="1"/>
  <c r="G341" i="68"/>
  <c r="E341" i="68"/>
  <c r="C341" i="68"/>
  <c r="B341" i="68"/>
  <c r="W340" i="68"/>
  <c r="H340" i="68"/>
  <c r="G340" i="68"/>
  <c r="E340" i="68"/>
  <c r="C340" i="68"/>
  <c r="B340" i="68"/>
  <c r="W339" i="68"/>
  <c r="H339" i="68"/>
  <c r="G339" i="68"/>
  <c r="E339" i="68"/>
  <c r="C339" i="68"/>
  <c r="B339" i="68"/>
  <c r="W338" i="68"/>
  <c r="H338" i="68"/>
  <c r="S338" i="68" s="1"/>
  <c r="G338" i="68"/>
  <c r="E338" i="68"/>
  <c r="C338" i="68"/>
  <c r="B338" i="68"/>
  <c r="W337" i="68"/>
  <c r="H337" i="68"/>
  <c r="S337" i="68" s="1"/>
  <c r="G337" i="68"/>
  <c r="E337" i="68"/>
  <c r="C337" i="68"/>
  <c r="B337" i="68"/>
  <c r="W336" i="68"/>
  <c r="H336" i="68"/>
  <c r="T336" i="68" s="1"/>
  <c r="G336" i="68"/>
  <c r="E336" i="68"/>
  <c r="C336" i="68"/>
  <c r="B336" i="68"/>
  <c r="W334" i="68"/>
  <c r="H334" i="68"/>
  <c r="S334" i="68" s="1"/>
  <c r="G334" i="68"/>
  <c r="E334" i="68"/>
  <c r="C334" i="68"/>
  <c r="B334" i="68"/>
  <c r="W333" i="68"/>
  <c r="H333" i="68"/>
  <c r="O333" i="68" s="1"/>
  <c r="G333" i="68"/>
  <c r="E333" i="68"/>
  <c r="C333" i="68"/>
  <c r="B333" i="68"/>
  <c r="W332" i="68"/>
  <c r="H332" i="68"/>
  <c r="M332" i="68" s="1"/>
  <c r="G332" i="68"/>
  <c r="E332" i="68"/>
  <c r="C332" i="68"/>
  <c r="B332" i="68"/>
  <c r="W331" i="68"/>
  <c r="H331" i="68"/>
  <c r="G331" i="68"/>
  <c r="E331" i="68"/>
  <c r="C331" i="68"/>
  <c r="B331" i="68"/>
  <c r="W330" i="68"/>
  <c r="H330" i="68"/>
  <c r="T330" i="68" s="1"/>
  <c r="G330" i="68"/>
  <c r="E330" i="68"/>
  <c r="C330" i="68"/>
  <c r="B330" i="68"/>
  <c r="W329" i="68"/>
  <c r="H329" i="68"/>
  <c r="S329" i="68" s="1"/>
  <c r="G329" i="68"/>
  <c r="E329" i="68"/>
  <c r="C329" i="68"/>
  <c r="B329" i="68"/>
  <c r="W328" i="68"/>
  <c r="H328" i="68"/>
  <c r="S328" i="68" s="1"/>
  <c r="G328" i="68"/>
  <c r="E328" i="68"/>
  <c r="C328" i="68"/>
  <c r="B328" i="68"/>
  <c r="W327" i="68"/>
  <c r="H327" i="68"/>
  <c r="G327" i="68"/>
  <c r="E327" i="68"/>
  <c r="C327" i="68"/>
  <c r="B327" i="68"/>
  <c r="W326" i="68"/>
  <c r="H326" i="68"/>
  <c r="G326" i="68"/>
  <c r="E326" i="68"/>
  <c r="C326" i="68"/>
  <c r="B326" i="68"/>
  <c r="W325" i="68"/>
  <c r="H325" i="68"/>
  <c r="G325" i="68"/>
  <c r="E325" i="68"/>
  <c r="C325" i="68"/>
  <c r="B325" i="68"/>
  <c r="W324" i="68"/>
  <c r="H324" i="68"/>
  <c r="M324" i="68" s="1"/>
  <c r="G324" i="68"/>
  <c r="E324" i="68"/>
  <c r="C324" i="68"/>
  <c r="B324" i="68"/>
  <c r="W323" i="68"/>
  <c r="H323" i="68"/>
  <c r="R323" i="68" s="1"/>
  <c r="G323" i="68"/>
  <c r="E323" i="68"/>
  <c r="C323" i="68"/>
  <c r="B323" i="68"/>
  <c r="W321" i="68"/>
  <c r="H321" i="68"/>
  <c r="G321" i="68"/>
  <c r="E321" i="68"/>
  <c r="C321" i="68"/>
  <c r="B321" i="68"/>
  <c r="W320" i="68"/>
  <c r="H320" i="68"/>
  <c r="G320" i="68"/>
  <c r="E320" i="68"/>
  <c r="C320" i="68"/>
  <c r="B320" i="68"/>
  <c r="W319" i="68"/>
  <c r="H319" i="68"/>
  <c r="G319" i="68"/>
  <c r="E319" i="68"/>
  <c r="C319" i="68"/>
  <c r="B319" i="68"/>
  <c r="W318" i="68"/>
  <c r="H318" i="68"/>
  <c r="G318" i="68"/>
  <c r="E318" i="68"/>
  <c r="C318" i="68"/>
  <c r="B318" i="68"/>
  <c r="W317" i="68"/>
  <c r="H317" i="68"/>
  <c r="G317" i="68"/>
  <c r="E317" i="68"/>
  <c r="C317" i="68"/>
  <c r="B317" i="68"/>
  <c r="W316" i="68"/>
  <c r="H316" i="68"/>
  <c r="G316" i="68"/>
  <c r="E316" i="68"/>
  <c r="C316" i="68"/>
  <c r="B316" i="68"/>
  <c r="W315" i="68"/>
  <c r="H315" i="68"/>
  <c r="O315" i="68" s="1"/>
  <c r="G315" i="68"/>
  <c r="E315" i="68"/>
  <c r="C315" i="68"/>
  <c r="B315" i="68"/>
  <c r="W314" i="68"/>
  <c r="H314" i="68"/>
  <c r="R314" i="68" s="1"/>
  <c r="G314" i="68"/>
  <c r="E314" i="68"/>
  <c r="C314" i="68"/>
  <c r="B314" i="68"/>
  <c r="W313" i="68"/>
  <c r="H313" i="68"/>
  <c r="T313" i="68" s="1"/>
  <c r="G313" i="68"/>
  <c r="E313" i="68"/>
  <c r="C313" i="68"/>
  <c r="B313" i="68"/>
  <c r="W312" i="68"/>
  <c r="H312" i="68"/>
  <c r="S312" i="68" s="1"/>
  <c r="G312" i="68"/>
  <c r="E312" i="68"/>
  <c r="C312" i="68"/>
  <c r="B312" i="68"/>
  <c r="W311" i="68"/>
  <c r="H311" i="68"/>
  <c r="S311" i="68" s="1"/>
  <c r="G311" i="68"/>
  <c r="E311" i="68"/>
  <c r="C311" i="68"/>
  <c r="B311" i="68"/>
  <c r="W310" i="68"/>
  <c r="H310" i="68"/>
  <c r="T310" i="68" s="1"/>
  <c r="G310" i="68"/>
  <c r="E310" i="68"/>
  <c r="C310" i="68"/>
  <c r="B310" i="68"/>
  <c r="W308" i="68"/>
  <c r="H308" i="68"/>
  <c r="S308" i="68" s="1"/>
  <c r="G308" i="68"/>
  <c r="E308" i="68"/>
  <c r="C308" i="68"/>
  <c r="B308" i="68"/>
  <c r="W307" i="68"/>
  <c r="H307" i="68"/>
  <c r="O307" i="68" s="1"/>
  <c r="G307" i="68"/>
  <c r="E307" i="68"/>
  <c r="C307" i="68"/>
  <c r="B307" i="68"/>
  <c r="W306" i="68"/>
  <c r="H306" i="68"/>
  <c r="M306" i="68" s="1"/>
  <c r="G306" i="68"/>
  <c r="E306" i="68"/>
  <c r="C306" i="68"/>
  <c r="B306" i="68"/>
  <c r="W305" i="68"/>
  <c r="H305" i="68"/>
  <c r="M305" i="68" s="1"/>
  <c r="G305" i="68"/>
  <c r="E305" i="68"/>
  <c r="C305" i="68"/>
  <c r="B305" i="68"/>
  <c r="W304" i="68"/>
  <c r="H304" i="68"/>
  <c r="T304" i="68" s="1"/>
  <c r="G304" i="68"/>
  <c r="E304" i="68"/>
  <c r="C304" i="68"/>
  <c r="B304" i="68"/>
  <c r="W303" i="68"/>
  <c r="H303" i="68"/>
  <c r="G303" i="68"/>
  <c r="E303" i="68"/>
  <c r="C303" i="68"/>
  <c r="B303" i="68"/>
  <c r="W302" i="68"/>
  <c r="H302" i="68"/>
  <c r="S302" i="68" s="1"/>
  <c r="G302" i="68"/>
  <c r="E302" i="68"/>
  <c r="C302" i="68"/>
  <c r="B302" i="68"/>
  <c r="W301" i="68"/>
  <c r="H301" i="68"/>
  <c r="G301" i="68"/>
  <c r="E301" i="68"/>
  <c r="C301" i="68"/>
  <c r="B301" i="68"/>
  <c r="W300" i="68"/>
  <c r="H300" i="68"/>
  <c r="S300" i="68" s="1"/>
  <c r="G300" i="68"/>
  <c r="E300" i="68"/>
  <c r="C300" i="68"/>
  <c r="B300" i="68"/>
  <c r="W299" i="68"/>
  <c r="H299" i="68"/>
  <c r="O299" i="68" s="1"/>
  <c r="G299" i="68"/>
  <c r="E299" i="68"/>
  <c r="C299" i="68"/>
  <c r="B299" i="68"/>
  <c r="W298" i="68"/>
  <c r="H298" i="68"/>
  <c r="M298" i="68" s="1"/>
  <c r="G298" i="68"/>
  <c r="E298" i="68"/>
  <c r="C298" i="68"/>
  <c r="B298" i="68"/>
  <c r="W297" i="68"/>
  <c r="H297" i="68"/>
  <c r="M297" i="68" s="1"/>
  <c r="G297" i="68"/>
  <c r="E297" i="68"/>
  <c r="C297" i="68"/>
  <c r="B297" i="68"/>
  <c r="W295" i="68"/>
  <c r="H295" i="68"/>
  <c r="T295" i="68" s="1"/>
  <c r="G295" i="68"/>
  <c r="E295" i="68"/>
  <c r="C295" i="68"/>
  <c r="B295" i="68"/>
  <c r="W294" i="68"/>
  <c r="H294" i="68"/>
  <c r="T294" i="68" s="1"/>
  <c r="G294" i="68"/>
  <c r="E294" i="68"/>
  <c r="C294" i="68"/>
  <c r="B294" i="68"/>
  <c r="W293" i="68"/>
  <c r="H293" i="68"/>
  <c r="S293" i="68" s="1"/>
  <c r="G293" i="68"/>
  <c r="E293" i="68"/>
  <c r="C293" i="68"/>
  <c r="B293" i="68"/>
  <c r="W292" i="68"/>
  <c r="H292" i="68"/>
  <c r="G292" i="68"/>
  <c r="E292" i="68"/>
  <c r="C292" i="68"/>
  <c r="B292" i="68"/>
  <c r="W291" i="68"/>
  <c r="H291" i="68"/>
  <c r="G291" i="68"/>
  <c r="E291" i="68"/>
  <c r="C291" i="68"/>
  <c r="B291" i="68"/>
  <c r="W290" i="68"/>
  <c r="H290" i="68"/>
  <c r="G290" i="68"/>
  <c r="E290" i="68"/>
  <c r="C290" i="68"/>
  <c r="B290" i="68"/>
  <c r="W289" i="68"/>
  <c r="H289" i="68"/>
  <c r="G289" i="68"/>
  <c r="E289" i="68"/>
  <c r="C289" i="68"/>
  <c r="B289" i="68"/>
  <c r="W288" i="68"/>
  <c r="H288" i="68"/>
  <c r="M288" i="68" s="1"/>
  <c r="G288" i="68"/>
  <c r="E288" i="68"/>
  <c r="C288" i="68"/>
  <c r="B288" i="68"/>
  <c r="W287" i="68"/>
  <c r="H287" i="68"/>
  <c r="G287" i="68"/>
  <c r="E287" i="68"/>
  <c r="C287" i="68"/>
  <c r="B287" i="68"/>
  <c r="W286" i="68"/>
  <c r="H286" i="68"/>
  <c r="G286" i="68"/>
  <c r="E286" i="68"/>
  <c r="C286" i="68"/>
  <c r="B286" i="68"/>
  <c r="W285" i="68"/>
  <c r="H285" i="68"/>
  <c r="G285" i="68"/>
  <c r="E285" i="68"/>
  <c r="C285" i="68"/>
  <c r="B285" i="68"/>
  <c r="W284" i="68"/>
  <c r="H284" i="68"/>
  <c r="G284" i="68"/>
  <c r="E284" i="68"/>
  <c r="C284" i="68"/>
  <c r="B284" i="68"/>
  <c r="W282" i="68"/>
  <c r="H282" i="68"/>
  <c r="G282" i="68"/>
  <c r="E282" i="68"/>
  <c r="C282" i="68"/>
  <c r="B282" i="68"/>
  <c r="W281" i="68"/>
  <c r="H281" i="68"/>
  <c r="R281" i="68" s="1"/>
  <c r="G281" i="68"/>
  <c r="E281" i="68"/>
  <c r="C281" i="68"/>
  <c r="B281" i="68"/>
  <c r="W280" i="68"/>
  <c r="H280" i="68"/>
  <c r="G280" i="68"/>
  <c r="E280" i="68"/>
  <c r="C280" i="68"/>
  <c r="B280" i="68"/>
  <c r="W279" i="68"/>
  <c r="H279" i="68"/>
  <c r="T279" i="68" s="1"/>
  <c r="G279" i="68"/>
  <c r="E279" i="68"/>
  <c r="C279" i="68"/>
  <c r="B279" i="68"/>
  <c r="W278" i="68"/>
  <c r="H278" i="68"/>
  <c r="P278" i="68" s="1"/>
  <c r="G278" i="68"/>
  <c r="E278" i="68"/>
  <c r="C278" i="68"/>
  <c r="B278" i="68"/>
  <c r="W277" i="68"/>
  <c r="H277" i="68"/>
  <c r="T277" i="68" s="1"/>
  <c r="G277" i="68"/>
  <c r="E277" i="68"/>
  <c r="C277" i="68"/>
  <c r="B277" i="68"/>
  <c r="W276" i="68"/>
  <c r="H276" i="68"/>
  <c r="G276" i="68"/>
  <c r="E276" i="68"/>
  <c r="C276" i="68"/>
  <c r="B276" i="68"/>
  <c r="W275" i="68"/>
  <c r="H275" i="68"/>
  <c r="S275" i="68" s="1"/>
  <c r="G275" i="68"/>
  <c r="E275" i="68"/>
  <c r="C275" i="68"/>
  <c r="B275" i="68"/>
  <c r="W274" i="68"/>
  <c r="H274" i="68"/>
  <c r="T274" i="68" s="1"/>
  <c r="G274" i="68"/>
  <c r="E274" i="68"/>
  <c r="C274" i="68"/>
  <c r="B274" i="68"/>
  <c r="W273" i="68"/>
  <c r="H273" i="68"/>
  <c r="S273" i="68" s="1"/>
  <c r="G273" i="68"/>
  <c r="E273" i="68"/>
  <c r="C273" i="68"/>
  <c r="B273" i="68"/>
  <c r="W272" i="68"/>
  <c r="H272" i="68"/>
  <c r="G272" i="68"/>
  <c r="E272" i="68"/>
  <c r="C272" i="68"/>
  <c r="B272" i="68"/>
  <c r="W271" i="68"/>
  <c r="H271" i="68"/>
  <c r="M271" i="68" s="1"/>
  <c r="G271" i="68"/>
  <c r="E271" i="68"/>
  <c r="C271" i="68"/>
  <c r="B271" i="68"/>
  <c r="W269" i="68"/>
  <c r="H269" i="68"/>
  <c r="T269" i="68" s="1"/>
  <c r="G269" i="68"/>
  <c r="E269" i="68"/>
  <c r="C269" i="68"/>
  <c r="B269" i="68"/>
  <c r="W268" i="68"/>
  <c r="H268" i="68"/>
  <c r="S268" i="68" s="1"/>
  <c r="G268" i="68"/>
  <c r="E268" i="68"/>
  <c r="C268" i="68"/>
  <c r="B268" i="68"/>
  <c r="W267" i="68"/>
  <c r="H267" i="68"/>
  <c r="G267" i="68"/>
  <c r="E267" i="68"/>
  <c r="C267" i="68"/>
  <c r="B267" i="68"/>
  <c r="W266" i="68"/>
  <c r="H266" i="68"/>
  <c r="G266" i="68"/>
  <c r="E266" i="68"/>
  <c r="C266" i="68"/>
  <c r="B266" i="68"/>
  <c r="W265" i="68"/>
  <c r="H265" i="68"/>
  <c r="G265" i="68"/>
  <c r="E265" i="68"/>
  <c r="C265" i="68"/>
  <c r="B265" i="68"/>
  <c r="W264" i="68"/>
  <c r="H264" i="68"/>
  <c r="G264" i="68"/>
  <c r="E264" i="68"/>
  <c r="C264" i="68"/>
  <c r="B264" i="68"/>
  <c r="W263" i="68"/>
  <c r="H263" i="68"/>
  <c r="M263" i="68" s="1"/>
  <c r="G263" i="68"/>
  <c r="E263" i="68"/>
  <c r="C263" i="68"/>
  <c r="B263" i="68"/>
  <c r="W262" i="68"/>
  <c r="H262" i="68"/>
  <c r="S262" i="68" s="1"/>
  <c r="G262" i="68"/>
  <c r="E262" i="68"/>
  <c r="C262" i="68"/>
  <c r="B262" i="68"/>
  <c r="W261" i="68"/>
  <c r="H261" i="68"/>
  <c r="T261" i="68" s="1"/>
  <c r="G261" i="68"/>
  <c r="E261" i="68"/>
  <c r="C261" i="68"/>
  <c r="B261" i="68"/>
  <c r="W260" i="68"/>
  <c r="H260" i="68"/>
  <c r="S260" i="68" s="1"/>
  <c r="G260" i="68"/>
  <c r="E260" i="68"/>
  <c r="C260" i="68"/>
  <c r="B260" i="68"/>
  <c r="W259" i="68"/>
  <c r="H259" i="68"/>
  <c r="S259" i="68" s="1"/>
  <c r="G259" i="68"/>
  <c r="E259" i="68"/>
  <c r="C259" i="68"/>
  <c r="B259" i="68"/>
  <c r="W258" i="68"/>
  <c r="H258" i="68"/>
  <c r="T258" i="68" s="1"/>
  <c r="G258" i="68"/>
  <c r="E258" i="68"/>
  <c r="C258" i="68"/>
  <c r="B258" i="68"/>
  <c r="W256" i="68"/>
  <c r="H256" i="68"/>
  <c r="P256" i="68" s="1"/>
  <c r="G256" i="68"/>
  <c r="E256" i="68"/>
  <c r="C256" i="68"/>
  <c r="B256" i="68"/>
  <c r="W255" i="68"/>
  <c r="H255" i="68"/>
  <c r="G255" i="68"/>
  <c r="E255" i="68"/>
  <c r="C255" i="68"/>
  <c r="B255" i="68"/>
  <c r="W254" i="68"/>
  <c r="H254" i="68"/>
  <c r="G254" i="68"/>
  <c r="E254" i="68"/>
  <c r="C254" i="68"/>
  <c r="B254" i="68"/>
  <c r="W253" i="68"/>
  <c r="H253" i="68"/>
  <c r="G253" i="68"/>
  <c r="E253" i="68"/>
  <c r="C253" i="68"/>
  <c r="B253" i="68"/>
  <c r="W252" i="68"/>
  <c r="H252" i="68"/>
  <c r="T252" i="68" s="1"/>
  <c r="G252" i="68"/>
  <c r="E252" i="68"/>
  <c r="C252" i="68"/>
  <c r="B252" i="68"/>
  <c r="W251" i="68"/>
  <c r="H251" i="68"/>
  <c r="G251" i="68"/>
  <c r="E251" i="68"/>
  <c r="C251" i="68"/>
  <c r="B251" i="68"/>
  <c r="W250" i="68"/>
  <c r="H250" i="68"/>
  <c r="S250" i="68" s="1"/>
  <c r="G250" i="68"/>
  <c r="E250" i="68"/>
  <c r="C250" i="68"/>
  <c r="B250" i="68"/>
  <c r="W249" i="68"/>
  <c r="H249" i="68"/>
  <c r="M249" i="68" s="1"/>
  <c r="G249" i="68"/>
  <c r="E249" i="68"/>
  <c r="C249" i="68"/>
  <c r="B249" i="68"/>
  <c r="W248" i="68"/>
  <c r="H248" i="68"/>
  <c r="S248" i="68" s="1"/>
  <c r="G248" i="68"/>
  <c r="E248" i="68"/>
  <c r="C248" i="68"/>
  <c r="B248" i="68"/>
  <c r="W247" i="68"/>
  <c r="H247" i="68"/>
  <c r="G247" i="68"/>
  <c r="E247" i="68"/>
  <c r="C247" i="68"/>
  <c r="B247" i="68"/>
  <c r="W246" i="68"/>
  <c r="H246" i="68"/>
  <c r="G246" i="68"/>
  <c r="E246" i="68"/>
  <c r="C246" i="68"/>
  <c r="B246" i="68"/>
  <c r="W245" i="68"/>
  <c r="H245" i="68"/>
  <c r="S245" i="68" s="1"/>
  <c r="G245" i="68"/>
  <c r="E245" i="68"/>
  <c r="C245" i="68"/>
  <c r="B245" i="68"/>
  <c r="W243" i="68"/>
  <c r="H243" i="68"/>
  <c r="T243" i="68" s="1"/>
  <c r="G243" i="68"/>
  <c r="E243" i="68"/>
  <c r="C243" i="68"/>
  <c r="B243" i="68"/>
  <c r="W242" i="68"/>
  <c r="H242" i="68"/>
  <c r="S242" i="68" s="1"/>
  <c r="G242" i="68"/>
  <c r="E242" i="68"/>
  <c r="C242" i="68"/>
  <c r="B242" i="68"/>
  <c r="W241" i="68"/>
  <c r="H241" i="68"/>
  <c r="S241" i="68" s="1"/>
  <c r="G241" i="68"/>
  <c r="E241" i="68"/>
  <c r="C241" i="68"/>
  <c r="B241" i="68"/>
  <c r="W240" i="68"/>
  <c r="H240" i="68"/>
  <c r="M240" i="68" s="1"/>
  <c r="G240" i="68"/>
  <c r="E240" i="68"/>
  <c r="C240" i="68"/>
  <c r="B240" i="68"/>
  <c r="W239" i="68"/>
  <c r="H239" i="68"/>
  <c r="S239" i="68" s="1"/>
  <c r="G239" i="68"/>
  <c r="E239" i="68"/>
  <c r="C239" i="68"/>
  <c r="B239" i="68"/>
  <c r="W238" i="68"/>
  <c r="H238" i="68"/>
  <c r="G238" i="68"/>
  <c r="E238" i="68"/>
  <c r="C238" i="68"/>
  <c r="B238" i="68"/>
  <c r="W237" i="68"/>
  <c r="H237" i="68"/>
  <c r="T237" i="68" s="1"/>
  <c r="G237" i="68"/>
  <c r="E237" i="68"/>
  <c r="C237" i="68"/>
  <c r="B237" i="68"/>
  <c r="W236" i="68"/>
  <c r="H236" i="68"/>
  <c r="S236" i="68" s="1"/>
  <c r="G236" i="68"/>
  <c r="E236" i="68"/>
  <c r="C236" i="68"/>
  <c r="B236" i="68"/>
  <c r="W235" i="68"/>
  <c r="H235" i="68"/>
  <c r="T235" i="68" s="1"/>
  <c r="G235" i="68"/>
  <c r="E235" i="68"/>
  <c r="C235" i="68"/>
  <c r="B235" i="68"/>
  <c r="W234" i="68"/>
  <c r="H234" i="68"/>
  <c r="G234" i="68"/>
  <c r="E234" i="68"/>
  <c r="C234" i="68"/>
  <c r="B234" i="68"/>
  <c r="W233" i="68"/>
  <c r="H233" i="68"/>
  <c r="S233" i="68" s="1"/>
  <c r="G233" i="68"/>
  <c r="E233" i="68"/>
  <c r="C233" i="68"/>
  <c r="B233" i="68"/>
  <c r="W232" i="68"/>
  <c r="H232" i="68"/>
  <c r="G232" i="68"/>
  <c r="E232" i="68"/>
  <c r="C232" i="68"/>
  <c r="B232" i="68"/>
  <c r="W230" i="68"/>
  <c r="H230" i="68"/>
  <c r="S230" i="68" s="1"/>
  <c r="G230" i="68"/>
  <c r="E230" i="68"/>
  <c r="C230" i="68"/>
  <c r="B230" i="68"/>
  <c r="W229" i="68"/>
  <c r="H229" i="68"/>
  <c r="O229" i="68" s="1"/>
  <c r="G229" i="68"/>
  <c r="E229" i="68"/>
  <c r="C229" i="68"/>
  <c r="B229" i="68"/>
  <c r="W228" i="68"/>
  <c r="H228" i="68"/>
  <c r="M228" i="68" s="1"/>
  <c r="G228" i="68"/>
  <c r="E228" i="68"/>
  <c r="C228" i="68"/>
  <c r="B228" i="68"/>
  <c r="W227" i="68"/>
  <c r="H227" i="68"/>
  <c r="S227" i="68" s="1"/>
  <c r="G227" i="68"/>
  <c r="E227" i="68"/>
  <c r="C227" i="68"/>
  <c r="B227" i="68"/>
  <c r="W226" i="68"/>
  <c r="H226" i="68"/>
  <c r="T226" i="68" s="1"/>
  <c r="G226" i="68"/>
  <c r="E226" i="68"/>
  <c r="C226" i="68"/>
  <c r="B226" i="68"/>
  <c r="W225" i="68"/>
  <c r="H225" i="68"/>
  <c r="S225" i="68" s="1"/>
  <c r="G225" i="68"/>
  <c r="E225" i="68"/>
  <c r="C225" i="68"/>
  <c r="B225" i="68"/>
  <c r="W224" i="68"/>
  <c r="H224" i="68"/>
  <c r="S224" i="68" s="1"/>
  <c r="G224" i="68"/>
  <c r="E224" i="68"/>
  <c r="C224" i="68"/>
  <c r="B224" i="68"/>
  <c r="W223" i="68"/>
  <c r="H223" i="68"/>
  <c r="G223" i="68"/>
  <c r="E223" i="68"/>
  <c r="C223" i="68"/>
  <c r="B223" i="68"/>
  <c r="W222" i="68"/>
  <c r="H222" i="68"/>
  <c r="G222" i="68"/>
  <c r="E222" i="68"/>
  <c r="C222" i="68"/>
  <c r="B222" i="68"/>
  <c r="W221" i="68"/>
  <c r="H221" i="68"/>
  <c r="T221" i="68" s="1"/>
  <c r="G221" i="68"/>
  <c r="E221" i="68"/>
  <c r="C221" i="68"/>
  <c r="B221" i="68"/>
  <c r="W220" i="68"/>
  <c r="H220" i="68"/>
  <c r="M220" i="68" s="1"/>
  <c r="G220" i="68"/>
  <c r="E220" i="68"/>
  <c r="C220" i="68"/>
  <c r="B220" i="68"/>
  <c r="W219" i="68"/>
  <c r="H219" i="68"/>
  <c r="O219" i="68" s="1"/>
  <c r="G219" i="68"/>
  <c r="E219" i="68"/>
  <c r="C219" i="68"/>
  <c r="B219" i="68"/>
  <c r="W216" i="68"/>
  <c r="H216" i="68"/>
  <c r="T216" i="68" s="1"/>
  <c r="G216" i="68"/>
  <c r="E216" i="68"/>
  <c r="C216" i="68"/>
  <c r="B216" i="68"/>
  <c r="W215" i="68"/>
  <c r="H215" i="68"/>
  <c r="G215" i="68"/>
  <c r="E215" i="68"/>
  <c r="C215" i="68"/>
  <c r="B215" i="68"/>
  <c r="W214" i="68"/>
  <c r="H214" i="68"/>
  <c r="G214" i="68"/>
  <c r="E214" i="68"/>
  <c r="C214" i="68"/>
  <c r="B214" i="68"/>
  <c r="W213" i="68"/>
  <c r="H213" i="68"/>
  <c r="G213" i="68"/>
  <c r="E213" i="68"/>
  <c r="C213" i="68"/>
  <c r="B213" i="68"/>
  <c r="W212" i="68"/>
  <c r="H212" i="68"/>
  <c r="P212" i="68" s="1"/>
  <c r="G212" i="68"/>
  <c r="E212" i="68"/>
  <c r="C212" i="68"/>
  <c r="B212" i="68"/>
  <c r="W211" i="68"/>
  <c r="H211" i="68"/>
  <c r="G211" i="68"/>
  <c r="E211" i="68"/>
  <c r="C211" i="68"/>
  <c r="B211" i="68"/>
  <c r="W210" i="68"/>
  <c r="H210" i="68"/>
  <c r="G210" i="68"/>
  <c r="E210" i="68"/>
  <c r="C210" i="68"/>
  <c r="B210" i="68"/>
  <c r="W209" i="68"/>
  <c r="H209" i="68"/>
  <c r="O209" i="68" s="1"/>
  <c r="G209" i="68"/>
  <c r="E209" i="68"/>
  <c r="C209" i="68"/>
  <c r="B209" i="68"/>
  <c r="W208" i="68"/>
  <c r="H208" i="68"/>
  <c r="T208" i="68" s="1"/>
  <c r="G208" i="68"/>
  <c r="E208" i="68"/>
  <c r="C208" i="68"/>
  <c r="B208" i="68"/>
  <c r="W207" i="68"/>
  <c r="H207" i="68"/>
  <c r="M207" i="68" s="1"/>
  <c r="G207" i="68"/>
  <c r="E207" i="68"/>
  <c r="C207" i="68"/>
  <c r="B207" i="68"/>
  <c r="W206" i="68"/>
  <c r="H206" i="68"/>
  <c r="S206" i="68" s="1"/>
  <c r="G206" i="68"/>
  <c r="E206" i="68"/>
  <c r="C206" i="68"/>
  <c r="B206" i="68"/>
  <c r="W205" i="68"/>
  <c r="H205" i="68"/>
  <c r="T205" i="68" s="1"/>
  <c r="G205" i="68"/>
  <c r="E205" i="68"/>
  <c r="C205" i="68"/>
  <c r="B205" i="68"/>
  <c r="W203" i="68"/>
  <c r="H203" i="68"/>
  <c r="S203" i="68" s="1"/>
  <c r="G203" i="68"/>
  <c r="E203" i="68"/>
  <c r="C203" i="68"/>
  <c r="B203" i="68"/>
  <c r="W202" i="68"/>
  <c r="H202" i="68"/>
  <c r="G202" i="68"/>
  <c r="E202" i="68"/>
  <c r="C202" i="68"/>
  <c r="B202" i="68"/>
  <c r="W201" i="68"/>
  <c r="H201" i="68"/>
  <c r="R201" i="68" s="1"/>
  <c r="G201" i="68"/>
  <c r="E201" i="68"/>
  <c r="C201" i="68"/>
  <c r="B201" i="68"/>
  <c r="W200" i="68"/>
  <c r="H200" i="68"/>
  <c r="G200" i="68"/>
  <c r="E200" i="68"/>
  <c r="C200" i="68"/>
  <c r="B200" i="68"/>
  <c r="W199" i="68"/>
  <c r="H199" i="68"/>
  <c r="G199" i="68"/>
  <c r="E199" i="68"/>
  <c r="C199" i="68"/>
  <c r="B199" i="68"/>
  <c r="W198" i="68"/>
  <c r="H198" i="68"/>
  <c r="G198" i="68"/>
  <c r="E198" i="68"/>
  <c r="C198" i="68"/>
  <c r="B198" i="68"/>
  <c r="W197" i="68"/>
  <c r="H197" i="68"/>
  <c r="S197" i="68" s="1"/>
  <c r="G197" i="68"/>
  <c r="E197" i="68"/>
  <c r="C197" i="68"/>
  <c r="B197" i="68"/>
  <c r="W196" i="68"/>
  <c r="H196" i="68"/>
  <c r="T196" i="68" s="1"/>
  <c r="G196" i="68"/>
  <c r="E196" i="68"/>
  <c r="C196" i="68"/>
  <c r="B196" i="68"/>
  <c r="W195" i="68"/>
  <c r="H195" i="68"/>
  <c r="G195" i="68"/>
  <c r="E195" i="68"/>
  <c r="C195" i="68"/>
  <c r="B195" i="68"/>
  <c r="W194" i="68"/>
  <c r="H194" i="68"/>
  <c r="T194" i="68" s="1"/>
  <c r="G194" i="68"/>
  <c r="E194" i="68"/>
  <c r="C194" i="68"/>
  <c r="B194" i="68"/>
  <c r="W193" i="68"/>
  <c r="H193" i="68"/>
  <c r="S193" i="68" s="1"/>
  <c r="G193" i="68"/>
  <c r="E193" i="68"/>
  <c r="C193" i="68"/>
  <c r="B193" i="68"/>
  <c r="W192" i="68"/>
  <c r="H192" i="68"/>
  <c r="G192" i="68"/>
  <c r="E192" i="68"/>
  <c r="C192" i="68"/>
  <c r="B192" i="68"/>
  <c r="W190" i="68"/>
  <c r="H190" i="68"/>
  <c r="G190" i="68"/>
  <c r="E190" i="68"/>
  <c r="C190" i="68"/>
  <c r="B190" i="68"/>
  <c r="W189" i="68"/>
  <c r="H189" i="68"/>
  <c r="M189" i="68" s="1"/>
  <c r="G189" i="68"/>
  <c r="E189" i="68"/>
  <c r="C189" i="68"/>
  <c r="B189" i="68"/>
  <c r="W188" i="68"/>
  <c r="H188" i="68"/>
  <c r="S188" i="68" s="1"/>
  <c r="G188" i="68"/>
  <c r="E188" i="68"/>
  <c r="C188" i="68"/>
  <c r="B188" i="68"/>
  <c r="W187" i="68"/>
  <c r="H187" i="68"/>
  <c r="T187" i="68" s="1"/>
  <c r="G187" i="68"/>
  <c r="E187" i="68"/>
  <c r="C187" i="68"/>
  <c r="B187" i="68"/>
  <c r="W186" i="68"/>
  <c r="H186" i="68"/>
  <c r="S186" i="68" s="1"/>
  <c r="G186" i="68"/>
  <c r="E186" i="68"/>
  <c r="C186" i="68"/>
  <c r="B186" i="68"/>
  <c r="W185" i="68"/>
  <c r="H185" i="68"/>
  <c r="S185" i="68" s="1"/>
  <c r="G185" i="68"/>
  <c r="E185" i="68"/>
  <c r="C185" i="68"/>
  <c r="B185" i="68"/>
  <c r="W184" i="68"/>
  <c r="H184" i="68"/>
  <c r="S184" i="68" s="1"/>
  <c r="G184" i="68"/>
  <c r="E184" i="68"/>
  <c r="C184" i="68"/>
  <c r="B184" i="68"/>
  <c r="W183" i="68"/>
  <c r="H183" i="68"/>
  <c r="O183" i="68" s="1"/>
  <c r="G183" i="68"/>
  <c r="E183" i="68"/>
  <c r="C183" i="68"/>
  <c r="B183" i="68"/>
  <c r="W182" i="68"/>
  <c r="H182" i="68"/>
  <c r="S182" i="68" s="1"/>
  <c r="G182" i="68"/>
  <c r="E182" i="68"/>
  <c r="C182" i="68"/>
  <c r="B182" i="68"/>
  <c r="W181" i="68"/>
  <c r="H181" i="68"/>
  <c r="M181" i="68" s="1"/>
  <c r="G181" i="68"/>
  <c r="E181" i="68"/>
  <c r="C181" i="68"/>
  <c r="B181" i="68"/>
  <c r="W180" i="68"/>
  <c r="H180" i="68"/>
  <c r="G180" i="68"/>
  <c r="E180" i="68"/>
  <c r="C180" i="68"/>
  <c r="B180" i="68"/>
  <c r="W179" i="68"/>
  <c r="H179" i="68"/>
  <c r="T179" i="68" s="1"/>
  <c r="G179" i="68"/>
  <c r="E179" i="68"/>
  <c r="C179" i="68"/>
  <c r="B179" i="68"/>
  <c r="W177" i="68"/>
  <c r="H177" i="68"/>
  <c r="S177" i="68" s="1"/>
  <c r="G177" i="68"/>
  <c r="E177" i="68"/>
  <c r="C177" i="68"/>
  <c r="B177" i="68"/>
  <c r="W176" i="68"/>
  <c r="H176" i="68"/>
  <c r="I176" i="68" s="1"/>
  <c r="N176" i="68" s="1"/>
  <c r="G176" i="68"/>
  <c r="E176" i="68"/>
  <c r="C176" i="68"/>
  <c r="B176" i="68"/>
  <c r="W175" i="68"/>
  <c r="H175" i="68"/>
  <c r="R175" i="68" s="1"/>
  <c r="G175" i="68"/>
  <c r="E175" i="68"/>
  <c r="C175" i="68"/>
  <c r="B175" i="68"/>
  <c r="W174" i="68"/>
  <c r="H174" i="68"/>
  <c r="G174" i="68"/>
  <c r="E174" i="68"/>
  <c r="C174" i="68"/>
  <c r="B174" i="68"/>
  <c r="W173" i="68"/>
  <c r="H173" i="68"/>
  <c r="S173" i="68" s="1"/>
  <c r="G173" i="68"/>
  <c r="E173" i="68"/>
  <c r="C173" i="68"/>
  <c r="B173" i="68"/>
  <c r="W172" i="68"/>
  <c r="H172" i="68"/>
  <c r="M172" i="68" s="1"/>
  <c r="G172" i="68"/>
  <c r="E172" i="68"/>
  <c r="C172" i="68"/>
  <c r="B172" i="68"/>
  <c r="W171" i="68"/>
  <c r="H171" i="68"/>
  <c r="S171" i="68" s="1"/>
  <c r="G171" i="68"/>
  <c r="E171" i="68"/>
  <c r="C171" i="68"/>
  <c r="B171" i="68"/>
  <c r="W170" i="68"/>
  <c r="H170" i="68"/>
  <c r="T170" i="68" s="1"/>
  <c r="G170" i="68"/>
  <c r="E170" i="68"/>
  <c r="C170" i="68"/>
  <c r="B170" i="68"/>
  <c r="W169" i="68"/>
  <c r="H169" i="68"/>
  <c r="S169" i="68" s="1"/>
  <c r="G169" i="68"/>
  <c r="E169" i="68"/>
  <c r="C169" i="68"/>
  <c r="B169" i="68"/>
  <c r="W168" i="68"/>
  <c r="H168" i="68"/>
  <c r="S168" i="68" s="1"/>
  <c r="G168" i="68"/>
  <c r="E168" i="68"/>
  <c r="C168" i="68"/>
  <c r="B168" i="68"/>
  <c r="W167" i="68"/>
  <c r="H167" i="68"/>
  <c r="S167" i="68" s="1"/>
  <c r="G167" i="68"/>
  <c r="E167" i="68"/>
  <c r="C167" i="68"/>
  <c r="B167" i="68"/>
  <c r="W166" i="68"/>
  <c r="H166" i="68"/>
  <c r="O166" i="68" s="1"/>
  <c r="G166" i="68"/>
  <c r="E166" i="68"/>
  <c r="C166" i="68"/>
  <c r="B166" i="68"/>
  <c r="W164" i="68"/>
  <c r="H164" i="68"/>
  <c r="G164" i="68"/>
  <c r="E164" i="68"/>
  <c r="C164" i="68"/>
  <c r="B164" i="68"/>
  <c r="W163" i="68"/>
  <c r="H163" i="68"/>
  <c r="G163" i="68"/>
  <c r="E163" i="68"/>
  <c r="C163" i="68"/>
  <c r="B163" i="68"/>
  <c r="W162" i="68"/>
  <c r="H162" i="68"/>
  <c r="G162" i="68"/>
  <c r="E162" i="68"/>
  <c r="C162" i="68"/>
  <c r="B162" i="68"/>
  <c r="W161" i="68"/>
  <c r="H161" i="68"/>
  <c r="T161" i="68" s="1"/>
  <c r="G161" i="68"/>
  <c r="E161" i="68"/>
  <c r="C161" i="68"/>
  <c r="B161" i="68"/>
  <c r="W160" i="68"/>
  <c r="H160" i="68"/>
  <c r="S160" i="68" s="1"/>
  <c r="G160" i="68"/>
  <c r="E160" i="68"/>
  <c r="C160" i="68"/>
  <c r="B160" i="68"/>
  <c r="W159" i="68"/>
  <c r="H159" i="68"/>
  <c r="I159" i="68" s="1"/>
  <c r="N159" i="68" s="1"/>
  <c r="G159" i="68"/>
  <c r="E159" i="68"/>
  <c r="C159" i="68"/>
  <c r="B159" i="68"/>
  <c r="W158" i="68"/>
  <c r="H158" i="68"/>
  <c r="G158" i="68"/>
  <c r="E158" i="68"/>
  <c r="C158" i="68"/>
  <c r="B158" i="68"/>
  <c r="W157" i="68"/>
  <c r="H157" i="68"/>
  <c r="P157" i="68" s="1"/>
  <c r="G157" i="68"/>
  <c r="E157" i="68"/>
  <c r="C157" i="68"/>
  <c r="B157" i="68"/>
  <c r="W156" i="68"/>
  <c r="H156" i="68"/>
  <c r="S156" i="68" s="1"/>
  <c r="G156" i="68"/>
  <c r="E156" i="68"/>
  <c r="C156" i="68"/>
  <c r="B156" i="68"/>
  <c r="W155" i="68"/>
  <c r="H155" i="68"/>
  <c r="M155" i="68" s="1"/>
  <c r="G155" i="68"/>
  <c r="E155" i="68"/>
  <c r="C155" i="68"/>
  <c r="B155" i="68"/>
  <c r="W154" i="68"/>
  <c r="H154" i="68"/>
  <c r="S154" i="68" s="1"/>
  <c r="G154" i="68"/>
  <c r="E154" i="68"/>
  <c r="C154" i="68"/>
  <c r="B154" i="68"/>
  <c r="W153" i="68"/>
  <c r="H153" i="68"/>
  <c r="S153" i="68" s="1"/>
  <c r="G153" i="68"/>
  <c r="E153" i="68"/>
  <c r="C153" i="68"/>
  <c r="B153" i="68"/>
  <c r="W151" i="68"/>
  <c r="H151" i="68"/>
  <c r="G151" i="68"/>
  <c r="E151" i="68"/>
  <c r="C151" i="68"/>
  <c r="B151" i="68"/>
  <c r="W150" i="68"/>
  <c r="H150" i="68"/>
  <c r="T150" i="68" s="1"/>
  <c r="G150" i="68"/>
  <c r="E150" i="68"/>
  <c r="C150" i="68"/>
  <c r="B150" i="68"/>
  <c r="W149" i="68"/>
  <c r="H149" i="68"/>
  <c r="G149" i="68"/>
  <c r="E149" i="68"/>
  <c r="C149" i="68"/>
  <c r="B149" i="68"/>
  <c r="W148" i="68"/>
  <c r="H148" i="68"/>
  <c r="S148" i="68" s="1"/>
  <c r="G148" i="68"/>
  <c r="E148" i="68"/>
  <c r="C148" i="68"/>
  <c r="B148" i="68"/>
  <c r="W147" i="68"/>
  <c r="H147" i="68"/>
  <c r="G147" i="68"/>
  <c r="E147" i="68"/>
  <c r="C147" i="68"/>
  <c r="B147" i="68"/>
  <c r="W146" i="68"/>
  <c r="H146" i="68"/>
  <c r="O146" i="68" s="1"/>
  <c r="G146" i="68"/>
  <c r="E146" i="68"/>
  <c r="C146" i="68"/>
  <c r="B146" i="68"/>
  <c r="W145" i="68"/>
  <c r="H145" i="68"/>
  <c r="P145" i="68" s="1"/>
  <c r="G145" i="68"/>
  <c r="E145" i="68"/>
  <c r="C145" i="68"/>
  <c r="B145" i="68"/>
  <c r="W144" i="68"/>
  <c r="H144" i="68"/>
  <c r="S144" i="68" s="1"/>
  <c r="G144" i="68"/>
  <c r="E144" i="68"/>
  <c r="C144" i="68"/>
  <c r="B144" i="68"/>
  <c r="W143" i="68"/>
  <c r="H143" i="68"/>
  <c r="G143" i="68"/>
  <c r="E143" i="68"/>
  <c r="C143" i="68"/>
  <c r="B143" i="68"/>
  <c r="W142" i="68"/>
  <c r="H142" i="68"/>
  <c r="G142" i="68"/>
  <c r="E142" i="68"/>
  <c r="C142" i="68"/>
  <c r="B142" i="68"/>
  <c r="W141" i="68"/>
  <c r="H141" i="68"/>
  <c r="G141" i="68"/>
  <c r="E141" i="68"/>
  <c r="C141" i="68"/>
  <c r="B141" i="68"/>
  <c r="W140" i="68"/>
  <c r="H140" i="68"/>
  <c r="G140" i="68"/>
  <c r="E140" i="68"/>
  <c r="C140" i="68"/>
  <c r="B140" i="68"/>
  <c r="W138" i="68"/>
  <c r="H138" i="68"/>
  <c r="T138" i="68" s="1"/>
  <c r="G138" i="68"/>
  <c r="E138" i="68"/>
  <c r="C138" i="68"/>
  <c r="B138" i="68"/>
  <c r="W137" i="68"/>
  <c r="H137" i="68"/>
  <c r="T137" i="68" s="1"/>
  <c r="G137" i="68"/>
  <c r="E137" i="68"/>
  <c r="C137" i="68"/>
  <c r="B137" i="68"/>
  <c r="W136" i="68"/>
  <c r="H136" i="68"/>
  <c r="G136" i="68"/>
  <c r="E136" i="68"/>
  <c r="C136" i="68"/>
  <c r="B136" i="68"/>
  <c r="W135" i="68"/>
  <c r="H135" i="68"/>
  <c r="G135" i="68"/>
  <c r="E135" i="68"/>
  <c r="C135" i="68"/>
  <c r="B135" i="68"/>
  <c r="W134" i="68"/>
  <c r="H134" i="68"/>
  <c r="G134" i="68"/>
  <c r="E134" i="68"/>
  <c r="C134" i="68"/>
  <c r="B134" i="68"/>
  <c r="W133" i="68"/>
  <c r="H133" i="68"/>
  <c r="G133" i="68"/>
  <c r="E133" i="68"/>
  <c r="C133" i="68"/>
  <c r="B133" i="68"/>
  <c r="W132" i="68"/>
  <c r="H132" i="68"/>
  <c r="G132" i="68"/>
  <c r="E132" i="68"/>
  <c r="C132" i="68"/>
  <c r="B132" i="68"/>
  <c r="W131" i="68"/>
  <c r="H131" i="68"/>
  <c r="I131" i="68" s="1"/>
  <c r="N131" i="68" s="1"/>
  <c r="G131" i="68"/>
  <c r="E131" i="68"/>
  <c r="C131" i="68"/>
  <c r="B131" i="68"/>
  <c r="W130" i="68"/>
  <c r="H130" i="68"/>
  <c r="T130" i="68" s="1"/>
  <c r="G130" i="68"/>
  <c r="E130" i="68"/>
  <c r="C130" i="68"/>
  <c r="B130" i="68"/>
  <c r="W129" i="68"/>
  <c r="H129" i="68"/>
  <c r="T129" i="68" s="1"/>
  <c r="G129" i="68"/>
  <c r="E129" i="68"/>
  <c r="C129" i="68"/>
  <c r="B129" i="68"/>
  <c r="W128" i="68"/>
  <c r="H128" i="68"/>
  <c r="G128" i="68"/>
  <c r="E128" i="68"/>
  <c r="C128" i="68"/>
  <c r="B128" i="68"/>
  <c r="W127" i="68"/>
  <c r="H127" i="68"/>
  <c r="S127" i="68" s="1"/>
  <c r="G127" i="68"/>
  <c r="E127" i="68"/>
  <c r="C127" i="68"/>
  <c r="B127" i="68"/>
  <c r="W125" i="68"/>
  <c r="H125" i="68"/>
  <c r="S125" i="68" s="1"/>
  <c r="G125" i="68"/>
  <c r="E125" i="68"/>
  <c r="C125" i="68"/>
  <c r="B125" i="68"/>
  <c r="W124" i="68"/>
  <c r="H124" i="68"/>
  <c r="T124" i="68" s="1"/>
  <c r="G124" i="68"/>
  <c r="E124" i="68"/>
  <c r="C124" i="68"/>
  <c r="B124" i="68"/>
  <c r="W123" i="68"/>
  <c r="H123" i="68"/>
  <c r="S123" i="68" s="1"/>
  <c r="G123" i="68"/>
  <c r="E123" i="68"/>
  <c r="C123" i="68"/>
  <c r="B123" i="68"/>
  <c r="W122" i="68"/>
  <c r="H122" i="68"/>
  <c r="M122" i="68" s="1"/>
  <c r="G122" i="68"/>
  <c r="E122" i="68"/>
  <c r="C122" i="68"/>
  <c r="B122" i="68"/>
  <c r="W121" i="68"/>
  <c r="H121" i="68"/>
  <c r="T121" i="68" s="1"/>
  <c r="G121" i="68"/>
  <c r="E121" i="68"/>
  <c r="C121" i="68"/>
  <c r="B121" i="68"/>
  <c r="W120" i="68"/>
  <c r="H120" i="68"/>
  <c r="T120" i="68" s="1"/>
  <c r="G120" i="68"/>
  <c r="E120" i="68"/>
  <c r="C120" i="68"/>
  <c r="B120" i="68"/>
  <c r="W119" i="68"/>
  <c r="H119" i="68"/>
  <c r="S119" i="68" s="1"/>
  <c r="G119" i="68"/>
  <c r="E119" i="68"/>
  <c r="C119" i="68"/>
  <c r="B119" i="68"/>
  <c r="W118" i="68"/>
  <c r="H118" i="68"/>
  <c r="S118" i="68" s="1"/>
  <c r="G118" i="68"/>
  <c r="E118" i="68"/>
  <c r="C118" i="68"/>
  <c r="B118" i="68"/>
  <c r="W117" i="68"/>
  <c r="H117" i="68"/>
  <c r="S117" i="68" s="1"/>
  <c r="G117" i="68"/>
  <c r="E117" i="68"/>
  <c r="C117" i="68"/>
  <c r="B117" i="68"/>
  <c r="W116" i="68"/>
  <c r="H116" i="68"/>
  <c r="T116" i="68" s="1"/>
  <c r="G116" i="68"/>
  <c r="E116" i="68"/>
  <c r="C116" i="68"/>
  <c r="B116" i="68"/>
  <c r="W115" i="68"/>
  <c r="H115" i="68"/>
  <c r="M115" i="68" s="1"/>
  <c r="G115" i="68"/>
  <c r="E115" i="68"/>
  <c r="C115" i="68"/>
  <c r="B115" i="68"/>
  <c r="W114" i="68"/>
  <c r="H114" i="68"/>
  <c r="M114" i="68" s="1"/>
  <c r="G114" i="68"/>
  <c r="E114" i="68"/>
  <c r="C114" i="68"/>
  <c r="B114" i="68"/>
  <c r="W112" i="68"/>
  <c r="H112" i="68"/>
  <c r="T112" i="68" s="1"/>
  <c r="G112" i="68"/>
  <c r="E112" i="68"/>
  <c r="C112" i="68"/>
  <c r="B112" i="68"/>
  <c r="W111" i="68"/>
  <c r="H111" i="68"/>
  <c r="G111" i="68"/>
  <c r="E111" i="68"/>
  <c r="C111" i="68"/>
  <c r="B111" i="68"/>
  <c r="W110" i="68"/>
  <c r="H110" i="68"/>
  <c r="S110" i="68" s="1"/>
  <c r="G110" i="68"/>
  <c r="E110" i="68"/>
  <c r="C110" i="68"/>
  <c r="B110" i="68"/>
  <c r="W109" i="68"/>
  <c r="H109" i="68"/>
  <c r="G109" i="68"/>
  <c r="E109" i="68"/>
  <c r="C109" i="68"/>
  <c r="B109" i="68"/>
  <c r="W108" i="68"/>
  <c r="H108" i="68"/>
  <c r="S108" i="68" s="1"/>
  <c r="G108" i="68"/>
  <c r="E108" i="68"/>
  <c r="C108" i="68"/>
  <c r="B108" i="68"/>
  <c r="W107" i="68"/>
  <c r="H107" i="68"/>
  <c r="G107" i="68"/>
  <c r="E107" i="68"/>
  <c r="C107" i="68"/>
  <c r="B107" i="68"/>
  <c r="W106" i="68"/>
  <c r="H106" i="68"/>
  <c r="S106" i="68" s="1"/>
  <c r="G106" i="68"/>
  <c r="E106" i="68"/>
  <c r="C106" i="68"/>
  <c r="B106" i="68"/>
  <c r="W105" i="68"/>
  <c r="H105" i="68"/>
  <c r="M105" i="68" s="1"/>
  <c r="G105" i="68"/>
  <c r="E105" i="68"/>
  <c r="C105" i="68"/>
  <c r="B105" i="68"/>
  <c r="W104" i="68"/>
  <c r="H104" i="68"/>
  <c r="T104" i="68" s="1"/>
  <c r="G104" i="68"/>
  <c r="E104" i="68"/>
  <c r="C104" i="68"/>
  <c r="B104" i="68"/>
  <c r="W103" i="68"/>
  <c r="H103" i="68"/>
  <c r="T103" i="68" s="1"/>
  <c r="G103" i="68"/>
  <c r="E103" i="68"/>
  <c r="C103" i="68"/>
  <c r="B103" i="68"/>
  <c r="W102" i="68"/>
  <c r="H102" i="68"/>
  <c r="S102" i="68" s="1"/>
  <c r="G102" i="68"/>
  <c r="E102" i="68"/>
  <c r="C102" i="68"/>
  <c r="B102" i="68"/>
  <c r="W101" i="68"/>
  <c r="H101" i="68"/>
  <c r="S101" i="68" s="1"/>
  <c r="G101" i="68"/>
  <c r="E101" i="68"/>
  <c r="C101" i="68"/>
  <c r="B101" i="68"/>
  <c r="W99" i="68"/>
  <c r="H99" i="68"/>
  <c r="S99" i="68" s="1"/>
  <c r="G99" i="68"/>
  <c r="E99" i="68"/>
  <c r="C99" i="68"/>
  <c r="B99" i="68"/>
  <c r="W98" i="68"/>
  <c r="H98" i="68"/>
  <c r="G98" i="68"/>
  <c r="E98" i="68"/>
  <c r="C98" i="68"/>
  <c r="B98" i="68"/>
  <c r="W97" i="68"/>
  <c r="H97" i="68"/>
  <c r="M97" i="68" s="1"/>
  <c r="G97" i="68"/>
  <c r="E97" i="68"/>
  <c r="C97" i="68"/>
  <c r="B97" i="68"/>
  <c r="W96" i="68"/>
  <c r="H96" i="68"/>
  <c r="G96" i="68"/>
  <c r="E96" i="68"/>
  <c r="C96" i="68"/>
  <c r="B96" i="68"/>
  <c r="W95" i="68"/>
  <c r="H95" i="68"/>
  <c r="T95" i="68" s="1"/>
  <c r="G95" i="68"/>
  <c r="E95" i="68"/>
  <c r="C95" i="68"/>
  <c r="B95" i="68"/>
  <c r="W94" i="68"/>
  <c r="H94" i="68"/>
  <c r="T94" i="68" s="1"/>
  <c r="G94" i="68"/>
  <c r="E94" i="68"/>
  <c r="C94" i="68"/>
  <c r="B94" i="68"/>
  <c r="W93" i="68"/>
  <c r="H93" i="68"/>
  <c r="S93" i="68" s="1"/>
  <c r="G93" i="68"/>
  <c r="E93" i="68"/>
  <c r="C93" i="68"/>
  <c r="B93" i="68"/>
  <c r="W92" i="68"/>
  <c r="H92" i="68"/>
  <c r="S92" i="68" s="1"/>
  <c r="G92" i="68"/>
  <c r="E92" i="68"/>
  <c r="C92" i="68"/>
  <c r="B92" i="68"/>
  <c r="W91" i="68"/>
  <c r="H91" i="68"/>
  <c r="S91" i="68" s="1"/>
  <c r="G91" i="68"/>
  <c r="E91" i="68"/>
  <c r="C91" i="68"/>
  <c r="B91" i="68"/>
  <c r="W90" i="68"/>
  <c r="H90" i="68"/>
  <c r="T90" i="68" s="1"/>
  <c r="G90" i="68"/>
  <c r="E90" i="68"/>
  <c r="C90" i="68"/>
  <c r="B90" i="68"/>
  <c r="W89" i="68"/>
  <c r="H89" i="68"/>
  <c r="S89" i="68" s="1"/>
  <c r="G89" i="68"/>
  <c r="E89" i="68"/>
  <c r="C89" i="68"/>
  <c r="B89" i="68"/>
  <c r="W88" i="68"/>
  <c r="H88" i="68"/>
  <c r="G88" i="68"/>
  <c r="E88" i="68"/>
  <c r="C88" i="68"/>
  <c r="B88" i="68"/>
  <c r="W86" i="68"/>
  <c r="H86" i="68"/>
  <c r="T86" i="68" s="1"/>
  <c r="G86" i="68"/>
  <c r="E86" i="68"/>
  <c r="C86" i="68"/>
  <c r="B86" i="68"/>
  <c r="W85" i="68"/>
  <c r="H85" i="68"/>
  <c r="T85" i="68" s="1"/>
  <c r="G85" i="68"/>
  <c r="E85" i="68"/>
  <c r="C85" i="68"/>
  <c r="B85" i="68"/>
  <c r="W84" i="68"/>
  <c r="H84" i="68"/>
  <c r="G84" i="68"/>
  <c r="E84" i="68"/>
  <c r="C84" i="68"/>
  <c r="B84" i="68"/>
  <c r="W83" i="68"/>
  <c r="H83" i="68"/>
  <c r="S83" i="68" s="1"/>
  <c r="G83" i="68"/>
  <c r="E83" i="68"/>
  <c r="C83" i="68"/>
  <c r="B83" i="68"/>
  <c r="W82" i="68"/>
  <c r="H82" i="68"/>
  <c r="S82" i="68" s="1"/>
  <c r="G82" i="68"/>
  <c r="E82" i="68"/>
  <c r="C82" i="68"/>
  <c r="B82" i="68"/>
  <c r="W81" i="68"/>
  <c r="H81" i="68"/>
  <c r="O81" i="68" s="1"/>
  <c r="G81" i="68"/>
  <c r="E81" i="68"/>
  <c r="C81" i="68"/>
  <c r="B81" i="68"/>
  <c r="W80" i="68"/>
  <c r="H80" i="68"/>
  <c r="S80" i="68" s="1"/>
  <c r="G80" i="68"/>
  <c r="E80" i="68"/>
  <c r="C80" i="68"/>
  <c r="B80" i="68"/>
  <c r="W79" i="68"/>
  <c r="H79" i="68"/>
  <c r="M79" i="68" s="1"/>
  <c r="G79" i="68"/>
  <c r="E79" i="68"/>
  <c r="C79" i="68"/>
  <c r="B79" i="68"/>
  <c r="W78" i="68"/>
  <c r="H78" i="68"/>
  <c r="T78" i="68" s="1"/>
  <c r="G78" i="68"/>
  <c r="E78" i="68"/>
  <c r="C78" i="68"/>
  <c r="B78" i="68"/>
  <c r="W77" i="68"/>
  <c r="H77" i="68"/>
  <c r="T77" i="68" s="1"/>
  <c r="G77" i="68"/>
  <c r="E77" i="68"/>
  <c r="C77" i="68"/>
  <c r="B77" i="68"/>
  <c r="W76" i="68"/>
  <c r="H76" i="68"/>
  <c r="S76" i="68" s="1"/>
  <c r="G76" i="68"/>
  <c r="E76" i="68"/>
  <c r="C76" i="68"/>
  <c r="B76" i="68"/>
  <c r="W75" i="68"/>
  <c r="H75" i="68"/>
  <c r="S75" i="68" s="1"/>
  <c r="G75" i="68"/>
  <c r="E75" i="68"/>
  <c r="C75" i="68"/>
  <c r="B75" i="68"/>
  <c r="W73" i="68"/>
  <c r="H73" i="68"/>
  <c r="S73" i="68" s="1"/>
  <c r="G73" i="68"/>
  <c r="E73" i="68"/>
  <c r="C73" i="68"/>
  <c r="B73" i="68"/>
  <c r="W72" i="68"/>
  <c r="H72" i="68"/>
  <c r="M72" i="68" s="1"/>
  <c r="G72" i="68"/>
  <c r="E72" i="68"/>
  <c r="C72" i="68"/>
  <c r="B72" i="68"/>
  <c r="W71" i="68"/>
  <c r="H71" i="68"/>
  <c r="S71" i="68" s="1"/>
  <c r="G71" i="68"/>
  <c r="E71" i="68"/>
  <c r="C71" i="68"/>
  <c r="B71" i="68"/>
  <c r="W70" i="68"/>
  <c r="H70" i="68"/>
  <c r="G70" i="68"/>
  <c r="E70" i="68"/>
  <c r="C70" i="68"/>
  <c r="B70" i="68"/>
  <c r="W69" i="68"/>
  <c r="H69" i="68"/>
  <c r="G69" i="68"/>
  <c r="E69" i="68"/>
  <c r="C69" i="68"/>
  <c r="B69" i="68"/>
  <c r="W68" i="68"/>
  <c r="H68" i="68"/>
  <c r="G68" i="68"/>
  <c r="E68" i="68"/>
  <c r="C68" i="68"/>
  <c r="B68" i="68"/>
  <c r="W67" i="68"/>
  <c r="H67" i="68"/>
  <c r="G67" i="68"/>
  <c r="E67" i="68"/>
  <c r="C67" i="68"/>
  <c r="B67" i="68"/>
  <c r="W66" i="68"/>
  <c r="H66" i="68"/>
  <c r="S66" i="68" s="1"/>
  <c r="G66" i="68"/>
  <c r="E66" i="68"/>
  <c r="C66" i="68"/>
  <c r="B66" i="68"/>
  <c r="W65" i="68"/>
  <c r="H65" i="68"/>
  <c r="S65" i="68" s="1"/>
  <c r="G65" i="68"/>
  <c r="E65" i="68"/>
  <c r="C65" i="68"/>
  <c r="B65" i="68"/>
  <c r="W64" i="68"/>
  <c r="H64" i="68"/>
  <c r="O64" i="68" s="1"/>
  <c r="G64" i="68"/>
  <c r="E64" i="68"/>
  <c r="C64" i="68"/>
  <c r="B64" i="68"/>
  <c r="W63" i="68"/>
  <c r="H63" i="68"/>
  <c r="S63" i="68" s="1"/>
  <c r="G63" i="68"/>
  <c r="E63" i="68"/>
  <c r="C63" i="68"/>
  <c r="B63" i="68"/>
  <c r="W62" i="68"/>
  <c r="H62" i="68"/>
  <c r="M62" i="68" s="1"/>
  <c r="G62" i="68"/>
  <c r="E62" i="68"/>
  <c r="C62" i="68"/>
  <c r="B62" i="68"/>
  <c r="W60" i="68"/>
  <c r="H60" i="68"/>
  <c r="G60" i="68"/>
  <c r="E60" i="68"/>
  <c r="C60" i="68"/>
  <c r="B60" i="68"/>
  <c r="W59" i="68"/>
  <c r="H59" i="68"/>
  <c r="T59" i="68" s="1"/>
  <c r="G59" i="68"/>
  <c r="E59" i="68"/>
  <c r="C59" i="68"/>
  <c r="B59" i="68"/>
  <c r="W58" i="68"/>
  <c r="H58" i="68"/>
  <c r="R58" i="68" s="1"/>
  <c r="G58" i="68"/>
  <c r="E58" i="68"/>
  <c r="C58" i="68"/>
  <c r="B58" i="68"/>
  <c r="W57" i="68"/>
  <c r="H57" i="68"/>
  <c r="S57" i="68" s="1"/>
  <c r="G57" i="68"/>
  <c r="E57" i="68"/>
  <c r="C57" i="68"/>
  <c r="B57" i="68"/>
  <c r="W56" i="68"/>
  <c r="H56" i="68"/>
  <c r="S56" i="68" s="1"/>
  <c r="G56" i="68"/>
  <c r="E56" i="68"/>
  <c r="C56" i="68"/>
  <c r="B56" i="68"/>
  <c r="W55" i="68"/>
  <c r="H55" i="68"/>
  <c r="M55" i="68" s="1"/>
  <c r="G55" i="68"/>
  <c r="E55" i="68"/>
  <c r="C55" i="68"/>
  <c r="B55" i="68"/>
  <c r="W54" i="68"/>
  <c r="H54" i="68"/>
  <c r="S54" i="68" s="1"/>
  <c r="G54" i="68"/>
  <c r="E54" i="68"/>
  <c r="C54" i="68"/>
  <c r="B54" i="68"/>
  <c r="W53" i="68"/>
  <c r="H53" i="68"/>
  <c r="G53" i="68"/>
  <c r="E53" i="68"/>
  <c r="C53" i="68"/>
  <c r="B53" i="68"/>
  <c r="W52" i="68"/>
  <c r="H52" i="68"/>
  <c r="G52" i="68"/>
  <c r="E52" i="68"/>
  <c r="C52" i="68"/>
  <c r="B52" i="68"/>
  <c r="W51" i="68"/>
  <c r="H51" i="68"/>
  <c r="G51" i="68"/>
  <c r="E51" i="68"/>
  <c r="C51" i="68"/>
  <c r="B51" i="68"/>
  <c r="W50" i="68"/>
  <c r="H50" i="68"/>
  <c r="G50" i="68"/>
  <c r="E50" i="68"/>
  <c r="C50" i="68"/>
  <c r="B50" i="68"/>
  <c r="W49" i="68"/>
  <c r="H49" i="68"/>
  <c r="I49" i="68" s="1"/>
  <c r="N49" i="68" s="1"/>
  <c r="G49" i="68"/>
  <c r="E49" i="68"/>
  <c r="C49" i="68"/>
  <c r="B49" i="68"/>
  <c r="W47" i="68"/>
  <c r="H47" i="68"/>
  <c r="R47" i="68" s="1"/>
  <c r="G47" i="68"/>
  <c r="E47" i="68"/>
  <c r="C47" i="68"/>
  <c r="B47" i="68"/>
  <c r="W46" i="68"/>
  <c r="H46" i="68"/>
  <c r="R46" i="68" s="1"/>
  <c r="G46" i="68"/>
  <c r="E46" i="68"/>
  <c r="C46" i="68"/>
  <c r="B46" i="68"/>
  <c r="W45" i="68"/>
  <c r="H45" i="68"/>
  <c r="S45" i="68" s="1"/>
  <c r="G45" i="68"/>
  <c r="E45" i="68"/>
  <c r="C45" i="68"/>
  <c r="B45" i="68"/>
  <c r="W44" i="68"/>
  <c r="H44" i="68"/>
  <c r="P44" i="68" s="1"/>
  <c r="G44" i="68"/>
  <c r="E44" i="68"/>
  <c r="C44" i="68"/>
  <c r="B44" i="68"/>
  <c r="W43" i="68"/>
  <c r="H43" i="68"/>
  <c r="G43" i="68"/>
  <c r="E43" i="68"/>
  <c r="C43" i="68"/>
  <c r="B43" i="68"/>
  <c r="W42" i="68"/>
  <c r="H42" i="68"/>
  <c r="T42" i="68" s="1"/>
  <c r="G42" i="68"/>
  <c r="E42" i="68"/>
  <c r="C42" i="68"/>
  <c r="B42" i="68"/>
  <c r="W41" i="68"/>
  <c r="H41" i="68"/>
  <c r="P41" i="68" s="1"/>
  <c r="G41" i="68"/>
  <c r="E41" i="68"/>
  <c r="C41" i="68"/>
  <c r="B41" i="68"/>
  <c r="W40" i="68"/>
  <c r="H40" i="68"/>
  <c r="O40" i="68" s="1"/>
  <c r="G40" i="68"/>
  <c r="E40" i="68"/>
  <c r="C40" i="68"/>
  <c r="B40" i="68"/>
  <c r="W39" i="68"/>
  <c r="H39" i="68"/>
  <c r="M39" i="68" s="1"/>
  <c r="G39" i="68"/>
  <c r="E39" i="68"/>
  <c r="C39" i="68"/>
  <c r="B39" i="68"/>
  <c r="W38" i="68"/>
  <c r="H38" i="68"/>
  <c r="M38" i="68" s="1"/>
  <c r="G38" i="68"/>
  <c r="E38" i="68"/>
  <c r="C38" i="68"/>
  <c r="B38" i="68"/>
  <c r="W37" i="68"/>
  <c r="H37" i="68"/>
  <c r="S37" i="68" s="1"/>
  <c r="G37" i="68"/>
  <c r="E37" i="68"/>
  <c r="C37" i="68"/>
  <c r="B37" i="68"/>
  <c r="W36" i="68"/>
  <c r="H36" i="68"/>
  <c r="S36" i="68" s="1"/>
  <c r="G36" i="68"/>
  <c r="E36" i="68"/>
  <c r="C36" i="68"/>
  <c r="B36" i="68"/>
  <c r="W34" i="68"/>
  <c r="H34" i="68"/>
  <c r="G34" i="68"/>
  <c r="E34" i="68"/>
  <c r="C34" i="68"/>
  <c r="B34" i="68"/>
  <c r="W33" i="68"/>
  <c r="H33" i="68"/>
  <c r="R33" i="68" s="1"/>
  <c r="G33" i="68"/>
  <c r="E33" i="68"/>
  <c r="C33" i="68"/>
  <c r="B33" i="68"/>
  <c r="W32" i="68"/>
  <c r="H32" i="68"/>
  <c r="P32" i="68" s="1"/>
  <c r="G32" i="68"/>
  <c r="E32" i="68"/>
  <c r="C32" i="68"/>
  <c r="B32" i="68"/>
  <c r="W31" i="68"/>
  <c r="H31" i="68"/>
  <c r="O31" i="68" s="1"/>
  <c r="G31" i="68"/>
  <c r="E31" i="68"/>
  <c r="C31" i="68"/>
  <c r="B31" i="68"/>
  <c r="W30" i="68"/>
  <c r="H30" i="68"/>
  <c r="M30" i="68" s="1"/>
  <c r="G30" i="68"/>
  <c r="E30" i="68"/>
  <c r="C30" i="68"/>
  <c r="B30" i="68"/>
  <c r="W29" i="68"/>
  <c r="H29" i="68"/>
  <c r="G29" i="68"/>
  <c r="E29" i="68"/>
  <c r="C29" i="68"/>
  <c r="B29" i="68"/>
  <c r="W28" i="68"/>
  <c r="H28" i="68"/>
  <c r="S28" i="68" s="1"/>
  <c r="G28" i="68"/>
  <c r="E28" i="68"/>
  <c r="C28" i="68"/>
  <c r="B28" i="68"/>
  <c r="W27" i="68"/>
  <c r="H27" i="68"/>
  <c r="S27" i="68" s="1"/>
  <c r="G27" i="68"/>
  <c r="E27" i="68"/>
  <c r="C27" i="68"/>
  <c r="B27" i="68"/>
  <c r="W26" i="68"/>
  <c r="H26" i="68"/>
  <c r="S26" i="68" s="1"/>
  <c r="G26" i="68"/>
  <c r="E26" i="68"/>
  <c r="C26" i="68"/>
  <c r="B26" i="68"/>
  <c r="W25" i="68"/>
  <c r="H25" i="68"/>
  <c r="R25" i="68" s="1"/>
  <c r="G25" i="68"/>
  <c r="E25" i="68"/>
  <c r="C25" i="68"/>
  <c r="B25" i="68"/>
  <c r="W24" i="68"/>
  <c r="H24" i="68"/>
  <c r="P24" i="68" s="1"/>
  <c r="G24" i="68"/>
  <c r="E24" i="68"/>
  <c r="C24" i="68"/>
  <c r="B24" i="68"/>
  <c r="W23" i="68"/>
  <c r="H23" i="68"/>
  <c r="O23" i="68" s="1"/>
  <c r="G23" i="68"/>
  <c r="E23" i="68"/>
  <c r="C23" i="68"/>
  <c r="B23" i="68"/>
  <c r="W21" i="68"/>
  <c r="H21" i="68"/>
  <c r="M21" i="68" s="1"/>
  <c r="G21" i="68"/>
  <c r="E21" i="68"/>
  <c r="C21" i="68"/>
  <c r="B21" i="68"/>
  <c r="W20" i="68"/>
  <c r="H20" i="68"/>
  <c r="M20" i="68" s="1"/>
  <c r="G20" i="68"/>
  <c r="E20" i="68"/>
  <c r="C20" i="68"/>
  <c r="B20" i="68"/>
  <c r="W19" i="68"/>
  <c r="H19" i="68"/>
  <c r="S19" i="68" s="1"/>
  <c r="G19" i="68"/>
  <c r="E19" i="68"/>
  <c r="C19" i="68"/>
  <c r="B19" i="68"/>
  <c r="W18" i="68"/>
  <c r="H18" i="68"/>
  <c r="S18" i="68" s="1"/>
  <c r="G18" i="68"/>
  <c r="E18" i="68"/>
  <c r="C18" i="68"/>
  <c r="B18" i="68"/>
  <c r="W17" i="68"/>
  <c r="H17" i="68"/>
  <c r="S17" i="68" s="1"/>
  <c r="G17" i="68"/>
  <c r="E17" i="68"/>
  <c r="C17" i="68"/>
  <c r="B17" i="68"/>
  <c r="W16" i="68"/>
  <c r="H16" i="68"/>
  <c r="R16" i="68" s="1"/>
  <c r="G16" i="68"/>
  <c r="E16" i="68"/>
  <c r="C16" i="68"/>
  <c r="B16" i="68"/>
  <c r="W15" i="68"/>
  <c r="H15" i="68"/>
  <c r="P15" i="68" s="1"/>
  <c r="G15" i="68"/>
  <c r="E15" i="68"/>
  <c r="C15" i="68"/>
  <c r="B15" i="68"/>
  <c r="W14" i="68"/>
  <c r="H14" i="68"/>
  <c r="O14" i="68" s="1"/>
  <c r="G14" i="68"/>
  <c r="E14" i="68"/>
  <c r="C14" i="68"/>
  <c r="B14" i="68"/>
  <c r="W13" i="68"/>
  <c r="H13" i="68"/>
  <c r="M13" i="68" s="1"/>
  <c r="G13" i="68"/>
  <c r="E13" i="68"/>
  <c r="C13" i="68"/>
  <c r="B13" i="68"/>
  <c r="W12" i="68"/>
  <c r="H12" i="68"/>
  <c r="M12" i="68" s="1"/>
  <c r="G12" i="68"/>
  <c r="E12" i="68"/>
  <c r="C12" i="68"/>
  <c r="B12" i="68"/>
  <c r="W11" i="68"/>
  <c r="H11" i="68"/>
  <c r="T11" i="68" s="1"/>
  <c r="G11" i="68"/>
  <c r="E11" i="68"/>
  <c r="C11" i="68"/>
  <c r="B11" i="68"/>
  <c r="W10" i="68"/>
  <c r="H10" i="68"/>
  <c r="S10" i="68" s="1"/>
  <c r="G10" i="68"/>
  <c r="E10" i="68"/>
  <c r="C10" i="68"/>
  <c r="B10" i="68"/>
  <c r="D167" i="68"/>
  <c r="D168" i="68" s="1"/>
  <c r="D169" i="68" s="1"/>
  <c r="D170" i="68" s="1"/>
  <c r="D171" i="68" s="1"/>
  <c r="D172" i="68" s="1"/>
  <c r="D173" i="68" s="1"/>
  <c r="D174" i="68" s="1"/>
  <c r="D175" i="68" s="1"/>
  <c r="D176" i="68" s="1"/>
  <c r="D177" i="68" s="1"/>
  <c r="D154" i="68"/>
  <c r="D155" i="68" s="1"/>
  <c r="D156" i="68" s="1"/>
  <c r="D157" i="68" s="1"/>
  <c r="D158" i="68" s="1"/>
  <c r="D159" i="68" s="1"/>
  <c r="D160" i="68" s="1"/>
  <c r="D161" i="68" s="1"/>
  <c r="D162" i="68" s="1"/>
  <c r="D163" i="68" s="1"/>
  <c r="D164" i="68" s="1"/>
  <c r="D141" i="68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28" i="68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15" i="68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02" i="68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89" i="68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76" i="68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63" i="68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50" i="68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37" i="68"/>
  <c r="D38" i="68" s="1"/>
  <c r="D39" i="68" s="1"/>
  <c r="D40" i="68" s="1"/>
  <c r="D41" i="68" s="1"/>
  <c r="D42" i="68" s="1"/>
  <c r="D43" i="68" s="1"/>
  <c r="D44" i="68" s="1"/>
  <c r="D45" i="68" s="1"/>
  <c r="D46" i="68" s="1"/>
  <c r="D47" i="68" s="1"/>
  <c r="D24" i="68"/>
  <c r="D25" i="68" s="1"/>
  <c r="D26" i="68" s="1"/>
  <c r="D27" i="68" s="1"/>
  <c r="D28" i="68" s="1"/>
  <c r="D29" i="68" s="1"/>
  <c r="D30" i="68" s="1"/>
  <c r="D31" i="68" s="1"/>
  <c r="D32" i="68" s="1"/>
  <c r="D33" i="68" s="1"/>
  <c r="D34" i="68" s="1"/>
  <c r="D11" i="68"/>
  <c r="D12" i="68" s="1"/>
  <c r="D13" i="68" s="1"/>
  <c r="D14" i="68" s="1"/>
  <c r="D15" i="68" s="1"/>
  <c r="D16" i="68" s="1"/>
  <c r="D17" i="68" s="1"/>
  <c r="D18" i="68" s="1"/>
  <c r="D19" i="68" s="1"/>
  <c r="D20" i="68" s="1"/>
  <c r="M208" i="68" l="1"/>
  <c r="P324" i="68"/>
  <c r="R417" i="68"/>
  <c r="T245" i="68"/>
  <c r="M120" i="68"/>
  <c r="M415" i="68"/>
  <c r="O371" i="68"/>
  <c r="R277" i="68"/>
  <c r="V344" i="68"/>
  <c r="O119" i="68"/>
  <c r="M242" i="68"/>
  <c r="T242" i="68"/>
  <c r="O329" i="68"/>
  <c r="M405" i="68"/>
  <c r="R333" i="68"/>
  <c r="O182" i="68"/>
  <c r="P323" i="68"/>
  <c r="P119" i="68"/>
  <c r="P307" i="68"/>
  <c r="O380" i="68"/>
  <c r="I242" i="68"/>
  <c r="N242" i="68" s="1"/>
  <c r="T404" i="68"/>
  <c r="S409" i="68"/>
  <c r="M268" i="68"/>
  <c r="P330" i="68"/>
  <c r="V386" i="68"/>
  <c r="R184" i="68"/>
  <c r="P295" i="68"/>
  <c r="S343" i="68"/>
  <c r="P110" i="68"/>
  <c r="O105" i="68"/>
  <c r="I106" i="68"/>
  <c r="N106" i="68" s="1"/>
  <c r="R119" i="68"/>
  <c r="M156" i="68"/>
  <c r="P228" i="68"/>
  <c r="R268" i="68"/>
  <c r="O271" i="68"/>
  <c r="I312" i="68"/>
  <c r="N312" i="68" s="1"/>
  <c r="R358" i="68"/>
  <c r="T105" i="68"/>
  <c r="O106" i="68"/>
  <c r="M116" i="68"/>
  <c r="O156" i="68"/>
  <c r="I295" i="68"/>
  <c r="N295" i="68" s="1"/>
  <c r="T312" i="68"/>
  <c r="I405" i="68"/>
  <c r="P156" i="68"/>
  <c r="V49" i="68"/>
  <c r="O63" i="68"/>
  <c r="R94" i="68"/>
  <c r="T154" i="68"/>
  <c r="P183" i="68"/>
  <c r="I240" i="68"/>
  <c r="R242" i="68"/>
  <c r="M295" i="68"/>
  <c r="R376" i="68"/>
  <c r="R403" i="68"/>
  <c r="O405" i="68"/>
  <c r="I416" i="68"/>
  <c r="N416" i="68" s="1"/>
  <c r="P63" i="68"/>
  <c r="I119" i="68"/>
  <c r="N119" i="68" s="1"/>
  <c r="M221" i="68"/>
  <c r="O277" i="68"/>
  <c r="R279" i="68"/>
  <c r="T365" i="68"/>
  <c r="S420" i="68"/>
  <c r="P277" i="68"/>
  <c r="S278" i="68"/>
  <c r="O324" i="68"/>
  <c r="M329" i="68"/>
  <c r="M330" i="68"/>
  <c r="M331" i="68"/>
  <c r="T63" i="68"/>
  <c r="I185" i="68"/>
  <c r="N185" i="68" s="1"/>
  <c r="O227" i="68"/>
  <c r="T271" i="68"/>
  <c r="T293" i="68"/>
  <c r="O295" i="68"/>
  <c r="M311" i="68"/>
  <c r="M312" i="68"/>
  <c r="M313" i="68"/>
  <c r="M314" i="68"/>
  <c r="M364" i="68"/>
  <c r="P393" i="68"/>
  <c r="O423" i="68"/>
  <c r="O173" i="68"/>
  <c r="T185" i="68"/>
  <c r="P313" i="68"/>
  <c r="O314" i="68"/>
  <c r="M14" i="68"/>
  <c r="T76" i="68"/>
  <c r="M90" i="68"/>
  <c r="P314" i="68"/>
  <c r="O408" i="68"/>
  <c r="O90" i="68"/>
  <c r="M121" i="68"/>
  <c r="O122" i="68"/>
  <c r="I123" i="68"/>
  <c r="N123" i="68" s="1"/>
  <c r="R182" i="68"/>
  <c r="I194" i="68"/>
  <c r="N194" i="68" s="1"/>
  <c r="M203" i="68"/>
  <c r="P209" i="68"/>
  <c r="T225" i="68"/>
  <c r="T268" i="68"/>
  <c r="R308" i="68"/>
  <c r="I338" i="68"/>
  <c r="T344" i="68"/>
  <c r="M345" i="68"/>
  <c r="M386" i="68"/>
  <c r="O415" i="68"/>
  <c r="T122" i="68"/>
  <c r="O123" i="68"/>
  <c r="M171" i="68"/>
  <c r="R209" i="68"/>
  <c r="M338" i="68"/>
  <c r="T345" i="68"/>
  <c r="S346" i="68"/>
  <c r="O347" i="68"/>
  <c r="M26" i="68"/>
  <c r="M27" i="68"/>
  <c r="T79" i="68"/>
  <c r="P116" i="68"/>
  <c r="T119" i="68"/>
  <c r="P123" i="68"/>
  <c r="O338" i="68"/>
  <c r="O26" i="68"/>
  <c r="O145" i="68"/>
  <c r="I271" i="68"/>
  <c r="I279" i="68"/>
  <c r="I293" i="68"/>
  <c r="T328" i="68"/>
  <c r="I114" i="68"/>
  <c r="N114" i="68" s="1"/>
  <c r="R137" i="68"/>
  <c r="R193" i="68"/>
  <c r="I249" i="68"/>
  <c r="V249" i="68" s="1"/>
  <c r="M262" i="68"/>
  <c r="O305" i="68"/>
  <c r="P306" i="68"/>
  <c r="M389" i="68"/>
  <c r="I390" i="68"/>
  <c r="N390" i="68" s="1"/>
  <c r="R425" i="68"/>
  <c r="M10" i="68"/>
  <c r="O39" i="68"/>
  <c r="O54" i="68"/>
  <c r="I102" i="68"/>
  <c r="N102" i="68" s="1"/>
  <c r="P106" i="68"/>
  <c r="T114" i="68"/>
  <c r="S176" i="68"/>
  <c r="I177" i="68"/>
  <c r="N177" i="68" s="1"/>
  <c r="P216" i="68"/>
  <c r="M236" i="68"/>
  <c r="O249" i="68"/>
  <c r="I260" i="68"/>
  <c r="T273" i="68"/>
  <c r="M304" i="68"/>
  <c r="P305" i="68"/>
  <c r="P341" i="68"/>
  <c r="M372" i="68"/>
  <c r="O373" i="68"/>
  <c r="O389" i="68"/>
  <c r="O391" i="68"/>
  <c r="I430" i="68"/>
  <c r="I10" i="68"/>
  <c r="N10" i="68" s="1"/>
  <c r="O10" i="68"/>
  <c r="I26" i="68"/>
  <c r="N26" i="68" s="1"/>
  <c r="P54" i="68"/>
  <c r="M71" i="68"/>
  <c r="O80" i="68"/>
  <c r="O102" i="68"/>
  <c r="R106" i="68"/>
  <c r="T176" i="68"/>
  <c r="O236" i="68"/>
  <c r="M237" i="68"/>
  <c r="R260" i="68"/>
  <c r="P370" i="68"/>
  <c r="P373" i="68"/>
  <c r="T390" i="68"/>
  <c r="R391" i="68"/>
  <c r="T430" i="68"/>
  <c r="M28" i="68"/>
  <c r="R54" i="68"/>
  <c r="P71" i="68"/>
  <c r="T80" i="68"/>
  <c r="R102" i="68"/>
  <c r="I110" i="68"/>
  <c r="N110" i="68" s="1"/>
  <c r="O177" i="68"/>
  <c r="I188" i="68"/>
  <c r="N188" i="68" s="1"/>
  <c r="T236" i="68"/>
  <c r="T260" i="68"/>
  <c r="I356" i="68"/>
  <c r="T358" i="68"/>
  <c r="T364" i="68"/>
  <c r="R370" i="68"/>
  <c r="R379" i="68"/>
  <c r="I384" i="68"/>
  <c r="O417" i="68"/>
  <c r="T54" i="68"/>
  <c r="R71" i="68"/>
  <c r="M78" i="68"/>
  <c r="T102" i="68"/>
  <c r="S145" i="68"/>
  <c r="M173" i="68"/>
  <c r="M196" i="68"/>
  <c r="P208" i="68"/>
  <c r="I227" i="68"/>
  <c r="N227" i="68" s="1"/>
  <c r="O356" i="68"/>
  <c r="P384" i="68"/>
  <c r="S385" i="68"/>
  <c r="M438" i="68"/>
  <c r="I13" i="68"/>
  <c r="N13" i="68" s="1"/>
  <c r="P14" i="68"/>
  <c r="M19" i="68"/>
  <c r="P26" i="68"/>
  <c r="R90" i="68"/>
  <c r="T145" i="68"/>
  <c r="O188" i="68"/>
  <c r="I206" i="68"/>
  <c r="P288" i="68"/>
  <c r="M294" i="68"/>
  <c r="I310" i="68"/>
  <c r="O312" i="68"/>
  <c r="R330" i="68"/>
  <c r="R331" i="68"/>
  <c r="M337" i="68"/>
  <c r="S344" i="68"/>
  <c r="I345" i="68"/>
  <c r="N345" i="68" s="1"/>
  <c r="I350" i="68"/>
  <c r="N350" i="68" s="1"/>
  <c r="T356" i="68"/>
  <c r="T384" i="68"/>
  <c r="R18" i="68"/>
  <c r="I36" i="68"/>
  <c r="N36" i="68" s="1"/>
  <c r="I45" i="68"/>
  <c r="N45" i="68" s="1"/>
  <c r="I154" i="68"/>
  <c r="N154" i="68" s="1"/>
  <c r="P155" i="68"/>
  <c r="P166" i="68"/>
  <c r="I171" i="68"/>
  <c r="N171" i="68" s="1"/>
  <c r="P173" i="68"/>
  <c r="T182" i="68"/>
  <c r="R183" i="68"/>
  <c r="T188" i="68"/>
  <c r="T206" i="68"/>
  <c r="I220" i="68"/>
  <c r="M245" i="68"/>
  <c r="P312" i="68"/>
  <c r="P350" i="68"/>
  <c r="I404" i="68"/>
  <c r="S141" i="68"/>
  <c r="R141" i="68"/>
  <c r="I141" i="68"/>
  <c r="N141" i="68" s="1"/>
  <c r="S164" i="68"/>
  <c r="T164" i="68"/>
  <c r="R164" i="68"/>
  <c r="P164" i="68"/>
  <c r="O164" i="68"/>
  <c r="M164" i="68"/>
  <c r="S190" i="68"/>
  <c r="R190" i="68"/>
  <c r="P190" i="68"/>
  <c r="P287" i="68"/>
  <c r="O287" i="68"/>
  <c r="O316" i="68"/>
  <c r="R316" i="68"/>
  <c r="P316" i="68"/>
  <c r="S320" i="68"/>
  <c r="M320" i="68"/>
  <c r="O55" i="68"/>
  <c r="P55" i="68"/>
  <c r="R56" i="68"/>
  <c r="S67" i="68"/>
  <c r="R67" i="68"/>
  <c r="P67" i="68"/>
  <c r="M67" i="68"/>
  <c r="I67" i="68"/>
  <c r="N67" i="68" s="1"/>
  <c r="S151" i="68"/>
  <c r="T151" i="68"/>
  <c r="R151" i="68"/>
  <c r="P151" i="68"/>
  <c r="O151" i="68"/>
  <c r="M151" i="68"/>
  <c r="I151" i="68"/>
  <c r="N151" i="68" s="1"/>
  <c r="I164" i="68"/>
  <c r="N164" i="68" s="1"/>
  <c r="I186" i="68"/>
  <c r="N186" i="68" s="1"/>
  <c r="I189" i="68"/>
  <c r="N189" i="68" s="1"/>
  <c r="M190" i="68"/>
  <c r="I287" i="68"/>
  <c r="N287" i="68" s="1"/>
  <c r="S301" i="68"/>
  <c r="T301" i="68"/>
  <c r="M315" i="68"/>
  <c r="R315" i="68"/>
  <c r="P315" i="68"/>
  <c r="T355" i="68"/>
  <c r="P355" i="68"/>
  <c r="O355" i="68"/>
  <c r="M355" i="68"/>
  <c r="M414" i="68"/>
  <c r="T414" i="68"/>
  <c r="R414" i="68"/>
  <c r="O414" i="68"/>
  <c r="M144" i="68"/>
  <c r="I146" i="68"/>
  <c r="N146" i="68" s="1"/>
  <c r="S162" i="68"/>
  <c r="O162" i="68"/>
  <c r="O247" i="68"/>
  <c r="R247" i="68"/>
  <c r="M247" i="68"/>
  <c r="S367" i="68"/>
  <c r="T367" i="68"/>
  <c r="R367" i="68"/>
  <c r="M367" i="68"/>
  <c r="M382" i="68"/>
  <c r="R382" i="68"/>
  <c r="O433" i="68"/>
  <c r="M433" i="68"/>
  <c r="I96" i="68"/>
  <c r="N96" i="68" s="1"/>
  <c r="S84" i="68"/>
  <c r="T84" i="68"/>
  <c r="R84" i="68"/>
  <c r="O84" i="68"/>
  <c r="M103" i="68"/>
  <c r="S128" i="68"/>
  <c r="T128" i="68"/>
  <c r="R128" i="68"/>
  <c r="P128" i="68"/>
  <c r="O128" i="68"/>
  <c r="T133" i="68"/>
  <c r="P133" i="68"/>
  <c r="O133" i="68"/>
  <c r="I162" i="68"/>
  <c r="S199" i="68"/>
  <c r="T199" i="68"/>
  <c r="R199" i="68"/>
  <c r="P199" i="68"/>
  <c r="O199" i="68"/>
  <c r="M199" i="68"/>
  <c r="T213" i="68"/>
  <c r="M213" i="68"/>
  <c r="M214" i="68"/>
  <c r="S265" i="68"/>
  <c r="P265" i="68"/>
  <c r="S285" i="68"/>
  <c r="T285" i="68"/>
  <c r="I285" i="68"/>
  <c r="N285" i="68" s="1"/>
  <c r="S318" i="68"/>
  <c r="T318" i="68"/>
  <c r="I318" i="68"/>
  <c r="O382" i="68"/>
  <c r="S398" i="68"/>
  <c r="R398" i="68"/>
  <c r="I433" i="68"/>
  <c r="N433" i="68" s="1"/>
  <c r="M140" i="68"/>
  <c r="O140" i="68"/>
  <c r="I140" i="68"/>
  <c r="N140" i="68" s="1"/>
  <c r="M163" i="68"/>
  <c r="I163" i="68"/>
  <c r="N163" i="68" s="1"/>
  <c r="S180" i="68"/>
  <c r="T180" i="68"/>
  <c r="O180" i="68"/>
  <c r="M180" i="68"/>
  <c r="S253" i="68"/>
  <c r="O253" i="68"/>
  <c r="M253" i="68"/>
  <c r="I253" i="68"/>
  <c r="N253" i="68" s="1"/>
  <c r="M422" i="68"/>
  <c r="R422" i="68"/>
  <c r="I422" i="68"/>
  <c r="N422" i="68" s="1"/>
  <c r="S34" i="68"/>
  <c r="T34" i="68"/>
  <c r="I34" i="68"/>
  <c r="N34" i="68" s="1"/>
  <c r="I128" i="68"/>
  <c r="N128" i="68" s="1"/>
  <c r="M133" i="68"/>
  <c r="S175" i="68"/>
  <c r="I199" i="68"/>
  <c r="S212" i="68"/>
  <c r="T212" i="68"/>
  <c r="T406" i="68"/>
  <c r="O406" i="68"/>
  <c r="T432" i="68"/>
  <c r="M432" i="68"/>
  <c r="M96" i="68"/>
  <c r="T96" i="68"/>
  <c r="T107" i="68"/>
  <c r="R107" i="68"/>
  <c r="O107" i="68"/>
  <c r="M107" i="68"/>
  <c r="M266" i="68"/>
  <c r="T266" i="68"/>
  <c r="R266" i="68"/>
  <c r="P266" i="68"/>
  <c r="O266" i="68"/>
  <c r="I266" i="68"/>
  <c r="N266" i="68" s="1"/>
  <c r="T286" i="68"/>
  <c r="M286" i="68"/>
  <c r="T399" i="68"/>
  <c r="P399" i="68"/>
  <c r="M399" i="68"/>
  <c r="M29" i="68"/>
  <c r="T29" i="68"/>
  <c r="O29" i="68"/>
  <c r="P43" i="68"/>
  <c r="M43" i="68"/>
  <c r="R43" i="68"/>
  <c r="O43" i="68"/>
  <c r="I43" i="68"/>
  <c r="N43" i="68" s="1"/>
  <c r="S50" i="68"/>
  <c r="P50" i="68"/>
  <c r="R50" i="68"/>
  <c r="M50" i="68"/>
  <c r="M88" i="68"/>
  <c r="T88" i="68"/>
  <c r="O88" i="68"/>
  <c r="I88" i="68"/>
  <c r="N88" i="68" s="1"/>
  <c r="T111" i="68"/>
  <c r="R111" i="68"/>
  <c r="S132" i="68"/>
  <c r="M132" i="68"/>
  <c r="T142" i="68"/>
  <c r="R142" i="68"/>
  <c r="P142" i="68"/>
  <c r="M142" i="68"/>
  <c r="O174" i="68"/>
  <c r="R174" i="68"/>
  <c r="S251" i="68"/>
  <c r="T251" i="68"/>
  <c r="R251" i="68"/>
  <c r="M251" i="68"/>
  <c r="I251" i="68"/>
  <c r="N251" i="68" s="1"/>
  <c r="R255" i="68"/>
  <c r="S284" i="68"/>
  <c r="T284" i="68"/>
  <c r="I284" i="68"/>
  <c r="N284" i="68" s="1"/>
  <c r="M289" i="68"/>
  <c r="O289" i="68"/>
  <c r="S317" i="68"/>
  <c r="R317" i="68"/>
  <c r="T321" i="68"/>
  <c r="R321" i="68"/>
  <c r="P321" i="68"/>
  <c r="O321" i="68"/>
  <c r="M321" i="68"/>
  <c r="S319" i="68"/>
  <c r="M319" i="68"/>
  <c r="P434" i="68"/>
  <c r="R434" i="68"/>
  <c r="I50" i="68"/>
  <c r="N50" i="68" s="1"/>
  <c r="T98" i="68"/>
  <c r="P98" i="68"/>
  <c r="M98" i="68"/>
  <c r="S109" i="68"/>
  <c r="M131" i="68"/>
  <c r="T131" i="68"/>
  <c r="O192" i="68"/>
  <c r="P192" i="68"/>
  <c r="I211" i="68"/>
  <c r="N211" i="68" s="1"/>
  <c r="P232" i="68"/>
  <c r="T232" i="68"/>
  <c r="R232" i="68"/>
  <c r="O232" i="68"/>
  <c r="I232" i="68"/>
  <c r="N232" i="68" s="1"/>
  <c r="M255" i="68"/>
  <c r="M275" i="68"/>
  <c r="T339" i="68"/>
  <c r="O339" i="68"/>
  <c r="S396" i="68"/>
  <c r="R396" i="68"/>
  <c r="M396" i="68"/>
  <c r="R402" i="68"/>
  <c r="S419" i="68"/>
  <c r="T419" i="68"/>
  <c r="R419" i="68"/>
  <c r="P419" i="68"/>
  <c r="O419" i="68"/>
  <c r="I419" i="68"/>
  <c r="N419" i="68" s="1"/>
  <c r="P249" i="68"/>
  <c r="P338" i="68"/>
  <c r="P347" i="68"/>
  <c r="T350" i="68"/>
  <c r="R405" i="68"/>
  <c r="I62" i="68"/>
  <c r="N62" i="68" s="1"/>
  <c r="M86" i="68"/>
  <c r="I89" i="68"/>
  <c r="I93" i="68"/>
  <c r="N93" i="68" s="1"/>
  <c r="T106" i="68"/>
  <c r="R110" i="68"/>
  <c r="R123" i="68"/>
  <c r="M124" i="68"/>
  <c r="S150" i="68"/>
  <c r="I160" i="68"/>
  <c r="N160" i="68" s="1"/>
  <c r="M169" i="68"/>
  <c r="T171" i="68"/>
  <c r="T173" i="68"/>
  <c r="P177" i="68"/>
  <c r="M179" i="68"/>
  <c r="I181" i="68"/>
  <c r="N181" i="68" s="1"/>
  <c r="P230" i="68"/>
  <c r="R249" i="68"/>
  <c r="R338" i="68"/>
  <c r="T347" i="68"/>
  <c r="M379" i="68"/>
  <c r="M380" i="68"/>
  <c r="O397" i="68"/>
  <c r="T405" i="68"/>
  <c r="T12" i="68"/>
  <c r="O13" i="68"/>
  <c r="M23" i="68"/>
  <c r="T26" i="68"/>
  <c r="R27" i="68"/>
  <c r="M36" i="68"/>
  <c r="I38" i="68"/>
  <c r="V38" i="68" s="1"/>
  <c r="P39" i="68"/>
  <c r="S44" i="68"/>
  <c r="O62" i="68"/>
  <c r="I63" i="68"/>
  <c r="N63" i="68" s="1"/>
  <c r="I76" i="68"/>
  <c r="N76" i="68" s="1"/>
  <c r="O79" i="68"/>
  <c r="I80" i="68"/>
  <c r="N80" i="68" s="1"/>
  <c r="M85" i="68"/>
  <c r="O89" i="68"/>
  <c r="P93" i="68"/>
  <c r="T123" i="68"/>
  <c r="O124" i="68"/>
  <c r="R129" i="68"/>
  <c r="S159" i="68"/>
  <c r="T168" i="68"/>
  <c r="T177" i="68"/>
  <c r="M197" i="68"/>
  <c r="T249" i="68"/>
  <c r="P13" i="68"/>
  <c r="R21" i="68"/>
  <c r="P23" i="68"/>
  <c r="R39" i="68"/>
  <c r="P40" i="68"/>
  <c r="R41" i="68"/>
  <c r="M45" i="68"/>
  <c r="I54" i="68"/>
  <c r="N54" i="68" s="1"/>
  <c r="T62" i="68"/>
  <c r="O76" i="68"/>
  <c r="P89" i="68"/>
  <c r="R93" i="68"/>
  <c r="R124" i="68"/>
  <c r="O181" i="68"/>
  <c r="R13" i="68"/>
  <c r="O20" i="68"/>
  <c r="O36" i="68"/>
  <c r="T39" i="68"/>
  <c r="R40" i="68"/>
  <c r="O45" i="68"/>
  <c r="M54" i="68"/>
  <c r="I58" i="68"/>
  <c r="N58" i="68" s="1"/>
  <c r="R59" i="68"/>
  <c r="P64" i="68"/>
  <c r="I71" i="68"/>
  <c r="N71" i="68" s="1"/>
  <c r="P76" i="68"/>
  <c r="M77" i="68"/>
  <c r="P80" i="68"/>
  <c r="P81" i="68"/>
  <c r="R89" i="68"/>
  <c r="I105" i="68"/>
  <c r="I122" i="68"/>
  <c r="N122" i="68" s="1"/>
  <c r="P148" i="68"/>
  <c r="M154" i="68"/>
  <c r="O155" i="68"/>
  <c r="I156" i="68"/>
  <c r="N156" i="68" s="1"/>
  <c r="R166" i="68"/>
  <c r="P181" i="68"/>
  <c r="I182" i="68"/>
  <c r="N182" i="68" s="1"/>
  <c r="O216" i="68"/>
  <c r="P219" i="68"/>
  <c r="M225" i="68"/>
  <c r="M260" i="68"/>
  <c r="T262" i="68"/>
  <c r="R271" i="68"/>
  <c r="M277" i="68"/>
  <c r="P297" i="68"/>
  <c r="O298" i="68"/>
  <c r="R305" i="68"/>
  <c r="R306" i="68"/>
  <c r="R307" i="68"/>
  <c r="S310" i="68"/>
  <c r="O331" i="68"/>
  <c r="P332" i="68"/>
  <c r="R342" i="68"/>
  <c r="I346" i="68"/>
  <c r="N346" i="68" s="1"/>
  <c r="S357" i="68"/>
  <c r="I373" i="68"/>
  <c r="N373" i="68" s="1"/>
  <c r="P376" i="68"/>
  <c r="P391" i="68"/>
  <c r="S392" i="68"/>
  <c r="R393" i="68"/>
  <c r="I428" i="68"/>
  <c r="R437" i="68"/>
  <c r="T13" i="68"/>
  <c r="P36" i="68"/>
  <c r="P45" i="68"/>
  <c r="T89" i="68"/>
  <c r="T181" i="68"/>
  <c r="R297" i="68"/>
  <c r="P298" i="68"/>
  <c r="P428" i="68"/>
  <c r="I17" i="68"/>
  <c r="N17" i="68" s="1"/>
  <c r="O18" i="68"/>
  <c r="T21" i="68"/>
  <c r="R24" i="68"/>
  <c r="T27" i="68"/>
  <c r="I30" i="68"/>
  <c r="N30" i="68" s="1"/>
  <c r="T44" i="68"/>
  <c r="T51" i="68"/>
  <c r="R51" i="68"/>
  <c r="M51" i="68"/>
  <c r="I57" i="68"/>
  <c r="N57" i="68" s="1"/>
  <c r="S147" i="68"/>
  <c r="T147" i="68"/>
  <c r="R147" i="68"/>
  <c r="P147" i="68"/>
  <c r="O147" i="68"/>
  <c r="M147" i="68"/>
  <c r="I147" i="68"/>
  <c r="S195" i="68"/>
  <c r="T195" i="68"/>
  <c r="R195" i="68"/>
  <c r="P195" i="68"/>
  <c r="O195" i="68"/>
  <c r="M195" i="68"/>
  <c r="I195" i="68"/>
  <c r="N195" i="68" s="1"/>
  <c r="T254" i="68"/>
  <c r="M254" i="68"/>
  <c r="P254" i="68"/>
  <c r="O254" i="68"/>
  <c r="P18" i="68"/>
  <c r="I20" i="68"/>
  <c r="R23" i="68"/>
  <c r="I27" i="68"/>
  <c r="N27" i="68" s="1"/>
  <c r="M40" i="68"/>
  <c r="T246" i="68"/>
  <c r="P246" i="68"/>
  <c r="M246" i="68"/>
  <c r="M17" i="68"/>
  <c r="O30" i="68"/>
  <c r="O200" i="68"/>
  <c r="R200" i="68"/>
  <c r="P200" i="68"/>
  <c r="R15" i="68"/>
  <c r="O17" i="68"/>
  <c r="T18" i="68"/>
  <c r="I21" i="68"/>
  <c r="N21" i="68" s="1"/>
  <c r="P30" i="68"/>
  <c r="M70" i="68"/>
  <c r="T70" i="68"/>
  <c r="O70" i="68"/>
  <c r="O238" i="68"/>
  <c r="R238" i="68"/>
  <c r="M238" i="68"/>
  <c r="T52" i="68"/>
  <c r="M52" i="68"/>
  <c r="P10" i="68"/>
  <c r="I12" i="68"/>
  <c r="R14" i="68"/>
  <c r="P17" i="68"/>
  <c r="I18" i="68"/>
  <c r="T20" i="68"/>
  <c r="R30" i="68"/>
  <c r="M31" i="68"/>
  <c r="M34" i="68"/>
  <c r="R36" i="68"/>
  <c r="M37" i="68"/>
  <c r="S43" i="68"/>
  <c r="I44" i="68"/>
  <c r="N44" i="68" s="1"/>
  <c r="R45" i="68"/>
  <c r="P46" i="68"/>
  <c r="I70" i="68"/>
  <c r="O72" i="68"/>
  <c r="R72" i="68"/>
  <c r="P72" i="68"/>
  <c r="S97" i="68"/>
  <c r="I97" i="68"/>
  <c r="N97" i="68" s="1"/>
  <c r="T97" i="68"/>
  <c r="R97" i="68"/>
  <c r="P97" i="68"/>
  <c r="O97" i="68"/>
  <c r="M104" i="68"/>
  <c r="S215" i="68"/>
  <c r="T215" i="68"/>
  <c r="P215" i="68"/>
  <c r="O215" i="68"/>
  <c r="M215" i="68"/>
  <c r="I215" i="68"/>
  <c r="N215" i="68" s="1"/>
  <c r="S222" i="68"/>
  <c r="P222" i="68"/>
  <c r="R10" i="68"/>
  <c r="M11" i="68"/>
  <c r="T17" i="68"/>
  <c r="O21" i="68"/>
  <c r="O27" i="68"/>
  <c r="T30" i="68"/>
  <c r="P31" i="68"/>
  <c r="R32" i="68"/>
  <c r="O34" i="68"/>
  <c r="T36" i="68"/>
  <c r="O38" i="68"/>
  <c r="I39" i="68"/>
  <c r="T43" i="68"/>
  <c r="T45" i="68"/>
  <c r="M53" i="68"/>
  <c r="T53" i="68"/>
  <c r="O53" i="68"/>
  <c r="T69" i="68"/>
  <c r="M69" i="68"/>
  <c r="S136" i="68"/>
  <c r="T136" i="68"/>
  <c r="R136" i="68"/>
  <c r="P136" i="68"/>
  <c r="O136" i="68"/>
  <c r="I136" i="68"/>
  <c r="M198" i="68"/>
  <c r="T198" i="68"/>
  <c r="P198" i="68"/>
  <c r="O198" i="68"/>
  <c r="I198" i="68"/>
  <c r="N198" i="68" s="1"/>
  <c r="P223" i="68"/>
  <c r="T223" i="68"/>
  <c r="R223" i="68"/>
  <c r="O223" i="68"/>
  <c r="I223" i="68"/>
  <c r="T10" i="68"/>
  <c r="O12" i="68"/>
  <c r="M18" i="68"/>
  <c r="P21" i="68"/>
  <c r="P27" i="68"/>
  <c r="I29" i="68"/>
  <c r="R31" i="68"/>
  <c r="P34" i="68"/>
  <c r="T38" i="68"/>
  <c r="I53" i="68"/>
  <c r="S58" i="68"/>
  <c r="T58" i="68"/>
  <c r="P58" i="68"/>
  <c r="O58" i="68"/>
  <c r="M58" i="68"/>
  <c r="T60" i="68"/>
  <c r="M60" i="68"/>
  <c r="T68" i="68"/>
  <c r="R68" i="68"/>
  <c r="M68" i="68"/>
  <c r="S115" i="68"/>
  <c r="I115" i="68"/>
  <c r="N115" i="68" s="1"/>
  <c r="T115" i="68"/>
  <c r="R115" i="68"/>
  <c r="P115" i="68"/>
  <c r="O115" i="68"/>
  <c r="T50" i="68"/>
  <c r="R55" i="68"/>
  <c r="M63" i="68"/>
  <c r="T67" i="68"/>
  <c r="T71" i="68"/>
  <c r="M76" i="68"/>
  <c r="M80" i="68"/>
  <c r="R85" i="68"/>
  <c r="P90" i="68"/>
  <c r="O93" i="68"/>
  <c r="R103" i="68"/>
  <c r="P107" i="68"/>
  <c r="O110" i="68"/>
  <c r="R120" i="68"/>
  <c r="P124" i="68"/>
  <c r="O132" i="68"/>
  <c r="T140" i="68"/>
  <c r="P146" i="68"/>
  <c r="R156" i="68"/>
  <c r="T159" i="68"/>
  <c r="T162" i="68"/>
  <c r="O169" i="68"/>
  <c r="O172" i="68"/>
  <c r="M177" i="68"/>
  <c r="T190" i="68"/>
  <c r="R192" i="68"/>
  <c r="S194" i="68"/>
  <c r="O197" i="68"/>
  <c r="O203" i="68"/>
  <c r="O207" i="68"/>
  <c r="O214" i="68"/>
  <c r="R216" i="68"/>
  <c r="R219" i="68"/>
  <c r="P220" i="68"/>
  <c r="O221" i="68"/>
  <c r="T381" i="68"/>
  <c r="P381" i="68"/>
  <c r="O381" i="68"/>
  <c r="M381" i="68"/>
  <c r="I381" i="68"/>
  <c r="N381" i="68" s="1"/>
  <c r="P132" i="68"/>
  <c r="M141" i="68"/>
  <c r="S146" i="68"/>
  <c r="O154" i="68"/>
  <c r="I155" i="68"/>
  <c r="N155" i="68" s="1"/>
  <c r="T156" i="68"/>
  <c r="M160" i="68"/>
  <c r="P169" i="68"/>
  <c r="P172" i="68"/>
  <c r="I173" i="68"/>
  <c r="M186" i="68"/>
  <c r="T197" i="68"/>
  <c r="P203" i="68"/>
  <c r="P207" i="68"/>
  <c r="I208" i="68"/>
  <c r="I212" i="68"/>
  <c r="T214" i="68"/>
  <c r="R221" i="68"/>
  <c r="I225" i="68"/>
  <c r="T276" i="68"/>
  <c r="P276" i="68"/>
  <c r="O276" i="68"/>
  <c r="M276" i="68"/>
  <c r="I276" i="68"/>
  <c r="M280" i="68"/>
  <c r="R280" i="68"/>
  <c r="P280" i="68"/>
  <c r="O280" i="68"/>
  <c r="S303" i="68"/>
  <c r="T303" i="68"/>
  <c r="P303" i="68"/>
  <c r="O303" i="68"/>
  <c r="M303" i="68"/>
  <c r="I303" i="68"/>
  <c r="T327" i="68"/>
  <c r="S327" i="68"/>
  <c r="I327" i="68"/>
  <c r="O424" i="68"/>
  <c r="T424" i="68"/>
  <c r="R424" i="68"/>
  <c r="P424" i="68"/>
  <c r="M424" i="68"/>
  <c r="I424" i="68"/>
  <c r="I84" i="68"/>
  <c r="N84" i="68" s="1"/>
  <c r="R132" i="68"/>
  <c r="O141" i="68"/>
  <c r="O160" i="68"/>
  <c r="O163" i="68"/>
  <c r="R169" i="68"/>
  <c r="T172" i="68"/>
  <c r="O186" i="68"/>
  <c r="O189" i="68"/>
  <c r="R203" i="68"/>
  <c r="T207" i="68"/>
  <c r="S234" i="68"/>
  <c r="T234" i="68"/>
  <c r="R234" i="68"/>
  <c r="M234" i="68"/>
  <c r="I234" i="68"/>
  <c r="O290" i="68"/>
  <c r="R290" i="68"/>
  <c r="P290" i="68"/>
  <c r="M431" i="68"/>
  <c r="T431" i="68"/>
  <c r="R431" i="68"/>
  <c r="O431" i="68"/>
  <c r="I431" i="68"/>
  <c r="R63" i="68"/>
  <c r="M64" i="68"/>
  <c r="R76" i="68"/>
  <c r="I79" i="68"/>
  <c r="N79" i="68" s="1"/>
  <c r="R80" i="68"/>
  <c r="M81" i="68"/>
  <c r="M89" i="68"/>
  <c r="T93" i="68"/>
  <c r="M94" i="68"/>
  <c r="M95" i="68"/>
  <c r="O98" i="68"/>
  <c r="M106" i="68"/>
  <c r="T110" i="68"/>
  <c r="M111" i="68"/>
  <c r="M112" i="68"/>
  <c r="O116" i="68"/>
  <c r="M123" i="68"/>
  <c r="M129" i="68"/>
  <c r="M130" i="68"/>
  <c r="T132" i="68"/>
  <c r="P141" i="68"/>
  <c r="M145" i="68"/>
  <c r="P160" i="68"/>
  <c r="P163" i="68"/>
  <c r="T169" i="68"/>
  <c r="M170" i="68"/>
  <c r="R177" i="68"/>
  <c r="I180" i="68"/>
  <c r="N180" i="68" s="1"/>
  <c r="M182" i="68"/>
  <c r="P186" i="68"/>
  <c r="P189" i="68"/>
  <c r="I190" i="68"/>
  <c r="N190" i="68" s="1"/>
  <c r="T203" i="68"/>
  <c r="M205" i="68"/>
  <c r="M206" i="68"/>
  <c r="O208" i="68"/>
  <c r="M212" i="68"/>
  <c r="R225" i="68"/>
  <c r="M227" i="68"/>
  <c r="T229" i="68"/>
  <c r="M229" i="68"/>
  <c r="R229" i="68"/>
  <c r="S326" i="68"/>
  <c r="R326" i="68"/>
  <c r="M340" i="68"/>
  <c r="R340" i="68"/>
  <c r="P340" i="68"/>
  <c r="O340" i="68"/>
  <c r="S388" i="68"/>
  <c r="T388" i="68"/>
  <c r="R388" i="68"/>
  <c r="M388" i="68"/>
  <c r="I388" i="68"/>
  <c r="R160" i="68"/>
  <c r="R186" i="68"/>
  <c r="T189" i="68"/>
  <c r="R264" i="68"/>
  <c r="P264" i="68"/>
  <c r="O264" i="68"/>
  <c r="M264" i="68"/>
  <c r="S362" i="68"/>
  <c r="T362" i="68"/>
  <c r="R362" i="68"/>
  <c r="P362" i="68"/>
  <c r="M362" i="68"/>
  <c r="I362" i="68"/>
  <c r="T429" i="68"/>
  <c r="O50" i="68"/>
  <c r="M59" i="68"/>
  <c r="R64" i="68"/>
  <c r="O67" i="68"/>
  <c r="O71" i="68"/>
  <c r="R77" i="68"/>
  <c r="R81" i="68"/>
  <c r="P84" i="68"/>
  <c r="O96" i="68"/>
  <c r="R98" i="68"/>
  <c r="P102" i="68"/>
  <c r="O114" i="68"/>
  <c r="R116" i="68"/>
  <c r="O131" i="68"/>
  <c r="I132" i="68"/>
  <c r="R133" i="68"/>
  <c r="M137" i="68"/>
  <c r="M138" i="68"/>
  <c r="T141" i="68"/>
  <c r="O142" i="68"/>
  <c r="R145" i="68"/>
  <c r="T160" i="68"/>
  <c r="M161" i="68"/>
  <c r="M162" i="68"/>
  <c r="I169" i="68"/>
  <c r="N169" i="68" s="1"/>
  <c r="O171" i="68"/>
  <c r="I172" i="68"/>
  <c r="R173" i="68"/>
  <c r="P174" i="68"/>
  <c r="P182" i="68"/>
  <c r="T186" i="68"/>
  <c r="M187" i="68"/>
  <c r="M188" i="68"/>
  <c r="O190" i="68"/>
  <c r="I197" i="68"/>
  <c r="N197" i="68" s="1"/>
  <c r="I203" i="68"/>
  <c r="N203" i="68" s="1"/>
  <c r="O206" i="68"/>
  <c r="I207" i="68"/>
  <c r="R208" i="68"/>
  <c r="R212" i="68"/>
  <c r="I214" i="68"/>
  <c r="N214" i="68" s="1"/>
  <c r="M216" i="68"/>
  <c r="K220" i="68"/>
  <c r="T227" i="68"/>
  <c r="S240" i="68"/>
  <c r="T240" i="68"/>
  <c r="R240" i="68"/>
  <c r="P240" i="68"/>
  <c r="O240" i="68"/>
  <c r="T263" i="68"/>
  <c r="P263" i="68"/>
  <c r="O263" i="68"/>
  <c r="S282" i="68"/>
  <c r="R282" i="68"/>
  <c r="O325" i="68"/>
  <c r="R325" i="68"/>
  <c r="P325" i="68"/>
  <c r="S436" i="68"/>
  <c r="T436" i="68"/>
  <c r="R436" i="68"/>
  <c r="P436" i="68"/>
  <c r="O436" i="68"/>
  <c r="I436" i="68"/>
  <c r="N436" i="68" s="1"/>
  <c r="M258" i="68"/>
  <c r="R258" i="68"/>
  <c r="P258" i="68"/>
  <c r="O258" i="68"/>
  <c r="I258" i="68"/>
  <c r="O255" i="68"/>
  <c r="O275" i="68"/>
  <c r="R288" i="68"/>
  <c r="P289" i="68"/>
  <c r="O294" i="68"/>
  <c r="M302" i="68"/>
  <c r="T311" i="68"/>
  <c r="R313" i="68"/>
  <c r="P329" i="68"/>
  <c r="T337" i="68"/>
  <c r="P339" i="68"/>
  <c r="O346" i="68"/>
  <c r="R351" i="68"/>
  <c r="M353" i="68"/>
  <c r="P356" i="68"/>
  <c r="T379" i="68"/>
  <c r="S386" i="68"/>
  <c r="O390" i="68"/>
  <c r="M398" i="68"/>
  <c r="R399" i="68"/>
  <c r="T402" i="68"/>
  <c r="M404" i="68"/>
  <c r="M407" i="68"/>
  <c r="O410" i="68"/>
  <c r="P416" i="68"/>
  <c r="T422" i="68"/>
  <c r="M423" i="68"/>
  <c r="R428" i="68"/>
  <c r="I236" i="68"/>
  <c r="P255" i="68"/>
  <c r="T275" i="68"/>
  <c r="P281" i="68"/>
  <c r="M285" i="68"/>
  <c r="R289" i="68"/>
  <c r="T302" i="68"/>
  <c r="O304" i="68"/>
  <c r="O320" i="68"/>
  <c r="R324" i="68"/>
  <c r="I328" i="68"/>
  <c r="N328" i="68" s="1"/>
  <c r="R329" i="68"/>
  <c r="R339" i="68"/>
  <c r="O341" i="68"/>
  <c r="P342" i="68"/>
  <c r="P346" i="68"/>
  <c r="I347" i="68"/>
  <c r="N347" i="68" s="1"/>
  <c r="S351" i="68"/>
  <c r="P353" i="68"/>
  <c r="I355" i="68"/>
  <c r="R356" i="68"/>
  <c r="I358" i="68"/>
  <c r="N358" i="68" s="1"/>
  <c r="O365" i="68"/>
  <c r="I367" i="68"/>
  <c r="I370" i="68"/>
  <c r="P372" i="68"/>
  <c r="T386" i="68"/>
  <c r="P390" i="68"/>
  <c r="P410" i="68"/>
  <c r="R416" i="68"/>
  <c r="T428" i="68"/>
  <c r="P433" i="68"/>
  <c r="P304" i="68"/>
  <c r="P320" i="68"/>
  <c r="T329" i="68"/>
  <c r="R353" i="68"/>
  <c r="P365" i="68"/>
  <c r="T372" i="68"/>
  <c r="O398" i="68"/>
  <c r="O407" i="68"/>
  <c r="R410" i="68"/>
  <c r="T416" i="68"/>
  <c r="R433" i="68"/>
  <c r="I245" i="68"/>
  <c r="I262" i="68"/>
  <c r="I268" i="68"/>
  <c r="N268" i="68" s="1"/>
  <c r="O286" i="68"/>
  <c r="M287" i="68"/>
  <c r="O297" i="68"/>
  <c r="R304" i="68"/>
  <c r="O306" i="68"/>
  <c r="I319" i="68"/>
  <c r="N319" i="68" s="1"/>
  <c r="T320" i="68"/>
  <c r="M328" i="68"/>
  <c r="I329" i="68"/>
  <c r="N329" i="68" s="1"/>
  <c r="O330" i="68"/>
  <c r="T353" i="68"/>
  <c r="P358" i="68"/>
  <c r="I364" i="68"/>
  <c r="N364" i="68" s="1"/>
  <c r="R365" i="68"/>
  <c r="P367" i="68"/>
  <c r="M370" i="68"/>
  <c r="I376" i="68"/>
  <c r="I379" i="68"/>
  <c r="I393" i="68"/>
  <c r="P398" i="68"/>
  <c r="P407" i="68"/>
  <c r="T410" i="68"/>
  <c r="T433" i="68"/>
  <c r="R407" i="68"/>
  <c r="I273" i="68"/>
  <c r="I275" i="68"/>
  <c r="P299" i="68"/>
  <c r="R300" i="68"/>
  <c r="I301" i="68"/>
  <c r="I304" i="68"/>
  <c r="I311" i="68"/>
  <c r="I320" i="68"/>
  <c r="M323" i="68"/>
  <c r="S336" i="68"/>
  <c r="I337" i="68"/>
  <c r="N337" i="68" s="1"/>
  <c r="T398" i="68"/>
  <c r="I402" i="68"/>
  <c r="N402" i="68" s="1"/>
  <c r="T407" i="68"/>
  <c r="O409" i="68"/>
  <c r="P237" i="68"/>
  <c r="O245" i="68"/>
  <c r="T253" i="68"/>
  <c r="O262" i="68"/>
  <c r="P271" i="68"/>
  <c r="M273" i="68"/>
  <c r="O288" i="68"/>
  <c r="M293" i="68"/>
  <c r="R298" i="68"/>
  <c r="R299" i="68"/>
  <c r="I302" i="68"/>
  <c r="O313" i="68"/>
  <c r="T319" i="68"/>
  <c r="O323" i="68"/>
  <c r="P331" i="68"/>
  <c r="O332" i="68"/>
  <c r="P333" i="68"/>
  <c r="T338" i="68"/>
  <c r="M339" i="68"/>
  <c r="M346" i="68"/>
  <c r="R347" i="68"/>
  <c r="R350" i="68"/>
  <c r="I353" i="68"/>
  <c r="N353" i="68" s="1"/>
  <c r="P364" i="68"/>
  <c r="I365" i="68"/>
  <c r="T370" i="68"/>
  <c r="M371" i="68"/>
  <c r="I372" i="68"/>
  <c r="R373" i="68"/>
  <c r="T376" i="68"/>
  <c r="P382" i="68"/>
  <c r="R384" i="68"/>
  <c r="M390" i="68"/>
  <c r="T393" i="68"/>
  <c r="T396" i="68"/>
  <c r="M397" i="68"/>
  <c r="I398" i="68"/>
  <c r="N398" i="68" s="1"/>
  <c r="O399" i="68"/>
  <c r="P402" i="68"/>
  <c r="M406" i="68"/>
  <c r="I407" i="68"/>
  <c r="N407" i="68" s="1"/>
  <c r="R408" i="68"/>
  <c r="I410" i="68"/>
  <c r="N410" i="68" s="1"/>
  <c r="M416" i="68"/>
  <c r="O422" i="68"/>
  <c r="O425" i="68"/>
  <c r="O428" i="68"/>
  <c r="O432" i="68"/>
  <c r="S15" i="68"/>
  <c r="I25" i="68"/>
  <c r="N25" i="68" s="1"/>
  <c r="S32" i="68"/>
  <c r="S41" i="68"/>
  <c r="O11" i="68"/>
  <c r="P12" i="68"/>
  <c r="S14" i="68"/>
  <c r="I15" i="68"/>
  <c r="N15" i="68" s="1"/>
  <c r="T15" i="68"/>
  <c r="O19" i="68"/>
  <c r="P20" i="68"/>
  <c r="S23" i="68"/>
  <c r="I24" i="68"/>
  <c r="N24" i="68" s="1"/>
  <c r="T24" i="68"/>
  <c r="O28" i="68"/>
  <c r="P29" i="68"/>
  <c r="S31" i="68"/>
  <c r="I32" i="68"/>
  <c r="N32" i="68" s="1"/>
  <c r="T32" i="68"/>
  <c r="O37" i="68"/>
  <c r="P38" i="68"/>
  <c r="S40" i="68"/>
  <c r="I41" i="68"/>
  <c r="N41" i="68" s="1"/>
  <c r="T41" i="68"/>
  <c r="P65" i="68"/>
  <c r="O65" i="68"/>
  <c r="M65" i="68"/>
  <c r="T65" i="68"/>
  <c r="I65" i="68"/>
  <c r="N65" i="68" s="1"/>
  <c r="R66" i="68"/>
  <c r="P66" i="68"/>
  <c r="O66" i="68"/>
  <c r="M66" i="68"/>
  <c r="P73" i="68"/>
  <c r="O73" i="68"/>
  <c r="M73" i="68"/>
  <c r="T73" i="68"/>
  <c r="I73" i="68"/>
  <c r="N73" i="68" s="1"/>
  <c r="R75" i="68"/>
  <c r="P75" i="68"/>
  <c r="O75" i="68"/>
  <c r="M75" i="68"/>
  <c r="P82" i="68"/>
  <c r="O82" i="68"/>
  <c r="M82" i="68"/>
  <c r="T82" i="68"/>
  <c r="I82" i="68"/>
  <c r="N82" i="68" s="1"/>
  <c r="R83" i="68"/>
  <c r="P83" i="68"/>
  <c r="O83" i="68"/>
  <c r="M83" i="68"/>
  <c r="P91" i="68"/>
  <c r="O91" i="68"/>
  <c r="M91" i="68"/>
  <c r="T91" i="68"/>
  <c r="I91" i="68"/>
  <c r="R92" i="68"/>
  <c r="P92" i="68"/>
  <c r="O92" i="68"/>
  <c r="M92" i="68"/>
  <c r="P99" i="68"/>
  <c r="O99" i="68"/>
  <c r="M99" i="68"/>
  <c r="T99" i="68"/>
  <c r="I99" i="68"/>
  <c r="R101" i="68"/>
  <c r="P101" i="68"/>
  <c r="O101" i="68"/>
  <c r="M101" i="68"/>
  <c r="P108" i="68"/>
  <c r="O108" i="68"/>
  <c r="M108" i="68"/>
  <c r="T108" i="68"/>
  <c r="I108" i="68"/>
  <c r="R109" i="68"/>
  <c r="P109" i="68"/>
  <c r="O109" i="68"/>
  <c r="M109" i="68"/>
  <c r="P117" i="68"/>
  <c r="O117" i="68"/>
  <c r="M117" i="68"/>
  <c r="T117" i="68"/>
  <c r="I117" i="68"/>
  <c r="N117" i="68" s="1"/>
  <c r="R118" i="68"/>
  <c r="P118" i="68"/>
  <c r="O118" i="68"/>
  <c r="M118" i="68"/>
  <c r="P125" i="68"/>
  <c r="O125" i="68"/>
  <c r="M125" i="68"/>
  <c r="T125" i="68"/>
  <c r="I125" i="68"/>
  <c r="R127" i="68"/>
  <c r="P127" i="68"/>
  <c r="O127" i="68"/>
  <c r="M127" i="68"/>
  <c r="P134" i="68"/>
  <c r="O134" i="68"/>
  <c r="M134" i="68"/>
  <c r="T134" i="68"/>
  <c r="I134" i="68"/>
  <c r="N134" i="68" s="1"/>
  <c r="R135" i="68"/>
  <c r="P135" i="68"/>
  <c r="O135" i="68"/>
  <c r="M135" i="68"/>
  <c r="S143" i="68"/>
  <c r="R143" i="68"/>
  <c r="P143" i="68"/>
  <c r="O143" i="68"/>
  <c r="M143" i="68"/>
  <c r="I143" i="68"/>
  <c r="P149" i="68"/>
  <c r="M149" i="68"/>
  <c r="T149" i="68"/>
  <c r="S149" i="68"/>
  <c r="R149" i="68"/>
  <c r="O149" i="68"/>
  <c r="I149" i="68"/>
  <c r="N149" i="68" s="1"/>
  <c r="S25" i="68"/>
  <c r="T16" i="68"/>
  <c r="S24" i="68"/>
  <c r="P11" i="68"/>
  <c r="R12" i="68"/>
  <c r="S13" i="68"/>
  <c r="I14" i="68"/>
  <c r="T14" i="68"/>
  <c r="M16" i="68"/>
  <c r="P19" i="68"/>
  <c r="R20" i="68"/>
  <c r="S21" i="68"/>
  <c r="I23" i="68"/>
  <c r="T23" i="68"/>
  <c r="M25" i="68"/>
  <c r="P28" i="68"/>
  <c r="R29" i="68"/>
  <c r="S30" i="68"/>
  <c r="I31" i="68"/>
  <c r="T31" i="68"/>
  <c r="M33" i="68"/>
  <c r="P37" i="68"/>
  <c r="R38" i="68"/>
  <c r="S39" i="68"/>
  <c r="I40" i="68"/>
  <c r="N40" i="68" s="1"/>
  <c r="T40" i="68"/>
  <c r="M42" i="68"/>
  <c r="R44" i="68"/>
  <c r="M44" i="68"/>
  <c r="P56" i="68"/>
  <c r="O56" i="68"/>
  <c r="M56" i="68"/>
  <c r="T56" i="68"/>
  <c r="I56" i="68"/>
  <c r="N56" i="68" s="1"/>
  <c r="R57" i="68"/>
  <c r="P57" i="68"/>
  <c r="O57" i="68"/>
  <c r="M57" i="68"/>
  <c r="R65" i="68"/>
  <c r="I66" i="68"/>
  <c r="N66" i="68" s="1"/>
  <c r="R73" i="68"/>
  <c r="I75" i="68"/>
  <c r="N75" i="68" s="1"/>
  <c r="R82" i="68"/>
  <c r="I83" i="68"/>
  <c r="N83" i="68" s="1"/>
  <c r="R91" i="68"/>
  <c r="I92" i="68"/>
  <c r="N92" i="68" s="1"/>
  <c r="R99" i="68"/>
  <c r="I101" i="68"/>
  <c r="R108" i="68"/>
  <c r="I109" i="68"/>
  <c r="N109" i="68" s="1"/>
  <c r="R117" i="68"/>
  <c r="I118" i="68"/>
  <c r="R125" i="68"/>
  <c r="I127" i="68"/>
  <c r="N127" i="68" s="1"/>
  <c r="R134" i="68"/>
  <c r="I135" i="68"/>
  <c r="T143" i="68"/>
  <c r="R211" i="68"/>
  <c r="P211" i="68"/>
  <c r="O211" i="68"/>
  <c r="M211" i="68"/>
  <c r="T211" i="68"/>
  <c r="S211" i="68"/>
  <c r="S42" i="68"/>
  <c r="T47" i="68"/>
  <c r="I47" i="68"/>
  <c r="P47" i="68"/>
  <c r="O47" i="68"/>
  <c r="R11" i="68"/>
  <c r="S12" i="68"/>
  <c r="M15" i="68"/>
  <c r="R19" i="68"/>
  <c r="S20" i="68"/>
  <c r="M24" i="68"/>
  <c r="R28" i="68"/>
  <c r="S29" i="68"/>
  <c r="M32" i="68"/>
  <c r="R37" i="68"/>
  <c r="S38" i="68"/>
  <c r="M41" i="68"/>
  <c r="S47" i="68"/>
  <c r="R49" i="68"/>
  <c r="P49" i="68"/>
  <c r="O49" i="68"/>
  <c r="M49" i="68"/>
  <c r="S134" i="68"/>
  <c r="S135" i="68"/>
  <c r="P210" i="68"/>
  <c r="O210" i="68"/>
  <c r="M210" i="68"/>
  <c r="T210" i="68"/>
  <c r="I210" i="68"/>
  <c r="S210" i="68"/>
  <c r="T66" i="68"/>
  <c r="T75" i="68"/>
  <c r="T83" i="68"/>
  <c r="T92" i="68"/>
  <c r="T101" i="68"/>
  <c r="T109" i="68"/>
  <c r="T118" i="68"/>
  <c r="T127" i="68"/>
  <c r="T135" i="68"/>
  <c r="R210" i="68"/>
  <c r="S33" i="68"/>
  <c r="T25" i="68"/>
  <c r="I33" i="68"/>
  <c r="I42" i="68"/>
  <c r="N42" i="68" s="1"/>
  <c r="M47" i="68"/>
  <c r="S11" i="68"/>
  <c r="O16" i="68"/>
  <c r="O33" i="68"/>
  <c r="O42" i="68"/>
  <c r="I11" i="68"/>
  <c r="N11" i="68" s="1"/>
  <c r="O15" i="68"/>
  <c r="P16" i="68"/>
  <c r="R17" i="68"/>
  <c r="I19" i="68"/>
  <c r="N19" i="68" s="1"/>
  <c r="T19" i="68"/>
  <c r="O24" i="68"/>
  <c r="P25" i="68"/>
  <c r="R26" i="68"/>
  <c r="I28" i="68"/>
  <c r="N28" i="68" s="1"/>
  <c r="T28" i="68"/>
  <c r="O32" i="68"/>
  <c r="P33" i="68"/>
  <c r="R34" i="68"/>
  <c r="I37" i="68"/>
  <c r="N37" i="68" s="1"/>
  <c r="T37" i="68"/>
  <c r="O41" i="68"/>
  <c r="P42" i="68"/>
  <c r="S49" i="68"/>
  <c r="T57" i="68"/>
  <c r="P158" i="68"/>
  <c r="O158" i="68"/>
  <c r="M158" i="68"/>
  <c r="T158" i="68"/>
  <c r="S158" i="68"/>
  <c r="R158" i="68"/>
  <c r="I158" i="68"/>
  <c r="N158" i="68" s="1"/>
  <c r="R202" i="68"/>
  <c r="P202" i="68"/>
  <c r="O202" i="68"/>
  <c r="M202" i="68"/>
  <c r="T202" i="68"/>
  <c r="S202" i="68"/>
  <c r="S16" i="68"/>
  <c r="I16" i="68"/>
  <c r="N16" i="68" s="1"/>
  <c r="T33" i="68"/>
  <c r="O25" i="68"/>
  <c r="T46" i="68"/>
  <c r="I46" i="68"/>
  <c r="N46" i="68" s="1"/>
  <c r="S46" i="68"/>
  <c r="O46" i="68"/>
  <c r="R42" i="68"/>
  <c r="O44" i="68"/>
  <c r="M46" i="68"/>
  <c r="T49" i="68"/>
  <c r="O157" i="68"/>
  <c r="M157" i="68"/>
  <c r="T157" i="68"/>
  <c r="I157" i="68"/>
  <c r="N157" i="68" s="1"/>
  <c r="S157" i="68"/>
  <c r="R157" i="68"/>
  <c r="P201" i="68"/>
  <c r="O201" i="68"/>
  <c r="M201" i="68"/>
  <c r="T201" i="68"/>
  <c r="I201" i="68"/>
  <c r="S201" i="68"/>
  <c r="I202" i="68"/>
  <c r="O52" i="68"/>
  <c r="P53" i="68"/>
  <c r="S55" i="68"/>
  <c r="O60" i="68"/>
  <c r="P62" i="68"/>
  <c r="S64" i="68"/>
  <c r="O69" i="68"/>
  <c r="P70" i="68"/>
  <c r="S72" i="68"/>
  <c r="O78" i="68"/>
  <c r="P79" i="68"/>
  <c r="S81" i="68"/>
  <c r="M84" i="68"/>
  <c r="O86" i="68"/>
  <c r="P88" i="68"/>
  <c r="S90" i="68"/>
  <c r="M93" i="68"/>
  <c r="O95" i="68"/>
  <c r="P96" i="68"/>
  <c r="S98" i="68"/>
  <c r="M102" i="68"/>
  <c r="O104" i="68"/>
  <c r="P105" i="68"/>
  <c r="S107" i="68"/>
  <c r="M110" i="68"/>
  <c r="O112" i="68"/>
  <c r="P114" i="68"/>
  <c r="S116" i="68"/>
  <c r="M119" i="68"/>
  <c r="O121" i="68"/>
  <c r="P122" i="68"/>
  <c r="S124" i="68"/>
  <c r="M128" i="68"/>
  <c r="O130" i="68"/>
  <c r="P131" i="68"/>
  <c r="S133" i="68"/>
  <c r="M136" i="68"/>
  <c r="O138" i="68"/>
  <c r="P140" i="68"/>
  <c r="S142" i="68"/>
  <c r="P144" i="68"/>
  <c r="R148" i="68"/>
  <c r="O51" i="68"/>
  <c r="P52" i="68"/>
  <c r="R53" i="68"/>
  <c r="I55" i="68"/>
  <c r="N55" i="68" s="1"/>
  <c r="T55" i="68"/>
  <c r="O59" i="68"/>
  <c r="P60" i="68"/>
  <c r="R62" i="68"/>
  <c r="I64" i="68"/>
  <c r="N64" i="68" s="1"/>
  <c r="T64" i="68"/>
  <c r="O68" i="68"/>
  <c r="P69" i="68"/>
  <c r="R70" i="68"/>
  <c r="I72" i="68"/>
  <c r="N72" i="68" s="1"/>
  <c r="T72" i="68"/>
  <c r="O77" i="68"/>
  <c r="P78" i="68"/>
  <c r="R79" i="68"/>
  <c r="I81" i="68"/>
  <c r="N81" i="68" s="1"/>
  <c r="T81" i="68"/>
  <c r="O85" i="68"/>
  <c r="P86" i="68"/>
  <c r="R88" i="68"/>
  <c r="I90" i="68"/>
  <c r="O94" i="68"/>
  <c r="P95" i="68"/>
  <c r="R96" i="68"/>
  <c r="I98" i="68"/>
  <c r="O103" i="68"/>
  <c r="P104" i="68"/>
  <c r="R105" i="68"/>
  <c r="I107" i="68"/>
  <c r="N107" i="68" s="1"/>
  <c r="O111" i="68"/>
  <c r="P112" i="68"/>
  <c r="R114" i="68"/>
  <c r="I116" i="68"/>
  <c r="O120" i="68"/>
  <c r="P121" i="68"/>
  <c r="R122" i="68"/>
  <c r="I124" i="68"/>
  <c r="O129" i="68"/>
  <c r="P130" i="68"/>
  <c r="R131" i="68"/>
  <c r="I133" i="68"/>
  <c r="N133" i="68" s="1"/>
  <c r="O137" i="68"/>
  <c r="P138" i="68"/>
  <c r="R140" i="68"/>
  <c r="I142" i="68"/>
  <c r="N142" i="68" s="1"/>
  <c r="R144" i="68"/>
  <c r="I145" i="68"/>
  <c r="R159" i="68"/>
  <c r="P159" i="68"/>
  <c r="O159" i="68"/>
  <c r="M159" i="68"/>
  <c r="R267" i="68"/>
  <c r="P267" i="68"/>
  <c r="O267" i="68"/>
  <c r="M267" i="68"/>
  <c r="T267" i="68"/>
  <c r="I267" i="68"/>
  <c r="N267" i="68" s="1"/>
  <c r="S267" i="68"/>
  <c r="P51" i="68"/>
  <c r="R52" i="68"/>
  <c r="S53" i="68"/>
  <c r="P59" i="68"/>
  <c r="R60" i="68"/>
  <c r="S62" i="68"/>
  <c r="P68" i="68"/>
  <c r="R69" i="68"/>
  <c r="S70" i="68"/>
  <c r="P77" i="68"/>
  <c r="R78" i="68"/>
  <c r="S79" i="68"/>
  <c r="P85" i="68"/>
  <c r="R86" i="68"/>
  <c r="S88" i="68"/>
  <c r="P94" i="68"/>
  <c r="R95" i="68"/>
  <c r="S96" i="68"/>
  <c r="P103" i="68"/>
  <c r="R104" i="68"/>
  <c r="S105" i="68"/>
  <c r="P111" i="68"/>
  <c r="R112" i="68"/>
  <c r="S114" i="68"/>
  <c r="P120" i="68"/>
  <c r="R121" i="68"/>
  <c r="S122" i="68"/>
  <c r="P129" i="68"/>
  <c r="R130" i="68"/>
  <c r="S131" i="68"/>
  <c r="P137" i="68"/>
  <c r="R138" i="68"/>
  <c r="S140" i="68"/>
  <c r="R150" i="68"/>
  <c r="O150" i="68"/>
  <c r="M150" i="68"/>
  <c r="T153" i="68"/>
  <c r="I153" i="68"/>
  <c r="R153" i="68"/>
  <c r="P153" i="68"/>
  <c r="O153" i="68"/>
  <c r="P167" i="68"/>
  <c r="O167" i="68"/>
  <c r="M167" i="68"/>
  <c r="T167" i="68"/>
  <c r="I167" i="68"/>
  <c r="N167" i="68" s="1"/>
  <c r="R168" i="68"/>
  <c r="P168" i="68"/>
  <c r="O168" i="68"/>
  <c r="M168" i="68"/>
  <c r="S52" i="68"/>
  <c r="S60" i="68"/>
  <c r="S69" i="68"/>
  <c r="S78" i="68"/>
  <c r="S86" i="68"/>
  <c r="S95" i="68"/>
  <c r="S104" i="68"/>
  <c r="S112" i="68"/>
  <c r="S121" i="68"/>
  <c r="S130" i="68"/>
  <c r="S138" i="68"/>
  <c r="I150" i="68"/>
  <c r="R167" i="68"/>
  <c r="I168" i="68"/>
  <c r="N168" i="68" s="1"/>
  <c r="P175" i="68"/>
  <c r="O175" i="68"/>
  <c r="M175" i="68"/>
  <c r="T175" i="68"/>
  <c r="I175" i="68"/>
  <c r="N175" i="68" s="1"/>
  <c r="R176" i="68"/>
  <c r="P176" i="68"/>
  <c r="O176" i="68"/>
  <c r="M176" i="68"/>
  <c r="S51" i="68"/>
  <c r="I52" i="68"/>
  <c r="S59" i="68"/>
  <c r="I60" i="68"/>
  <c r="S68" i="68"/>
  <c r="I69" i="68"/>
  <c r="S77" i="68"/>
  <c r="I78" i="68"/>
  <c r="N78" i="68" s="1"/>
  <c r="S85" i="68"/>
  <c r="I86" i="68"/>
  <c r="S94" i="68"/>
  <c r="I95" i="68"/>
  <c r="S103" i="68"/>
  <c r="I104" i="68"/>
  <c r="N104" i="68" s="1"/>
  <c r="S111" i="68"/>
  <c r="I112" i="68"/>
  <c r="N112" i="68" s="1"/>
  <c r="S120" i="68"/>
  <c r="I121" i="68"/>
  <c r="S129" i="68"/>
  <c r="I130" i="68"/>
  <c r="N130" i="68" s="1"/>
  <c r="S137" i="68"/>
  <c r="I138" i="68"/>
  <c r="N138" i="68" s="1"/>
  <c r="T144" i="68"/>
  <c r="I144" i="68"/>
  <c r="O144" i="68"/>
  <c r="M153" i="68"/>
  <c r="P184" i="68"/>
  <c r="O184" i="68"/>
  <c r="M184" i="68"/>
  <c r="T184" i="68"/>
  <c r="I184" i="68"/>
  <c r="N184" i="68" s="1"/>
  <c r="R185" i="68"/>
  <c r="P185" i="68"/>
  <c r="O185" i="68"/>
  <c r="M185" i="68"/>
  <c r="I51" i="68"/>
  <c r="I59" i="68"/>
  <c r="I68" i="68"/>
  <c r="N68" i="68" s="1"/>
  <c r="I77" i="68"/>
  <c r="I85" i="68"/>
  <c r="I94" i="68"/>
  <c r="N94" i="68" s="1"/>
  <c r="I103" i="68"/>
  <c r="N103" i="68" s="1"/>
  <c r="I111" i="68"/>
  <c r="N111" i="68" s="1"/>
  <c r="I120" i="68"/>
  <c r="N120" i="68" s="1"/>
  <c r="I129" i="68"/>
  <c r="I137" i="68"/>
  <c r="N137" i="68" s="1"/>
  <c r="M146" i="68"/>
  <c r="T146" i="68"/>
  <c r="R146" i="68"/>
  <c r="O148" i="68"/>
  <c r="M148" i="68"/>
  <c r="T148" i="68"/>
  <c r="I148" i="68"/>
  <c r="N148" i="68" s="1"/>
  <c r="P150" i="68"/>
  <c r="P193" i="68"/>
  <c r="O193" i="68"/>
  <c r="M193" i="68"/>
  <c r="T193" i="68"/>
  <c r="I193" i="68"/>
  <c r="N193" i="68" s="1"/>
  <c r="R194" i="68"/>
  <c r="P194" i="68"/>
  <c r="O194" i="68"/>
  <c r="M194" i="68"/>
  <c r="O256" i="68"/>
  <c r="M256" i="68"/>
  <c r="T256" i="68"/>
  <c r="I256" i="68"/>
  <c r="R256" i="68"/>
  <c r="S256" i="68"/>
  <c r="S166" i="68"/>
  <c r="S174" i="68"/>
  <c r="S183" i="68"/>
  <c r="S192" i="68"/>
  <c r="S200" i="68"/>
  <c r="S209" i="68"/>
  <c r="S219" i="68"/>
  <c r="R272" i="68"/>
  <c r="P272" i="68"/>
  <c r="O272" i="68"/>
  <c r="M272" i="68"/>
  <c r="T272" i="68"/>
  <c r="I272" i="68"/>
  <c r="N272" i="68" s="1"/>
  <c r="P154" i="68"/>
  <c r="R155" i="68"/>
  <c r="O161" i="68"/>
  <c r="P162" i="68"/>
  <c r="R163" i="68"/>
  <c r="I166" i="68"/>
  <c r="T166" i="68"/>
  <c r="O170" i="68"/>
  <c r="P171" i="68"/>
  <c r="R172" i="68"/>
  <c r="I174" i="68"/>
  <c r="T174" i="68"/>
  <c r="O179" i="68"/>
  <c r="P180" i="68"/>
  <c r="R181" i="68"/>
  <c r="I183" i="68"/>
  <c r="N183" i="68" s="1"/>
  <c r="T183" i="68"/>
  <c r="O187" i="68"/>
  <c r="P188" i="68"/>
  <c r="R189" i="68"/>
  <c r="I192" i="68"/>
  <c r="N192" i="68" s="1"/>
  <c r="T192" i="68"/>
  <c r="O196" i="68"/>
  <c r="P197" i="68"/>
  <c r="R198" i="68"/>
  <c r="I200" i="68"/>
  <c r="T200" i="68"/>
  <c r="O205" i="68"/>
  <c r="P206" i="68"/>
  <c r="R207" i="68"/>
  <c r="S208" i="68"/>
  <c r="I209" i="68"/>
  <c r="T209" i="68"/>
  <c r="O213" i="68"/>
  <c r="P214" i="68"/>
  <c r="R215" i="68"/>
  <c r="S216" i="68"/>
  <c r="I219" i="68"/>
  <c r="N219" i="68" s="1"/>
  <c r="T219" i="68"/>
  <c r="R241" i="68"/>
  <c r="P241" i="68"/>
  <c r="O241" i="68"/>
  <c r="M241" i="68"/>
  <c r="T241" i="68"/>
  <c r="I241" i="68"/>
  <c r="O248" i="68"/>
  <c r="M248" i="68"/>
  <c r="T248" i="68"/>
  <c r="I248" i="68"/>
  <c r="R248" i="68"/>
  <c r="R259" i="68"/>
  <c r="P259" i="68"/>
  <c r="O259" i="68"/>
  <c r="M259" i="68"/>
  <c r="T259" i="68"/>
  <c r="I259" i="68"/>
  <c r="R154" i="68"/>
  <c r="S155" i="68"/>
  <c r="P161" i="68"/>
  <c r="R162" i="68"/>
  <c r="S163" i="68"/>
  <c r="P170" i="68"/>
  <c r="R171" i="68"/>
  <c r="S172" i="68"/>
  <c r="P179" i="68"/>
  <c r="R180" i="68"/>
  <c r="S181" i="68"/>
  <c r="P187" i="68"/>
  <c r="R188" i="68"/>
  <c r="S189" i="68"/>
  <c r="P196" i="68"/>
  <c r="R197" i="68"/>
  <c r="S198" i="68"/>
  <c r="P205" i="68"/>
  <c r="R206" i="68"/>
  <c r="S207" i="68"/>
  <c r="O212" i="68"/>
  <c r="P213" i="68"/>
  <c r="R214" i="68"/>
  <c r="I216" i="68"/>
  <c r="O222" i="68"/>
  <c r="M222" i="68"/>
  <c r="T222" i="68"/>
  <c r="I222" i="68"/>
  <c r="R222" i="68"/>
  <c r="O230" i="68"/>
  <c r="M230" i="68"/>
  <c r="T230" i="68"/>
  <c r="I230" i="68"/>
  <c r="R230" i="68"/>
  <c r="P248" i="68"/>
  <c r="S272" i="68"/>
  <c r="R369" i="68"/>
  <c r="P369" i="68"/>
  <c r="O369" i="68"/>
  <c r="T369" i="68"/>
  <c r="S369" i="68"/>
  <c r="M369" i="68"/>
  <c r="I369" i="68"/>
  <c r="N369" i="68" s="1"/>
  <c r="T155" i="68"/>
  <c r="R161" i="68"/>
  <c r="T163" i="68"/>
  <c r="M166" i="68"/>
  <c r="R170" i="68"/>
  <c r="M174" i="68"/>
  <c r="R179" i="68"/>
  <c r="M183" i="68"/>
  <c r="R187" i="68"/>
  <c r="M192" i="68"/>
  <c r="R196" i="68"/>
  <c r="M200" i="68"/>
  <c r="R205" i="68"/>
  <c r="M209" i="68"/>
  <c r="R213" i="68"/>
  <c r="S214" i="68"/>
  <c r="M219" i="68"/>
  <c r="O265" i="68"/>
  <c r="M265" i="68"/>
  <c r="T265" i="68"/>
  <c r="I265" i="68"/>
  <c r="R265" i="68"/>
  <c r="O278" i="68"/>
  <c r="M278" i="68"/>
  <c r="T278" i="68"/>
  <c r="I278" i="68"/>
  <c r="R278" i="68"/>
  <c r="R292" i="68"/>
  <c r="P292" i="68"/>
  <c r="O292" i="68"/>
  <c r="M292" i="68"/>
  <c r="T292" i="68"/>
  <c r="S292" i="68"/>
  <c r="I292" i="68"/>
  <c r="N292" i="68" s="1"/>
  <c r="T359" i="68"/>
  <c r="I359" i="68"/>
  <c r="N359" i="68" s="1"/>
  <c r="P359" i="68"/>
  <c r="M359" i="68"/>
  <c r="S359" i="68"/>
  <c r="R359" i="68"/>
  <c r="O359" i="68"/>
  <c r="S161" i="68"/>
  <c r="S170" i="68"/>
  <c r="S179" i="68"/>
  <c r="S187" i="68"/>
  <c r="S196" i="68"/>
  <c r="S205" i="68"/>
  <c r="S213" i="68"/>
  <c r="R224" i="68"/>
  <c r="P224" i="68"/>
  <c r="O224" i="68"/>
  <c r="M224" i="68"/>
  <c r="T224" i="68"/>
  <c r="I224" i="68"/>
  <c r="R233" i="68"/>
  <c r="P233" i="68"/>
  <c r="O233" i="68"/>
  <c r="M233" i="68"/>
  <c r="T233" i="68"/>
  <c r="I233" i="68"/>
  <c r="O239" i="68"/>
  <c r="M239" i="68"/>
  <c r="T239" i="68"/>
  <c r="I239" i="68"/>
  <c r="R239" i="68"/>
  <c r="R250" i="68"/>
  <c r="P250" i="68"/>
  <c r="O250" i="68"/>
  <c r="M250" i="68"/>
  <c r="T250" i="68"/>
  <c r="I250" i="68"/>
  <c r="R375" i="68"/>
  <c r="M375" i="68"/>
  <c r="T375" i="68"/>
  <c r="I375" i="68"/>
  <c r="N375" i="68" s="1"/>
  <c r="S375" i="68"/>
  <c r="P375" i="68"/>
  <c r="O375" i="68"/>
  <c r="I161" i="68"/>
  <c r="I170" i="68"/>
  <c r="I179" i="68"/>
  <c r="N179" i="68" s="1"/>
  <c r="I187" i="68"/>
  <c r="N187" i="68" s="1"/>
  <c r="I196" i="68"/>
  <c r="I205" i="68"/>
  <c r="I213" i="68"/>
  <c r="P239" i="68"/>
  <c r="P291" i="68"/>
  <c r="O291" i="68"/>
  <c r="M291" i="68"/>
  <c r="T291" i="68"/>
  <c r="I291" i="68"/>
  <c r="S291" i="68"/>
  <c r="R291" i="68"/>
  <c r="O220" i="68"/>
  <c r="P221" i="68"/>
  <c r="S223" i="68"/>
  <c r="M226" i="68"/>
  <c r="O228" i="68"/>
  <c r="P229" i="68"/>
  <c r="S232" i="68"/>
  <c r="M235" i="68"/>
  <c r="O237" i="68"/>
  <c r="P238" i="68"/>
  <c r="M243" i="68"/>
  <c r="O246" i="68"/>
  <c r="P247" i="68"/>
  <c r="S249" i="68"/>
  <c r="M252" i="68"/>
  <c r="S258" i="68"/>
  <c r="M261" i="68"/>
  <c r="S266" i="68"/>
  <c r="M269" i="68"/>
  <c r="S271" i="68"/>
  <c r="M274" i="68"/>
  <c r="M279" i="68"/>
  <c r="S279" i="68"/>
  <c r="R349" i="68"/>
  <c r="T349" i="68"/>
  <c r="I349" i="68"/>
  <c r="N349" i="68" s="1"/>
  <c r="S349" i="68"/>
  <c r="P349" i="68"/>
  <c r="O349" i="68"/>
  <c r="M349" i="68"/>
  <c r="T368" i="68"/>
  <c r="I368" i="68"/>
  <c r="P368" i="68"/>
  <c r="O368" i="68"/>
  <c r="M368" i="68"/>
  <c r="S368" i="68"/>
  <c r="R368" i="68"/>
  <c r="R220" i="68"/>
  <c r="S221" i="68"/>
  <c r="O226" i="68"/>
  <c r="P227" i="68"/>
  <c r="R228" i="68"/>
  <c r="S229" i="68"/>
  <c r="O235" i="68"/>
  <c r="P236" i="68"/>
  <c r="R237" i="68"/>
  <c r="S238" i="68"/>
  <c r="O243" i="68"/>
  <c r="P245" i="68"/>
  <c r="R246" i="68"/>
  <c r="S247" i="68"/>
  <c r="O252" i="68"/>
  <c r="P253" i="68"/>
  <c r="R254" i="68"/>
  <c r="S255" i="68"/>
  <c r="O261" i="68"/>
  <c r="P262" i="68"/>
  <c r="R263" i="68"/>
  <c r="S264" i="68"/>
  <c r="O269" i="68"/>
  <c r="O274" i="68"/>
  <c r="P275" i="68"/>
  <c r="R276" i="68"/>
  <c r="S277" i="68"/>
  <c r="R352" i="68"/>
  <c r="O352" i="68"/>
  <c r="T352" i="68"/>
  <c r="S352" i="68"/>
  <c r="P352" i="68"/>
  <c r="M352" i="68"/>
  <c r="R395" i="68"/>
  <c r="P395" i="68"/>
  <c r="O395" i="68"/>
  <c r="T395" i="68"/>
  <c r="S395" i="68"/>
  <c r="M395" i="68"/>
  <c r="I395" i="68"/>
  <c r="N395" i="68" s="1"/>
  <c r="S220" i="68"/>
  <c r="I221" i="68"/>
  <c r="M223" i="68"/>
  <c r="O225" i="68"/>
  <c r="P226" i="68"/>
  <c r="R227" i="68"/>
  <c r="S228" i="68"/>
  <c r="I229" i="68"/>
  <c r="M232" i="68"/>
  <c r="O234" i="68"/>
  <c r="P235" i="68"/>
  <c r="R236" i="68"/>
  <c r="S237" i="68"/>
  <c r="I238" i="68"/>
  <c r="T238" i="68"/>
  <c r="O242" i="68"/>
  <c r="P243" i="68"/>
  <c r="R245" i="68"/>
  <c r="S246" i="68"/>
  <c r="I247" i="68"/>
  <c r="T247" i="68"/>
  <c r="O251" i="68"/>
  <c r="P252" i="68"/>
  <c r="R253" i="68"/>
  <c r="S254" i="68"/>
  <c r="I255" i="68"/>
  <c r="T255" i="68"/>
  <c r="O260" i="68"/>
  <c r="P261" i="68"/>
  <c r="R262" i="68"/>
  <c r="S263" i="68"/>
  <c r="I264" i="68"/>
  <c r="T264" i="68"/>
  <c r="O268" i="68"/>
  <c r="P269" i="68"/>
  <c r="O273" i="68"/>
  <c r="P274" i="68"/>
  <c r="R275" i="68"/>
  <c r="S276" i="68"/>
  <c r="I277" i="68"/>
  <c r="P343" i="68"/>
  <c r="O343" i="68"/>
  <c r="M343" i="68"/>
  <c r="T343" i="68"/>
  <c r="I343" i="68"/>
  <c r="R344" i="68"/>
  <c r="P344" i="68"/>
  <c r="O344" i="68"/>
  <c r="M344" i="68"/>
  <c r="I352" i="68"/>
  <c r="T394" i="68"/>
  <c r="I394" i="68"/>
  <c r="N394" i="68" s="1"/>
  <c r="P394" i="68"/>
  <c r="O394" i="68"/>
  <c r="M394" i="68"/>
  <c r="S394" i="68"/>
  <c r="R394" i="68"/>
  <c r="T220" i="68"/>
  <c r="P225" i="68"/>
  <c r="R226" i="68"/>
  <c r="I228" i="68"/>
  <c r="N228" i="68" s="1"/>
  <c r="T228" i="68"/>
  <c r="P234" i="68"/>
  <c r="R235" i="68"/>
  <c r="I237" i="68"/>
  <c r="P242" i="68"/>
  <c r="R243" i="68"/>
  <c r="I246" i="68"/>
  <c r="P251" i="68"/>
  <c r="R252" i="68"/>
  <c r="I254" i="68"/>
  <c r="P260" i="68"/>
  <c r="R261" i="68"/>
  <c r="I263" i="68"/>
  <c r="P268" i="68"/>
  <c r="R269" i="68"/>
  <c r="P273" i="68"/>
  <c r="R274" i="68"/>
  <c r="O279" i="68"/>
  <c r="P300" i="68"/>
  <c r="O300" i="68"/>
  <c r="M300" i="68"/>
  <c r="T300" i="68"/>
  <c r="I300" i="68"/>
  <c r="R301" i="68"/>
  <c r="P301" i="68"/>
  <c r="O301" i="68"/>
  <c r="M301" i="68"/>
  <c r="P308" i="68"/>
  <c r="O308" i="68"/>
  <c r="M308" i="68"/>
  <c r="T308" i="68"/>
  <c r="I308" i="68"/>
  <c r="N308" i="68" s="1"/>
  <c r="R310" i="68"/>
  <c r="P310" i="68"/>
  <c r="O310" i="68"/>
  <c r="M310" i="68"/>
  <c r="P317" i="68"/>
  <c r="O317" i="68"/>
  <c r="M317" i="68"/>
  <c r="T317" i="68"/>
  <c r="I317" i="68"/>
  <c r="R318" i="68"/>
  <c r="P318" i="68"/>
  <c r="O318" i="68"/>
  <c r="M318" i="68"/>
  <c r="P326" i="68"/>
  <c r="O326" i="68"/>
  <c r="M326" i="68"/>
  <c r="T326" i="68"/>
  <c r="I326" i="68"/>
  <c r="N326" i="68" s="1"/>
  <c r="R327" i="68"/>
  <c r="P327" i="68"/>
  <c r="O327" i="68"/>
  <c r="M327" i="68"/>
  <c r="P334" i="68"/>
  <c r="O334" i="68"/>
  <c r="M334" i="68"/>
  <c r="T334" i="68"/>
  <c r="I334" i="68"/>
  <c r="N334" i="68" s="1"/>
  <c r="R336" i="68"/>
  <c r="P336" i="68"/>
  <c r="O336" i="68"/>
  <c r="M336" i="68"/>
  <c r="S226" i="68"/>
  <c r="S235" i="68"/>
  <c r="S243" i="68"/>
  <c r="S252" i="68"/>
  <c r="S261" i="68"/>
  <c r="S269" i="68"/>
  <c r="R273" i="68"/>
  <c r="S274" i="68"/>
  <c r="P279" i="68"/>
  <c r="R334" i="68"/>
  <c r="I336" i="68"/>
  <c r="T354" i="68"/>
  <c r="I354" i="68"/>
  <c r="R354" i="68"/>
  <c r="P354" i="68"/>
  <c r="S354" i="68"/>
  <c r="O354" i="68"/>
  <c r="M354" i="68"/>
  <c r="R421" i="68"/>
  <c r="P421" i="68"/>
  <c r="O421" i="68"/>
  <c r="T421" i="68"/>
  <c r="S421" i="68"/>
  <c r="M421" i="68"/>
  <c r="I226" i="68"/>
  <c r="I235" i="68"/>
  <c r="I243" i="68"/>
  <c r="I252" i="68"/>
  <c r="I261" i="68"/>
  <c r="I269" i="68"/>
  <c r="I274" i="68"/>
  <c r="O281" i="68"/>
  <c r="M281" i="68"/>
  <c r="T281" i="68"/>
  <c r="I281" i="68"/>
  <c r="S281" i="68"/>
  <c r="P282" i="68"/>
  <c r="O282" i="68"/>
  <c r="M282" i="68"/>
  <c r="T282" i="68"/>
  <c r="I282" i="68"/>
  <c r="R284" i="68"/>
  <c r="P284" i="68"/>
  <c r="O284" i="68"/>
  <c r="M284" i="68"/>
  <c r="I421" i="68"/>
  <c r="S290" i="68"/>
  <c r="S299" i="68"/>
  <c r="S307" i="68"/>
  <c r="S316" i="68"/>
  <c r="S325" i="68"/>
  <c r="R332" i="68"/>
  <c r="S333" i="68"/>
  <c r="R341" i="68"/>
  <c r="S342" i="68"/>
  <c r="R360" i="68"/>
  <c r="O360" i="68"/>
  <c r="T363" i="68"/>
  <c r="I363" i="68"/>
  <c r="R363" i="68"/>
  <c r="P363" i="68"/>
  <c r="R383" i="68"/>
  <c r="M383" i="68"/>
  <c r="T383" i="68"/>
  <c r="I383" i="68"/>
  <c r="R401" i="68"/>
  <c r="M401" i="68"/>
  <c r="T401" i="68"/>
  <c r="I401" i="68"/>
  <c r="N401" i="68" s="1"/>
  <c r="R418" i="68"/>
  <c r="M418" i="68"/>
  <c r="T418" i="68"/>
  <c r="I418" i="68"/>
  <c r="R435" i="68"/>
  <c r="P435" i="68"/>
  <c r="O435" i="68"/>
  <c r="M435" i="68"/>
  <c r="T435" i="68"/>
  <c r="I435" i="68"/>
  <c r="N435" i="68" s="1"/>
  <c r="S280" i="68"/>
  <c r="S289" i="68"/>
  <c r="I290" i="68"/>
  <c r="T290" i="68"/>
  <c r="S298" i="68"/>
  <c r="I299" i="68"/>
  <c r="T299" i="68"/>
  <c r="S306" i="68"/>
  <c r="I307" i="68"/>
  <c r="T307" i="68"/>
  <c r="S315" i="68"/>
  <c r="I316" i="68"/>
  <c r="T316" i="68"/>
  <c r="S324" i="68"/>
  <c r="I325" i="68"/>
  <c r="N325" i="68" s="1"/>
  <c r="T325" i="68"/>
  <c r="S332" i="68"/>
  <c r="I333" i="68"/>
  <c r="T333" i="68"/>
  <c r="S341" i="68"/>
  <c r="I342" i="68"/>
  <c r="T342" i="68"/>
  <c r="R357" i="68"/>
  <c r="T357" i="68"/>
  <c r="I357" i="68"/>
  <c r="I360" i="68"/>
  <c r="N360" i="68" s="1"/>
  <c r="T377" i="68"/>
  <c r="I377" i="68"/>
  <c r="P377" i="68"/>
  <c r="O377" i="68"/>
  <c r="M377" i="68"/>
  <c r="O383" i="68"/>
  <c r="O401" i="68"/>
  <c r="T411" i="68"/>
  <c r="I411" i="68"/>
  <c r="P411" i="68"/>
  <c r="O411" i="68"/>
  <c r="M411" i="68"/>
  <c r="S435" i="68"/>
  <c r="I280" i="68"/>
  <c r="T280" i="68"/>
  <c r="O285" i="68"/>
  <c r="P286" i="68"/>
  <c r="R287" i="68"/>
  <c r="S288" i="68"/>
  <c r="I289" i="68"/>
  <c r="T289" i="68"/>
  <c r="O293" i="68"/>
  <c r="P294" i="68"/>
  <c r="R295" i="68"/>
  <c r="S297" i="68"/>
  <c r="I298" i="68"/>
  <c r="T298" i="68"/>
  <c r="O302" i="68"/>
  <c r="S305" i="68"/>
  <c r="I306" i="68"/>
  <c r="N306" i="68" s="1"/>
  <c r="T306" i="68"/>
  <c r="O311" i="68"/>
  <c r="S314" i="68"/>
  <c r="I315" i="68"/>
  <c r="T315" i="68"/>
  <c r="O319" i="68"/>
  <c r="S323" i="68"/>
  <c r="I324" i="68"/>
  <c r="N324" i="68" s="1"/>
  <c r="T324" i="68"/>
  <c r="O328" i="68"/>
  <c r="S331" i="68"/>
  <c r="I332" i="68"/>
  <c r="T332" i="68"/>
  <c r="O337" i="68"/>
  <c r="S340" i="68"/>
  <c r="I341" i="68"/>
  <c r="N341" i="68" s="1"/>
  <c r="T341" i="68"/>
  <c r="O345" i="68"/>
  <c r="M360" i="68"/>
  <c r="M363" i="68"/>
  <c r="R366" i="68"/>
  <c r="M366" i="68"/>
  <c r="T366" i="68"/>
  <c r="I366" i="68"/>
  <c r="R378" i="68"/>
  <c r="P378" i="68"/>
  <c r="O378" i="68"/>
  <c r="P383" i="68"/>
  <c r="P401" i="68"/>
  <c r="R412" i="68"/>
  <c r="P412" i="68"/>
  <c r="O412" i="68"/>
  <c r="P418" i="68"/>
  <c r="P285" i="68"/>
  <c r="R286" i="68"/>
  <c r="S287" i="68"/>
  <c r="I288" i="68"/>
  <c r="T288" i="68"/>
  <c r="M290" i="68"/>
  <c r="P293" i="68"/>
  <c r="R294" i="68"/>
  <c r="S295" i="68"/>
  <c r="I297" i="68"/>
  <c r="T297" i="68"/>
  <c r="M299" i="68"/>
  <c r="P302" i="68"/>
  <c r="R303" i="68"/>
  <c r="S304" i="68"/>
  <c r="I305" i="68"/>
  <c r="N305" i="68" s="1"/>
  <c r="T305" i="68"/>
  <c r="M307" i="68"/>
  <c r="P311" i="68"/>
  <c r="R312" i="68"/>
  <c r="S313" i="68"/>
  <c r="I314" i="68"/>
  <c r="T314" i="68"/>
  <c r="M316" i="68"/>
  <c r="P319" i="68"/>
  <c r="R320" i="68"/>
  <c r="S321" i="68"/>
  <c r="I323" i="68"/>
  <c r="T323" i="68"/>
  <c r="M325" i="68"/>
  <c r="P328" i="68"/>
  <c r="S330" i="68"/>
  <c r="I331" i="68"/>
  <c r="T331" i="68"/>
  <c r="M333" i="68"/>
  <c r="P337" i="68"/>
  <c r="S339" i="68"/>
  <c r="I340" i="68"/>
  <c r="T340" i="68"/>
  <c r="M342" i="68"/>
  <c r="P345" i="68"/>
  <c r="O357" i="68"/>
  <c r="P360" i="68"/>
  <c r="O363" i="68"/>
  <c r="O366" i="68"/>
  <c r="R377" i="68"/>
  <c r="I378" i="68"/>
  <c r="N378" i="68" s="1"/>
  <c r="S383" i="68"/>
  <c r="T385" i="68"/>
  <c r="I385" i="68"/>
  <c r="P385" i="68"/>
  <c r="O385" i="68"/>
  <c r="M385" i="68"/>
  <c r="R392" i="68"/>
  <c r="M392" i="68"/>
  <c r="T392" i="68"/>
  <c r="I392" i="68"/>
  <c r="S401" i="68"/>
  <c r="T403" i="68"/>
  <c r="I403" i="68"/>
  <c r="N403" i="68" s="1"/>
  <c r="P403" i="68"/>
  <c r="O403" i="68"/>
  <c r="M403" i="68"/>
  <c r="R411" i="68"/>
  <c r="I412" i="68"/>
  <c r="S418" i="68"/>
  <c r="R427" i="68"/>
  <c r="P427" i="68"/>
  <c r="O427" i="68"/>
  <c r="M427" i="68"/>
  <c r="T427" i="68"/>
  <c r="I427" i="68"/>
  <c r="R285" i="68"/>
  <c r="S286" i="68"/>
  <c r="T287" i="68"/>
  <c r="R293" i="68"/>
  <c r="S294" i="68"/>
  <c r="R302" i="68"/>
  <c r="R311" i="68"/>
  <c r="I313" i="68"/>
  <c r="R319" i="68"/>
  <c r="I321" i="68"/>
  <c r="N321" i="68" s="1"/>
  <c r="R328" i="68"/>
  <c r="I330" i="68"/>
  <c r="N330" i="68" s="1"/>
  <c r="R337" i="68"/>
  <c r="I339" i="68"/>
  <c r="R345" i="68"/>
  <c r="T346" i="68"/>
  <c r="T351" i="68"/>
  <c r="I351" i="68"/>
  <c r="N351" i="68" s="1"/>
  <c r="P351" i="68"/>
  <c r="M351" i="68"/>
  <c r="P357" i="68"/>
  <c r="S360" i="68"/>
  <c r="S363" i="68"/>
  <c r="P366" i="68"/>
  <c r="S377" i="68"/>
  <c r="M378" i="68"/>
  <c r="R386" i="68"/>
  <c r="P386" i="68"/>
  <c r="O386" i="68"/>
  <c r="O392" i="68"/>
  <c r="R404" i="68"/>
  <c r="P404" i="68"/>
  <c r="O404" i="68"/>
  <c r="R409" i="68"/>
  <c r="M409" i="68"/>
  <c r="T409" i="68"/>
  <c r="I409" i="68"/>
  <c r="S411" i="68"/>
  <c r="M412" i="68"/>
  <c r="S427" i="68"/>
  <c r="I286" i="68"/>
  <c r="N286" i="68" s="1"/>
  <c r="I294" i="68"/>
  <c r="T360" i="68"/>
  <c r="S366" i="68"/>
  <c r="S378" i="68"/>
  <c r="S412" i="68"/>
  <c r="T420" i="68"/>
  <c r="I420" i="68"/>
  <c r="P420" i="68"/>
  <c r="O420" i="68"/>
  <c r="M420" i="68"/>
  <c r="S347" i="68"/>
  <c r="O353" i="68"/>
  <c r="R355" i="68"/>
  <c r="S356" i="68"/>
  <c r="O362" i="68"/>
  <c r="R364" i="68"/>
  <c r="S365" i="68"/>
  <c r="O370" i="68"/>
  <c r="P371" i="68"/>
  <c r="R372" i="68"/>
  <c r="S373" i="68"/>
  <c r="O379" i="68"/>
  <c r="P380" i="68"/>
  <c r="R381" i="68"/>
  <c r="S382" i="68"/>
  <c r="O388" i="68"/>
  <c r="P389" i="68"/>
  <c r="R390" i="68"/>
  <c r="S391" i="68"/>
  <c r="O396" i="68"/>
  <c r="P397" i="68"/>
  <c r="S399" i="68"/>
  <c r="P406" i="68"/>
  <c r="S408" i="68"/>
  <c r="P415" i="68"/>
  <c r="S417" i="68"/>
  <c r="P423" i="68"/>
  <c r="S425" i="68"/>
  <c r="M429" i="68"/>
  <c r="P432" i="68"/>
  <c r="S434" i="68"/>
  <c r="M437" i="68"/>
  <c r="M350" i="68"/>
  <c r="S355" i="68"/>
  <c r="M358" i="68"/>
  <c r="S364" i="68"/>
  <c r="R371" i="68"/>
  <c r="S372" i="68"/>
  <c r="T373" i="68"/>
  <c r="M376" i="68"/>
  <c r="P379" i="68"/>
  <c r="R380" i="68"/>
  <c r="S381" i="68"/>
  <c r="I382" i="68"/>
  <c r="N382" i="68" s="1"/>
  <c r="T382" i="68"/>
  <c r="M384" i="68"/>
  <c r="P388" i="68"/>
  <c r="R389" i="68"/>
  <c r="I391" i="68"/>
  <c r="N391" i="68" s="1"/>
  <c r="T391" i="68"/>
  <c r="M393" i="68"/>
  <c r="P396" i="68"/>
  <c r="R397" i="68"/>
  <c r="I399" i="68"/>
  <c r="N399" i="68" s="1"/>
  <c r="M402" i="68"/>
  <c r="P405" i="68"/>
  <c r="R406" i="68"/>
  <c r="I408" i="68"/>
  <c r="N408" i="68" s="1"/>
  <c r="T408" i="68"/>
  <c r="M410" i="68"/>
  <c r="P414" i="68"/>
  <c r="R415" i="68"/>
  <c r="S416" i="68"/>
  <c r="I417" i="68"/>
  <c r="N417" i="68" s="1"/>
  <c r="T417" i="68"/>
  <c r="M419" i="68"/>
  <c r="P422" i="68"/>
  <c r="R423" i="68"/>
  <c r="S424" i="68"/>
  <c r="I425" i="68"/>
  <c r="N425" i="68" s="1"/>
  <c r="T425" i="68"/>
  <c r="M428" i="68"/>
  <c r="O430" i="68"/>
  <c r="P431" i="68"/>
  <c r="R432" i="68"/>
  <c r="S433" i="68"/>
  <c r="I434" i="68"/>
  <c r="T434" i="68"/>
  <c r="M436" i="68"/>
  <c r="O438" i="68"/>
  <c r="S371" i="68"/>
  <c r="S380" i="68"/>
  <c r="S389" i="68"/>
  <c r="S397" i="68"/>
  <c r="S406" i="68"/>
  <c r="S415" i="68"/>
  <c r="S423" i="68"/>
  <c r="O429" i="68"/>
  <c r="P430" i="68"/>
  <c r="S432" i="68"/>
  <c r="O437" i="68"/>
  <c r="P438" i="68"/>
  <c r="O350" i="68"/>
  <c r="O358" i="68"/>
  <c r="O367" i="68"/>
  <c r="I371" i="68"/>
  <c r="N371" i="68" s="1"/>
  <c r="O376" i="68"/>
  <c r="I380" i="68"/>
  <c r="N380" i="68" s="1"/>
  <c r="O384" i="68"/>
  <c r="I389" i="68"/>
  <c r="N389" i="68" s="1"/>
  <c r="O393" i="68"/>
  <c r="I397" i="68"/>
  <c r="N397" i="68" s="1"/>
  <c r="O402" i="68"/>
  <c r="I406" i="68"/>
  <c r="N406" i="68" s="1"/>
  <c r="M408" i="68"/>
  <c r="S414" i="68"/>
  <c r="I415" i="68"/>
  <c r="N415" i="68" s="1"/>
  <c r="M417" i="68"/>
  <c r="S422" i="68"/>
  <c r="I423" i="68"/>
  <c r="N423" i="68" s="1"/>
  <c r="M425" i="68"/>
  <c r="P429" i="68"/>
  <c r="R430" i="68"/>
  <c r="S431" i="68"/>
  <c r="I432" i="68"/>
  <c r="M434" i="68"/>
  <c r="P437" i="68"/>
  <c r="R438" i="68"/>
  <c r="R429" i="68"/>
  <c r="S430" i="68"/>
  <c r="S438" i="68"/>
  <c r="S429" i="68"/>
  <c r="S437" i="68"/>
  <c r="I438" i="68"/>
  <c r="T438" i="68"/>
  <c r="I429" i="68"/>
  <c r="I437" i="68"/>
  <c r="T4" i="68"/>
  <c r="V131" i="68"/>
  <c r="V176" i="68"/>
  <c r="V188" i="68"/>
  <c r="V396" i="68"/>
  <c r="V414" i="68"/>
  <c r="V181" i="68" l="1"/>
  <c r="V115" i="68"/>
  <c r="V177" i="68"/>
  <c r="V189" i="68"/>
  <c r="V112" i="68"/>
  <c r="V227" i="68"/>
  <c r="V187" i="68"/>
  <c r="V30" i="68"/>
  <c r="V185" i="68"/>
  <c r="V415" i="68"/>
  <c r="V72" i="68"/>
  <c r="V128" i="68"/>
  <c r="V110" i="68"/>
  <c r="V190" i="68"/>
  <c r="V36" i="68"/>
  <c r="V45" i="68"/>
  <c r="V81" i="68"/>
  <c r="V399" i="68"/>
  <c r="V138" i="68"/>
  <c r="V93" i="68"/>
  <c r="V114" i="68"/>
  <c r="V137" i="68"/>
  <c r="V381" i="68"/>
  <c r="V106" i="68"/>
  <c r="V373" i="68"/>
  <c r="V182" i="68"/>
  <c r="V66" i="68"/>
  <c r="V34" i="68"/>
  <c r="V32" i="68"/>
  <c r="V203" i="68"/>
  <c r="V134" i="68"/>
  <c r="V111" i="68"/>
  <c r="N412" i="68"/>
  <c r="V412" i="68"/>
  <c r="V425" i="68"/>
  <c r="V193" i="68"/>
  <c r="V149" i="68"/>
  <c r="V347" i="68"/>
  <c r="V295" i="68"/>
  <c r="V21" i="68"/>
  <c r="V360" i="68"/>
  <c r="N438" i="68"/>
  <c r="V438" i="68"/>
  <c r="V26" i="68"/>
  <c r="V321" i="68"/>
  <c r="V73" i="68"/>
  <c r="V334" i="68"/>
  <c r="V308" i="68"/>
  <c r="V164" i="68"/>
  <c r="V151" i="68"/>
  <c r="V58" i="68"/>
  <c r="N411" i="68"/>
  <c r="V411" i="68"/>
  <c r="V197" i="68"/>
  <c r="V130" i="68"/>
  <c r="V63" i="68"/>
  <c r="V398" i="68"/>
  <c r="V76" i="68"/>
  <c r="V158" i="68"/>
  <c r="V242" i="68"/>
  <c r="V346" i="68"/>
  <c r="V215" i="68"/>
  <c r="V359" i="68"/>
  <c r="N294" i="68"/>
  <c r="V294" i="68"/>
  <c r="N385" i="68"/>
  <c r="V385" i="68"/>
  <c r="N320" i="68"/>
  <c r="V320" i="68"/>
  <c r="V16" i="68"/>
  <c r="N372" i="68"/>
  <c r="V372" i="68"/>
  <c r="V397" i="68"/>
  <c r="V268" i="68"/>
  <c r="N307" i="68"/>
  <c r="V307" i="68"/>
  <c r="N437" i="68"/>
  <c r="V437" i="68"/>
  <c r="N333" i="68"/>
  <c r="V333" i="68"/>
  <c r="N424" i="68"/>
  <c r="V424" i="68"/>
  <c r="V163" i="68"/>
  <c r="V46" i="68"/>
  <c r="V416" i="68"/>
  <c r="V328" i="68"/>
  <c r="V68" i="68"/>
  <c r="V44" i="68"/>
  <c r="V56" i="68"/>
  <c r="V78" i="68"/>
  <c r="V140" i="68"/>
  <c r="V19" i="68"/>
  <c r="V79" i="68"/>
  <c r="V186" i="68"/>
  <c r="V142" i="68"/>
  <c r="V253" i="68"/>
  <c r="V337" i="68"/>
  <c r="V146" i="68"/>
  <c r="V123" i="68"/>
  <c r="V10" i="68"/>
  <c r="V37" i="68"/>
  <c r="V175" i="68"/>
  <c r="V364" i="68"/>
  <c r="V54" i="68"/>
  <c r="V394" i="68"/>
  <c r="V306" i="68"/>
  <c r="V94" i="68"/>
  <c r="N249" i="68"/>
  <c r="V410" i="68"/>
  <c r="V183" i="68"/>
  <c r="V15" i="68"/>
  <c r="V371" i="68"/>
  <c r="V272" i="68"/>
  <c r="N280" i="68"/>
  <c r="V280" i="68"/>
  <c r="V84" i="68"/>
  <c r="V375" i="68"/>
  <c r="V155" i="68"/>
  <c r="V345" i="68"/>
  <c r="V40" i="68"/>
  <c r="V179" i="68"/>
  <c r="V71" i="68"/>
  <c r="V83" i="68"/>
  <c r="V168" i="68"/>
  <c r="V214" i="68"/>
  <c r="V228" i="68"/>
  <c r="V319" i="68"/>
  <c r="N384" i="68"/>
  <c r="V384" i="68"/>
  <c r="V423" i="68"/>
  <c r="N332" i="68"/>
  <c r="V332" i="68"/>
  <c r="N162" i="68"/>
  <c r="V162" i="68"/>
  <c r="V267" i="68"/>
  <c r="V97" i="68"/>
  <c r="N136" i="68"/>
  <c r="V136" i="68"/>
  <c r="N293" i="68"/>
  <c r="V293" i="68"/>
  <c r="V358" i="68"/>
  <c r="V436" i="68"/>
  <c r="V349" i="68"/>
  <c r="V422" i="68"/>
  <c r="V122" i="68"/>
  <c r="V391" i="68"/>
  <c r="V341" i="68"/>
  <c r="V211" i="68"/>
  <c r="V395" i="68"/>
  <c r="V120" i="68"/>
  <c r="N18" i="68"/>
  <c r="V18" i="68"/>
  <c r="V171" i="68"/>
  <c r="V266" i="68"/>
  <c r="V325" i="68"/>
  <c r="V353" i="68"/>
  <c r="V148" i="68"/>
  <c r="N331" i="68"/>
  <c r="V331" i="68"/>
  <c r="N383" i="68"/>
  <c r="V383" i="68"/>
  <c r="V390" i="68"/>
  <c r="N357" i="68"/>
  <c r="V357" i="68"/>
  <c r="V312" i="68"/>
  <c r="V75" i="68"/>
  <c r="N70" i="68"/>
  <c r="V70" i="68"/>
  <c r="V119" i="68"/>
  <c r="V292" i="68"/>
  <c r="V96" i="68"/>
  <c r="V109" i="68"/>
  <c r="N370" i="68"/>
  <c r="V370" i="68"/>
  <c r="V57" i="68"/>
  <c r="N240" i="68"/>
  <c r="V240" i="68"/>
  <c r="V50" i="68"/>
  <c r="N318" i="68"/>
  <c r="V318" i="68"/>
  <c r="V305" i="68"/>
  <c r="N279" i="68"/>
  <c r="V279" i="68"/>
  <c r="N405" i="68"/>
  <c r="V405" i="68"/>
  <c r="N409" i="68"/>
  <c r="V409" i="68"/>
  <c r="V435" i="68"/>
  <c r="V369" i="68"/>
  <c r="V401" i="68"/>
  <c r="V141" i="68"/>
  <c r="V380" i="68"/>
  <c r="V350" i="68"/>
  <c r="N338" i="68"/>
  <c r="V338" i="68"/>
  <c r="V326" i="68"/>
  <c r="V351" i="68"/>
  <c r="V25" i="68"/>
  <c r="N271" i="68"/>
  <c r="V271" i="68"/>
  <c r="N404" i="68"/>
  <c r="V404" i="68"/>
  <c r="V285" i="68"/>
  <c r="V406" i="68"/>
  <c r="V27" i="68"/>
  <c r="V160" i="68"/>
  <c r="V127" i="68"/>
  <c r="N38" i="68"/>
  <c r="V88" i="68"/>
  <c r="N220" i="68"/>
  <c r="V220" i="68"/>
  <c r="N310" i="68"/>
  <c r="V310" i="68"/>
  <c r="N430" i="68"/>
  <c r="V430" i="68"/>
  <c r="V324" i="68"/>
  <c r="N356" i="68"/>
  <c r="V356" i="68"/>
  <c r="N260" i="68"/>
  <c r="V260" i="68"/>
  <c r="V92" i="68"/>
  <c r="V41" i="68"/>
  <c r="V251" i="68"/>
  <c r="V417" i="68"/>
  <c r="N206" i="68"/>
  <c r="V206" i="68"/>
  <c r="N105" i="68"/>
  <c r="V105" i="68"/>
  <c r="N89" i="68"/>
  <c r="V89" i="68"/>
  <c r="V378" i="68"/>
  <c r="V284" i="68"/>
  <c r="N421" i="68"/>
  <c r="V421" i="68"/>
  <c r="V419" i="68"/>
  <c r="V43" i="68"/>
  <c r="N428" i="68"/>
  <c r="V428" i="68"/>
  <c r="V433" i="68"/>
  <c r="V389" i="68"/>
  <c r="V408" i="68"/>
  <c r="V382" i="68"/>
  <c r="V169" i="68"/>
  <c r="N343" i="68"/>
  <c r="V343" i="68"/>
  <c r="V330" i="68"/>
  <c r="V329" i="68"/>
  <c r="N199" i="68"/>
  <c r="V199" i="68"/>
  <c r="V287" i="68"/>
  <c r="V232" i="68"/>
  <c r="N365" i="68"/>
  <c r="V365" i="68"/>
  <c r="N432" i="68"/>
  <c r="V432" i="68"/>
  <c r="N420" i="68"/>
  <c r="V420" i="68"/>
  <c r="N339" i="68"/>
  <c r="V339" i="68"/>
  <c r="N427" i="68"/>
  <c r="V427" i="68"/>
  <c r="N392" i="68"/>
  <c r="V392" i="68"/>
  <c r="N314" i="68"/>
  <c r="V314" i="68"/>
  <c r="N289" i="68"/>
  <c r="V289" i="68"/>
  <c r="N363" i="68"/>
  <c r="V363" i="68"/>
  <c r="N274" i="68"/>
  <c r="V274" i="68"/>
  <c r="N278" i="68"/>
  <c r="V278" i="68"/>
  <c r="N304" i="68"/>
  <c r="V304" i="68"/>
  <c r="N376" i="68"/>
  <c r="V376" i="68"/>
  <c r="N311" i="68"/>
  <c r="V311" i="68"/>
  <c r="N355" i="68"/>
  <c r="V355" i="68"/>
  <c r="N434" i="68"/>
  <c r="V434" i="68"/>
  <c r="N323" i="68"/>
  <c r="V323" i="68"/>
  <c r="N298" i="68"/>
  <c r="V298" i="68"/>
  <c r="N291" i="68"/>
  <c r="V291" i="68"/>
  <c r="N301" i="68"/>
  <c r="V301" i="68"/>
  <c r="N388" i="68"/>
  <c r="V388" i="68"/>
  <c r="N53" i="68"/>
  <c r="V53" i="68"/>
  <c r="N132" i="68"/>
  <c r="V132" i="68"/>
  <c r="N377" i="68"/>
  <c r="V377" i="68"/>
  <c r="N299" i="68"/>
  <c r="V299" i="68"/>
  <c r="N352" i="68"/>
  <c r="V352" i="68"/>
  <c r="N302" i="68"/>
  <c r="V302" i="68"/>
  <c r="N172" i="68"/>
  <c r="V172" i="68"/>
  <c r="N303" i="68"/>
  <c r="V303" i="68"/>
  <c r="N29" i="68"/>
  <c r="V29" i="68"/>
  <c r="N39" i="68"/>
  <c r="V39" i="68"/>
  <c r="N236" i="68"/>
  <c r="V236" i="68"/>
  <c r="V407" i="68"/>
  <c r="V286" i="68"/>
  <c r="N342" i="68"/>
  <c r="V342" i="68"/>
  <c r="N261" i="68"/>
  <c r="V261" i="68"/>
  <c r="N300" i="68"/>
  <c r="V300" i="68"/>
  <c r="N262" i="68"/>
  <c r="V262" i="68"/>
  <c r="N367" i="68"/>
  <c r="V367" i="68"/>
  <c r="N225" i="68"/>
  <c r="V225" i="68"/>
  <c r="N208" i="68"/>
  <c r="V208" i="68"/>
  <c r="N316" i="68"/>
  <c r="V316" i="68"/>
  <c r="N354" i="68"/>
  <c r="V354" i="68"/>
  <c r="N431" i="68"/>
  <c r="V431" i="68"/>
  <c r="V12" i="68"/>
  <c r="N12" i="68"/>
  <c r="V20" i="68"/>
  <c r="N20" i="68"/>
  <c r="N147" i="68"/>
  <c r="V147" i="68"/>
  <c r="N418" i="68"/>
  <c r="V418" i="68"/>
  <c r="N234" i="68"/>
  <c r="V234" i="68"/>
  <c r="V55" i="68"/>
  <c r="N429" i="68"/>
  <c r="V429" i="68"/>
  <c r="N340" i="68"/>
  <c r="V340" i="68"/>
  <c r="N288" i="68"/>
  <c r="V288" i="68"/>
  <c r="N290" i="68"/>
  <c r="V290" i="68"/>
  <c r="N317" i="68"/>
  <c r="V317" i="68"/>
  <c r="N368" i="68"/>
  <c r="V368" i="68"/>
  <c r="N275" i="68"/>
  <c r="V275" i="68"/>
  <c r="N393" i="68"/>
  <c r="V393" i="68"/>
  <c r="N276" i="68"/>
  <c r="V276" i="68"/>
  <c r="N173" i="68"/>
  <c r="V173" i="68"/>
  <c r="N315" i="68"/>
  <c r="V315" i="68"/>
  <c r="N379" i="68"/>
  <c r="V379" i="68"/>
  <c r="N327" i="68"/>
  <c r="V327" i="68"/>
  <c r="V219" i="68"/>
  <c r="V133" i="68"/>
  <c r="N313" i="68"/>
  <c r="V313" i="68"/>
  <c r="N297" i="68"/>
  <c r="V297" i="68"/>
  <c r="N366" i="68"/>
  <c r="V366" i="68"/>
  <c r="N336" i="68"/>
  <c r="V336" i="68"/>
  <c r="N277" i="68"/>
  <c r="V277" i="68"/>
  <c r="N273" i="68"/>
  <c r="V273" i="68"/>
  <c r="N245" i="68"/>
  <c r="V245" i="68"/>
  <c r="N258" i="68"/>
  <c r="V258" i="68"/>
  <c r="V207" i="68"/>
  <c r="N207" i="68"/>
  <c r="N362" i="68"/>
  <c r="V362" i="68"/>
  <c r="N212" i="68"/>
  <c r="V212" i="68"/>
  <c r="N223" i="68"/>
  <c r="V223" i="68"/>
  <c r="V192" i="68"/>
  <c r="N213" i="68"/>
  <c r="V213" i="68"/>
  <c r="N248" i="68"/>
  <c r="V248" i="68"/>
  <c r="V95" i="68"/>
  <c r="N95" i="68"/>
  <c r="N150" i="68"/>
  <c r="V150" i="68"/>
  <c r="N145" i="68"/>
  <c r="V145" i="68"/>
  <c r="V33" i="68"/>
  <c r="N33" i="68"/>
  <c r="N210" i="68"/>
  <c r="V210" i="68"/>
  <c r="N99" i="68"/>
  <c r="V99" i="68"/>
  <c r="N108" i="68"/>
  <c r="V108" i="68"/>
  <c r="N269" i="68"/>
  <c r="V269" i="68"/>
  <c r="N263" i="68"/>
  <c r="V263" i="68"/>
  <c r="N238" i="68"/>
  <c r="V238" i="68"/>
  <c r="N205" i="68"/>
  <c r="V205" i="68"/>
  <c r="N224" i="68"/>
  <c r="V224" i="68"/>
  <c r="N259" i="68"/>
  <c r="V259" i="68"/>
  <c r="N174" i="68"/>
  <c r="V174" i="68"/>
  <c r="N256" i="68"/>
  <c r="V256" i="68"/>
  <c r="N85" i="68"/>
  <c r="V85" i="68"/>
  <c r="V60" i="68"/>
  <c r="N60" i="68"/>
  <c r="N202" i="68"/>
  <c r="V202" i="68"/>
  <c r="N91" i="68"/>
  <c r="V91" i="68"/>
  <c r="V11" i="68"/>
  <c r="N281" i="68"/>
  <c r="V281" i="68"/>
  <c r="N237" i="68"/>
  <c r="V237" i="68"/>
  <c r="N196" i="68"/>
  <c r="V196" i="68"/>
  <c r="N200" i="68"/>
  <c r="V200" i="68"/>
  <c r="N77" i="68"/>
  <c r="V77" i="68"/>
  <c r="N121" i="68"/>
  <c r="V121" i="68"/>
  <c r="N86" i="68"/>
  <c r="V86" i="68"/>
  <c r="N124" i="68"/>
  <c r="V124" i="68"/>
  <c r="N90" i="68"/>
  <c r="V90" i="68"/>
  <c r="N14" i="68"/>
  <c r="V14" i="68"/>
  <c r="N143" i="68"/>
  <c r="V143" i="68"/>
  <c r="V24" i="68"/>
  <c r="N250" i="68"/>
  <c r="V250" i="68"/>
  <c r="N282" i="68"/>
  <c r="V282" i="68"/>
  <c r="N252" i="68"/>
  <c r="V252" i="68"/>
  <c r="N247" i="68"/>
  <c r="V247" i="68"/>
  <c r="N233" i="68"/>
  <c r="V233" i="68"/>
  <c r="N265" i="68"/>
  <c r="V265" i="68"/>
  <c r="N222" i="68"/>
  <c r="V222" i="68"/>
  <c r="N153" i="68"/>
  <c r="V153" i="68"/>
  <c r="N201" i="68"/>
  <c r="V201" i="68"/>
  <c r="N135" i="68"/>
  <c r="V135" i="68"/>
  <c r="N101" i="68"/>
  <c r="V101" i="68"/>
  <c r="N246" i="68"/>
  <c r="V246" i="68"/>
  <c r="V47" i="68"/>
  <c r="N47" i="68"/>
  <c r="N243" i="68"/>
  <c r="V243" i="68"/>
  <c r="N254" i="68"/>
  <c r="V254" i="68"/>
  <c r="N209" i="68"/>
  <c r="V209" i="68"/>
  <c r="N129" i="68"/>
  <c r="V129" i="68"/>
  <c r="N59" i="68"/>
  <c r="V59" i="68"/>
  <c r="V144" i="68"/>
  <c r="N144" i="68"/>
  <c r="N52" i="68"/>
  <c r="V52" i="68"/>
  <c r="N23" i="68"/>
  <c r="V23" i="68"/>
  <c r="N229" i="68"/>
  <c r="V229" i="68"/>
  <c r="N216" i="68"/>
  <c r="V216" i="68"/>
  <c r="N235" i="68"/>
  <c r="V235" i="68"/>
  <c r="N255" i="68"/>
  <c r="V255" i="68"/>
  <c r="N221" i="68"/>
  <c r="V221" i="68"/>
  <c r="N170" i="68"/>
  <c r="V170" i="68"/>
  <c r="N241" i="68"/>
  <c r="V241" i="68"/>
  <c r="N51" i="68"/>
  <c r="V51" i="68"/>
  <c r="N125" i="68"/>
  <c r="V125" i="68"/>
  <c r="N264" i="68"/>
  <c r="V264" i="68"/>
  <c r="N118" i="68"/>
  <c r="V118" i="68"/>
  <c r="N226" i="68"/>
  <c r="V226" i="68"/>
  <c r="N161" i="68"/>
  <c r="V161" i="68"/>
  <c r="N239" i="68"/>
  <c r="V239" i="68"/>
  <c r="N230" i="68"/>
  <c r="V230" i="68"/>
  <c r="N166" i="68"/>
  <c r="V166" i="68"/>
  <c r="N69" i="68"/>
  <c r="V69" i="68"/>
  <c r="N116" i="68"/>
  <c r="V116" i="68"/>
  <c r="N98" i="68"/>
  <c r="V98" i="68"/>
  <c r="V42" i="68"/>
  <c r="N31" i="68"/>
  <c r="V31" i="68"/>
  <c r="V154" i="68"/>
  <c r="V80" i="68"/>
  <c r="V62" i="68"/>
  <c r="V102" i="68"/>
  <c r="V17" i="68"/>
  <c r="V403" i="68"/>
  <c r="V180" i="68"/>
  <c r="V198" i="68"/>
  <c r="V104" i="68"/>
  <c r="V67" i="68"/>
  <c r="V103" i="68"/>
  <c r="V117" i="68"/>
  <c r="V159" i="68"/>
  <c r="V167" i="68"/>
  <c r="V64" i="68"/>
  <c r="V402" i="68"/>
  <c r="V107" i="68"/>
  <c r="V28" i="68"/>
  <c r="V194" i="68"/>
  <c r="V195" i="68"/>
  <c r="V13" i="68"/>
  <c r="V82" i="68"/>
  <c r="V156" i="68"/>
  <c r="V65" i="68"/>
  <c r="V184" i="68"/>
  <c r="V157" i="68"/>
  <c r="D11" i="52" l="1"/>
  <c r="D12" i="52"/>
  <c r="D10" i="52"/>
  <c r="B66" i="16" l="1"/>
  <c r="C66" i="16"/>
  <c r="E66" i="16"/>
  <c r="F66" i="16"/>
  <c r="H66" i="16"/>
  <c r="I66" i="16"/>
  <c r="K66" i="16"/>
  <c r="L66" i="16"/>
  <c r="M66" i="16"/>
  <c r="N66" i="16"/>
  <c r="O66" i="16"/>
  <c r="P66" i="16"/>
  <c r="R66" i="16"/>
  <c r="S66" i="16"/>
  <c r="B67" i="16"/>
  <c r="C67" i="16"/>
  <c r="E67" i="16"/>
  <c r="F67" i="16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69" i="16" s="1"/>
  <c r="H68" i="16"/>
  <c r="I68" i="16"/>
  <c r="K68" i="16"/>
  <c r="L68" i="16"/>
  <c r="M68" i="16"/>
  <c r="N68" i="16"/>
  <c r="O68" i="16"/>
  <c r="P68" i="16"/>
  <c r="R68" i="16"/>
  <c r="S68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G43" i="16" s="1"/>
  <c r="H42" i="16"/>
  <c r="I42" i="16"/>
  <c r="K42" i="16"/>
  <c r="L42" i="16"/>
  <c r="M42" i="16"/>
  <c r="N42" i="16"/>
  <c r="O42" i="16"/>
  <c r="P42" i="16"/>
  <c r="R42" i="16"/>
  <c r="S42" i="16"/>
  <c r="B31" i="2"/>
  <c r="F31" i="2"/>
  <c r="G32" i="2" s="1"/>
  <c r="H31" i="2"/>
  <c r="I32" i="2" s="1"/>
  <c r="J31" i="2"/>
  <c r="L31" i="2"/>
  <c r="M32" i="2" s="1"/>
  <c r="N31" i="2"/>
  <c r="O31" i="2"/>
  <c r="P31" i="2"/>
  <c r="AP7" i="2"/>
  <c r="AP8" i="2" s="1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Q32" i="2" l="1"/>
  <c r="U31" i="2"/>
  <c r="AP32" i="2"/>
  <c r="C32" i="2"/>
  <c r="E32" i="2"/>
  <c r="M5" i="16"/>
  <c r="AQ7" i="2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Q92" i="61"/>
  <c r="G67" i="16"/>
  <c r="AO7" i="2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P16" i="54"/>
  <c r="Q42" i="16"/>
  <c r="S31" i="2"/>
  <c r="T32" i="2" s="1"/>
  <c r="R31" i="2"/>
  <c r="Q41" i="16"/>
  <c r="G68" i="16"/>
  <c r="Q68" i="16"/>
  <c r="Q67" i="16"/>
  <c r="Q66" i="16"/>
  <c r="G42" i="16"/>
  <c r="B59" i="1"/>
  <c r="C59" i="1"/>
  <c r="E59" i="1"/>
  <c r="H59" i="1"/>
  <c r="I59" i="1"/>
  <c r="B60" i="1"/>
  <c r="C60" i="1"/>
  <c r="E60" i="1"/>
  <c r="D60" i="1" s="1"/>
  <c r="R60" i="1" s="1"/>
  <c r="H60" i="1"/>
  <c r="I60" i="1"/>
  <c r="AP33" i="2" l="1"/>
  <c r="AP34" i="2" s="1"/>
  <c r="O73" i="54" s="1"/>
  <c r="P108" i="54"/>
  <c r="O60" i="1"/>
  <c r="Q60" i="1"/>
  <c r="G60" i="1"/>
  <c r="S60" i="1"/>
  <c r="M60" i="1"/>
  <c r="P60" i="1"/>
  <c r="K60" i="1"/>
  <c r="Q59" i="1"/>
  <c r="M59" i="1"/>
  <c r="D59" i="1"/>
  <c r="R59" i="1" s="1"/>
  <c r="P59" i="1"/>
  <c r="G59" i="1"/>
  <c r="S59" i="1"/>
  <c r="O59" i="1"/>
  <c r="K59" i="1"/>
  <c r="B53" i="1"/>
  <c r="C53" i="1"/>
  <c r="E53" i="1"/>
  <c r="D53" i="1" s="1"/>
  <c r="R53" i="1" s="1"/>
  <c r="H53" i="1"/>
  <c r="I53" i="1"/>
  <c r="B54" i="1"/>
  <c r="C54" i="1"/>
  <c r="E54" i="1"/>
  <c r="D54" i="1" s="1"/>
  <c r="R54" i="1" s="1"/>
  <c r="H54" i="1"/>
  <c r="I54" i="1"/>
  <c r="B55" i="1"/>
  <c r="C55" i="1"/>
  <c r="E55" i="1"/>
  <c r="H55" i="1"/>
  <c r="I55" i="1"/>
  <c r="B56" i="1"/>
  <c r="C56" i="1"/>
  <c r="E56" i="1"/>
  <c r="G56" i="1" s="1"/>
  <c r="H56" i="1"/>
  <c r="I56" i="1"/>
  <c r="B57" i="1"/>
  <c r="C57" i="1"/>
  <c r="E57" i="1"/>
  <c r="H57" i="1"/>
  <c r="I57" i="1"/>
  <c r="B58" i="1"/>
  <c r="C58" i="1"/>
  <c r="E58" i="1"/>
  <c r="G58" i="1" s="1"/>
  <c r="H58" i="1"/>
  <c r="I58" i="1"/>
  <c r="M53" i="1" l="1"/>
  <c r="T53" i="1" s="1"/>
  <c r="G53" i="1"/>
  <c r="K53" i="1"/>
  <c r="M56" i="1"/>
  <c r="T56" i="1" s="1"/>
  <c r="M58" i="1"/>
  <c r="T58" i="1" s="1"/>
  <c r="P58" i="1"/>
  <c r="M54" i="1"/>
  <c r="T54" i="1" s="1"/>
  <c r="Q56" i="1"/>
  <c r="S53" i="1"/>
  <c r="P56" i="1"/>
  <c r="Q53" i="1"/>
  <c r="T60" i="1"/>
  <c r="T59" i="1"/>
  <c r="Q54" i="1"/>
  <c r="P53" i="1"/>
  <c r="P54" i="1"/>
  <c r="G54" i="1"/>
  <c r="O53" i="1"/>
  <c r="D58" i="1"/>
  <c r="R58" i="1" s="1"/>
  <c r="Q58" i="1"/>
  <c r="D56" i="1"/>
  <c r="R56" i="1" s="1"/>
  <c r="S58" i="1"/>
  <c r="O58" i="1"/>
  <c r="K58" i="1"/>
  <c r="Q57" i="1"/>
  <c r="M57" i="1"/>
  <c r="D57" i="1"/>
  <c r="R57" i="1" s="1"/>
  <c r="S56" i="1"/>
  <c r="O56" i="1"/>
  <c r="K56" i="1"/>
  <c r="Q55" i="1"/>
  <c r="M55" i="1"/>
  <c r="D55" i="1"/>
  <c r="R55" i="1" s="1"/>
  <c r="S54" i="1"/>
  <c r="O54" i="1"/>
  <c r="K54" i="1"/>
  <c r="P57" i="1"/>
  <c r="G57" i="1"/>
  <c r="P55" i="1"/>
  <c r="G55" i="1"/>
  <c r="S57" i="1"/>
  <c r="O57" i="1"/>
  <c r="K57" i="1"/>
  <c r="S55" i="1"/>
  <c r="O55" i="1"/>
  <c r="K55" i="1"/>
  <c r="B52" i="1"/>
  <c r="C52" i="1"/>
  <c r="E52" i="1"/>
  <c r="H52" i="1"/>
  <c r="I52" i="1"/>
  <c r="T57" i="1" l="1"/>
  <c r="T55" i="1"/>
  <c r="Q52" i="1"/>
  <c r="M52" i="1"/>
  <c r="T52" i="1" s="1"/>
  <c r="D52" i="1"/>
  <c r="R52" i="1" s="1"/>
  <c r="P52" i="1"/>
  <c r="G52" i="1"/>
  <c r="S52" i="1"/>
  <c r="O52" i="1"/>
  <c r="K52" i="1"/>
  <c r="B46" i="1" l="1"/>
  <c r="C46" i="1"/>
  <c r="E46" i="1"/>
  <c r="D46" i="1" s="1"/>
  <c r="R46" i="1" s="1"/>
  <c r="H46" i="1"/>
  <c r="I46" i="1"/>
  <c r="B47" i="1"/>
  <c r="C47" i="1"/>
  <c r="E47" i="1"/>
  <c r="H47" i="1"/>
  <c r="I47" i="1"/>
  <c r="B48" i="1"/>
  <c r="C48" i="1"/>
  <c r="E48" i="1"/>
  <c r="D48" i="1" s="1"/>
  <c r="R48" i="1" s="1"/>
  <c r="H48" i="1"/>
  <c r="I48" i="1"/>
  <c r="B49" i="1"/>
  <c r="C49" i="1"/>
  <c r="E49" i="1"/>
  <c r="H49" i="1"/>
  <c r="I49" i="1"/>
  <c r="B50" i="1"/>
  <c r="C50" i="1"/>
  <c r="E50" i="1"/>
  <c r="S50" i="1" s="1"/>
  <c r="H50" i="1"/>
  <c r="I50" i="1"/>
  <c r="B51" i="1"/>
  <c r="C51" i="1"/>
  <c r="E51" i="1"/>
  <c r="H51" i="1"/>
  <c r="I51" i="1"/>
  <c r="P50" i="1" l="1"/>
  <c r="O50" i="1"/>
  <c r="G50" i="1"/>
  <c r="S46" i="1"/>
  <c r="P48" i="1"/>
  <c r="K46" i="1"/>
  <c r="P46" i="1"/>
  <c r="K51" i="1"/>
  <c r="O48" i="1"/>
  <c r="G48" i="1"/>
  <c r="O46" i="1"/>
  <c r="D50" i="1"/>
  <c r="R50" i="1" s="1"/>
  <c r="K50" i="1"/>
  <c r="S48" i="1"/>
  <c r="K48" i="1"/>
  <c r="G46" i="1"/>
  <c r="Q51" i="1"/>
  <c r="M51" i="1"/>
  <c r="T51" i="1" s="1"/>
  <c r="D51" i="1"/>
  <c r="R51" i="1" s="1"/>
  <c r="Q49" i="1"/>
  <c r="M49" i="1"/>
  <c r="T49" i="1" s="1"/>
  <c r="D49" i="1"/>
  <c r="R49" i="1" s="1"/>
  <c r="Q47" i="1"/>
  <c r="M47" i="1"/>
  <c r="T47" i="1" s="1"/>
  <c r="D47" i="1"/>
  <c r="R47" i="1" s="1"/>
  <c r="P51" i="1"/>
  <c r="G51" i="1"/>
  <c r="P49" i="1"/>
  <c r="G49" i="1"/>
  <c r="P47" i="1"/>
  <c r="G47" i="1"/>
  <c r="S51" i="1"/>
  <c r="O51" i="1"/>
  <c r="Q50" i="1"/>
  <c r="M50" i="1"/>
  <c r="S49" i="1"/>
  <c r="O49" i="1"/>
  <c r="K49" i="1"/>
  <c r="Q48" i="1"/>
  <c r="M48" i="1"/>
  <c r="S47" i="1"/>
  <c r="O47" i="1"/>
  <c r="K47" i="1"/>
  <c r="Q46" i="1"/>
  <c r="M46" i="1"/>
  <c r="B10" i="1"/>
  <c r="C10" i="1"/>
  <c r="E10" i="1"/>
  <c r="D10" i="1" s="1"/>
  <c r="H10" i="1"/>
  <c r="I10" i="1"/>
  <c r="B11" i="1"/>
  <c r="C11" i="1"/>
  <c r="E11" i="1"/>
  <c r="D11" i="1" s="1"/>
  <c r="R11" i="1" s="1"/>
  <c r="H11" i="1"/>
  <c r="I11" i="1"/>
  <c r="B12" i="1"/>
  <c r="C12" i="1"/>
  <c r="E12" i="1"/>
  <c r="D12" i="1" s="1"/>
  <c r="R12" i="1" s="1"/>
  <c r="H12" i="1"/>
  <c r="I12" i="1"/>
  <c r="B13" i="1"/>
  <c r="C13" i="1"/>
  <c r="E13" i="1"/>
  <c r="P13" i="1" s="1"/>
  <c r="H13" i="1"/>
  <c r="I13" i="1"/>
  <c r="B14" i="1"/>
  <c r="C14" i="1"/>
  <c r="E14" i="1"/>
  <c r="Q14" i="1" s="1"/>
  <c r="H14" i="1"/>
  <c r="I14" i="1"/>
  <c r="B15" i="1"/>
  <c r="C15" i="1"/>
  <c r="E15" i="1"/>
  <c r="Q15" i="1" s="1"/>
  <c r="H15" i="1"/>
  <c r="I15" i="1"/>
  <c r="B16" i="1"/>
  <c r="C16" i="1"/>
  <c r="E16" i="1"/>
  <c r="D16" i="1" s="1"/>
  <c r="R16" i="1" s="1"/>
  <c r="H16" i="1"/>
  <c r="I16" i="1"/>
  <c r="B17" i="1"/>
  <c r="C17" i="1"/>
  <c r="E17" i="1"/>
  <c r="D17" i="1" s="1"/>
  <c r="R17" i="1" s="1"/>
  <c r="H17" i="1"/>
  <c r="I17" i="1"/>
  <c r="B18" i="1"/>
  <c r="C18" i="1"/>
  <c r="E18" i="1"/>
  <c r="D18" i="1" s="1"/>
  <c r="H18" i="1"/>
  <c r="I18" i="1"/>
  <c r="B19" i="1"/>
  <c r="C19" i="1"/>
  <c r="E19" i="1"/>
  <c r="D19" i="1" s="1"/>
  <c r="R19" i="1" s="1"/>
  <c r="H19" i="1"/>
  <c r="I19" i="1"/>
  <c r="B20" i="1"/>
  <c r="C20" i="1"/>
  <c r="E20" i="1"/>
  <c r="Q20" i="1" s="1"/>
  <c r="H20" i="1"/>
  <c r="I20" i="1"/>
  <c r="B21" i="1"/>
  <c r="C21" i="1"/>
  <c r="E21" i="1"/>
  <c r="D21" i="1" s="1"/>
  <c r="R21" i="1" s="1"/>
  <c r="H21" i="1"/>
  <c r="I21" i="1"/>
  <c r="B22" i="1"/>
  <c r="C22" i="1"/>
  <c r="E22" i="1"/>
  <c r="Q22" i="1" s="1"/>
  <c r="H22" i="1"/>
  <c r="I22" i="1"/>
  <c r="B23" i="1"/>
  <c r="C23" i="1"/>
  <c r="E23" i="1"/>
  <c r="K23" i="1" s="1"/>
  <c r="H23" i="1"/>
  <c r="I23" i="1"/>
  <c r="B24" i="1"/>
  <c r="C24" i="1"/>
  <c r="E24" i="1"/>
  <c r="G24" i="1" s="1"/>
  <c r="H24" i="1"/>
  <c r="I24" i="1"/>
  <c r="B25" i="1"/>
  <c r="C25" i="1"/>
  <c r="E25" i="1"/>
  <c r="G25" i="1" s="1"/>
  <c r="H25" i="1"/>
  <c r="I25" i="1"/>
  <c r="B26" i="1"/>
  <c r="C26" i="1"/>
  <c r="E26" i="1"/>
  <c r="H26" i="1"/>
  <c r="I26" i="1"/>
  <c r="B27" i="1"/>
  <c r="C27" i="1"/>
  <c r="E27" i="1"/>
  <c r="G27" i="1" s="1"/>
  <c r="H27" i="1"/>
  <c r="I27" i="1"/>
  <c r="B28" i="1"/>
  <c r="C28" i="1"/>
  <c r="E28" i="1"/>
  <c r="G28" i="1" s="1"/>
  <c r="H28" i="1"/>
  <c r="I28" i="1"/>
  <c r="B29" i="1"/>
  <c r="C29" i="1"/>
  <c r="E29" i="1"/>
  <c r="G29" i="1" s="1"/>
  <c r="H29" i="1"/>
  <c r="I29" i="1"/>
  <c r="B30" i="1"/>
  <c r="C30" i="1"/>
  <c r="E30" i="1"/>
  <c r="G30" i="1" s="1"/>
  <c r="H30" i="1"/>
  <c r="I30" i="1"/>
  <c r="B31" i="1"/>
  <c r="C31" i="1"/>
  <c r="E31" i="1"/>
  <c r="P31" i="1" s="1"/>
  <c r="H31" i="1"/>
  <c r="I31" i="1"/>
  <c r="B32" i="1"/>
  <c r="C32" i="1"/>
  <c r="E32" i="1"/>
  <c r="G32" i="1" s="1"/>
  <c r="H32" i="1"/>
  <c r="I32" i="1"/>
  <c r="B33" i="1"/>
  <c r="C33" i="1"/>
  <c r="E33" i="1"/>
  <c r="O33" i="1" s="1"/>
  <c r="H33" i="1"/>
  <c r="I33" i="1"/>
  <c r="B34" i="1"/>
  <c r="C34" i="1"/>
  <c r="E34" i="1"/>
  <c r="Q34" i="1" s="1"/>
  <c r="H34" i="1"/>
  <c r="I34" i="1"/>
  <c r="B35" i="1"/>
  <c r="C35" i="1"/>
  <c r="E35" i="1"/>
  <c r="G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R37" i="1" s="1"/>
  <c r="H37" i="1"/>
  <c r="I37" i="1"/>
  <c r="B38" i="1"/>
  <c r="C38" i="1"/>
  <c r="E38" i="1"/>
  <c r="G38" i="1" s="1"/>
  <c r="H38" i="1"/>
  <c r="I38" i="1"/>
  <c r="B39" i="1"/>
  <c r="C39" i="1"/>
  <c r="E39" i="1"/>
  <c r="G39" i="1" s="1"/>
  <c r="H39" i="1"/>
  <c r="I39" i="1"/>
  <c r="B40" i="1"/>
  <c r="C40" i="1"/>
  <c r="E40" i="1"/>
  <c r="G40" i="1" s="1"/>
  <c r="H40" i="1"/>
  <c r="I40" i="1"/>
  <c r="O19" i="1" l="1"/>
  <c r="M15" i="1"/>
  <c r="T15" i="1" s="1"/>
  <c r="Q12" i="1"/>
  <c r="M37" i="1"/>
  <c r="T37" i="1" s="1"/>
  <c r="T50" i="1"/>
  <c r="T46" i="1"/>
  <c r="T48" i="1"/>
  <c r="S35" i="1"/>
  <c r="S37" i="1"/>
  <c r="P35" i="1"/>
  <c r="Q37" i="1"/>
  <c r="O27" i="1"/>
  <c r="O37" i="1"/>
  <c r="G37" i="1"/>
  <c r="O29" i="1"/>
  <c r="P23" i="1"/>
  <c r="Q16" i="1"/>
  <c r="M39" i="1"/>
  <c r="T39" i="1" s="1"/>
  <c r="M30" i="1"/>
  <c r="T30" i="1" s="1"/>
  <c r="P21" i="1"/>
  <c r="O40" i="1"/>
  <c r="O15" i="1"/>
  <c r="G15" i="1"/>
  <c r="P29" i="1"/>
  <c r="O38" i="1"/>
  <c r="O31" i="1"/>
  <c r="M24" i="1"/>
  <c r="T24" i="1" s="1"/>
  <c r="P19" i="1"/>
  <c r="G19" i="1"/>
  <c r="S15" i="1"/>
  <c r="D15" i="1"/>
  <c r="R15" i="1" s="1"/>
  <c r="K40" i="1"/>
  <c r="M28" i="1"/>
  <c r="T28" i="1" s="1"/>
  <c r="P27" i="1"/>
  <c r="K38" i="1"/>
  <c r="K31" i="1"/>
  <c r="D28" i="1"/>
  <c r="R28" i="1" s="1"/>
  <c r="O25" i="1"/>
  <c r="K21" i="1"/>
  <c r="M16" i="1"/>
  <c r="T16" i="1" s="1"/>
  <c r="O11" i="1"/>
  <c r="S39" i="1"/>
  <c r="Q39" i="1"/>
  <c r="Q36" i="1"/>
  <c r="K35" i="1"/>
  <c r="Q28" i="1"/>
  <c r="P17" i="1"/>
  <c r="M32" i="1"/>
  <c r="T32" i="1" s="1"/>
  <c r="D39" i="1"/>
  <c r="R39" i="1" s="1"/>
  <c r="O39" i="1"/>
  <c r="Q32" i="1"/>
  <c r="P28" i="1"/>
  <c r="Q24" i="1"/>
  <c r="S21" i="1"/>
  <c r="M36" i="1"/>
  <c r="T36" i="1" s="1"/>
  <c r="P36" i="1"/>
  <c r="D36" i="1"/>
  <c r="R36" i="1" s="1"/>
  <c r="O17" i="1"/>
  <c r="O13" i="1"/>
  <c r="D13" i="1"/>
  <c r="R13" i="1" s="1"/>
  <c r="M12" i="1"/>
  <c r="S11" i="1"/>
  <c r="P39" i="1"/>
  <c r="K39" i="1"/>
  <c r="P37" i="1"/>
  <c r="K37" i="1"/>
  <c r="O36" i="1"/>
  <c r="O35" i="1"/>
  <c r="Q30" i="1"/>
  <c r="K29" i="1"/>
  <c r="S27" i="1"/>
  <c r="K27" i="1"/>
  <c r="O23" i="1"/>
  <c r="O21" i="1"/>
  <c r="S19" i="1"/>
  <c r="K19" i="1"/>
  <c r="G17" i="1"/>
  <c r="P15" i="1"/>
  <c r="K15" i="1"/>
  <c r="S13" i="1"/>
  <c r="M13" i="1"/>
  <c r="G13" i="1"/>
  <c r="Q11" i="1"/>
  <c r="G11" i="1"/>
  <c r="M11" i="1"/>
  <c r="S40" i="1"/>
  <c r="S38" i="1"/>
  <c r="S36" i="1"/>
  <c r="G21" i="1"/>
  <c r="S17" i="1"/>
  <c r="K17" i="1"/>
  <c r="Q13" i="1"/>
  <c r="K13" i="1"/>
  <c r="P11" i="1"/>
  <c r="K11" i="1"/>
  <c r="K34" i="1"/>
  <c r="O34" i="1"/>
  <c r="S34" i="1"/>
  <c r="Q26" i="1"/>
  <c r="P26" i="1"/>
  <c r="D26" i="1"/>
  <c r="R26" i="1" s="1"/>
  <c r="S25" i="1"/>
  <c r="K24" i="1"/>
  <c r="O24" i="1"/>
  <c r="S24" i="1"/>
  <c r="D23" i="1"/>
  <c r="R23" i="1" s="1"/>
  <c r="M23" i="1"/>
  <c r="T23" i="1" s="1"/>
  <c r="Q23" i="1"/>
  <c r="K20" i="1"/>
  <c r="O20" i="1"/>
  <c r="S20" i="1"/>
  <c r="G20" i="1"/>
  <c r="P20" i="1"/>
  <c r="M18" i="1"/>
  <c r="K14" i="1"/>
  <c r="O14" i="1"/>
  <c r="S14" i="1"/>
  <c r="G14" i="1"/>
  <c r="P14" i="1"/>
  <c r="M10" i="1"/>
  <c r="T10" i="1" s="1"/>
  <c r="D33" i="1"/>
  <c r="R33" i="1" s="1"/>
  <c r="M33" i="1"/>
  <c r="T33" i="1" s="1"/>
  <c r="Q33" i="1"/>
  <c r="K18" i="1"/>
  <c r="O18" i="1"/>
  <c r="S18" i="1"/>
  <c r="G18" i="1"/>
  <c r="P18" i="1"/>
  <c r="K10" i="1"/>
  <c r="O10" i="1"/>
  <c r="S10" i="1"/>
  <c r="G10" i="1"/>
  <c r="P10" i="1"/>
  <c r="P34" i="1"/>
  <c r="D34" i="1"/>
  <c r="R34" i="1" s="1"/>
  <c r="S33" i="1"/>
  <c r="K32" i="1"/>
  <c r="O32" i="1"/>
  <c r="S32" i="1"/>
  <c r="D31" i="1"/>
  <c r="R31" i="1" s="1"/>
  <c r="M31" i="1"/>
  <c r="T31" i="1" s="1"/>
  <c r="Q31" i="1"/>
  <c r="Q40" i="1"/>
  <c r="M40" i="1"/>
  <c r="T40" i="1" s="1"/>
  <c r="D40" i="1"/>
  <c r="R40" i="1" s="1"/>
  <c r="G33" i="1"/>
  <c r="P32" i="1"/>
  <c r="D32" i="1"/>
  <c r="R32" i="1" s="1"/>
  <c r="K30" i="1"/>
  <c r="O30" i="1"/>
  <c r="S30" i="1"/>
  <c r="D29" i="1"/>
  <c r="R29" i="1" s="1"/>
  <c r="M29" i="1"/>
  <c r="T29" i="1" s="1"/>
  <c r="Q29" i="1"/>
  <c r="P24" i="1"/>
  <c r="D24" i="1"/>
  <c r="R24" i="1" s="1"/>
  <c r="S23" i="1"/>
  <c r="K22" i="1"/>
  <c r="O22" i="1"/>
  <c r="S22" i="1"/>
  <c r="G22" i="1"/>
  <c r="P22" i="1"/>
  <c r="M20" i="1"/>
  <c r="D20" i="1"/>
  <c r="R20" i="1" s="1"/>
  <c r="R18" i="1"/>
  <c r="M14" i="1"/>
  <c r="D14" i="1"/>
  <c r="R14" i="1" s="1"/>
  <c r="R10" i="1"/>
  <c r="K26" i="1"/>
  <c r="O26" i="1"/>
  <c r="S26" i="1"/>
  <c r="D25" i="1"/>
  <c r="R25" i="1" s="1"/>
  <c r="M25" i="1"/>
  <c r="T25" i="1" s="1"/>
  <c r="Q25" i="1"/>
  <c r="Q38" i="1"/>
  <c r="M38" i="1"/>
  <c r="D38" i="1"/>
  <c r="R38" i="1" s="1"/>
  <c r="S31" i="1"/>
  <c r="P40" i="1"/>
  <c r="P38" i="1"/>
  <c r="K36" i="1"/>
  <c r="D35" i="1"/>
  <c r="R35" i="1" s="1"/>
  <c r="M35" i="1"/>
  <c r="Q35" i="1"/>
  <c r="M34" i="1"/>
  <c r="T34" i="1" s="1"/>
  <c r="G34" i="1"/>
  <c r="P33" i="1"/>
  <c r="K33" i="1"/>
  <c r="G31" i="1"/>
  <c r="P30" i="1"/>
  <c r="D30" i="1"/>
  <c r="R30" i="1" s="1"/>
  <c r="S29" i="1"/>
  <c r="K28" i="1"/>
  <c r="O28" i="1"/>
  <c r="S28" i="1"/>
  <c r="D27" i="1"/>
  <c r="R27" i="1" s="1"/>
  <c r="M27" i="1"/>
  <c r="Q27" i="1"/>
  <c r="M26" i="1"/>
  <c r="T26" i="1" s="1"/>
  <c r="G26" i="1"/>
  <c r="P25" i="1"/>
  <c r="K25" i="1"/>
  <c r="G23" i="1"/>
  <c r="M22" i="1"/>
  <c r="D22" i="1"/>
  <c r="R22" i="1" s="1"/>
  <c r="Q18" i="1"/>
  <c r="K16" i="1"/>
  <c r="O16" i="1"/>
  <c r="S16" i="1"/>
  <c r="G16" i="1"/>
  <c r="P16" i="1"/>
  <c r="K12" i="1"/>
  <c r="O12" i="1"/>
  <c r="S12" i="1"/>
  <c r="G12" i="1"/>
  <c r="P12" i="1"/>
  <c r="Q10" i="1"/>
  <c r="Q21" i="1"/>
  <c r="M21" i="1"/>
  <c r="Q19" i="1"/>
  <c r="M19" i="1"/>
  <c r="Q17" i="1"/>
  <c r="M17" i="1"/>
  <c r="T11" i="1" l="1"/>
  <c r="T12" i="1"/>
  <c r="T18" i="1"/>
  <c r="T13" i="1"/>
  <c r="T27" i="1"/>
  <c r="T35" i="1"/>
  <c r="T38" i="1"/>
  <c r="T22" i="1"/>
  <c r="T19" i="1"/>
  <c r="T17" i="1"/>
  <c r="T21" i="1"/>
  <c r="T14" i="1"/>
  <c r="T20" i="1"/>
  <c r="G10" i="46"/>
  <c r="F10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F20" i="46" l="1"/>
  <c r="T20" i="46" s="1"/>
  <c r="I27" i="46"/>
  <c r="F26" i="46"/>
  <c r="T26" i="46" s="1"/>
  <c r="L17" i="46"/>
  <c r="F24" i="46"/>
  <c r="T24" i="46" s="1"/>
  <c r="F16" i="46"/>
  <c r="T16" i="46" s="1"/>
  <c r="F12" i="46"/>
  <c r="T12" i="46" s="1"/>
  <c r="H11" i="46"/>
  <c r="F18" i="46"/>
  <c r="T18" i="46" s="1"/>
  <c r="I23" i="46"/>
  <c r="L15" i="46"/>
  <c r="S25" i="46"/>
  <c r="F22" i="46"/>
  <c r="T22" i="46" s="1"/>
  <c r="F14" i="46"/>
  <c r="P14" i="46"/>
  <c r="H14" i="46"/>
  <c r="M14" i="46"/>
  <c r="O19" i="46"/>
  <c r="I21" i="46"/>
  <c r="I13" i="46"/>
  <c r="Q15" i="46"/>
  <c r="I15" i="46"/>
  <c r="L20" i="46"/>
  <c r="S17" i="46"/>
  <c r="Q22" i="46"/>
  <c r="U15" i="46"/>
  <c r="Q17" i="46"/>
  <c r="U16" i="46"/>
  <c r="O17" i="46"/>
  <c r="Q16" i="46"/>
  <c r="S15" i="46"/>
  <c r="Q14" i="46"/>
  <c r="I17" i="46"/>
  <c r="L16" i="46"/>
  <c r="O21" i="46"/>
  <c r="S19" i="46"/>
  <c r="S13" i="46"/>
  <c r="U22" i="46"/>
  <c r="I19" i="46"/>
  <c r="Q13" i="46"/>
  <c r="U10" i="46"/>
  <c r="O23" i="46"/>
  <c r="L14" i="46"/>
  <c r="U27" i="46"/>
  <c r="L23" i="46"/>
  <c r="Q23" i="46"/>
  <c r="S27" i="46"/>
  <c r="U25" i="46"/>
  <c r="U23" i="46"/>
  <c r="O27" i="46"/>
  <c r="I25" i="46"/>
  <c r="S23" i="46"/>
  <c r="Q20" i="46"/>
  <c r="Q19" i="46"/>
  <c r="U17" i="46"/>
  <c r="L12" i="46"/>
  <c r="U24" i="46"/>
  <c r="U18" i="46"/>
  <c r="O13" i="46"/>
  <c r="U12" i="46"/>
  <c r="U11" i="46"/>
  <c r="L11" i="46"/>
  <c r="M11" i="46" s="1"/>
  <c r="Q10" i="46"/>
  <c r="Q11" i="46"/>
  <c r="O11" i="46"/>
  <c r="P11" i="46" s="1"/>
  <c r="O25" i="46"/>
  <c r="Q24" i="46"/>
  <c r="S21" i="46"/>
  <c r="U20" i="46"/>
  <c r="U19" i="46"/>
  <c r="L19" i="46"/>
  <c r="Q18" i="46"/>
  <c r="O15" i="46"/>
  <c r="U14" i="46"/>
  <c r="U13" i="46"/>
  <c r="L13" i="46"/>
  <c r="Q12" i="46"/>
  <c r="S11" i="46"/>
  <c r="I11" i="46"/>
  <c r="L10" i="46"/>
  <c r="L22" i="46"/>
  <c r="Q27" i="46"/>
  <c r="L27" i="46"/>
  <c r="S26" i="46"/>
  <c r="O26" i="46"/>
  <c r="I26" i="46"/>
  <c r="Q25" i="46"/>
  <c r="L25" i="46"/>
  <c r="S24" i="46"/>
  <c r="I24" i="46"/>
  <c r="O22" i="46"/>
  <c r="I22" i="46"/>
  <c r="U21" i="46"/>
  <c r="Q21" i="46"/>
  <c r="L21" i="46"/>
  <c r="S20" i="46"/>
  <c r="O20" i="46"/>
  <c r="I20" i="46"/>
  <c r="S18" i="46"/>
  <c r="O18" i="46"/>
  <c r="I18" i="46"/>
  <c r="S16" i="46"/>
  <c r="O16" i="46"/>
  <c r="I16" i="46"/>
  <c r="S14" i="46"/>
  <c r="O14" i="46"/>
  <c r="I14" i="46"/>
  <c r="S12" i="46"/>
  <c r="O12" i="46"/>
  <c r="I12" i="46"/>
  <c r="S10" i="46"/>
  <c r="O10" i="46"/>
  <c r="I10" i="46"/>
  <c r="U26" i="46"/>
  <c r="Q26" i="46"/>
  <c r="O24" i="46"/>
  <c r="S22" i="46"/>
  <c r="J27" i="46"/>
  <c r="F27" i="46"/>
  <c r="T27" i="46" s="1"/>
  <c r="R26" i="46"/>
  <c r="J25" i="46"/>
  <c r="F25" i="46"/>
  <c r="T25" i="46" s="1"/>
  <c r="R24" i="46"/>
  <c r="J23" i="46"/>
  <c r="F23" i="46"/>
  <c r="T23" i="46" s="1"/>
  <c r="R22" i="46"/>
  <c r="J21" i="46"/>
  <c r="F21" i="46"/>
  <c r="T21" i="46" s="1"/>
  <c r="R20" i="46"/>
  <c r="J19" i="46"/>
  <c r="F19" i="46"/>
  <c r="T19" i="46" s="1"/>
  <c r="R18" i="46"/>
  <c r="J17" i="46"/>
  <c r="F17" i="46"/>
  <c r="T17" i="46" s="1"/>
  <c r="R16" i="46"/>
  <c r="J15" i="46"/>
  <c r="F15" i="46"/>
  <c r="T15" i="46" s="1"/>
  <c r="R14" i="46"/>
  <c r="J13" i="46"/>
  <c r="F13" i="46"/>
  <c r="T13" i="46" s="1"/>
  <c r="R12" i="46"/>
  <c r="J11" i="46"/>
  <c r="F11" i="46"/>
  <c r="T11" i="46" s="1"/>
  <c r="R10" i="46"/>
  <c r="L26" i="46"/>
  <c r="L24" i="46"/>
  <c r="L18" i="46"/>
  <c r="R27" i="46"/>
  <c r="J26" i="46"/>
  <c r="R25" i="46"/>
  <c r="J24" i="46"/>
  <c r="R23" i="46"/>
  <c r="J22" i="46"/>
  <c r="R21" i="46"/>
  <c r="J20" i="46"/>
  <c r="R19" i="46"/>
  <c r="J18" i="46"/>
  <c r="R17" i="46"/>
  <c r="J16" i="46"/>
  <c r="R15" i="46"/>
  <c r="T14" i="46"/>
  <c r="J14" i="46"/>
  <c r="R13" i="46"/>
  <c r="J12" i="46"/>
  <c r="R11" i="46"/>
  <c r="T10" i="46"/>
  <c r="J10" i="46"/>
  <c r="G21" i="44" l="1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6" i="16" s="1"/>
  <c r="H65" i="16"/>
  <c r="I65" i="16"/>
  <c r="K65" i="16"/>
  <c r="L65" i="16"/>
  <c r="M65" i="16"/>
  <c r="N65" i="16"/>
  <c r="O65" i="16"/>
  <c r="P65" i="16"/>
  <c r="R65" i="16"/>
  <c r="S65" i="16"/>
  <c r="B30" i="2"/>
  <c r="F30" i="2"/>
  <c r="G31" i="2" s="1"/>
  <c r="H30" i="2"/>
  <c r="I31" i="2" s="1"/>
  <c r="J30" i="2"/>
  <c r="L30" i="2"/>
  <c r="M31" i="2" s="1"/>
  <c r="N30" i="2"/>
  <c r="O30" i="2"/>
  <c r="P30" i="2"/>
  <c r="Q31" i="2" l="1"/>
  <c r="U30" i="2"/>
  <c r="C31" i="2"/>
  <c r="E31" i="2"/>
  <c r="U21" i="44"/>
  <c r="J12" i="44"/>
  <c r="O12" i="44"/>
  <c r="H17" i="44"/>
  <c r="H15" i="44"/>
  <c r="H13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89" i="44"/>
  <c r="U12" i="44"/>
  <c r="U179" i="44"/>
  <c r="U177" i="44"/>
  <c r="U173" i="44"/>
  <c r="U157" i="44"/>
  <c r="U156" i="44"/>
  <c r="U155" i="44"/>
  <c r="U146" i="44"/>
  <c r="U97" i="44"/>
  <c r="U95" i="44"/>
  <c r="U93" i="44"/>
  <c r="U162" i="44"/>
  <c r="U130" i="44"/>
  <c r="U18" i="44"/>
  <c r="U172" i="44"/>
  <c r="U171" i="44"/>
  <c r="U169" i="44"/>
  <c r="U90" i="44"/>
  <c r="G65" i="16"/>
  <c r="Q18" i="44"/>
  <c r="Q17" i="44"/>
  <c r="Q16" i="44"/>
  <c r="Q15" i="44"/>
  <c r="Q14" i="44"/>
  <c r="Q13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G64" i="16"/>
  <c r="O18" i="44"/>
  <c r="U165" i="44"/>
  <c r="U153" i="44"/>
  <c r="U150" i="44"/>
  <c r="U149" i="44"/>
  <c r="U148" i="44"/>
  <c r="U147" i="44"/>
  <c r="U72" i="44"/>
  <c r="U66" i="44"/>
  <c r="U64" i="44"/>
  <c r="U44" i="44"/>
  <c r="Q63" i="16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Q65" i="16"/>
  <c r="Q64" i="16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S30" i="2"/>
  <c r="T31" i="2" s="1"/>
  <c r="R30" i="2"/>
  <c r="B220" i="1" l="1"/>
  <c r="C220" i="1"/>
  <c r="D220" i="1"/>
  <c r="E220" i="1"/>
  <c r="G220" i="1"/>
  <c r="H220" i="1"/>
  <c r="I220" i="1"/>
  <c r="K220" i="1"/>
  <c r="M220" i="1"/>
  <c r="O220" i="1"/>
  <c r="P220" i="1"/>
  <c r="Q220" i="1"/>
  <c r="S220" i="1"/>
  <c r="B118" i="1"/>
  <c r="C118" i="1"/>
  <c r="D118" i="1"/>
  <c r="E118" i="1"/>
  <c r="G118" i="1"/>
  <c r="H118" i="1"/>
  <c r="I118" i="1"/>
  <c r="K118" i="1"/>
  <c r="M118" i="1"/>
  <c r="O118" i="1"/>
  <c r="P118" i="1"/>
  <c r="Q118" i="1"/>
  <c r="S118" i="1"/>
  <c r="B119" i="1"/>
  <c r="C119" i="1"/>
  <c r="D119" i="1"/>
  <c r="E119" i="1"/>
  <c r="G119" i="1"/>
  <c r="H119" i="1"/>
  <c r="I119" i="1"/>
  <c r="K119" i="1"/>
  <c r="M119" i="1"/>
  <c r="O119" i="1"/>
  <c r="P119" i="1"/>
  <c r="Q119" i="1"/>
  <c r="S119" i="1"/>
  <c r="B120" i="1"/>
  <c r="C120" i="1"/>
  <c r="D120" i="1"/>
  <c r="E120" i="1"/>
  <c r="G120" i="1"/>
  <c r="H120" i="1"/>
  <c r="I120" i="1"/>
  <c r="K120" i="1"/>
  <c r="M120" i="1"/>
  <c r="O120" i="1"/>
  <c r="P120" i="1"/>
  <c r="Q120" i="1"/>
  <c r="S120" i="1"/>
  <c r="B121" i="1"/>
  <c r="C121" i="1"/>
  <c r="D121" i="1"/>
  <c r="E121" i="1"/>
  <c r="G121" i="1"/>
  <c r="H121" i="1"/>
  <c r="I121" i="1"/>
  <c r="K121" i="1"/>
  <c r="M121" i="1"/>
  <c r="O121" i="1"/>
  <c r="P121" i="1"/>
  <c r="Q121" i="1"/>
  <c r="S121" i="1"/>
  <c r="B122" i="1"/>
  <c r="C122" i="1"/>
  <c r="D122" i="1"/>
  <c r="E122" i="1"/>
  <c r="G122" i="1"/>
  <c r="H122" i="1"/>
  <c r="I122" i="1"/>
  <c r="K122" i="1"/>
  <c r="M122" i="1"/>
  <c r="O122" i="1"/>
  <c r="P122" i="1"/>
  <c r="Q122" i="1"/>
  <c r="S122" i="1"/>
  <c r="B123" i="1"/>
  <c r="C123" i="1"/>
  <c r="D123" i="1"/>
  <c r="E123" i="1"/>
  <c r="G123" i="1"/>
  <c r="H123" i="1"/>
  <c r="I123" i="1"/>
  <c r="K123" i="1"/>
  <c r="M123" i="1"/>
  <c r="O123" i="1"/>
  <c r="P123" i="1"/>
  <c r="Q123" i="1"/>
  <c r="S123" i="1"/>
  <c r="B124" i="1"/>
  <c r="C124" i="1"/>
  <c r="D124" i="1"/>
  <c r="E124" i="1"/>
  <c r="G124" i="1"/>
  <c r="H124" i="1"/>
  <c r="I124" i="1"/>
  <c r="K124" i="1"/>
  <c r="M124" i="1"/>
  <c r="O124" i="1"/>
  <c r="P124" i="1"/>
  <c r="Q124" i="1"/>
  <c r="S124" i="1"/>
  <c r="B125" i="1"/>
  <c r="C125" i="1"/>
  <c r="D125" i="1"/>
  <c r="E125" i="1"/>
  <c r="G125" i="1"/>
  <c r="H125" i="1"/>
  <c r="I125" i="1"/>
  <c r="K125" i="1"/>
  <c r="M125" i="1"/>
  <c r="O125" i="1"/>
  <c r="P125" i="1"/>
  <c r="Q125" i="1"/>
  <c r="S125" i="1"/>
  <c r="B126" i="1"/>
  <c r="C126" i="1"/>
  <c r="D126" i="1"/>
  <c r="E126" i="1"/>
  <c r="G126" i="1"/>
  <c r="H126" i="1"/>
  <c r="I126" i="1"/>
  <c r="K126" i="1"/>
  <c r="M126" i="1"/>
  <c r="O126" i="1"/>
  <c r="P126" i="1"/>
  <c r="Q126" i="1"/>
  <c r="S126" i="1"/>
  <c r="B127" i="1"/>
  <c r="C127" i="1"/>
  <c r="D127" i="1"/>
  <c r="E127" i="1"/>
  <c r="G127" i="1"/>
  <c r="H127" i="1"/>
  <c r="I127" i="1"/>
  <c r="K127" i="1"/>
  <c r="M127" i="1"/>
  <c r="O127" i="1"/>
  <c r="P127" i="1"/>
  <c r="Q127" i="1"/>
  <c r="S127" i="1"/>
  <c r="B128" i="1"/>
  <c r="C128" i="1"/>
  <c r="D128" i="1"/>
  <c r="E128" i="1"/>
  <c r="G128" i="1"/>
  <c r="H128" i="1"/>
  <c r="I128" i="1"/>
  <c r="K128" i="1"/>
  <c r="M128" i="1"/>
  <c r="O128" i="1"/>
  <c r="P128" i="1"/>
  <c r="Q128" i="1"/>
  <c r="S128" i="1"/>
  <c r="B129" i="1"/>
  <c r="C129" i="1"/>
  <c r="D129" i="1"/>
  <c r="E129" i="1"/>
  <c r="G129" i="1"/>
  <c r="H129" i="1"/>
  <c r="I129" i="1"/>
  <c r="K129" i="1"/>
  <c r="M129" i="1"/>
  <c r="O129" i="1"/>
  <c r="P129" i="1"/>
  <c r="Q129" i="1"/>
  <c r="S129" i="1"/>
  <c r="B130" i="1"/>
  <c r="C130" i="1"/>
  <c r="D130" i="1"/>
  <c r="E130" i="1"/>
  <c r="G130" i="1"/>
  <c r="H130" i="1"/>
  <c r="I130" i="1"/>
  <c r="K130" i="1"/>
  <c r="M130" i="1"/>
  <c r="O130" i="1"/>
  <c r="P130" i="1"/>
  <c r="Q130" i="1"/>
  <c r="S130" i="1"/>
  <c r="B131" i="1"/>
  <c r="C131" i="1"/>
  <c r="D131" i="1"/>
  <c r="E131" i="1"/>
  <c r="G131" i="1"/>
  <c r="H131" i="1"/>
  <c r="I131" i="1"/>
  <c r="K131" i="1"/>
  <c r="M131" i="1"/>
  <c r="O131" i="1"/>
  <c r="P131" i="1"/>
  <c r="Q131" i="1"/>
  <c r="S131" i="1"/>
  <c r="B132" i="1"/>
  <c r="C132" i="1"/>
  <c r="D132" i="1"/>
  <c r="E132" i="1"/>
  <c r="G132" i="1"/>
  <c r="H132" i="1"/>
  <c r="I132" i="1"/>
  <c r="K132" i="1"/>
  <c r="M132" i="1"/>
  <c r="O132" i="1"/>
  <c r="P132" i="1"/>
  <c r="Q132" i="1"/>
  <c r="S132" i="1"/>
  <c r="B133" i="1"/>
  <c r="C133" i="1"/>
  <c r="D133" i="1"/>
  <c r="E133" i="1"/>
  <c r="G133" i="1"/>
  <c r="H133" i="1"/>
  <c r="I133" i="1"/>
  <c r="K133" i="1"/>
  <c r="M133" i="1"/>
  <c r="O133" i="1"/>
  <c r="P133" i="1"/>
  <c r="Q133" i="1"/>
  <c r="S133" i="1"/>
  <c r="B134" i="1"/>
  <c r="C134" i="1"/>
  <c r="D134" i="1"/>
  <c r="E134" i="1"/>
  <c r="G134" i="1"/>
  <c r="H134" i="1"/>
  <c r="I134" i="1"/>
  <c r="K134" i="1"/>
  <c r="M134" i="1"/>
  <c r="O134" i="1"/>
  <c r="P134" i="1"/>
  <c r="Q134" i="1"/>
  <c r="S134" i="1"/>
  <c r="B135" i="1"/>
  <c r="C135" i="1"/>
  <c r="D135" i="1"/>
  <c r="E135" i="1"/>
  <c r="G135" i="1"/>
  <c r="H135" i="1"/>
  <c r="I135" i="1"/>
  <c r="K135" i="1"/>
  <c r="M135" i="1"/>
  <c r="O135" i="1"/>
  <c r="P135" i="1"/>
  <c r="Q135" i="1"/>
  <c r="S135" i="1"/>
  <c r="B136" i="1"/>
  <c r="C136" i="1"/>
  <c r="D136" i="1"/>
  <c r="E136" i="1"/>
  <c r="G136" i="1"/>
  <c r="H136" i="1"/>
  <c r="I136" i="1"/>
  <c r="K136" i="1"/>
  <c r="M136" i="1"/>
  <c r="O136" i="1"/>
  <c r="P136" i="1"/>
  <c r="Q136" i="1"/>
  <c r="S136" i="1"/>
  <c r="B137" i="1"/>
  <c r="C137" i="1"/>
  <c r="D137" i="1"/>
  <c r="E137" i="1"/>
  <c r="G137" i="1"/>
  <c r="H137" i="1"/>
  <c r="I137" i="1"/>
  <c r="K137" i="1"/>
  <c r="M137" i="1"/>
  <c r="O137" i="1"/>
  <c r="P137" i="1"/>
  <c r="Q137" i="1"/>
  <c r="S137" i="1"/>
  <c r="B138" i="1"/>
  <c r="C138" i="1"/>
  <c r="D138" i="1"/>
  <c r="E138" i="1"/>
  <c r="G138" i="1"/>
  <c r="H138" i="1"/>
  <c r="I138" i="1"/>
  <c r="K138" i="1"/>
  <c r="M138" i="1"/>
  <c r="O138" i="1"/>
  <c r="P138" i="1"/>
  <c r="Q138" i="1"/>
  <c r="S138" i="1"/>
  <c r="B139" i="1"/>
  <c r="C139" i="1"/>
  <c r="D139" i="1"/>
  <c r="E139" i="1"/>
  <c r="G139" i="1"/>
  <c r="H139" i="1"/>
  <c r="I139" i="1"/>
  <c r="K139" i="1"/>
  <c r="M139" i="1"/>
  <c r="O139" i="1"/>
  <c r="P139" i="1"/>
  <c r="Q139" i="1"/>
  <c r="S139" i="1"/>
  <c r="B140" i="1"/>
  <c r="C140" i="1"/>
  <c r="D140" i="1"/>
  <c r="E140" i="1"/>
  <c r="G140" i="1"/>
  <c r="H140" i="1"/>
  <c r="I140" i="1"/>
  <c r="K140" i="1"/>
  <c r="M140" i="1"/>
  <c r="O140" i="1"/>
  <c r="P140" i="1"/>
  <c r="Q140" i="1"/>
  <c r="S140" i="1"/>
  <c r="B141" i="1"/>
  <c r="C141" i="1"/>
  <c r="D141" i="1"/>
  <c r="E141" i="1"/>
  <c r="G141" i="1"/>
  <c r="H141" i="1"/>
  <c r="I141" i="1"/>
  <c r="K141" i="1"/>
  <c r="M141" i="1"/>
  <c r="O141" i="1"/>
  <c r="P141" i="1"/>
  <c r="Q141" i="1"/>
  <c r="S141" i="1"/>
  <c r="B142" i="1"/>
  <c r="C142" i="1"/>
  <c r="D142" i="1"/>
  <c r="E142" i="1"/>
  <c r="G142" i="1"/>
  <c r="H142" i="1"/>
  <c r="I142" i="1"/>
  <c r="K142" i="1"/>
  <c r="M142" i="1"/>
  <c r="O142" i="1"/>
  <c r="P142" i="1"/>
  <c r="Q142" i="1"/>
  <c r="S142" i="1"/>
  <c r="B143" i="1"/>
  <c r="C143" i="1"/>
  <c r="D143" i="1"/>
  <c r="E143" i="1"/>
  <c r="G143" i="1"/>
  <c r="H143" i="1"/>
  <c r="I143" i="1"/>
  <c r="K143" i="1"/>
  <c r="M143" i="1"/>
  <c r="O143" i="1"/>
  <c r="P143" i="1"/>
  <c r="Q143" i="1"/>
  <c r="S143" i="1"/>
  <c r="B144" i="1"/>
  <c r="C144" i="1"/>
  <c r="D144" i="1"/>
  <c r="E144" i="1"/>
  <c r="G144" i="1"/>
  <c r="H144" i="1"/>
  <c r="I144" i="1"/>
  <c r="K144" i="1"/>
  <c r="M144" i="1"/>
  <c r="O144" i="1"/>
  <c r="P144" i="1"/>
  <c r="Q144" i="1"/>
  <c r="S144" i="1"/>
  <c r="B145" i="1"/>
  <c r="C145" i="1"/>
  <c r="D145" i="1"/>
  <c r="E145" i="1"/>
  <c r="G145" i="1"/>
  <c r="H145" i="1"/>
  <c r="I145" i="1"/>
  <c r="K145" i="1"/>
  <c r="M145" i="1"/>
  <c r="O145" i="1"/>
  <c r="P145" i="1"/>
  <c r="Q145" i="1"/>
  <c r="S145" i="1"/>
  <c r="B146" i="1"/>
  <c r="C146" i="1"/>
  <c r="D146" i="1"/>
  <c r="E146" i="1"/>
  <c r="G146" i="1"/>
  <c r="H146" i="1"/>
  <c r="I146" i="1"/>
  <c r="K146" i="1"/>
  <c r="M146" i="1"/>
  <c r="O146" i="1"/>
  <c r="P146" i="1"/>
  <c r="Q146" i="1"/>
  <c r="S146" i="1"/>
  <c r="B147" i="1"/>
  <c r="C147" i="1"/>
  <c r="D147" i="1"/>
  <c r="E147" i="1"/>
  <c r="G147" i="1"/>
  <c r="H147" i="1"/>
  <c r="I147" i="1"/>
  <c r="K147" i="1"/>
  <c r="M147" i="1"/>
  <c r="O147" i="1"/>
  <c r="P147" i="1"/>
  <c r="Q147" i="1"/>
  <c r="S147" i="1"/>
  <c r="B148" i="1"/>
  <c r="C148" i="1"/>
  <c r="D148" i="1"/>
  <c r="E148" i="1"/>
  <c r="G148" i="1"/>
  <c r="H148" i="1"/>
  <c r="I148" i="1"/>
  <c r="K148" i="1"/>
  <c r="M148" i="1"/>
  <c r="O148" i="1"/>
  <c r="P148" i="1"/>
  <c r="Q148" i="1"/>
  <c r="S148" i="1"/>
  <c r="B149" i="1"/>
  <c r="C149" i="1"/>
  <c r="D149" i="1"/>
  <c r="E149" i="1"/>
  <c r="G149" i="1"/>
  <c r="H149" i="1"/>
  <c r="I149" i="1"/>
  <c r="K149" i="1"/>
  <c r="M149" i="1"/>
  <c r="O149" i="1"/>
  <c r="P149" i="1"/>
  <c r="Q149" i="1"/>
  <c r="S149" i="1"/>
  <c r="B150" i="1"/>
  <c r="C150" i="1"/>
  <c r="D150" i="1"/>
  <c r="E150" i="1"/>
  <c r="G150" i="1"/>
  <c r="H150" i="1"/>
  <c r="I150" i="1"/>
  <c r="K150" i="1"/>
  <c r="M150" i="1"/>
  <c r="O150" i="1"/>
  <c r="P150" i="1"/>
  <c r="Q150" i="1"/>
  <c r="S150" i="1"/>
  <c r="B151" i="1"/>
  <c r="C151" i="1"/>
  <c r="D151" i="1"/>
  <c r="E151" i="1"/>
  <c r="G151" i="1"/>
  <c r="H151" i="1"/>
  <c r="I151" i="1"/>
  <c r="K151" i="1"/>
  <c r="M151" i="1"/>
  <c r="O151" i="1"/>
  <c r="P151" i="1"/>
  <c r="Q151" i="1"/>
  <c r="S151" i="1"/>
  <c r="B152" i="1"/>
  <c r="C152" i="1"/>
  <c r="D152" i="1"/>
  <c r="E152" i="1"/>
  <c r="G152" i="1"/>
  <c r="H152" i="1"/>
  <c r="I152" i="1"/>
  <c r="K152" i="1"/>
  <c r="M152" i="1"/>
  <c r="O152" i="1"/>
  <c r="P152" i="1"/>
  <c r="Q152" i="1"/>
  <c r="S152" i="1"/>
  <c r="B153" i="1"/>
  <c r="C153" i="1"/>
  <c r="D153" i="1"/>
  <c r="E153" i="1"/>
  <c r="G153" i="1"/>
  <c r="H153" i="1"/>
  <c r="I153" i="1"/>
  <c r="K153" i="1"/>
  <c r="M153" i="1"/>
  <c r="O153" i="1"/>
  <c r="P153" i="1"/>
  <c r="Q153" i="1"/>
  <c r="S153" i="1"/>
  <c r="B154" i="1"/>
  <c r="C154" i="1"/>
  <c r="D154" i="1"/>
  <c r="E154" i="1"/>
  <c r="G154" i="1"/>
  <c r="H154" i="1"/>
  <c r="I154" i="1"/>
  <c r="K154" i="1"/>
  <c r="M154" i="1"/>
  <c r="O154" i="1"/>
  <c r="P154" i="1"/>
  <c r="Q154" i="1"/>
  <c r="S154" i="1"/>
  <c r="B155" i="1"/>
  <c r="C155" i="1"/>
  <c r="D155" i="1"/>
  <c r="E155" i="1"/>
  <c r="G155" i="1"/>
  <c r="H155" i="1"/>
  <c r="I155" i="1"/>
  <c r="K155" i="1"/>
  <c r="M155" i="1"/>
  <c r="O155" i="1"/>
  <c r="P155" i="1"/>
  <c r="Q155" i="1"/>
  <c r="S155" i="1"/>
  <c r="B156" i="1"/>
  <c r="C156" i="1"/>
  <c r="D156" i="1"/>
  <c r="E156" i="1"/>
  <c r="G156" i="1"/>
  <c r="H156" i="1"/>
  <c r="I156" i="1"/>
  <c r="K156" i="1"/>
  <c r="M156" i="1"/>
  <c r="O156" i="1"/>
  <c r="P156" i="1"/>
  <c r="Q156" i="1"/>
  <c r="S156" i="1"/>
  <c r="B157" i="1"/>
  <c r="C157" i="1"/>
  <c r="D157" i="1"/>
  <c r="E157" i="1"/>
  <c r="G157" i="1"/>
  <c r="H157" i="1"/>
  <c r="I157" i="1"/>
  <c r="K157" i="1"/>
  <c r="M157" i="1"/>
  <c r="O157" i="1"/>
  <c r="P157" i="1"/>
  <c r="Q157" i="1"/>
  <c r="S157" i="1"/>
  <c r="B158" i="1"/>
  <c r="C158" i="1"/>
  <c r="D158" i="1"/>
  <c r="E158" i="1"/>
  <c r="G158" i="1"/>
  <c r="H158" i="1"/>
  <c r="I158" i="1"/>
  <c r="K158" i="1"/>
  <c r="M158" i="1"/>
  <c r="O158" i="1"/>
  <c r="P158" i="1"/>
  <c r="Q158" i="1"/>
  <c r="S158" i="1"/>
  <c r="B159" i="1"/>
  <c r="C159" i="1"/>
  <c r="D159" i="1"/>
  <c r="E159" i="1"/>
  <c r="G159" i="1"/>
  <c r="H159" i="1"/>
  <c r="I159" i="1"/>
  <c r="K159" i="1"/>
  <c r="M159" i="1"/>
  <c r="O159" i="1"/>
  <c r="P159" i="1"/>
  <c r="Q159" i="1"/>
  <c r="S159" i="1"/>
  <c r="B160" i="1"/>
  <c r="C160" i="1"/>
  <c r="D160" i="1"/>
  <c r="E160" i="1"/>
  <c r="G160" i="1"/>
  <c r="H160" i="1"/>
  <c r="I160" i="1"/>
  <c r="K160" i="1"/>
  <c r="M160" i="1"/>
  <c r="O160" i="1"/>
  <c r="P160" i="1"/>
  <c r="Q160" i="1"/>
  <c r="S160" i="1"/>
  <c r="B161" i="1"/>
  <c r="C161" i="1"/>
  <c r="D161" i="1"/>
  <c r="E161" i="1"/>
  <c r="G161" i="1"/>
  <c r="H161" i="1"/>
  <c r="I161" i="1"/>
  <c r="K161" i="1"/>
  <c r="M161" i="1"/>
  <c r="O161" i="1"/>
  <c r="P161" i="1"/>
  <c r="Q161" i="1"/>
  <c r="S161" i="1"/>
  <c r="B162" i="1"/>
  <c r="C162" i="1"/>
  <c r="D162" i="1"/>
  <c r="E162" i="1"/>
  <c r="G162" i="1"/>
  <c r="H162" i="1"/>
  <c r="I162" i="1"/>
  <c r="K162" i="1"/>
  <c r="M162" i="1"/>
  <c r="O162" i="1"/>
  <c r="P162" i="1"/>
  <c r="Q162" i="1"/>
  <c r="S162" i="1"/>
  <c r="B163" i="1"/>
  <c r="C163" i="1"/>
  <c r="D163" i="1"/>
  <c r="E163" i="1"/>
  <c r="G163" i="1"/>
  <c r="H163" i="1"/>
  <c r="I163" i="1"/>
  <c r="K163" i="1"/>
  <c r="M163" i="1"/>
  <c r="O163" i="1"/>
  <c r="P163" i="1"/>
  <c r="Q163" i="1"/>
  <c r="S163" i="1"/>
  <c r="B164" i="1"/>
  <c r="C164" i="1"/>
  <c r="D164" i="1"/>
  <c r="E164" i="1"/>
  <c r="G164" i="1"/>
  <c r="H164" i="1"/>
  <c r="I164" i="1"/>
  <c r="K164" i="1"/>
  <c r="M164" i="1"/>
  <c r="O164" i="1"/>
  <c r="P164" i="1"/>
  <c r="Q164" i="1"/>
  <c r="S164" i="1"/>
  <c r="B165" i="1"/>
  <c r="C165" i="1"/>
  <c r="D165" i="1"/>
  <c r="E165" i="1"/>
  <c r="G165" i="1"/>
  <c r="H165" i="1"/>
  <c r="I165" i="1"/>
  <c r="K165" i="1"/>
  <c r="M165" i="1"/>
  <c r="O165" i="1"/>
  <c r="P165" i="1"/>
  <c r="Q165" i="1"/>
  <c r="S165" i="1"/>
  <c r="B166" i="1"/>
  <c r="C166" i="1"/>
  <c r="D166" i="1"/>
  <c r="E166" i="1"/>
  <c r="G166" i="1"/>
  <c r="H166" i="1"/>
  <c r="I166" i="1"/>
  <c r="K166" i="1"/>
  <c r="M166" i="1"/>
  <c r="O166" i="1"/>
  <c r="P166" i="1"/>
  <c r="Q166" i="1"/>
  <c r="S166" i="1"/>
  <c r="B167" i="1"/>
  <c r="C167" i="1"/>
  <c r="D167" i="1"/>
  <c r="E167" i="1"/>
  <c r="G167" i="1"/>
  <c r="H167" i="1"/>
  <c r="I167" i="1"/>
  <c r="K167" i="1"/>
  <c r="M167" i="1"/>
  <c r="O167" i="1"/>
  <c r="P167" i="1"/>
  <c r="Q167" i="1"/>
  <c r="S167" i="1"/>
  <c r="B168" i="1"/>
  <c r="C168" i="1"/>
  <c r="D168" i="1"/>
  <c r="E168" i="1"/>
  <c r="G168" i="1"/>
  <c r="H168" i="1"/>
  <c r="I168" i="1"/>
  <c r="K168" i="1"/>
  <c r="M168" i="1"/>
  <c r="O168" i="1"/>
  <c r="P168" i="1"/>
  <c r="Q168" i="1"/>
  <c r="S168" i="1"/>
  <c r="B169" i="1"/>
  <c r="C169" i="1"/>
  <c r="D169" i="1"/>
  <c r="E169" i="1"/>
  <c r="G169" i="1"/>
  <c r="H169" i="1"/>
  <c r="I169" i="1"/>
  <c r="K169" i="1"/>
  <c r="M169" i="1"/>
  <c r="O169" i="1"/>
  <c r="P169" i="1"/>
  <c r="Q169" i="1"/>
  <c r="S169" i="1"/>
  <c r="B170" i="1"/>
  <c r="C170" i="1"/>
  <c r="D170" i="1"/>
  <c r="E170" i="1"/>
  <c r="G170" i="1"/>
  <c r="H170" i="1"/>
  <c r="I170" i="1"/>
  <c r="K170" i="1"/>
  <c r="M170" i="1"/>
  <c r="O170" i="1"/>
  <c r="P170" i="1"/>
  <c r="Q170" i="1"/>
  <c r="S170" i="1"/>
  <c r="B171" i="1"/>
  <c r="C171" i="1"/>
  <c r="D171" i="1"/>
  <c r="E171" i="1"/>
  <c r="G171" i="1"/>
  <c r="H171" i="1"/>
  <c r="I171" i="1"/>
  <c r="K171" i="1"/>
  <c r="M171" i="1"/>
  <c r="O171" i="1"/>
  <c r="P171" i="1"/>
  <c r="Q171" i="1"/>
  <c r="S171" i="1"/>
  <c r="B172" i="1"/>
  <c r="C172" i="1"/>
  <c r="D172" i="1"/>
  <c r="E172" i="1"/>
  <c r="G172" i="1"/>
  <c r="H172" i="1"/>
  <c r="I172" i="1"/>
  <c r="K172" i="1"/>
  <c r="M172" i="1"/>
  <c r="O172" i="1"/>
  <c r="P172" i="1"/>
  <c r="Q172" i="1"/>
  <c r="S172" i="1"/>
  <c r="B173" i="1"/>
  <c r="C173" i="1"/>
  <c r="D173" i="1"/>
  <c r="E173" i="1"/>
  <c r="G173" i="1"/>
  <c r="H173" i="1"/>
  <c r="I173" i="1"/>
  <c r="K173" i="1"/>
  <c r="M173" i="1"/>
  <c r="O173" i="1"/>
  <c r="P173" i="1"/>
  <c r="Q173" i="1"/>
  <c r="S173" i="1"/>
  <c r="B174" i="1"/>
  <c r="C174" i="1"/>
  <c r="D174" i="1"/>
  <c r="E174" i="1"/>
  <c r="G174" i="1"/>
  <c r="H174" i="1"/>
  <c r="I174" i="1"/>
  <c r="K174" i="1"/>
  <c r="M174" i="1"/>
  <c r="O174" i="1"/>
  <c r="P174" i="1"/>
  <c r="Q174" i="1"/>
  <c r="S174" i="1"/>
  <c r="B175" i="1"/>
  <c r="C175" i="1"/>
  <c r="D175" i="1"/>
  <c r="E175" i="1"/>
  <c r="G175" i="1"/>
  <c r="H175" i="1"/>
  <c r="I175" i="1"/>
  <c r="K175" i="1"/>
  <c r="M175" i="1"/>
  <c r="O175" i="1"/>
  <c r="P175" i="1"/>
  <c r="Q175" i="1"/>
  <c r="S175" i="1"/>
  <c r="B176" i="1"/>
  <c r="C176" i="1"/>
  <c r="D176" i="1"/>
  <c r="E176" i="1"/>
  <c r="G176" i="1"/>
  <c r="H176" i="1"/>
  <c r="I176" i="1"/>
  <c r="K176" i="1"/>
  <c r="M176" i="1"/>
  <c r="O176" i="1"/>
  <c r="P176" i="1"/>
  <c r="Q176" i="1"/>
  <c r="S176" i="1"/>
  <c r="B177" i="1"/>
  <c r="C177" i="1"/>
  <c r="D177" i="1"/>
  <c r="E177" i="1"/>
  <c r="G177" i="1"/>
  <c r="H177" i="1"/>
  <c r="I177" i="1"/>
  <c r="K177" i="1"/>
  <c r="M177" i="1"/>
  <c r="O177" i="1"/>
  <c r="P177" i="1"/>
  <c r="Q177" i="1"/>
  <c r="S177" i="1"/>
  <c r="B178" i="1"/>
  <c r="C178" i="1"/>
  <c r="D178" i="1"/>
  <c r="E178" i="1"/>
  <c r="G178" i="1"/>
  <c r="H178" i="1"/>
  <c r="I178" i="1"/>
  <c r="K178" i="1"/>
  <c r="M178" i="1"/>
  <c r="O178" i="1"/>
  <c r="P178" i="1"/>
  <c r="Q178" i="1"/>
  <c r="S178" i="1"/>
  <c r="B179" i="1"/>
  <c r="C179" i="1"/>
  <c r="D179" i="1"/>
  <c r="E179" i="1"/>
  <c r="G179" i="1"/>
  <c r="H179" i="1"/>
  <c r="I179" i="1"/>
  <c r="K179" i="1"/>
  <c r="M179" i="1"/>
  <c r="O179" i="1"/>
  <c r="P179" i="1"/>
  <c r="Q179" i="1"/>
  <c r="S179" i="1"/>
  <c r="B180" i="1"/>
  <c r="C180" i="1"/>
  <c r="D180" i="1"/>
  <c r="E180" i="1"/>
  <c r="G180" i="1"/>
  <c r="H180" i="1"/>
  <c r="I180" i="1"/>
  <c r="K180" i="1"/>
  <c r="M180" i="1"/>
  <c r="O180" i="1"/>
  <c r="P180" i="1"/>
  <c r="Q180" i="1"/>
  <c r="S180" i="1"/>
  <c r="B181" i="1"/>
  <c r="C181" i="1"/>
  <c r="D181" i="1"/>
  <c r="E181" i="1"/>
  <c r="G181" i="1"/>
  <c r="H181" i="1"/>
  <c r="I181" i="1"/>
  <c r="K181" i="1"/>
  <c r="M181" i="1"/>
  <c r="O181" i="1"/>
  <c r="P181" i="1"/>
  <c r="Q181" i="1"/>
  <c r="S181" i="1"/>
  <c r="B182" i="1"/>
  <c r="C182" i="1"/>
  <c r="D182" i="1"/>
  <c r="E182" i="1"/>
  <c r="G182" i="1"/>
  <c r="H182" i="1"/>
  <c r="I182" i="1"/>
  <c r="K182" i="1"/>
  <c r="M182" i="1"/>
  <c r="O182" i="1"/>
  <c r="P182" i="1"/>
  <c r="Q182" i="1"/>
  <c r="S182" i="1"/>
  <c r="B183" i="1"/>
  <c r="C183" i="1"/>
  <c r="D183" i="1"/>
  <c r="E183" i="1"/>
  <c r="G183" i="1"/>
  <c r="H183" i="1"/>
  <c r="I183" i="1"/>
  <c r="K183" i="1"/>
  <c r="M183" i="1"/>
  <c r="O183" i="1"/>
  <c r="P183" i="1"/>
  <c r="Q183" i="1"/>
  <c r="S183" i="1"/>
  <c r="B184" i="1"/>
  <c r="C184" i="1"/>
  <c r="D184" i="1"/>
  <c r="E184" i="1"/>
  <c r="G184" i="1"/>
  <c r="H184" i="1"/>
  <c r="I184" i="1"/>
  <c r="K184" i="1"/>
  <c r="M184" i="1"/>
  <c r="O184" i="1"/>
  <c r="P184" i="1"/>
  <c r="Q184" i="1"/>
  <c r="S184" i="1"/>
  <c r="B185" i="1"/>
  <c r="C185" i="1"/>
  <c r="D185" i="1"/>
  <c r="E185" i="1"/>
  <c r="G185" i="1"/>
  <c r="H185" i="1"/>
  <c r="I185" i="1"/>
  <c r="K185" i="1"/>
  <c r="M185" i="1"/>
  <c r="O185" i="1"/>
  <c r="P185" i="1"/>
  <c r="Q185" i="1"/>
  <c r="S185" i="1"/>
  <c r="B186" i="1"/>
  <c r="C186" i="1"/>
  <c r="D186" i="1"/>
  <c r="E186" i="1"/>
  <c r="G186" i="1"/>
  <c r="H186" i="1"/>
  <c r="I186" i="1"/>
  <c r="K186" i="1"/>
  <c r="M186" i="1"/>
  <c r="O186" i="1"/>
  <c r="P186" i="1"/>
  <c r="Q186" i="1"/>
  <c r="S186" i="1"/>
  <c r="B187" i="1"/>
  <c r="C187" i="1"/>
  <c r="D187" i="1"/>
  <c r="E187" i="1"/>
  <c r="G187" i="1"/>
  <c r="H187" i="1"/>
  <c r="I187" i="1"/>
  <c r="K187" i="1"/>
  <c r="M187" i="1"/>
  <c r="O187" i="1"/>
  <c r="P187" i="1"/>
  <c r="Q187" i="1"/>
  <c r="S187" i="1"/>
  <c r="B188" i="1"/>
  <c r="C188" i="1"/>
  <c r="D188" i="1"/>
  <c r="E188" i="1"/>
  <c r="G188" i="1"/>
  <c r="H188" i="1"/>
  <c r="I188" i="1"/>
  <c r="K188" i="1"/>
  <c r="M188" i="1"/>
  <c r="O188" i="1"/>
  <c r="P188" i="1"/>
  <c r="Q188" i="1"/>
  <c r="S188" i="1"/>
  <c r="B189" i="1"/>
  <c r="C189" i="1"/>
  <c r="D189" i="1"/>
  <c r="E189" i="1"/>
  <c r="G189" i="1"/>
  <c r="H189" i="1"/>
  <c r="I189" i="1"/>
  <c r="K189" i="1"/>
  <c r="M189" i="1"/>
  <c r="O189" i="1"/>
  <c r="P189" i="1"/>
  <c r="Q189" i="1"/>
  <c r="S189" i="1"/>
  <c r="B190" i="1"/>
  <c r="C190" i="1"/>
  <c r="D190" i="1"/>
  <c r="E190" i="1"/>
  <c r="G190" i="1"/>
  <c r="H190" i="1"/>
  <c r="I190" i="1"/>
  <c r="K190" i="1"/>
  <c r="M190" i="1"/>
  <c r="O190" i="1"/>
  <c r="P190" i="1"/>
  <c r="Q190" i="1"/>
  <c r="S190" i="1"/>
  <c r="B191" i="1"/>
  <c r="C191" i="1"/>
  <c r="D191" i="1"/>
  <c r="E191" i="1"/>
  <c r="G191" i="1"/>
  <c r="H191" i="1"/>
  <c r="I191" i="1"/>
  <c r="K191" i="1"/>
  <c r="M191" i="1"/>
  <c r="O191" i="1"/>
  <c r="P191" i="1"/>
  <c r="Q191" i="1"/>
  <c r="S191" i="1"/>
  <c r="B192" i="1"/>
  <c r="C192" i="1"/>
  <c r="D192" i="1"/>
  <c r="E192" i="1"/>
  <c r="G192" i="1"/>
  <c r="H192" i="1"/>
  <c r="I192" i="1"/>
  <c r="K192" i="1"/>
  <c r="M192" i="1"/>
  <c r="O192" i="1"/>
  <c r="P192" i="1"/>
  <c r="Q192" i="1"/>
  <c r="S192" i="1"/>
  <c r="B193" i="1"/>
  <c r="C193" i="1"/>
  <c r="D193" i="1"/>
  <c r="E193" i="1"/>
  <c r="G193" i="1"/>
  <c r="H193" i="1"/>
  <c r="I193" i="1"/>
  <c r="K193" i="1"/>
  <c r="M193" i="1"/>
  <c r="O193" i="1"/>
  <c r="P193" i="1"/>
  <c r="Q193" i="1"/>
  <c r="S193" i="1"/>
  <c r="B194" i="1"/>
  <c r="C194" i="1"/>
  <c r="D194" i="1"/>
  <c r="E194" i="1"/>
  <c r="G194" i="1"/>
  <c r="H194" i="1"/>
  <c r="I194" i="1"/>
  <c r="K194" i="1"/>
  <c r="M194" i="1"/>
  <c r="O194" i="1"/>
  <c r="P194" i="1"/>
  <c r="Q194" i="1"/>
  <c r="S194" i="1"/>
  <c r="B195" i="1"/>
  <c r="C195" i="1"/>
  <c r="D195" i="1"/>
  <c r="E195" i="1"/>
  <c r="G195" i="1"/>
  <c r="H195" i="1"/>
  <c r="I195" i="1"/>
  <c r="K195" i="1"/>
  <c r="M195" i="1"/>
  <c r="O195" i="1"/>
  <c r="P195" i="1"/>
  <c r="Q195" i="1"/>
  <c r="S195" i="1"/>
  <c r="B196" i="1"/>
  <c r="C196" i="1"/>
  <c r="D196" i="1"/>
  <c r="E196" i="1"/>
  <c r="G196" i="1"/>
  <c r="H196" i="1"/>
  <c r="I196" i="1"/>
  <c r="K196" i="1"/>
  <c r="M196" i="1"/>
  <c r="O196" i="1"/>
  <c r="P196" i="1"/>
  <c r="Q196" i="1"/>
  <c r="S196" i="1"/>
  <c r="B197" i="1"/>
  <c r="C197" i="1"/>
  <c r="D197" i="1"/>
  <c r="E197" i="1"/>
  <c r="G197" i="1"/>
  <c r="H197" i="1"/>
  <c r="I197" i="1"/>
  <c r="K197" i="1"/>
  <c r="M197" i="1"/>
  <c r="O197" i="1"/>
  <c r="P197" i="1"/>
  <c r="Q197" i="1"/>
  <c r="S197" i="1"/>
  <c r="B198" i="1"/>
  <c r="C198" i="1"/>
  <c r="D198" i="1"/>
  <c r="E198" i="1"/>
  <c r="G198" i="1"/>
  <c r="H198" i="1"/>
  <c r="I198" i="1"/>
  <c r="K198" i="1"/>
  <c r="M198" i="1"/>
  <c r="O198" i="1"/>
  <c r="P198" i="1"/>
  <c r="Q198" i="1"/>
  <c r="S198" i="1"/>
  <c r="B199" i="1"/>
  <c r="C199" i="1"/>
  <c r="D199" i="1"/>
  <c r="E199" i="1"/>
  <c r="G199" i="1"/>
  <c r="H199" i="1"/>
  <c r="I199" i="1"/>
  <c r="K199" i="1"/>
  <c r="M199" i="1"/>
  <c r="O199" i="1"/>
  <c r="P199" i="1"/>
  <c r="Q199" i="1"/>
  <c r="S199" i="1"/>
  <c r="B200" i="1"/>
  <c r="C200" i="1"/>
  <c r="D200" i="1"/>
  <c r="E200" i="1"/>
  <c r="G200" i="1"/>
  <c r="H200" i="1"/>
  <c r="I200" i="1"/>
  <c r="K200" i="1"/>
  <c r="M200" i="1"/>
  <c r="O200" i="1"/>
  <c r="P200" i="1"/>
  <c r="Q200" i="1"/>
  <c r="S200" i="1"/>
  <c r="B201" i="1"/>
  <c r="C201" i="1"/>
  <c r="D201" i="1"/>
  <c r="E201" i="1"/>
  <c r="G201" i="1"/>
  <c r="H201" i="1"/>
  <c r="I201" i="1"/>
  <c r="K201" i="1"/>
  <c r="M201" i="1"/>
  <c r="O201" i="1"/>
  <c r="P201" i="1"/>
  <c r="Q201" i="1"/>
  <c r="S201" i="1"/>
  <c r="B202" i="1"/>
  <c r="C202" i="1"/>
  <c r="D202" i="1"/>
  <c r="E202" i="1"/>
  <c r="G202" i="1"/>
  <c r="H202" i="1"/>
  <c r="I202" i="1"/>
  <c r="K202" i="1"/>
  <c r="M202" i="1"/>
  <c r="O202" i="1"/>
  <c r="P202" i="1"/>
  <c r="Q202" i="1"/>
  <c r="S202" i="1"/>
  <c r="B203" i="1"/>
  <c r="C203" i="1"/>
  <c r="D203" i="1"/>
  <c r="E203" i="1"/>
  <c r="G203" i="1"/>
  <c r="H203" i="1"/>
  <c r="I203" i="1"/>
  <c r="K203" i="1"/>
  <c r="M203" i="1"/>
  <c r="O203" i="1"/>
  <c r="P203" i="1"/>
  <c r="Q203" i="1"/>
  <c r="S203" i="1"/>
  <c r="B204" i="1"/>
  <c r="C204" i="1"/>
  <c r="D204" i="1"/>
  <c r="E204" i="1"/>
  <c r="G204" i="1"/>
  <c r="H204" i="1"/>
  <c r="I204" i="1"/>
  <c r="K204" i="1"/>
  <c r="M204" i="1"/>
  <c r="O204" i="1"/>
  <c r="P204" i="1"/>
  <c r="Q204" i="1"/>
  <c r="S204" i="1"/>
  <c r="B205" i="1"/>
  <c r="C205" i="1"/>
  <c r="D205" i="1"/>
  <c r="E205" i="1"/>
  <c r="G205" i="1"/>
  <c r="H205" i="1"/>
  <c r="I205" i="1"/>
  <c r="K205" i="1"/>
  <c r="M205" i="1"/>
  <c r="O205" i="1"/>
  <c r="P205" i="1"/>
  <c r="Q205" i="1"/>
  <c r="S205" i="1"/>
  <c r="B206" i="1"/>
  <c r="C206" i="1"/>
  <c r="D206" i="1"/>
  <c r="E206" i="1"/>
  <c r="G206" i="1"/>
  <c r="H206" i="1"/>
  <c r="I206" i="1"/>
  <c r="K206" i="1"/>
  <c r="M206" i="1"/>
  <c r="O206" i="1"/>
  <c r="P206" i="1"/>
  <c r="Q206" i="1"/>
  <c r="S206" i="1"/>
  <c r="B207" i="1"/>
  <c r="C207" i="1"/>
  <c r="D207" i="1"/>
  <c r="E207" i="1"/>
  <c r="G207" i="1"/>
  <c r="H207" i="1"/>
  <c r="I207" i="1"/>
  <c r="K207" i="1"/>
  <c r="M207" i="1"/>
  <c r="O207" i="1"/>
  <c r="P207" i="1"/>
  <c r="Q207" i="1"/>
  <c r="S207" i="1"/>
  <c r="B208" i="1"/>
  <c r="C208" i="1"/>
  <c r="D208" i="1"/>
  <c r="E208" i="1"/>
  <c r="G208" i="1"/>
  <c r="H208" i="1"/>
  <c r="I208" i="1"/>
  <c r="K208" i="1"/>
  <c r="M208" i="1"/>
  <c r="O208" i="1"/>
  <c r="P208" i="1"/>
  <c r="Q208" i="1"/>
  <c r="S208" i="1"/>
  <c r="B209" i="1"/>
  <c r="C209" i="1"/>
  <c r="D209" i="1"/>
  <c r="E209" i="1"/>
  <c r="G209" i="1"/>
  <c r="H209" i="1"/>
  <c r="I209" i="1"/>
  <c r="K209" i="1"/>
  <c r="M209" i="1"/>
  <c r="O209" i="1"/>
  <c r="P209" i="1"/>
  <c r="Q209" i="1"/>
  <c r="S209" i="1"/>
  <c r="B210" i="1"/>
  <c r="C210" i="1"/>
  <c r="D210" i="1"/>
  <c r="E210" i="1"/>
  <c r="G210" i="1"/>
  <c r="H210" i="1"/>
  <c r="I210" i="1"/>
  <c r="K210" i="1"/>
  <c r="M210" i="1"/>
  <c r="O210" i="1"/>
  <c r="P210" i="1"/>
  <c r="Q210" i="1"/>
  <c r="S210" i="1"/>
  <c r="B211" i="1"/>
  <c r="C211" i="1"/>
  <c r="D211" i="1"/>
  <c r="E211" i="1"/>
  <c r="G211" i="1"/>
  <c r="H211" i="1"/>
  <c r="I211" i="1"/>
  <c r="K211" i="1"/>
  <c r="M211" i="1"/>
  <c r="O211" i="1"/>
  <c r="P211" i="1"/>
  <c r="Q211" i="1"/>
  <c r="S211" i="1"/>
  <c r="B212" i="1"/>
  <c r="C212" i="1"/>
  <c r="D212" i="1"/>
  <c r="E212" i="1"/>
  <c r="G212" i="1"/>
  <c r="H212" i="1"/>
  <c r="I212" i="1"/>
  <c r="K212" i="1"/>
  <c r="M212" i="1"/>
  <c r="O212" i="1"/>
  <c r="P212" i="1"/>
  <c r="Q212" i="1"/>
  <c r="S212" i="1"/>
  <c r="B213" i="1"/>
  <c r="C213" i="1"/>
  <c r="D213" i="1"/>
  <c r="E213" i="1"/>
  <c r="G213" i="1"/>
  <c r="H213" i="1"/>
  <c r="I213" i="1"/>
  <c r="K213" i="1"/>
  <c r="M213" i="1"/>
  <c r="O213" i="1"/>
  <c r="P213" i="1"/>
  <c r="Q213" i="1"/>
  <c r="S213" i="1"/>
  <c r="B214" i="1"/>
  <c r="C214" i="1"/>
  <c r="D214" i="1"/>
  <c r="E214" i="1"/>
  <c r="G214" i="1"/>
  <c r="H214" i="1"/>
  <c r="I214" i="1"/>
  <c r="K214" i="1"/>
  <c r="M214" i="1"/>
  <c r="O214" i="1"/>
  <c r="P214" i="1"/>
  <c r="Q214" i="1"/>
  <c r="S214" i="1"/>
  <c r="B215" i="1"/>
  <c r="C215" i="1"/>
  <c r="D215" i="1"/>
  <c r="E215" i="1"/>
  <c r="G215" i="1"/>
  <c r="H215" i="1"/>
  <c r="I215" i="1"/>
  <c r="K215" i="1"/>
  <c r="M215" i="1"/>
  <c r="O215" i="1"/>
  <c r="P215" i="1"/>
  <c r="Q215" i="1"/>
  <c r="S215" i="1"/>
  <c r="B216" i="1"/>
  <c r="C216" i="1"/>
  <c r="D216" i="1"/>
  <c r="E216" i="1"/>
  <c r="G216" i="1"/>
  <c r="H216" i="1"/>
  <c r="I216" i="1"/>
  <c r="K216" i="1"/>
  <c r="M216" i="1"/>
  <c r="O216" i="1"/>
  <c r="P216" i="1"/>
  <c r="Q216" i="1"/>
  <c r="S216" i="1"/>
  <c r="B217" i="1"/>
  <c r="C217" i="1"/>
  <c r="D217" i="1"/>
  <c r="E217" i="1"/>
  <c r="G217" i="1"/>
  <c r="H217" i="1"/>
  <c r="I217" i="1"/>
  <c r="K217" i="1"/>
  <c r="M217" i="1"/>
  <c r="O217" i="1"/>
  <c r="P217" i="1"/>
  <c r="Q217" i="1"/>
  <c r="S217" i="1"/>
  <c r="B218" i="1"/>
  <c r="C218" i="1"/>
  <c r="D218" i="1"/>
  <c r="E218" i="1"/>
  <c r="G218" i="1"/>
  <c r="H218" i="1"/>
  <c r="I218" i="1"/>
  <c r="K218" i="1"/>
  <c r="M218" i="1"/>
  <c r="O218" i="1"/>
  <c r="P218" i="1"/>
  <c r="Q218" i="1"/>
  <c r="S218" i="1"/>
  <c r="B219" i="1"/>
  <c r="C219" i="1"/>
  <c r="D219" i="1"/>
  <c r="E219" i="1"/>
  <c r="G219" i="1"/>
  <c r="H219" i="1"/>
  <c r="I219" i="1"/>
  <c r="K219" i="1"/>
  <c r="M219" i="1"/>
  <c r="O219" i="1"/>
  <c r="P219" i="1"/>
  <c r="Q219" i="1"/>
  <c r="S219" i="1"/>
  <c r="S117" i="1"/>
  <c r="Q117" i="1"/>
  <c r="P117" i="1"/>
  <c r="O117" i="1"/>
  <c r="M117" i="1"/>
  <c r="K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K115" i="1"/>
  <c r="M115" i="1"/>
  <c r="O115" i="1"/>
  <c r="P115" i="1"/>
  <c r="Q115" i="1"/>
  <c r="S115" i="1"/>
  <c r="B65" i="1"/>
  <c r="C65" i="1"/>
  <c r="D65" i="1"/>
  <c r="E65" i="1"/>
  <c r="F11" i="1" s="1"/>
  <c r="G65" i="1"/>
  <c r="H65" i="1"/>
  <c r="I65" i="1"/>
  <c r="K65" i="1"/>
  <c r="L11" i="1" s="1"/>
  <c r="M65" i="1"/>
  <c r="N11" i="1" s="1"/>
  <c r="O65" i="1"/>
  <c r="P65" i="1"/>
  <c r="Q65" i="1"/>
  <c r="S65" i="1"/>
  <c r="B66" i="1"/>
  <c r="C66" i="1"/>
  <c r="D66" i="1"/>
  <c r="E66" i="1"/>
  <c r="F12" i="1" s="1"/>
  <c r="G66" i="1"/>
  <c r="H66" i="1"/>
  <c r="I66" i="1"/>
  <c r="K66" i="1"/>
  <c r="L12" i="1" s="1"/>
  <c r="M66" i="1"/>
  <c r="N12" i="1" s="1"/>
  <c r="O66" i="1"/>
  <c r="P66" i="1"/>
  <c r="Q66" i="1"/>
  <c r="S66" i="1"/>
  <c r="B67" i="1"/>
  <c r="C67" i="1"/>
  <c r="D67" i="1"/>
  <c r="E67" i="1"/>
  <c r="F13" i="1" s="1"/>
  <c r="G67" i="1"/>
  <c r="H67" i="1"/>
  <c r="I67" i="1"/>
  <c r="K67" i="1"/>
  <c r="L13" i="1" s="1"/>
  <c r="M67" i="1"/>
  <c r="N13" i="1" s="1"/>
  <c r="O67" i="1"/>
  <c r="P67" i="1"/>
  <c r="Q67" i="1"/>
  <c r="S67" i="1"/>
  <c r="B68" i="1"/>
  <c r="C68" i="1"/>
  <c r="D68" i="1"/>
  <c r="E68" i="1"/>
  <c r="F14" i="1" s="1"/>
  <c r="G68" i="1"/>
  <c r="H68" i="1"/>
  <c r="I68" i="1"/>
  <c r="K68" i="1"/>
  <c r="L14" i="1" s="1"/>
  <c r="M68" i="1"/>
  <c r="N14" i="1" s="1"/>
  <c r="O68" i="1"/>
  <c r="P68" i="1"/>
  <c r="Q68" i="1"/>
  <c r="S68" i="1"/>
  <c r="B69" i="1"/>
  <c r="C69" i="1"/>
  <c r="D69" i="1"/>
  <c r="E69" i="1"/>
  <c r="F15" i="1" s="1"/>
  <c r="G69" i="1"/>
  <c r="H69" i="1"/>
  <c r="I69" i="1"/>
  <c r="K69" i="1"/>
  <c r="L15" i="1" s="1"/>
  <c r="M69" i="1"/>
  <c r="N15" i="1" s="1"/>
  <c r="O69" i="1"/>
  <c r="P69" i="1"/>
  <c r="Q69" i="1"/>
  <c r="S69" i="1"/>
  <c r="B70" i="1"/>
  <c r="C70" i="1"/>
  <c r="D70" i="1"/>
  <c r="E70" i="1"/>
  <c r="F16" i="1" s="1"/>
  <c r="G70" i="1"/>
  <c r="H70" i="1"/>
  <c r="I70" i="1"/>
  <c r="K70" i="1"/>
  <c r="L16" i="1" s="1"/>
  <c r="M70" i="1"/>
  <c r="N16" i="1" s="1"/>
  <c r="O70" i="1"/>
  <c r="P70" i="1"/>
  <c r="Q70" i="1"/>
  <c r="S70" i="1"/>
  <c r="B71" i="1"/>
  <c r="C71" i="1"/>
  <c r="D71" i="1"/>
  <c r="E71" i="1"/>
  <c r="F17" i="1" s="1"/>
  <c r="G71" i="1"/>
  <c r="H71" i="1"/>
  <c r="I71" i="1"/>
  <c r="K71" i="1"/>
  <c r="L17" i="1" s="1"/>
  <c r="M71" i="1"/>
  <c r="N17" i="1" s="1"/>
  <c r="O71" i="1"/>
  <c r="P71" i="1"/>
  <c r="Q71" i="1"/>
  <c r="S71" i="1"/>
  <c r="B72" i="1"/>
  <c r="C72" i="1"/>
  <c r="D72" i="1"/>
  <c r="E72" i="1"/>
  <c r="F18" i="1" s="1"/>
  <c r="G72" i="1"/>
  <c r="H72" i="1"/>
  <c r="I72" i="1"/>
  <c r="K72" i="1"/>
  <c r="L18" i="1" s="1"/>
  <c r="M72" i="1"/>
  <c r="N18" i="1" s="1"/>
  <c r="O72" i="1"/>
  <c r="P72" i="1"/>
  <c r="Q72" i="1"/>
  <c r="S72" i="1"/>
  <c r="B73" i="1"/>
  <c r="C73" i="1"/>
  <c r="D73" i="1"/>
  <c r="E73" i="1"/>
  <c r="F19" i="1" s="1"/>
  <c r="G73" i="1"/>
  <c r="H73" i="1"/>
  <c r="I73" i="1"/>
  <c r="K73" i="1"/>
  <c r="L19" i="1" s="1"/>
  <c r="M73" i="1"/>
  <c r="N19" i="1" s="1"/>
  <c r="O73" i="1"/>
  <c r="P73" i="1"/>
  <c r="Q73" i="1"/>
  <c r="S73" i="1"/>
  <c r="B74" i="1"/>
  <c r="C74" i="1"/>
  <c r="D74" i="1"/>
  <c r="E74" i="1"/>
  <c r="F20" i="1" s="1"/>
  <c r="G74" i="1"/>
  <c r="H74" i="1"/>
  <c r="I74" i="1"/>
  <c r="K74" i="1"/>
  <c r="L20" i="1" s="1"/>
  <c r="M74" i="1"/>
  <c r="N20" i="1" s="1"/>
  <c r="O74" i="1"/>
  <c r="P74" i="1"/>
  <c r="Q74" i="1"/>
  <c r="S74" i="1"/>
  <c r="B75" i="1"/>
  <c r="C75" i="1"/>
  <c r="D75" i="1"/>
  <c r="E75" i="1"/>
  <c r="F21" i="1" s="1"/>
  <c r="G75" i="1"/>
  <c r="H75" i="1"/>
  <c r="I75" i="1"/>
  <c r="K75" i="1"/>
  <c r="L21" i="1" s="1"/>
  <c r="M75" i="1"/>
  <c r="N21" i="1" s="1"/>
  <c r="O75" i="1"/>
  <c r="P75" i="1"/>
  <c r="Q75" i="1"/>
  <c r="S75" i="1"/>
  <c r="B76" i="1"/>
  <c r="C76" i="1"/>
  <c r="D76" i="1"/>
  <c r="E76" i="1"/>
  <c r="F22" i="1" s="1"/>
  <c r="G76" i="1"/>
  <c r="H76" i="1"/>
  <c r="I76" i="1"/>
  <c r="K76" i="1"/>
  <c r="L22" i="1" s="1"/>
  <c r="M76" i="1"/>
  <c r="N22" i="1" s="1"/>
  <c r="O76" i="1"/>
  <c r="P76" i="1"/>
  <c r="Q76" i="1"/>
  <c r="S76" i="1"/>
  <c r="B77" i="1"/>
  <c r="C77" i="1"/>
  <c r="D77" i="1"/>
  <c r="E77" i="1"/>
  <c r="F23" i="1" s="1"/>
  <c r="G77" i="1"/>
  <c r="H77" i="1"/>
  <c r="I77" i="1"/>
  <c r="K77" i="1"/>
  <c r="L23" i="1" s="1"/>
  <c r="M77" i="1"/>
  <c r="N23" i="1" s="1"/>
  <c r="O77" i="1"/>
  <c r="P77" i="1"/>
  <c r="Q77" i="1"/>
  <c r="S77" i="1"/>
  <c r="B78" i="1"/>
  <c r="C78" i="1"/>
  <c r="D78" i="1"/>
  <c r="E78" i="1"/>
  <c r="F24" i="1" s="1"/>
  <c r="G78" i="1"/>
  <c r="H78" i="1"/>
  <c r="I78" i="1"/>
  <c r="K78" i="1"/>
  <c r="L24" i="1" s="1"/>
  <c r="M78" i="1"/>
  <c r="N24" i="1" s="1"/>
  <c r="O78" i="1"/>
  <c r="P78" i="1"/>
  <c r="Q78" i="1"/>
  <c r="S78" i="1"/>
  <c r="B79" i="1"/>
  <c r="C79" i="1"/>
  <c r="D79" i="1"/>
  <c r="E79" i="1"/>
  <c r="F25" i="1" s="1"/>
  <c r="G79" i="1"/>
  <c r="H79" i="1"/>
  <c r="I79" i="1"/>
  <c r="K79" i="1"/>
  <c r="L25" i="1" s="1"/>
  <c r="M79" i="1"/>
  <c r="N25" i="1" s="1"/>
  <c r="O79" i="1"/>
  <c r="P79" i="1"/>
  <c r="Q79" i="1"/>
  <c r="S79" i="1"/>
  <c r="B80" i="1"/>
  <c r="C80" i="1"/>
  <c r="D80" i="1"/>
  <c r="E80" i="1"/>
  <c r="F26" i="1" s="1"/>
  <c r="G80" i="1"/>
  <c r="H80" i="1"/>
  <c r="I80" i="1"/>
  <c r="K80" i="1"/>
  <c r="L26" i="1" s="1"/>
  <c r="M80" i="1"/>
  <c r="N26" i="1" s="1"/>
  <c r="O80" i="1"/>
  <c r="P80" i="1"/>
  <c r="Q80" i="1"/>
  <c r="S80" i="1"/>
  <c r="B81" i="1"/>
  <c r="C81" i="1"/>
  <c r="D81" i="1"/>
  <c r="E81" i="1"/>
  <c r="F27" i="1" s="1"/>
  <c r="G81" i="1"/>
  <c r="H81" i="1"/>
  <c r="I81" i="1"/>
  <c r="K81" i="1"/>
  <c r="L27" i="1" s="1"/>
  <c r="M81" i="1"/>
  <c r="N27" i="1" s="1"/>
  <c r="O81" i="1"/>
  <c r="P81" i="1"/>
  <c r="Q81" i="1"/>
  <c r="S81" i="1"/>
  <c r="B82" i="1"/>
  <c r="C82" i="1"/>
  <c r="D82" i="1"/>
  <c r="E82" i="1"/>
  <c r="F28" i="1" s="1"/>
  <c r="G82" i="1"/>
  <c r="H82" i="1"/>
  <c r="I82" i="1"/>
  <c r="K82" i="1"/>
  <c r="L28" i="1" s="1"/>
  <c r="M82" i="1"/>
  <c r="N28" i="1" s="1"/>
  <c r="O82" i="1"/>
  <c r="P82" i="1"/>
  <c r="Q82" i="1"/>
  <c r="S82" i="1"/>
  <c r="B83" i="1"/>
  <c r="C83" i="1"/>
  <c r="D83" i="1"/>
  <c r="E83" i="1"/>
  <c r="F29" i="1" s="1"/>
  <c r="G83" i="1"/>
  <c r="H83" i="1"/>
  <c r="I83" i="1"/>
  <c r="K83" i="1"/>
  <c r="L29" i="1" s="1"/>
  <c r="M83" i="1"/>
  <c r="N29" i="1" s="1"/>
  <c r="O83" i="1"/>
  <c r="P83" i="1"/>
  <c r="Q83" i="1"/>
  <c r="S83" i="1"/>
  <c r="B84" i="1"/>
  <c r="C84" i="1"/>
  <c r="D84" i="1"/>
  <c r="E84" i="1"/>
  <c r="F30" i="1" s="1"/>
  <c r="G84" i="1"/>
  <c r="H84" i="1"/>
  <c r="I84" i="1"/>
  <c r="K84" i="1"/>
  <c r="L30" i="1" s="1"/>
  <c r="M84" i="1"/>
  <c r="N30" i="1" s="1"/>
  <c r="O84" i="1"/>
  <c r="P84" i="1"/>
  <c r="Q84" i="1"/>
  <c r="S84" i="1"/>
  <c r="B85" i="1"/>
  <c r="C85" i="1"/>
  <c r="D85" i="1"/>
  <c r="E85" i="1"/>
  <c r="F31" i="1" s="1"/>
  <c r="G85" i="1"/>
  <c r="H85" i="1"/>
  <c r="I85" i="1"/>
  <c r="K85" i="1"/>
  <c r="L31" i="1" s="1"/>
  <c r="M85" i="1"/>
  <c r="N31" i="1" s="1"/>
  <c r="O85" i="1"/>
  <c r="P85" i="1"/>
  <c r="Q85" i="1"/>
  <c r="S85" i="1"/>
  <c r="B86" i="1"/>
  <c r="C86" i="1"/>
  <c r="D86" i="1"/>
  <c r="E86" i="1"/>
  <c r="F32" i="1" s="1"/>
  <c r="G86" i="1"/>
  <c r="H86" i="1"/>
  <c r="I86" i="1"/>
  <c r="K86" i="1"/>
  <c r="L32" i="1" s="1"/>
  <c r="M86" i="1"/>
  <c r="N32" i="1" s="1"/>
  <c r="O86" i="1"/>
  <c r="P86" i="1"/>
  <c r="Q86" i="1"/>
  <c r="S86" i="1"/>
  <c r="B87" i="1"/>
  <c r="C87" i="1"/>
  <c r="D87" i="1"/>
  <c r="E87" i="1"/>
  <c r="F33" i="1" s="1"/>
  <c r="G87" i="1"/>
  <c r="H87" i="1"/>
  <c r="I87" i="1"/>
  <c r="K87" i="1"/>
  <c r="L33" i="1" s="1"/>
  <c r="M87" i="1"/>
  <c r="N33" i="1" s="1"/>
  <c r="O87" i="1"/>
  <c r="P87" i="1"/>
  <c r="Q87" i="1"/>
  <c r="S87" i="1"/>
  <c r="B88" i="1"/>
  <c r="C88" i="1"/>
  <c r="D88" i="1"/>
  <c r="E88" i="1"/>
  <c r="F34" i="1" s="1"/>
  <c r="G88" i="1"/>
  <c r="H88" i="1"/>
  <c r="I88" i="1"/>
  <c r="K88" i="1"/>
  <c r="L34" i="1" s="1"/>
  <c r="M88" i="1"/>
  <c r="N34" i="1" s="1"/>
  <c r="O88" i="1"/>
  <c r="P88" i="1"/>
  <c r="Q88" i="1"/>
  <c r="S88" i="1"/>
  <c r="B89" i="1"/>
  <c r="C89" i="1"/>
  <c r="D89" i="1"/>
  <c r="E89" i="1"/>
  <c r="F35" i="1" s="1"/>
  <c r="G89" i="1"/>
  <c r="H89" i="1"/>
  <c r="I89" i="1"/>
  <c r="K89" i="1"/>
  <c r="L35" i="1" s="1"/>
  <c r="M89" i="1"/>
  <c r="N35" i="1" s="1"/>
  <c r="O89" i="1"/>
  <c r="P89" i="1"/>
  <c r="Q89" i="1"/>
  <c r="S89" i="1"/>
  <c r="B90" i="1"/>
  <c r="C90" i="1"/>
  <c r="D90" i="1"/>
  <c r="E90" i="1"/>
  <c r="F36" i="1" s="1"/>
  <c r="G90" i="1"/>
  <c r="H90" i="1"/>
  <c r="I90" i="1"/>
  <c r="K90" i="1"/>
  <c r="L36" i="1" s="1"/>
  <c r="M90" i="1"/>
  <c r="N36" i="1" s="1"/>
  <c r="O90" i="1"/>
  <c r="P90" i="1"/>
  <c r="Q90" i="1"/>
  <c r="S90" i="1"/>
  <c r="B91" i="1"/>
  <c r="C91" i="1"/>
  <c r="D91" i="1"/>
  <c r="E91" i="1"/>
  <c r="F37" i="1" s="1"/>
  <c r="G91" i="1"/>
  <c r="H91" i="1"/>
  <c r="I91" i="1"/>
  <c r="K91" i="1"/>
  <c r="L37" i="1" s="1"/>
  <c r="M91" i="1"/>
  <c r="N37" i="1" s="1"/>
  <c r="O91" i="1"/>
  <c r="P91" i="1"/>
  <c r="Q91" i="1"/>
  <c r="S91" i="1"/>
  <c r="B92" i="1"/>
  <c r="C92" i="1"/>
  <c r="D92" i="1"/>
  <c r="E92" i="1"/>
  <c r="F38" i="1" s="1"/>
  <c r="G92" i="1"/>
  <c r="H92" i="1"/>
  <c r="I92" i="1"/>
  <c r="K92" i="1"/>
  <c r="L38" i="1" s="1"/>
  <c r="M92" i="1"/>
  <c r="N38" i="1" s="1"/>
  <c r="O92" i="1"/>
  <c r="P92" i="1"/>
  <c r="Q92" i="1"/>
  <c r="S92" i="1"/>
  <c r="B93" i="1"/>
  <c r="C93" i="1"/>
  <c r="D93" i="1"/>
  <c r="E93" i="1"/>
  <c r="F39" i="1" s="1"/>
  <c r="G93" i="1"/>
  <c r="H93" i="1"/>
  <c r="I93" i="1"/>
  <c r="K93" i="1"/>
  <c r="L39" i="1" s="1"/>
  <c r="M93" i="1"/>
  <c r="N39" i="1" s="1"/>
  <c r="O93" i="1"/>
  <c r="P93" i="1"/>
  <c r="Q93" i="1"/>
  <c r="S93" i="1"/>
  <c r="B94" i="1"/>
  <c r="C94" i="1"/>
  <c r="D94" i="1"/>
  <c r="E94" i="1"/>
  <c r="F40" i="1" s="1"/>
  <c r="G94" i="1"/>
  <c r="H94" i="1"/>
  <c r="I94" i="1"/>
  <c r="K94" i="1"/>
  <c r="L40" i="1" s="1"/>
  <c r="M94" i="1"/>
  <c r="N40" i="1" s="1"/>
  <c r="O94" i="1"/>
  <c r="P94" i="1"/>
  <c r="Q94" i="1"/>
  <c r="S94" i="1"/>
  <c r="B95" i="1"/>
  <c r="C95" i="1"/>
  <c r="D95" i="1"/>
  <c r="E95" i="1"/>
  <c r="G95" i="1"/>
  <c r="H95" i="1"/>
  <c r="I95" i="1"/>
  <c r="K95" i="1"/>
  <c r="M95" i="1"/>
  <c r="O95" i="1"/>
  <c r="P95" i="1"/>
  <c r="Q95" i="1"/>
  <c r="S95" i="1"/>
  <c r="B96" i="1"/>
  <c r="C96" i="1"/>
  <c r="D96" i="1"/>
  <c r="E96" i="1"/>
  <c r="G96" i="1"/>
  <c r="H96" i="1"/>
  <c r="I96" i="1"/>
  <c r="K96" i="1"/>
  <c r="M96" i="1"/>
  <c r="O96" i="1"/>
  <c r="P96" i="1"/>
  <c r="Q96" i="1"/>
  <c r="S96" i="1"/>
  <c r="B97" i="1"/>
  <c r="C97" i="1"/>
  <c r="D97" i="1"/>
  <c r="E97" i="1"/>
  <c r="G97" i="1"/>
  <c r="H97" i="1"/>
  <c r="I97" i="1"/>
  <c r="K97" i="1"/>
  <c r="M97" i="1"/>
  <c r="O97" i="1"/>
  <c r="P97" i="1"/>
  <c r="Q97" i="1"/>
  <c r="S97" i="1"/>
  <c r="B98" i="1"/>
  <c r="C98" i="1"/>
  <c r="D98" i="1"/>
  <c r="E98" i="1"/>
  <c r="G98" i="1"/>
  <c r="H98" i="1"/>
  <c r="I98" i="1"/>
  <c r="K98" i="1"/>
  <c r="M98" i="1"/>
  <c r="O98" i="1"/>
  <c r="P98" i="1"/>
  <c r="Q98" i="1"/>
  <c r="S98" i="1"/>
  <c r="B99" i="1"/>
  <c r="C99" i="1"/>
  <c r="D99" i="1"/>
  <c r="E99" i="1"/>
  <c r="G99" i="1"/>
  <c r="H99" i="1"/>
  <c r="I99" i="1"/>
  <c r="K99" i="1"/>
  <c r="M99" i="1"/>
  <c r="O99" i="1"/>
  <c r="P99" i="1"/>
  <c r="Q99" i="1"/>
  <c r="S99" i="1"/>
  <c r="B100" i="1"/>
  <c r="C100" i="1"/>
  <c r="D100" i="1"/>
  <c r="E100" i="1"/>
  <c r="F46" i="1" s="1"/>
  <c r="G100" i="1"/>
  <c r="H100" i="1"/>
  <c r="I100" i="1"/>
  <c r="K100" i="1"/>
  <c r="L46" i="1" s="1"/>
  <c r="M100" i="1"/>
  <c r="N46" i="1" s="1"/>
  <c r="O100" i="1"/>
  <c r="P100" i="1"/>
  <c r="Q100" i="1"/>
  <c r="S100" i="1"/>
  <c r="B101" i="1"/>
  <c r="C101" i="1"/>
  <c r="D101" i="1"/>
  <c r="E101" i="1"/>
  <c r="F47" i="1" s="1"/>
  <c r="G101" i="1"/>
  <c r="H101" i="1"/>
  <c r="I101" i="1"/>
  <c r="K101" i="1"/>
  <c r="L47" i="1" s="1"/>
  <c r="M101" i="1"/>
  <c r="N47" i="1" s="1"/>
  <c r="O101" i="1"/>
  <c r="P101" i="1"/>
  <c r="Q101" i="1"/>
  <c r="S101" i="1"/>
  <c r="B102" i="1"/>
  <c r="C102" i="1"/>
  <c r="D102" i="1"/>
  <c r="E102" i="1"/>
  <c r="F48" i="1" s="1"/>
  <c r="G102" i="1"/>
  <c r="H102" i="1"/>
  <c r="I102" i="1"/>
  <c r="K102" i="1"/>
  <c r="L48" i="1" s="1"/>
  <c r="M102" i="1"/>
  <c r="N48" i="1" s="1"/>
  <c r="O102" i="1"/>
  <c r="P102" i="1"/>
  <c r="Q102" i="1"/>
  <c r="S102" i="1"/>
  <c r="B103" i="1"/>
  <c r="C103" i="1"/>
  <c r="D103" i="1"/>
  <c r="E103" i="1"/>
  <c r="F49" i="1" s="1"/>
  <c r="G103" i="1"/>
  <c r="H103" i="1"/>
  <c r="I103" i="1"/>
  <c r="K103" i="1"/>
  <c r="L49" i="1" s="1"/>
  <c r="M103" i="1"/>
  <c r="N49" i="1" s="1"/>
  <c r="O103" i="1"/>
  <c r="P103" i="1"/>
  <c r="Q103" i="1"/>
  <c r="S103" i="1"/>
  <c r="B104" i="1"/>
  <c r="C104" i="1"/>
  <c r="D104" i="1"/>
  <c r="E104" i="1"/>
  <c r="F50" i="1" s="1"/>
  <c r="G104" i="1"/>
  <c r="H104" i="1"/>
  <c r="I104" i="1"/>
  <c r="K104" i="1"/>
  <c r="L50" i="1" s="1"/>
  <c r="M104" i="1"/>
  <c r="N50" i="1" s="1"/>
  <c r="O104" i="1"/>
  <c r="P104" i="1"/>
  <c r="Q104" i="1"/>
  <c r="S104" i="1"/>
  <c r="B105" i="1"/>
  <c r="C105" i="1"/>
  <c r="D105" i="1"/>
  <c r="E105" i="1"/>
  <c r="F51" i="1" s="1"/>
  <c r="G105" i="1"/>
  <c r="H105" i="1"/>
  <c r="I105" i="1"/>
  <c r="K105" i="1"/>
  <c r="L51" i="1" s="1"/>
  <c r="M105" i="1"/>
  <c r="N51" i="1" s="1"/>
  <c r="O105" i="1"/>
  <c r="P105" i="1"/>
  <c r="Q105" i="1"/>
  <c r="S105" i="1"/>
  <c r="B106" i="1"/>
  <c r="C106" i="1"/>
  <c r="D106" i="1"/>
  <c r="E106" i="1"/>
  <c r="F52" i="1" s="1"/>
  <c r="G106" i="1"/>
  <c r="H106" i="1"/>
  <c r="I106" i="1"/>
  <c r="K106" i="1"/>
  <c r="L52" i="1" s="1"/>
  <c r="M106" i="1"/>
  <c r="N52" i="1" s="1"/>
  <c r="O106" i="1"/>
  <c r="P106" i="1"/>
  <c r="Q106" i="1"/>
  <c r="S106" i="1"/>
  <c r="B107" i="1"/>
  <c r="C107" i="1"/>
  <c r="D107" i="1"/>
  <c r="E107" i="1"/>
  <c r="F53" i="1" s="1"/>
  <c r="G107" i="1"/>
  <c r="H107" i="1"/>
  <c r="I107" i="1"/>
  <c r="K107" i="1"/>
  <c r="L53" i="1" s="1"/>
  <c r="M107" i="1"/>
  <c r="N53" i="1" s="1"/>
  <c r="O107" i="1"/>
  <c r="P107" i="1"/>
  <c r="Q107" i="1"/>
  <c r="S107" i="1"/>
  <c r="B108" i="1"/>
  <c r="C108" i="1"/>
  <c r="D108" i="1"/>
  <c r="E108" i="1"/>
  <c r="F54" i="1" s="1"/>
  <c r="G108" i="1"/>
  <c r="H108" i="1"/>
  <c r="I108" i="1"/>
  <c r="K108" i="1"/>
  <c r="L54" i="1" s="1"/>
  <c r="M108" i="1"/>
  <c r="N54" i="1" s="1"/>
  <c r="O108" i="1"/>
  <c r="P108" i="1"/>
  <c r="Q108" i="1"/>
  <c r="S108" i="1"/>
  <c r="B109" i="1"/>
  <c r="C109" i="1"/>
  <c r="D109" i="1"/>
  <c r="E109" i="1"/>
  <c r="F55" i="1" s="1"/>
  <c r="G109" i="1"/>
  <c r="H109" i="1"/>
  <c r="I109" i="1"/>
  <c r="K109" i="1"/>
  <c r="L55" i="1" s="1"/>
  <c r="M109" i="1"/>
  <c r="N55" i="1" s="1"/>
  <c r="O109" i="1"/>
  <c r="P109" i="1"/>
  <c r="Q109" i="1"/>
  <c r="S109" i="1"/>
  <c r="B110" i="1"/>
  <c r="C110" i="1"/>
  <c r="D110" i="1"/>
  <c r="E110" i="1"/>
  <c r="F56" i="1" s="1"/>
  <c r="G110" i="1"/>
  <c r="H110" i="1"/>
  <c r="I110" i="1"/>
  <c r="K110" i="1"/>
  <c r="L56" i="1" s="1"/>
  <c r="M110" i="1"/>
  <c r="N56" i="1" s="1"/>
  <c r="O110" i="1"/>
  <c r="P110" i="1"/>
  <c r="Q110" i="1"/>
  <c r="S110" i="1"/>
  <c r="B111" i="1"/>
  <c r="C111" i="1"/>
  <c r="D111" i="1"/>
  <c r="E111" i="1"/>
  <c r="F57" i="1" s="1"/>
  <c r="G111" i="1"/>
  <c r="H111" i="1"/>
  <c r="I111" i="1"/>
  <c r="K111" i="1"/>
  <c r="L57" i="1" s="1"/>
  <c r="M111" i="1"/>
  <c r="N57" i="1" s="1"/>
  <c r="O111" i="1"/>
  <c r="P111" i="1"/>
  <c r="Q111" i="1"/>
  <c r="S111" i="1"/>
  <c r="B112" i="1"/>
  <c r="C112" i="1"/>
  <c r="D112" i="1"/>
  <c r="E112" i="1"/>
  <c r="F58" i="1" s="1"/>
  <c r="G112" i="1"/>
  <c r="H112" i="1"/>
  <c r="I112" i="1"/>
  <c r="K112" i="1"/>
  <c r="L58" i="1" s="1"/>
  <c r="M112" i="1"/>
  <c r="N58" i="1" s="1"/>
  <c r="O112" i="1"/>
  <c r="P112" i="1"/>
  <c r="Q112" i="1"/>
  <c r="S112" i="1"/>
  <c r="B113" i="1"/>
  <c r="C113" i="1"/>
  <c r="D113" i="1"/>
  <c r="E113" i="1"/>
  <c r="F59" i="1" s="1"/>
  <c r="G113" i="1"/>
  <c r="H113" i="1"/>
  <c r="I113" i="1"/>
  <c r="K113" i="1"/>
  <c r="L59" i="1" s="1"/>
  <c r="M113" i="1"/>
  <c r="N59" i="1" s="1"/>
  <c r="O113" i="1"/>
  <c r="P113" i="1"/>
  <c r="Q113" i="1"/>
  <c r="S113" i="1"/>
  <c r="B114" i="1"/>
  <c r="C114" i="1"/>
  <c r="D114" i="1"/>
  <c r="E114" i="1"/>
  <c r="F60" i="1" s="1"/>
  <c r="G114" i="1"/>
  <c r="H114" i="1"/>
  <c r="I114" i="1"/>
  <c r="K114" i="1"/>
  <c r="L60" i="1" s="1"/>
  <c r="M114" i="1"/>
  <c r="N60" i="1" s="1"/>
  <c r="O114" i="1"/>
  <c r="P114" i="1"/>
  <c r="Q114" i="1"/>
  <c r="S114" i="1"/>
  <c r="S64" i="1"/>
  <c r="Q64" i="1"/>
  <c r="P64" i="1"/>
  <c r="O64" i="1"/>
  <c r="M64" i="1"/>
  <c r="N10" i="1" s="1"/>
  <c r="K64" i="1"/>
  <c r="L10" i="1" s="1"/>
  <c r="I64" i="1"/>
  <c r="H64" i="1"/>
  <c r="G64" i="1"/>
  <c r="E64" i="1"/>
  <c r="F10" i="1" s="1"/>
  <c r="D64" i="1"/>
  <c r="C64" i="1"/>
  <c r="B64" i="1"/>
  <c r="B41" i="1"/>
  <c r="C41" i="1"/>
  <c r="E41" i="1"/>
  <c r="S41" i="1" s="1"/>
  <c r="H41" i="1"/>
  <c r="I41" i="1"/>
  <c r="B42" i="1"/>
  <c r="C42" i="1"/>
  <c r="E42" i="1"/>
  <c r="H42" i="1"/>
  <c r="I42" i="1"/>
  <c r="B43" i="1"/>
  <c r="C43" i="1"/>
  <c r="E43" i="1"/>
  <c r="G43" i="1" s="1"/>
  <c r="H43" i="1"/>
  <c r="I43" i="1"/>
  <c r="B44" i="1"/>
  <c r="C44" i="1"/>
  <c r="E44" i="1"/>
  <c r="D44" i="1" s="1"/>
  <c r="H44" i="1"/>
  <c r="I44" i="1"/>
  <c r="B45" i="1"/>
  <c r="C45" i="1"/>
  <c r="E45" i="1"/>
  <c r="H45" i="1"/>
  <c r="I45" i="1"/>
  <c r="B61" i="1"/>
  <c r="C61" i="1"/>
  <c r="E61" i="1"/>
  <c r="K61" i="1" s="1"/>
  <c r="H61" i="1"/>
  <c r="I61" i="1"/>
  <c r="R220" i="1" l="1"/>
  <c r="R143" i="1"/>
  <c r="R127" i="1"/>
  <c r="R163" i="1"/>
  <c r="R151" i="1"/>
  <c r="R147" i="1"/>
  <c r="R74" i="1"/>
  <c r="R88" i="1"/>
  <c r="R80" i="1"/>
  <c r="R181" i="1"/>
  <c r="R213" i="1"/>
  <c r="R209" i="1"/>
  <c r="R197" i="1"/>
  <c r="R189" i="1"/>
  <c r="R165" i="1"/>
  <c r="R67" i="1"/>
  <c r="R134" i="1"/>
  <c r="R111" i="1"/>
  <c r="R95" i="1"/>
  <c r="R216" i="1"/>
  <c r="R157" i="1"/>
  <c r="R91" i="1"/>
  <c r="R167" i="1"/>
  <c r="R135" i="1"/>
  <c r="S61" i="1"/>
  <c r="R171" i="1"/>
  <c r="R104" i="1"/>
  <c r="R85" i="1"/>
  <c r="R207" i="1"/>
  <c r="R123" i="1"/>
  <c r="R119" i="1"/>
  <c r="R192" i="1"/>
  <c r="R184" i="1"/>
  <c r="R173" i="1"/>
  <c r="R169" i="1"/>
  <c r="R158" i="1"/>
  <c r="R155" i="1"/>
  <c r="R146" i="1"/>
  <c r="R66" i="1"/>
  <c r="R215" i="1"/>
  <c r="R131" i="1"/>
  <c r="R90" i="1"/>
  <c r="R76" i="1"/>
  <c r="R72" i="1"/>
  <c r="R115" i="1"/>
  <c r="R217" i="1"/>
  <c r="R210" i="1"/>
  <c r="R206" i="1"/>
  <c r="R202" i="1"/>
  <c r="R198" i="1"/>
  <c r="R195" i="1"/>
  <c r="R187" i="1"/>
  <c r="R183" i="1"/>
  <c r="R179" i="1"/>
  <c r="R152" i="1"/>
  <c r="R149" i="1"/>
  <c r="R145" i="1"/>
  <c r="R141" i="1"/>
  <c r="R137" i="1"/>
  <c r="R129" i="1"/>
  <c r="K44" i="1"/>
  <c r="L44" i="1" s="1"/>
  <c r="Q42" i="1"/>
  <c r="R100" i="1"/>
  <c r="R96" i="1"/>
  <c r="R92" i="1"/>
  <c r="R203" i="1"/>
  <c r="R199" i="1"/>
  <c r="R175" i="1"/>
  <c r="R159" i="1"/>
  <c r="R153" i="1"/>
  <c r="R133" i="1"/>
  <c r="R109" i="1"/>
  <c r="R98" i="1"/>
  <c r="R77" i="1"/>
  <c r="R219" i="1"/>
  <c r="R205" i="1"/>
  <c r="R201" i="1"/>
  <c r="R177" i="1"/>
  <c r="R161" i="1"/>
  <c r="R139" i="1"/>
  <c r="R132" i="1"/>
  <c r="R122" i="1"/>
  <c r="R118" i="1"/>
  <c r="R101" i="1"/>
  <c r="R93" i="1"/>
  <c r="R87" i="1"/>
  <c r="R211" i="1"/>
  <c r="R200" i="1"/>
  <c r="R186" i="1"/>
  <c r="R182" i="1"/>
  <c r="R176" i="1"/>
  <c r="R170" i="1"/>
  <c r="R166" i="1"/>
  <c r="R160" i="1"/>
  <c r="R154" i="1"/>
  <c r="R138" i="1"/>
  <c r="R125" i="1"/>
  <c r="R121" i="1"/>
  <c r="P44" i="1"/>
  <c r="K43" i="1"/>
  <c r="L43" i="1" s="1"/>
  <c r="P42" i="1"/>
  <c r="K41" i="1"/>
  <c r="L41" i="1" s="1"/>
  <c r="O44" i="1"/>
  <c r="F44" i="1"/>
  <c r="S43" i="1"/>
  <c r="R112" i="1"/>
  <c r="R108" i="1"/>
  <c r="R107" i="1"/>
  <c r="R84" i="1"/>
  <c r="R83" i="1"/>
  <c r="R194" i="1"/>
  <c r="R191" i="1"/>
  <c r="R190" i="1"/>
  <c r="R185" i="1"/>
  <c r="O43" i="1"/>
  <c r="R114" i="1"/>
  <c r="R106" i="1"/>
  <c r="R103" i="1"/>
  <c r="R99" i="1"/>
  <c r="R82" i="1"/>
  <c r="R79" i="1"/>
  <c r="R75" i="1"/>
  <c r="R69" i="1"/>
  <c r="R218" i="1"/>
  <c r="R208" i="1"/>
  <c r="R193" i="1"/>
  <c r="R180" i="1"/>
  <c r="R172" i="1"/>
  <c r="R164" i="1"/>
  <c r="R150" i="1"/>
  <c r="R142" i="1"/>
  <c r="R136" i="1"/>
  <c r="R128" i="1"/>
  <c r="R214" i="1"/>
  <c r="R174" i="1"/>
  <c r="R126" i="1"/>
  <c r="R168" i="1"/>
  <c r="R144" i="1"/>
  <c r="R120" i="1"/>
  <c r="S44" i="1"/>
  <c r="F43" i="1"/>
  <c r="R178" i="1"/>
  <c r="R162" i="1"/>
  <c r="R130" i="1"/>
  <c r="R44" i="1"/>
  <c r="G44" i="1"/>
  <c r="R102" i="1"/>
  <c r="R86" i="1"/>
  <c r="R70" i="1"/>
  <c r="R212" i="1"/>
  <c r="R204" i="1"/>
  <c r="R196" i="1"/>
  <c r="R188" i="1"/>
  <c r="R156" i="1"/>
  <c r="R148" i="1"/>
  <c r="R140" i="1"/>
  <c r="R124" i="1"/>
  <c r="G45" i="1"/>
  <c r="O45" i="1"/>
  <c r="G61" i="1"/>
  <c r="F61" i="1"/>
  <c r="O61" i="1"/>
  <c r="S45" i="1"/>
  <c r="F42" i="1"/>
  <c r="G42" i="1"/>
  <c r="O42" i="1"/>
  <c r="S42" i="1"/>
  <c r="K45" i="1"/>
  <c r="L45" i="1" s="1"/>
  <c r="F45" i="1"/>
  <c r="M42" i="1"/>
  <c r="T42" i="1" s="1"/>
  <c r="D42" i="1"/>
  <c r="R42" i="1" s="1"/>
  <c r="G41" i="1"/>
  <c r="F41" i="1"/>
  <c r="O41" i="1"/>
  <c r="R110" i="1"/>
  <c r="R94" i="1"/>
  <c r="R78" i="1"/>
  <c r="R68" i="1"/>
  <c r="R71" i="1"/>
  <c r="Q44" i="1"/>
  <c r="M44" i="1"/>
  <c r="N44" i="1" s="1"/>
  <c r="R113" i="1"/>
  <c r="R105" i="1"/>
  <c r="R97" i="1"/>
  <c r="R89" i="1"/>
  <c r="R81" i="1"/>
  <c r="R73" i="1"/>
  <c r="R65" i="1"/>
  <c r="L61" i="1"/>
  <c r="Q61" i="1"/>
  <c r="M61" i="1"/>
  <c r="N61" i="1" s="1"/>
  <c r="D61" i="1"/>
  <c r="R61" i="1" s="1"/>
  <c r="Q45" i="1"/>
  <c r="M45" i="1"/>
  <c r="N45" i="1" s="1"/>
  <c r="D45" i="1"/>
  <c r="R45" i="1" s="1"/>
  <c r="Q43" i="1"/>
  <c r="M43" i="1"/>
  <c r="N43" i="1" s="1"/>
  <c r="D43" i="1"/>
  <c r="R43" i="1" s="1"/>
  <c r="K42" i="1"/>
  <c r="L42" i="1" s="1"/>
  <c r="Q41" i="1"/>
  <c r="M41" i="1"/>
  <c r="T41" i="1" s="1"/>
  <c r="D41" i="1"/>
  <c r="R41" i="1" s="1"/>
  <c r="P61" i="1"/>
  <c r="P45" i="1"/>
  <c r="P43" i="1"/>
  <c r="P41" i="1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B29" i="2"/>
  <c r="F29" i="2"/>
  <c r="G30" i="2" s="1"/>
  <c r="H29" i="2"/>
  <c r="I30" i="2" s="1"/>
  <c r="J29" i="2"/>
  <c r="L29" i="2"/>
  <c r="M30" i="2" s="1"/>
  <c r="N29" i="2"/>
  <c r="O29" i="2"/>
  <c r="P29" i="2"/>
  <c r="Q30" i="2" l="1"/>
  <c r="U29" i="2"/>
  <c r="E30" i="2"/>
  <c r="C30" i="2"/>
  <c r="T61" i="1"/>
  <c r="T45" i="1"/>
  <c r="T44" i="1"/>
  <c r="T43" i="1"/>
  <c r="N41" i="1"/>
  <c r="N42" i="1"/>
  <c r="R29" i="2"/>
  <c r="G12" i="16"/>
  <c r="S29" i="2"/>
  <c r="T30" i="2" s="1"/>
  <c r="G11" i="16"/>
  <c r="Q40" i="16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B38" i="46" l="1"/>
  <c r="C38" i="46"/>
  <c r="D38" i="46"/>
  <c r="E38" i="46" s="1"/>
  <c r="F38" i="46"/>
  <c r="G38" i="46"/>
  <c r="H19" i="46" s="1"/>
  <c r="H38" i="46"/>
  <c r="I38" i="46"/>
  <c r="J38" i="46"/>
  <c r="L38" i="46"/>
  <c r="M19" i="46" s="1"/>
  <c r="O38" i="46"/>
  <c r="P19" i="46" s="1"/>
  <c r="Q38" i="46"/>
  <c r="R38" i="46"/>
  <c r="S38" i="46"/>
  <c r="U38" i="46"/>
  <c r="B39" i="46"/>
  <c r="C39" i="46"/>
  <c r="D39" i="46"/>
  <c r="E39" i="46" s="1"/>
  <c r="F39" i="46"/>
  <c r="G39" i="46"/>
  <c r="H20" i="46" s="1"/>
  <c r="H39" i="46"/>
  <c r="I39" i="46"/>
  <c r="J39" i="46"/>
  <c r="L39" i="46"/>
  <c r="M20" i="46" s="1"/>
  <c r="O39" i="46"/>
  <c r="P20" i="46" s="1"/>
  <c r="Q39" i="46"/>
  <c r="R39" i="46"/>
  <c r="S39" i="46"/>
  <c r="U39" i="46"/>
  <c r="B40" i="46"/>
  <c r="C40" i="46"/>
  <c r="D40" i="46"/>
  <c r="E40" i="46" s="1"/>
  <c r="F40" i="46"/>
  <c r="G40" i="46"/>
  <c r="H21" i="46" s="1"/>
  <c r="H40" i="46"/>
  <c r="I40" i="46"/>
  <c r="J40" i="46"/>
  <c r="L40" i="46"/>
  <c r="M21" i="46" s="1"/>
  <c r="O40" i="46"/>
  <c r="P21" i="46" s="1"/>
  <c r="Q40" i="46"/>
  <c r="R40" i="46"/>
  <c r="S40" i="46"/>
  <c r="U40" i="46"/>
  <c r="B41" i="46"/>
  <c r="C41" i="46"/>
  <c r="D41" i="46"/>
  <c r="E41" i="46" s="1"/>
  <c r="F41" i="46"/>
  <c r="G41" i="46"/>
  <c r="H22" i="46" s="1"/>
  <c r="H41" i="46"/>
  <c r="I41" i="46"/>
  <c r="J41" i="46"/>
  <c r="L41" i="46"/>
  <c r="M22" i="46" s="1"/>
  <c r="O41" i="46"/>
  <c r="P22" i="46" s="1"/>
  <c r="Q41" i="46"/>
  <c r="R41" i="46"/>
  <c r="S41" i="46"/>
  <c r="U41" i="46"/>
  <c r="B42" i="46"/>
  <c r="C42" i="46"/>
  <c r="D42" i="46"/>
  <c r="E42" i="46" s="1"/>
  <c r="F42" i="46"/>
  <c r="G42" i="46"/>
  <c r="H23" i="46" s="1"/>
  <c r="H42" i="46"/>
  <c r="I42" i="46"/>
  <c r="J42" i="46"/>
  <c r="L42" i="46"/>
  <c r="M23" i="46" s="1"/>
  <c r="O42" i="46"/>
  <c r="P23" i="46" s="1"/>
  <c r="Q42" i="46"/>
  <c r="R42" i="46"/>
  <c r="S42" i="46"/>
  <c r="U42" i="46"/>
  <c r="B43" i="46"/>
  <c r="C43" i="46"/>
  <c r="D43" i="46"/>
  <c r="E43" i="46" s="1"/>
  <c r="F43" i="46"/>
  <c r="G43" i="46"/>
  <c r="H24" i="46" s="1"/>
  <c r="H43" i="46"/>
  <c r="I43" i="46"/>
  <c r="J43" i="46"/>
  <c r="L43" i="46"/>
  <c r="M24" i="46" s="1"/>
  <c r="O43" i="46"/>
  <c r="P24" i="46" s="1"/>
  <c r="Q43" i="46"/>
  <c r="R43" i="46"/>
  <c r="S43" i="46"/>
  <c r="U43" i="46"/>
  <c r="B44" i="46"/>
  <c r="C44" i="46"/>
  <c r="D44" i="46"/>
  <c r="E44" i="46" s="1"/>
  <c r="F44" i="46"/>
  <c r="G44" i="46"/>
  <c r="H25" i="46" s="1"/>
  <c r="H44" i="46"/>
  <c r="I44" i="46"/>
  <c r="J44" i="46"/>
  <c r="L44" i="46"/>
  <c r="M25" i="46" s="1"/>
  <c r="O44" i="46"/>
  <c r="P25" i="46" s="1"/>
  <c r="Q44" i="46"/>
  <c r="R44" i="46"/>
  <c r="S44" i="46"/>
  <c r="U44" i="46"/>
  <c r="B45" i="46"/>
  <c r="C45" i="46"/>
  <c r="D45" i="46"/>
  <c r="E45" i="46" s="1"/>
  <c r="F45" i="46"/>
  <c r="G45" i="46"/>
  <c r="H26" i="46" s="1"/>
  <c r="H45" i="46"/>
  <c r="I45" i="46"/>
  <c r="J45" i="46"/>
  <c r="L45" i="46"/>
  <c r="M26" i="46" s="1"/>
  <c r="O45" i="46"/>
  <c r="P26" i="46" s="1"/>
  <c r="Q45" i="46"/>
  <c r="R45" i="46"/>
  <c r="S45" i="46"/>
  <c r="U45" i="46"/>
  <c r="B46" i="46"/>
  <c r="C46" i="46"/>
  <c r="D46" i="46"/>
  <c r="E46" i="46" s="1"/>
  <c r="F46" i="46"/>
  <c r="G46" i="46"/>
  <c r="H27" i="46" s="1"/>
  <c r="H46" i="46"/>
  <c r="I46" i="46"/>
  <c r="J46" i="46"/>
  <c r="L46" i="46"/>
  <c r="M27" i="46" s="1"/>
  <c r="O46" i="46"/>
  <c r="P27" i="46" s="1"/>
  <c r="Q46" i="46"/>
  <c r="R46" i="46"/>
  <c r="S46" i="46"/>
  <c r="U46" i="46"/>
  <c r="B48" i="46"/>
  <c r="C48" i="46"/>
  <c r="D48" i="46"/>
  <c r="E48" i="46" s="1"/>
  <c r="F48" i="46"/>
  <c r="G48" i="46"/>
  <c r="H48" i="46"/>
  <c r="I48" i="46"/>
  <c r="J48" i="46"/>
  <c r="L48" i="46"/>
  <c r="O48" i="46"/>
  <c r="Q48" i="46"/>
  <c r="R48" i="46"/>
  <c r="S48" i="46"/>
  <c r="U48" i="46"/>
  <c r="T38" i="46" l="1"/>
  <c r="T46" i="46"/>
  <c r="T42" i="46"/>
  <c r="T41" i="46"/>
  <c r="T40" i="46"/>
  <c r="T39" i="46"/>
  <c r="T45" i="46"/>
  <c r="T48" i="46"/>
  <c r="T44" i="46"/>
  <c r="T43" i="46"/>
  <c r="P2" i="6"/>
  <c r="P28" i="2" l="1"/>
  <c r="V180" i="51"/>
  <c r="U180" i="51"/>
  <c r="S180" i="51"/>
  <c r="R180" i="51"/>
  <c r="Q180" i="51"/>
  <c r="O180" i="51"/>
  <c r="M180" i="51"/>
  <c r="L180" i="51"/>
  <c r="J180" i="51"/>
  <c r="H180" i="51"/>
  <c r="F180" i="51"/>
  <c r="E180" i="51"/>
  <c r="C180" i="51"/>
  <c r="D180" i="51" s="1"/>
  <c r="B180" i="51"/>
  <c r="V179" i="51"/>
  <c r="U179" i="51"/>
  <c r="S179" i="51"/>
  <c r="R179" i="51"/>
  <c r="Q179" i="51"/>
  <c r="O179" i="51"/>
  <c r="M179" i="51"/>
  <c r="L179" i="51"/>
  <c r="J179" i="51"/>
  <c r="H179" i="51"/>
  <c r="F179" i="51"/>
  <c r="E179" i="51"/>
  <c r="C179" i="51"/>
  <c r="D179" i="51" s="1"/>
  <c r="B179" i="51"/>
  <c r="V178" i="51"/>
  <c r="U178" i="51"/>
  <c r="S178" i="51"/>
  <c r="R178" i="51"/>
  <c r="Q178" i="51"/>
  <c r="O178" i="51"/>
  <c r="M178" i="51"/>
  <c r="L178" i="51"/>
  <c r="J178" i="51"/>
  <c r="H178" i="51"/>
  <c r="F178" i="51"/>
  <c r="E178" i="51"/>
  <c r="C178" i="51"/>
  <c r="D178" i="51" s="1"/>
  <c r="B178" i="51"/>
  <c r="V177" i="51"/>
  <c r="U177" i="51"/>
  <c r="S177" i="51"/>
  <c r="R177" i="51"/>
  <c r="Q177" i="51"/>
  <c r="O177" i="51"/>
  <c r="M177" i="51"/>
  <c r="L177" i="51"/>
  <c r="J177" i="51"/>
  <c r="H177" i="51"/>
  <c r="F177" i="51"/>
  <c r="E177" i="51"/>
  <c r="C177" i="51"/>
  <c r="D177" i="51" s="1"/>
  <c r="B177" i="51"/>
  <c r="V176" i="51"/>
  <c r="U176" i="51"/>
  <c r="S176" i="51"/>
  <c r="R176" i="51"/>
  <c r="Q176" i="51"/>
  <c r="O176" i="51"/>
  <c r="M176" i="51"/>
  <c r="L176" i="51"/>
  <c r="J176" i="51"/>
  <c r="H176" i="51"/>
  <c r="F176" i="51"/>
  <c r="E176" i="51"/>
  <c r="C176" i="51"/>
  <c r="D176" i="51" s="1"/>
  <c r="B176" i="51"/>
  <c r="V175" i="51"/>
  <c r="U175" i="51"/>
  <c r="S175" i="51"/>
  <c r="R175" i="51"/>
  <c r="Q175" i="51"/>
  <c r="O175" i="51"/>
  <c r="M175" i="51"/>
  <c r="L175" i="51"/>
  <c r="J175" i="51"/>
  <c r="H175" i="51"/>
  <c r="F175" i="51"/>
  <c r="E175" i="51"/>
  <c r="C175" i="51"/>
  <c r="D175" i="51" s="1"/>
  <c r="B175" i="51"/>
  <c r="V174" i="51"/>
  <c r="U174" i="51"/>
  <c r="S174" i="51"/>
  <c r="R174" i="51"/>
  <c r="Q174" i="51"/>
  <c r="O174" i="51"/>
  <c r="M174" i="51"/>
  <c r="L174" i="51"/>
  <c r="J174" i="51"/>
  <c r="H174" i="51"/>
  <c r="F174" i="51"/>
  <c r="E174" i="51"/>
  <c r="C174" i="51"/>
  <c r="D174" i="51" s="1"/>
  <c r="B174" i="51"/>
  <c r="V173" i="51"/>
  <c r="U173" i="51"/>
  <c r="S173" i="51"/>
  <c r="R173" i="51"/>
  <c r="Q173" i="51"/>
  <c r="O173" i="51"/>
  <c r="M173" i="51"/>
  <c r="L173" i="51"/>
  <c r="J173" i="51"/>
  <c r="H173" i="51"/>
  <c r="F173" i="51"/>
  <c r="E173" i="51"/>
  <c r="C173" i="51"/>
  <c r="D173" i="51" s="1"/>
  <c r="B173" i="51"/>
  <c r="V172" i="51"/>
  <c r="U172" i="51"/>
  <c r="S172" i="51"/>
  <c r="R172" i="51"/>
  <c r="Q172" i="51"/>
  <c r="O172" i="51"/>
  <c r="M172" i="51"/>
  <c r="L172" i="51"/>
  <c r="J172" i="51"/>
  <c r="H172" i="51"/>
  <c r="F172" i="51"/>
  <c r="E172" i="51"/>
  <c r="C172" i="51"/>
  <c r="D172" i="51" s="1"/>
  <c r="B172" i="51"/>
  <c r="V171" i="51"/>
  <c r="U171" i="51"/>
  <c r="S171" i="51"/>
  <c r="R171" i="51"/>
  <c r="Q171" i="51"/>
  <c r="O171" i="51"/>
  <c r="M171" i="51"/>
  <c r="L171" i="51"/>
  <c r="J171" i="51"/>
  <c r="H171" i="51"/>
  <c r="F171" i="51"/>
  <c r="E171" i="51"/>
  <c r="C171" i="51"/>
  <c r="D171" i="51" s="1"/>
  <c r="B171" i="51"/>
  <c r="V169" i="51"/>
  <c r="U169" i="51"/>
  <c r="S169" i="51"/>
  <c r="R169" i="51"/>
  <c r="Q169" i="51"/>
  <c r="O169" i="51"/>
  <c r="M169" i="51"/>
  <c r="L169" i="51"/>
  <c r="J169" i="51"/>
  <c r="H169" i="51"/>
  <c r="F169" i="51"/>
  <c r="E169" i="51"/>
  <c r="C169" i="51"/>
  <c r="D169" i="51" s="1"/>
  <c r="B169" i="51"/>
  <c r="V168" i="51"/>
  <c r="U168" i="51"/>
  <c r="S168" i="51"/>
  <c r="R168" i="51"/>
  <c r="Q168" i="51"/>
  <c r="O168" i="51"/>
  <c r="M168" i="51"/>
  <c r="L168" i="51"/>
  <c r="J168" i="51"/>
  <c r="H168" i="51"/>
  <c r="F168" i="51"/>
  <c r="E168" i="51"/>
  <c r="C168" i="51"/>
  <c r="D168" i="51" s="1"/>
  <c r="B168" i="51"/>
  <c r="V167" i="51"/>
  <c r="U167" i="51"/>
  <c r="S167" i="51"/>
  <c r="R167" i="51"/>
  <c r="Q167" i="51"/>
  <c r="O167" i="51"/>
  <c r="M167" i="51"/>
  <c r="L167" i="51"/>
  <c r="J167" i="51"/>
  <c r="H167" i="51"/>
  <c r="F167" i="51"/>
  <c r="E167" i="51"/>
  <c r="C167" i="51"/>
  <c r="D167" i="51" s="1"/>
  <c r="B167" i="51"/>
  <c r="V166" i="51"/>
  <c r="U166" i="51"/>
  <c r="S166" i="51"/>
  <c r="R166" i="51"/>
  <c r="Q166" i="51"/>
  <c r="O166" i="51"/>
  <c r="M166" i="51"/>
  <c r="L166" i="51"/>
  <c r="J166" i="51"/>
  <c r="H166" i="51"/>
  <c r="F166" i="51"/>
  <c r="E166" i="51"/>
  <c r="C166" i="51"/>
  <c r="D166" i="51" s="1"/>
  <c r="B166" i="51"/>
  <c r="V165" i="51"/>
  <c r="U165" i="51"/>
  <c r="S165" i="51"/>
  <c r="R165" i="51"/>
  <c r="Q165" i="51"/>
  <c r="O165" i="51"/>
  <c r="M165" i="51"/>
  <c r="L165" i="51"/>
  <c r="J165" i="51"/>
  <c r="H165" i="51"/>
  <c r="F165" i="51"/>
  <c r="E165" i="51"/>
  <c r="C165" i="51"/>
  <c r="D165" i="51" s="1"/>
  <c r="B165" i="51"/>
  <c r="V164" i="51"/>
  <c r="U164" i="51"/>
  <c r="S164" i="51"/>
  <c r="R164" i="51"/>
  <c r="Q164" i="51"/>
  <c r="O164" i="51"/>
  <c r="M164" i="51"/>
  <c r="L164" i="51"/>
  <c r="J164" i="51"/>
  <c r="H164" i="51"/>
  <c r="F164" i="51"/>
  <c r="E164" i="51"/>
  <c r="C164" i="51"/>
  <c r="D164" i="51" s="1"/>
  <c r="B164" i="51"/>
  <c r="V163" i="51"/>
  <c r="U163" i="51"/>
  <c r="S163" i="51"/>
  <c r="R163" i="51"/>
  <c r="Q163" i="51"/>
  <c r="O163" i="51"/>
  <c r="M163" i="51"/>
  <c r="L163" i="51"/>
  <c r="J163" i="51"/>
  <c r="H163" i="51"/>
  <c r="F163" i="51"/>
  <c r="E163" i="51"/>
  <c r="C163" i="51"/>
  <c r="D163" i="51" s="1"/>
  <c r="B163" i="51"/>
  <c r="V162" i="51"/>
  <c r="U162" i="51"/>
  <c r="S162" i="51"/>
  <c r="R162" i="51"/>
  <c r="Q162" i="51"/>
  <c r="O162" i="51"/>
  <c r="M162" i="51"/>
  <c r="L162" i="51"/>
  <c r="J162" i="51"/>
  <c r="H162" i="51"/>
  <c r="F162" i="51"/>
  <c r="E162" i="51"/>
  <c r="C162" i="51"/>
  <c r="D162" i="51" s="1"/>
  <c r="B162" i="51"/>
  <c r="V161" i="51"/>
  <c r="U161" i="51"/>
  <c r="S161" i="51"/>
  <c r="R161" i="51"/>
  <c r="Q161" i="51"/>
  <c r="O161" i="51"/>
  <c r="M161" i="51"/>
  <c r="L161" i="51"/>
  <c r="J161" i="51"/>
  <c r="H161" i="51"/>
  <c r="F161" i="51"/>
  <c r="E161" i="51"/>
  <c r="C161" i="51"/>
  <c r="D161" i="51" s="1"/>
  <c r="B161" i="51"/>
  <c r="V160" i="51"/>
  <c r="U160" i="51"/>
  <c r="S160" i="51"/>
  <c r="R160" i="51"/>
  <c r="Q160" i="51"/>
  <c r="O160" i="51"/>
  <c r="M160" i="51"/>
  <c r="L160" i="51"/>
  <c r="J160" i="51"/>
  <c r="H160" i="51"/>
  <c r="F160" i="51"/>
  <c r="E160" i="51"/>
  <c r="C160" i="51"/>
  <c r="D160" i="51" s="1"/>
  <c r="B160" i="51"/>
  <c r="V158" i="51"/>
  <c r="U158" i="51"/>
  <c r="S158" i="51"/>
  <c r="R158" i="51"/>
  <c r="Q158" i="51"/>
  <c r="O158" i="51"/>
  <c r="M158" i="51"/>
  <c r="L158" i="51"/>
  <c r="J158" i="51"/>
  <c r="H158" i="51"/>
  <c r="F158" i="51"/>
  <c r="E158" i="51"/>
  <c r="C158" i="51"/>
  <c r="D158" i="51" s="1"/>
  <c r="B158" i="51"/>
  <c r="V157" i="51"/>
  <c r="U157" i="51"/>
  <c r="S157" i="51"/>
  <c r="R157" i="51"/>
  <c r="Q157" i="51"/>
  <c r="O157" i="51"/>
  <c r="M157" i="51"/>
  <c r="L157" i="51"/>
  <c r="J157" i="51"/>
  <c r="H157" i="51"/>
  <c r="F157" i="51"/>
  <c r="E157" i="51"/>
  <c r="C157" i="51"/>
  <c r="D157" i="51" s="1"/>
  <c r="B157" i="51"/>
  <c r="V156" i="51"/>
  <c r="U156" i="51"/>
  <c r="S156" i="51"/>
  <c r="R156" i="51"/>
  <c r="Q156" i="51"/>
  <c r="O156" i="51"/>
  <c r="M156" i="51"/>
  <c r="L156" i="51"/>
  <c r="J156" i="51"/>
  <c r="H156" i="51"/>
  <c r="F156" i="51"/>
  <c r="E156" i="51"/>
  <c r="C156" i="51"/>
  <c r="D156" i="51" s="1"/>
  <c r="B156" i="51"/>
  <c r="V155" i="51"/>
  <c r="U155" i="51"/>
  <c r="S155" i="51"/>
  <c r="R155" i="51"/>
  <c r="Q155" i="51"/>
  <c r="O155" i="51"/>
  <c r="M155" i="51"/>
  <c r="L155" i="51"/>
  <c r="J155" i="51"/>
  <c r="H155" i="51"/>
  <c r="F155" i="51"/>
  <c r="E155" i="51"/>
  <c r="C155" i="51"/>
  <c r="D155" i="51" s="1"/>
  <c r="B155" i="51"/>
  <c r="V154" i="51"/>
  <c r="U154" i="51"/>
  <c r="S154" i="51"/>
  <c r="R154" i="51"/>
  <c r="Q154" i="51"/>
  <c r="O154" i="51"/>
  <c r="M154" i="51"/>
  <c r="L154" i="51"/>
  <c r="J154" i="51"/>
  <c r="H154" i="51"/>
  <c r="F154" i="51"/>
  <c r="E154" i="51"/>
  <c r="C154" i="51"/>
  <c r="D154" i="51" s="1"/>
  <c r="B154" i="51"/>
  <c r="V153" i="51"/>
  <c r="U153" i="51"/>
  <c r="S153" i="51"/>
  <c r="R153" i="51"/>
  <c r="Q153" i="51"/>
  <c r="O153" i="51"/>
  <c r="M153" i="51"/>
  <c r="L153" i="51"/>
  <c r="J153" i="51"/>
  <c r="H153" i="51"/>
  <c r="F153" i="51"/>
  <c r="E153" i="51"/>
  <c r="C153" i="51"/>
  <c r="D153" i="51" s="1"/>
  <c r="B153" i="51"/>
  <c r="V152" i="51"/>
  <c r="U152" i="51"/>
  <c r="S152" i="51"/>
  <c r="R152" i="51"/>
  <c r="Q152" i="51"/>
  <c r="O152" i="51"/>
  <c r="M152" i="51"/>
  <c r="L152" i="51"/>
  <c r="J152" i="51"/>
  <c r="H152" i="51"/>
  <c r="F152" i="51"/>
  <c r="E152" i="51"/>
  <c r="C152" i="51"/>
  <c r="D152" i="51" s="1"/>
  <c r="B152" i="51"/>
  <c r="V151" i="51"/>
  <c r="U151" i="51"/>
  <c r="S151" i="51"/>
  <c r="R151" i="51"/>
  <c r="Q151" i="51"/>
  <c r="O151" i="51"/>
  <c r="M151" i="51"/>
  <c r="L151" i="51"/>
  <c r="J151" i="51"/>
  <c r="H151" i="51"/>
  <c r="F151" i="51"/>
  <c r="E151" i="51"/>
  <c r="C151" i="51"/>
  <c r="D151" i="51" s="1"/>
  <c r="B151" i="51"/>
  <c r="V150" i="51"/>
  <c r="U150" i="51"/>
  <c r="S150" i="51"/>
  <c r="R150" i="51"/>
  <c r="Q150" i="51"/>
  <c r="O150" i="51"/>
  <c r="M150" i="51"/>
  <c r="L150" i="51"/>
  <c r="J150" i="51"/>
  <c r="H150" i="51"/>
  <c r="F150" i="51"/>
  <c r="E150" i="51"/>
  <c r="C150" i="51"/>
  <c r="D150" i="51" s="1"/>
  <c r="B150" i="51"/>
  <c r="V149" i="51"/>
  <c r="U149" i="51"/>
  <c r="S149" i="51"/>
  <c r="R149" i="51"/>
  <c r="Q149" i="51"/>
  <c r="O149" i="51"/>
  <c r="M149" i="51"/>
  <c r="L149" i="51"/>
  <c r="J149" i="51"/>
  <c r="H149" i="51"/>
  <c r="F149" i="51"/>
  <c r="E149" i="51"/>
  <c r="C149" i="51"/>
  <c r="D149" i="51" s="1"/>
  <c r="B149" i="51"/>
  <c r="V148" i="51"/>
  <c r="U148" i="51"/>
  <c r="S148" i="51"/>
  <c r="R148" i="51"/>
  <c r="Q148" i="51"/>
  <c r="O148" i="51"/>
  <c r="M148" i="51"/>
  <c r="L148" i="51"/>
  <c r="J148" i="51"/>
  <c r="H148" i="51"/>
  <c r="F148" i="51"/>
  <c r="E148" i="51"/>
  <c r="C148" i="51"/>
  <c r="D148" i="51" s="1"/>
  <c r="B148" i="51"/>
  <c r="V147" i="51"/>
  <c r="U147" i="51"/>
  <c r="S147" i="51"/>
  <c r="R147" i="51"/>
  <c r="Q147" i="51"/>
  <c r="O147" i="51"/>
  <c r="M147" i="51"/>
  <c r="L147" i="51"/>
  <c r="J147" i="51"/>
  <c r="H147" i="51"/>
  <c r="F147" i="51"/>
  <c r="E147" i="51"/>
  <c r="C147" i="51"/>
  <c r="D147" i="51" s="1"/>
  <c r="B147" i="51"/>
  <c r="V146" i="51"/>
  <c r="U146" i="51"/>
  <c r="S146" i="51"/>
  <c r="R146" i="51"/>
  <c r="Q146" i="51"/>
  <c r="O146" i="51"/>
  <c r="M146" i="51"/>
  <c r="L146" i="51"/>
  <c r="J146" i="51"/>
  <c r="H146" i="51"/>
  <c r="F146" i="51"/>
  <c r="E146" i="51"/>
  <c r="C146" i="51"/>
  <c r="D146" i="51" s="1"/>
  <c r="B146" i="51"/>
  <c r="V145" i="51"/>
  <c r="U145" i="51"/>
  <c r="S145" i="51"/>
  <c r="R145" i="51"/>
  <c r="Q145" i="51"/>
  <c r="O145" i="51"/>
  <c r="M145" i="51"/>
  <c r="L145" i="51"/>
  <c r="J145" i="51"/>
  <c r="H145" i="51"/>
  <c r="F145" i="51"/>
  <c r="E145" i="51"/>
  <c r="C145" i="51"/>
  <c r="D145" i="51" s="1"/>
  <c r="B145" i="51"/>
  <c r="V144" i="51"/>
  <c r="U144" i="51"/>
  <c r="S144" i="51"/>
  <c r="R144" i="51"/>
  <c r="Q144" i="51"/>
  <c r="O144" i="51"/>
  <c r="M144" i="51"/>
  <c r="L144" i="51"/>
  <c r="J144" i="51"/>
  <c r="H144" i="51"/>
  <c r="F144" i="51"/>
  <c r="E144" i="51"/>
  <c r="C144" i="51"/>
  <c r="D144" i="51" s="1"/>
  <c r="B144" i="51"/>
  <c r="V143" i="51"/>
  <c r="U143" i="51"/>
  <c r="S143" i="51"/>
  <c r="R143" i="51"/>
  <c r="Q143" i="51"/>
  <c r="O143" i="51"/>
  <c r="M143" i="51"/>
  <c r="L143" i="51"/>
  <c r="J143" i="51"/>
  <c r="H143" i="51"/>
  <c r="F143" i="51"/>
  <c r="E143" i="51"/>
  <c r="C143" i="51"/>
  <c r="D143" i="51" s="1"/>
  <c r="B143" i="51"/>
  <c r="V142" i="51"/>
  <c r="U142" i="51"/>
  <c r="S142" i="51"/>
  <c r="R142" i="51"/>
  <c r="Q142" i="51"/>
  <c r="O142" i="51"/>
  <c r="M142" i="51"/>
  <c r="L142" i="51"/>
  <c r="J142" i="51"/>
  <c r="H142" i="51"/>
  <c r="F142" i="51"/>
  <c r="E142" i="51"/>
  <c r="C142" i="51"/>
  <c r="D142" i="51" s="1"/>
  <c r="B142" i="51"/>
  <c r="V141" i="51"/>
  <c r="U141" i="51"/>
  <c r="S141" i="51"/>
  <c r="R141" i="51"/>
  <c r="Q141" i="51"/>
  <c r="O141" i="51"/>
  <c r="M141" i="51"/>
  <c r="L141" i="51"/>
  <c r="J141" i="51"/>
  <c r="H141" i="51"/>
  <c r="F141" i="51"/>
  <c r="E141" i="51"/>
  <c r="C141" i="51"/>
  <c r="D141" i="51" s="1"/>
  <c r="B141" i="51"/>
  <c r="V140" i="51"/>
  <c r="U140" i="51"/>
  <c r="S140" i="51"/>
  <c r="R140" i="51"/>
  <c r="Q140" i="51"/>
  <c r="O140" i="51"/>
  <c r="M140" i="51"/>
  <c r="L140" i="51"/>
  <c r="J140" i="51"/>
  <c r="H140" i="51"/>
  <c r="F140" i="51"/>
  <c r="E140" i="51"/>
  <c r="C140" i="51"/>
  <c r="D140" i="51" s="1"/>
  <c r="B140" i="51"/>
  <c r="V139" i="51"/>
  <c r="U139" i="51"/>
  <c r="S139" i="51"/>
  <c r="R139" i="51"/>
  <c r="Q139" i="51"/>
  <c r="O139" i="51"/>
  <c r="M139" i="51"/>
  <c r="L139" i="51"/>
  <c r="J139" i="51"/>
  <c r="H139" i="51"/>
  <c r="F139" i="51"/>
  <c r="E139" i="51"/>
  <c r="C139" i="51"/>
  <c r="D139" i="51" s="1"/>
  <c r="B139" i="51"/>
  <c r="V138" i="51"/>
  <c r="U138" i="51"/>
  <c r="S138" i="51"/>
  <c r="R138" i="51"/>
  <c r="Q138" i="51"/>
  <c r="O138" i="51"/>
  <c r="M138" i="51"/>
  <c r="L138" i="51"/>
  <c r="J138" i="51"/>
  <c r="H138" i="51"/>
  <c r="F138" i="51"/>
  <c r="E138" i="51"/>
  <c r="C138" i="51"/>
  <c r="D138" i="51" s="1"/>
  <c r="B138" i="51"/>
  <c r="V137" i="51"/>
  <c r="U137" i="51"/>
  <c r="S137" i="51"/>
  <c r="R137" i="51"/>
  <c r="Q137" i="51"/>
  <c r="O137" i="51"/>
  <c r="M137" i="51"/>
  <c r="L137" i="51"/>
  <c r="J137" i="51"/>
  <c r="H137" i="51"/>
  <c r="F137" i="51"/>
  <c r="E137" i="51"/>
  <c r="C137" i="51"/>
  <c r="D137" i="51" s="1"/>
  <c r="B137" i="51"/>
  <c r="V136" i="51"/>
  <c r="U136" i="51"/>
  <c r="S136" i="51"/>
  <c r="R136" i="51"/>
  <c r="Q136" i="51"/>
  <c r="O136" i="51"/>
  <c r="M136" i="51"/>
  <c r="L136" i="51"/>
  <c r="J136" i="51"/>
  <c r="H136" i="51"/>
  <c r="F136" i="51"/>
  <c r="E136" i="51"/>
  <c r="C136" i="51"/>
  <c r="D136" i="51" s="1"/>
  <c r="B136" i="51"/>
  <c r="V135" i="51"/>
  <c r="U135" i="51"/>
  <c r="S135" i="51"/>
  <c r="R135" i="51"/>
  <c r="Q135" i="51"/>
  <c r="O135" i="51"/>
  <c r="M135" i="51"/>
  <c r="L135" i="51"/>
  <c r="J135" i="51"/>
  <c r="H135" i="51"/>
  <c r="F135" i="51"/>
  <c r="E135" i="51"/>
  <c r="C135" i="51"/>
  <c r="D135" i="51" s="1"/>
  <c r="B135" i="51"/>
  <c r="V134" i="51"/>
  <c r="U134" i="51"/>
  <c r="S134" i="51"/>
  <c r="R134" i="51"/>
  <c r="Q134" i="51"/>
  <c r="O134" i="51"/>
  <c r="M134" i="51"/>
  <c r="L134" i="51"/>
  <c r="J134" i="51"/>
  <c r="H134" i="51"/>
  <c r="F134" i="51"/>
  <c r="E134" i="51"/>
  <c r="C134" i="51"/>
  <c r="D134" i="51" s="1"/>
  <c r="B134" i="51"/>
  <c r="V133" i="51"/>
  <c r="U133" i="51"/>
  <c r="S133" i="51"/>
  <c r="R133" i="51"/>
  <c r="Q133" i="51"/>
  <c r="O133" i="51"/>
  <c r="M133" i="51"/>
  <c r="L133" i="51"/>
  <c r="J133" i="51"/>
  <c r="H133" i="51"/>
  <c r="F133" i="51"/>
  <c r="E133" i="51"/>
  <c r="C133" i="51"/>
  <c r="D133" i="51" s="1"/>
  <c r="B133" i="51"/>
  <c r="V132" i="51"/>
  <c r="U132" i="51"/>
  <c r="S132" i="51"/>
  <c r="R132" i="51"/>
  <c r="Q132" i="51"/>
  <c r="O132" i="51"/>
  <c r="M132" i="51"/>
  <c r="L132" i="51"/>
  <c r="J132" i="51"/>
  <c r="H132" i="51"/>
  <c r="F132" i="51"/>
  <c r="E132" i="51"/>
  <c r="C132" i="51"/>
  <c r="D132" i="51" s="1"/>
  <c r="B132" i="51"/>
  <c r="V131" i="51"/>
  <c r="U131" i="51"/>
  <c r="S131" i="51"/>
  <c r="R131" i="51"/>
  <c r="Q131" i="51"/>
  <c r="O131" i="51"/>
  <c r="M131" i="51"/>
  <c r="L131" i="51"/>
  <c r="J131" i="51"/>
  <c r="H131" i="51"/>
  <c r="F131" i="51"/>
  <c r="E131" i="51"/>
  <c r="C131" i="51"/>
  <c r="D131" i="51" s="1"/>
  <c r="B131" i="51"/>
  <c r="V130" i="51"/>
  <c r="U130" i="51"/>
  <c r="S130" i="51"/>
  <c r="R130" i="51"/>
  <c r="Q130" i="51"/>
  <c r="O130" i="51"/>
  <c r="M130" i="51"/>
  <c r="L130" i="51"/>
  <c r="J130" i="51"/>
  <c r="H130" i="51"/>
  <c r="F130" i="51"/>
  <c r="E130" i="51"/>
  <c r="C130" i="51"/>
  <c r="D130" i="51" s="1"/>
  <c r="B130" i="51"/>
  <c r="V129" i="51"/>
  <c r="U129" i="51"/>
  <c r="S129" i="51"/>
  <c r="R129" i="51"/>
  <c r="Q129" i="51"/>
  <c r="O129" i="51"/>
  <c r="M129" i="51"/>
  <c r="L129" i="51"/>
  <c r="J129" i="51"/>
  <c r="H129" i="51"/>
  <c r="F129" i="51"/>
  <c r="E129" i="51"/>
  <c r="C129" i="51"/>
  <c r="D129" i="51" s="1"/>
  <c r="B129" i="51"/>
  <c r="V128" i="51"/>
  <c r="U128" i="51"/>
  <c r="S128" i="51"/>
  <c r="R128" i="51"/>
  <c r="Q128" i="51"/>
  <c r="O128" i="51"/>
  <c r="M128" i="51"/>
  <c r="L128" i="51"/>
  <c r="J128" i="51"/>
  <c r="H128" i="51"/>
  <c r="F128" i="51"/>
  <c r="E128" i="51"/>
  <c r="C128" i="51"/>
  <c r="D128" i="51" s="1"/>
  <c r="B128" i="51"/>
  <c r="V127" i="51"/>
  <c r="U127" i="51"/>
  <c r="S127" i="51"/>
  <c r="R127" i="51"/>
  <c r="Q127" i="51"/>
  <c r="O127" i="51"/>
  <c r="M127" i="51"/>
  <c r="L127" i="51"/>
  <c r="J127" i="51"/>
  <c r="H127" i="51"/>
  <c r="F127" i="51"/>
  <c r="E127" i="51"/>
  <c r="C127" i="51"/>
  <c r="D127" i="51" s="1"/>
  <c r="B127" i="51"/>
  <c r="V126" i="51"/>
  <c r="U126" i="51"/>
  <c r="S126" i="51"/>
  <c r="R126" i="51"/>
  <c r="Q126" i="51"/>
  <c r="O126" i="51"/>
  <c r="M126" i="51"/>
  <c r="L126" i="51"/>
  <c r="J126" i="51"/>
  <c r="H126" i="51"/>
  <c r="F126" i="51"/>
  <c r="E126" i="51"/>
  <c r="C126" i="51"/>
  <c r="D126" i="51" s="1"/>
  <c r="B126" i="51"/>
  <c r="V125" i="51"/>
  <c r="U125" i="51"/>
  <c r="S125" i="51"/>
  <c r="R125" i="51"/>
  <c r="Q125" i="51"/>
  <c r="O125" i="51"/>
  <c r="M125" i="51"/>
  <c r="L125" i="51"/>
  <c r="J125" i="51"/>
  <c r="H125" i="51"/>
  <c r="F125" i="51"/>
  <c r="E125" i="51"/>
  <c r="C125" i="51"/>
  <c r="D125" i="51" s="1"/>
  <c r="B125" i="51"/>
  <c r="V124" i="51"/>
  <c r="U124" i="51"/>
  <c r="S124" i="51"/>
  <c r="R124" i="51"/>
  <c r="Q124" i="51"/>
  <c r="O124" i="51"/>
  <c r="M124" i="51"/>
  <c r="L124" i="51"/>
  <c r="J124" i="51"/>
  <c r="H124" i="51"/>
  <c r="F124" i="51"/>
  <c r="E124" i="51"/>
  <c r="C124" i="51"/>
  <c r="D124" i="51" s="1"/>
  <c r="B124" i="51"/>
  <c r="V123" i="51"/>
  <c r="U123" i="51"/>
  <c r="S123" i="51"/>
  <c r="R123" i="51"/>
  <c r="Q123" i="51"/>
  <c r="O123" i="51"/>
  <c r="M123" i="51"/>
  <c r="L123" i="51"/>
  <c r="J123" i="51"/>
  <c r="H123" i="51"/>
  <c r="F123" i="51"/>
  <c r="E123" i="51"/>
  <c r="C123" i="51"/>
  <c r="D123" i="51" s="1"/>
  <c r="B123" i="51"/>
  <c r="V122" i="51"/>
  <c r="U122" i="51"/>
  <c r="S122" i="51"/>
  <c r="R122" i="51"/>
  <c r="Q122" i="51"/>
  <c r="O122" i="51"/>
  <c r="M122" i="51"/>
  <c r="L122" i="51"/>
  <c r="J122" i="51"/>
  <c r="H122" i="51"/>
  <c r="F122" i="51"/>
  <c r="E122" i="51"/>
  <c r="C122" i="51"/>
  <c r="D122" i="51" s="1"/>
  <c r="B122" i="51"/>
  <c r="V121" i="51"/>
  <c r="U121" i="51"/>
  <c r="S121" i="51"/>
  <c r="R121" i="51"/>
  <c r="Q121" i="51"/>
  <c r="O121" i="51"/>
  <c r="M121" i="51"/>
  <c r="L121" i="51"/>
  <c r="J121" i="51"/>
  <c r="H121" i="51"/>
  <c r="F121" i="51"/>
  <c r="E121" i="51"/>
  <c r="C121" i="51"/>
  <c r="D121" i="51" s="1"/>
  <c r="B121" i="51"/>
  <c r="V120" i="51"/>
  <c r="U120" i="51"/>
  <c r="S120" i="51"/>
  <c r="R120" i="51"/>
  <c r="Q120" i="51"/>
  <c r="O120" i="51"/>
  <c r="M120" i="51"/>
  <c r="L120" i="51"/>
  <c r="J120" i="51"/>
  <c r="H120" i="51"/>
  <c r="F120" i="51"/>
  <c r="E120" i="51"/>
  <c r="C120" i="51"/>
  <c r="D120" i="51" s="1"/>
  <c r="B120" i="51"/>
  <c r="V119" i="51"/>
  <c r="U119" i="51"/>
  <c r="S119" i="51"/>
  <c r="R119" i="51"/>
  <c r="Q119" i="51"/>
  <c r="O119" i="51"/>
  <c r="M119" i="51"/>
  <c r="L119" i="51"/>
  <c r="J119" i="51"/>
  <c r="H119" i="51"/>
  <c r="F119" i="51"/>
  <c r="E119" i="51"/>
  <c r="C119" i="51"/>
  <c r="D119" i="51" s="1"/>
  <c r="B119" i="51"/>
  <c r="V118" i="51"/>
  <c r="U118" i="51"/>
  <c r="S118" i="51"/>
  <c r="R118" i="51"/>
  <c r="Q118" i="51"/>
  <c r="O118" i="51"/>
  <c r="M118" i="51"/>
  <c r="L118" i="51"/>
  <c r="J118" i="51"/>
  <c r="H118" i="51"/>
  <c r="F118" i="51"/>
  <c r="E118" i="51"/>
  <c r="C118" i="51"/>
  <c r="D118" i="51" s="1"/>
  <c r="B118" i="51"/>
  <c r="V117" i="51"/>
  <c r="U117" i="51"/>
  <c r="S117" i="51"/>
  <c r="R117" i="51"/>
  <c r="Q117" i="51"/>
  <c r="O117" i="51"/>
  <c r="M117" i="51"/>
  <c r="L117" i="51"/>
  <c r="J117" i="51"/>
  <c r="H117" i="51"/>
  <c r="F117" i="51"/>
  <c r="E117" i="51"/>
  <c r="C117" i="51"/>
  <c r="D117" i="51" s="1"/>
  <c r="B117" i="51"/>
  <c r="V116" i="51"/>
  <c r="U116" i="51"/>
  <c r="S116" i="51"/>
  <c r="R116" i="51"/>
  <c r="Q116" i="51"/>
  <c r="O116" i="51"/>
  <c r="M116" i="51"/>
  <c r="L116" i="51"/>
  <c r="J116" i="51"/>
  <c r="H116" i="51"/>
  <c r="F116" i="51"/>
  <c r="E116" i="51"/>
  <c r="C116" i="51"/>
  <c r="D116" i="51" s="1"/>
  <c r="B116" i="51"/>
  <c r="V115" i="51"/>
  <c r="U115" i="51"/>
  <c r="S115" i="51"/>
  <c r="R115" i="51"/>
  <c r="Q115" i="51"/>
  <c r="O115" i="51"/>
  <c r="M115" i="51"/>
  <c r="L115" i="51"/>
  <c r="J115" i="51"/>
  <c r="H115" i="51"/>
  <c r="F115" i="51"/>
  <c r="E115" i="51"/>
  <c r="C115" i="51"/>
  <c r="D115" i="51" s="1"/>
  <c r="B115" i="51"/>
  <c r="V114" i="51"/>
  <c r="U114" i="51"/>
  <c r="S114" i="51"/>
  <c r="R114" i="51"/>
  <c r="Q114" i="51"/>
  <c r="O114" i="51"/>
  <c r="M114" i="51"/>
  <c r="L114" i="51"/>
  <c r="J114" i="51"/>
  <c r="H114" i="51"/>
  <c r="F114" i="51"/>
  <c r="E114" i="51"/>
  <c r="C114" i="51"/>
  <c r="D114" i="51" s="1"/>
  <c r="B114" i="51"/>
  <c r="V113" i="51"/>
  <c r="U113" i="51"/>
  <c r="S113" i="51"/>
  <c r="R113" i="51"/>
  <c r="Q113" i="51"/>
  <c r="O113" i="51"/>
  <c r="M113" i="51"/>
  <c r="L113" i="51"/>
  <c r="J113" i="51"/>
  <c r="H113" i="51"/>
  <c r="F113" i="51"/>
  <c r="E113" i="51"/>
  <c r="C113" i="51"/>
  <c r="D113" i="51" s="1"/>
  <c r="B113" i="51"/>
  <c r="V112" i="51"/>
  <c r="U112" i="51"/>
  <c r="S112" i="51"/>
  <c r="R112" i="51"/>
  <c r="Q112" i="51"/>
  <c r="O112" i="51"/>
  <c r="M112" i="51"/>
  <c r="L112" i="51"/>
  <c r="J112" i="51"/>
  <c r="H112" i="51"/>
  <c r="F112" i="51"/>
  <c r="E112" i="51"/>
  <c r="C112" i="51"/>
  <c r="D112" i="51" s="1"/>
  <c r="B112" i="51"/>
  <c r="V111" i="51"/>
  <c r="U111" i="51"/>
  <c r="S111" i="51"/>
  <c r="R111" i="51"/>
  <c r="Q111" i="51"/>
  <c r="O111" i="51"/>
  <c r="M111" i="51"/>
  <c r="L111" i="51"/>
  <c r="J111" i="51"/>
  <c r="H111" i="51"/>
  <c r="F111" i="51"/>
  <c r="E111" i="51"/>
  <c r="C111" i="51"/>
  <c r="D111" i="51" s="1"/>
  <c r="B111" i="51"/>
  <c r="V110" i="51"/>
  <c r="U110" i="51"/>
  <c r="S110" i="51"/>
  <c r="R110" i="51"/>
  <c r="Q110" i="51"/>
  <c r="O110" i="51"/>
  <c r="M110" i="51"/>
  <c r="L110" i="51"/>
  <c r="J110" i="51"/>
  <c r="H110" i="51"/>
  <c r="F110" i="51"/>
  <c r="E110" i="51"/>
  <c r="C110" i="51"/>
  <c r="D110" i="51" s="1"/>
  <c r="B110" i="51"/>
  <c r="V109" i="51"/>
  <c r="U109" i="51"/>
  <c r="S109" i="51"/>
  <c r="R109" i="51"/>
  <c r="Q109" i="51"/>
  <c r="O109" i="51"/>
  <c r="M109" i="51"/>
  <c r="L109" i="51"/>
  <c r="J109" i="51"/>
  <c r="H109" i="51"/>
  <c r="F109" i="51"/>
  <c r="E109" i="51"/>
  <c r="C109" i="51"/>
  <c r="D109" i="51" s="1"/>
  <c r="B109" i="51"/>
  <c r="V107" i="51"/>
  <c r="U107" i="51"/>
  <c r="S107" i="51"/>
  <c r="R107" i="51"/>
  <c r="Q107" i="51"/>
  <c r="O107" i="51"/>
  <c r="M107" i="51"/>
  <c r="L107" i="51"/>
  <c r="J107" i="51"/>
  <c r="H107" i="51"/>
  <c r="F107" i="51"/>
  <c r="E107" i="51"/>
  <c r="C107" i="51"/>
  <c r="D107" i="51" s="1"/>
  <c r="B107" i="51"/>
  <c r="V106" i="51"/>
  <c r="U106" i="51"/>
  <c r="S106" i="51"/>
  <c r="R106" i="51"/>
  <c r="Q106" i="51"/>
  <c r="O106" i="51"/>
  <c r="M106" i="51"/>
  <c r="L106" i="51"/>
  <c r="J106" i="51"/>
  <c r="H106" i="51"/>
  <c r="F106" i="51"/>
  <c r="E106" i="51"/>
  <c r="C106" i="51"/>
  <c r="D106" i="51" s="1"/>
  <c r="B106" i="51"/>
  <c r="V105" i="51"/>
  <c r="U105" i="51"/>
  <c r="S105" i="51"/>
  <c r="R105" i="51"/>
  <c r="Q105" i="51"/>
  <c r="O105" i="51"/>
  <c r="M105" i="51"/>
  <c r="L105" i="51"/>
  <c r="J105" i="51"/>
  <c r="H105" i="51"/>
  <c r="F105" i="51"/>
  <c r="E105" i="51"/>
  <c r="C105" i="51"/>
  <c r="D105" i="51" s="1"/>
  <c r="B105" i="51"/>
  <c r="V104" i="51"/>
  <c r="U104" i="51"/>
  <c r="S104" i="51"/>
  <c r="R104" i="51"/>
  <c r="Q104" i="51"/>
  <c r="O104" i="51"/>
  <c r="M104" i="51"/>
  <c r="L104" i="51"/>
  <c r="J104" i="51"/>
  <c r="H104" i="51"/>
  <c r="F104" i="51"/>
  <c r="E104" i="51"/>
  <c r="C104" i="51"/>
  <c r="D104" i="51" s="1"/>
  <c r="B104" i="51"/>
  <c r="V103" i="51"/>
  <c r="U103" i="51"/>
  <c r="S103" i="51"/>
  <c r="R103" i="51"/>
  <c r="Q103" i="51"/>
  <c r="O103" i="51"/>
  <c r="M103" i="51"/>
  <c r="L103" i="51"/>
  <c r="J103" i="51"/>
  <c r="H103" i="51"/>
  <c r="F103" i="51"/>
  <c r="E103" i="51"/>
  <c r="C103" i="51"/>
  <c r="D103" i="51" s="1"/>
  <c r="B103" i="51"/>
  <c r="V102" i="51"/>
  <c r="U102" i="51"/>
  <c r="S102" i="51"/>
  <c r="R102" i="51"/>
  <c r="Q102" i="51"/>
  <c r="O102" i="51"/>
  <c r="M102" i="51"/>
  <c r="L102" i="51"/>
  <c r="J102" i="51"/>
  <c r="H102" i="51"/>
  <c r="F102" i="51"/>
  <c r="E102" i="51"/>
  <c r="C102" i="51"/>
  <c r="D102" i="51" s="1"/>
  <c r="B102" i="51"/>
  <c r="V101" i="51"/>
  <c r="U101" i="51"/>
  <c r="S101" i="51"/>
  <c r="R101" i="51"/>
  <c r="Q101" i="51"/>
  <c r="O101" i="51"/>
  <c r="M101" i="51"/>
  <c r="L101" i="51"/>
  <c r="J101" i="51"/>
  <c r="H101" i="51"/>
  <c r="F101" i="51"/>
  <c r="E101" i="51"/>
  <c r="C101" i="51"/>
  <c r="D101" i="51" s="1"/>
  <c r="B101" i="51"/>
  <c r="V100" i="51"/>
  <c r="U100" i="51"/>
  <c r="S100" i="51"/>
  <c r="R100" i="51"/>
  <c r="Q100" i="51"/>
  <c r="O100" i="51"/>
  <c r="M100" i="51"/>
  <c r="L100" i="51"/>
  <c r="J100" i="51"/>
  <c r="H100" i="51"/>
  <c r="F100" i="51"/>
  <c r="E100" i="51"/>
  <c r="C100" i="51"/>
  <c r="D100" i="51" s="1"/>
  <c r="B100" i="51"/>
  <c r="V99" i="51"/>
  <c r="U99" i="51"/>
  <c r="S99" i="51"/>
  <c r="R99" i="51"/>
  <c r="Q99" i="51"/>
  <c r="O99" i="51"/>
  <c r="M99" i="51"/>
  <c r="L99" i="51"/>
  <c r="J99" i="51"/>
  <c r="H99" i="51"/>
  <c r="F99" i="51"/>
  <c r="E99" i="51"/>
  <c r="C99" i="51"/>
  <c r="D99" i="51" s="1"/>
  <c r="B99" i="51"/>
  <c r="V98" i="51"/>
  <c r="U98" i="51"/>
  <c r="S98" i="51"/>
  <c r="R98" i="51"/>
  <c r="Q98" i="51"/>
  <c r="O98" i="51"/>
  <c r="M98" i="51"/>
  <c r="L98" i="51"/>
  <c r="J98" i="51"/>
  <c r="H98" i="51"/>
  <c r="F98" i="51"/>
  <c r="E98" i="51"/>
  <c r="C98" i="51"/>
  <c r="D98" i="51" s="1"/>
  <c r="B98" i="51"/>
  <c r="V96" i="51"/>
  <c r="U96" i="51"/>
  <c r="S96" i="51"/>
  <c r="R96" i="51"/>
  <c r="Q96" i="51"/>
  <c r="O96" i="51"/>
  <c r="M96" i="51"/>
  <c r="L96" i="51"/>
  <c r="J96" i="51"/>
  <c r="H96" i="51"/>
  <c r="F96" i="51"/>
  <c r="E96" i="51"/>
  <c r="C96" i="51"/>
  <c r="D96" i="51" s="1"/>
  <c r="B96" i="51"/>
  <c r="V95" i="51"/>
  <c r="U95" i="51"/>
  <c r="S95" i="51"/>
  <c r="R95" i="51"/>
  <c r="Q95" i="51"/>
  <c r="O95" i="51"/>
  <c r="M95" i="51"/>
  <c r="L95" i="51"/>
  <c r="J95" i="51"/>
  <c r="H95" i="51"/>
  <c r="F95" i="51"/>
  <c r="E95" i="51"/>
  <c r="C95" i="51"/>
  <c r="D95" i="51" s="1"/>
  <c r="B95" i="51"/>
  <c r="V94" i="51"/>
  <c r="U94" i="51"/>
  <c r="S94" i="51"/>
  <c r="R94" i="51"/>
  <c r="Q94" i="51"/>
  <c r="O94" i="51"/>
  <c r="M94" i="51"/>
  <c r="L94" i="51"/>
  <c r="J94" i="51"/>
  <c r="H94" i="51"/>
  <c r="F94" i="51"/>
  <c r="E94" i="51"/>
  <c r="C94" i="51"/>
  <c r="D94" i="51" s="1"/>
  <c r="B94" i="51"/>
  <c r="V93" i="51"/>
  <c r="U93" i="51"/>
  <c r="S93" i="51"/>
  <c r="R93" i="51"/>
  <c r="Q93" i="51"/>
  <c r="O93" i="51"/>
  <c r="M93" i="51"/>
  <c r="L93" i="51"/>
  <c r="J93" i="51"/>
  <c r="H93" i="51"/>
  <c r="F93" i="51"/>
  <c r="E93" i="51"/>
  <c r="C93" i="51"/>
  <c r="D93" i="51" s="1"/>
  <c r="B93" i="51"/>
  <c r="V92" i="51"/>
  <c r="U92" i="51"/>
  <c r="S92" i="51"/>
  <c r="R92" i="51"/>
  <c r="Q92" i="51"/>
  <c r="O92" i="51"/>
  <c r="M92" i="51"/>
  <c r="L92" i="51"/>
  <c r="J92" i="51"/>
  <c r="H92" i="51"/>
  <c r="F92" i="51"/>
  <c r="E92" i="51"/>
  <c r="C92" i="51"/>
  <c r="D92" i="51" s="1"/>
  <c r="B92" i="51"/>
  <c r="V91" i="51"/>
  <c r="U91" i="51"/>
  <c r="S91" i="51"/>
  <c r="R91" i="51"/>
  <c r="Q91" i="51"/>
  <c r="O91" i="51"/>
  <c r="M91" i="51"/>
  <c r="L91" i="51"/>
  <c r="J91" i="51"/>
  <c r="H91" i="51"/>
  <c r="F91" i="51"/>
  <c r="E91" i="51"/>
  <c r="C91" i="51"/>
  <c r="D91" i="51" s="1"/>
  <c r="B91" i="51"/>
  <c r="V90" i="51"/>
  <c r="U90" i="51"/>
  <c r="S90" i="51"/>
  <c r="R90" i="51"/>
  <c r="Q90" i="51"/>
  <c r="O90" i="51"/>
  <c r="M90" i="51"/>
  <c r="L90" i="51"/>
  <c r="J90" i="51"/>
  <c r="H90" i="51"/>
  <c r="F90" i="51"/>
  <c r="E90" i="51"/>
  <c r="C90" i="51"/>
  <c r="D90" i="51" s="1"/>
  <c r="B90" i="51"/>
  <c r="V89" i="51"/>
  <c r="U89" i="51"/>
  <c r="S89" i="51"/>
  <c r="R89" i="51"/>
  <c r="Q89" i="51"/>
  <c r="O89" i="51"/>
  <c r="M89" i="51"/>
  <c r="L89" i="51"/>
  <c r="J89" i="51"/>
  <c r="H89" i="51"/>
  <c r="F89" i="51"/>
  <c r="E89" i="51"/>
  <c r="C89" i="51"/>
  <c r="D89" i="51" s="1"/>
  <c r="B89" i="51"/>
  <c r="V88" i="51"/>
  <c r="U88" i="51"/>
  <c r="S88" i="51"/>
  <c r="R88" i="51"/>
  <c r="Q88" i="51"/>
  <c r="O88" i="51"/>
  <c r="M88" i="51"/>
  <c r="L88" i="51"/>
  <c r="J88" i="51"/>
  <c r="H88" i="51"/>
  <c r="F88" i="51"/>
  <c r="E88" i="51"/>
  <c r="C88" i="51"/>
  <c r="D88" i="51" s="1"/>
  <c r="B88" i="51"/>
  <c r="V87" i="51"/>
  <c r="U87" i="51"/>
  <c r="S87" i="51"/>
  <c r="R87" i="51"/>
  <c r="Q87" i="51"/>
  <c r="O87" i="51"/>
  <c r="M87" i="51"/>
  <c r="L87" i="51"/>
  <c r="J87" i="51"/>
  <c r="H87" i="51"/>
  <c r="F87" i="51"/>
  <c r="E87" i="51"/>
  <c r="C87" i="51"/>
  <c r="D87" i="51" s="1"/>
  <c r="B87" i="51"/>
  <c r="V85" i="51"/>
  <c r="U85" i="51"/>
  <c r="S85" i="51"/>
  <c r="R85" i="51"/>
  <c r="Q85" i="51"/>
  <c r="O85" i="51"/>
  <c r="M85" i="51"/>
  <c r="L85" i="51"/>
  <c r="J85" i="51"/>
  <c r="H85" i="51"/>
  <c r="F85" i="51"/>
  <c r="E85" i="51"/>
  <c r="C85" i="51"/>
  <c r="D85" i="51" s="1"/>
  <c r="B85" i="51"/>
  <c r="V84" i="51"/>
  <c r="U84" i="51"/>
  <c r="S84" i="51"/>
  <c r="R84" i="51"/>
  <c r="Q84" i="51"/>
  <c r="O84" i="51"/>
  <c r="M84" i="51"/>
  <c r="L84" i="51"/>
  <c r="J84" i="51"/>
  <c r="H84" i="51"/>
  <c r="F84" i="51"/>
  <c r="E84" i="51"/>
  <c r="C84" i="51"/>
  <c r="D84" i="51" s="1"/>
  <c r="B84" i="51"/>
  <c r="V83" i="51"/>
  <c r="U83" i="51"/>
  <c r="S83" i="51"/>
  <c r="R83" i="51"/>
  <c r="Q83" i="51"/>
  <c r="O83" i="51"/>
  <c r="M83" i="51"/>
  <c r="L83" i="51"/>
  <c r="J83" i="51"/>
  <c r="H83" i="51"/>
  <c r="F83" i="51"/>
  <c r="E83" i="51"/>
  <c r="C83" i="51"/>
  <c r="D83" i="51" s="1"/>
  <c r="B83" i="51"/>
  <c r="V82" i="51"/>
  <c r="U82" i="51"/>
  <c r="S82" i="51"/>
  <c r="R82" i="51"/>
  <c r="Q82" i="51"/>
  <c r="O82" i="51"/>
  <c r="M82" i="51"/>
  <c r="L82" i="51"/>
  <c r="J82" i="51"/>
  <c r="H82" i="51"/>
  <c r="F82" i="51"/>
  <c r="E82" i="51"/>
  <c r="C82" i="51"/>
  <c r="D82" i="51" s="1"/>
  <c r="B82" i="51"/>
  <c r="V81" i="51"/>
  <c r="U81" i="51"/>
  <c r="S81" i="51"/>
  <c r="R81" i="51"/>
  <c r="Q81" i="51"/>
  <c r="O81" i="51"/>
  <c r="M81" i="51"/>
  <c r="L81" i="51"/>
  <c r="J81" i="51"/>
  <c r="H81" i="51"/>
  <c r="F81" i="51"/>
  <c r="E81" i="51"/>
  <c r="C81" i="51"/>
  <c r="D81" i="51" s="1"/>
  <c r="B81" i="51"/>
  <c r="V80" i="51"/>
  <c r="U80" i="51"/>
  <c r="S80" i="51"/>
  <c r="R80" i="51"/>
  <c r="Q80" i="51"/>
  <c r="O80" i="51"/>
  <c r="M80" i="51"/>
  <c r="L80" i="51"/>
  <c r="J80" i="51"/>
  <c r="H80" i="51"/>
  <c r="F80" i="51"/>
  <c r="E80" i="51"/>
  <c r="C80" i="51"/>
  <c r="D80" i="51" s="1"/>
  <c r="B80" i="51"/>
  <c r="V79" i="51"/>
  <c r="U79" i="51"/>
  <c r="S79" i="51"/>
  <c r="R79" i="51"/>
  <c r="Q79" i="51"/>
  <c r="O79" i="51"/>
  <c r="M79" i="51"/>
  <c r="L79" i="51"/>
  <c r="J79" i="51"/>
  <c r="H79" i="51"/>
  <c r="F79" i="51"/>
  <c r="E79" i="51"/>
  <c r="C79" i="51"/>
  <c r="D79" i="51" s="1"/>
  <c r="B79" i="51"/>
  <c r="V78" i="51"/>
  <c r="U78" i="51"/>
  <c r="S78" i="51"/>
  <c r="R78" i="51"/>
  <c r="Q78" i="51"/>
  <c r="O78" i="51"/>
  <c r="M78" i="51"/>
  <c r="L78" i="51"/>
  <c r="J78" i="51"/>
  <c r="H78" i="51"/>
  <c r="F78" i="51"/>
  <c r="E78" i="51"/>
  <c r="C78" i="51"/>
  <c r="D78" i="51" s="1"/>
  <c r="B78" i="51"/>
  <c r="V77" i="51"/>
  <c r="U77" i="51"/>
  <c r="S77" i="51"/>
  <c r="R77" i="51"/>
  <c r="Q77" i="51"/>
  <c r="O77" i="51"/>
  <c r="M77" i="51"/>
  <c r="L77" i="51"/>
  <c r="J77" i="51"/>
  <c r="H77" i="51"/>
  <c r="F77" i="51"/>
  <c r="E77" i="51"/>
  <c r="C77" i="51"/>
  <c r="D77" i="51" s="1"/>
  <c r="B77" i="51"/>
  <c r="V76" i="51"/>
  <c r="U76" i="51"/>
  <c r="S76" i="51"/>
  <c r="R76" i="51"/>
  <c r="Q76" i="51"/>
  <c r="O76" i="51"/>
  <c r="M76" i="51"/>
  <c r="L76" i="51"/>
  <c r="J76" i="51"/>
  <c r="H76" i="51"/>
  <c r="F76" i="51"/>
  <c r="E76" i="51"/>
  <c r="C76" i="51"/>
  <c r="D76" i="51" s="1"/>
  <c r="B76" i="51"/>
  <c r="V74" i="51"/>
  <c r="U74" i="51"/>
  <c r="S74" i="51"/>
  <c r="R74" i="51"/>
  <c r="Q74" i="51"/>
  <c r="O74" i="51"/>
  <c r="M74" i="51"/>
  <c r="L74" i="51"/>
  <c r="J74" i="51"/>
  <c r="H74" i="51"/>
  <c r="F74" i="51"/>
  <c r="E74" i="51"/>
  <c r="C74" i="51"/>
  <c r="D74" i="51" s="1"/>
  <c r="B74" i="51"/>
  <c r="V73" i="51"/>
  <c r="U73" i="51"/>
  <c r="S73" i="51"/>
  <c r="R73" i="51"/>
  <c r="Q73" i="51"/>
  <c r="O73" i="51"/>
  <c r="M73" i="51"/>
  <c r="L73" i="51"/>
  <c r="J73" i="51"/>
  <c r="H73" i="51"/>
  <c r="F73" i="51"/>
  <c r="E73" i="51"/>
  <c r="C73" i="51"/>
  <c r="D73" i="51" s="1"/>
  <c r="B73" i="51"/>
  <c r="V72" i="51"/>
  <c r="U72" i="51"/>
  <c r="S72" i="51"/>
  <c r="R72" i="51"/>
  <c r="Q72" i="51"/>
  <c r="O72" i="51"/>
  <c r="M72" i="51"/>
  <c r="L72" i="51"/>
  <c r="J72" i="51"/>
  <c r="H72" i="51"/>
  <c r="F72" i="51"/>
  <c r="E72" i="51"/>
  <c r="C72" i="51"/>
  <c r="D72" i="51" s="1"/>
  <c r="B72" i="51"/>
  <c r="V71" i="51"/>
  <c r="U71" i="51"/>
  <c r="S71" i="51"/>
  <c r="R71" i="51"/>
  <c r="Q71" i="51"/>
  <c r="O71" i="51"/>
  <c r="M71" i="51"/>
  <c r="L71" i="51"/>
  <c r="J71" i="51"/>
  <c r="H71" i="51"/>
  <c r="F71" i="51"/>
  <c r="E71" i="51"/>
  <c r="C71" i="51"/>
  <c r="D71" i="51" s="1"/>
  <c r="B71" i="51"/>
  <c r="V70" i="51"/>
  <c r="U70" i="51"/>
  <c r="S70" i="51"/>
  <c r="R70" i="51"/>
  <c r="Q70" i="51"/>
  <c r="O70" i="51"/>
  <c r="M70" i="51"/>
  <c r="L70" i="51"/>
  <c r="J70" i="51"/>
  <c r="H70" i="51"/>
  <c r="F70" i="51"/>
  <c r="E70" i="51"/>
  <c r="C70" i="51"/>
  <c r="D70" i="51" s="1"/>
  <c r="B70" i="51"/>
  <c r="V69" i="51"/>
  <c r="U69" i="51"/>
  <c r="S69" i="51"/>
  <c r="R69" i="51"/>
  <c r="Q69" i="51"/>
  <c r="O69" i="51"/>
  <c r="M69" i="51"/>
  <c r="L69" i="51"/>
  <c r="J69" i="51"/>
  <c r="H69" i="51"/>
  <c r="F69" i="51"/>
  <c r="E69" i="51"/>
  <c r="C69" i="51"/>
  <c r="D69" i="51" s="1"/>
  <c r="B69" i="51"/>
  <c r="V68" i="51"/>
  <c r="U68" i="51"/>
  <c r="S68" i="51"/>
  <c r="R68" i="51"/>
  <c r="Q68" i="51"/>
  <c r="O68" i="51"/>
  <c r="M68" i="51"/>
  <c r="L68" i="51"/>
  <c r="J68" i="51"/>
  <c r="H68" i="51"/>
  <c r="F68" i="51"/>
  <c r="E68" i="51"/>
  <c r="C68" i="51"/>
  <c r="D68" i="51" s="1"/>
  <c r="B68" i="51"/>
  <c r="V67" i="51"/>
  <c r="U67" i="51"/>
  <c r="S67" i="51"/>
  <c r="R67" i="51"/>
  <c r="Q67" i="51"/>
  <c r="O67" i="51"/>
  <c r="M67" i="51"/>
  <c r="L67" i="51"/>
  <c r="J67" i="51"/>
  <c r="H67" i="51"/>
  <c r="F67" i="51"/>
  <c r="E67" i="51"/>
  <c r="C67" i="51"/>
  <c r="D67" i="51" s="1"/>
  <c r="B67" i="51"/>
  <c r="V66" i="51"/>
  <c r="U66" i="51"/>
  <c r="S66" i="51"/>
  <c r="R66" i="51"/>
  <c r="Q66" i="51"/>
  <c r="O66" i="51"/>
  <c r="M66" i="51"/>
  <c r="L66" i="51"/>
  <c r="J66" i="51"/>
  <c r="H66" i="51"/>
  <c r="F66" i="51"/>
  <c r="E66" i="51"/>
  <c r="C66" i="51"/>
  <c r="D66" i="51" s="1"/>
  <c r="B66" i="51"/>
  <c r="V65" i="51"/>
  <c r="U65" i="51"/>
  <c r="S65" i="51"/>
  <c r="R65" i="51"/>
  <c r="Q65" i="51"/>
  <c r="O65" i="51"/>
  <c r="M65" i="51"/>
  <c r="L65" i="51"/>
  <c r="J65" i="51"/>
  <c r="H65" i="51"/>
  <c r="F65" i="51"/>
  <c r="E65" i="51"/>
  <c r="C65" i="51"/>
  <c r="D65" i="51" s="1"/>
  <c r="B65" i="51"/>
  <c r="V63" i="51"/>
  <c r="U63" i="51"/>
  <c r="S63" i="51"/>
  <c r="R63" i="51"/>
  <c r="Q63" i="51"/>
  <c r="O63" i="51"/>
  <c r="M63" i="51"/>
  <c r="L63" i="51"/>
  <c r="J63" i="51"/>
  <c r="H63" i="51"/>
  <c r="F63" i="51"/>
  <c r="E63" i="51"/>
  <c r="C63" i="51"/>
  <c r="D63" i="51" s="1"/>
  <c r="B63" i="51"/>
  <c r="V62" i="51"/>
  <c r="U62" i="51"/>
  <c r="S62" i="51"/>
  <c r="R62" i="51"/>
  <c r="Q62" i="51"/>
  <c r="O62" i="51"/>
  <c r="M62" i="51"/>
  <c r="L62" i="51"/>
  <c r="J62" i="51"/>
  <c r="H62" i="51"/>
  <c r="F62" i="51"/>
  <c r="E62" i="51"/>
  <c r="C62" i="51"/>
  <c r="D62" i="51" s="1"/>
  <c r="B62" i="51"/>
  <c r="V61" i="51"/>
  <c r="U61" i="51"/>
  <c r="S61" i="51"/>
  <c r="R61" i="51"/>
  <c r="Q61" i="51"/>
  <c r="O61" i="51"/>
  <c r="M61" i="51"/>
  <c r="L61" i="51"/>
  <c r="J61" i="51"/>
  <c r="H61" i="51"/>
  <c r="F61" i="51"/>
  <c r="E61" i="51"/>
  <c r="C61" i="51"/>
  <c r="D61" i="51" s="1"/>
  <c r="B61" i="51"/>
  <c r="V60" i="51"/>
  <c r="U60" i="51"/>
  <c r="S60" i="51"/>
  <c r="R60" i="51"/>
  <c r="Q60" i="51"/>
  <c r="O60" i="51"/>
  <c r="M60" i="51"/>
  <c r="L60" i="51"/>
  <c r="J60" i="51"/>
  <c r="H60" i="51"/>
  <c r="F60" i="51"/>
  <c r="E60" i="51"/>
  <c r="C60" i="51"/>
  <c r="D60" i="51" s="1"/>
  <c r="B60" i="51"/>
  <c r="V59" i="51"/>
  <c r="U59" i="51"/>
  <c r="S59" i="51"/>
  <c r="R59" i="51"/>
  <c r="Q59" i="51"/>
  <c r="O59" i="51"/>
  <c r="M59" i="51"/>
  <c r="L59" i="51"/>
  <c r="J59" i="51"/>
  <c r="H59" i="51"/>
  <c r="F59" i="51"/>
  <c r="E59" i="51"/>
  <c r="C59" i="51"/>
  <c r="D59" i="51" s="1"/>
  <c r="B59" i="51"/>
  <c r="V58" i="51"/>
  <c r="U58" i="51"/>
  <c r="S58" i="51"/>
  <c r="R58" i="51"/>
  <c r="Q58" i="51"/>
  <c r="O58" i="51"/>
  <c r="M58" i="51"/>
  <c r="L58" i="51"/>
  <c r="J58" i="51"/>
  <c r="H58" i="51"/>
  <c r="F58" i="51"/>
  <c r="E58" i="51"/>
  <c r="C58" i="51"/>
  <c r="D58" i="51" s="1"/>
  <c r="B58" i="51"/>
  <c r="V57" i="51"/>
  <c r="U57" i="51"/>
  <c r="S57" i="51"/>
  <c r="R57" i="51"/>
  <c r="Q57" i="51"/>
  <c r="O57" i="51"/>
  <c r="M57" i="51"/>
  <c r="L57" i="51"/>
  <c r="J57" i="51"/>
  <c r="H57" i="51"/>
  <c r="F57" i="51"/>
  <c r="E57" i="51"/>
  <c r="C57" i="51"/>
  <c r="D57" i="51" s="1"/>
  <c r="B57" i="51"/>
  <c r="V56" i="51"/>
  <c r="U56" i="51"/>
  <c r="S56" i="51"/>
  <c r="R56" i="51"/>
  <c r="Q56" i="51"/>
  <c r="O56" i="51"/>
  <c r="M56" i="51"/>
  <c r="L56" i="51"/>
  <c r="J56" i="51"/>
  <c r="H56" i="51"/>
  <c r="F56" i="51"/>
  <c r="E56" i="51"/>
  <c r="C56" i="51"/>
  <c r="D56" i="51" s="1"/>
  <c r="B56" i="51"/>
  <c r="V55" i="51"/>
  <c r="U55" i="51"/>
  <c r="S55" i="51"/>
  <c r="R55" i="51"/>
  <c r="Q55" i="51"/>
  <c r="O55" i="51"/>
  <c r="M55" i="51"/>
  <c r="L55" i="51"/>
  <c r="J55" i="51"/>
  <c r="H55" i="51"/>
  <c r="F55" i="51"/>
  <c r="E55" i="51"/>
  <c r="C55" i="51"/>
  <c r="D55" i="51" s="1"/>
  <c r="B55" i="51"/>
  <c r="V54" i="51"/>
  <c r="U54" i="51"/>
  <c r="S54" i="51"/>
  <c r="R54" i="51"/>
  <c r="Q54" i="51"/>
  <c r="O54" i="51"/>
  <c r="M54" i="51"/>
  <c r="L54" i="51"/>
  <c r="J54" i="51"/>
  <c r="H54" i="51"/>
  <c r="F54" i="51"/>
  <c r="E54" i="51"/>
  <c r="C54" i="51"/>
  <c r="D54" i="51" s="1"/>
  <c r="B54" i="51"/>
  <c r="V52" i="51"/>
  <c r="U52" i="51"/>
  <c r="S52" i="51"/>
  <c r="R52" i="51"/>
  <c r="Q52" i="51"/>
  <c r="O52" i="51"/>
  <c r="M52" i="51"/>
  <c r="L52" i="51"/>
  <c r="J52" i="51"/>
  <c r="H52" i="51"/>
  <c r="F52" i="51"/>
  <c r="E52" i="51"/>
  <c r="C52" i="51"/>
  <c r="D52" i="51" s="1"/>
  <c r="B52" i="51"/>
  <c r="V51" i="51"/>
  <c r="U51" i="51"/>
  <c r="S51" i="51"/>
  <c r="R51" i="51"/>
  <c r="Q51" i="51"/>
  <c r="O51" i="51"/>
  <c r="M51" i="51"/>
  <c r="L51" i="51"/>
  <c r="J51" i="51"/>
  <c r="H51" i="51"/>
  <c r="F51" i="51"/>
  <c r="E51" i="51"/>
  <c r="C51" i="51"/>
  <c r="D51" i="51" s="1"/>
  <c r="B51" i="51"/>
  <c r="V50" i="51"/>
  <c r="U50" i="51"/>
  <c r="S50" i="51"/>
  <c r="R50" i="51"/>
  <c r="Q50" i="51"/>
  <c r="O50" i="51"/>
  <c r="M50" i="51"/>
  <c r="L50" i="51"/>
  <c r="J50" i="51"/>
  <c r="H50" i="51"/>
  <c r="F50" i="51"/>
  <c r="E50" i="51"/>
  <c r="C50" i="51"/>
  <c r="D50" i="51" s="1"/>
  <c r="B50" i="51"/>
  <c r="V49" i="51"/>
  <c r="U49" i="51"/>
  <c r="S49" i="51"/>
  <c r="R49" i="51"/>
  <c r="Q49" i="51"/>
  <c r="O49" i="51"/>
  <c r="M49" i="51"/>
  <c r="L49" i="51"/>
  <c r="J49" i="51"/>
  <c r="H49" i="51"/>
  <c r="F49" i="51"/>
  <c r="E49" i="51"/>
  <c r="C49" i="51"/>
  <c r="D49" i="51" s="1"/>
  <c r="B49" i="51"/>
  <c r="V48" i="51"/>
  <c r="U48" i="51"/>
  <c r="S48" i="51"/>
  <c r="R48" i="51"/>
  <c r="Q48" i="51"/>
  <c r="O48" i="51"/>
  <c r="M48" i="51"/>
  <c r="L48" i="51"/>
  <c r="J48" i="51"/>
  <c r="H48" i="51"/>
  <c r="F48" i="51"/>
  <c r="E48" i="51"/>
  <c r="C48" i="51"/>
  <c r="D48" i="51" s="1"/>
  <c r="B48" i="51"/>
  <c r="V47" i="51"/>
  <c r="U47" i="51"/>
  <c r="S47" i="51"/>
  <c r="R47" i="51"/>
  <c r="Q47" i="51"/>
  <c r="O47" i="51"/>
  <c r="M47" i="51"/>
  <c r="L47" i="51"/>
  <c r="J47" i="51"/>
  <c r="H47" i="51"/>
  <c r="F47" i="51"/>
  <c r="E47" i="51"/>
  <c r="C47" i="51"/>
  <c r="D47" i="51" s="1"/>
  <c r="B47" i="51"/>
  <c r="V46" i="51"/>
  <c r="U46" i="51"/>
  <c r="S46" i="51"/>
  <c r="R46" i="51"/>
  <c r="Q46" i="51"/>
  <c r="O46" i="51"/>
  <c r="M46" i="51"/>
  <c r="L46" i="51"/>
  <c r="J46" i="51"/>
  <c r="H46" i="51"/>
  <c r="F46" i="51"/>
  <c r="E46" i="51"/>
  <c r="C46" i="51"/>
  <c r="D46" i="51" s="1"/>
  <c r="B46" i="51"/>
  <c r="V45" i="51"/>
  <c r="U45" i="51"/>
  <c r="S45" i="51"/>
  <c r="R45" i="51"/>
  <c r="Q45" i="51"/>
  <c r="O45" i="51"/>
  <c r="M45" i="51"/>
  <c r="L45" i="51"/>
  <c r="J45" i="51"/>
  <c r="H45" i="51"/>
  <c r="F45" i="51"/>
  <c r="E45" i="51"/>
  <c r="C45" i="51"/>
  <c r="D45" i="51" s="1"/>
  <c r="B45" i="51"/>
  <c r="V44" i="51"/>
  <c r="U44" i="51"/>
  <c r="S44" i="51"/>
  <c r="R44" i="51"/>
  <c r="Q44" i="51"/>
  <c r="O44" i="51"/>
  <c r="M44" i="51"/>
  <c r="L44" i="51"/>
  <c r="J44" i="51"/>
  <c r="H44" i="51"/>
  <c r="F44" i="51"/>
  <c r="E44" i="51"/>
  <c r="C44" i="51"/>
  <c r="D44" i="51" s="1"/>
  <c r="B44" i="51"/>
  <c r="V43" i="51"/>
  <c r="U43" i="51"/>
  <c r="S43" i="51"/>
  <c r="R43" i="51"/>
  <c r="Q43" i="51"/>
  <c r="O43" i="51"/>
  <c r="M43" i="51"/>
  <c r="L43" i="51"/>
  <c r="J43" i="51"/>
  <c r="H43" i="51"/>
  <c r="F43" i="51"/>
  <c r="E43" i="51"/>
  <c r="C43" i="51"/>
  <c r="D43" i="51" s="1"/>
  <c r="B43" i="51"/>
  <c r="V41" i="51"/>
  <c r="U41" i="51"/>
  <c r="S41" i="51"/>
  <c r="R41" i="51"/>
  <c r="Q41" i="51"/>
  <c r="O41" i="51"/>
  <c r="M41" i="51"/>
  <c r="L41" i="51"/>
  <c r="J41" i="51"/>
  <c r="H41" i="51"/>
  <c r="F41" i="51"/>
  <c r="E41" i="51"/>
  <c r="C41" i="51"/>
  <c r="D41" i="51" s="1"/>
  <c r="B41" i="51"/>
  <c r="V40" i="51"/>
  <c r="U40" i="51"/>
  <c r="S40" i="51"/>
  <c r="R40" i="51"/>
  <c r="Q40" i="51"/>
  <c r="O40" i="51"/>
  <c r="M40" i="51"/>
  <c r="L40" i="51"/>
  <c r="J40" i="51"/>
  <c r="H40" i="51"/>
  <c r="F40" i="51"/>
  <c r="E40" i="51"/>
  <c r="C40" i="51"/>
  <c r="D40" i="51" s="1"/>
  <c r="B40" i="51"/>
  <c r="V39" i="51"/>
  <c r="U39" i="51"/>
  <c r="S39" i="51"/>
  <c r="R39" i="51"/>
  <c r="Q39" i="51"/>
  <c r="O39" i="51"/>
  <c r="M39" i="51"/>
  <c r="L39" i="51"/>
  <c r="J39" i="51"/>
  <c r="H39" i="51"/>
  <c r="F39" i="51"/>
  <c r="E39" i="51"/>
  <c r="C39" i="51"/>
  <c r="D39" i="51" s="1"/>
  <c r="B39" i="51"/>
  <c r="V38" i="51"/>
  <c r="U38" i="51"/>
  <c r="S38" i="51"/>
  <c r="R38" i="51"/>
  <c r="Q38" i="51"/>
  <c r="O38" i="51"/>
  <c r="M38" i="51"/>
  <c r="L38" i="51"/>
  <c r="J38" i="51"/>
  <c r="H38" i="51"/>
  <c r="F38" i="51"/>
  <c r="E38" i="51"/>
  <c r="C38" i="51"/>
  <c r="D38" i="51" s="1"/>
  <c r="B38" i="51"/>
  <c r="V37" i="51"/>
  <c r="U37" i="51"/>
  <c r="S37" i="51"/>
  <c r="R37" i="51"/>
  <c r="Q37" i="51"/>
  <c r="O37" i="51"/>
  <c r="M37" i="51"/>
  <c r="L37" i="51"/>
  <c r="J37" i="51"/>
  <c r="H37" i="51"/>
  <c r="F37" i="51"/>
  <c r="E37" i="51"/>
  <c r="C37" i="51"/>
  <c r="D37" i="51" s="1"/>
  <c r="B37" i="51"/>
  <c r="V36" i="51"/>
  <c r="U36" i="51"/>
  <c r="S36" i="51"/>
  <c r="R36" i="51"/>
  <c r="Q36" i="51"/>
  <c r="O36" i="51"/>
  <c r="M36" i="51"/>
  <c r="L36" i="51"/>
  <c r="J36" i="51"/>
  <c r="H36" i="51"/>
  <c r="F36" i="51"/>
  <c r="E36" i="51"/>
  <c r="C36" i="51"/>
  <c r="D36" i="51" s="1"/>
  <c r="B36" i="51"/>
  <c r="V35" i="51"/>
  <c r="U35" i="51"/>
  <c r="S35" i="51"/>
  <c r="R35" i="51"/>
  <c r="Q35" i="51"/>
  <c r="O35" i="51"/>
  <c r="M35" i="51"/>
  <c r="L35" i="51"/>
  <c r="J35" i="51"/>
  <c r="H35" i="51"/>
  <c r="F35" i="51"/>
  <c r="E35" i="51"/>
  <c r="C35" i="51"/>
  <c r="D35" i="51" s="1"/>
  <c r="B35" i="51"/>
  <c r="V34" i="51"/>
  <c r="U34" i="51"/>
  <c r="S34" i="51"/>
  <c r="R34" i="51"/>
  <c r="Q34" i="51"/>
  <c r="O34" i="51"/>
  <c r="M34" i="51"/>
  <c r="L34" i="51"/>
  <c r="J34" i="51"/>
  <c r="H34" i="51"/>
  <c r="F34" i="51"/>
  <c r="E34" i="51"/>
  <c r="C34" i="51"/>
  <c r="D34" i="51" s="1"/>
  <c r="B34" i="51"/>
  <c r="V33" i="51"/>
  <c r="U33" i="51"/>
  <c r="S33" i="51"/>
  <c r="R33" i="51"/>
  <c r="Q33" i="51"/>
  <c r="O33" i="51"/>
  <c r="M33" i="51"/>
  <c r="L33" i="51"/>
  <c r="J33" i="51"/>
  <c r="H33" i="51"/>
  <c r="F33" i="51"/>
  <c r="E33" i="51"/>
  <c r="C33" i="51"/>
  <c r="D33" i="51" s="1"/>
  <c r="B33" i="51"/>
  <c r="V32" i="51"/>
  <c r="U32" i="51"/>
  <c r="S32" i="51"/>
  <c r="R32" i="51"/>
  <c r="Q32" i="51"/>
  <c r="O32" i="51"/>
  <c r="M32" i="51"/>
  <c r="L32" i="51"/>
  <c r="J32" i="51"/>
  <c r="H32" i="51"/>
  <c r="F32" i="51"/>
  <c r="E32" i="51"/>
  <c r="C32" i="51"/>
  <c r="D32" i="51" s="1"/>
  <c r="B32" i="51"/>
  <c r="V30" i="51"/>
  <c r="U30" i="51"/>
  <c r="S30" i="51"/>
  <c r="R30" i="51"/>
  <c r="Q30" i="51"/>
  <c r="O30" i="51"/>
  <c r="M30" i="51"/>
  <c r="L30" i="51"/>
  <c r="J30" i="51"/>
  <c r="H30" i="51"/>
  <c r="F30" i="51"/>
  <c r="E30" i="51"/>
  <c r="C30" i="51"/>
  <c r="D30" i="51" s="1"/>
  <c r="B30" i="51"/>
  <c r="V29" i="51"/>
  <c r="U29" i="51"/>
  <c r="S29" i="51"/>
  <c r="R29" i="51"/>
  <c r="Q29" i="51"/>
  <c r="O29" i="51"/>
  <c r="M29" i="51"/>
  <c r="L29" i="51"/>
  <c r="J29" i="51"/>
  <c r="H29" i="51"/>
  <c r="F29" i="51"/>
  <c r="E29" i="51"/>
  <c r="C29" i="51"/>
  <c r="D29" i="51" s="1"/>
  <c r="B29" i="51"/>
  <c r="V28" i="51"/>
  <c r="U28" i="51"/>
  <c r="S28" i="51"/>
  <c r="R28" i="51"/>
  <c r="Q28" i="51"/>
  <c r="O28" i="51"/>
  <c r="M28" i="51"/>
  <c r="L28" i="51"/>
  <c r="J28" i="51"/>
  <c r="H28" i="51"/>
  <c r="F28" i="51"/>
  <c r="E28" i="51"/>
  <c r="C28" i="51"/>
  <c r="D28" i="51" s="1"/>
  <c r="B28" i="51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G63" i="16" s="1"/>
  <c r="H62" i="16"/>
  <c r="I62" i="16"/>
  <c r="K62" i="16"/>
  <c r="L62" i="16"/>
  <c r="M62" i="16"/>
  <c r="N62" i="16"/>
  <c r="O62" i="16"/>
  <c r="P62" i="16"/>
  <c r="R62" i="16"/>
  <c r="S62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28" i="2"/>
  <c r="F28" i="2"/>
  <c r="G29" i="2" s="1"/>
  <c r="H28" i="2"/>
  <c r="I29" i="2" s="1"/>
  <c r="J28" i="2"/>
  <c r="L28" i="2"/>
  <c r="M29" i="2" s="1"/>
  <c r="N28" i="2"/>
  <c r="O28" i="2"/>
  <c r="Q29" i="2" l="1"/>
  <c r="U28" i="2"/>
  <c r="E29" i="2"/>
  <c r="C29" i="2"/>
  <c r="Q11" i="16"/>
  <c r="Q62" i="16"/>
  <c r="G62" i="16"/>
  <c r="R28" i="2"/>
  <c r="T100" i="51"/>
  <c r="T102" i="51"/>
  <c r="T109" i="51"/>
  <c r="T111" i="51"/>
  <c r="T113" i="51"/>
  <c r="T149" i="51"/>
  <c r="T175" i="51"/>
  <c r="T47" i="51"/>
  <c r="T49" i="51"/>
  <c r="T51" i="51"/>
  <c r="T89" i="51"/>
  <c r="T91" i="51"/>
  <c r="T104" i="51"/>
  <c r="T126" i="51"/>
  <c r="T134" i="51"/>
  <c r="T163" i="51"/>
  <c r="T167" i="51"/>
  <c r="T172" i="51"/>
  <c r="T176" i="51"/>
  <c r="T178" i="51"/>
  <c r="T180" i="51"/>
  <c r="T177" i="51"/>
  <c r="T179" i="51"/>
  <c r="T142" i="51"/>
  <c r="T144" i="51"/>
  <c r="T150" i="51"/>
  <c r="T154" i="51"/>
  <c r="T156" i="51"/>
  <c r="T161" i="51"/>
  <c r="T165" i="51"/>
  <c r="T169" i="51"/>
  <c r="T174" i="51"/>
  <c r="T123" i="51"/>
  <c r="T125" i="51"/>
  <c r="T131" i="51"/>
  <c r="T133" i="51"/>
  <c r="T151" i="51"/>
  <c r="T155" i="51"/>
  <c r="T157" i="51"/>
  <c r="T160" i="51"/>
  <c r="T162" i="51"/>
  <c r="T166" i="51"/>
  <c r="T171" i="51"/>
  <c r="T173" i="51"/>
  <c r="T168" i="51"/>
  <c r="T135" i="51"/>
  <c r="T139" i="51"/>
  <c r="T141" i="51"/>
  <c r="T153" i="51"/>
  <c r="T122" i="51"/>
  <c r="T128" i="51"/>
  <c r="T130" i="51"/>
  <c r="T136" i="51"/>
  <c r="T146" i="51"/>
  <c r="T152" i="51"/>
  <c r="T158" i="51"/>
  <c r="T164" i="51"/>
  <c r="T101" i="51"/>
  <c r="T103" i="51"/>
  <c r="T105" i="51"/>
  <c r="T110" i="51"/>
  <c r="T114" i="51"/>
  <c r="T116" i="51"/>
  <c r="T118" i="51"/>
  <c r="T127" i="51"/>
  <c r="T138" i="51"/>
  <c r="T140" i="51"/>
  <c r="T148" i="51"/>
  <c r="T68" i="51"/>
  <c r="T143" i="51"/>
  <c r="T145" i="51"/>
  <c r="T147" i="51"/>
  <c r="T70" i="51"/>
  <c r="T74" i="51"/>
  <c r="T77" i="51"/>
  <c r="T90" i="51"/>
  <c r="T92" i="51"/>
  <c r="T94" i="51"/>
  <c r="T117" i="51"/>
  <c r="T119" i="51"/>
  <c r="T121" i="51"/>
  <c r="T124" i="51"/>
  <c r="T129" i="51"/>
  <c r="T132" i="51"/>
  <c r="T137" i="51"/>
  <c r="T87" i="51"/>
  <c r="T30" i="51"/>
  <c r="T37" i="51"/>
  <c r="T39" i="51"/>
  <c r="T41" i="51"/>
  <c r="T46" i="51"/>
  <c r="T55" i="51"/>
  <c r="T59" i="51"/>
  <c r="T61" i="51"/>
  <c r="T63" i="51"/>
  <c r="T66" i="51"/>
  <c r="T96" i="51"/>
  <c r="T99" i="51"/>
  <c r="T106" i="51"/>
  <c r="T112" i="51"/>
  <c r="T115" i="51"/>
  <c r="T120" i="51"/>
  <c r="T54" i="51"/>
  <c r="T56" i="51"/>
  <c r="T58" i="51"/>
  <c r="T60" i="51"/>
  <c r="T62" i="51"/>
  <c r="T65" i="51"/>
  <c r="T67" i="51"/>
  <c r="T79" i="51"/>
  <c r="T85" i="51"/>
  <c r="T95" i="51"/>
  <c r="T98" i="51"/>
  <c r="T107" i="51"/>
  <c r="T69" i="51"/>
  <c r="T71" i="51"/>
  <c r="T73" i="51"/>
  <c r="T76" i="51"/>
  <c r="T33" i="51"/>
  <c r="T72" i="51"/>
  <c r="T78" i="51"/>
  <c r="T80" i="51"/>
  <c r="T84" i="51"/>
  <c r="T88" i="51"/>
  <c r="T93" i="51"/>
  <c r="T81" i="51"/>
  <c r="T83" i="51"/>
  <c r="T82" i="51"/>
  <c r="T28" i="51"/>
  <c r="T35" i="51"/>
  <c r="T48" i="51"/>
  <c r="T50" i="51"/>
  <c r="T52" i="51"/>
  <c r="T57" i="51"/>
  <c r="T29" i="51"/>
  <c r="T34" i="51"/>
  <c r="T38" i="51"/>
  <c r="T43" i="51"/>
  <c r="T45" i="51"/>
  <c r="T32" i="51"/>
  <c r="T36" i="51"/>
  <c r="T40" i="51"/>
  <c r="T44" i="51"/>
  <c r="S28" i="2"/>
  <c r="T29" i="2" s="1"/>
  <c r="G61" i="16"/>
  <c r="Q60" i="16"/>
  <c r="Q12" i="16"/>
  <c r="Q61" i="16"/>
  <c r="G39" i="16"/>
  <c r="Q39" i="16"/>
  <c r="Q38" i="16"/>
  <c r="AS389" i="53" l="1"/>
  <c r="AR389" i="53"/>
  <c r="AQ389" i="53"/>
  <c r="AP389" i="53"/>
  <c r="AO389" i="53"/>
  <c r="AN389" i="53"/>
  <c r="AM389" i="53"/>
  <c r="AK389" i="53"/>
  <c r="AJ389" i="53"/>
  <c r="AS388" i="53"/>
  <c r="AR388" i="53"/>
  <c r="AQ388" i="53"/>
  <c r="AP388" i="53"/>
  <c r="AO388" i="53"/>
  <c r="AN388" i="53"/>
  <c r="AM388" i="53"/>
  <c r="AK388" i="53"/>
  <c r="AJ388" i="53"/>
  <c r="AS387" i="53"/>
  <c r="AR387" i="53"/>
  <c r="AQ387" i="53"/>
  <c r="AP387" i="53"/>
  <c r="AO387" i="53"/>
  <c r="AN387" i="53"/>
  <c r="AM387" i="53"/>
  <c r="AK387" i="53"/>
  <c r="AJ387" i="53"/>
  <c r="AS386" i="53"/>
  <c r="AR386" i="53"/>
  <c r="AQ386" i="53"/>
  <c r="AP386" i="53"/>
  <c r="AO386" i="53"/>
  <c r="AN386" i="53"/>
  <c r="AM386" i="53"/>
  <c r="AK386" i="53"/>
  <c r="AJ386" i="53"/>
  <c r="AS385" i="53"/>
  <c r="AR385" i="53"/>
  <c r="AQ385" i="53"/>
  <c r="AP385" i="53"/>
  <c r="AO385" i="53"/>
  <c r="AN385" i="53"/>
  <c r="AM385" i="53"/>
  <c r="AK385" i="53"/>
  <c r="AJ385" i="53"/>
  <c r="AS384" i="53"/>
  <c r="AR384" i="53"/>
  <c r="AQ384" i="53"/>
  <c r="AP384" i="53"/>
  <c r="AO384" i="53"/>
  <c r="AN384" i="53"/>
  <c r="AM384" i="53"/>
  <c r="AK384" i="53"/>
  <c r="AJ384" i="53"/>
  <c r="AS383" i="53"/>
  <c r="AR383" i="53"/>
  <c r="AQ383" i="53"/>
  <c r="AP383" i="53"/>
  <c r="AO383" i="53"/>
  <c r="AN383" i="53"/>
  <c r="AM383" i="53"/>
  <c r="AK383" i="53"/>
  <c r="AJ383" i="53"/>
  <c r="AS382" i="53"/>
  <c r="AR382" i="53"/>
  <c r="AQ382" i="53"/>
  <c r="AP382" i="53"/>
  <c r="AO382" i="53"/>
  <c r="AN382" i="53"/>
  <c r="AM382" i="53"/>
  <c r="AK382" i="53"/>
  <c r="AJ382" i="53"/>
  <c r="AS381" i="53"/>
  <c r="AR381" i="53"/>
  <c r="AQ381" i="53"/>
  <c r="AP381" i="53"/>
  <c r="AO381" i="53"/>
  <c r="AN381" i="53"/>
  <c r="AM381" i="53"/>
  <c r="AK381" i="53"/>
  <c r="AJ381" i="53"/>
  <c r="AS380" i="53"/>
  <c r="AR380" i="53"/>
  <c r="AQ380" i="53"/>
  <c r="AP380" i="53"/>
  <c r="AO380" i="53"/>
  <c r="AN380" i="53"/>
  <c r="AM380" i="53"/>
  <c r="AK380" i="53"/>
  <c r="AJ380" i="53"/>
  <c r="AS379" i="53"/>
  <c r="AR379" i="53"/>
  <c r="AQ379" i="53"/>
  <c r="AP379" i="53"/>
  <c r="AO379" i="53"/>
  <c r="AN379" i="53"/>
  <c r="AM379" i="53"/>
  <c r="AK379" i="53"/>
  <c r="AJ379" i="53"/>
  <c r="AS378" i="53"/>
  <c r="AR378" i="53"/>
  <c r="AQ378" i="53"/>
  <c r="AP378" i="53"/>
  <c r="AO378" i="53"/>
  <c r="AN378" i="53"/>
  <c r="AM378" i="53"/>
  <c r="AK378" i="53"/>
  <c r="AJ378" i="53"/>
  <c r="AS377" i="53"/>
  <c r="AR377" i="53"/>
  <c r="AQ377" i="53"/>
  <c r="AP377" i="53"/>
  <c r="AO377" i="53"/>
  <c r="AN377" i="53"/>
  <c r="AM377" i="53"/>
  <c r="AK377" i="53"/>
  <c r="AJ377" i="53"/>
  <c r="AS376" i="53"/>
  <c r="AR376" i="53"/>
  <c r="AQ376" i="53"/>
  <c r="AP376" i="53"/>
  <c r="AO376" i="53"/>
  <c r="AN376" i="53"/>
  <c r="AM376" i="53"/>
  <c r="AK376" i="53"/>
  <c r="AJ376" i="53"/>
  <c r="AS375" i="53"/>
  <c r="AR375" i="53"/>
  <c r="AQ375" i="53"/>
  <c r="AP375" i="53"/>
  <c r="AO375" i="53"/>
  <c r="AN375" i="53"/>
  <c r="AM375" i="53"/>
  <c r="AK375" i="53"/>
  <c r="AJ375" i="53"/>
  <c r="AS374" i="53"/>
  <c r="AR374" i="53"/>
  <c r="AQ374" i="53"/>
  <c r="AP374" i="53"/>
  <c r="AO374" i="53"/>
  <c r="AN374" i="53"/>
  <c r="AM374" i="53"/>
  <c r="AK374" i="53"/>
  <c r="AJ374" i="53"/>
  <c r="AS373" i="53"/>
  <c r="AR373" i="53"/>
  <c r="AQ373" i="53"/>
  <c r="AP373" i="53"/>
  <c r="AO373" i="53"/>
  <c r="AN373" i="53"/>
  <c r="AM373" i="53"/>
  <c r="AK373" i="53"/>
  <c r="AJ373" i="53"/>
  <c r="AS372" i="53"/>
  <c r="AR372" i="53"/>
  <c r="AQ372" i="53"/>
  <c r="AP372" i="53"/>
  <c r="AO372" i="53"/>
  <c r="AN372" i="53"/>
  <c r="AM372" i="53"/>
  <c r="AK372" i="53"/>
  <c r="AJ372" i="53"/>
  <c r="AS371" i="53"/>
  <c r="AR371" i="53"/>
  <c r="AQ371" i="53"/>
  <c r="AP371" i="53"/>
  <c r="AO371" i="53"/>
  <c r="AN371" i="53"/>
  <c r="AM371" i="53"/>
  <c r="AK371" i="53"/>
  <c r="AJ371" i="53"/>
  <c r="AS370" i="53"/>
  <c r="AR370" i="53"/>
  <c r="AQ370" i="53"/>
  <c r="AP370" i="53"/>
  <c r="AO370" i="53"/>
  <c r="AN370" i="53"/>
  <c r="AM370" i="53"/>
  <c r="AK370" i="53"/>
  <c r="AJ370" i="53"/>
  <c r="AS369" i="53"/>
  <c r="AR369" i="53"/>
  <c r="AQ369" i="53"/>
  <c r="AP369" i="53"/>
  <c r="AO369" i="53"/>
  <c r="AN369" i="53"/>
  <c r="AM369" i="53"/>
  <c r="AK369" i="53"/>
  <c r="AJ369" i="53"/>
  <c r="AS368" i="53"/>
  <c r="AR368" i="53"/>
  <c r="AQ368" i="53"/>
  <c r="AP368" i="53"/>
  <c r="AO368" i="53"/>
  <c r="AN368" i="53"/>
  <c r="AM368" i="53"/>
  <c r="AK368" i="53"/>
  <c r="AJ368" i="53"/>
  <c r="AS367" i="53"/>
  <c r="AR367" i="53"/>
  <c r="AQ367" i="53"/>
  <c r="AP367" i="53"/>
  <c r="AO367" i="53"/>
  <c r="AN367" i="53"/>
  <c r="AM367" i="53"/>
  <c r="AK367" i="53"/>
  <c r="AJ367" i="53"/>
  <c r="AS366" i="53"/>
  <c r="AR366" i="53"/>
  <c r="AQ366" i="53"/>
  <c r="AP366" i="53"/>
  <c r="AO366" i="53"/>
  <c r="AN366" i="53"/>
  <c r="AM366" i="53"/>
  <c r="AK366" i="53"/>
  <c r="AJ366" i="53"/>
  <c r="AS365" i="53"/>
  <c r="AR365" i="53"/>
  <c r="AQ365" i="53"/>
  <c r="AP365" i="53"/>
  <c r="AO365" i="53"/>
  <c r="AN365" i="53"/>
  <c r="AM365" i="53"/>
  <c r="AK365" i="53"/>
  <c r="AJ365" i="53"/>
  <c r="AS364" i="53"/>
  <c r="AR364" i="53"/>
  <c r="AQ364" i="53"/>
  <c r="AP364" i="53"/>
  <c r="AO364" i="53"/>
  <c r="AN364" i="53"/>
  <c r="AM364" i="53"/>
  <c r="AK364" i="53"/>
  <c r="AJ364" i="53"/>
  <c r="AS363" i="53"/>
  <c r="AR363" i="53"/>
  <c r="AQ363" i="53"/>
  <c r="AP363" i="53"/>
  <c r="AO363" i="53"/>
  <c r="AN363" i="53"/>
  <c r="AM363" i="53"/>
  <c r="AK363" i="53"/>
  <c r="AJ363" i="53"/>
  <c r="AS362" i="53"/>
  <c r="AR362" i="53"/>
  <c r="AQ362" i="53"/>
  <c r="AP362" i="53"/>
  <c r="AO362" i="53"/>
  <c r="AN362" i="53"/>
  <c r="AM362" i="53"/>
  <c r="AK362" i="53"/>
  <c r="AJ362" i="53"/>
  <c r="AS361" i="53"/>
  <c r="AR361" i="53"/>
  <c r="AQ361" i="53"/>
  <c r="AP361" i="53"/>
  <c r="AO361" i="53"/>
  <c r="AN361" i="53"/>
  <c r="AM361" i="53"/>
  <c r="AK361" i="53"/>
  <c r="AJ361" i="53"/>
  <c r="AS360" i="53"/>
  <c r="AR360" i="53"/>
  <c r="AQ360" i="53"/>
  <c r="AP360" i="53"/>
  <c r="AO360" i="53"/>
  <c r="AN360" i="53"/>
  <c r="AM360" i="53"/>
  <c r="AK360" i="53"/>
  <c r="AJ360" i="53"/>
  <c r="AS359" i="53"/>
  <c r="AR359" i="53"/>
  <c r="AQ359" i="53"/>
  <c r="AP359" i="53"/>
  <c r="AO359" i="53"/>
  <c r="AN359" i="53"/>
  <c r="AM359" i="53"/>
  <c r="AK359" i="53"/>
  <c r="AJ359" i="53"/>
  <c r="AS358" i="53"/>
  <c r="AR358" i="53"/>
  <c r="AQ358" i="53"/>
  <c r="AP358" i="53"/>
  <c r="AO358" i="53"/>
  <c r="AN358" i="53"/>
  <c r="AM358" i="53"/>
  <c r="AK358" i="53"/>
  <c r="AJ358" i="53"/>
  <c r="AS357" i="53"/>
  <c r="AR357" i="53"/>
  <c r="AQ357" i="53"/>
  <c r="AP357" i="53"/>
  <c r="AO357" i="53"/>
  <c r="AN357" i="53"/>
  <c r="AM357" i="53"/>
  <c r="AK357" i="53"/>
  <c r="AJ357" i="53"/>
  <c r="AS356" i="53"/>
  <c r="AR356" i="53"/>
  <c r="AQ356" i="53"/>
  <c r="AP356" i="53"/>
  <c r="AO356" i="53"/>
  <c r="AN356" i="53"/>
  <c r="AM356" i="53"/>
  <c r="AK356" i="53"/>
  <c r="AJ356" i="53"/>
  <c r="AS355" i="53"/>
  <c r="AR355" i="53"/>
  <c r="AQ355" i="53"/>
  <c r="AP355" i="53"/>
  <c r="AO355" i="53"/>
  <c r="AN355" i="53"/>
  <c r="AM355" i="53"/>
  <c r="AK355" i="53"/>
  <c r="AJ355" i="53"/>
  <c r="AS354" i="53"/>
  <c r="AR354" i="53"/>
  <c r="AQ354" i="53"/>
  <c r="AP354" i="53"/>
  <c r="AO354" i="53"/>
  <c r="AN354" i="53"/>
  <c r="AM354" i="53"/>
  <c r="AK354" i="53"/>
  <c r="AJ354" i="53"/>
  <c r="AS353" i="53"/>
  <c r="AR353" i="53"/>
  <c r="AQ353" i="53"/>
  <c r="AP353" i="53"/>
  <c r="AO353" i="53"/>
  <c r="AN353" i="53"/>
  <c r="AM353" i="53"/>
  <c r="AK353" i="53"/>
  <c r="AJ353" i="53"/>
  <c r="AS352" i="53"/>
  <c r="AR352" i="53"/>
  <c r="AQ352" i="53"/>
  <c r="AP352" i="53"/>
  <c r="AO352" i="53"/>
  <c r="AN352" i="53"/>
  <c r="AM352" i="53"/>
  <c r="AK352" i="53"/>
  <c r="AJ352" i="53"/>
  <c r="AS351" i="53"/>
  <c r="AR351" i="53"/>
  <c r="AQ351" i="53"/>
  <c r="AP351" i="53"/>
  <c r="AO351" i="53"/>
  <c r="AN351" i="53"/>
  <c r="AM351" i="53"/>
  <c r="AK351" i="53"/>
  <c r="AJ351" i="53"/>
  <c r="AS350" i="53"/>
  <c r="AR350" i="53"/>
  <c r="AQ350" i="53"/>
  <c r="AP350" i="53"/>
  <c r="AO350" i="53"/>
  <c r="AN350" i="53"/>
  <c r="AM350" i="53"/>
  <c r="AK350" i="53"/>
  <c r="AJ350" i="53"/>
  <c r="AS349" i="53"/>
  <c r="AR349" i="53"/>
  <c r="AQ349" i="53"/>
  <c r="AP349" i="53"/>
  <c r="AO349" i="53"/>
  <c r="AN349" i="53"/>
  <c r="AM349" i="53"/>
  <c r="AK349" i="53"/>
  <c r="AJ349" i="53"/>
  <c r="AS348" i="53"/>
  <c r="AR348" i="53"/>
  <c r="AQ348" i="53"/>
  <c r="AP348" i="53"/>
  <c r="AO348" i="53"/>
  <c r="AN348" i="53"/>
  <c r="AM348" i="53"/>
  <c r="AK348" i="53"/>
  <c r="AJ348" i="53"/>
  <c r="AS347" i="53"/>
  <c r="AR347" i="53"/>
  <c r="AQ347" i="53"/>
  <c r="AP347" i="53"/>
  <c r="AO347" i="53"/>
  <c r="AN347" i="53"/>
  <c r="AM347" i="53"/>
  <c r="AK347" i="53"/>
  <c r="AJ347" i="53"/>
  <c r="AS346" i="53"/>
  <c r="AR346" i="53"/>
  <c r="AQ346" i="53"/>
  <c r="AP346" i="53"/>
  <c r="AO346" i="53"/>
  <c r="AN346" i="53"/>
  <c r="AM346" i="53"/>
  <c r="AK346" i="53"/>
  <c r="AJ346" i="53"/>
  <c r="AS345" i="53"/>
  <c r="AR345" i="53"/>
  <c r="AQ345" i="53"/>
  <c r="AP345" i="53"/>
  <c r="AO345" i="53"/>
  <c r="AN345" i="53"/>
  <c r="AM345" i="53"/>
  <c r="AK345" i="53"/>
  <c r="AJ345" i="53"/>
  <c r="AS344" i="53"/>
  <c r="AR344" i="53"/>
  <c r="AQ344" i="53"/>
  <c r="AP344" i="53"/>
  <c r="AO344" i="53"/>
  <c r="AN344" i="53"/>
  <c r="AM344" i="53"/>
  <c r="AK344" i="53"/>
  <c r="AJ344" i="53"/>
  <c r="AS343" i="53"/>
  <c r="AR343" i="53"/>
  <c r="AQ343" i="53"/>
  <c r="AP343" i="53"/>
  <c r="AO343" i="53"/>
  <c r="AN343" i="53"/>
  <c r="AM343" i="53"/>
  <c r="AK343" i="53"/>
  <c r="AJ343" i="53"/>
  <c r="AS342" i="53"/>
  <c r="AR342" i="53"/>
  <c r="AQ342" i="53"/>
  <c r="AP342" i="53"/>
  <c r="AO342" i="53"/>
  <c r="AN342" i="53"/>
  <c r="AM342" i="53"/>
  <c r="AK342" i="53"/>
  <c r="AJ342" i="53"/>
  <c r="AS341" i="53"/>
  <c r="AR341" i="53"/>
  <c r="AQ341" i="53"/>
  <c r="AP341" i="53"/>
  <c r="AO341" i="53"/>
  <c r="AN341" i="53"/>
  <c r="AM341" i="53"/>
  <c r="AK341" i="53"/>
  <c r="AJ341" i="53"/>
  <c r="AS340" i="53"/>
  <c r="AR340" i="53"/>
  <c r="AQ340" i="53"/>
  <c r="AP340" i="53"/>
  <c r="AO340" i="53"/>
  <c r="AN340" i="53"/>
  <c r="AM340" i="53"/>
  <c r="AK340" i="53"/>
  <c r="AJ340" i="53"/>
  <c r="AS339" i="53"/>
  <c r="AR339" i="53"/>
  <c r="AQ339" i="53"/>
  <c r="AP339" i="53"/>
  <c r="AO339" i="53"/>
  <c r="AN339" i="53"/>
  <c r="AM339" i="53"/>
  <c r="AK339" i="53"/>
  <c r="AJ339" i="53"/>
  <c r="AS338" i="53"/>
  <c r="AR338" i="53"/>
  <c r="AQ338" i="53"/>
  <c r="AP338" i="53"/>
  <c r="AO338" i="53"/>
  <c r="AN338" i="53"/>
  <c r="AM338" i="53"/>
  <c r="AK338" i="53"/>
  <c r="AJ338" i="53"/>
  <c r="AS337" i="53"/>
  <c r="AR337" i="53"/>
  <c r="AQ337" i="53"/>
  <c r="AP337" i="53"/>
  <c r="AO337" i="53"/>
  <c r="AN337" i="53"/>
  <c r="AM337" i="53"/>
  <c r="AK337" i="53"/>
  <c r="AJ337" i="53"/>
  <c r="AS336" i="53"/>
  <c r="AR336" i="53"/>
  <c r="AQ336" i="53"/>
  <c r="AP336" i="53"/>
  <c r="AO336" i="53"/>
  <c r="AN336" i="53"/>
  <c r="AM336" i="53"/>
  <c r="AK336" i="53"/>
  <c r="AJ336" i="53"/>
  <c r="AS335" i="53"/>
  <c r="AR335" i="53"/>
  <c r="AQ335" i="53"/>
  <c r="AP335" i="53"/>
  <c r="AO335" i="53"/>
  <c r="AN335" i="53"/>
  <c r="AM335" i="53"/>
  <c r="AK335" i="53"/>
  <c r="AJ335" i="53"/>
  <c r="AS334" i="53"/>
  <c r="AR334" i="53"/>
  <c r="AQ334" i="53"/>
  <c r="AP334" i="53"/>
  <c r="AO334" i="53"/>
  <c r="AN334" i="53"/>
  <c r="AM334" i="53"/>
  <c r="AK334" i="53"/>
  <c r="AJ334" i="53"/>
  <c r="AS333" i="53"/>
  <c r="AR333" i="53"/>
  <c r="AQ333" i="53"/>
  <c r="AP333" i="53"/>
  <c r="AO333" i="53"/>
  <c r="AN333" i="53"/>
  <c r="AM333" i="53"/>
  <c r="AK333" i="53"/>
  <c r="AJ333" i="53"/>
  <c r="AS332" i="53"/>
  <c r="AR332" i="53"/>
  <c r="AQ332" i="53"/>
  <c r="AP332" i="53"/>
  <c r="AO332" i="53"/>
  <c r="AN332" i="53"/>
  <c r="AM332" i="53"/>
  <c r="AK332" i="53"/>
  <c r="AJ332" i="53"/>
  <c r="AS331" i="53"/>
  <c r="AR331" i="53"/>
  <c r="AQ331" i="53"/>
  <c r="AP331" i="53"/>
  <c r="AO331" i="53"/>
  <c r="AN331" i="53"/>
  <c r="AM331" i="53"/>
  <c r="AK331" i="53"/>
  <c r="AJ331" i="53"/>
  <c r="AS330" i="53"/>
  <c r="AR330" i="53"/>
  <c r="AQ330" i="53"/>
  <c r="AP330" i="53"/>
  <c r="AO330" i="53"/>
  <c r="AN330" i="53"/>
  <c r="AM330" i="53"/>
  <c r="AK330" i="53"/>
  <c r="AJ330" i="53"/>
  <c r="AS329" i="53"/>
  <c r="AR329" i="53"/>
  <c r="AQ329" i="53"/>
  <c r="AP329" i="53"/>
  <c r="AO329" i="53"/>
  <c r="AN329" i="53"/>
  <c r="AM329" i="53"/>
  <c r="AK329" i="53"/>
  <c r="AJ329" i="53"/>
  <c r="AS328" i="53"/>
  <c r="AR328" i="53"/>
  <c r="AQ328" i="53"/>
  <c r="AP328" i="53"/>
  <c r="AO328" i="53"/>
  <c r="AN328" i="53"/>
  <c r="AM328" i="53"/>
  <c r="AK328" i="53"/>
  <c r="AJ328" i="53"/>
  <c r="AS327" i="53"/>
  <c r="AR327" i="53"/>
  <c r="AQ327" i="53"/>
  <c r="AP327" i="53"/>
  <c r="AO327" i="53"/>
  <c r="AN327" i="53"/>
  <c r="AM327" i="53"/>
  <c r="AK327" i="53"/>
  <c r="AJ327" i="53"/>
  <c r="AS326" i="53"/>
  <c r="AR326" i="53"/>
  <c r="AQ326" i="53"/>
  <c r="AP326" i="53"/>
  <c r="AO326" i="53"/>
  <c r="AN326" i="53"/>
  <c r="AM326" i="53"/>
  <c r="AK326" i="53"/>
  <c r="AJ326" i="53"/>
  <c r="AS325" i="53"/>
  <c r="AR325" i="53"/>
  <c r="AQ325" i="53"/>
  <c r="AP325" i="53"/>
  <c r="AO325" i="53"/>
  <c r="AN325" i="53"/>
  <c r="AM325" i="53"/>
  <c r="AK325" i="53"/>
  <c r="AJ325" i="53"/>
  <c r="AS324" i="53"/>
  <c r="AR324" i="53"/>
  <c r="AQ324" i="53"/>
  <c r="AP324" i="53"/>
  <c r="AO324" i="53"/>
  <c r="AN324" i="53"/>
  <c r="AM324" i="53"/>
  <c r="AK324" i="53"/>
  <c r="AJ324" i="53"/>
  <c r="AS323" i="53"/>
  <c r="AR323" i="53"/>
  <c r="AQ323" i="53"/>
  <c r="AP323" i="53"/>
  <c r="AO323" i="53"/>
  <c r="AN323" i="53"/>
  <c r="AM323" i="53"/>
  <c r="AK323" i="53"/>
  <c r="AJ323" i="53"/>
  <c r="AS322" i="53"/>
  <c r="AR322" i="53"/>
  <c r="AQ322" i="53"/>
  <c r="AP322" i="53"/>
  <c r="AO322" i="53"/>
  <c r="AN322" i="53"/>
  <c r="AM322" i="53"/>
  <c r="AK322" i="53"/>
  <c r="AJ322" i="53"/>
  <c r="AS321" i="53"/>
  <c r="AR321" i="53"/>
  <c r="AQ321" i="53"/>
  <c r="AP321" i="53"/>
  <c r="AO321" i="53"/>
  <c r="AN321" i="53"/>
  <c r="AM321" i="53"/>
  <c r="AK321" i="53"/>
  <c r="AJ321" i="53"/>
  <c r="AS320" i="53"/>
  <c r="AR320" i="53"/>
  <c r="AQ320" i="53"/>
  <c r="AP320" i="53"/>
  <c r="AO320" i="53"/>
  <c r="AN320" i="53"/>
  <c r="AM320" i="53"/>
  <c r="AK320" i="53"/>
  <c r="AJ320" i="53"/>
  <c r="AS319" i="53"/>
  <c r="AR319" i="53"/>
  <c r="AQ319" i="53"/>
  <c r="AP319" i="53"/>
  <c r="AO319" i="53"/>
  <c r="AN319" i="53"/>
  <c r="AM319" i="53"/>
  <c r="AK319" i="53"/>
  <c r="AJ319" i="53"/>
  <c r="AS318" i="53"/>
  <c r="AR318" i="53"/>
  <c r="AQ318" i="53"/>
  <c r="AP318" i="53"/>
  <c r="AO318" i="53"/>
  <c r="AN318" i="53"/>
  <c r="AM318" i="53"/>
  <c r="AK318" i="53"/>
  <c r="AJ318" i="53"/>
  <c r="AS317" i="53"/>
  <c r="AR317" i="53"/>
  <c r="AQ317" i="53"/>
  <c r="AP317" i="53"/>
  <c r="AO317" i="53"/>
  <c r="AN317" i="53"/>
  <c r="AM317" i="53"/>
  <c r="AK317" i="53"/>
  <c r="AJ317" i="53"/>
  <c r="AS316" i="53"/>
  <c r="AR316" i="53"/>
  <c r="AQ316" i="53"/>
  <c r="AP316" i="53"/>
  <c r="AO316" i="53"/>
  <c r="AN316" i="53"/>
  <c r="AM316" i="53"/>
  <c r="AK316" i="53"/>
  <c r="AJ316" i="53"/>
  <c r="AS315" i="53"/>
  <c r="AR315" i="53"/>
  <c r="AQ315" i="53"/>
  <c r="AP315" i="53"/>
  <c r="AO315" i="53"/>
  <c r="AN315" i="53"/>
  <c r="AM315" i="53"/>
  <c r="AK315" i="53"/>
  <c r="AJ315" i="53"/>
  <c r="AS314" i="53"/>
  <c r="AR314" i="53"/>
  <c r="AQ314" i="53"/>
  <c r="AP314" i="53"/>
  <c r="AO314" i="53"/>
  <c r="AN314" i="53"/>
  <c r="AM314" i="53"/>
  <c r="AK314" i="53"/>
  <c r="AJ314" i="53"/>
  <c r="AS313" i="53"/>
  <c r="AR313" i="53"/>
  <c r="AQ313" i="53"/>
  <c r="AP313" i="53"/>
  <c r="AO313" i="53"/>
  <c r="AN313" i="53"/>
  <c r="AM313" i="53"/>
  <c r="AK313" i="53"/>
  <c r="AJ313" i="53"/>
  <c r="AS312" i="53"/>
  <c r="AR312" i="53"/>
  <c r="AQ312" i="53"/>
  <c r="AP312" i="53"/>
  <c r="AO312" i="53"/>
  <c r="AN312" i="53"/>
  <c r="AM312" i="53"/>
  <c r="AK312" i="53"/>
  <c r="AJ312" i="53"/>
  <c r="AS311" i="53"/>
  <c r="AR311" i="53"/>
  <c r="AQ311" i="53"/>
  <c r="AP311" i="53"/>
  <c r="AO311" i="53"/>
  <c r="AN311" i="53"/>
  <c r="AM311" i="53"/>
  <c r="AK311" i="53"/>
  <c r="AJ311" i="53"/>
  <c r="AS310" i="53"/>
  <c r="AR310" i="53"/>
  <c r="AQ310" i="53"/>
  <c r="AP310" i="53"/>
  <c r="AO310" i="53"/>
  <c r="AN310" i="53"/>
  <c r="AM310" i="53"/>
  <c r="AK310" i="53"/>
  <c r="AJ310" i="53"/>
  <c r="AS309" i="53"/>
  <c r="AR309" i="53"/>
  <c r="AQ309" i="53"/>
  <c r="AP309" i="53"/>
  <c r="AO309" i="53"/>
  <c r="AN309" i="53"/>
  <c r="AM309" i="53"/>
  <c r="AK309" i="53"/>
  <c r="AJ309" i="53"/>
  <c r="AS308" i="53"/>
  <c r="AR308" i="53"/>
  <c r="AQ308" i="53"/>
  <c r="AP308" i="53"/>
  <c r="AO308" i="53"/>
  <c r="AN308" i="53"/>
  <c r="AM308" i="53"/>
  <c r="AK308" i="53"/>
  <c r="AJ308" i="53"/>
  <c r="AS307" i="53"/>
  <c r="AR307" i="53"/>
  <c r="AQ307" i="53"/>
  <c r="AP307" i="53"/>
  <c r="AO307" i="53"/>
  <c r="AN307" i="53"/>
  <c r="AM307" i="53"/>
  <c r="AK307" i="53"/>
  <c r="AJ307" i="53"/>
  <c r="AS306" i="53"/>
  <c r="AR306" i="53"/>
  <c r="AQ306" i="53"/>
  <c r="AP306" i="53"/>
  <c r="AO306" i="53"/>
  <c r="AN306" i="53"/>
  <c r="AM306" i="53"/>
  <c r="AK306" i="53"/>
  <c r="AJ306" i="53"/>
  <c r="AS305" i="53"/>
  <c r="AR305" i="53"/>
  <c r="AQ305" i="53"/>
  <c r="AP305" i="53"/>
  <c r="AO305" i="53"/>
  <c r="AN305" i="53"/>
  <c r="AM305" i="53"/>
  <c r="AK305" i="53"/>
  <c r="AJ305" i="53"/>
  <c r="AS304" i="53"/>
  <c r="AR304" i="53"/>
  <c r="AQ304" i="53"/>
  <c r="AP304" i="53"/>
  <c r="AO304" i="53"/>
  <c r="AN304" i="53"/>
  <c r="AM304" i="53"/>
  <c r="AK304" i="53"/>
  <c r="AJ304" i="53"/>
  <c r="AS303" i="53"/>
  <c r="AR303" i="53"/>
  <c r="AQ303" i="53"/>
  <c r="AP303" i="53"/>
  <c r="AO303" i="53"/>
  <c r="AN303" i="53"/>
  <c r="AM303" i="53"/>
  <c r="AK303" i="53"/>
  <c r="AJ303" i="53"/>
  <c r="AS302" i="53"/>
  <c r="AR302" i="53"/>
  <c r="AQ302" i="53"/>
  <c r="AP302" i="53"/>
  <c r="AO302" i="53"/>
  <c r="AN302" i="53"/>
  <c r="AM302" i="53"/>
  <c r="AK302" i="53"/>
  <c r="AJ302" i="53"/>
  <c r="AS301" i="53"/>
  <c r="AR301" i="53"/>
  <c r="AQ301" i="53"/>
  <c r="AP301" i="53"/>
  <c r="AO301" i="53"/>
  <c r="AN301" i="53"/>
  <c r="AM301" i="53"/>
  <c r="AK301" i="53"/>
  <c r="AJ301" i="53"/>
  <c r="AS300" i="53"/>
  <c r="AR300" i="53"/>
  <c r="AQ300" i="53"/>
  <c r="AP300" i="53"/>
  <c r="AO300" i="53"/>
  <c r="AN300" i="53"/>
  <c r="AM300" i="53"/>
  <c r="AK300" i="53"/>
  <c r="AJ300" i="53"/>
  <c r="AS299" i="53"/>
  <c r="AR299" i="53"/>
  <c r="AQ299" i="53"/>
  <c r="AP299" i="53"/>
  <c r="AO299" i="53"/>
  <c r="AN299" i="53"/>
  <c r="AM299" i="53"/>
  <c r="AK299" i="53"/>
  <c r="AJ299" i="53"/>
  <c r="AS298" i="53"/>
  <c r="AR298" i="53"/>
  <c r="AQ298" i="53"/>
  <c r="AP298" i="53"/>
  <c r="AO298" i="53"/>
  <c r="AN298" i="53"/>
  <c r="AM298" i="53"/>
  <c r="AK298" i="53"/>
  <c r="AJ298" i="53"/>
  <c r="AS297" i="53"/>
  <c r="AR297" i="53"/>
  <c r="AQ297" i="53"/>
  <c r="AP297" i="53"/>
  <c r="AO297" i="53"/>
  <c r="AN297" i="53"/>
  <c r="AM297" i="53"/>
  <c r="AK297" i="53"/>
  <c r="AJ297" i="53"/>
  <c r="AS296" i="53"/>
  <c r="AR296" i="53"/>
  <c r="AQ296" i="53"/>
  <c r="AP296" i="53"/>
  <c r="AO296" i="53"/>
  <c r="AN296" i="53"/>
  <c r="AM296" i="53"/>
  <c r="AK296" i="53"/>
  <c r="AJ296" i="53"/>
  <c r="AS295" i="53"/>
  <c r="AR295" i="53"/>
  <c r="AQ295" i="53"/>
  <c r="AP295" i="53"/>
  <c r="AO295" i="53"/>
  <c r="AN295" i="53"/>
  <c r="AM295" i="53"/>
  <c r="AK295" i="53"/>
  <c r="AJ295" i="53"/>
  <c r="AS294" i="53"/>
  <c r="AR294" i="53"/>
  <c r="AQ294" i="53"/>
  <c r="AP294" i="53"/>
  <c r="AO294" i="53"/>
  <c r="AN294" i="53"/>
  <c r="AM294" i="53"/>
  <c r="AK294" i="53"/>
  <c r="AJ294" i="53"/>
  <c r="AS293" i="53"/>
  <c r="AR293" i="53"/>
  <c r="AQ293" i="53"/>
  <c r="AP293" i="53"/>
  <c r="AO293" i="53"/>
  <c r="AN293" i="53"/>
  <c r="AM293" i="53"/>
  <c r="AK293" i="53"/>
  <c r="AJ293" i="53"/>
  <c r="AS292" i="53"/>
  <c r="AR292" i="53"/>
  <c r="AQ292" i="53"/>
  <c r="AP292" i="53"/>
  <c r="AO292" i="53"/>
  <c r="AN292" i="53"/>
  <c r="AM292" i="53"/>
  <c r="AK292" i="53"/>
  <c r="AJ292" i="53"/>
  <c r="AS291" i="53"/>
  <c r="AR291" i="53"/>
  <c r="AQ291" i="53"/>
  <c r="AP291" i="53"/>
  <c r="AO291" i="53"/>
  <c r="AN291" i="53"/>
  <c r="AM291" i="53"/>
  <c r="AK291" i="53"/>
  <c r="AJ291" i="53"/>
  <c r="AS290" i="53"/>
  <c r="AR290" i="53"/>
  <c r="AQ290" i="53"/>
  <c r="AP290" i="53"/>
  <c r="AO290" i="53"/>
  <c r="AN290" i="53"/>
  <c r="AM290" i="53"/>
  <c r="AK290" i="53"/>
  <c r="AJ290" i="53"/>
  <c r="AS289" i="53"/>
  <c r="AR289" i="53"/>
  <c r="AQ289" i="53"/>
  <c r="AP289" i="53"/>
  <c r="AO289" i="53"/>
  <c r="AN289" i="53"/>
  <c r="AM289" i="53"/>
  <c r="AK289" i="53"/>
  <c r="AJ289" i="53"/>
  <c r="AS288" i="53"/>
  <c r="AR288" i="53"/>
  <c r="AQ288" i="53"/>
  <c r="AP288" i="53"/>
  <c r="AO288" i="53"/>
  <c r="AN288" i="53"/>
  <c r="AM288" i="53"/>
  <c r="AK288" i="53"/>
  <c r="AJ288" i="53"/>
  <c r="AS287" i="53"/>
  <c r="AR287" i="53"/>
  <c r="AQ287" i="53"/>
  <c r="AP287" i="53"/>
  <c r="AO287" i="53"/>
  <c r="AN287" i="53"/>
  <c r="AM287" i="53"/>
  <c r="AK287" i="53"/>
  <c r="AJ287" i="53"/>
  <c r="AS286" i="53"/>
  <c r="AR286" i="53"/>
  <c r="AQ286" i="53"/>
  <c r="AP286" i="53"/>
  <c r="AO286" i="53"/>
  <c r="AN286" i="53"/>
  <c r="AM286" i="53"/>
  <c r="AK286" i="53"/>
  <c r="AJ286" i="53"/>
  <c r="AS285" i="53"/>
  <c r="AR285" i="53"/>
  <c r="AQ285" i="53"/>
  <c r="AP285" i="53"/>
  <c r="AO285" i="53"/>
  <c r="AN285" i="53"/>
  <c r="AM285" i="53"/>
  <c r="AK285" i="53"/>
  <c r="AJ285" i="53"/>
  <c r="AS284" i="53"/>
  <c r="AR284" i="53"/>
  <c r="AQ284" i="53"/>
  <c r="AP284" i="53"/>
  <c r="AO284" i="53"/>
  <c r="AN284" i="53"/>
  <c r="AM284" i="53"/>
  <c r="AK284" i="53"/>
  <c r="AJ284" i="53"/>
  <c r="AS283" i="53"/>
  <c r="AR283" i="53"/>
  <c r="AQ283" i="53"/>
  <c r="AP283" i="53"/>
  <c r="AO283" i="53"/>
  <c r="AN283" i="53"/>
  <c r="AM283" i="53"/>
  <c r="AK283" i="53"/>
  <c r="AJ283" i="53"/>
  <c r="AS282" i="53"/>
  <c r="AR282" i="53"/>
  <c r="AQ282" i="53"/>
  <c r="AP282" i="53"/>
  <c r="AO282" i="53"/>
  <c r="AN282" i="53"/>
  <c r="AM282" i="53"/>
  <c r="AK282" i="53"/>
  <c r="AJ282" i="53"/>
  <c r="AS281" i="53"/>
  <c r="AR281" i="53"/>
  <c r="AQ281" i="53"/>
  <c r="AP281" i="53"/>
  <c r="AO281" i="53"/>
  <c r="AN281" i="53"/>
  <c r="AM281" i="53"/>
  <c r="AK281" i="53"/>
  <c r="AJ281" i="53"/>
  <c r="AS280" i="53"/>
  <c r="AR280" i="53"/>
  <c r="AQ280" i="53"/>
  <c r="AP280" i="53"/>
  <c r="AO280" i="53"/>
  <c r="AN280" i="53"/>
  <c r="AM280" i="53"/>
  <c r="AK280" i="53"/>
  <c r="AJ280" i="53"/>
  <c r="AS279" i="53"/>
  <c r="AR279" i="53"/>
  <c r="AQ279" i="53"/>
  <c r="AP279" i="53"/>
  <c r="AO279" i="53"/>
  <c r="AN279" i="53"/>
  <c r="AM279" i="53"/>
  <c r="AK279" i="53"/>
  <c r="AJ279" i="53"/>
  <c r="AS278" i="53"/>
  <c r="AR278" i="53"/>
  <c r="AQ278" i="53"/>
  <c r="AP278" i="53"/>
  <c r="AO278" i="53"/>
  <c r="AN278" i="53"/>
  <c r="AM278" i="53"/>
  <c r="AK278" i="53"/>
  <c r="AJ278" i="53"/>
  <c r="AS277" i="53"/>
  <c r="AR277" i="53"/>
  <c r="AQ277" i="53"/>
  <c r="AP277" i="53"/>
  <c r="AO277" i="53"/>
  <c r="AN277" i="53"/>
  <c r="AM277" i="53"/>
  <c r="AK277" i="53"/>
  <c r="AJ277" i="53"/>
  <c r="AS276" i="53"/>
  <c r="AR276" i="53"/>
  <c r="AQ276" i="53"/>
  <c r="AP276" i="53"/>
  <c r="AO276" i="53"/>
  <c r="AN276" i="53"/>
  <c r="AM276" i="53"/>
  <c r="AK276" i="53"/>
  <c r="AJ276" i="53"/>
  <c r="AS275" i="53"/>
  <c r="AR275" i="53"/>
  <c r="AQ275" i="53"/>
  <c r="AP275" i="53"/>
  <c r="AO275" i="53"/>
  <c r="AN275" i="53"/>
  <c r="AM275" i="53"/>
  <c r="AK275" i="53"/>
  <c r="AJ275" i="53"/>
  <c r="AS274" i="53"/>
  <c r="AR274" i="53"/>
  <c r="AQ274" i="53"/>
  <c r="AP274" i="53"/>
  <c r="AO274" i="53"/>
  <c r="AN274" i="53"/>
  <c r="AM274" i="53"/>
  <c r="AK274" i="53"/>
  <c r="AJ274" i="53"/>
  <c r="AS273" i="53"/>
  <c r="AR273" i="53"/>
  <c r="AQ273" i="53"/>
  <c r="AP273" i="53"/>
  <c r="AO273" i="53"/>
  <c r="AN273" i="53"/>
  <c r="AM273" i="53"/>
  <c r="AK273" i="53"/>
  <c r="AJ273" i="53"/>
  <c r="AS272" i="53"/>
  <c r="AR272" i="53"/>
  <c r="AQ272" i="53"/>
  <c r="AP272" i="53"/>
  <c r="AO272" i="53"/>
  <c r="AN272" i="53"/>
  <c r="AM272" i="53"/>
  <c r="AK272" i="53"/>
  <c r="AJ272" i="53"/>
  <c r="AS271" i="53"/>
  <c r="AR271" i="53"/>
  <c r="AQ271" i="53"/>
  <c r="AP271" i="53"/>
  <c r="AO271" i="53"/>
  <c r="AN271" i="53"/>
  <c r="AM271" i="53"/>
  <c r="AK271" i="53"/>
  <c r="AJ271" i="53"/>
  <c r="AS270" i="53"/>
  <c r="AR270" i="53"/>
  <c r="AQ270" i="53"/>
  <c r="AP270" i="53"/>
  <c r="AO270" i="53"/>
  <c r="AN270" i="53"/>
  <c r="AM270" i="53"/>
  <c r="AK270" i="53"/>
  <c r="AJ270" i="53"/>
  <c r="AS269" i="53"/>
  <c r="AR269" i="53"/>
  <c r="AQ269" i="53"/>
  <c r="AP269" i="53"/>
  <c r="AO269" i="53"/>
  <c r="AN269" i="53"/>
  <c r="AM269" i="53"/>
  <c r="AK269" i="53"/>
  <c r="AJ269" i="53"/>
  <c r="AS268" i="53"/>
  <c r="AR268" i="53"/>
  <c r="AQ268" i="53"/>
  <c r="AP268" i="53"/>
  <c r="AO268" i="53"/>
  <c r="AN268" i="53"/>
  <c r="AM268" i="53"/>
  <c r="AK268" i="53"/>
  <c r="AJ268" i="53"/>
  <c r="AS267" i="53"/>
  <c r="AR267" i="53"/>
  <c r="AQ267" i="53"/>
  <c r="AP267" i="53"/>
  <c r="AO267" i="53"/>
  <c r="AN267" i="53"/>
  <c r="AM267" i="53"/>
  <c r="AK267" i="53"/>
  <c r="AJ267" i="53"/>
  <c r="AS266" i="53"/>
  <c r="AR266" i="53"/>
  <c r="AQ266" i="53"/>
  <c r="AP266" i="53"/>
  <c r="AO266" i="53"/>
  <c r="AN266" i="53"/>
  <c r="AM266" i="53"/>
  <c r="AK266" i="53"/>
  <c r="AJ266" i="53"/>
  <c r="AS265" i="53"/>
  <c r="AR265" i="53"/>
  <c r="AQ265" i="53"/>
  <c r="AP265" i="53"/>
  <c r="AO265" i="53"/>
  <c r="AN265" i="53"/>
  <c r="AM265" i="53"/>
  <c r="AK265" i="53"/>
  <c r="AJ265" i="53"/>
  <c r="AS264" i="53"/>
  <c r="AR264" i="53"/>
  <c r="AQ264" i="53"/>
  <c r="AP264" i="53"/>
  <c r="AO264" i="53"/>
  <c r="AN264" i="53"/>
  <c r="AM264" i="53"/>
  <c r="AK264" i="53"/>
  <c r="AJ264" i="53"/>
  <c r="AS263" i="53"/>
  <c r="AR263" i="53"/>
  <c r="AQ263" i="53"/>
  <c r="AP263" i="53"/>
  <c r="AO263" i="53"/>
  <c r="AN263" i="53"/>
  <c r="AM263" i="53"/>
  <c r="AK263" i="53"/>
  <c r="AJ263" i="53"/>
  <c r="AS262" i="53"/>
  <c r="AR262" i="53"/>
  <c r="AQ262" i="53"/>
  <c r="AP262" i="53"/>
  <c r="AO262" i="53"/>
  <c r="AN262" i="53"/>
  <c r="AM262" i="53"/>
  <c r="AK262" i="53"/>
  <c r="AJ262" i="53"/>
  <c r="AS261" i="53"/>
  <c r="AR261" i="53"/>
  <c r="AQ261" i="53"/>
  <c r="AP261" i="53"/>
  <c r="AO261" i="53"/>
  <c r="AN261" i="53"/>
  <c r="AM261" i="53"/>
  <c r="AK261" i="53"/>
  <c r="AJ261" i="53"/>
  <c r="AS260" i="53"/>
  <c r="AR260" i="53"/>
  <c r="AQ260" i="53"/>
  <c r="AP260" i="53"/>
  <c r="AO260" i="53"/>
  <c r="AN260" i="53"/>
  <c r="AM260" i="53"/>
  <c r="AK260" i="53"/>
  <c r="AJ260" i="53"/>
  <c r="AS259" i="53"/>
  <c r="AR259" i="53"/>
  <c r="AQ259" i="53"/>
  <c r="AP259" i="53"/>
  <c r="AO259" i="53"/>
  <c r="AN259" i="53"/>
  <c r="AM259" i="53"/>
  <c r="AK259" i="53"/>
  <c r="AJ259" i="53"/>
  <c r="AS258" i="53"/>
  <c r="AR258" i="53"/>
  <c r="AQ258" i="53"/>
  <c r="AP258" i="53"/>
  <c r="AO258" i="53"/>
  <c r="AN258" i="53"/>
  <c r="AM258" i="53"/>
  <c r="AK258" i="53"/>
  <c r="AJ258" i="53"/>
  <c r="AS257" i="53"/>
  <c r="AR257" i="53"/>
  <c r="AQ257" i="53"/>
  <c r="AP257" i="53"/>
  <c r="AO257" i="53"/>
  <c r="AN257" i="53"/>
  <c r="AM257" i="53"/>
  <c r="AK257" i="53"/>
  <c r="AJ257" i="53"/>
  <c r="AS256" i="53"/>
  <c r="AR256" i="53"/>
  <c r="AQ256" i="53"/>
  <c r="AP256" i="53"/>
  <c r="AO256" i="53"/>
  <c r="AN256" i="53"/>
  <c r="AM256" i="53"/>
  <c r="AK256" i="53"/>
  <c r="AJ256" i="53"/>
  <c r="AS255" i="53"/>
  <c r="AR255" i="53"/>
  <c r="AQ255" i="53"/>
  <c r="AP255" i="53"/>
  <c r="AO255" i="53"/>
  <c r="AN255" i="53"/>
  <c r="AM255" i="53"/>
  <c r="AK255" i="53"/>
  <c r="AJ255" i="53"/>
  <c r="AS254" i="53"/>
  <c r="AR254" i="53"/>
  <c r="AQ254" i="53"/>
  <c r="AP254" i="53"/>
  <c r="AO254" i="53"/>
  <c r="AN254" i="53"/>
  <c r="AM254" i="53"/>
  <c r="AK254" i="53"/>
  <c r="AJ254" i="53"/>
  <c r="AS253" i="53"/>
  <c r="AR253" i="53"/>
  <c r="AQ253" i="53"/>
  <c r="AP253" i="53"/>
  <c r="AO253" i="53"/>
  <c r="AN253" i="53"/>
  <c r="AM253" i="53"/>
  <c r="AK253" i="53"/>
  <c r="AJ253" i="53"/>
  <c r="AS252" i="53"/>
  <c r="AR252" i="53"/>
  <c r="AQ252" i="53"/>
  <c r="AP252" i="53"/>
  <c r="AO252" i="53"/>
  <c r="AN252" i="53"/>
  <c r="AM252" i="53"/>
  <c r="AK252" i="53"/>
  <c r="AJ252" i="53"/>
  <c r="AS251" i="53"/>
  <c r="AR251" i="53"/>
  <c r="AQ251" i="53"/>
  <c r="AP251" i="53"/>
  <c r="AO251" i="53"/>
  <c r="AN251" i="53"/>
  <c r="AM251" i="53"/>
  <c r="AK251" i="53"/>
  <c r="AJ251" i="53"/>
  <c r="AS250" i="53"/>
  <c r="AR250" i="53"/>
  <c r="AQ250" i="53"/>
  <c r="AP250" i="53"/>
  <c r="AO250" i="53"/>
  <c r="AN250" i="53"/>
  <c r="AM250" i="53"/>
  <c r="AK250" i="53"/>
  <c r="AJ250" i="53"/>
  <c r="AS249" i="53"/>
  <c r="AR249" i="53"/>
  <c r="AQ249" i="53"/>
  <c r="AP249" i="53"/>
  <c r="AO249" i="53"/>
  <c r="AN249" i="53"/>
  <c r="AM249" i="53"/>
  <c r="AK249" i="53"/>
  <c r="AJ249" i="53"/>
  <c r="AS248" i="53"/>
  <c r="AR248" i="53"/>
  <c r="AQ248" i="53"/>
  <c r="AP248" i="53"/>
  <c r="AO248" i="53"/>
  <c r="AN248" i="53"/>
  <c r="AM248" i="53"/>
  <c r="AK248" i="53"/>
  <c r="AJ248" i="53"/>
  <c r="AS247" i="53"/>
  <c r="AR247" i="53"/>
  <c r="AQ247" i="53"/>
  <c r="AP247" i="53"/>
  <c r="AO247" i="53"/>
  <c r="AN247" i="53"/>
  <c r="AM247" i="53"/>
  <c r="AK247" i="53"/>
  <c r="AJ247" i="53"/>
  <c r="AS246" i="53"/>
  <c r="AR246" i="53"/>
  <c r="AQ246" i="53"/>
  <c r="AP246" i="53"/>
  <c r="AO246" i="53"/>
  <c r="AN246" i="53"/>
  <c r="AM246" i="53"/>
  <c r="AK246" i="53"/>
  <c r="AJ246" i="53"/>
  <c r="AS245" i="53"/>
  <c r="AR245" i="53"/>
  <c r="AQ245" i="53"/>
  <c r="AP245" i="53"/>
  <c r="AO245" i="53"/>
  <c r="AN245" i="53"/>
  <c r="AM245" i="53"/>
  <c r="AK245" i="53"/>
  <c r="AJ245" i="53"/>
  <c r="AS244" i="53"/>
  <c r="AR244" i="53"/>
  <c r="AQ244" i="53"/>
  <c r="AP244" i="53"/>
  <c r="AO244" i="53"/>
  <c r="AN244" i="53"/>
  <c r="AM244" i="53"/>
  <c r="AK244" i="53"/>
  <c r="AJ244" i="53"/>
  <c r="AS243" i="53"/>
  <c r="AR243" i="53"/>
  <c r="AQ243" i="53"/>
  <c r="AP243" i="53"/>
  <c r="AO243" i="53"/>
  <c r="AN243" i="53"/>
  <c r="AM243" i="53"/>
  <c r="AK243" i="53"/>
  <c r="AJ243" i="53"/>
  <c r="AS242" i="53"/>
  <c r="AR242" i="53"/>
  <c r="AQ242" i="53"/>
  <c r="AP242" i="53"/>
  <c r="AO242" i="53"/>
  <c r="AN242" i="53"/>
  <c r="AM242" i="53"/>
  <c r="AK242" i="53"/>
  <c r="AJ242" i="53"/>
  <c r="AS241" i="53"/>
  <c r="AR241" i="53"/>
  <c r="AQ241" i="53"/>
  <c r="AP241" i="53"/>
  <c r="AO241" i="53"/>
  <c r="AN241" i="53"/>
  <c r="AM241" i="53"/>
  <c r="AK241" i="53"/>
  <c r="AJ241" i="53"/>
  <c r="AS240" i="53"/>
  <c r="AR240" i="53"/>
  <c r="AQ240" i="53"/>
  <c r="AP240" i="53"/>
  <c r="AO240" i="53"/>
  <c r="AN240" i="53"/>
  <c r="AM240" i="53"/>
  <c r="AK240" i="53"/>
  <c r="AJ240" i="53"/>
  <c r="AS239" i="53"/>
  <c r="AR239" i="53"/>
  <c r="AQ239" i="53"/>
  <c r="AP239" i="53"/>
  <c r="AO239" i="53"/>
  <c r="AN239" i="53"/>
  <c r="AM239" i="53"/>
  <c r="AK239" i="53"/>
  <c r="AJ239" i="53"/>
  <c r="AS238" i="53"/>
  <c r="AR238" i="53"/>
  <c r="AQ238" i="53"/>
  <c r="AP238" i="53"/>
  <c r="AO238" i="53"/>
  <c r="AN238" i="53"/>
  <c r="AM238" i="53"/>
  <c r="AK238" i="53"/>
  <c r="AJ238" i="53"/>
  <c r="AS237" i="53"/>
  <c r="AR237" i="53"/>
  <c r="AQ237" i="53"/>
  <c r="AP237" i="53"/>
  <c r="AO237" i="53"/>
  <c r="AN237" i="53"/>
  <c r="AM237" i="53"/>
  <c r="AK237" i="53"/>
  <c r="AJ237" i="53"/>
  <c r="AS236" i="53"/>
  <c r="AR236" i="53"/>
  <c r="AQ236" i="53"/>
  <c r="AP236" i="53"/>
  <c r="AO236" i="53"/>
  <c r="AN236" i="53"/>
  <c r="AM236" i="53"/>
  <c r="AK236" i="53"/>
  <c r="AJ236" i="53"/>
  <c r="AS235" i="53"/>
  <c r="AR235" i="53"/>
  <c r="AQ235" i="53"/>
  <c r="AP235" i="53"/>
  <c r="AO235" i="53"/>
  <c r="AN235" i="53"/>
  <c r="AM235" i="53"/>
  <c r="AK235" i="53"/>
  <c r="AJ235" i="53"/>
  <c r="AS234" i="53"/>
  <c r="AR234" i="53"/>
  <c r="AQ234" i="53"/>
  <c r="AP234" i="53"/>
  <c r="AO234" i="53"/>
  <c r="AN234" i="53"/>
  <c r="AM234" i="53"/>
  <c r="AK234" i="53"/>
  <c r="AJ234" i="53"/>
  <c r="AS233" i="53"/>
  <c r="AR233" i="53"/>
  <c r="AQ233" i="53"/>
  <c r="AP233" i="53"/>
  <c r="AO233" i="53"/>
  <c r="AN233" i="53"/>
  <c r="AM233" i="53"/>
  <c r="AK233" i="53"/>
  <c r="AJ233" i="53"/>
  <c r="AS232" i="53"/>
  <c r="AR232" i="53"/>
  <c r="AQ232" i="53"/>
  <c r="AP232" i="53"/>
  <c r="AO232" i="53"/>
  <c r="AN232" i="53"/>
  <c r="AM232" i="53"/>
  <c r="AK232" i="53"/>
  <c r="AJ232" i="53"/>
  <c r="AS231" i="53"/>
  <c r="AR231" i="53"/>
  <c r="AQ231" i="53"/>
  <c r="AP231" i="53"/>
  <c r="AO231" i="53"/>
  <c r="AN231" i="53"/>
  <c r="AM231" i="53"/>
  <c r="AK231" i="53"/>
  <c r="AJ231" i="53"/>
  <c r="AS230" i="53"/>
  <c r="AR230" i="53"/>
  <c r="AQ230" i="53"/>
  <c r="AP230" i="53"/>
  <c r="AO230" i="53"/>
  <c r="AN230" i="53"/>
  <c r="AM230" i="53"/>
  <c r="AK230" i="53"/>
  <c r="AJ230" i="53"/>
  <c r="AS229" i="53"/>
  <c r="AR229" i="53"/>
  <c r="AQ229" i="53"/>
  <c r="AP229" i="53"/>
  <c r="AO229" i="53"/>
  <c r="AN229" i="53"/>
  <c r="AM229" i="53"/>
  <c r="AK229" i="53"/>
  <c r="AJ229" i="53"/>
  <c r="AS228" i="53"/>
  <c r="AR228" i="53"/>
  <c r="AQ228" i="53"/>
  <c r="AP228" i="53"/>
  <c r="AO228" i="53"/>
  <c r="AN228" i="53"/>
  <c r="AM228" i="53"/>
  <c r="AK228" i="53"/>
  <c r="AJ228" i="53"/>
  <c r="AS227" i="53"/>
  <c r="AR227" i="53"/>
  <c r="AQ227" i="53"/>
  <c r="AP227" i="53"/>
  <c r="AO227" i="53"/>
  <c r="AN227" i="53"/>
  <c r="AM227" i="53"/>
  <c r="AK227" i="53"/>
  <c r="AJ227" i="53"/>
  <c r="AS226" i="53"/>
  <c r="AR226" i="53"/>
  <c r="AQ226" i="53"/>
  <c r="AP226" i="53"/>
  <c r="AO226" i="53"/>
  <c r="AN226" i="53"/>
  <c r="AM226" i="53"/>
  <c r="AK226" i="53"/>
  <c r="AJ226" i="53"/>
  <c r="AS225" i="53"/>
  <c r="AR225" i="53"/>
  <c r="AQ225" i="53"/>
  <c r="AP225" i="53"/>
  <c r="AO225" i="53"/>
  <c r="AN225" i="53"/>
  <c r="AM225" i="53"/>
  <c r="AK225" i="53"/>
  <c r="AJ225" i="53"/>
  <c r="AS224" i="53"/>
  <c r="AR224" i="53"/>
  <c r="AQ224" i="53"/>
  <c r="AP224" i="53"/>
  <c r="AO224" i="53"/>
  <c r="AN224" i="53"/>
  <c r="AM224" i="53"/>
  <c r="AK224" i="53"/>
  <c r="AJ224" i="53"/>
  <c r="AS223" i="53"/>
  <c r="AR223" i="53"/>
  <c r="AQ223" i="53"/>
  <c r="AP223" i="53"/>
  <c r="AO223" i="53"/>
  <c r="AN223" i="53"/>
  <c r="AM223" i="53"/>
  <c r="AK223" i="53"/>
  <c r="AJ223" i="53"/>
  <c r="AS222" i="53"/>
  <c r="AR222" i="53"/>
  <c r="AQ222" i="53"/>
  <c r="AP222" i="53"/>
  <c r="AO222" i="53"/>
  <c r="AN222" i="53"/>
  <c r="AM222" i="53"/>
  <c r="AK222" i="53"/>
  <c r="AJ222" i="53"/>
  <c r="AS221" i="53"/>
  <c r="AR221" i="53"/>
  <c r="AQ221" i="53"/>
  <c r="AP221" i="53"/>
  <c r="AO221" i="53"/>
  <c r="AN221" i="53"/>
  <c r="AM221" i="53"/>
  <c r="AK221" i="53"/>
  <c r="AJ221" i="53"/>
  <c r="AS220" i="53"/>
  <c r="AR220" i="53"/>
  <c r="AQ220" i="53"/>
  <c r="AP220" i="53"/>
  <c r="AO220" i="53"/>
  <c r="AN220" i="53"/>
  <c r="AM220" i="53"/>
  <c r="AK220" i="53"/>
  <c r="AJ220" i="53"/>
  <c r="AS219" i="53"/>
  <c r="AR219" i="53"/>
  <c r="AQ219" i="53"/>
  <c r="AP219" i="53"/>
  <c r="AO219" i="53"/>
  <c r="AN219" i="53"/>
  <c r="AM219" i="53"/>
  <c r="AK219" i="53"/>
  <c r="AJ219" i="53"/>
  <c r="AS218" i="53"/>
  <c r="AR218" i="53"/>
  <c r="AQ218" i="53"/>
  <c r="AP218" i="53"/>
  <c r="AO218" i="53"/>
  <c r="AN218" i="53"/>
  <c r="AM218" i="53"/>
  <c r="AK218" i="53"/>
  <c r="AJ218" i="53"/>
  <c r="AS217" i="53"/>
  <c r="AR217" i="53"/>
  <c r="AQ217" i="53"/>
  <c r="AP217" i="53"/>
  <c r="AO217" i="53"/>
  <c r="AN217" i="53"/>
  <c r="AM217" i="53"/>
  <c r="AK217" i="53"/>
  <c r="AJ217" i="53"/>
  <c r="AS216" i="53"/>
  <c r="AR216" i="53"/>
  <c r="AQ216" i="53"/>
  <c r="AP216" i="53"/>
  <c r="AO216" i="53"/>
  <c r="AN216" i="53"/>
  <c r="AM216" i="53"/>
  <c r="AK216" i="53"/>
  <c r="AJ216" i="53"/>
  <c r="AS215" i="53"/>
  <c r="AR215" i="53"/>
  <c r="AQ215" i="53"/>
  <c r="AP215" i="53"/>
  <c r="AO215" i="53"/>
  <c r="AN215" i="53"/>
  <c r="AM215" i="53"/>
  <c r="AK215" i="53"/>
  <c r="AJ215" i="53"/>
  <c r="AS214" i="53"/>
  <c r="AR214" i="53"/>
  <c r="AQ214" i="53"/>
  <c r="AP214" i="53"/>
  <c r="AO214" i="53"/>
  <c r="AN214" i="53"/>
  <c r="AM214" i="53"/>
  <c r="AK214" i="53"/>
  <c r="AJ214" i="53"/>
  <c r="AS213" i="53"/>
  <c r="AR213" i="53"/>
  <c r="AQ213" i="53"/>
  <c r="AP213" i="53"/>
  <c r="AO213" i="53"/>
  <c r="AN213" i="53"/>
  <c r="AM213" i="53"/>
  <c r="AK213" i="53"/>
  <c r="AJ213" i="53"/>
  <c r="AS212" i="53"/>
  <c r="AR212" i="53"/>
  <c r="AQ212" i="53"/>
  <c r="AP212" i="53"/>
  <c r="AO212" i="53"/>
  <c r="AN212" i="53"/>
  <c r="AM212" i="53"/>
  <c r="AK212" i="53"/>
  <c r="AJ212" i="53"/>
  <c r="AS211" i="53"/>
  <c r="AR211" i="53"/>
  <c r="AQ211" i="53"/>
  <c r="AP211" i="53"/>
  <c r="AO211" i="53"/>
  <c r="AN211" i="53"/>
  <c r="AM211" i="53"/>
  <c r="AK211" i="53"/>
  <c r="AJ211" i="53"/>
  <c r="AS210" i="53"/>
  <c r="AR210" i="53"/>
  <c r="AQ210" i="53"/>
  <c r="AP210" i="53"/>
  <c r="AO210" i="53"/>
  <c r="AN210" i="53"/>
  <c r="AM210" i="53"/>
  <c r="AK210" i="53"/>
  <c r="AJ210" i="53"/>
  <c r="AS209" i="53"/>
  <c r="AR209" i="53"/>
  <c r="AQ209" i="53"/>
  <c r="AP209" i="53"/>
  <c r="AO209" i="53"/>
  <c r="AN209" i="53"/>
  <c r="AM209" i="53"/>
  <c r="AK209" i="53"/>
  <c r="AJ209" i="53"/>
  <c r="AS208" i="53"/>
  <c r="AR208" i="53"/>
  <c r="AQ208" i="53"/>
  <c r="AP208" i="53"/>
  <c r="AO208" i="53"/>
  <c r="AN208" i="53"/>
  <c r="AM208" i="53"/>
  <c r="AK208" i="53"/>
  <c r="AJ208" i="53"/>
  <c r="AS207" i="53"/>
  <c r="AR207" i="53"/>
  <c r="AQ207" i="53"/>
  <c r="AP207" i="53"/>
  <c r="AO207" i="53"/>
  <c r="AN207" i="53"/>
  <c r="AM207" i="53"/>
  <c r="AK207" i="53"/>
  <c r="AJ207" i="53"/>
  <c r="AS206" i="53"/>
  <c r="AR206" i="53"/>
  <c r="AQ206" i="53"/>
  <c r="AP206" i="53"/>
  <c r="AO206" i="53"/>
  <c r="AN206" i="53"/>
  <c r="AM206" i="53"/>
  <c r="AK206" i="53"/>
  <c r="AJ206" i="53"/>
  <c r="AS205" i="53"/>
  <c r="AR205" i="53"/>
  <c r="AQ205" i="53"/>
  <c r="AP205" i="53"/>
  <c r="AO205" i="53"/>
  <c r="AN205" i="53"/>
  <c r="AM205" i="53"/>
  <c r="AK205" i="53"/>
  <c r="AJ205" i="53"/>
  <c r="AS204" i="53"/>
  <c r="AR204" i="53"/>
  <c r="AQ204" i="53"/>
  <c r="AP204" i="53"/>
  <c r="AO204" i="53"/>
  <c r="AN204" i="53"/>
  <c r="AM204" i="53"/>
  <c r="AK204" i="53"/>
  <c r="AJ204" i="53"/>
  <c r="AS203" i="53"/>
  <c r="AR203" i="53"/>
  <c r="AQ203" i="53"/>
  <c r="AP203" i="53"/>
  <c r="AO203" i="53"/>
  <c r="AN203" i="53"/>
  <c r="AM203" i="53"/>
  <c r="AK203" i="53"/>
  <c r="AJ203" i="53"/>
  <c r="AS202" i="53"/>
  <c r="AR202" i="53"/>
  <c r="AQ202" i="53"/>
  <c r="AP202" i="53"/>
  <c r="AO202" i="53"/>
  <c r="AN202" i="53"/>
  <c r="AM202" i="53"/>
  <c r="AK202" i="53"/>
  <c r="AJ202" i="53"/>
  <c r="AS201" i="53"/>
  <c r="AR201" i="53"/>
  <c r="AQ201" i="53"/>
  <c r="AP201" i="53"/>
  <c r="AO201" i="53"/>
  <c r="AN201" i="53"/>
  <c r="AM201" i="53"/>
  <c r="AK201" i="53"/>
  <c r="AJ201" i="53"/>
  <c r="AS200" i="53"/>
  <c r="AR200" i="53"/>
  <c r="AQ200" i="53"/>
  <c r="AP200" i="53"/>
  <c r="AO200" i="53"/>
  <c r="AN200" i="53"/>
  <c r="AM200" i="53"/>
  <c r="AK200" i="53"/>
  <c r="AJ200" i="53"/>
  <c r="AS199" i="53"/>
  <c r="AR199" i="53"/>
  <c r="AQ199" i="53"/>
  <c r="AP199" i="53"/>
  <c r="AO199" i="53"/>
  <c r="AN199" i="53"/>
  <c r="AM199" i="53"/>
  <c r="AK199" i="53"/>
  <c r="AJ199" i="53"/>
  <c r="AS198" i="53"/>
  <c r="AR198" i="53"/>
  <c r="AQ198" i="53"/>
  <c r="AP198" i="53"/>
  <c r="AO198" i="53"/>
  <c r="AN198" i="53"/>
  <c r="AM198" i="53"/>
  <c r="AK198" i="53"/>
  <c r="AJ198" i="53"/>
  <c r="AS197" i="53"/>
  <c r="AR197" i="53"/>
  <c r="AQ197" i="53"/>
  <c r="AP197" i="53"/>
  <c r="AO197" i="53"/>
  <c r="AN197" i="53"/>
  <c r="AM197" i="53"/>
  <c r="AK197" i="53"/>
  <c r="AJ197" i="53"/>
  <c r="AS196" i="53"/>
  <c r="AR196" i="53"/>
  <c r="AQ196" i="53"/>
  <c r="AP196" i="53"/>
  <c r="AO196" i="53"/>
  <c r="AN196" i="53"/>
  <c r="AM196" i="53"/>
  <c r="AK196" i="53"/>
  <c r="AJ196" i="53"/>
  <c r="AS195" i="53"/>
  <c r="AR195" i="53"/>
  <c r="AQ195" i="53"/>
  <c r="AP195" i="53"/>
  <c r="AO195" i="53"/>
  <c r="AN195" i="53"/>
  <c r="AM195" i="53"/>
  <c r="AK195" i="53"/>
  <c r="AJ195" i="53"/>
  <c r="AS194" i="53"/>
  <c r="AR194" i="53"/>
  <c r="AQ194" i="53"/>
  <c r="AP194" i="53"/>
  <c r="AO194" i="53"/>
  <c r="AN194" i="53"/>
  <c r="AM194" i="53"/>
  <c r="AK194" i="53"/>
  <c r="AJ194" i="53"/>
  <c r="AS193" i="53"/>
  <c r="AR193" i="53"/>
  <c r="AQ193" i="53"/>
  <c r="AP193" i="53"/>
  <c r="AO193" i="53"/>
  <c r="AN193" i="53"/>
  <c r="AM193" i="53"/>
  <c r="AK193" i="53"/>
  <c r="AJ193" i="53"/>
  <c r="AS192" i="53"/>
  <c r="AR192" i="53"/>
  <c r="AQ192" i="53"/>
  <c r="AP192" i="53"/>
  <c r="AO192" i="53"/>
  <c r="AN192" i="53"/>
  <c r="AM192" i="53"/>
  <c r="AK192" i="53"/>
  <c r="AJ192" i="53"/>
  <c r="AS191" i="53"/>
  <c r="AR191" i="53"/>
  <c r="AQ191" i="53"/>
  <c r="AP191" i="53"/>
  <c r="AO191" i="53"/>
  <c r="AN191" i="53"/>
  <c r="AM191" i="53"/>
  <c r="AK191" i="53"/>
  <c r="AJ191" i="53"/>
  <c r="AS190" i="53"/>
  <c r="AR190" i="53"/>
  <c r="AQ190" i="53"/>
  <c r="AP190" i="53"/>
  <c r="AO190" i="53"/>
  <c r="AN190" i="53"/>
  <c r="AM190" i="53"/>
  <c r="AK190" i="53"/>
  <c r="AJ190" i="53"/>
  <c r="AS189" i="53"/>
  <c r="AR189" i="53"/>
  <c r="AQ189" i="53"/>
  <c r="AP189" i="53"/>
  <c r="AO189" i="53"/>
  <c r="AN189" i="53"/>
  <c r="AM189" i="53"/>
  <c r="AK189" i="53"/>
  <c r="AJ189" i="53"/>
  <c r="AS188" i="53"/>
  <c r="AR188" i="53"/>
  <c r="AQ188" i="53"/>
  <c r="AP188" i="53"/>
  <c r="AO188" i="53"/>
  <c r="AN188" i="53"/>
  <c r="AM188" i="53"/>
  <c r="AK188" i="53"/>
  <c r="AJ188" i="53"/>
  <c r="AS187" i="53"/>
  <c r="AR187" i="53"/>
  <c r="AQ187" i="53"/>
  <c r="AP187" i="53"/>
  <c r="AO187" i="53"/>
  <c r="AN187" i="53"/>
  <c r="AM187" i="53"/>
  <c r="AK187" i="53"/>
  <c r="AJ187" i="53"/>
  <c r="AS186" i="53"/>
  <c r="AR186" i="53"/>
  <c r="AQ186" i="53"/>
  <c r="AP186" i="53"/>
  <c r="AO186" i="53"/>
  <c r="AN186" i="53"/>
  <c r="AM186" i="53"/>
  <c r="AK186" i="53"/>
  <c r="AJ186" i="53"/>
  <c r="AS185" i="53"/>
  <c r="AR185" i="53"/>
  <c r="AQ185" i="53"/>
  <c r="AP185" i="53"/>
  <c r="AO185" i="53"/>
  <c r="AN185" i="53"/>
  <c r="AM185" i="53"/>
  <c r="AK185" i="53"/>
  <c r="AJ185" i="53"/>
  <c r="AS184" i="53"/>
  <c r="AR184" i="53"/>
  <c r="AQ184" i="53"/>
  <c r="AP184" i="53"/>
  <c r="AO184" i="53"/>
  <c r="AN184" i="53"/>
  <c r="AM184" i="53"/>
  <c r="AK184" i="53"/>
  <c r="AJ184" i="53"/>
  <c r="AS183" i="53"/>
  <c r="AR183" i="53"/>
  <c r="AQ183" i="53"/>
  <c r="AP183" i="53"/>
  <c r="AO183" i="53"/>
  <c r="AN183" i="53"/>
  <c r="AM183" i="53"/>
  <c r="AK183" i="53"/>
  <c r="AJ183" i="53"/>
  <c r="AS182" i="53"/>
  <c r="AR182" i="53"/>
  <c r="AQ182" i="53"/>
  <c r="AP182" i="53"/>
  <c r="AO182" i="53"/>
  <c r="AN182" i="53"/>
  <c r="AM182" i="53"/>
  <c r="AK182" i="53"/>
  <c r="AJ182" i="53"/>
  <c r="AS181" i="53"/>
  <c r="AR181" i="53"/>
  <c r="AQ181" i="53"/>
  <c r="AP181" i="53"/>
  <c r="AO181" i="53"/>
  <c r="AN181" i="53"/>
  <c r="AM181" i="53"/>
  <c r="AK181" i="53"/>
  <c r="AJ181" i="53"/>
  <c r="AS180" i="53"/>
  <c r="AR180" i="53"/>
  <c r="AQ180" i="53"/>
  <c r="AP180" i="53"/>
  <c r="AO180" i="53"/>
  <c r="AN180" i="53"/>
  <c r="AM180" i="53"/>
  <c r="AK180" i="53"/>
  <c r="AJ180" i="53"/>
  <c r="AS179" i="53"/>
  <c r="AR179" i="53"/>
  <c r="AQ179" i="53"/>
  <c r="AP179" i="53"/>
  <c r="AO179" i="53"/>
  <c r="AN179" i="53"/>
  <c r="AM179" i="53"/>
  <c r="AK179" i="53"/>
  <c r="AJ179" i="53"/>
  <c r="AS178" i="53"/>
  <c r="AR178" i="53"/>
  <c r="AQ178" i="53"/>
  <c r="AP178" i="53"/>
  <c r="AO178" i="53"/>
  <c r="AN178" i="53"/>
  <c r="AM178" i="53"/>
  <c r="AK178" i="53"/>
  <c r="AJ178" i="53"/>
  <c r="AS177" i="53"/>
  <c r="AR177" i="53"/>
  <c r="AQ177" i="53"/>
  <c r="AP177" i="53"/>
  <c r="AO177" i="53"/>
  <c r="AN177" i="53"/>
  <c r="AM177" i="53"/>
  <c r="AK177" i="53"/>
  <c r="AJ177" i="53"/>
  <c r="AS176" i="53"/>
  <c r="AR176" i="53"/>
  <c r="AQ176" i="53"/>
  <c r="AP176" i="53"/>
  <c r="AO176" i="53"/>
  <c r="AN176" i="53"/>
  <c r="AM176" i="53"/>
  <c r="AK176" i="53"/>
  <c r="AJ176" i="53"/>
  <c r="AS175" i="53"/>
  <c r="AR175" i="53"/>
  <c r="AQ175" i="53"/>
  <c r="AP175" i="53"/>
  <c r="AO175" i="53"/>
  <c r="AN175" i="53"/>
  <c r="AM175" i="53"/>
  <c r="AK175" i="53"/>
  <c r="AJ175" i="53"/>
  <c r="AS174" i="53"/>
  <c r="AR174" i="53"/>
  <c r="AQ174" i="53"/>
  <c r="AP174" i="53"/>
  <c r="AO174" i="53"/>
  <c r="AN174" i="53"/>
  <c r="AM174" i="53"/>
  <c r="AK174" i="53"/>
  <c r="AJ174" i="53"/>
  <c r="AS173" i="53"/>
  <c r="AR173" i="53"/>
  <c r="AQ173" i="53"/>
  <c r="AP173" i="53"/>
  <c r="AO173" i="53"/>
  <c r="AN173" i="53"/>
  <c r="AM173" i="53"/>
  <c r="AK173" i="53"/>
  <c r="AJ173" i="53"/>
  <c r="AS172" i="53"/>
  <c r="AR172" i="53"/>
  <c r="AQ172" i="53"/>
  <c r="AP172" i="53"/>
  <c r="AO172" i="53"/>
  <c r="AN172" i="53"/>
  <c r="AM172" i="53"/>
  <c r="AK172" i="53"/>
  <c r="AJ172" i="53"/>
  <c r="AS171" i="53"/>
  <c r="AR171" i="53"/>
  <c r="AQ171" i="53"/>
  <c r="AP171" i="53"/>
  <c r="AO171" i="53"/>
  <c r="AN171" i="53"/>
  <c r="AM171" i="53"/>
  <c r="AK171" i="53"/>
  <c r="AJ171" i="53"/>
  <c r="AS170" i="53"/>
  <c r="AR170" i="53"/>
  <c r="AQ170" i="53"/>
  <c r="AP170" i="53"/>
  <c r="AO170" i="53"/>
  <c r="AN170" i="53"/>
  <c r="AM170" i="53"/>
  <c r="AK170" i="53"/>
  <c r="AJ170" i="53"/>
  <c r="AS169" i="53"/>
  <c r="AR169" i="53"/>
  <c r="AQ169" i="53"/>
  <c r="AP169" i="53"/>
  <c r="AO169" i="53"/>
  <c r="AN169" i="53"/>
  <c r="AM169" i="53"/>
  <c r="AK169" i="53"/>
  <c r="AJ169" i="53"/>
  <c r="AS168" i="53"/>
  <c r="AR168" i="53"/>
  <c r="AQ168" i="53"/>
  <c r="AP168" i="53"/>
  <c r="AO168" i="53"/>
  <c r="AN168" i="53"/>
  <c r="AM168" i="53"/>
  <c r="AK168" i="53"/>
  <c r="AJ168" i="53"/>
  <c r="AS167" i="53"/>
  <c r="AR167" i="53"/>
  <c r="AQ167" i="53"/>
  <c r="AP167" i="53"/>
  <c r="AO167" i="53"/>
  <c r="AN167" i="53"/>
  <c r="AM167" i="53"/>
  <c r="AK167" i="53"/>
  <c r="AJ167" i="53"/>
  <c r="AS166" i="53"/>
  <c r="AR166" i="53"/>
  <c r="AQ166" i="53"/>
  <c r="AP166" i="53"/>
  <c r="AO166" i="53"/>
  <c r="AN166" i="53"/>
  <c r="AM166" i="53"/>
  <c r="AK166" i="53"/>
  <c r="AJ166" i="53"/>
  <c r="AS165" i="53"/>
  <c r="AR165" i="53"/>
  <c r="AQ165" i="53"/>
  <c r="AP165" i="53"/>
  <c r="AO165" i="53"/>
  <c r="AN165" i="53"/>
  <c r="AM165" i="53"/>
  <c r="AK165" i="53"/>
  <c r="AJ165" i="53"/>
  <c r="AS164" i="53"/>
  <c r="AR164" i="53"/>
  <c r="AQ164" i="53"/>
  <c r="AP164" i="53"/>
  <c r="AO164" i="53"/>
  <c r="AN164" i="53"/>
  <c r="AM164" i="53"/>
  <c r="AK164" i="53"/>
  <c r="AJ164" i="53"/>
  <c r="AS163" i="53"/>
  <c r="AR163" i="53"/>
  <c r="AQ163" i="53"/>
  <c r="AP163" i="53"/>
  <c r="AO163" i="53"/>
  <c r="AN163" i="53"/>
  <c r="AM163" i="53"/>
  <c r="AK163" i="53"/>
  <c r="AJ163" i="53"/>
  <c r="AS162" i="53"/>
  <c r="AR162" i="53"/>
  <c r="AQ162" i="53"/>
  <c r="AP162" i="53"/>
  <c r="AO162" i="53"/>
  <c r="AN162" i="53"/>
  <c r="AM162" i="53"/>
  <c r="AK162" i="53"/>
  <c r="AJ162" i="53"/>
  <c r="AS161" i="53"/>
  <c r="AR161" i="53"/>
  <c r="AQ161" i="53"/>
  <c r="AP161" i="53"/>
  <c r="AO161" i="53"/>
  <c r="AN161" i="53"/>
  <c r="AM161" i="53"/>
  <c r="AK161" i="53"/>
  <c r="AJ161" i="53"/>
  <c r="AS160" i="53"/>
  <c r="AR160" i="53"/>
  <c r="AQ160" i="53"/>
  <c r="AP160" i="53"/>
  <c r="AO160" i="53"/>
  <c r="AN160" i="53"/>
  <c r="AM160" i="53"/>
  <c r="AK160" i="53"/>
  <c r="AJ160" i="53"/>
  <c r="AS159" i="53"/>
  <c r="AR159" i="53"/>
  <c r="AQ159" i="53"/>
  <c r="AP159" i="53"/>
  <c r="AO159" i="53"/>
  <c r="AN159" i="53"/>
  <c r="AM159" i="53"/>
  <c r="AK159" i="53"/>
  <c r="AJ159" i="53"/>
  <c r="AS158" i="53"/>
  <c r="AR158" i="53"/>
  <c r="AQ158" i="53"/>
  <c r="AP158" i="53"/>
  <c r="AO158" i="53"/>
  <c r="AN158" i="53"/>
  <c r="AM158" i="53"/>
  <c r="AK158" i="53"/>
  <c r="AJ158" i="53"/>
  <c r="AS157" i="53"/>
  <c r="AR157" i="53"/>
  <c r="AQ157" i="53"/>
  <c r="AP157" i="53"/>
  <c r="AO157" i="53"/>
  <c r="AN157" i="53"/>
  <c r="AM157" i="53"/>
  <c r="AK157" i="53"/>
  <c r="AJ157" i="53"/>
  <c r="AS156" i="53"/>
  <c r="AR156" i="53"/>
  <c r="AQ156" i="53"/>
  <c r="AP156" i="53"/>
  <c r="AO156" i="53"/>
  <c r="AN156" i="53"/>
  <c r="AM156" i="53"/>
  <c r="AK156" i="53"/>
  <c r="AJ156" i="53"/>
  <c r="AS155" i="53"/>
  <c r="AR155" i="53"/>
  <c r="AQ155" i="53"/>
  <c r="AP155" i="53"/>
  <c r="AO155" i="53"/>
  <c r="AN155" i="53"/>
  <c r="AM155" i="53"/>
  <c r="AK155" i="53"/>
  <c r="AJ155" i="53"/>
  <c r="AS154" i="53"/>
  <c r="AR154" i="53"/>
  <c r="AQ154" i="53"/>
  <c r="AP154" i="53"/>
  <c r="AO154" i="53"/>
  <c r="AN154" i="53"/>
  <c r="AM154" i="53"/>
  <c r="AK154" i="53"/>
  <c r="AJ154" i="53"/>
  <c r="AS153" i="53"/>
  <c r="AR153" i="53"/>
  <c r="AQ153" i="53"/>
  <c r="AP153" i="53"/>
  <c r="AO153" i="53"/>
  <c r="AN153" i="53"/>
  <c r="AM153" i="53"/>
  <c r="AK153" i="53"/>
  <c r="AJ153" i="53"/>
  <c r="AS152" i="53"/>
  <c r="AR152" i="53"/>
  <c r="AQ152" i="53"/>
  <c r="AP152" i="53"/>
  <c r="AO152" i="53"/>
  <c r="AN152" i="53"/>
  <c r="AM152" i="53"/>
  <c r="AK152" i="53"/>
  <c r="AJ152" i="53"/>
  <c r="AS151" i="53"/>
  <c r="AR151" i="53"/>
  <c r="AQ151" i="53"/>
  <c r="AP151" i="53"/>
  <c r="AO151" i="53"/>
  <c r="AN151" i="53"/>
  <c r="AM151" i="53"/>
  <c r="AK151" i="53"/>
  <c r="AJ151" i="53"/>
  <c r="AS150" i="53"/>
  <c r="AR150" i="53"/>
  <c r="AQ150" i="53"/>
  <c r="AP150" i="53"/>
  <c r="AO150" i="53"/>
  <c r="AN150" i="53"/>
  <c r="AM150" i="53"/>
  <c r="AK150" i="53"/>
  <c r="AJ150" i="53"/>
  <c r="AS149" i="53"/>
  <c r="AR149" i="53"/>
  <c r="AQ149" i="53"/>
  <c r="AP149" i="53"/>
  <c r="AO149" i="53"/>
  <c r="AN149" i="53"/>
  <c r="AM149" i="53"/>
  <c r="AK149" i="53"/>
  <c r="AJ149" i="53"/>
  <c r="AS148" i="53"/>
  <c r="AR148" i="53"/>
  <c r="AQ148" i="53"/>
  <c r="AP148" i="53"/>
  <c r="AO148" i="53"/>
  <c r="AN148" i="53"/>
  <c r="AM148" i="53"/>
  <c r="AK148" i="53"/>
  <c r="AJ148" i="53"/>
  <c r="AS147" i="53"/>
  <c r="AR147" i="53"/>
  <c r="AQ147" i="53"/>
  <c r="AP147" i="53"/>
  <c r="AO147" i="53"/>
  <c r="AN147" i="53"/>
  <c r="AM147" i="53"/>
  <c r="AK147" i="53"/>
  <c r="AJ147" i="53"/>
  <c r="AS146" i="53"/>
  <c r="AR146" i="53"/>
  <c r="AQ146" i="53"/>
  <c r="AP146" i="53"/>
  <c r="AO146" i="53"/>
  <c r="AN146" i="53"/>
  <c r="AM146" i="53"/>
  <c r="AK146" i="53"/>
  <c r="AJ146" i="53"/>
  <c r="AS145" i="53"/>
  <c r="AR145" i="53"/>
  <c r="AQ145" i="53"/>
  <c r="AP145" i="53"/>
  <c r="AO145" i="53"/>
  <c r="AN145" i="53"/>
  <c r="AM145" i="53"/>
  <c r="AK145" i="53"/>
  <c r="AJ145" i="53"/>
  <c r="AS144" i="53"/>
  <c r="AR144" i="53"/>
  <c r="AQ144" i="53"/>
  <c r="AP144" i="53"/>
  <c r="AO144" i="53"/>
  <c r="AN144" i="53"/>
  <c r="AM144" i="53"/>
  <c r="AK144" i="53"/>
  <c r="AJ144" i="53"/>
  <c r="AS143" i="53"/>
  <c r="AR143" i="53"/>
  <c r="AQ143" i="53"/>
  <c r="AP143" i="53"/>
  <c r="AO143" i="53"/>
  <c r="AN143" i="53"/>
  <c r="AM143" i="53"/>
  <c r="AK143" i="53"/>
  <c r="AJ143" i="53"/>
  <c r="AS142" i="53"/>
  <c r="AR142" i="53"/>
  <c r="AQ142" i="53"/>
  <c r="AP142" i="53"/>
  <c r="AO142" i="53"/>
  <c r="AN142" i="53"/>
  <c r="AM142" i="53"/>
  <c r="AK142" i="53"/>
  <c r="AJ142" i="53"/>
  <c r="AS141" i="53"/>
  <c r="AR141" i="53"/>
  <c r="AQ141" i="53"/>
  <c r="AP141" i="53"/>
  <c r="AO141" i="53"/>
  <c r="AN141" i="53"/>
  <c r="AM141" i="53"/>
  <c r="AK141" i="53"/>
  <c r="AJ141" i="53"/>
  <c r="AS140" i="53"/>
  <c r="AR140" i="53"/>
  <c r="AQ140" i="53"/>
  <c r="AP140" i="53"/>
  <c r="AO140" i="53"/>
  <c r="AN140" i="53"/>
  <c r="AM140" i="53"/>
  <c r="AK140" i="53"/>
  <c r="AJ140" i="53"/>
  <c r="AS139" i="53"/>
  <c r="AR139" i="53"/>
  <c r="AQ139" i="53"/>
  <c r="AP139" i="53"/>
  <c r="AO139" i="53"/>
  <c r="AN139" i="53"/>
  <c r="AM139" i="53"/>
  <c r="AK139" i="53"/>
  <c r="AJ139" i="53"/>
  <c r="AS138" i="53"/>
  <c r="AR138" i="53"/>
  <c r="AQ138" i="53"/>
  <c r="AP138" i="53"/>
  <c r="AO138" i="53"/>
  <c r="AN138" i="53"/>
  <c r="AM138" i="53"/>
  <c r="AK138" i="53"/>
  <c r="AJ138" i="53"/>
  <c r="AS137" i="53"/>
  <c r="AR137" i="53"/>
  <c r="AQ137" i="53"/>
  <c r="AP137" i="53"/>
  <c r="AO137" i="53"/>
  <c r="AN137" i="53"/>
  <c r="AM137" i="53"/>
  <c r="AK137" i="53"/>
  <c r="AJ137" i="53"/>
  <c r="AS136" i="53"/>
  <c r="AR136" i="53"/>
  <c r="AQ136" i="53"/>
  <c r="AP136" i="53"/>
  <c r="AO136" i="53"/>
  <c r="AN136" i="53"/>
  <c r="AM136" i="53"/>
  <c r="AK136" i="53"/>
  <c r="AJ136" i="53"/>
  <c r="AS135" i="53"/>
  <c r="AR135" i="53"/>
  <c r="AQ135" i="53"/>
  <c r="AP135" i="53"/>
  <c r="AO135" i="53"/>
  <c r="AN135" i="53"/>
  <c r="AM135" i="53"/>
  <c r="AK135" i="53"/>
  <c r="AJ135" i="53"/>
  <c r="AS134" i="53"/>
  <c r="AR134" i="53"/>
  <c r="AQ134" i="53"/>
  <c r="AP134" i="53"/>
  <c r="AO134" i="53"/>
  <c r="AN134" i="53"/>
  <c r="AM134" i="53"/>
  <c r="AK134" i="53"/>
  <c r="AJ134" i="53"/>
  <c r="AS133" i="53"/>
  <c r="AR133" i="53"/>
  <c r="AQ133" i="53"/>
  <c r="AP133" i="53"/>
  <c r="AO133" i="53"/>
  <c r="AN133" i="53"/>
  <c r="AM133" i="53"/>
  <c r="AK133" i="53"/>
  <c r="AJ133" i="53"/>
  <c r="AS132" i="53"/>
  <c r="AR132" i="53"/>
  <c r="AQ132" i="53"/>
  <c r="AP132" i="53"/>
  <c r="AO132" i="53"/>
  <c r="AN132" i="53"/>
  <c r="AM132" i="53"/>
  <c r="AK132" i="53"/>
  <c r="AJ132" i="53"/>
  <c r="AS131" i="53"/>
  <c r="AR131" i="53"/>
  <c r="AQ131" i="53"/>
  <c r="AP131" i="53"/>
  <c r="AO131" i="53"/>
  <c r="AN131" i="53"/>
  <c r="AM131" i="53"/>
  <c r="AK131" i="53"/>
  <c r="AJ131" i="53"/>
  <c r="AS130" i="53"/>
  <c r="AR130" i="53"/>
  <c r="AQ130" i="53"/>
  <c r="AP130" i="53"/>
  <c r="AO130" i="53"/>
  <c r="AN130" i="53"/>
  <c r="AM130" i="53"/>
  <c r="AK130" i="53"/>
  <c r="AJ130" i="53"/>
  <c r="AS129" i="53"/>
  <c r="AR129" i="53"/>
  <c r="AQ129" i="53"/>
  <c r="AP129" i="53"/>
  <c r="AO129" i="53"/>
  <c r="AN129" i="53"/>
  <c r="AM129" i="53"/>
  <c r="AK129" i="53"/>
  <c r="AJ129" i="53"/>
  <c r="AS128" i="53"/>
  <c r="AR128" i="53"/>
  <c r="AQ128" i="53"/>
  <c r="AP128" i="53"/>
  <c r="AO128" i="53"/>
  <c r="AN128" i="53"/>
  <c r="AM128" i="53"/>
  <c r="AK128" i="53"/>
  <c r="AJ128" i="53"/>
  <c r="AS127" i="53"/>
  <c r="AR127" i="53"/>
  <c r="AQ127" i="53"/>
  <c r="AP127" i="53"/>
  <c r="AO127" i="53"/>
  <c r="AN127" i="53"/>
  <c r="AM127" i="53"/>
  <c r="AK127" i="53"/>
  <c r="AJ127" i="53"/>
  <c r="AS126" i="53"/>
  <c r="AR126" i="53"/>
  <c r="AQ126" i="53"/>
  <c r="AP126" i="53"/>
  <c r="AO126" i="53"/>
  <c r="AN126" i="53"/>
  <c r="AM126" i="53"/>
  <c r="AK126" i="53"/>
  <c r="AJ126" i="53"/>
  <c r="AS125" i="53"/>
  <c r="AR125" i="53"/>
  <c r="AQ125" i="53"/>
  <c r="AP125" i="53"/>
  <c r="AO125" i="53"/>
  <c r="AN125" i="53"/>
  <c r="AM125" i="53"/>
  <c r="AK125" i="53"/>
  <c r="AJ125" i="53"/>
  <c r="AS124" i="53"/>
  <c r="AR124" i="53"/>
  <c r="AQ124" i="53"/>
  <c r="AP124" i="53"/>
  <c r="AO124" i="53"/>
  <c r="AN124" i="53"/>
  <c r="AM124" i="53"/>
  <c r="AK124" i="53"/>
  <c r="AJ124" i="53"/>
  <c r="AS123" i="53"/>
  <c r="AR123" i="53"/>
  <c r="AQ123" i="53"/>
  <c r="AP123" i="53"/>
  <c r="AO123" i="53"/>
  <c r="AN123" i="53"/>
  <c r="AM123" i="53"/>
  <c r="AK123" i="53"/>
  <c r="AJ123" i="53"/>
  <c r="AS122" i="53"/>
  <c r="AR122" i="53"/>
  <c r="AQ122" i="53"/>
  <c r="AP122" i="53"/>
  <c r="AO122" i="53"/>
  <c r="AN122" i="53"/>
  <c r="AM122" i="53"/>
  <c r="AK122" i="53"/>
  <c r="AJ122" i="53"/>
  <c r="AS121" i="53"/>
  <c r="AR121" i="53"/>
  <c r="AQ121" i="53"/>
  <c r="AP121" i="53"/>
  <c r="AO121" i="53"/>
  <c r="AN121" i="53"/>
  <c r="AM121" i="53"/>
  <c r="AK121" i="53"/>
  <c r="AJ121" i="53"/>
  <c r="AS120" i="53"/>
  <c r="AR120" i="53"/>
  <c r="AQ120" i="53"/>
  <c r="AP120" i="53"/>
  <c r="AO120" i="53"/>
  <c r="AN120" i="53"/>
  <c r="AM120" i="53"/>
  <c r="AK120" i="53"/>
  <c r="AJ120" i="53"/>
  <c r="AS119" i="53"/>
  <c r="AR119" i="53"/>
  <c r="AQ119" i="53"/>
  <c r="AP119" i="53"/>
  <c r="AO119" i="53"/>
  <c r="AN119" i="53"/>
  <c r="AM119" i="53"/>
  <c r="AK119" i="53"/>
  <c r="AJ119" i="53"/>
  <c r="AS118" i="53"/>
  <c r="AR118" i="53"/>
  <c r="AQ118" i="53"/>
  <c r="AP118" i="53"/>
  <c r="AO118" i="53"/>
  <c r="AN118" i="53"/>
  <c r="AM118" i="53"/>
  <c r="AK118" i="53"/>
  <c r="AJ118" i="53"/>
  <c r="AS117" i="53"/>
  <c r="AR117" i="53"/>
  <c r="AQ117" i="53"/>
  <c r="AP117" i="53"/>
  <c r="AO117" i="53"/>
  <c r="AN117" i="53"/>
  <c r="AM117" i="53"/>
  <c r="AK117" i="53"/>
  <c r="AJ117" i="53"/>
  <c r="AS116" i="53"/>
  <c r="AR116" i="53"/>
  <c r="AQ116" i="53"/>
  <c r="AP116" i="53"/>
  <c r="AO116" i="53"/>
  <c r="AN116" i="53"/>
  <c r="AM116" i="53"/>
  <c r="AK116" i="53"/>
  <c r="AJ116" i="53"/>
  <c r="AS115" i="53"/>
  <c r="AR115" i="53"/>
  <c r="AQ115" i="53"/>
  <c r="AP115" i="53"/>
  <c r="AO115" i="53"/>
  <c r="AN115" i="53"/>
  <c r="AM115" i="53"/>
  <c r="AK115" i="53"/>
  <c r="AJ115" i="53"/>
  <c r="AS114" i="53"/>
  <c r="AR114" i="53"/>
  <c r="AQ114" i="53"/>
  <c r="AP114" i="53"/>
  <c r="AO114" i="53"/>
  <c r="AN114" i="53"/>
  <c r="AM114" i="53"/>
  <c r="AK114" i="53"/>
  <c r="AJ114" i="53"/>
  <c r="AS113" i="53"/>
  <c r="AR113" i="53"/>
  <c r="AQ113" i="53"/>
  <c r="AP113" i="53"/>
  <c r="AO113" i="53"/>
  <c r="AN113" i="53"/>
  <c r="AM113" i="53"/>
  <c r="AK113" i="53"/>
  <c r="AJ113" i="53"/>
  <c r="AS112" i="53"/>
  <c r="AR112" i="53"/>
  <c r="AQ112" i="53"/>
  <c r="AP112" i="53"/>
  <c r="AO112" i="53"/>
  <c r="AN112" i="53"/>
  <c r="AM112" i="53"/>
  <c r="AK112" i="53"/>
  <c r="AJ112" i="53"/>
  <c r="AS111" i="53"/>
  <c r="AR111" i="53"/>
  <c r="AQ111" i="53"/>
  <c r="AP111" i="53"/>
  <c r="AO111" i="53"/>
  <c r="AN111" i="53"/>
  <c r="AM111" i="53"/>
  <c r="AK111" i="53"/>
  <c r="AJ111" i="53"/>
  <c r="AS110" i="53"/>
  <c r="AR110" i="53"/>
  <c r="AQ110" i="53"/>
  <c r="AP110" i="53"/>
  <c r="AO110" i="53"/>
  <c r="AN110" i="53"/>
  <c r="AM110" i="53"/>
  <c r="AK110" i="53"/>
  <c r="AJ110" i="53"/>
  <c r="AS109" i="53"/>
  <c r="AR109" i="53"/>
  <c r="AQ109" i="53"/>
  <c r="AP109" i="53"/>
  <c r="AO109" i="53"/>
  <c r="AN109" i="53"/>
  <c r="AM109" i="53"/>
  <c r="AK109" i="53"/>
  <c r="AJ109" i="53"/>
  <c r="AS108" i="53"/>
  <c r="AR108" i="53"/>
  <c r="AQ108" i="53"/>
  <c r="AP108" i="53"/>
  <c r="AO108" i="53"/>
  <c r="AN108" i="53"/>
  <c r="AM108" i="53"/>
  <c r="AK108" i="53"/>
  <c r="AJ108" i="53"/>
  <c r="AS107" i="53"/>
  <c r="AR107" i="53"/>
  <c r="AQ107" i="53"/>
  <c r="AP107" i="53"/>
  <c r="AO107" i="53"/>
  <c r="AN107" i="53"/>
  <c r="AM107" i="53"/>
  <c r="AK107" i="53"/>
  <c r="AJ107" i="53"/>
  <c r="AS106" i="53"/>
  <c r="AR106" i="53"/>
  <c r="AQ106" i="53"/>
  <c r="AP106" i="53"/>
  <c r="AO106" i="53"/>
  <c r="AN106" i="53"/>
  <c r="AM106" i="53"/>
  <c r="AK106" i="53"/>
  <c r="AJ106" i="53"/>
  <c r="AS105" i="53"/>
  <c r="AR105" i="53"/>
  <c r="AQ105" i="53"/>
  <c r="AP105" i="53"/>
  <c r="AO105" i="53"/>
  <c r="AN105" i="53"/>
  <c r="AM105" i="53"/>
  <c r="AK105" i="53"/>
  <c r="AJ105" i="53"/>
  <c r="AS104" i="53"/>
  <c r="AR104" i="53"/>
  <c r="AQ104" i="53"/>
  <c r="AP104" i="53"/>
  <c r="AO104" i="53"/>
  <c r="AN104" i="53"/>
  <c r="AM104" i="53"/>
  <c r="AK104" i="53"/>
  <c r="AJ104" i="53"/>
  <c r="AS103" i="53"/>
  <c r="AR103" i="53"/>
  <c r="AQ103" i="53"/>
  <c r="AP103" i="53"/>
  <c r="AO103" i="53"/>
  <c r="AN103" i="53"/>
  <c r="AM103" i="53"/>
  <c r="AK103" i="53"/>
  <c r="AJ103" i="53"/>
  <c r="AS102" i="53"/>
  <c r="AR102" i="53"/>
  <c r="AQ102" i="53"/>
  <c r="AP102" i="53"/>
  <c r="AO102" i="53"/>
  <c r="AN102" i="53"/>
  <c r="AM102" i="53"/>
  <c r="AK102" i="53"/>
  <c r="AJ102" i="53"/>
  <c r="AS101" i="53"/>
  <c r="AR101" i="53"/>
  <c r="AQ101" i="53"/>
  <c r="AP101" i="53"/>
  <c r="AO101" i="53"/>
  <c r="AN101" i="53"/>
  <c r="AM101" i="53"/>
  <c r="AK101" i="53"/>
  <c r="AJ101" i="53"/>
  <c r="AS100" i="53"/>
  <c r="AR100" i="53"/>
  <c r="AQ100" i="53"/>
  <c r="AP100" i="53"/>
  <c r="AO100" i="53"/>
  <c r="AN100" i="53"/>
  <c r="AM100" i="53"/>
  <c r="AK100" i="53"/>
  <c r="AJ100" i="53"/>
  <c r="AS99" i="53"/>
  <c r="AR99" i="53"/>
  <c r="AQ99" i="53"/>
  <c r="AP99" i="53"/>
  <c r="AO99" i="53"/>
  <c r="AN99" i="53"/>
  <c r="AM99" i="53"/>
  <c r="AK99" i="53"/>
  <c r="AJ99" i="53"/>
  <c r="AS98" i="53"/>
  <c r="AR98" i="53"/>
  <c r="AQ98" i="53"/>
  <c r="AP98" i="53"/>
  <c r="AO98" i="53"/>
  <c r="AN98" i="53"/>
  <c r="AM98" i="53"/>
  <c r="AK98" i="53"/>
  <c r="AJ98" i="53"/>
  <c r="AS97" i="53"/>
  <c r="AR97" i="53"/>
  <c r="AQ97" i="53"/>
  <c r="AP97" i="53"/>
  <c r="AO97" i="53"/>
  <c r="AN97" i="53"/>
  <c r="AM97" i="53"/>
  <c r="AK97" i="53"/>
  <c r="AJ97" i="53"/>
  <c r="AS96" i="53"/>
  <c r="AR96" i="53"/>
  <c r="AQ96" i="53"/>
  <c r="AP96" i="53"/>
  <c r="AO96" i="53"/>
  <c r="AN96" i="53"/>
  <c r="AM96" i="53"/>
  <c r="AK96" i="53"/>
  <c r="AJ96" i="53"/>
  <c r="AS95" i="53"/>
  <c r="AR95" i="53"/>
  <c r="AQ95" i="53"/>
  <c r="AP95" i="53"/>
  <c r="AO95" i="53"/>
  <c r="AN95" i="53"/>
  <c r="AM95" i="53"/>
  <c r="AK95" i="53"/>
  <c r="AJ95" i="53"/>
  <c r="AS94" i="53"/>
  <c r="AR94" i="53"/>
  <c r="AQ94" i="53"/>
  <c r="AP94" i="53"/>
  <c r="AO94" i="53"/>
  <c r="AN94" i="53"/>
  <c r="AM94" i="53"/>
  <c r="AK94" i="53"/>
  <c r="AJ94" i="53"/>
  <c r="AS93" i="53"/>
  <c r="AR93" i="53"/>
  <c r="AQ93" i="53"/>
  <c r="AP93" i="53"/>
  <c r="AO93" i="53"/>
  <c r="AN93" i="53"/>
  <c r="AM93" i="53"/>
  <c r="AK93" i="53"/>
  <c r="AJ93" i="53"/>
  <c r="AS92" i="53"/>
  <c r="AR92" i="53"/>
  <c r="AQ92" i="53"/>
  <c r="AP92" i="53"/>
  <c r="AO92" i="53"/>
  <c r="AN92" i="53"/>
  <c r="AM92" i="53"/>
  <c r="AK92" i="53"/>
  <c r="AJ92" i="53"/>
  <c r="AS91" i="53"/>
  <c r="AR91" i="53"/>
  <c r="AQ91" i="53"/>
  <c r="AP91" i="53"/>
  <c r="AO91" i="53"/>
  <c r="AN91" i="53"/>
  <c r="AM91" i="53"/>
  <c r="AK91" i="53"/>
  <c r="AJ91" i="53"/>
  <c r="AS90" i="53"/>
  <c r="AR90" i="53"/>
  <c r="AQ90" i="53"/>
  <c r="AP90" i="53"/>
  <c r="AO90" i="53"/>
  <c r="AN90" i="53"/>
  <c r="AM90" i="53"/>
  <c r="AK90" i="53"/>
  <c r="AJ90" i="53"/>
  <c r="AS89" i="53"/>
  <c r="AR89" i="53"/>
  <c r="AQ89" i="53"/>
  <c r="AP89" i="53"/>
  <c r="AO89" i="53"/>
  <c r="AN89" i="53"/>
  <c r="AM89" i="53"/>
  <c r="AK89" i="53"/>
  <c r="AJ89" i="53"/>
  <c r="AS88" i="53"/>
  <c r="AR88" i="53"/>
  <c r="AQ88" i="53"/>
  <c r="AP88" i="53"/>
  <c r="AO88" i="53"/>
  <c r="AN88" i="53"/>
  <c r="AM88" i="53"/>
  <c r="AK88" i="53"/>
  <c r="AJ88" i="53"/>
  <c r="AS87" i="53"/>
  <c r="AR87" i="53"/>
  <c r="AQ87" i="53"/>
  <c r="AP87" i="53"/>
  <c r="AO87" i="53"/>
  <c r="AN87" i="53"/>
  <c r="AM87" i="53"/>
  <c r="AK87" i="53"/>
  <c r="AJ87" i="53"/>
  <c r="AS86" i="53"/>
  <c r="AR86" i="53"/>
  <c r="AQ86" i="53"/>
  <c r="AP86" i="53"/>
  <c r="AO86" i="53"/>
  <c r="AN86" i="53"/>
  <c r="AM86" i="53"/>
  <c r="AK86" i="53"/>
  <c r="AJ86" i="53"/>
  <c r="AS85" i="53"/>
  <c r="AR85" i="53"/>
  <c r="AQ85" i="53"/>
  <c r="AP85" i="53"/>
  <c r="AO85" i="53"/>
  <c r="AN85" i="53"/>
  <c r="AM85" i="53"/>
  <c r="AK85" i="53"/>
  <c r="AJ85" i="53"/>
  <c r="AS84" i="53"/>
  <c r="AR84" i="53"/>
  <c r="AQ84" i="53"/>
  <c r="AP84" i="53"/>
  <c r="AO84" i="53"/>
  <c r="AN84" i="53"/>
  <c r="AM84" i="53"/>
  <c r="AK84" i="53"/>
  <c r="AJ84" i="53"/>
  <c r="AS83" i="53"/>
  <c r="AR83" i="53"/>
  <c r="AQ83" i="53"/>
  <c r="AP83" i="53"/>
  <c r="AO83" i="53"/>
  <c r="AN83" i="53"/>
  <c r="AM83" i="53"/>
  <c r="AK83" i="53"/>
  <c r="AJ83" i="53"/>
  <c r="AS82" i="53"/>
  <c r="AR82" i="53"/>
  <c r="AQ82" i="53"/>
  <c r="AP82" i="53"/>
  <c r="AO82" i="53"/>
  <c r="AN82" i="53"/>
  <c r="AM82" i="53"/>
  <c r="AK82" i="53"/>
  <c r="AJ82" i="53"/>
  <c r="AS81" i="53"/>
  <c r="AR81" i="53"/>
  <c r="AQ81" i="53"/>
  <c r="AP81" i="53"/>
  <c r="AO81" i="53"/>
  <c r="AN81" i="53"/>
  <c r="AM81" i="53"/>
  <c r="AK81" i="53"/>
  <c r="AJ81" i="53"/>
  <c r="AS80" i="53"/>
  <c r="AR80" i="53"/>
  <c r="AQ80" i="53"/>
  <c r="AP80" i="53"/>
  <c r="AO80" i="53"/>
  <c r="AN80" i="53"/>
  <c r="AM80" i="53"/>
  <c r="AK80" i="53"/>
  <c r="AJ80" i="53"/>
  <c r="AS79" i="53"/>
  <c r="AR79" i="53"/>
  <c r="AQ79" i="53"/>
  <c r="AP79" i="53"/>
  <c r="AO79" i="53"/>
  <c r="AN79" i="53"/>
  <c r="AM79" i="53"/>
  <c r="AK79" i="53"/>
  <c r="AJ79" i="53"/>
  <c r="AS78" i="53"/>
  <c r="AR78" i="53"/>
  <c r="AQ78" i="53"/>
  <c r="AP78" i="53"/>
  <c r="AO78" i="53"/>
  <c r="AN78" i="53"/>
  <c r="AM78" i="53"/>
  <c r="AK78" i="53"/>
  <c r="AJ78" i="53"/>
  <c r="AS77" i="53"/>
  <c r="AR77" i="53"/>
  <c r="AQ77" i="53"/>
  <c r="AP77" i="53"/>
  <c r="AO77" i="53"/>
  <c r="AN77" i="53"/>
  <c r="AM77" i="53"/>
  <c r="AK77" i="53"/>
  <c r="AJ77" i="53"/>
  <c r="AS76" i="53"/>
  <c r="AR76" i="53"/>
  <c r="AQ76" i="53"/>
  <c r="AP76" i="53"/>
  <c r="AO76" i="53"/>
  <c r="AN76" i="53"/>
  <c r="AM76" i="53"/>
  <c r="AK76" i="53"/>
  <c r="AJ76" i="53"/>
  <c r="AS75" i="53"/>
  <c r="AR75" i="53"/>
  <c r="AQ75" i="53"/>
  <c r="AP75" i="53"/>
  <c r="AO75" i="53"/>
  <c r="AN75" i="53"/>
  <c r="AM75" i="53"/>
  <c r="AK75" i="53"/>
  <c r="AJ75" i="53"/>
  <c r="AS74" i="53"/>
  <c r="AR74" i="53"/>
  <c r="AQ74" i="53"/>
  <c r="AP74" i="53"/>
  <c r="AO74" i="53"/>
  <c r="AN74" i="53"/>
  <c r="AM74" i="53"/>
  <c r="AK74" i="53"/>
  <c r="AJ74" i="53"/>
  <c r="AS73" i="53"/>
  <c r="AR73" i="53"/>
  <c r="AQ73" i="53"/>
  <c r="AP73" i="53"/>
  <c r="AO73" i="53"/>
  <c r="AN73" i="53"/>
  <c r="AM73" i="53"/>
  <c r="AK73" i="53"/>
  <c r="AJ73" i="53"/>
  <c r="AS72" i="53"/>
  <c r="AR72" i="53"/>
  <c r="AQ72" i="53"/>
  <c r="AP72" i="53"/>
  <c r="AO72" i="53"/>
  <c r="AN72" i="53"/>
  <c r="AM72" i="53"/>
  <c r="AK72" i="53"/>
  <c r="AJ72" i="53"/>
  <c r="AS71" i="53"/>
  <c r="AR71" i="53"/>
  <c r="AQ71" i="53"/>
  <c r="AP71" i="53"/>
  <c r="AO71" i="53"/>
  <c r="AN71" i="53"/>
  <c r="AM71" i="53"/>
  <c r="AK71" i="53"/>
  <c r="AJ71" i="53"/>
  <c r="AS70" i="53"/>
  <c r="AR70" i="53"/>
  <c r="AQ70" i="53"/>
  <c r="AP70" i="53"/>
  <c r="AO70" i="53"/>
  <c r="AN70" i="53"/>
  <c r="AM70" i="53"/>
  <c r="AK70" i="53"/>
  <c r="AJ70" i="53"/>
  <c r="AS69" i="53"/>
  <c r="AR69" i="53"/>
  <c r="AQ69" i="53"/>
  <c r="AP69" i="53"/>
  <c r="AO69" i="53"/>
  <c r="AN69" i="53"/>
  <c r="AM69" i="53"/>
  <c r="AK69" i="53"/>
  <c r="AJ69" i="53"/>
  <c r="AS68" i="53"/>
  <c r="AR68" i="53"/>
  <c r="AQ68" i="53"/>
  <c r="AP68" i="53"/>
  <c r="AO68" i="53"/>
  <c r="AN68" i="53"/>
  <c r="AM68" i="53"/>
  <c r="AK68" i="53"/>
  <c r="AJ68" i="53"/>
  <c r="AS67" i="53"/>
  <c r="AR67" i="53"/>
  <c r="AQ67" i="53"/>
  <c r="AP67" i="53"/>
  <c r="AO67" i="53"/>
  <c r="AN67" i="53"/>
  <c r="AM67" i="53"/>
  <c r="AK67" i="53"/>
  <c r="AJ67" i="53"/>
  <c r="AS66" i="53"/>
  <c r="AR66" i="53"/>
  <c r="AQ66" i="53"/>
  <c r="AP66" i="53"/>
  <c r="AO66" i="53"/>
  <c r="AN66" i="53"/>
  <c r="AM66" i="53"/>
  <c r="AK66" i="53"/>
  <c r="AJ66" i="53"/>
  <c r="AS65" i="53"/>
  <c r="AR65" i="53"/>
  <c r="AQ65" i="53"/>
  <c r="AP65" i="53"/>
  <c r="AO65" i="53"/>
  <c r="AN65" i="53"/>
  <c r="AM65" i="53"/>
  <c r="AK65" i="53"/>
  <c r="AJ65" i="53"/>
  <c r="AS64" i="53"/>
  <c r="AR64" i="53"/>
  <c r="AQ64" i="53"/>
  <c r="AP64" i="53"/>
  <c r="AO64" i="53"/>
  <c r="AN64" i="53"/>
  <c r="AM64" i="53"/>
  <c r="AK64" i="53"/>
  <c r="AJ64" i="53"/>
  <c r="AS63" i="53"/>
  <c r="AR63" i="53"/>
  <c r="AQ63" i="53"/>
  <c r="AP63" i="53"/>
  <c r="AO63" i="53"/>
  <c r="AN63" i="53"/>
  <c r="AM63" i="53"/>
  <c r="AK63" i="53"/>
  <c r="AJ63" i="53"/>
  <c r="AS62" i="53"/>
  <c r="AR62" i="53"/>
  <c r="AQ62" i="53"/>
  <c r="AP62" i="53"/>
  <c r="AO62" i="53"/>
  <c r="AN62" i="53"/>
  <c r="AM62" i="53"/>
  <c r="AK62" i="53"/>
  <c r="AJ62" i="53"/>
  <c r="AS61" i="53"/>
  <c r="AR61" i="53"/>
  <c r="AQ61" i="53"/>
  <c r="AP61" i="53"/>
  <c r="AO61" i="53"/>
  <c r="AN61" i="53"/>
  <c r="AM61" i="53"/>
  <c r="AK61" i="53"/>
  <c r="AJ61" i="53"/>
  <c r="AS60" i="53"/>
  <c r="AR60" i="53"/>
  <c r="AQ60" i="53"/>
  <c r="AP60" i="53"/>
  <c r="AO60" i="53"/>
  <c r="AN60" i="53"/>
  <c r="AM60" i="53"/>
  <c r="AK60" i="53"/>
  <c r="AJ60" i="53"/>
  <c r="AS59" i="53"/>
  <c r="AR59" i="53"/>
  <c r="AQ59" i="53"/>
  <c r="AP59" i="53"/>
  <c r="AO59" i="53"/>
  <c r="AN59" i="53"/>
  <c r="AM59" i="53"/>
  <c r="AK59" i="53"/>
  <c r="AJ59" i="53"/>
  <c r="AS58" i="53"/>
  <c r="AR58" i="53"/>
  <c r="AQ58" i="53"/>
  <c r="AP58" i="53"/>
  <c r="AO58" i="53"/>
  <c r="AN58" i="53"/>
  <c r="AM58" i="53"/>
  <c r="AK58" i="53"/>
  <c r="AJ58" i="53"/>
  <c r="AS57" i="53"/>
  <c r="AR57" i="53"/>
  <c r="AQ57" i="53"/>
  <c r="AP57" i="53"/>
  <c r="AO57" i="53"/>
  <c r="AN57" i="53"/>
  <c r="AM57" i="53"/>
  <c r="AK57" i="53"/>
  <c r="AJ57" i="53"/>
  <c r="AS56" i="53"/>
  <c r="AR56" i="53"/>
  <c r="AQ56" i="53"/>
  <c r="AP56" i="53"/>
  <c r="AO56" i="53"/>
  <c r="AN56" i="53"/>
  <c r="AM56" i="53"/>
  <c r="AK56" i="53"/>
  <c r="AJ56" i="53"/>
  <c r="AS55" i="53"/>
  <c r="AR55" i="53"/>
  <c r="AQ55" i="53"/>
  <c r="AP55" i="53"/>
  <c r="AO55" i="53"/>
  <c r="AN55" i="53"/>
  <c r="AM55" i="53"/>
  <c r="AK55" i="53"/>
  <c r="AJ55" i="53"/>
  <c r="AS54" i="53"/>
  <c r="AR54" i="53"/>
  <c r="AQ54" i="53"/>
  <c r="AP54" i="53"/>
  <c r="AO54" i="53"/>
  <c r="AN54" i="53"/>
  <c r="AM54" i="53"/>
  <c r="AK54" i="53"/>
  <c r="AJ54" i="53"/>
  <c r="AS53" i="53"/>
  <c r="AR53" i="53"/>
  <c r="AQ53" i="53"/>
  <c r="AP53" i="53"/>
  <c r="AO53" i="53"/>
  <c r="AN53" i="53"/>
  <c r="AM53" i="53"/>
  <c r="AK53" i="53"/>
  <c r="AJ53" i="53"/>
  <c r="AS52" i="53"/>
  <c r="AR52" i="53"/>
  <c r="AQ52" i="53"/>
  <c r="AP52" i="53"/>
  <c r="AO52" i="53"/>
  <c r="AN52" i="53"/>
  <c r="AM52" i="53"/>
  <c r="AK52" i="53"/>
  <c r="AJ52" i="53"/>
  <c r="AS51" i="53"/>
  <c r="AR51" i="53"/>
  <c r="AQ51" i="53"/>
  <c r="AP51" i="53"/>
  <c r="AO51" i="53"/>
  <c r="AN51" i="53"/>
  <c r="AM51" i="53"/>
  <c r="AK51" i="53"/>
  <c r="AJ51" i="53"/>
  <c r="AS50" i="53"/>
  <c r="AR50" i="53"/>
  <c r="AQ50" i="53"/>
  <c r="AP50" i="53"/>
  <c r="AO50" i="53"/>
  <c r="AN50" i="53"/>
  <c r="AM50" i="53"/>
  <c r="AK50" i="53"/>
  <c r="AJ50" i="53"/>
  <c r="AS49" i="53"/>
  <c r="AR49" i="53"/>
  <c r="AQ49" i="53"/>
  <c r="AP49" i="53"/>
  <c r="AO49" i="53"/>
  <c r="AN49" i="53"/>
  <c r="AM49" i="53"/>
  <c r="AK49" i="53"/>
  <c r="AJ49" i="53"/>
  <c r="AS48" i="53"/>
  <c r="AR48" i="53"/>
  <c r="AQ48" i="53"/>
  <c r="AP48" i="53"/>
  <c r="AO48" i="53"/>
  <c r="AN48" i="53"/>
  <c r="AM48" i="53"/>
  <c r="AK48" i="53"/>
  <c r="AJ48" i="53"/>
  <c r="AS47" i="53"/>
  <c r="AR47" i="53"/>
  <c r="AQ47" i="53"/>
  <c r="AP47" i="53"/>
  <c r="AO47" i="53"/>
  <c r="AN47" i="53"/>
  <c r="AM47" i="53"/>
  <c r="AK47" i="53"/>
  <c r="AJ47" i="53"/>
  <c r="AS46" i="53"/>
  <c r="AR46" i="53"/>
  <c r="AQ46" i="53"/>
  <c r="AP46" i="53"/>
  <c r="AO46" i="53"/>
  <c r="AN46" i="53"/>
  <c r="AM46" i="53"/>
  <c r="AK46" i="53"/>
  <c r="AJ46" i="53"/>
  <c r="AS45" i="53"/>
  <c r="AR45" i="53"/>
  <c r="AQ45" i="53"/>
  <c r="AP45" i="53"/>
  <c r="AO45" i="53"/>
  <c r="AN45" i="53"/>
  <c r="AM45" i="53"/>
  <c r="AK45" i="53"/>
  <c r="AJ45" i="53"/>
  <c r="AS44" i="53"/>
  <c r="AR44" i="53"/>
  <c r="AQ44" i="53"/>
  <c r="AP44" i="53"/>
  <c r="AO44" i="53"/>
  <c r="AN44" i="53"/>
  <c r="AM44" i="53"/>
  <c r="AK44" i="53"/>
  <c r="AJ44" i="53"/>
  <c r="AS43" i="53"/>
  <c r="AR43" i="53"/>
  <c r="AQ43" i="53"/>
  <c r="AP43" i="53"/>
  <c r="AO43" i="53"/>
  <c r="AN43" i="53"/>
  <c r="AM43" i="53"/>
  <c r="AK43" i="53"/>
  <c r="AJ43" i="53"/>
  <c r="AS42" i="53"/>
  <c r="AR42" i="53"/>
  <c r="AQ42" i="53"/>
  <c r="AP42" i="53"/>
  <c r="AO42" i="53"/>
  <c r="AN42" i="53"/>
  <c r="AM42" i="53"/>
  <c r="AK42" i="53"/>
  <c r="AJ42" i="53"/>
  <c r="AS41" i="53"/>
  <c r="AR41" i="53"/>
  <c r="AQ41" i="53"/>
  <c r="AP41" i="53"/>
  <c r="AO41" i="53"/>
  <c r="AN41" i="53"/>
  <c r="AM41" i="53"/>
  <c r="AK41" i="53"/>
  <c r="AJ41" i="53"/>
  <c r="AS40" i="53"/>
  <c r="AR40" i="53"/>
  <c r="AQ40" i="53"/>
  <c r="AP40" i="53"/>
  <c r="AO40" i="53"/>
  <c r="AN40" i="53"/>
  <c r="AM40" i="53"/>
  <c r="AK40" i="53"/>
  <c r="AJ40" i="53"/>
  <c r="AS39" i="53"/>
  <c r="AR39" i="53"/>
  <c r="AQ39" i="53"/>
  <c r="AP39" i="53"/>
  <c r="AO39" i="53"/>
  <c r="AN39" i="53"/>
  <c r="AM39" i="53"/>
  <c r="AK39" i="53"/>
  <c r="AJ39" i="53"/>
  <c r="AS38" i="53"/>
  <c r="AR38" i="53"/>
  <c r="AQ38" i="53"/>
  <c r="AP38" i="53"/>
  <c r="AO38" i="53"/>
  <c r="AN38" i="53"/>
  <c r="AM38" i="53"/>
  <c r="AK38" i="53"/>
  <c r="AJ38" i="53"/>
  <c r="AS37" i="53"/>
  <c r="AR37" i="53"/>
  <c r="AQ37" i="53"/>
  <c r="AP37" i="53"/>
  <c r="AO37" i="53"/>
  <c r="AN37" i="53"/>
  <c r="AM37" i="53"/>
  <c r="AK37" i="53"/>
  <c r="AJ37" i="53"/>
  <c r="AS36" i="53"/>
  <c r="AR36" i="53"/>
  <c r="AQ36" i="53"/>
  <c r="AP36" i="53"/>
  <c r="AO36" i="53"/>
  <c r="AN36" i="53"/>
  <c r="AM36" i="53"/>
  <c r="AK36" i="53"/>
  <c r="AJ36" i="53"/>
  <c r="AS35" i="53"/>
  <c r="AR35" i="53"/>
  <c r="AQ35" i="53"/>
  <c r="AP35" i="53"/>
  <c r="AO35" i="53"/>
  <c r="AN35" i="53"/>
  <c r="AM35" i="53"/>
  <c r="AK35" i="53"/>
  <c r="AJ35" i="53"/>
  <c r="AS34" i="53"/>
  <c r="AR34" i="53"/>
  <c r="AQ34" i="53"/>
  <c r="AP34" i="53"/>
  <c r="AO34" i="53"/>
  <c r="AN34" i="53"/>
  <c r="AM34" i="53"/>
  <c r="AK34" i="53"/>
  <c r="AJ34" i="53"/>
  <c r="AS33" i="53"/>
  <c r="AR33" i="53"/>
  <c r="AQ33" i="53"/>
  <c r="AP33" i="53"/>
  <c r="AO33" i="53"/>
  <c r="AN33" i="53"/>
  <c r="AM33" i="53"/>
  <c r="AK33" i="53"/>
  <c r="AJ33" i="53"/>
  <c r="AS32" i="53"/>
  <c r="AR32" i="53"/>
  <c r="AQ32" i="53"/>
  <c r="AP32" i="53"/>
  <c r="AO32" i="53"/>
  <c r="AN32" i="53"/>
  <c r="AM32" i="53"/>
  <c r="AK32" i="53"/>
  <c r="AJ32" i="53"/>
  <c r="AS31" i="53"/>
  <c r="AR31" i="53"/>
  <c r="AQ31" i="53"/>
  <c r="AP31" i="53"/>
  <c r="AO31" i="53"/>
  <c r="AN31" i="53"/>
  <c r="AM31" i="53"/>
  <c r="AK31" i="53"/>
  <c r="AJ31" i="53"/>
  <c r="AS30" i="53"/>
  <c r="AR30" i="53"/>
  <c r="AQ30" i="53"/>
  <c r="AP30" i="53"/>
  <c r="AO30" i="53"/>
  <c r="AN30" i="53"/>
  <c r="AM30" i="53"/>
  <c r="AK30" i="53"/>
  <c r="AJ30" i="53"/>
  <c r="AS29" i="53"/>
  <c r="AR29" i="53"/>
  <c r="AQ29" i="53"/>
  <c r="AP29" i="53"/>
  <c r="AO29" i="53"/>
  <c r="AN29" i="53"/>
  <c r="AM29" i="53"/>
  <c r="AK29" i="53"/>
  <c r="AJ29" i="53"/>
  <c r="AS28" i="53"/>
  <c r="AR28" i="53"/>
  <c r="AQ28" i="53"/>
  <c r="AP28" i="53"/>
  <c r="AO28" i="53"/>
  <c r="AN28" i="53"/>
  <c r="AM28" i="53"/>
  <c r="AK28" i="53"/>
  <c r="AJ28" i="53"/>
  <c r="AS27" i="53"/>
  <c r="AR27" i="53"/>
  <c r="AQ27" i="53"/>
  <c r="AP27" i="53"/>
  <c r="AO27" i="53"/>
  <c r="AN27" i="53"/>
  <c r="AM27" i="53"/>
  <c r="AK27" i="53"/>
  <c r="AJ27" i="53"/>
  <c r="AS26" i="53"/>
  <c r="AR26" i="53"/>
  <c r="AQ26" i="53"/>
  <c r="AP26" i="53"/>
  <c r="AO26" i="53"/>
  <c r="AN26" i="53"/>
  <c r="AM26" i="53"/>
  <c r="AK26" i="53"/>
  <c r="AJ26" i="53"/>
  <c r="AS25" i="53"/>
  <c r="AR25" i="53"/>
  <c r="AQ25" i="53"/>
  <c r="AP25" i="53"/>
  <c r="AO25" i="53"/>
  <c r="AN25" i="53"/>
  <c r="AM25" i="53"/>
  <c r="AK25" i="53"/>
  <c r="AJ25" i="53"/>
  <c r="AS24" i="53"/>
  <c r="AR24" i="53"/>
  <c r="AQ24" i="53"/>
  <c r="AP24" i="53"/>
  <c r="AO24" i="53"/>
  <c r="AN24" i="53"/>
  <c r="AM24" i="53"/>
  <c r="AK24" i="53"/>
  <c r="AJ24" i="53"/>
  <c r="AS23" i="53"/>
  <c r="AR23" i="53"/>
  <c r="AQ23" i="53"/>
  <c r="AP23" i="53"/>
  <c r="AO23" i="53"/>
  <c r="AN23" i="53"/>
  <c r="AM23" i="53"/>
  <c r="AK23" i="53"/>
  <c r="AJ23" i="53"/>
  <c r="AS22" i="53"/>
  <c r="AR22" i="53"/>
  <c r="AQ22" i="53"/>
  <c r="AP22" i="53"/>
  <c r="AO22" i="53"/>
  <c r="AN22" i="53"/>
  <c r="AM22" i="53"/>
  <c r="AK22" i="53"/>
  <c r="AJ22" i="53"/>
  <c r="AS21" i="53"/>
  <c r="AR21" i="53"/>
  <c r="AQ21" i="53"/>
  <c r="AP21" i="53"/>
  <c r="AO21" i="53"/>
  <c r="AN21" i="53"/>
  <c r="AM21" i="53"/>
  <c r="AK21" i="53"/>
  <c r="AJ21" i="53"/>
  <c r="AS20" i="53"/>
  <c r="AR20" i="53"/>
  <c r="AQ20" i="53"/>
  <c r="AP20" i="53"/>
  <c r="AO20" i="53"/>
  <c r="AN20" i="53"/>
  <c r="AM20" i="53"/>
  <c r="AK20" i="53"/>
  <c r="AJ20" i="53"/>
  <c r="AS19" i="53"/>
  <c r="AR19" i="53"/>
  <c r="AQ19" i="53"/>
  <c r="AP19" i="53"/>
  <c r="AO19" i="53"/>
  <c r="AN19" i="53"/>
  <c r="AM19" i="53"/>
  <c r="AK19" i="53"/>
  <c r="AJ19" i="53"/>
  <c r="AS18" i="53"/>
  <c r="AR18" i="53"/>
  <c r="AQ18" i="53"/>
  <c r="AP18" i="53"/>
  <c r="AO18" i="53"/>
  <c r="AN18" i="53"/>
  <c r="AM18" i="53"/>
  <c r="AK18" i="53"/>
  <c r="AJ18" i="53"/>
  <c r="AS17" i="53"/>
  <c r="AR17" i="53"/>
  <c r="AQ17" i="53"/>
  <c r="AP17" i="53"/>
  <c r="AO17" i="53"/>
  <c r="AN17" i="53"/>
  <c r="AM17" i="53"/>
  <c r="AK17" i="53"/>
  <c r="AJ17" i="53"/>
  <c r="AS16" i="53"/>
  <c r="AR16" i="53"/>
  <c r="AQ16" i="53"/>
  <c r="AP16" i="53"/>
  <c r="AO16" i="53"/>
  <c r="AN16" i="53"/>
  <c r="AM16" i="53"/>
  <c r="AK16" i="53"/>
  <c r="AJ16" i="53"/>
  <c r="AS15" i="53"/>
  <c r="AR15" i="53"/>
  <c r="AQ15" i="53"/>
  <c r="AP15" i="53"/>
  <c r="AO15" i="53"/>
  <c r="AN15" i="53"/>
  <c r="AM15" i="53"/>
  <c r="AK15" i="53"/>
  <c r="AJ15" i="53"/>
  <c r="AS14" i="53"/>
  <c r="AR14" i="53"/>
  <c r="AQ14" i="53"/>
  <c r="AP14" i="53"/>
  <c r="AO14" i="53"/>
  <c r="AN14" i="53"/>
  <c r="AM14" i="53"/>
  <c r="AK14" i="53"/>
  <c r="AJ14" i="53"/>
  <c r="AS13" i="53"/>
  <c r="AR13" i="53"/>
  <c r="AQ13" i="53"/>
  <c r="AP13" i="53"/>
  <c r="AO13" i="53"/>
  <c r="AN13" i="53"/>
  <c r="AM13" i="53"/>
  <c r="AK13" i="53"/>
  <c r="AJ13" i="53"/>
  <c r="AS12" i="53"/>
  <c r="AR12" i="53"/>
  <c r="AQ12" i="53"/>
  <c r="AP12" i="53"/>
  <c r="AO12" i="53"/>
  <c r="AN12" i="53"/>
  <c r="AM12" i="53"/>
  <c r="AK12" i="53"/>
  <c r="AJ12" i="53"/>
  <c r="AN5" i="53"/>
  <c r="AQ2" i="53"/>
  <c r="AT51" i="53" l="1"/>
  <c r="AT48" i="53"/>
  <c r="AT320" i="53"/>
  <c r="AT356" i="53"/>
  <c r="AT360" i="53"/>
  <c r="AT364" i="53"/>
  <c r="AT357" i="53"/>
  <c r="AT365" i="53"/>
  <c r="AT128" i="53"/>
  <c r="AT377" i="53"/>
  <c r="AT372" i="53"/>
  <c r="AT120" i="53"/>
  <c r="AT324" i="53"/>
  <c r="AT332" i="53"/>
  <c r="AT368" i="53"/>
  <c r="AT346" i="53"/>
  <c r="AT354" i="53"/>
  <c r="AT387" i="53"/>
  <c r="AT351" i="53"/>
  <c r="AT355" i="53"/>
  <c r="AT363" i="53"/>
  <c r="AT150" i="53"/>
  <c r="AT323" i="53"/>
  <c r="AT367" i="53"/>
  <c r="AT62" i="53"/>
  <c r="AT78" i="53"/>
  <c r="AT117" i="53"/>
  <c r="AT125" i="53"/>
  <c r="AT85" i="53"/>
  <c r="AT105" i="53"/>
  <c r="AT129" i="53"/>
  <c r="AT306" i="53"/>
  <c r="AT329" i="53"/>
  <c r="AT107" i="53"/>
  <c r="AT115" i="53"/>
  <c r="AT163" i="53"/>
  <c r="AT171" i="53"/>
  <c r="AT331" i="53"/>
  <c r="AT339" i="53"/>
  <c r="AT371" i="53"/>
  <c r="AT373" i="53"/>
  <c r="AT34" i="53"/>
  <c r="AT38" i="53"/>
  <c r="AT42" i="53"/>
  <c r="AT46" i="53"/>
  <c r="AT50" i="53"/>
  <c r="AT54" i="53"/>
  <c r="AT58" i="53"/>
  <c r="AT25" i="53"/>
  <c r="AT28" i="53"/>
  <c r="AT31" i="53"/>
  <c r="AT32" i="53"/>
  <c r="AT159" i="53"/>
  <c r="AT175" i="53"/>
  <c r="AT179" i="53"/>
  <c r="AT187" i="53"/>
  <c r="AT195" i="53"/>
  <c r="AT211" i="53"/>
  <c r="AT219" i="53"/>
  <c r="AT223" i="53"/>
  <c r="AT228" i="53"/>
  <c r="AT232" i="53"/>
  <c r="AT235" i="53"/>
  <c r="AT243" i="53"/>
  <c r="AT247" i="53"/>
  <c r="AT251" i="53"/>
  <c r="AT255" i="53"/>
  <c r="AT260" i="53"/>
  <c r="AT264" i="53"/>
  <c r="AT267" i="53"/>
  <c r="AT268" i="53"/>
  <c r="AT275" i="53"/>
  <c r="AT276" i="53"/>
  <c r="AT284" i="53"/>
  <c r="AT292" i="53"/>
  <c r="AT296" i="53"/>
  <c r="AT308" i="53"/>
  <c r="AT312" i="53"/>
  <c r="AT316" i="53"/>
  <c r="AT319" i="53"/>
  <c r="AT335" i="53"/>
  <c r="AT336" i="53"/>
  <c r="AT340" i="53"/>
  <c r="AT348" i="53"/>
  <c r="AT30" i="53"/>
  <c r="AT61" i="53"/>
  <c r="AT65" i="53"/>
  <c r="AT69" i="53"/>
  <c r="AT89" i="53"/>
  <c r="AT97" i="53"/>
  <c r="AT109" i="53"/>
  <c r="AT113" i="53"/>
  <c r="AT137" i="53"/>
  <c r="AT145" i="53"/>
  <c r="AT149" i="53"/>
  <c r="AT161" i="53"/>
  <c r="AT165" i="53"/>
  <c r="AT169" i="53"/>
  <c r="AT177" i="53"/>
  <c r="AT185" i="53"/>
  <c r="AT189" i="53"/>
  <c r="AT193" i="53"/>
  <c r="AT201" i="53"/>
  <c r="AT209" i="53"/>
  <c r="AT213" i="53"/>
  <c r="AT217" i="53"/>
  <c r="AT221" i="53"/>
  <c r="AT225" i="53"/>
  <c r="AT233" i="53"/>
  <c r="AT234" i="53"/>
  <c r="AT241" i="53"/>
  <c r="AT242" i="53"/>
  <c r="AT249" i="53"/>
  <c r="AT250" i="53"/>
  <c r="AT261" i="53"/>
  <c r="AT265" i="53"/>
  <c r="AT269" i="53"/>
  <c r="AT277" i="53"/>
  <c r="AT281" i="53"/>
  <c r="AT289" i="53"/>
  <c r="AT293" i="53"/>
  <c r="AT301" i="53"/>
  <c r="AT305" i="53"/>
  <c r="AT309" i="53"/>
  <c r="AT313" i="53"/>
  <c r="AT314" i="53"/>
  <c r="AT322" i="53"/>
  <c r="AT330" i="53"/>
  <c r="AT333" i="53"/>
  <c r="AT337" i="53"/>
  <c r="AT341" i="53"/>
  <c r="AT345" i="53"/>
  <c r="AT353" i="53"/>
  <c r="AT369" i="53"/>
  <c r="AT73" i="53"/>
  <c r="AT282" i="53"/>
  <c r="AT317" i="53"/>
  <c r="AT35" i="53"/>
  <c r="AT126" i="53"/>
  <c r="AT12" i="53"/>
  <c r="AT22" i="53"/>
  <c r="AT29" i="53"/>
  <c r="AT119" i="53"/>
  <c r="AT203" i="53"/>
  <c r="AT287" i="53"/>
  <c r="AT299" i="53"/>
  <c r="AT56" i="53"/>
  <c r="AT64" i="53"/>
  <c r="AT72" i="53"/>
  <c r="AT77" i="53"/>
  <c r="AT80" i="53"/>
  <c r="AT88" i="53"/>
  <c r="AT96" i="53"/>
  <c r="AT112" i="53"/>
  <c r="AT133" i="53"/>
  <c r="AT136" i="53"/>
  <c r="AT141" i="53"/>
  <c r="AT144" i="53"/>
  <c r="AT160" i="53"/>
  <c r="AT168" i="53"/>
  <c r="AT173" i="53"/>
  <c r="AT176" i="53"/>
  <c r="AT181" i="53"/>
  <c r="AT184" i="53"/>
  <c r="AT192" i="53"/>
  <c r="AT200" i="53"/>
  <c r="AT205" i="53"/>
  <c r="AT208" i="53"/>
  <c r="AT224" i="53"/>
  <c r="AT245" i="53"/>
  <c r="AT253" i="53"/>
  <c r="AT325" i="53"/>
  <c r="AT18" i="53"/>
  <c r="AT121" i="53"/>
  <c r="AT378" i="53"/>
  <c r="AT389" i="53"/>
  <c r="AT86" i="53"/>
  <c r="AT102" i="53"/>
  <c r="AT158" i="53"/>
  <c r="AT166" i="53"/>
  <c r="AT174" i="53"/>
  <c r="AT182" i="53"/>
  <c r="AT190" i="53"/>
  <c r="AT214" i="53"/>
  <c r="AT222" i="53"/>
  <c r="AT227" i="53"/>
  <c r="AT259" i="53"/>
  <c r="AT283" i="53"/>
  <c r="AT291" i="53"/>
  <c r="AT307" i="53"/>
  <c r="AT315" i="53"/>
  <c r="AT347" i="53"/>
  <c r="AT44" i="53"/>
  <c r="AT47" i="53"/>
  <c r="AT55" i="53"/>
  <c r="AT59" i="53"/>
  <c r="AT67" i="53"/>
  <c r="AT71" i="53"/>
  <c r="AT75" i="53"/>
  <c r="AT79" i="53"/>
  <c r="AT83" i="53"/>
  <c r="AT87" i="53"/>
  <c r="AT91" i="53"/>
  <c r="AT95" i="53"/>
  <c r="AT99" i="53"/>
  <c r="AT123" i="53"/>
  <c r="AT127" i="53"/>
  <c r="AT131" i="53"/>
  <c r="AT139" i="53"/>
  <c r="AT143" i="53"/>
  <c r="AT147" i="53"/>
  <c r="AT151" i="53"/>
  <c r="AT155" i="53"/>
  <c r="AT376" i="53"/>
  <c r="AT379" i="53"/>
  <c r="AT388" i="53"/>
  <c r="AT17" i="53"/>
  <c r="AT94" i="53"/>
  <c r="AT237" i="53"/>
  <c r="AT244" i="53"/>
  <c r="AT266" i="53"/>
  <c r="AT280" i="53"/>
  <c r="AT297" i="53"/>
  <c r="AT298" i="53"/>
  <c r="AT344" i="53"/>
  <c r="AT361" i="53"/>
  <c r="AT362" i="53"/>
  <c r="AT21" i="53"/>
  <c r="AT26" i="53"/>
  <c r="AT43" i="53"/>
  <c r="AT49" i="53"/>
  <c r="AT70" i="53"/>
  <c r="AT81" i="53"/>
  <c r="AT134" i="53"/>
  <c r="AT191" i="53"/>
  <c r="AT198" i="53"/>
  <c r="AT252" i="53"/>
  <c r="AT256" i="53"/>
  <c r="AT273" i="53"/>
  <c r="AT274" i="53"/>
  <c r="AT288" i="53"/>
  <c r="AT338" i="53"/>
  <c r="AT352" i="53"/>
  <c r="AT370" i="53"/>
  <c r="AT380" i="53"/>
  <c r="AT383" i="53"/>
  <c r="AT384" i="53"/>
  <c r="AT103" i="53"/>
  <c r="AT110" i="53"/>
  <c r="AT142" i="53"/>
  <c r="AT153" i="53"/>
  <c r="AT206" i="53"/>
  <c r="AT93" i="53"/>
  <c r="AT101" i="53"/>
  <c r="AT104" i="53"/>
  <c r="AT111" i="53"/>
  <c r="AT118" i="53"/>
  <c r="AT157" i="53"/>
  <c r="AT197" i="53"/>
  <c r="AT207" i="53"/>
  <c r="AT226" i="53"/>
  <c r="AT229" i="53"/>
  <c r="AT236" i="53"/>
  <c r="AT239" i="53"/>
  <c r="AT257" i="53"/>
  <c r="AT258" i="53"/>
  <c r="AT271" i="53"/>
  <c r="AT272" i="53"/>
  <c r="AT285" i="53"/>
  <c r="AT290" i="53"/>
  <c r="AT300" i="53"/>
  <c r="AT303" i="53"/>
  <c r="AT304" i="53"/>
  <c r="AT321" i="53"/>
  <c r="AT349" i="53"/>
  <c r="AT381" i="53"/>
  <c r="AT385" i="53"/>
  <c r="AT386" i="53"/>
  <c r="AT14" i="53"/>
  <c r="AT15" i="53"/>
  <c r="AT36" i="53"/>
  <c r="AT39" i="53"/>
  <c r="AT40" i="53"/>
  <c r="AT53" i="53"/>
  <c r="AT63" i="53"/>
  <c r="AT135" i="53"/>
  <c r="AT167" i="53"/>
  <c r="AT199" i="53"/>
  <c r="AT231" i="53"/>
  <c r="AT263" i="53"/>
  <c r="AT295" i="53"/>
  <c r="AT327" i="53"/>
  <c r="AT359" i="53"/>
  <c r="AT19" i="53"/>
  <c r="AT183" i="53"/>
  <c r="AT215" i="53"/>
  <c r="AT279" i="53"/>
  <c r="AT311" i="53"/>
  <c r="AT343" i="53"/>
  <c r="AT375" i="53"/>
  <c r="AT148" i="53"/>
  <c r="AT156" i="53"/>
  <c r="AT164" i="53"/>
  <c r="AT172" i="53"/>
  <c r="AT180" i="53"/>
  <c r="AT188" i="53"/>
  <c r="AT196" i="53"/>
  <c r="AT204" i="53"/>
  <c r="AT212" i="53"/>
  <c r="AT220" i="53"/>
  <c r="AT16" i="53"/>
  <c r="AT20" i="53"/>
  <c r="AT24" i="53"/>
  <c r="AT57" i="53"/>
  <c r="AT74" i="53"/>
  <c r="AT82" i="53"/>
  <c r="AT90" i="53"/>
  <c r="AT146" i="53"/>
  <c r="AT154" i="53"/>
  <c r="AT162" i="53"/>
  <c r="AT170" i="53"/>
  <c r="AT178" i="53"/>
  <c r="AT186" i="53"/>
  <c r="AT194" i="53"/>
  <c r="AT202" i="53"/>
  <c r="AT210" i="53"/>
  <c r="AT218" i="53"/>
  <c r="AT240" i="53"/>
  <c r="AT248" i="53"/>
  <c r="AT328" i="53"/>
  <c r="AT23" i="53"/>
  <c r="AT27" i="53"/>
  <c r="AT152" i="53"/>
  <c r="AT216" i="53"/>
  <c r="AT230" i="53"/>
  <c r="AT238" i="53"/>
  <c r="AT246" i="53"/>
  <c r="AT254" i="53"/>
  <c r="AT262" i="53"/>
  <c r="AT270" i="53"/>
  <c r="AT278" i="53"/>
  <c r="AT286" i="53"/>
  <c r="AT294" i="53"/>
  <c r="AT302" i="53"/>
  <c r="AT310" i="53"/>
  <c r="AT318" i="53"/>
  <c r="AT326" i="53"/>
  <c r="AT334" i="53"/>
  <c r="AT342" i="53"/>
  <c r="AT350" i="53"/>
  <c r="AT358" i="53"/>
  <c r="AT366" i="53"/>
  <c r="AT374" i="53"/>
  <c r="AT382" i="53"/>
  <c r="AT13" i="53"/>
  <c r="AT33" i="53"/>
  <c r="AT37" i="53"/>
  <c r="AT41" i="53"/>
  <c r="AT45" i="53"/>
  <c r="AT52" i="53"/>
  <c r="AT60" i="53"/>
  <c r="AT68" i="53"/>
  <c r="AT76" i="53"/>
  <c r="AT84" i="53"/>
  <c r="AT92" i="53"/>
  <c r="AT100" i="53"/>
  <c r="AT108" i="53"/>
  <c r="AT116" i="53"/>
  <c r="AT124" i="53"/>
  <c r="AT132" i="53"/>
  <c r="AT140" i="53"/>
  <c r="AT66" i="53"/>
  <c r="AT98" i="53"/>
  <c r="AT106" i="53"/>
  <c r="AT114" i="53"/>
  <c r="AT122" i="53"/>
  <c r="AT130" i="53"/>
  <c r="AT138" i="53"/>
  <c r="G10" i="35"/>
  <c r="S11" i="35"/>
  <c r="S12" i="35"/>
  <c r="S13" i="35"/>
  <c r="S15" i="35"/>
  <c r="S16" i="35"/>
  <c r="S17" i="35"/>
  <c r="S18" i="35"/>
  <c r="S19" i="35"/>
  <c r="S20" i="35"/>
  <c r="S21" i="35"/>
  <c r="K205" i="68" l="1"/>
  <c r="K36" i="68"/>
  <c r="K88" i="68"/>
  <c r="K10" i="68"/>
  <c r="K166" i="68"/>
  <c r="K114" i="68"/>
  <c r="K140" i="68"/>
  <c r="K23" i="68"/>
  <c r="K179" i="68"/>
  <c r="K101" i="68"/>
  <c r="K192" i="68"/>
  <c r="K75" i="68"/>
  <c r="K127" i="68"/>
  <c r="K62" i="68"/>
  <c r="K153" i="68"/>
  <c r="K49" i="68"/>
  <c r="E10" i="35"/>
  <c r="Q10" i="35"/>
  <c r="S10" i="35"/>
  <c r="K3" i="45" l="1"/>
  <c r="B159" i="48" l="1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51" i="48"/>
  <c r="C151" i="48"/>
  <c r="E151" i="48"/>
  <c r="F151" i="48"/>
  <c r="G151" i="48"/>
  <c r="H151" i="48"/>
  <c r="J151" i="48"/>
  <c r="K151" i="48"/>
  <c r="M151" i="48"/>
  <c r="O151" i="48"/>
  <c r="P151" i="48"/>
  <c r="Q151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39" i="48"/>
  <c r="C139" i="48"/>
  <c r="E139" i="48"/>
  <c r="F139" i="48"/>
  <c r="G139" i="48"/>
  <c r="H139" i="48"/>
  <c r="J139" i="48"/>
  <c r="K139" i="48"/>
  <c r="M139" i="48"/>
  <c r="O139" i="48"/>
  <c r="P139" i="48"/>
  <c r="Q139" i="48"/>
  <c r="B140" i="48"/>
  <c r="C140" i="48"/>
  <c r="E140" i="48"/>
  <c r="F140" i="48"/>
  <c r="G140" i="48"/>
  <c r="H140" i="48"/>
  <c r="J140" i="48"/>
  <c r="K140" i="48"/>
  <c r="M140" i="48"/>
  <c r="O140" i="48"/>
  <c r="P140" i="48"/>
  <c r="Q140" i="48"/>
  <c r="B141" i="48"/>
  <c r="C141" i="48"/>
  <c r="E141" i="48"/>
  <c r="F141" i="48"/>
  <c r="G141" i="48"/>
  <c r="H141" i="48"/>
  <c r="J141" i="48"/>
  <c r="K141" i="48"/>
  <c r="M141" i="48"/>
  <c r="O141" i="48"/>
  <c r="P141" i="48"/>
  <c r="Q141" i="48"/>
  <c r="B142" i="48"/>
  <c r="C142" i="48"/>
  <c r="E142" i="48"/>
  <c r="F142" i="48"/>
  <c r="G142" i="48"/>
  <c r="H142" i="48"/>
  <c r="J142" i="48"/>
  <c r="K142" i="48"/>
  <c r="M142" i="48"/>
  <c r="O142" i="48"/>
  <c r="P142" i="48"/>
  <c r="Q142" i="48"/>
  <c r="B143" i="48"/>
  <c r="C143" i="48"/>
  <c r="E143" i="48"/>
  <c r="F143" i="48"/>
  <c r="G143" i="48"/>
  <c r="H143" i="48"/>
  <c r="J143" i="48"/>
  <c r="K143" i="48"/>
  <c r="M143" i="48"/>
  <c r="O143" i="48"/>
  <c r="P143" i="48"/>
  <c r="Q143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32" i="48"/>
  <c r="C132" i="48"/>
  <c r="E132" i="48"/>
  <c r="F132" i="48"/>
  <c r="G132" i="48"/>
  <c r="H132" i="48"/>
  <c r="J132" i="48"/>
  <c r="K132" i="48"/>
  <c r="M132" i="48"/>
  <c r="O132" i="48"/>
  <c r="P132" i="48"/>
  <c r="Q132" i="48"/>
  <c r="B133" i="48"/>
  <c r="C133" i="48"/>
  <c r="E133" i="48"/>
  <c r="F133" i="48"/>
  <c r="G133" i="48"/>
  <c r="H133" i="48"/>
  <c r="J133" i="48"/>
  <c r="K133" i="48"/>
  <c r="M133" i="48"/>
  <c r="O133" i="48"/>
  <c r="P133" i="48"/>
  <c r="Q133" i="48"/>
  <c r="B134" i="48"/>
  <c r="C134" i="48"/>
  <c r="E134" i="48"/>
  <c r="F134" i="48"/>
  <c r="G134" i="48"/>
  <c r="H134" i="48"/>
  <c r="J134" i="48"/>
  <c r="K134" i="48"/>
  <c r="M134" i="48"/>
  <c r="O134" i="48"/>
  <c r="P134" i="48"/>
  <c r="Q134" i="48"/>
  <c r="B135" i="48"/>
  <c r="C135" i="48"/>
  <c r="E135" i="48"/>
  <c r="F135" i="48"/>
  <c r="G135" i="48"/>
  <c r="H135" i="48"/>
  <c r="J135" i="48"/>
  <c r="K135" i="48"/>
  <c r="M135" i="48"/>
  <c r="O135" i="48"/>
  <c r="P135" i="48"/>
  <c r="Q135" i="48"/>
  <c r="B136" i="48"/>
  <c r="C136" i="48"/>
  <c r="E136" i="48"/>
  <c r="F136" i="48"/>
  <c r="G136" i="48"/>
  <c r="H136" i="48"/>
  <c r="J136" i="48"/>
  <c r="K136" i="48"/>
  <c r="M136" i="48"/>
  <c r="O136" i="48"/>
  <c r="P136" i="48"/>
  <c r="Q136" i="48"/>
  <c r="B137" i="48"/>
  <c r="C137" i="48"/>
  <c r="E137" i="48"/>
  <c r="F137" i="48"/>
  <c r="G137" i="48"/>
  <c r="H137" i="48"/>
  <c r="J137" i="48"/>
  <c r="K137" i="48"/>
  <c r="M137" i="48"/>
  <c r="O137" i="48"/>
  <c r="P137" i="48"/>
  <c r="Q137" i="48"/>
  <c r="B131" i="48"/>
  <c r="C131" i="48"/>
  <c r="E131" i="48"/>
  <c r="F131" i="48"/>
  <c r="G131" i="48"/>
  <c r="H131" i="48"/>
  <c r="J131" i="48"/>
  <c r="K131" i="48"/>
  <c r="M131" i="48"/>
  <c r="O131" i="48"/>
  <c r="P131" i="48"/>
  <c r="Q131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16" i="48"/>
  <c r="C116" i="48"/>
  <c r="E116" i="48"/>
  <c r="F116" i="48"/>
  <c r="G116" i="48"/>
  <c r="H116" i="48"/>
  <c r="J116" i="48"/>
  <c r="K116" i="48"/>
  <c r="M116" i="48"/>
  <c r="O116" i="48"/>
  <c r="P116" i="48"/>
  <c r="Q116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109" i="48"/>
  <c r="C109" i="48"/>
  <c r="E109" i="48"/>
  <c r="F109" i="48"/>
  <c r="G109" i="48"/>
  <c r="H109" i="48"/>
  <c r="J109" i="48"/>
  <c r="K109" i="48"/>
  <c r="M109" i="48"/>
  <c r="O109" i="48"/>
  <c r="P109" i="48"/>
  <c r="Q109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102" i="48"/>
  <c r="C102" i="48"/>
  <c r="E102" i="48"/>
  <c r="F102" i="48"/>
  <c r="G102" i="48"/>
  <c r="H102" i="48"/>
  <c r="J102" i="48"/>
  <c r="K102" i="48"/>
  <c r="M102" i="48"/>
  <c r="O102" i="48"/>
  <c r="P102" i="48"/>
  <c r="Q102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95" i="48"/>
  <c r="C95" i="48"/>
  <c r="E95" i="48"/>
  <c r="F95" i="48"/>
  <c r="G95" i="48"/>
  <c r="H95" i="48"/>
  <c r="J95" i="48"/>
  <c r="K95" i="48"/>
  <c r="M95" i="48"/>
  <c r="O95" i="48"/>
  <c r="P95" i="48"/>
  <c r="Q95" i="48"/>
  <c r="B83" i="48"/>
  <c r="C83" i="48"/>
  <c r="E83" i="48"/>
  <c r="F83" i="48"/>
  <c r="G83" i="48"/>
  <c r="H83" i="48"/>
  <c r="J83" i="48"/>
  <c r="K83" i="48"/>
  <c r="M83" i="48"/>
  <c r="O83" i="48"/>
  <c r="P83" i="48"/>
  <c r="Q83" i="48"/>
  <c r="B84" i="48"/>
  <c r="C84" i="48"/>
  <c r="E84" i="48"/>
  <c r="F84" i="48"/>
  <c r="G84" i="48"/>
  <c r="H84" i="48"/>
  <c r="J84" i="48"/>
  <c r="K84" i="48"/>
  <c r="M84" i="48"/>
  <c r="O84" i="48"/>
  <c r="P84" i="48"/>
  <c r="Q84" i="48"/>
  <c r="B85" i="48"/>
  <c r="C85" i="48"/>
  <c r="E85" i="48"/>
  <c r="F85" i="48"/>
  <c r="G85" i="48"/>
  <c r="H85" i="48"/>
  <c r="J85" i="48"/>
  <c r="K85" i="48"/>
  <c r="M85" i="48"/>
  <c r="O85" i="48"/>
  <c r="P85" i="48"/>
  <c r="Q85" i="48"/>
  <c r="B86" i="48"/>
  <c r="C86" i="48"/>
  <c r="E86" i="48"/>
  <c r="F86" i="48"/>
  <c r="G86" i="48"/>
  <c r="H86" i="48"/>
  <c r="J86" i="48"/>
  <c r="K86" i="48"/>
  <c r="M86" i="48"/>
  <c r="O86" i="48"/>
  <c r="P86" i="48"/>
  <c r="Q86" i="48"/>
  <c r="B87" i="48"/>
  <c r="C87" i="48"/>
  <c r="E87" i="48"/>
  <c r="F87" i="48"/>
  <c r="G87" i="48"/>
  <c r="H87" i="48"/>
  <c r="J87" i="48"/>
  <c r="K87" i="48"/>
  <c r="M87" i="48"/>
  <c r="O87" i="48"/>
  <c r="P87" i="48"/>
  <c r="Q87" i="48"/>
  <c r="B88" i="48"/>
  <c r="C88" i="48"/>
  <c r="E88" i="48"/>
  <c r="F88" i="48"/>
  <c r="G88" i="48"/>
  <c r="H88" i="48"/>
  <c r="J88" i="48"/>
  <c r="K88" i="48"/>
  <c r="M88" i="48"/>
  <c r="O88" i="48"/>
  <c r="P88" i="48"/>
  <c r="Q88" i="48"/>
  <c r="B76" i="48"/>
  <c r="C76" i="48"/>
  <c r="E76" i="48"/>
  <c r="F76" i="48"/>
  <c r="G76" i="48"/>
  <c r="H76" i="48"/>
  <c r="J76" i="48"/>
  <c r="K76" i="48"/>
  <c r="M76" i="48"/>
  <c r="O76" i="48"/>
  <c r="P76" i="48"/>
  <c r="Q76" i="48"/>
  <c r="B77" i="48"/>
  <c r="C77" i="48"/>
  <c r="E77" i="48"/>
  <c r="F77" i="48"/>
  <c r="G77" i="48"/>
  <c r="H77" i="48"/>
  <c r="J77" i="48"/>
  <c r="K77" i="48"/>
  <c r="M77" i="48"/>
  <c r="O77" i="48"/>
  <c r="P77" i="48"/>
  <c r="Q77" i="48"/>
  <c r="B78" i="48"/>
  <c r="C78" i="48"/>
  <c r="E78" i="48"/>
  <c r="F78" i="48"/>
  <c r="G78" i="48"/>
  <c r="H78" i="48"/>
  <c r="J78" i="48"/>
  <c r="K78" i="48"/>
  <c r="M78" i="48"/>
  <c r="O78" i="48"/>
  <c r="P78" i="48"/>
  <c r="Q78" i="48"/>
  <c r="B79" i="48"/>
  <c r="C79" i="48"/>
  <c r="E79" i="48"/>
  <c r="F79" i="48"/>
  <c r="G79" i="48"/>
  <c r="H79" i="48"/>
  <c r="J79" i="48"/>
  <c r="K79" i="48"/>
  <c r="M79" i="48"/>
  <c r="O79" i="48"/>
  <c r="P79" i="48"/>
  <c r="Q79" i="48"/>
  <c r="B80" i="48"/>
  <c r="C80" i="48"/>
  <c r="E80" i="48"/>
  <c r="F80" i="48"/>
  <c r="G80" i="48"/>
  <c r="H80" i="48"/>
  <c r="J80" i="48"/>
  <c r="K80" i="48"/>
  <c r="M80" i="48"/>
  <c r="O80" i="48"/>
  <c r="P80" i="48"/>
  <c r="Q80" i="48"/>
  <c r="B81" i="48"/>
  <c r="C81" i="48"/>
  <c r="E81" i="48"/>
  <c r="F81" i="48"/>
  <c r="G81" i="48"/>
  <c r="H81" i="48"/>
  <c r="J81" i="48"/>
  <c r="K81" i="48"/>
  <c r="M81" i="48"/>
  <c r="O81" i="48"/>
  <c r="P81" i="48"/>
  <c r="Q81" i="48"/>
  <c r="B27" i="2"/>
  <c r="F27" i="2"/>
  <c r="G28" i="2" s="1"/>
  <c r="H27" i="2"/>
  <c r="I28" i="2" s="1"/>
  <c r="J27" i="2"/>
  <c r="L27" i="2"/>
  <c r="M28" i="2" s="1"/>
  <c r="N27" i="2"/>
  <c r="O27" i="2"/>
  <c r="P27" i="2"/>
  <c r="Q28" i="2" l="1"/>
  <c r="U27" i="2"/>
  <c r="E28" i="2"/>
  <c r="C28" i="2"/>
  <c r="R27" i="2"/>
  <c r="R141" i="48"/>
  <c r="R140" i="48"/>
  <c r="R145" i="48"/>
  <c r="R152" i="48"/>
  <c r="R163" i="48"/>
  <c r="R161" i="48"/>
  <c r="R160" i="48"/>
  <c r="R79" i="48"/>
  <c r="R108" i="48"/>
  <c r="R106" i="48"/>
  <c r="R112" i="48"/>
  <c r="R136" i="48"/>
  <c r="R134" i="48"/>
  <c r="R77" i="48"/>
  <c r="R85" i="48"/>
  <c r="R94" i="48"/>
  <c r="R93" i="48"/>
  <c r="R99" i="48"/>
  <c r="R156" i="48"/>
  <c r="R83" i="48"/>
  <c r="R97" i="48"/>
  <c r="R107" i="48"/>
  <c r="R114" i="48"/>
  <c r="R113" i="48"/>
  <c r="R151" i="48"/>
  <c r="R149" i="48"/>
  <c r="R154" i="48"/>
  <c r="S27" i="2"/>
  <c r="T28" i="2" s="1"/>
  <c r="R92" i="48"/>
  <c r="R90" i="48"/>
  <c r="R102" i="48"/>
  <c r="R100" i="48"/>
  <c r="R98" i="48"/>
  <c r="R116" i="48"/>
  <c r="R147" i="48"/>
  <c r="R146" i="48"/>
  <c r="R158" i="48"/>
  <c r="R157" i="48"/>
  <c r="R155" i="48"/>
  <c r="R159" i="48"/>
  <c r="R80" i="48"/>
  <c r="R87" i="48"/>
  <c r="R137" i="48"/>
  <c r="R132" i="48"/>
  <c r="R143" i="48"/>
  <c r="R139" i="48"/>
  <c r="R153" i="48"/>
  <c r="R162" i="48"/>
  <c r="R78" i="48"/>
  <c r="R95" i="48"/>
  <c r="R142" i="48"/>
  <c r="R115" i="48"/>
  <c r="R81" i="48"/>
  <c r="R84" i="48"/>
  <c r="R101" i="48"/>
  <c r="R109" i="48"/>
  <c r="R104" i="48"/>
  <c r="R86" i="48"/>
  <c r="R133" i="48"/>
  <c r="R144" i="48"/>
  <c r="R148" i="48"/>
  <c r="R76" i="48"/>
  <c r="R88" i="48"/>
  <c r="R91" i="48"/>
  <c r="R105" i="48"/>
  <c r="R111" i="48"/>
  <c r="R131" i="48"/>
  <c r="R135" i="48"/>
  <c r="R150" i="48"/>
  <c r="L27" i="51"/>
  <c r="J27" i="51"/>
  <c r="L26" i="51"/>
  <c r="J26" i="51"/>
  <c r="L25" i="51"/>
  <c r="J25" i="51"/>
  <c r="L24" i="51"/>
  <c r="J24" i="51"/>
  <c r="L23" i="51"/>
  <c r="J23" i="51"/>
  <c r="L22" i="51"/>
  <c r="J22" i="51"/>
  <c r="L21" i="51"/>
  <c r="J21" i="51"/>
  <c r="L19" i="51"/>
  <c r="J19" i="51"/>
  <c r="L18" i="51"/>
  <c r="J18" i="51"/>
  <c r="L17" i="51"/>
  <c r="J17" i="51"/>
  <c r="L16" i="51"/>
  <c r="J16" i="51"/>
  <c r="L15" i="51"/>
  <c r="J15" i="51"/>
  <c r="L14" i="51"/>
  <c r="J14" i="51"/>
  <c r="L13" i="51"/>
  <c r="J13" i="51"/>
  <c r="L12" i="51"/>
  <c r="J12" i="51"/>
  <c r="L11" i="51"/>
  <c r="J11" i="51"/>
  <c r="L10" i="51"/>
  <c r="J10" i="51"/>
  <c r="K12" i="51" l="1"/>
  <c r="K27" i="51"/>
  <c r="K14" i="51"/>
  <c r="K18" i="51"/>
  <c r="K23" i="51"/>
  <c r="K11" i="51"/>
  <c r="K13" i="51"/>
  <c r="K19" i="51"/>
  <c r="K22" i="51"/>
  <c r="K24" i="51"/>
  <c r="K26" i="51"/>
  <c r="K16" i="51"/>
  <c r="K21" i="51"/>
  <c r="K15" i="51"/>
  <c r="K17" i="51"/>
  <c r="K25" i="51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U100" i="6" l="1"/>
  <c r="U102" i="6"/>
  <c r="U101" i="6"/>
  <c r="U99" i="6"/>
  <c r="N138" i="45" l="1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H51" i="52" l="1"/>
  <c r="B51" i="52"/>
  <c r="H50" i="52"/>
  <c r="B50" i="52"/>
  <c r="H49" i="52"/>
  <c r="E49" i="52"/>
  <c r="B49" i="52"/>
  <c r="H48" i="52"/>
  <c r="B48" i="52"/>
  <c r="H47" i="52"/>
  <c r="B47" i="52"/>
  <c r="H46" i="52"/>
  <c r="E46" i="52"/>
  <c r="B46" i="52"/>
  <c r="H45" i="52"/>
  <c r="B45" i="52"/>
  <c r="H44" i="52"/>
  <c r="B44" i="52"/>
  <c r="H43" i="52"/>
  <c r="E43" i="52"/>
  <c r="B43" i="52"/>
  <c r="H42" i="52"/>
  <c r="B42" i="52"/>
  <c r="H41" i="52"/>
  <c r="B41" i="52"/>
  <c r="H40" i="52"/>
  <c r="E40" i="52"/>
  <c r="B40" i="52"/>
  <c r="H39" i="52"/>
  <c r="B39" i="52"/>
  <c r="H38" i="52"/>
  <c r="B38" i="52"/>
  <c r="H37" i="52"/>
  <c r="E37" i="52"/>
  <c r="B37" i="52"/>
  <c r="H36" i="52"/>
  <c r="B36" i="52"/>
  <c r="H35" i="52"/>
  <c r="B35" i="52"/>
  <c r="H34" i="52"/>
  <c r="E34" i="52"/>
  <c r="B34" i="52"/>
  <c r="H32" i="52"/>
  <c r="B32" i="52"/>
  <c r="H31" i="52"/>
  <c r="B31" i="52"/>
  <c r="H30" i="52"/>
  <c r="E30" i="52"/>
  <c r="B30" i="52"/>
  <c r="H28" i="52"/>
  <c r="B28" i="52"/>
  <c r="H27" i="52"/>
  <c r="B27" i="52"/>
  <c r="H26" i="52"/>
  <c r="E26" i="52"/>
  <c r="B26" i="52"/>
  <c r="H24" i="52"/>
  <c r="B24" i="52"/>
  <c r="H23" i="52"/>
  <c r="B23" i="52"/>
  <c r="H22" i="52"/>
  <c r="E22" i="52"/>
  <c r="B22" i="52"/>
  <c r="H20" i="52"/>
  <c r="B20" i="52"/>
  <c r="H19" i="52"/>
  <c r="B19" i="52"/>
  <c r="H18" i="52"/>
  <c r="E18" i="52"/>
  <c r="B18" i="52"/>
  <c r="H16" i="52"/>
  <c r="B16" i="52"/>
  <c r="H15" i="52"/>
  <c r="B15" i="52"/>
  <c r="H14" i="52"/>
  <c r="E14" i="52"/>
  <c r="B14" i="52"/>
  <c r="H12" i="52"/>
  <c r="B12" i="52"/>
  <c r="H11" i="52"/>
  <c r="B11" i="52"/>
  <c r="H10" i="52"/>
  <c r="E10" i="52"/>
  <c r="B10" i="52"/>
  <c r="F5" i="52"/>
  <c r="O2" i="52"/>
  <c r="N10" i="52" l="1"/>
  <c r="K10" i="52"/>
  <c r="P10" i="52"/>
  <c r="S10" i="52"/>
  <c r="J10" i="52"/>
  <c r="M10" i="52"/>
  <c r="L10" i="52"/>
  <c r="I10" i="52"/>
  <c r="R10" i="52"/>
  <c r="G10" i="52"/>
  <c r="O10" i="52"/>
  <c r="J11" i="52"/>
  <c r="S11" i="52"/>
  <c r="P11" i="52"/>
  <c r="K11" i="52"/>
  <c r="N11" i="52"/>
  <c r="R11" i="52"/>
  <c r="O11" i="52"/>
  <c r="G11" i="52"/>
  <c r="I11" i="52"/>
  <c r="L11" i="52"/>
  <c r="M11" i="52"/>
  <c r="R12" i="52"/>
  <c r="O12" i="52"/>
  <c r="I12" i="52"/>
  <c r="L12" i="52"/>
  <c r="M12" i="52"/>
  <c r="G12" i="52"/>
  <c r="J12" i="52"/>
  <c r="S12" i="52"/>
  <c r="P12" i="52"/>
  <c r="K12" i="52"/>
  <c r="N12" i="52"/>
  <c r="N14" i="52"/>
  <c r="K14" i="52"/>
  <c r="G14" i="52"/>
  <c r="P14" i="52"/>
  <c r="S14" i="52"/>
  <c r="J14" i="52"/>
  <c r="M14" i="52"/>
  <c r="L14" i="52"/>
  <c r="I14" i="52"/>
  <c r="R14" i="52"/>
  <c r="O14" i="52"/>
  <c r="O15" i="52"/>
  <c r="R15" i="52"/>
  <c r="N15" i="52"/>
  <c r="K15" i="52"/>
  <c r="P15" i="52"/>
  <c r="S15" i="52"/>
  <c r="J15" i="52"/>
  <c r="M15" i="52"/>
  <c r="L15" i="52"/>
  <c r="G15" i="52"/>
  <c r="I15" i="52"/>
  <c r="M16" i="52"/>
  <c r="L16" i="52"/>
  <c r="S16" i="52"/>
  <c r="I16" i="52"/>
  <c r="P16" i="52"/>
  <c r="R16" i="52"/>
  <c r="O16" i="52"/>
  <c r="K16" i="52"/>
  <c r="G16" i="52"/>
  <c r="N16" i="52"/>
  <c r="J16" i="52"/>
  <c r="P18" i="52"/>
  <c r="S18" i="52"/>
  <c r="J18" i="52"/>
  <c r="O18" i="52"/>
  <c r="R18" i="52"/>
  <c r="M18" i="52"/>
  <c r="I18" i="52"/>
  <c r="N18" i="52"/>
  <c r="G18" i="52"/>
  <c r="L18" i="52"/>
  <c r="K18" i="52"/>
  <c r="N19" i="52"/>
  <c r="K19" i="52"/>
  <c r="M19" i="52"/>
  <c r="L19" i="52"/>
  <c r="I19" i="52"/>
  <c r="S19" i="52"/>
  <c r="G19" i="52"/>
  <c r="R19" i="52"/>
  <c r="P19" i="52"/>
  <c r="J19" i="52"/>
  <c r="O19" i="52"/>
  <c r="O20" i="52"/>
  <c r="R20" i="52"/>
  <c r="P20" i="52"/>
  <c r="S20" i="52"/>
  <c r="J20" i="52"/>
  <c r="K20" i="52"/>
  <c r="M20" i="52"/>
  <c r="I20" i="52"/>
  <c r="N20" i="52"/>
  <c r="G20" i="52"/>
  <c r="L20" i="52"/>
  <c r="M22" i="52"/>
  <c r="L22" i="52"/>
  <c r="I22" i="52"/>
  <c r="N22" i="52"/>
  <c r="K22" i="52"/>
  <c r="O22" i="52"/>
  <c r="S22" i="52"/>
  <c r="R22" i="52"/>
  <c r="G22" i="52"/>
  <c r="P22" i="52"/>
  <c r="J22" i="52"/>
  <c r="P23" i="52"/>
  <c r="S23" i="52"/>
  <c r="J23" i="52"/>
  <c r="O23" i="52"/>
  <c r="R23" i="52"/>
  <c r="L23" i="52"/>
  <c r="K23" i="52"/>
  <c r="G23" i="52"/>
  <c r="M23" i="52"/>
  <c r="I23" i="52"/>
  <c r="N23" i="52"/>
  <c r="N24" i="52"/>
  <c r="K24" i="52"/>
  <c r="M24" i="52"/>
  <c r="L24" i="52"/>
  <c r="I24" i="52"/>
  <c r="P24" i="52"/>
  <c r="J24" i="52"/>
  <c r="G24" i="52"/>
  <c r="O24" i="52"/>
  <c r="S24" i="52"/>
  <c r="R24" i="52"/>
  <c r="O26" i="52"/>
  <c r="R26" i="52"/>
  <c r="P26" i="52"/>
  <c r="S26" i="52"/>
  <c r="J26" i="52"/>
  <c r="N26" i="52"/>
  <c r="L26" i="52"/>
  <c r="K26" i="52"/>
  <c r="M26" i="52"/>
  <c r="I26" i="52"/>
  <c r="G26" i="52"/>
  <c r="M27" i="52"/>
  <c r="L27" i="52"/>
  <c r="I27" i="52"/>
  <c r="N27" i="52"/>
  <c r="K27" i="52"/>
  <c r="R27" i="52"/>
  <c r="P27" i="52"/>
  <c r="J27" i="52"/>
  <c r="O27" i="52"/>
  <c r="G27" i="52"/>
  <c r="S27" i="52"/>
  <c r="P28" i="52"/>
  <c r="S28" i="52"/>
  <c r="J28" i="52"/>
  <c r="O28" i="52"/>
  <c r="R28" i="52"/>
  <c r="M28" i="52"/>
  <c r="I28" i="52"/>
  <c r="N28" i="52"/>
  <c r="G28" i="52"/>
  <c r="L28" i="52"/>
  <c r="K28" i="52"/>
  <c r="N30" i="52"/>
  <c r="K30" i="52"/>
  <c r="M30" i="52"/>
  <c r="L30" i="52"/>
  <c r="I30" i="52"/>
  <c r="S30" i="52"/>
  <c r="G30" i="52"/>
  <c r="R30" i="52"/>
  <c r="P30" i="52"/>
  <c r="J30" i="52"/>
  <c r="O30" i="52"/>
  <c r="O31" i="52"/>
  <c r="R31" i="52"/>
  <c r="P31" i="52"/>
  <c r="S31" i="52"/>
  <c r="J31" i="52"/>
  <c r="K31" i="52"/>
  <c r="M31" i="52"/>
  <c r="I31" i="52"/>
  <c r="N31" i="52"/>
  <c r="G31" i="52"/>
  <c r="L31" i="52"/>
  <c r="M32" i="52"/>
  <c r="L32" i="52"/>
  <c r="I32" i="52"/>
  <c r="N32" i="52"/>
  <c r="K32" i="52"/>
  <c r="O32" i="52"/>
  <c r="S32" i="52"/>
  <c r="R32" i="52"/>
  <c r="G32" i="52"/>
  <c r="P32" i="52"/>
  <c r="J32" i="52"/>
  <c r="P34" i="52"/>
  <c r="S34" i="52"/>
  <c r="J34" i="52"/>
  <c r="O34" i="52"/>
  <c r="R34" i="52"/>
  <c r="L34" i="52"/>
  <c r="K34" i="52"/>
  <c r="G34" i="52"/>
  <c r="M34" i="52"/>
  <c r="I34" i="52"/>
  <c r="N34" i="52"/>
  <c r="N35" i="52"/>
  <c r="K35" i="52"/>
  <c r="M35" i="52"/>
  <c r="L35" i="52"/>
  <c r="I35" i="52"/>
  <c r="P35" i="52"/>
  <c r="J35" i="52"/>
  <c r="G35" i="52"/>
  <c r="O35" i="52"/>
  <c r="S35" i="52"/>
  <c r="R35" i="52"/>
  <c r="O36" i="52"/>
  <c r="R36" i="52"/>
  <c r="P36" i="52"/>
  <c r="S36" i="52"/>
  <c r="J36" i="52"/>
  <c r="N36" i="52"/>
  <c r="L36" i="52"/>
  <c r="K36" i="52"/>
  <c r="G36" i="52"/>
  <c r="I36" i="52"/>
  <c r="M36" i="52"/>
  <c r="M37" i="52"/>
  <c r="L37" i="52"/>
  <c r="I37" i="52"/>
  <c r="N37" i="52"/>
  <c r="K37" i="52"/>
  <c r="R37" i="52"/>
  <c r="P37" i="52"/>
  <c r="J37" i="52"/>
  <c r="O37" i="52"/>
  <c r="G37" i="52"/>
  <c r="S37" i="52"/>
  <c r="P38" i="52"/>
  <c r="S38" i="52"/>
  <c r="J38" i="52"/>
  <c r="O38" i="52"/>
  <c r="R38" i="52"/>
  <c r="M38" i="52"/>
  <c r="I38" i="52"/>
  <c r="N38" i="52"/>
  <c r="G38" i="52"/>
  <c r="L38" i="52"/>
  <c r="K38" i="52"/>
  <c r="N39" i="52"/>
  <c r="K39" i="52"/>
  <c r="M39" i="52"/>
  <c r="L39" i="52"/>
  <c r="I39" i="52"/>
  <c r="S39" i="52"/>
  <c r="G39" i="52"/>
  <c r="R39" i="52"/>
  <c r="P39" i="52"/>
  <c r="J39" i="52"/>
  <c r="O39" i="52"/>
  <c r="O40" i="52"/>
  <c r="R40" i="52"/>
  <c r="P40" i="52"/>
  <c r="S40" i="52"/>
  <c r="J40" i="52"/>
  <c r="K40" i="52"/>
  <c r="M40" i="52"/>
  <c r="I40" i="52"/>
  <c r="N40" i="52"/>
  <c r="L40" i="52"/>
  <c r="G40" i="52"/>
  <c r="M41" i="52"/>
  <c r="L41" i="52"/>
  <c r="I41" i="52"/>
  <c r="N41" i="52"/>
  <c r="K41" i="52"/>
  <c r="O41" i="52"/>
  <c r="S41" i="52"/>
  <c r="R41" i="52"/>
  <c r="G41" i="52"/>
  <c r="P41" i="52"/>
  <c r="J41" i="52"/>
  <c r="P42" i="52"/>
  <c r="S42" i="52"/>
  <c r="J42" i="52"/>
  <c r="O42" i="52"/>
  <c r="R42" i="52"/>
  <c r="L42" i="52"/>
  <c r="K42" i="52"/>
  <c r="G42" i="52"/>
  <c r="M42" i="52"/>
  <c r="I42" i="52"/>
  <c r="N42" i="52"/>
  <c r="N43" i="52"/>
  <c r="K43" i="52"/>
  <c r="M43" i="52"/>
  <c r="L43" i="52"/>
  <c r="I43" i="52"/>
  <c r="P43" i="52"/>
  <c r="J43" i="52"/>
  <c r="G43" i="52"/>
  <c r="O43" i="52"/>
  <c r="S43" i="52"/>
  <c r="R43" i="52"/>
  <c r="O44" i="52"/>
  <c r="R44" i="52"/>
  <c r="P44" i="52"/>
  <c r="S44" i="52"/>
  <c r="J44" i="52"/>
  <c r="N44" i="52"/>
  <c r="L44" i="52"/>
  <c r="K44" i="52"/>
  <c r="M44" i="52"/>
  <c r="I44" i="52"/>
  <c r="G44" i="52"/>
  <c r="M45" i="52"/>
  <c r="L45" i="52"/>
  <c r="I45" i="52"/>
  <c r="N45" i="52"/>
  <c r="K45" i="52"/>
  <c r="R45" i="52"/>
  <c r="P45" i="52"/>
  <c r="J45" i="52"/>
  <c r="O45" i="52"/>
  <c r="G45" i="52"/>
  <c r="S45" i="52"/>
  <c r="P46" i="52"/>
  <c r="S46" i="52"/>
  <c r="J46" i="52"/>
  <c r="O46" i="52"/>
  <c r="R46" i="52"/>
  <c r="M46" i="52"/>
  <c r="I46" i="52"/>
  <c r="N46" i="52"/>
  <c r="G46" i="52"/>
  <c r="L46" i="52"/>
  <c r="K46" i="52"/>
  <c r="N47" i="52"/>
  <c r="K47" i="52"/>
  <c r="M47" i="52"/>
  <c r="L47" i="52"/>
  <c r="I47" i="52"/>
  <c r="S47" i="52"/>
  <c r="G47" i="52"/>
  <c r="R47" i="52"/>
  <c r="P47" i="52"/>
  <c r="J47" i="52"/>
  <c r="O47" i="52"/>
  <c r="O48" i="52"/>
  <c r="R48" i="52"/>
  <c r="P48" i="52"/>
  <c r="S48" i="52"/>
  <c r="J48" i="52"/>
  <c r="K48" i="52"/>
  <c r="M48" i="52"/>
  <c r="I48" i="52"/>
  <c r="N48" i="52"/>
  <c r="L48" i="52"/>
  <c r="G48" i="52"/>
  <c r="M49" i="52"/>
  <c r="L49" i="52"/>
  <c r="I49" i="52"/>
  <c r="N49" i="52"/>
  <c r="K49" i="52"/>
  <c r="O49" i="52"/>
  <c r="S49" i="52"/>
  <c r="R49" i="52"/>
  <c r="G49" i="52"/>
  <c r="P49" i="52"/>
  <c r="J49" i="52"/>
  <c r="P50" i="52"/>
  <c r="S50" i="52"/>
  <c r="J50" i="52"/>
  <c r="O50" i="52"/>
  <c r="R50" i="52"/>
  <c r="L50" i="52"/>
  <c r="K50" i="52"/>
  <c r="G50" i="52"/>
  <c r="M50" i="52"/>
  <c r="I50" i="52"/>
  <c r="N50" i="52"/>
  <c r="N51" i="52"/>
  <c r="K51" i="52"/>
  <c r="M51" i="52"/>
  <c r="L51" i="52"/>
  <c r="I51" i="52"/>
  <c r="P51" i="52"/>
  <c r="J51" i="52"/>
  <c r="G51" i="52"/>
  <c r="O51" i="52"/>
  <c r="S51" i="52"/>
  <c r="R51" i="52"/>
  <c r="B11" i="51"/>
  <c r="C11" i="51"/>
  <c r="D11" i="51" s="1"/>
  <c r="E11" i="51"/>
  <c r="F11" i="51"/>
  <c r="H11" i="51"/>
  <c r="U11" i="51"/>
  <c r="M11" i="51"/>
  <c r="V11" i="51"/>
  <c r="O11" i="51"/>
  <c r="Q11" i="51"/>
  <c r="R11" i="51"/>
  <c r="S11" i="51"/>
  <c r="B12" i="51"/>
  <c r="C12" i="51"/>
  <c r="D12" i="51" s="1"/>
  <c r="E12" i="51"/>
  <c r="F12" i="51"/>
  <c r="H12" i="51"/>
  <c r="U12" i="51"/>
  <c r="M12" i="51"/>
  <c r="V12" i="51"/>
  <c r="O12" i="51"/>
  <c r="Q12" i="51"/>
  <c r="R12" i="51"/>
  <c r="S12" i="51"/>
  <c r="B13" i="51"/>
  <c r="C13" i="51"/>
  <c r="D13" i="51" s="1"/>
  <c r="E13" i="51"/>
  <c r="F13" i="51"/>
  <c r="H13" i="51"/>
  <c r="U13" i="51"/>
  <c r="M13" i="51"/>
  <c r="V13" i="51"/>
  <c r="O13" i="51"/>
  <c r="Q13" i="51"/>
  <c r="R13" i="51"/>
  <c r="S13" i="51"/>
  <c r="B14" i="51"/>
  <c r="C14" i="51"/>
  <c r="D14" i="51" s="1"/>
  <c r="E14" i="51"/>
  <c r="F14" i="51"/>
  <c r="H14" i="51"/>
  <c r="U14" i="51"/>
  <c r="M14" i="51"/>
  <c r="V14" i="51"/>
  <c r="O14" i="51"/>
  <c r="Q14" i="51"/>
  <c r="R14" i="51"/>
  <c r="S14" i="51"/>
  <c r="B15" i="51"/>
  <c r="C15" i="51"/>
  <c r="D15" i="51" s="1"/>
  <c r="E15" i="51"/>
  <c r="F15" i="51"/>
  <c r="H15" i="51"/>
  <c r="U15" i="51"/>
  <c r="M15" i="51"/>
  <c r="V15" i="51"/>
  <c r="O15" i="51"/>
  <c r="Q15" i="51"/>
  <c r="R15" i="51"/>
  <c r="S15" i="51"/>
  <c r="B16" i="51"/>
  <c r="C16" i="51"/>
  <c r="D16" i="51" s="1"/>
  <c r="E16" i="51"/>
  <c r="F16" i="51"/>
  <c r="H16" i="51"/>
  <c r="U16" i="51"/>
  <c r="M16" i="51"/>
  <c r="V16" i="51"/>
  <c r="O16" i="51"/>
  <c r="Q16" i="51"/>
  <c r="R16" i="51"/>
  <c r="S16" i="51"/>
  <c r="B17" i="51"/>
  <c r="C17" i="51"/>
  <c r="D17" i="51" s="1"/>
  <c r="E17" i="51"/>
  <c r="F17" i="51"/>
  <c r="H17" i="51"/>
  <c r="U17" i="51"/>
  <c r="M17" i="51"/>
  <c r="V17" i="51"/>
  <c r="O17" i="51"/>
  <c r="Q17" i="51"/>
  <c r="R17" i="51"/>
  <c r="S17" i="51"/>
  <c r="B18" i="51"/>
  <c r="C18" i="51"/>
  <c r="D18" i="51" s="1"/>
  <c r="E18" i="51"/>
  <c r="F18" i="51"/>
  <c r="H18" i="51"/>
  <c r="U18" i="51"/>
  <c r="M18" i="51"/>
  <c r="V18" i="51"/>
  <c r="O18" i="51"/>
  <c r="Q18" i="51"/>
  <c r="R18" i="51"/>
  <c r="S18" i="51"/>
  <c r="B19" i="51"/>
  <c r="C19" i="51"/>
  <c r="D19" i="51" s="1"/>
  <c r="E19" i="51"/>
  <c r="F19" i="51"/>
  <c r="H19" i="51"/>
  <c r="U19" i="51"/>
  <c r="M19" i="51"/>
  <c r="V19" i="51"/>
  <c r="O19" i="51"/>
  <c r="Q19" i="51"/>
  <c r="R19" i="51"/>
  <c r="S19" i="51"/>
  <c r="B21" i="51"/>
  <c r="C21" i="51"/>
  <c r="D21" i="51" s="1"/>
  <c r="E21" i="51"/>
  <c r="F21" i="51"/>
  <c r="H21" i="51"/>
  <c r="U21" i="51"/>
  <c r="M21" i="51"/>
  <c r="V21" i="51"/>
  <c r="O21" i="51"/>
  <c r="Q21" i="51"/>
  <c r="R21" i="51"/>
  <c r="S21" i="51"/>
  <c r="B22" i="51"/>
  <c r="C22" i="51"/>
  <c r="D22" i="51" s="1"/>
  <c r="E22" i="51"/>
  <c r="F22" i="51"/>
  <c r="H22" i="51"/>
  <c r="U22" i="51"/>
  <c r="M22" i="51"/>
  <c r="V22" i="51"/>
  <c r="O22" i="51"/>
  <c r="Q22" i="51"/>
  <c r="R22" i="51"/>
  <c r="S22" i="51"/>
  <c r="B23" i="51"/>
  <c r="C23" i="51"/>
  <c r="D23" i="51" s="1"/>
  <c r="E23" i="51"/>
  <c r="F23" i="51"/>
  <c r="H23" i="51"/>
  <c r="U23" i="51"/>
  <c r="M23" i="51"/>
  <c r="V23" i="51"/>
  <c r="O23" i="51"/>
  <c r="Q23" i="51"/>
  <c r="R23" i="51"/>
  <c r="S23" i="51"/>
  <c r="B24" i="51"/>
  <c r="C24" i="51"/>
  <c r="D24" i="51" s="1"/>
  <c r="E24" i="51"/>
  <c r="F24" i="51"/>
  <c r="H24" i="51"/>
  <c r="U24" i="51"/>
  <c r="M24" i="51"/>
  <c r="V24" i="51"/>
  <c r="O24" i="51"/>
  <c r="Q24" i="51"/>
  <c r="R24" i="51"/>
  <c r="S24" i="51"/>
  <c r="B25" i="51"/>
  <c r="C25" i="51"/>
  <c r="D25" i="51" s="1"/>
  <c r="E25" i="51"/>
  <c r="F25" i="51"/>
  <c r="H25" i="51"/>
  <c r="U25" i="51"/>
  <c r="M25" i="51"/>
  <c r="V25" i="51"/>
  <c r="O25" i="51"/>
  <c r="Q25" i="51"/>
  <c r="R25" i="51"/>
  <c r="S25" i="51"/>
  <c r="B26" i="51"/>
  <c r="C26" i="51"/>
  <c r="D26" i="51" s="1"/>
  <c r="E26" i="51"/>
  <c r="F26" i="51"/>
  <c r="H26" i="51"/>
  <c r="U26" i="51"/>
  <c r="M26" i="51"/>
  <c r="V26" i="51"/>
  <c r="O26" i="51"/>
  <c r="Q26" i="51"/>
  <c r="R26" i="51"/>
  <c r="S26" i="51"/>
  <c r="B27" i="51"/>
  <c r="C27" i="51"/>
  <c r="D27" i="51" s="1"/>
  <c r="E27" i="51"/>
  <c r="F27" i="51"/>
  <c r="H27" i="51"/>
  <c r="U27" i="51"/>
  <c r="M27" i="51"/>
  <c r="V27" i="51"/>
  <c r="O27" i="51"/>
  <c r="Q27" i="51"/>
  <c r="R27" i="51"/>
  <c r="S27" i="51"/>
  <c r="S10" i="51"/>
  <c r="R10" i="51"/>
  <c r="Q10" i="51"/>
  <c r="O10" i="51"/>
  <c r="V10" i="51"/>
  <c r="M10" i="51"/>
  <c r="U10" i="51"/>
  <c r="H10" i="51"/>
  <c r="F10" i="51"/>
  <c r="E10" i="51"/>
  <c r="C10" i="51"/>
  <c r="D10" i="51" s="1"/>
  <c r="B10" i="51"/>
  <c r="F4" i="51"/>
  <c r="J2" i="51"/>
  <c r="K77" i="47"/>
  <c r="J77" i="47"/>
  <c r="S77" i="47"/>
  <c r="R77" i="47"/>
  <c r="Q77" i="47"/>
  <c r="P77" i="47"/>
  <c r="O77" i="47"/>
  <c r="M77" i="47"/>
  <c r="L77" i="47"/>
  <c r="I77" i="47"/>
  <c r="G77" i="47"/>
  <c r="E77" i="47"/>
  <c r="C77" i="47"/>
  <c r="B77" i="47"/>
  <c r="K76" i="47"/>
  <c r="J76" i="47"/>
  <c r="S76" i="47"/>
  <c r="R76" i="47"/>
  <c r="Q76" i="47"/>
  <c r="P76" i="47"/>
  <c r="O76" i="47"/>
  <c r="M76" i="47"/>
  <c r="L76" i="47"/>
  <c r="I76" i="47"/>
  <c r="G76" i="47"/>
  <c r="E76" i="47"/>
  <c r="C76" i="47"/>
  <c r="B76" i="47"/>
  <c r="K75" i="47"/>
  <c r="J75" i="47"/>
  <c r="S75" i="47"/>
  <c r="R75" i="47"/>
  <c r="Q75" i="47"/>
  <c r="P75" i="47"/>
  <c r="O75" i="47"/>
  <c r="M75" i="47"/>
  <c r="L75" i="47"/>
  <c r="I75" i="47"/>
  <c r="G75" i="47"/>
  <c r="E75" i="47"/>
  <c r="C75" i="47"/>
  <c r="B75" i="47"/>
  <c r="K74" i="47"/>
  <c r="J74" i="47"/>
  <c r="S74" i="47"/>
  <c r="R74" i="47"/>
  <c r="Q74" i="47"/>
  <c r="P74" i="47"/>
  <c r="O74" i="47"/>
  <c r="M74" i="47"/>
  <c r="L74" i="47"/>
  <c r="I74" i="47"/>
  <c r="G74" i="47"/>
  <c r="E74" i="47"/>
  <c r="C74" i="47"/>
  <c r="B74" i="47"/>
  <c r="K73" i="47"/>
  <c r="J73" i="47"/>
  <c r="S73" i="47"/>
  <c r="R73" i="47"/>
  <c r="Q73" i="47"/>
  <c r="P73" i="47"/>
  <c r="O73" i="47"/>
  <c r="M73" i="47"/>
  <c r="L73" i="47"/>
  <c r="I73" i="47"/>
  <c r="G73" i="47"/>
  <c r="E73" i="47"/>
  <c r="C73" i="47"/>
  <c r="B73" i="47"/>
  <c r="K72" i="47"/>
  <c r="J72" i="47"/>
  <c r="S72" i="47"/>
  <c r="R72" i="47"/>
  <c r="Q72" i="47"/>
  <c r="P72" i="47"/>
  <c r="O72" i="47"/>
  <c r="M72" i="47"/>
  <c r="L72" i="47"/>
  <c r="I72" i="47"/>
  <c r="G72" i="47"/>
  <c r="E72" i="47"/>
  <c r="C72" i="47"/>
  <c r="B72" i="47"/>
  <c r="K71" i="47"/>
  <c r="J71" i="47"/>
  <c r="S71" i="47"/>
  <c r="R71" i="47"/>
  <c r="Q71" i="47"/>
  <c r="P71" i="47"/>
  <c r="O71" i="47"/>
  <c r="M71" i="47"/>
  <c r="L71" i="47"/>
  <c r="I71" i="47"/>
  <c r="G71" i="47"/>
  <c r="E71" i="47"/>
  <c r="C71" i="47"/>
  <c r="B71" i="47"/>
  <c r="K70" i="47"/>
  <c r="J70" i="47"/>
  <c r="S70" i="47"/>
  <c r="R70" i="47"/>
  <c r="Q70" i="47"/>
  <c r="P70" i="47"/>
  <c r="O70" i="47"/>
  <c r="M70" i="47"/>
  <c r="L70" i="47"/>
  <c r="I70" i="47"/>
  <c r="G70" i="47"/>
  <c r="E70" i="47"/>
  <c r="C70" i="47"/>
  <c r="B70" i="47"/>
  <c r="K69" i="47"/>
  <c r="J69" i="47"/>
  <c r="S69" i="47"/>
  <c r="R69" i="47"/>
  <c r="Q69" i="47"/>
  <c r="P69" i="47"/>
  <c r="O69" i="47"/>
  <c r="M69" i="47"/>
  <c r="L69" i="47"/>
  <c r="I69" i="47"/>
  <c r="G69" i="47"/>
  <c r="E69" i="47"/>
  <c r="C69" i="47"/>
  <c r="B69" i="47"/>
  <c r="K68" i="47"/>
  <c r="J68" i="47"/>
  <c r="S68" i="47"/>
  <c r="R68" i="47"/>
  <c r="Q68" i="47"/>
  <c r="P68" i="47"/>
  <c r="O68" i="47"/>
  <c r="M68" i="47"/>
  <c r="L68" i="47"/>
  <c r="I68" i="47"/>
  <c r="G68" i="47"/>
  <c r="E68" i="47"/>
  <c r="C68" i="47"/>
  <c r="B68" i="47"/>
  <c r="K67" i="47"/>
  <c r="J67" i="47"/>
  <c r="S67" i="47"/>
  <c r="R67" i="47"/>
  <c r="Q67" i="47"/>
  <c r="P67" i="47"/>
  <c r="O67" i="47"/>
  <c r="M67" i="47"/>
  <c r="L67" i="47"/>
  <c r="I67" i="47"/>
  <c r="G67" i="47"/>
  <c r="E67" i="47"/>
  <c r="C67" i="47"/>
  <c r="B67" i="47"/>
  <c r="K66" i="47"/>
  <c r="J66" i="47"/>
  <c r="S66" i="47"/>
  <c r="R66" i="47"/>
  <c r="Q66" i="47"/>
  <c r="P66" i="47"/>
  <c r="O66" i="47"/>
  <c r="M66" i="47"/>
  <c r="L66" i="47"/>
  <c r="I66" i="47"/>
  <c r="G66" i="47"/>
  <c r="E66" i="47"/>
  <c r="C66" i="47"/>
  <c r="B66" i="47"/>
  <c r="K65" i="47"/>
  <c r="J65" i="47"/>
  <c r="S65" i="47"/>
  <c r="R65" i="47"/>
  <c r="Q65" i="47"/>
  <c r="P65" i="47"/>
  <c r="O65" i="47"/>
  <c r="M65" i="47"/>
  <c r="L65" i="47"/>
  <c r="I65" i="47"/>
  <c r="G65" i="47"/>
  <c r="E65" i="47"/>
  <c r="C65" i="47"/>
  <c r="B65" i="47"/>
  <c r="K64" i="47"/>
  <c r="J64" i="47"/>
  <c r="S64" i="47"/>
  <c r="R64" i="47"/>
  <c r="Q64" i="47"/>
  <c r="P64" i="47"/>
  <c r="O64" i="47"/>
  <c r="M64" i="47"/>
  <c r="L64" i="47"/>
  <c r="I64" i="47"/>
  <c r="G64" i="47"/>
  <c r="E64" i="47"/>
  <c r="C64" i="47"/>
  <c r="B64" i="47"/>
  <c r="K63" i="47"/>
  <c r="J63" i="47"/>
  <c r="S63" i="47"/>
  <c r="R63" i="47"/>
  <c r="Q63" i="47"/>
  <c r="P63" i="47"/>
  <c r="O63" i="47"/>
  <c r="M63" i="47"/>
  <c r="L63" i="47"/>
  <c r="I63" i="47"/>
  <c r="G63" i="47"/>
  <c r="E63" i="47"/>
  <c r="C63" i="47"/>
  <c r="B63" i="47"/>
  <c r="K62" i="47"/>
  <c r="J62" i="47"/>
  <c r="S62" i="47"/>
  <c r="R62" i="47"/>
  <c r="Q62" i="47"/>
  <c r="P62" i="47"/>
  <c r="O62" i="47"/>
  <c r="M62" i="47"/>
  <c r="L62" i="47"/>
  <c r="I62" i="47"/>
  <c r="G62" i="47"/>
  <c r="E62" i="47"/>
  <c r="C62" i="47"/>
  <c r="B62" i="47"/>
  <c r="K61" i="47"/>
  <c r="J61" i="47"/>
  <c r="S61" i="47"/>
  <c r="R61" i="47"/>
  <c r="Q61" i="47"/>
  <c r="P61" i="47"/>
  <c r="O61" i="47"/>
  <c r="M61" i="47"/>
  <c r="L61" i="47"/>
  <c r="I61" i="47"/>
  <c r="G61" i="47"/>
  <c r="E61" i="47"/>
  <c r="C61" i="47"/>
  <c r="B61" i="47"/>
  <c r="K60" i="47"/>
  <c r="J60" i="47"/>
  <c r="S60" i="47"/>
  <c r="R60" i="47"/>
  <c r="Q60" i="47"/>
  <c r="P60" i="47"/>
  <c r="O60" i="47"/>
  <c r="M60" i="47"/>
  <c r="L60" i="47"/>
  <c r="I60" i="47"/>
  <c r="G60" i="47"/>
  <c r="E60" i="47"/>
  <c r="C60" i="47"/>
  <c r="B60" i="47"/>
  <c r="K59" i="47"/>
  <c r="J59" i="47"/>
  <c r="S59" i="47"/>
  <c r="R59" i="47"/>
  <c r="Q59" i="47"/>
  <c r="P59" i="47"/>
  <c r="O59" i="47"/>
  <c r="M59" i="47"/>
  <c r="L59" i="47"/>
  <c r="I59" i="47"/>
  <c r="G59" i="47"/>
  <c r="E59" i="47"/>
  <c r="C59" i="47"/>
  <c r="B59" i="47"/>
  <c r="K58" i="47"/>
  <c r="J58" i="47"/>
  <c r="S58" i="47"/>
  <c r="R58" i="47"/>
  <c r="Q58" i="47"/>
  <c r="P58" i="47"/>
  <c r="O58" i="47"/>
  <c r="M58" i="47"/>
  <c r="L58" i="47"/>
  <c r="I58" i="47"/>
  <c r="G58" i="47"/>
  <c r="E58" i="47"/>
  <c r="C58" i="47"/>
  <c r="B58" i="47"/>
  <c r="K57" i="47"/>
  <c r="J57" i="47"/>
  <c r="S57" i="47"/>
  <c r="R57" i="47"/>
  <c r="Q57" i="47"/>
  <c r="P57" i="47"/>
  <c r="O57" i="47"/>
  <c r="M57" i="47"/>
  <c r="L57" i="47"/>
  <c r="I57" i="47"/>
  <c r="G57" i="47"/>
  <c r="E57" i="47"/>
  <c r="C57" i="47"/>
  <c r="B57" i="47"/>
  <c r="K56" i="47"/>
  <c r="J56" i="47"/>
  <c r="S56" i="47"/>
  <c r="R56" i="47"/>
  <c r="Q56" i="47"/>
  <c r="P56" i="47"/>
  <c r="O56" i="47"/>
  <c r="M56" i="47"/>
  <c r="L56" i="47"/>
  <c r="I56" i="47"/>
  <c r="G56" i="47"/>
  <c r="E56" i="47"/>
  <c r="C56" i="47"/>
  <c r="B56" i="47"/>
  <c r="K55" i="47"/>
  <c r="J55" i="47"/>
  <c r="S55" i="47"/>
  <c r="R55" i="47"/>
  <c r="Q55" i="47"/>
  <c r="P55" i="47"/>
  <c r="O55" i="47"/>
  <c r="M55" i="47"/>
  <c r="L55" i="47"/>
  <c r="I55" i="47"/>
  <c r="G55" i="47"/>
  <c r="E55" i="47"/>
  <c r="C55" i="47"/>
  <c r="B55" i="47"/>
  <c r="K54" i="47"/>
  <c r="J54" i="47"/>
  <c r="S54" i="47"/>
  <c r="R54" i="47"/>
  <c r="Q54" i="47"/>
  <c r="P54" i="47"/>
  <c r="O54" i="47"/>
  <c r="M54" i="47"/>
  <c r="L54" i="47"/>
  <c r="I54" i="47"/>
  <c r="G54" i="47"/>
  <c r="E54" i="47"/>
  <c r="C54" i="47"/>
  <c r="B54" i="47"/>
  <c r="K53" i="47"/>
  <c r="J53" i="47"/>
  <c r="S53" i="47"/>
  <c r="R53" i="47"/>
  <c r="Q53" i="47"/>
  <c r="P53" i="47"/>
  <c r="O53" i="47"/>
  <c r="M53" i="47"/>
  <c r="L53" i="47"/>
  <c r="I53" i="47"/>
  <c r="G53" i="47"/>
  <c r="E53" i="47"/>
  <c r="C53" i="47"/>
  <c r="B53" i="47"/>
  <c r="K52" i="47"/>
  <c r="J52" i="47"/>
  <c r="S52" i="47"/>
  <c r="R52" i="47"/>
  <c r="Q52" i="47"/>
  <c r="P52" i="47"/>
  <c r="O52" i="47"/>
  <c r="M52" i="47"/>
  <c r="L52" i="47"/>
  <c r="I52" i="47"/>
  <c r="G52" i="47"/>
  <c r="E52" i="47"/>
  <c r="C52" i="47"/>
  <c r="B52" i="47"/>
  <c r="K51" i="47"/>
  <c r="J51" i="47"/>
  <c r="S51" i="47"/>
  <c r="R51" i="47"/>
  <c r="Q51" i="47"/>
  <c r="P51" i="47"/>
  <c r="O51" i="47"/>
  <c r="M51" i="47"/>
  <c r="L51" i="47"/>
  <c r="I51" i="47"/>
  <c r="G51" i="47"/>
  <c r="E51" i="47"/>
  <c r="C51" i="47"/>
  <c r="B51" i="47"/>
  <c r="K50" i="47"/>
  <c r="J50" i="47"/>
  <c r="S50" i="47"/>
  <c r="R50" i="47"/>
  <c r="Q50" i="47"/>
  <c r="P50" i="47"/>
  <c r="O50" i="47"/>
  <c r="M50" i="47"/>
  <c r="L50" i="47"/>
  <c r="I50" i="47"/>
  <c r="G50" i="47"/>
  <c r="E50" i="47"/>
  <c r="C50" i="47"/>
  <c r="B50" i="47"/>
  <c r="K49" i="47"/>
  <c r="J49" i="47"/>
  <c r="S49" i="47"/>
  <c r="R49" i="47"/>
  <c r="Q49" i="47"/>
  <c r="P49" i="47"/>
  <c r="O49" i="47"/>
  <c r="M49" i="47"/>
  <c r="L49" i="47"/>
  <c r="I49" i="47"/>
  <c r="G49" i="47"/>
  <c r="E49" i="47"/>
  <c r="C49" i="47"/>
  <c r="B49" i="47"/>
  <c r="K48" i="47"/>
  <c r="J48" i="47"/>
  <c r="S48" i="47"/>
  <c r="R48" i="47"/>
  <c r="Q48" i="47"/>
  <c r="P48" i="47"/>
  <c r="O48" i="47"/>
  <c r="M48" i="47"/>
  <c r="L48" i="47"/>
  <c r="I48" i="47"/>
  <c r="G48" i="47"/>
  <c r="E48" i="47"/>
  <c r="C48" i="47"/>
  <c r="B48" i="47"/>
  <c r="K47" i="47"/>
  <c r="J47" i="47"/>
  <c r="S47" i="47"/>
  <c r="R47" i="47"/>
  <c r="Q47" i="47"/>
  <c r="P47" i="47"/>
  <c r="O47" i="47"/>
  <c r="M47" i="47"/>
  <c r="L47" i="47"/>
  <c r="I47" i="47"/>
  <c r="G47" i="47"/>
  <c r="E47" i="47"/>
  <c r="C47" i="47"/>
  <c r="B47" i="47"/>
  <c r="K46" i="47"/>
  <c r="J46" i="47"/>
  <c r="S46" i="47"/>
  <c r="R46" i="47"/>
  <c r="Q46" i="47"/>
  <c r="P46" i="47"/>
  <c r="O46" i="47"/>
  <c r="M46" i="47"/>
  <c r="L46" i="47"/>
  <c r="I46" i="47"/>
  <c r="G46" i="47"/>
  <c r="E46" i="47"/>
  <c r="C46" i="47"/>
  <c r="B46" i="47"/>
  <c r="K45" i="47"/>
  <c r="J45" i="47"/>
  <c r="S45" i="47"/>
  <c r="R45" i="47"/>
  <c r="Q45" i="47"/>
  <c r="P45" i="47"/>
  <c r="O45" i="47"/>
  <c r="M45" i="47"/>
  <c r="L45" i="47"/>
  <c r="I45" i="47"/>
  <c r="G45" i="47"/>
  <c r="E45" i="47"/>
  <c r="C45" i="47"/>
  <c r="B45" i="47"/>
  <c r="K44" i="47"/>
  <c r="J44" i="47"/>
  <c r="S44" i="47"/>
  <c r="R44" i="47"/>
  <c r="Q44" i="47"/>
  <c r="P44" i="47"/>
  <c r="O44" i="47"/>
  <c r="M44" i="47"/>
  <c r="L44" i="47"/>
  <c r="I44" i="47"/>
  <c r="G44" i="47"/>
  <c r="E44" i="47"/>
  <c r="C44" i="47"/>
  <c r="B44" i="47"/>
  <c r="K43" i="47"/>
  <c r="J43" i="47"/>
  <c r="S43" i="47"/>
  <c r="R43" i="47"/>
  <c r="Q43" i="47"/>
  <c r="P43" i="47"/>
  <c r="O43" i="47"/>
  <c r="M43" i="47"/>
  <c r="L43" i="47"/>
  <c r="I43" i="47"/>
  <c r="G43" i="47"/>
  <c r="E43" i="47"/>
  <c r="C43" i="47"/>
  <c r="B43" i="47"/>
  <c r="K42" i="47"/>
  <c r="J42" i="47"/>
  <c r="S42" i="47"/>
  <c r="R42" i="47"/>
  <c r="Q42" i="47"/>
  <c r="P42" i="47"/>
  <c r="O42" i="47"/>
  <c r="M42" i="47"/>
  <c r="L42" i="47"/>
  <c r="I42" i="47"/>
  <c r="G42" i="47"/>
  <c r="E42" i="47"/>
  <c r="C42" i="47"/>
  <c r="B42" i="47"/>
  <c r="K41" i="47"/>
  <c r="J41" i="47"/>
  <c r="S41" i="47"/>
  <c r="R41" i="47"/>
  <c r="Q41" i="47"/>
  <c r="P41" i="47"/>
  <c r="O41" i="47"/>
  <c r="M41" i="47"/>
  <c r="L41" i="47"/>
  <c r="I41" i="47"/>
  <c r="G41" i="47"/>
  <c r="E41" i="47"/>
  <c r="C41" i="47"/>
  <c r="B41" i="47"/>
  <c r="K40" i="47"/>
  <c r="J40" i="47"/>
  <c r="S40" i="47"/>
  <c r="R40" i="47"/>
  <c r="Q40" i="47"/>
  <c r="P40" i="47"/>
  <c r="O40" i="47"/>
  <c r="M40" i="47"/>
  <c r="L40" i="47"/>
  <c r="I40" i="47"/>
  <c r="G40" i="47"/>
  <c r="E40" i="47"/>
  <c r="C40" i="47"/>
  <c r="B40" i="47"/>
  <c r="K39" i="47"/>
  <c r="J39" i="47"/>
  <c r="S39" i="47"/>
  <c r="R39" i="47"/>
  <c r="Q39" i="47"/>
  <c r="P39" i="47"/>
  <c r="O39" i="47"/>
  <c r="M39" i="47"/>
  <c r="L39" i="47"/>
  <c r="I39" i="47"/>
  <c r="G39" i="47"/>
  <c r="E39" i="47"/>
  <c r="C39" i="47"/>
  <c r="B39" i="47"/>
  <c r="K37" i="47"/>
  <c r="J37" i="47"/>
  <c r="S37" i="47"/>
  <c r="R37" i="47"/>
  <c r="Q37" i="47"/>
  <c r="P37" i="47"/>
  <c r="O37" i="47"/>
  <c r="M37" i="47"/>
  <c r="L37" i="47"/>
  <c r="I37" i="47"/>
  <c r="G37" i="47"/>
  <c r="E37" i="47"/>
  <c r="C37" i="47"/>
  <c r="B37" i="47"/>
  <c r="K36" i="47"/>
  <c r="J36" i="47"/>
  <c r="S36" i="47"/>
  <c r="R36" i="47"/>
  <c r="Q36" i="47"/>
  <c r="P36" i="47"/>
  <c r="O36" i="47"/>
  <c r="M36" i="47"/>
  <c r="L36" i="47"/>
  <c r="I36" i="47"/>
  <c r="G36" i="47"/>
  <c r="E36" i="47"/>
  <c r="C36" i="47"/>
  <c r="B36" i="47"/>
  <c r="K35" i="47"/>
  <c r="J35" i="47"/>
  <c r="S35" i="47"/>
  <c r="R35" i="47"/>
  <c r="Q35" i="47"/>
  <c r="P35" i="47"/>
  <c r="O35" i="47"/>
  <c r="M35" i="47"/>
  <c r="L35" i="47"/>
  <c r="I35" i="47"/>
  <c r="G35" i="47"/>
  <c r="E35" i="47"/>
  <c r="C35" i="47"/>
  <c r="B35" i="47"/>
  <c r="K33" i="47"/>
  <c r="J33" i="47"/>
  <c r="S33" i="47"/>
  <c r="R33" i="47"/>
  <c r="Q33" i="47"/>
  <c r="P33" i="47"/>
  <c r="O33" i="47"/>
  <c r="M33" i="47"/>
  <c r="L33" i="47"/>
  <c r="I33" i="47"/>
  <c r="G33" i="47"/>
  <c r="E33" i="47"/>
  <c r="C33" i="47"/>
  <c r="B33" i="47"/>
  <c r="K32" i="47"/>
  <c r="J32" i="47"/>
  <c r="S32" i="47"/>
  <c r="R32" i="47"/>
  <c r="Q32" i="47"/>
  <c r="P32" i="47"/>
  <c r="O32" i="47"/>
  <c r="M32" i="47"/>
  <c r="L32" i="47"/>
  <c r="I32" i="47"/>
  <c r="G32" i="47"/>
  <c r="E32" i="47"/>
  <c r="C32" i="47"/>
  <c r="B32" i="47"/>
  <c r="K31" i="47"/>
  <c r="J31" i="47"/>
  <c r="S31" i="47"/>
  <c r="R31" i="47"/>
  <c r="Q31" i="47"/>
  <c r="P31" i="47"/>
  <c r="O31" i="47"/>
  <c r="M31" i="47"/>
  <c r="L31" i="47"/>
  <c r="I31" i="47"/>
  <c r="G31" i="47"/>
  <c r="E31" i="47"/>
  <c r="C31" i="47"/>
  <c r="B31" i="47"/>
  <c r="K29" i="47"/>
  <c r="J29" i="47"/>
  <c r="S29" i="47"/>
  <c r="R29" i="47"/>
  <c r="Q29" i="47"/>
  <c r="P29" i="47"/>
  <c r="O29" i="47"/>
  <c r="M29" i="47"/>
  <c r="L29" i="47"/>
  <c r="I29" i="47"/>
  <c r="G29" i="47"/>
  <c r="E29" i="47"/>
  <c r="C29" i="47"/>
  <c r="B29" i="47"/>
  <c r="K28" i="47"/>
  <c r="J28" i="47"/>
  <c r="S28" i="47"/>
  <c r="R28" i="47"/>
  <c r="Q28" i="47"/>
  <c r="P28" i="47"/>
  <c r="O28" i="47"/>
  <c r="M28" i="47"/>
  <c r="L28" i="47"/>
  <c r="I28" i="47"/>
  <c r="G28" i="47"/>
  <c r="E28" i="47"/>
  <c r="C28" i="47"/>
  <c r="B28" i="47"/>
  <c r="K27" i="47"/>
  <c r="J27" i="47"/>
  <c r="S27" i="47"/>
  <c r="R27" i="47"/>
  <c r="Q27" i="47"/>
  <c r="P27" i="47"/>
  <c r="O27" i="47"/>
  <c r="M27" i="47"/>
  <c r="L27" i="47"/>
  <c r="I27" i="47"/>
  <c r="G27" i="47"/>
  <c r="E27" i="47"/>
  <c r="C27" i="47"/>
  <c r="B27" i="47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B25" i="47"/>
  <c r="K24" i="47"/>
  <c r="J24" i="47"/>
  <c r="S24" i="47"/>
  <c r="R24" i="47"/>
  <c r="Q24" i="47"/>
  <c r="P24" i="47"/>
  <c r="O24" i="47"/>
  <c r="M24" i="47"/>
  <c r="L24" i="47"/>
  <c r="I24" i="47"/>
  <c r="G24" i="47"/>
  <c r="E24" i="47"/>
  <c r="C24" i="47"/>
  <c r="B24" i="47"/>
  <c r="K23" i="47"/>
  <c r="J23" i="47"/>
  <c r="S23" i="47"/>
  <c r="R23" i="47"/>
  <c r="Q23" i="47"/>
  <c r="P23" i="47"/>
  <c r="O23" i="47"/>
  <c r="M23" i="47"/>
  <c r="L23" i="47"/>
  <c r="I23" i="47"/>
  <c r="G23" i="47"/>
  <c r="E23" i="47"/>
  <c r="C23" i="47"/>
  <c r="B23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390" i="50"/>
  <c r="R390" i="50"/>
  <c r="P390" i="50"/>
  <c r="O390" i="50"/>
  <c r="M390" i="50"/>
  <c r="L390" i="50"/>
  <c r="J390" i="50"/>
  <c r="I390" i="50"/>
  <c r="G390" i="50"/>
  <c r="E390" i="50"/>
  <c r="C390" i="50"/>
  <c r="B390" i="50"/>
  <c r="S389" i="50"/>
  <c r="R389" i="50"/>
  <c r="P389" i="50"/>
  <c r="O389" i="50"/>
  <c r="M389" i="50"/>
  <c r="L389" i="50"/>
  <c r="J389" i="50"/>
  <c r="I389" i="50"/>
  <c r="G389" i="50"/>
  <c r="E389" i="50"/>
  <c r="C389" i="50"/>
  <c r="B389" i="50"/>
  <c r="S388" i="50"/>
  <c r="R388" i="50"/>
  <c r="P388" i="50"/>
  <c r="O388" i="50"/>
  <c r="M388" i="50"/>
  <c r="L388" i="50"/>
  <c r="J388" i="50"/>
  <c r="I388" i="50"/>
  <c r="G388" i="50"/>
  <c r="E388" i="50"/>
  <c r="C388" i="50"/>
  <c r="B388" i="50"/>
  <c r="S387" i="50"/>
  <c r="R387" i="50"/>
  <c r="P387" i="50"/>
  <c r="O387" i="50"/>
  <c r="M387" i="50"/>
  <c r="L387" i="50"/>
  <c r="J387" i="50"/>
  <c r="I387" i="50"/>
  <c r="G387" i="50"/>
  <c r="E387" i="50"/>
  <c r="C387" i="50"/>
  <c r="B387" i="50"/>
  <c r="S386" i="50"/>
  <c r="R386" i="50"/>
  <c r="P386" i="50"/>
  <c r="O386" i="50"/>
  <c r="M386" i="50"/>
  <c r="L386" i="50"/>
  <c r="J386" i="50"/>
  <c r="I386" i="50"/>
  <c r="G386" i="50"/>
  <c r="E386" i="50"/>
  <c r="C386" i="50"/>
  <c r="B386" i="50"/>
  <c r="S385" i="50"/>
  <c r="R385" i="50"/>
  <c r="P385" i="50"/>
  <c r="O385" i="50"/>
  <c r="M385" i="50"/>
  <c r="L385" i="50"/>
  <c r="J385" i="50"/>
  <c r="I385" i="50"/>
  <c r="G385" i="50"/>
  <c r="E385" i="50"/>
  <c r="C385" i="50"/>
  <c r="B385" i="50"/>
  <c r="S384" i="50"/>
  <c r="R384" i="50"/>
  <c r="P384" i="50"/>
  <c r="O384" i="50"/>
  <c r="M384" i="50"/>
  <c r="L384" i="50"/>
  <c r="J384" i="50"/>
  <c r="I384" i="50"/>
  <c r="G384" i="50"/>
  <c r="E384" i="50"/>
  <c r="C384" i="50"/>
  <c r="B384" i="50"/>
  <c r="S383" i="50"/>
  <c r="R383" i="50"/>
  <c r="P383" i="50"/>
  <c r="O383" i="50"/>
  <c r="M383" i="50"/>
  <c r="L383" i="50"/>
  <c r="J383" i="50"/>
  <c r="I383" i="50"/>
  <c r="G383" i="50"/>
  <c r="E383" i="50"/>
  <c r="C383" i="50"/>
  <c r="B383" i="50"/>
  <c r="S382" i="50"/>
  <c r="R382" i="50"/>
  <c r="P382" i="50"/>
  <c r="O382" i="50"/>
  <c r="M382" i="50"/>
  <c r="L382" i="50"/>
  <c r="J382" i="50"/>
  <c r="I382" i="50"/>
  <c r="G382" i="50"/>
  <c r="E382" i="50"/>
  <c r="C382" i="50"/>
  <c r="B382" i="50"/>
  <c r="S381" i="50"/>
  <c r="R381" i="50"/>
  <c r="P381" i="50"/>
  <c r="O381" i="50"/>
  <c r="M381" i="50"/>
  <c r="L381" i="50"/>
  <c r="J381" i="50"/>
  <c r="I381" i="50"/>
  <c r="G381" i="50"/>
  <c r="E381" i="50"/>
  <c r="C381" i="50"/>
  <c r="B381" i="50"/>
  <c r="S380" i="50"/>
  <c r="R380" i="50"/>
  <c r="P380" i="50"/>
  <c r="O380" i="50"/>
  <c r="M380" i="50"/>
  <c r="L380" i="50"/>
  <c r="J380" i="50"/>
  <c r="I380" i="50"/>
  <c r="G380" i="50"/>
  <c r="E380" i="50"/>
  <c r="C380" i="50"/>
  <c r="B380" i="50"/>
  <c r="S379" i="50"/>
  <c r="R379" i="50"/>
  <c r="P379" i="50"/>
  <c r="O379" i="50"/>
  <c r="M379" i="50"/>
  <c r="L379" i="50"/>
  <c r="J379" i="50"/>
  <c r="I379" i="50"/>
  <c r="G379" i="50"/>
  <c r="E379" i="50"/>
  <c r="C379" i="50"/>
  <c r="B379" i="50"/>
  <c r="S378" i="50"/>
  <c r="R378" i="50"/>
  <c r="P378" i="50"/>
  <c r="O378" i="50"/>
  <c r="M378" i="50"/>
  <c r="L378" i="50"/>
  <c r="J378" i="50"/>
  <c r="I378" i="50"/>
  <c r="G378" i="50"/>
  <c r="E378" i="50"/>
  <c r="C378" i="50"/>
  <c r="B378" i="50"/>
  <c r="S377" i="50"/>
  <c r="R377" i="50"/>
  <c r="P377" i="50"/>
  <c r="O377" i="50"/>
  <c r="M377" i="50"/>
  <c r="L377" i="50"/>
  <c r="J377" i="50"/>
  <c r="I377" i="50"/>
  <c r="G377" i="50"/>
  <c r="E377" i="50"/>
  <c r="C377" i="50"/>
  <c r="B377" i="50"/>
  <c r="S376" i="50"/>
  <c r="R376" i="50"/>
  <c r="P376" i="50"/>
  <c r="O376" i="50"/>
  <c r="M376" i="50"/>
  <c r="L376" i="50"/>
  <c r="J376" i="50"/>
  <c r="I376" i="50"/>
  <c r="G376" i="50"/>
  <c r="E376" i="50"/>
  <c r="C376" i="50"/>
  <c r="B376" i="50"/>
  <c r="S375" i="50"/>
  <c r="R375" i="50"/>
  <c r="P375" i="50"/>
  <c r="O375" i="50"/>
  <c r="M375" i="50"/>
  <c r="L375" i="50"/>
  <c r="J375" i="50"/>
  <c r="I375" i="50"/>
  <c r="G375" i="50"/>
  <c r="E375" i="50"/>
  <c r="C375" i="50"/>
  <c r="B375" i="50"/>
  <c r="S374" i="50"/>
  <c r="R374" i="50"/>
  <c r="P374" i="50"/>
  <c r="O374" i="50"/>
  <c r="M374" i="50"/>
  <c r="L374" i="50"/>
  <c r="J374" i="50"/>
  <c r="I374" i="50"/>
  <c r="G374" i="50"/>
  <c r="E374" i="50"/>
  <c r="C374" i="50"/>
  <c r="B374" i="50"/>
  <c r="S373" i="50"/>
  <c r="R373" i="50"/>
  <c r="P373" i="50"/>
  <c r="O373" i="50"/>
  <c r="M373" i="50"/>
  <c r="L373" i="50"/>
  <c r="J373" i="50"/>
  <c r="I373" i="50"/>
  <c r="G373" i="50"/>
  <c r="E373" i="50"/>
  <c r="C373" i="50"/>
  <c r="B373" i="50"/>
  <c r="S372" i="50"/>
  <c r="R372" i="50"/>
  <c r="P372" i="50"/>
  <c r="O372" i="50"/>
  <c r="M372" i="50"/>
  <c r="L372" i="50"/>
  <c r="J372" i="50"/>
  <c r="I372" i="50"/>
  <c r="G372" i="50"/>
  <c r="E372" i="50"/>
  <c r="C372" i="50"/>
  <c r="B372" i="50"/>
  <c r="S371" i="50"/>
  <c r="R371" i="50"/>
  <c r="P371" i="50"/>
  <c r="O371" i="50"/>
  <c r="M371" i="50"/>
  <c r="L371" i="50"/>
  <c r="J371" i="50"/>
  <c r="I371" i="50"/>
  <c r="G371" i="50"/>
  <c r="E371" i="50"/>
  <c r="C371" i="50"/>
  <c r="B371" i="50"/>
  <c r="S370" i="50"/>
  <c r="R370" i="50"/>
  <c r="P370" i="50"/>
  <c r="O370" i="50"/>
  <c r="M370" i="50"/>
  <c r="L370" i="50"/>
  <c r="J370" i="50"/>
  <c r="I370" i="50"/>
  <c r="G370" i="50"/>
  <c r="E370" i="50"/>
  <c r="C370" i="50"/>
  <c r="B370" i="50"/>
  <c r="S369" i="50"/>
  <c r="R369" i="50"/>
  <c r="P369" i="50"/>
  <c r="O369" i="50"/>
  <c r="M369" i="50"/>
  <c r="L369" i="50"/>
  <c r="J369" i="50"/>
  <c r="I369" i="50"/>
  <c r="G369" i="50"/>
  <c r="E369" i="50"/>
  <c r="C369" i="50"/>
  <c r="B369" i="50"/>
  <c r="S368" i="50"/>
  <c r="R368" i="50"/>
  <c r="P368" i="50"/>
  <c r="O368" i="50"/>
  <c r="M368" i="50"/>
  <c r="L368" i="50"/>
  <c r="J368" i="50"/>
  <c r="I368" i="50"/>
  <c r="G368" i="50"/>
  <c r="E368" i="50"/>
  <c r="C368" i="50"/>
  <c r="B368" i="50"/>
  <c r="S367" i="50"/>
  <c r="R367" i="50"/>
  <c r="P367" i="50"/>
  <c r="O367" i="50"/>
  <c r="M367" i="50"/>
  <c r="L367" i="50"/>
  <c r="J367" i="50"/>
  <c r="I367" i="50"/>
  <c r="G367" i="50"/>
  <c r="E367" i="50"/>
  <c r="C367" i="50"/>
  <c r="B367" i="50"/>
  <c r="S366" i="50"/>
  <c r="R366" i="50"/>
  <c r="P366" i="50"/>
  <c r="O366" i="50"/>
  <c r="M366" i="50"/>
  <c r="L366" i="50"/>
  <c r="J366" i="50"/>
  <c r="I366" i="50"/>
  <c r="G366" i="50"/>
  <c r="E366" i="50"/>
  <c r="C366" i="50"/>
  <c r="B366" i="50"/>
  <c r="S365" i="50"/>
  <c r="R365" i="50"/>
  <c r="P365" i="50"/>
  <c r="O365" i="50"/>
  <c r="M365" i="50"/>
  <c r="L365" i="50"/>
  <c r="J365" i="50"/>
  <c r="I365" i="50"/>
  <c r="G365" i="50"/>
  <c r="E365" i="50"/>
  <c r="C365" i="50"/>
  <c r="B365" i="50"/>
  <c r="S364" i="50"/>
  <c r="R364" i="50"/>
  <c r="P364" i="50"/>
  <c r="O364" i="50"/>
  <c r="M364" i="50"/>
  <c r="L364" i="50"/>
  <c r="J364" i="50"/>
  <c r="I364" i="50"/>
  <c r="G364" i="50"/>
  <c r="E364" i="50"/>
  <c r="C364" i="50"/>
  <c r="B364" i="50"/>
  <c r="S363" i="50"/>
  <c r="R363" i="50"/>
  <c r="P363" i="50"/>
  <c r="O363" i="50"/>
  <c r="M363" i="50"/>
  <c r="L363" i="50"/>
  <c r="J363" i="50"/>
  <c r="I363" i="50"/>
  <c r="G363" i="50"/>
  <c r="E363" i="50"/>
  <c r="C363" i="50"/>
  <c r="B363" i="50"/>
  <c r="S362" i="50"/>
  <c r="R362" i="50"/>
  <c r="P362" i="50"/>
  <c r="O362" i="50"/>
  <c r="M362" i="50"/>
  <c r="L362" i="50"/>
  <c r="J362" i="50"/>
  <c r="I362" i="50"/>
  <c r="G362" i="50"/>
  <c r="E362" i="50"/>
  <c r="C362" i="50"/>
  <c r="B362" i="50"/>
  <c r="S361" i="50"/>
  <c r="R361" i="50"/>
  <c r="P361" i="50"/>
  <c r="O361" i="50"/>
  <c r="M361" i="50"/>
  <c r="L361" i="50"/>
  <c r="J361" i="50"/>
  <c r="I361" i="50"/>
  <c r="G361" i="50"/>
  <c r="E361" i="50"/>
  <c r="C361" i="50"/>
  <c r="B361" i="50"/>
  <c r="S360" i="50"/>
  <c r="R360" i="50"/>
  <c r="P360" i="50"/>
  <c r="O360" i="50"/>
  <c r="M360" i="50"/>
  <c r="L360" i="50"/>
  <c r="J360" i="50"/>
  <c r="I360" i="50"/>
  <c r="G360" i="50"/>
  <c r="E360" i="50"/>
  <c r="C360" i="50"/>
  <c r="B360" i="50"/>
  <c r="S359" i="50"/>
  <c r="R359" i="50"/>
  <c r="P359" i="50"/>
  <c r="O359" i="50"/>
  <c r="M359" i="50"/>
  <c r="L359" i="50"/>
  <c r="J359" i="50"/>
  <c r="I359" i="50"/>
  <c r="G359" i="50"/>
  <c r="E359" i="50"/>
  <c r="C359" i="50"/>
  <c r="B359" i="50"/>
  <c r="S358" i="50"/>
  <c r="R358" i="50"/>
  <c r="P358" i="50"/>
  <c r="O358" i="50"/>
  <c r="M358" i="50"/>
  <c r="L358" i="50"/>
  <c r="J358" i="50"/>
  <c r="I358" i="50"/>
  <c r="G358" i="50"/>
  <c r="E358" i="50"/>
  <c r="C358" i="50"/>
  <c r="B358" i="50"/>
  <c r="S357" i="50"/>
  <c r="R357" i="50"/>
  <c r="P357" i="50"/>
  <c r="O357" i="50"/>
  <c r="M357" i="50"/>
  <c r="L357" i="50"/>
  <c r="J357" i="50"/>
  <c r="I357" i="50"/>
  <c r="G357" i="50"/>
  <c r="E357" i="50"/>
  <c r="C357" i="50"/>
  <c r="B357" i="50"/>
  <c r="S356" i="50"/>
  <c r="R356" i="50"/>
  <c r="P356" i="50"/>
  <c r="O356" i="50"/>
  <c r="M356" i="50"/>
  <c r="L356" i="50"/>
  <c r="J356" i="50"/>
  <c r="I356" i="50"/>
  <c r="G356" i="50"/>
  <c r="E356" i="50"/>
  <c r="C356" i="50"/>
  <c r="B356" i="50"/>
  <c r="S355" i="50"/>
  <c r="R355" i="50"/>
  <c r="P355" i="50"/>
  <c r="O355" i="50"/>
  <c r="M355" i="50"/>
  <c r="L355" i="50"/>
  <c r="J355" i="50"/>
  <c r="I355" i="50"/>
  <c r="G355" i="50"/>
  <c r="E355" i="50"/>
  <c r="C355" i="50"/>
  <c r="B355" i="50"/>
  <c r="S354" i="50"/>
  <c r="R354" i="50"/>
  <c r="P354" i="50"/>
  <c r="O354" i="50"/>
  <c r="M354" i="50"/>
  <c r="L354" i="50"/>
  <c r="J354" i="50"/>
  <c r="I354" i="50"/>
  <c r="G354" i="50"/>
  <c r="E354" i="50"/>
  <c r="C354" i="50"/>
  <c r="B354" i="50"/>
  <c r="S353" i="50"/>
  <c r="R353" i="50"/>
  <c r="P353" i="50"/>
  <c r="O353" i="50"/>
  <c r="M353" i="50"/>
  <c r="L353" i="50"/>
  <c r="J353" i="50"/>
  <c r="I353" i="50"/>
  <c r="G353" i="50"/>
  <c r="E353" i="50"/>
  <c r="C353" i="50"/>
  <c r="B353" i="50"/>
  <c r="S352" i="50"/>
  <c r="R352" i="50"/>
  <c r="P352" i="50"/>
  <c r="O352" i="50"/>
  <c r="M352" i="50"/>
  <c r="L352" i="50"/>
  <c r="J352" i="50"/>
  <c r="I352" i="50"/>
  <c r="G352" i="50"/>
  <c r="E352" i="50"/>
  <c r="C352" i="50"/>
  <c r="B352" i="50"/>
  <c r="S351" i="50"/>
  <c r="R351" i="50"/>
  <c r="P351" i="50"/>
  <c r="O351" i="50"/>
  <c r="M351" i="50"/>
  <c r="L351" i="50"/>
  <c r="J351" i="50"/>
  <c r="I351" i="50"/>
  <c r="G351" i="50"/>
  <c r="E351" i="50"/>
  <c r="C351" i="50"/>
  <c r="B351" i="50"/>
  <c r="S350" i="50"/>
  <c r="R350" i="50"/>
  <c r="P350" i="50"/>
  <c r="O350" i="50"/>
  <c r="M350" i="50"/>
  <c r="L350" i="50"/>
  <c r="J350" i="50"/>
  <c r="I350" i="50"/>
  <c r="G350" i="50"/>
  <c r="E350" i="50"/>
  <c r="C350" i="50"/>
  <c r="B350" i="50"/>
  <c r="S349" i="50"/>
  <c r="R349" i="50"/>
  <c r="P349" i="50"/>
  <c r="O349" i="50"/>
  <c r="M349" i="50"/>
  <c r="L349" i="50"/>
  <c r="J349" i="50"/>
  <c r="I349" i="50"/>
  <c r="G349" i="50"/>
  <c r="E349" i="50"/>
  <c r="C349" i="50"/>
  <c r="B349" i="50"/>
  <c r="S348" i="50"/>
  <c r="R348" i="50"/>
  <c r="P348" i="50"/>
  <c r="O348" i="50"/>
  <c r="M348" i="50"/>
  <c r="L348" i="50"/>
  <c r="J348" i="50"/>
  <c r="I348" i="50"/>
  <c r="G348" i="50"/>
  <c r="E348" i="50"/>
  <c r="C348" i="50"/>
  <c r="B348" i="50"/>
  <c r="S347" i="50"/>
  <c r="R347" i="50"/>
  <c r="P347" i="50"/>
  <c r="O347" i="50"/>
  <c r="M347" i="50"/>
  <c r="L347" i="50"/>
  <c r="J347" i="50"/>
  <c r="I347" i="50"/>
  <c r="G347" i="50"/>
  <c r="E347" i="50"/>
  <c r="C347" i="50"/>
  <c r="B347" i="50"/>
  <c r="S346" i="50"/>
  <c r="R346" i="50"/>
  <c r="P346" i="50"/>
  <c r="O346" i="50"/>
  <c r="M346" i="50"/>
  <c r="L346" i="50"/>
  <c r="J346" i="50"/>
  <c r="I346" i="50"/>
  <c r="G346" i="50"/>
  <c r="E346" i="50"/>
  <c r="C346" i="50"/>
  <c r="B346" i="50"/>
  <c r="S345" i="50"/>
  <c r="R345" i="50"/>
  <c r="P345" i="50"/>
  <c r="O345" i="50"/>
  <c r="M345" i="50"/>
  <c r="L345" i="50"/>
  <c r="J345" i="50"/>
  <c r="I345" i="50"/>
  <c r="G345" i="50"/>
  <c r="E345" i="50"/>
  <c r="C345" i="50"/>
  <c r="B345" i="50"/>
  <c r="S344" i="50"/>
  <c r="R344" i="50"/>
  <c r="P344" i="50"/>
  <c r="O344" i="50"/>
  <c r="M344" i="50"/>
  <c r="L344" i="50"/>
  <c r="J344" i="50"/>
  <c r="I344" i="50"/>
  <c r="G344" i="50"/>
  <c r="E344" i="50"/>
  <c r="C344" i="50"/>
  <c r="B344" i="50"/>
  <c r="S343" i="50"/>
  <c r="R343" i="50"/>
  <c r="P343" i="50"/>
  <c r="O343" i="50"/>
  <c r="M343" i="50"/>
  <c r="L343" i="50"/>
  <c r="J343" i="50"/>
  <c r="I343" i="50"/>
  <c r="G343" i="50"/>
  <c r="E343" i="50"/>
  <c r="C343" i="50"/>
  <c r="B343" i="50"/>
  <c r="S342" i="50"/>
  <c r="R342" i="50"/>
  <c r="P342" i="50"/>
  <c r="O342" i="50"/>
  <c r="M342" i="50"/>
  <c r="L342" i="50"/>
  <c r="J342" i="50"/>
  <c r="I342" i="50"/>
  <c r="G342" i="50"/>
  <c r="E342" i="50"/>
  <c r="C342" i="50"/>
  <c r="B342" i="50"/>
  <c r="S341" i="50"/>
  <c r="R341" i="50"/>
  <c r="P341" i="50"/>
  <c r="O341" i="50"/>
  <c r="M341" i="50"/>
  <c r="L341" i="50"/>
  <c r="J341" i="50"/>
  <c r="I341" i="50"/>
  <c r="G341" i="50"/>
  <c r="E341" i="50"/>
  <c r="C341" i="50"/>
  <c r="B341" i="50"/>
  <c r="S340" i="50"/>
  <c r="R340" i="50"/>
  <c r="P340" i="50"/>
  <c r="O340" i="50"/>
  <c r="M340" i="50"/>
  <c r="L340" i="50"/>
  <c r="J340" i="50"/>
  <c r="I340" i="50"/>
  <c r="G340" i="50"/>
  <c r="E340" i="50"/>
  <c r="C340" i="50"/>
  <c r="B340" i="50"/>
  <c r="S339" i="50"/>
  <c r="R339" i="50"/>
  <c r="P339" i="50"/>
  <c r="O339" i="50"/>
  <c r="M339" i="50"/>
  <c r="L339" i="50"/>
  <c r="J339" i="50"/>
  <c r="I339" i="50"/>
  <c r="G339" i="50"/>
  <c r="E339" i="50"/>
  <c r="C339" i="50"/>
  <c r="B339" i="50"/>
  <c r="S338" i="50"/>
  <c r="R338" i="50"/>
  <c r="P338" i="50"/>
  <c r="O338" i="50"/>
  <c r="M338" i="50"/>
  <c r="L338" i="50"/>
  <c r="J338" i="50"/>
  <c r="I338" i="50"/>
  <c r="G338" i="50"/>
  <c r="E338" i="50"/>
  <c r="C338" i="50"/>
  <c r="B338" i="50"/>
  <c r="S337" i="50"/>
  <c r="R337" i="50"/>
  <c r="P337" i="50"/>
  <c r="O337" i="50"/>
  <c r="M337" i="50"/>
  <c r="L337" i="50"/>
  <c r="J337" i="50"/>
  <c r="I337" i="50"/>
  <c r="G337" i="50"/>
  <c r="E337" i="50"/>
  <c r="C337" i="50"/>
  <c r="B337" i="50"/>
  <c r="S336" i="50"/>
  <c r="R336" i="50"/>
  <c r="P336" i="50"/>
  <c r="O336" i="50"/>
  <c r="M336" i="50"/>
  <c r="L336" i="50"/>
  <c r="J336" i="50"/>
  <c r="I336" i="50"/>
  <c r="G336" i="50"/>
  <c r="E336" i="50"/>
  <c r="C336" i="50"/>
  <c r="B336" i="50"/>
  <c r="S335" i="50"/>
  <c r="R335" i="50"/>
  <c r="P335" i="50"/>
  <c r="O335" i="50"/>
  <c r="M335" i="50"/>
  <c r="L335" i="50"/>
  <c r="J335" i="50"/>
  <c r="I335" i="50"/>
  <c r="G335" i="50"/>
  <c r="E335" i="50"/>
  <c r="C335" i="50"/>
  <c r="B335" i="50"/>
  <c r="S334" i="50"/>
  <c r="R334" i="50"/>
  <c r="P334" i="50"/>
  <c r="O334" i="50"/>
  <c r="M334" i="50"/>
  <c r="L334" i="50"/>
  <c r="J334" i="50"/>
  <c r="I334" i="50"/>
  <c r="G334" i="50"/>
  <c r="E334" i="50"/>
  <c r="C334" i="50"/>
  <c r="B334" i="50"/>
  <c r="S333" i="50"/>
  <c r="R333" i="50"/>
  <c r="P333" i="50"/>
  <c r="O333" i="50"/>
  <c r="M333" i="50"/>
  <c r="L333" i="50"/>
  <c r="J333" i="50"/>
  <c r="I333" i="50"/>
  <c r="G333" i="50"/>
  <c r="E333" i="50"/>
  <c r="C333" i="50"/>
  <c r="B333" i="50"/>
  <c r="S332" i="50"/>
  <c r="R332" i="50"/>
  <c r="P332" i="50"/>
  <c r="O332" i="50"/>
  <c r="M332" i="50"/>
  <c r="L332" i="50"/>
  <c r="J332" i="50"/>
  <c r="I332" i="50"/>
  <c r="G332" i="50"/>
  <c r="E332" i="50"/>
  <c r="C332" i="50"/>
  <c r="B332" i="50"/>
  <c r="S331" i="50"/>
  <c r="R331" i="50"/>
  <c r="P331" i="50"/>
  <c r="O331" i="50"/>
  <c r="M331" i="50"/>
  <c r="L331" i="50"/>
  <c r="J331" i="50"/>
  <c r="I331" i="50"/>
  <c r="G331" i="50"/>
  <c r="E331" i="50"/>
  <c r="C331" i="50"/>
  <c r="B331" i="50"/>
  <c r="S330" i="50"/>
  <c r="R330" i="50"/>
  <c r="P330" i="50"/>
  <c r="O330" i="50"/>
  <c r="M330" i="50"/>
  <c r="L330" i="50"/>
  <c r="J330" i="50"/>
  <c r="I330" i="50"/>
  <c r="G330" i="50"/>
  <c r="E330" i="50"/>
  <c r="C330" i="50"/>
  <c r="B330" i="50"/>
  <c r="S329" i="50"/>
  <c r="R329" i="50"/>
  <c r="P329" i="50"/>
  <c r="O329" i="50"/>
  <c r="M329" i="50"/>
  <c r="L329" i="50"/>
  <c r="J329" i="50"/>
  <c r="I329" i="50"/>
  <c r="G329" i="50"/>
  <c r="E329" i="50"/>
  <c r="C329" i="50"/>
  <c r="B329" i="50"/>
  <c r="S328" i="50"/>
  <c r="R328" i="50"/>
  <c r="P328" i="50"/>
  <c r="O328" i="50"/>
  <c r="M328" i="50"/>
  <c r="L328" i="50"/>
  <c r="J328" i="50"/>
  <c r="I328" i="50"/>
  <c r="G328" i="50"/>
  <c r="E328" i="50"/>
  <c r="C328" i="50"/>
  <c r="B328" i="50"/>
  <c r="S327" i="50"/>
  <c r="R327" i="50"/>
  <c r="P327" i="50"/>
  <c r="O327" i="50"/>
  <c r="M327" i="50"/>
  <c r="L327" i="50"/>
  <c r="J327" i="50"/>
  <c r="I327" i="50"/>
  <c r="G327" i="50"/>
  <c r="E327" i="50"/>
  <c r="C327" i="50"/>
  <c r="B327" i="50"/>
  <c r="S326" i="50"/>
  <c r="R326" i="50"/>
  <c r="P326" i="50"/>
  <c r="O326" i="50"/>
  <c r="M326" i="50"/>
  <c r="L326" i="50"/>
  <c r="J326" i="50"/>
  <c r="I326" i="50"/>
  <c r="G326" i="50"/>
  <c r="E326" i="50"/>
  <c r="C326" i="50"/>
  <c r="B326" i="50"/>
  <c r="S325" i="50"/>
  <c r="R325" i="50"/>
  <c r="P325" i="50"/>
  <c r="O325" i="50"/>
  <c r="M325" i="50"/>
  <c r="L325" i="50"/>
  <c r="J325" i="50"/>
  <c r="I325" i="50"/>
  <c r="G325" i="50"/>
  <c r="E325" i="50"/>
  <c r="C325" i="50"/>
  <c r="B325" i="50"/>
  <c r="S324" i="50"/>
  <c r="R324" i="50"/>
  <c r="P324" i="50"/>
  <c r="O324" i="50"/>
  <c r="M324" i="50"/>
  <c r="L324" i="50"/>
  <c r="J324" i="50"/>
  <c r="I324" i="50"/>
  <c r="G324" i="50"/>
  <c r="E324" i="50"/>
  <c r="C324" i="50"/>
  <c r="B324" i="50"/>
  <c r="S323" i="50"/>
  <c r="R323" i="50"/>
  <c r="P323" i="50"/>
  <c r="O323" i="50"/>
  <c r="M323" i="50"/>
  <c r="L323" i="50"/>
  <c r="J323" i="50"/>
  <c r="I323" i="50"/>
  <c r="G323" i="50"/>
  <c r="E323" i="50"/>
  <c r="C323" i="50"/>
  <c r="B323" i="50"/>
  <c r="S322" i="50"/>
  <c r="R322" i="50"/>
  <c r="P322" i="50"/>
  <c r="O322" i="50"/>
  <c r="M322" i="50"/>
  <c r="L322" i="50"/>
  <c r="J322" i="50"/>
  <c r="I322" i="50"/>
  <c r="G322" i="50"/>
  <c r="E322" i="50"/>
  <c r="C322" i="50"/>
  <c r="B322" i="50"/>
  <c r="S321" i="50"/>
  <c r="R321" i="50"/>
  <c r="P321" i="50"/>
  <c r="O321" i="50"/>
  <c r="M321" i="50"/>
  <c r="L321" i="50"/>
  <c r="J321" i="50"/>
  <c r="I321" i="50"/>
  <c r="G321" i="50"/>
  <c r="E321" i="50"/>
  <c r="C321" i="50"/>
  <c r="B321" i="50"/>
  <c r="S320" i="50"/>
  <c r="R320" i="50"/>
  <c r="P320" i="50"/>
  <c r="O320" i="50"/>
  <c r="M320" i="50"/>
  <c r="L320" i="50"/>
  <c r="J320" i="50"/>
  <c r="I320" i="50"/>
  <c r="G320" i="50"/>
  <c r="E320" i="50"/>
  <c r="C320" i="50"/>
  <c r="B320" i="50"/>
  <c r="S319" i="50"/>
  <c r="R319" i="50"/>
  <c r="P319" i="50"/>
  <c r="O319" i="50"/>
  <c r="M319" i="50"/>
  <c r="L319" i="50"/>
  <c r="J319" i="50"/>
  <c r="I319" i="50"/>
  <c r="G319" i="50"/>
  <c r="E319" i="50"/>
  <c r="C319" i="50"/>
  <c r="B319" i="50"/>
  <c r="S318" i="50"/>
  <c r="R318" i="50"/>
  <c r="P318" i="50"/>
  <c r="O318" i="50"/>
  <c r="M318" i="50"/>
  <c r="L318" i="50"/>
  <c r="J318" i="50"/>
  <c r="I318" i="50"/>
  <c r="G318" i="50"/>
  <c r="E318" i="50"/>
  <c r="C318" i="50"/>
  <c r="B318" i="50"/>
  <c r="S317" i="50"/>
  <c r="R317" i="50"/>
  <c r="P317" i="50"/>
  <c r="O317" i="50"/>
  <c r="M317" i="50"/>
  <c r="L317" i="50"/>
  <c r="J317" i="50"/>
  <c r="I317" i="50"/>
  <c r="G317" i="50"/>
  <c r="E317" i="50"/>
  <c r="C317" i="50"/>
  <c r="B317" i="50"/>
  <c r="S316" i="50"/>
  <c r="R316" i="50"/>
  <c r="P316" i="50"/>
  <c r="O316" i="50"/>
  <c r="M316" i="50"/>
  <c r="L316" i="50"/>
  <c r="J316" i="50"/>
  <c r="I316" i="50"/>
  <c r="G316" i="50"/>
  <c r="E316" i="50"/>
  <c r="C316" i="50"/>
  <c r="B316" i="50"/>
  <c r="S315" i="50"/>
  <c r="R315" i="50"/>
  <c r="P315" i="50"/>
  <c r="O315" i="50"/>
  <c r="M315" i="50"/>
  <c r="L315" i="50"/>
  <c r="J315" i="50"/>
  <c r="I315" i="50"/>
  <c r="G315" i="50"/>
  <c r="E315" i="50"/>
  <c r="C315" i="50"/>
  <c r="B315" i="50"/>
  <c r="S314" i="50"/>
  <c r="R314" i="50"/>
  <c r="P314" i="50"/>
  <c r="O314" i="50"/>
  <c r="M314" i="50"/>
  <c r="L314" i="50"/>
  <c r="J314" i="50"/>
  <c r="I314" i="50"/>
  <c r="G314" i="50"/>
  <c r="E314" i="50"/>
  <c r="C314" i="50"/>
  <c r="B314" i="50"/>
  <c r="S313" i="50"/>
  <c r="R313" i="50"/>
  <c r="P313" i="50"/>
  <c r="O313" i="50"/>
  <c r="M313" i="50"/>
  <c r="L313" i="50"/>
  <c r="J313" i="50"/>
  <c r="I313" i="50"/>
  <c r="G313" i="50"/>
  <c r="E313" i="50"/>
  <c r="C313" i="50"/>
  <c r="B313" i="50"/>
  <c r="S312" i="50"/>
  <c r="R312" i="50"/>
  <c r="P312" i="50"/>
  <c r="O312" i="50"/>
  <c r="M312" i="50"/>
  <c r="L312" i="50"/>
  <c r="J312" i="50"/>
  <c r="I312" i="50"/>
  <c r="G312" i="50"/>
  <c r="E312" i="50"/>
  <c r="C312" i="50"/>
  <c r="B312" i="50"/>
  <c r="S311" i="50"/>
  <c r="R311" i="50"/>
  <c r="P311" i="50"/>
  <c r="O311" i="50"/>
  <c r="M311" i="50"/>
  <c r="L311" i="50"/>
  <c r="J311" i="50"/>
  <c r="I311" i="50"/>
  <c r="G311" i="50"/>
  <c r="E311" i="50"/>
  <c r="C311" i="50"/>
  <c r="B311" i="50"/>
  <c r="S310" i="50"/>
  <c r="R310" i="50"/>
  <c r="P310" i="50"/>
  <c r="O310" i="50"/>
  <c r="M310" i="50"/>
  <c r="L310" i="50"/>
  <c r="J310" i="50"/>
  <c r="I310" i="50"/>
  <c r="G310" i="50"/>
  <c r="E310" i="50"/>
  <c r="C310" i="50"/>
  <c r="B310" i="50"/>
  <c r="S309" i="50"/>
  <c r="R309" i="50"/>
  <c r="P309" i="50"/>
  <c r="O309" i="50"/>
  <c r="M309" i="50"/>
  <c r="L309" i="50"/>
  <c r="J309" i="50"/>
  <c r="I309" i="50"/>
  <c r="G309" i="50"/>
  <c r="E309" i="50"/>
  <c r="C309" i="50"/>
  <c r="B309" i="50"/>
  <c r="S308" i="50"/>
  <c r="R308" i="50"/>
  <c r="P308" i="50"/>
  <c r="O308" i="50"/>
  <c r="M308" i="50"/>
  <c r="L308" i="50"/>
  <c r="J308" i="50"/>
  <c r="I308" i="50"/>
  <c r="G308" i="50"/>
  <c r="E308" i="50"/>
  <c r="C308" i="50"/>
  <c r="B308" i="50"/>
  <c r="S307" i="50"/>
  <c r="R307" i="50"/>
  <c r="P307" i="50"/>
  <c r="O307" i="50"/>
  <c r="M307" i="50"/>
  <c r="L307" i="50"/>
  <c r="J307" i="50"/>
  <c r="I307" i="50"/>
  <c r="G307" i="50"/>
  <c r="E307" i="50"/>
  <c r="C307" i="50"/>
  <c r="B307" i="50"/>
  <c r="S306" i="50"/>
  <c r="R306" i="50"/>
  <c r="P306" i="50"/>
  <c r="O306" i="50"/>
  <c r="M306" i="50"/>
  <c r="L306" i="50"/>
  <c r="J306" i="50"/>
  <c r="I306" i="50"/>
  <c r="G306" i="50"/>
  <c r="E306" i="50"/>
  <c r="C306" i="50"/>
  <c r="B306" i="50"/>
  <c r="S305" i="50"/>
  <c r="R305" i="50"/>
  <c r="P305" i="50"/>
  <c r="O305" i="50"/>
  <c r="M305" i="50"/>
  <c r="L305" i="50"/>
  <c r="J305" i="50"/>
  <c r="I305" i="50"/>
  <c r="G305" i="50"/>
  <c r="E305" i="50"/>
  <c r="C305" i="50"/>
  <c r="B305" i="50"/>
  <c r="S304" i="50"/>
  <c r="R304" i="50"/>
  <c r="P304" i="50"/>
  <c r="O304" i="50"/>
  <c r="M304" i="50"/>
  <c r="L304" i="50"/>
  <c r="J304" i="50"/>
  <c r="I304" i="50"/>
  <c r="G304" i="50"/>
  <c r="E304" i="50"/>
  <c r="C304" i="50"/>
  <c r="B304" i="50"/>
  <c r="S303" i="50"/>
  <c r="R303" i="50"/>
  <c r="P303" i="50"/>
  <c r="O303" i="50"/>
  <c r="M303" i="50"/>
  <c r="L303" i="50"/>
  <c r="J303" i="50"/>
  <c r="I303" i="50"/>
  <c r="G303" i="50"/>
  <c r="E303" i="50"/>
  <c r="C303" i="50"/>
  <c r="B303" i="50"/>
  <c r="S302" i="50"/>
  <c r="R302" i="50"/>
  <c r="P302" i="50"/>
  <c r="O302" i="50"/>
  <c r="M302" i="50"/>
  <c r="L302" i="50"/>
  <c r="J302" i="50"/>
  <c r="I302" i="50"/>
  <c r="G302" i="50"/>
  <c r="E302" i="50"/>
  <c r="C302" i="50"/>
  <c r="B302" i="50"/>
  <c r="S301" i="50"/>
  <c r="R301" i="50"/>
  <c r="P301" i="50"/>
  <c r="O301" i="50"/>
  <c r="M301" i="50"/>
  <c r="L301" i="50"/>
  <c r="J301" i="50"/>
  <c r="I301" i="50"/>
  <c r="G301" i="50"/>
  <c r="E301" i="50"/>
  <c r="C301" i="50"/>
  <c r="B301" i="50"/>
  <c r="S300" i="50"/>
  <c r="R300" i="50"/>
  <c r="P300" i="50"/>
  <c r="O300" i="50"/>
  <c r="M300" i="50"/>
  <c r="L300" i="50"/>
  <c r="J300" i="50"/>
  <c r="I300" i="50"/>
  <c r="G300" i="50"/>
  <c r="E300" i="50"/>
  <c r="C300" i="50"/>
  <c r="B300" i="50"/>
  <c r="S299" i="50"/>
  <c r="R299" i="50"/>
  <c r="P299" i="50"/>
  <c r="O299" i="50"/>
  <c r="M299" i="50"/>
  <c r="L299" i="50"/>
  <c r="J299" i="50"/>
  <c r="I299" i="50"/>
  <c r="G299" i="50"/>
  <c r="E299" i="50"/>
  <c r="C299" i="50"/>
  <c r="B299" i="50"/>
  <c r="S298" i="50"/>
  <c r="R298" i="50"/>
  <c r="P298" i="50"/>
  <c r="O298" i="50"/>
  <c r="M298" i="50"/>
  <c r="L298" i="50"/>
  <c r="J298" i="50"/>
  <c r="I298" i="50"/>
  <c r="G298" i="50"/>
  <c r="E298" i="50"/>
  <c r="C298" i="50"/>
  <c r="B298" i="50"/>
  <c r="S297" i="50"/>
  <c r="R297" i="50"/>
  <c r="P297" i="50"/>
  <c r="O297" i="50"/>
  <c r="M297" i="50"/>
  <c r="L297" i="50"/>
  <c r="J297" i="50"/>
  <c r="I297" i="50"/>
  <c r="G297" i="50"/>
  <c r="E297" i="50"/>
  <c r="C297" i="50"/>
  <c r="B297" i="50"/>
  <c r="S296" i="50"/>
  <c r="R296" i="50"/>
  <c r="P296" i="50"/>
  <c r="O296" i="50"/>
  <c r="M296" i="50"/>
  <c r="L296" i="50"/>
  <c r="J296" i="50"/>
  <c r="I296" i="50"/>
  <c r="G296" i="50"/>
  <c r="E296" i="50"/>
  <c r="C296" i="50"/>
  <c r="B296" i="50"/>
  <c r="S295" i="50"/>
  <c r="R295" i="50"/>
  <c r="P295" i="50"/>
  <c r="O295" i="50"/>
  <c r="M295" i="50"/>
  <c r="L295" i="50"/>
  <c r="J295" i="50"/>
  <c r="I295" i="50"/>
  <c r="G295" i="50"/>
  <c r="E295" i="50"/>
  <c r="C295" i="50"/>
  <c r="B295" i="50"/>
  <c r="S294" i="50"/>
  <c r="R294" i="50"/>
  <c r="P294" i="50"/>
  <c r="O294" i="50"/>
  <c r="M294" i="50"/>
  <c r="L294" i="50"/>
  <c r="J294" i="50"/>
  <c r="I294" i="50"/>
  <c r="G294" i="50"/>
  <c r="E294" i="50"/>
  <c r="C294" i="50"/>
  <c r="B294" i="50"/>
  <c r="S293" i="50"/>
  <c r="R293" i="50"/>
  <c r="P293" i="50"/>
  <c r="O293" i="50"/>
  <c r="M293" i="50"/>
  <c r="L293" i="50"/>
  <c r="J293" i="50"/>
  <c r="I293" i="50"/>
  <c r="G293" i="50"/>
  <c r="E293" i="50"/>
  <c r="C293" i="50"/>
  <c r="B293" i="50"/>
  <c r="S292" i="50"/>
  <c r="R292" i="50"/>
  <c r="P292" i="50"/>
  <c r="O292" i="50"/>
  <c r="M292" i="50"/>
  <c r="L292" i="50"/>
  <c r="J292" i="50"/>
  <c r="I292" i="50"/>
  <c r="G292" i="50"/>
  <c r="E292" i="50"/>
  <c r="C292" i="50"/>
  <c r="B292" i="50"/>
  <c r="S291" i="50"/>
  <c r="R291" i="50"/>
  <c r="P291" i="50"/>
  <c r="O291" i="50"/>
  <c r="M291" i="50"/>
  <c r="L291" i="50"/>
  <c r="J291" i="50"/>
  <c r="I291" i="50"/>
  <c r="G291" i="50"/>
  <c r="E291" i="50"/>
  <c r="C291" i="50"/>
  <c r="B291" i="50"/>
  <c r="S290" i="50"/>
  <c r="R290" i="50"/>
  <c r="P290" i="50"/>
  <c r="O290" i="50"/>
  <c r="M290" i="50"/>
  <c r="L290" i="50"/>
  <c r="J290" i="50"/>
  <c r="I290" i="50"/>
  <c r="G290" i="50"/>
  <c r="E290" i="50"/>
  <c r="C290" i="50"/>
  <c r="B290" i="50"/>
  <c r="S289" i="50"/>
  <c r="R289" i="50"/>
  <c r="P289" i="50"/>
  <c r="O289" i="50"/>
  <c r="M289" i="50"/>
  <c r="L289" i="50"/>
  <c r="J289" i="50"/>
  <c r="I289" i="50"/>
  <c r="G289" i="50"/>
  <c r="E289" i="50"/>
  <c r="C289" i="50"/>
  <c r="B289" i="50"/>
  <c r="S288" i="50"/>
  <c r="R288" i="50"/>
  <c r="P288" i="50"/>
  <c r="O288" i="50"/>
  <c r="M288" i="50"/>
  <c r="L288" i="50"/>
  <c r="J288" i="50"/>
  <c r="I288" i="50"/>
  <c r="G288" i="50"/>
  <c r="E288" i="50"/>
  <c r="C288" i="50"/>
  <c r="B288" i="50"/>
  <c r="S287" i="50"/>
  <c r="R287" i="50"/>
  <c r="P287" i="50"/>
  <c r="O287" i="50"/>
  <c r="M287" i="50"/>
  <c r="L287" i="50"/>
  <c r="J287" i="50"/>
  <c r="I287" i="50"/>
  <c r="G287" i="50"/>
  <c r="E287" i="50"/>
  <c r="C287" i="50"/>
  <c r="B287" i="50"/>
  <c r="S286" i="50"/>
  <c r="R286" i="50"/>
  <c r="P286" i="50"/>
  <c r="O286" i="50"/>
  <c r="M286" i="50"/>
  <c r="L286" i="50"/>
  <c r="J286" i="50"/>
  <c r="I286" i="50"/>
  <c r="G286" i="50"/>
  <c r="E286" i="50"/>
  <c r="C286" i="50"/>
  <c r="B286" i="50"/>
  <c r="S285" i="50"/>
  <c r="R285" i="50"/>
  <c r="P285" i="50"/>
  <c r="O285" i="50"/>
  <c r="M285" i="50"/>
  <c r="L285" i="50"/>
  <c r="J285" i="50"/>
  <c r="I285" i="50"/>
  <c r="G285" i="50"/>
  <c r="E285" i="50"/>
  <c r="C285" i="50"/>
  <c r="B285" i="50"/>
  <c r="S284" i="50"/>
  <c r="R284" i="50"/>
  <c r="P284" i="50"/>
  <c r="O284" i="50"/>
  <c r="M284" i="50"/>
  <c r="L284" i="50"/>
  <c r="J284" i="50"/>
  <c r="I284" i="50"/>
  <c r="G284" i="50"/>
  <c r="E284" i="50"/>
  <c r="C284" i="50"/>
  <c r="B284" i="50"/>
  <c r="S283" i="50"/>
  <c r="R283" i="50"/>
  <c r="P283" i="50"/>
  <c r="O283" i="50"/>
  <c r="M283" i="50"/>
  <c r="L283" i="50"/>
  <c r="J283" i="50"/>
  <c r="I283" i="50"/>
  <c r="G283" i="50"/>
  <c r="E283" i="50"/>
  <c r="C283" i="50"/>
  <c r="B283" i="50"/>
  <c r="S282" i="50"/>
  <c r="R282" i="50"/>
  <c r="P282" i="50"/>
  <c r="O282" i="50"/>
  <c r="M282" i="50"/>
  <c r="L282" i="50"/>
  <c r="J282" i="50"/>
  <c r="I282" i="50"/>
  <c r="G282" i="50"/>
  <c r="E282" i="50"/>
  <c r="C282" i="50"/>
  <c r="B282" i="50"/>
  <c r="S281" i="50"/>
  <c r="R281" i="50"/>
  <c r="P281" i="50"/>
  <c r="O281" i="50"/>
  <c r="M281" i="50"/>
  <c r="L281" i="50"/>
  <c r="J281" i="50"/>
  <c r="I281" i="50"/>
  <c r="G281" i="50"/>
  <c r="E281" i="50"/>
  <c r="C281" i="50"/>
  <c r="B281" i="50"/>
  <c r="S280" i="50"/>
  <c r="R280" i="50"/>
  <c r="P280" i="50"/>
  <c r="O280" i="50"/>
  <c r="M280" i="50"/>
  <c r="L280" i="50"/>
  <c r="J280" i="50"/>
  <c r="I280" i="50"/>
  <c r="G280" i="50"/>
  <c r="E280" i="50"/>
  <c r="C280" i="50"/>
  <c r="B280" i="50"/>
  <c r="S279" i="50"/>
  <c r="R279" i="50"/>
  <c r="P279" i="50"/>
  <c r="O279" i="50"/>
  <c r="M279" i="50"/>
  <c r="L279" i="50"/>
  <c r="J279" i="50"/>
  <c r="I279" i="50"/>
  <c r="G279" i="50"/>
  <c r="E279" i="50"/>
  <c r="C279" i="50"/>
  <c r="B279" i="50"/>
  <c r="S278" i="50"/>
  <c r="R278" i="50"/>
  <c r="P278" i="50"/>
  <c r="O278" i="50"/>
  <c r="M278" i="50"/>
  <c r="L278" i="50"/>
  <c r="J278" i="50"/>
  <c r="I278" i="50"/>
  <c r="G278" i="50"/>
  <c r="E278" i="50"/>
  <c r="C278" i="50"/>
  <c r="B278" i="50"/>
  <c r="S277" i="50"/>
  <c r="R277" i="50"/>
  <c r="P277" i="50"/>
  <c r="O277" i="50"/>
  <c r="M277" i="50"/>
  <c r="L277" i="50"/>
  <c r="J277" i="50"/>
  <c r="I277" i="50"/>
  <c r="G277" i="50"/>
  <c r="E277" i="50"/>
  <c r="C277" i="50"/>
  <c r="B277" i="50"/>
  <c r="S276" i="50"/>
  <c r="R276" i="50"/>
  <c r="P276" i="50"/>
  <c r="O276" i="50"/>
  <c r="M276" i="50"/>
  <c r="L276" i="50"/>
  <c r="J276" i="50"/>
  <c r="I276" i="50"/>
  <c r="G276" i="50"/>
  <c r="E276" i="50"/>
  <c r="C276" i="50"/>
  <c r="B276" i="50"/>
  <c r="S275" i="50"/>
  <c r="R275" i="50"/>
  <c r="P275" i="50"/>
  <c r="O275" i="50"/>
  <c r="M275" i="50"/>
  <c r="L275" i="50"/>
  <c r="J275" i="50"/>
  <c r="I275" i="50"/>
  <c r="G275" i="50"/>
  <c r="E275" i="50"/>
  <c r="C275" i="50"/>
  <c r="B275" i="50"/>
  <c r="S274" i="50"/>
  <c r="R274" i="50"/>
  <c r="P274" i="50"/>
  <c r="O274" i="50"/>
  <c r="M274" i="50"/>
  <c r="L274" i="50"/>
  <c r="J274" i="50"/>
  <c r="I274" i="50"/>
  <c r="G274" i="50"/>
  <c r="E274" i="50"/>
  <c r="C274" i="50"/>
  <c r="B274" i="50"/>
  <c r="S273" i="50"/>
  <c r="R273" i="50"/>
  <c r="P273" i="50"/>
  <c r="O273" i="50"/>
  <c r="M273" i="50"/>
  <c r="L273" i="50"/>
  <c r="J273" i="50"/>
  <c r="I273" i="50"/>
  <c r="G273" i="50"/>
  <c r="E273" i="50"/>
  <c r="C273" i="50"/>
  <c r="B273" i="50"/>
  <c r="S272" i="50"/>
  <c r="R272" i="50"/>
  <c r="P272" i="50"/>
  <c r="O272" i="50"/>
  <c r="M272" i="50"/>
  <c r="L272" i="50"/>
  <c r="J272" i="50"/>
  <c r="I272" i="50"/>
  <c r="G272" i="50"/>
  <c r="E272" i="50"/>
  <c r="C272" i="50"/>
  <c r="B272" i="50"/>
  <c r="S271" i="50"/>
  <c r="R271" i="50"/>
  <c r="P271" i="50"/>
  <c r="O271" i="50"/>
  <c r="M271" i="50"/>
  <c r="L271" i="50"/>
  <c r="J271" i="50"/>
  <c r="I271" i="50"/>
  <c r="G271" i="50"/>
  <c r="E271" i="50"/>
  <c r="C271" i="50"/>
  <c r="B271" i="50"/>
  <c r="S270" i="50"/>
  <c r="R270" i="50"/>
  <c r="P270" i="50"/>
  <c r="O270" i="50"/>
  <c r="M270" i="50"/>
  <c r="L270" i="50"/>
  <c r="J270" i="50"/>
  <c r="I270" i="50"/>
  <c r="G270" i="50"/>
  <c r="E270" i="50"/>
  <c r="C270" i="50"/>
  <c r="B270" i="50"/>
  <c r="S269" i="50"/>
  <c r="R269" i="50"/>
  <c r="P269" i="50"/>
  <c r="O269" i="50"/>
  <c r="M269" i="50"/>
  <c r="L269" i="50"/>
  <c r="J269" i="50"/>
  <c r="I269" i="50"/>
  <c r="G269" i="50"/>
  <c r="E269" i="50"/>
  <c r="C269" i="50"/>
  <c r="B269" i="50"/>
  <c r="S268" i="50"/>
  <c r="R268" i="50"/>
  <c r="P268" i="50"/>
  <c r="O268" i="50"/>
  <c r="M268" i="50"/>
  <c r="L268" i="50"/>
  <c r="J268" i="50"/>
  <c r="I268" i="50"/>
  <c r="G268" i="50"/>
  <c r="E268" i="50"/>
  <c r="C268" i="50"/>
  <c r="B268" i="50"/>
  <c r="S267" i="50"/>
  <c r="R267" i="50"/>
  <c r="P267" i="50"/>
  <c r="O267" i="50"/>
  <c r="M267" i="50"/>
  <c r="L267" i="50"/>
  <c r="J267" i="50"/>
  <c r="I267" i="50"/>
  <c r="G267" i="50"/>
  <c r="E267" i="50"/>
  <c r="C267" i="50"/>
  <c r="B267" i="50"/>
  <c r="S266" i="50"/>
  <c r="R266" i="50"/>
  <c r="P266" i="50"/>
  <c r="O266" i="50"/>
  <c r="M266" i="50"/>
  <c r="L266" i="50"/>
  <c r="J266" i="50"/>
  <c r="I266" i="50"/>
  <c r="G266" i="50"/>
  <c r="E266" i="50"/>
  <c r="C266" i="50"/>
  <c r="B266" i="50"/>
  <c r="S265" i="50"/>
  <c r="R265" i="50"/>
  <c r="P265" i="50"/>
  <c r="O265" i="50"/>
  <c r="M265" i="50"/>
  <c r="L265" i="50"/>
  <c r="J265" i="50"/>
  <c r="I265" i="50"/>
  <c r="G265" i="50"/>
  <c r="E265" i="50"/>
  <c r="C265" i="50"/>
  <c r="B265" i="50"/>
  <c r="S264" i="50"/>
  <c r="R264" i="50"/>
  <c r="P264" i="50"/>
  <c r="O264" i="50"/>
  <c r="M264" i="50"/>
  <c r="L264" i="50"/>
  <c r="J264" i="50"/>
  <c r="I264" i="50"/>
  <c r="G264" i="50"/>
  <c r="E264" i="50"/>
  <c r="C264" i="50"/>
  <c r="B264" i="50"/>
  <c r="S263" i="50"/>
  <c r="R263" i="50"/>
  <c r="P263" i="50"/>
  <c r="O263" i="50"/>
  <c r="M263" i="50"/>
  <c r="L263" i="50"/>
  <c r="J263" i="50"/>
  <c r="I263" i="50"/>
  <c r="G263" i="50"/>
  <c r="E263" i="50"/>
  <c r="C263" i="50"/>
  <c r="B263" i="50"/>
  <c r="S262" i="50"/>
  <c r="R262" i="50"/>
  <c r="P262" i="50"/>
  <c r="O262" i="50"/>
  <c r="M262" i="50"/>
  <c r="L262" i="50"/>
  <c r="J262" i="50"/>
  <c r="I262" i="50"/>
  <c r="G262" i="50"/>
  <c r="E262" i="50"/>
  <c r="C262" i="50"/>
  <c r="B262" i="50"/>
  <c r="S261" i="50"/>
  <c r="R261" i="50"/>
  <c r="P261" i="50"/>
  <c r="O261" i="50"/>
  <c r="M261" i="50"/>
  <c r="L261" i="50"/>
  <c r="J261" i="50"/>
  <c r="I261" i="50"/>
  <c r="G261" i="50"/>
  <c r="E261" i="50"/>
  <c r="C261" i="50"/>
  <c r="B261" i="50"/>
  <c r="S260" i="50"/>
  <c r="R260" i="50"/>
  <c r="P260" i="50"/>
  <c r="O260" i="50"/>
  <c r="M260" i="50"/>
  <c r="L260" i="50"/>
  <c r="J260" i="50"/>
  <c r="I260" i="50"/>
  <c r="G260" i="50"/>
  <c r="E260" i="50"/>
  <c r="C260" i="50"/>
  <c r="B260" i="50"/>
  <c r="S259" i="50"/>
  <c r="R259" i="50"/>
  <c r="P259" i="50"/>
  <c r="O259" i="50"/>
  <c r="M259" i="50"/>
  <c r="L259" i="50"/>
  <c r="J259" i="50"/>
  <c r="I259" i="50"/>
  <c r="G259" i="50"/>
  <c r="E259" i="50"/>
  <c r="C259" i="50"/>
  <c r="B259" i="50"/>
  <c r="S258" i="50"/>
  <c r="R258" i="50"/>
  <c r="P258" i="50"/>
  <c r="O258" i="50"/>
  <c r="M258" i="50"/>
  <c r="L258" i="50"/>
  <c r="J258" i="50"/>
  <c r="I258" i="50"/>
  <c r="G258" i="50"/>
  <c r="E258" i="50"/>
  <c r="C258" i="50"/>
  <c r="B258" i="50"/>
  <c r="S257" i="50"/>
  <c r="R257" i="50"/>
  <c r="P257" i="50"/>
  <c r="O257" i="50"/>
  <c r="M257" i="50"/>
  <c r="L257" i="50"/>
  <c r="J257" i="50"/>
  <c r="I257" i="50"/>
  <c r="G257" i="50"/>
  <c r="E257" i="50"/>
  <c r="C257" i="50"/>
  <c r="B257" i="50"/>
  <c r="S256" i="50"/>
  <c r="R256" i="50"/>
  <c r="P256" i="50"/>
  <c r="O256" i="50"/>
  <c r="M256" i="50"/>
  <c r="L256" i="50"/>
  <c r="J256" i="50"/>
  <c r="I256" i="50"/>
  <c r="G256" i="50"/>
  <c r="E256" i="50"/>
  <c r="C256" i="50"/>
  <c r="B256" i="50"/>
  <c r="S255" i="50"/>
  <c r="R255" i="50"/>
  <c r="P255" i="50"/>
  <c r="O255" i="50"/>
  <c r="M255" i="50"/>
  <c r="L255" i="50"/>
  <c r="J255" i="50"/>
  <c r="I255" i="50"/>
  <c r="G255" i="50"/>
  <c r="E255" i="50"/>
  <c r="C255" i="50"/>
  <c r="B255" i="50"/>
  <c r="S254" i="50"/>
  <c r="R254" i="50"/>
  <c r="P254" i="50"/>
  <c r="O254" i="50"/>
  <c r="M254" i="50"/>
  <c r="L254" i="50"/>
  <c r="J254" i="50"/>
  <c r="I254" i="50"/>
  <c r="G254" i="50"/>
  <c r="E254" i="50"/>
  <c r="C254" i="50"/>
  <c r="B254" i="50"/>
  <c r="S253" i="50"/>
  <c r="R253" i="50"/>
  <c r="P253" i="50"/>
  <c r="O253" i="50"/>
  <c r="M253" i="50"/>
  <c r="L253" i="50"/>
  <c r="J253" i="50"/>
  <c r="I253" i="50"/>
  <c r="G253" i="50"/>
  <c r="E253" i="50"/>
  <c r="C253" i="50"/>
  <c r="B253" i="50"/>
  <c r="S252" i="50"/>
  <c r="R252" i="50"/>
  <c r="P252" i="50"/>
  <c r="O252" i="50"/>
  <c r="M252" i="50"/>
  <c r="L252" i="50"/>
  <c r="J252" i="50"/>
  <c r="I252" i="50"/>
  <c r="G252" i="50"/>
  <c r="E252" i="50"/>
  <c r="C252" i="50"/>
  <c r="B252" i="50"/>
  <c r="S251" i="50"/>
  <c r="R251" i="50"/>
  <c r="P251" i="50"/>
  <c r="O251" i="50"/>
  <c r="M251" i="50"/>
  <c r="L251" i="50"/>
  <c r="J251" i="50"/>
  <c r="I251" i="50"/>
  <c r="G251" i="50"/>
  <c r="E251" i="50"/>
  <c r="C251" i="50"/>
  <c r="B251" i="50"/>
  <c r="S250" i="50"/>
  <c r="R250" i="50"/>
  <c r="P250" i="50"/>
  <c r="O250" i="50"/>
  <c r="M250" i="50"/>
  <c r="L250" i="50"/>
  <c r="J250" i="50"/>
  <c r="I250" i="50"/>
  <c r="G250" i="50"/>
  <c r="E250" i="50"/>
  <c r="C250" i="50"/>
  <c r="B250" i="50"/>
  <c r="S249" i="50"/>
  <c r="R249" i="50"/>
  <c r="P249" i="50"/>
  <c r="O249" i="50"/>
  <c r="M249" i="50"/>
  <c r="L249" i="50"/>
  <c r="J249" i="50"/>
  <c r="I249" i="50"/>
  <c r="G249" i="50"/>
  <c r="E249" i="50"/>
  <c r="C249" i="50"/>
  <c r="B249" i="50"/>
  <c r="S248" i="50"/>
  <c r="R248" i="50"/>
  <c r="P248" i="50"/>
  <c r="O248" i="50"/>
  <c r="M248" i="50"/>
  <c r="L248" i="50"/>
  <c r="J248" i="50"/>
  <c r="I248" i="50"/>
  <c r="G248" i="50"/>
  <c r="E248" i="50"/>
  <c r="C248" i="50"/>
  <c r="B248" i="50"/>
  <c r="S247" i="50"/>
  <c r="R247" i="50"/>
  <c r="P247" i="50"/>
  <c r="O247" i="50"/>
  <c r="M247" i="50"/>
  <c r="L247" i="50"/>
  <c r="J247" i="50"/>
  <c r="I247" i="50"/>
  <c r="G247" i="50"/>
  <c r="E247" i="50"/>
  <c r="C247" i="50"/>
  <c r="B247" i="50"/>
  <c r="S246" i="50"/>
  <c r="R246" i="50"/>
  <c r="P246" i="50"/>
  <c r="O246" i="50"/>
  <c r="M246" i="50"/>
  <c r="L246" i="50"/>
  <c r="J246" i="50"/>
  <c r="I246" i="50"/>
  <c r="G246" i="50"/>
  <c r="E246" i="50"/>
  <c r="C246" i="50"/>
  <c r="B246" i="50"/>
  <c r="S245" i="50"/>
  <c r="R245" i="50"/>
  <c r="P245" i="50"/>
  <c r="O245" i="50"/>
  <c r="M245" i="50"/>
  <c r="L245" i="50"/>
  <c r="J245" i="50"/>
  <c r="I245" i="50"/>
  <c r="G245" i="50"/>
  <c r="E245" i="50"/>
  <c r="C245" i="50"/>
  <c r="B245" i="50"/>
  <c r="S244" i="50"/>
  <c r="R244" i="50"/>
  <c r="P244" i="50"/>
  <c r="O244" i="50"/>
  <c r="M244" i="50"/>
  <c r="L244" i="50"/>
  <c r="J244" i="50"/>
  <c r="I244" i="50"/>
  <c r="G244" i="50"/>
  <c r="E244" i="50"/>
  <c r="C244" i="50"/>
  <c r="B244" i="50"/>
  <c r="S243" i="50"/>
  <c r="R243" i="50"/>
  <c r="P243" i="50"/>
  <c r="O243" i="50"/>
  <c r="M243" i="50"/>
  <c r="L243" i="50"/>
  <c r="J243" i="50"/>
  <c r="I243" i="50"/>
  <c r="G243" i="50"/>
  <c r="E243" i="50"/>
  <c r="C243" i="50"/>
  <c r="B243" i="50"/>
  <c r="S242" i="50"/>
  <c r="R242" i="50"/>
  <c r="P242" i="50"/>
  <c r="O242" i="50"/>
  <c r="M242" i="50"/>
  <c r="L242" i="50"/>
  <c r="J242" i="50"/>
  <c r="I242" i="50"/>
  <c r="G242" i="50"/>
  <c r="E242" i="50"/>
  <c r="C242" i="50"/>
  <c r="B242" i="50"/>
  <c r="S241" i="50"/>
  <c r="R241" i="50"/>
  <c r="P241" i="50"/>
  <c r="O241" i="50"/>
  <c r="M241" i="50"/>
  <c r="L241" i="50"/>
  <c r="J241" i="50"/>
  <c r="I241" i="50"/>
  <c r="G241" i="50"/>
  <c r="E241" i="50"/>
  <c r="C241" i="50"/>
  <c r="B241" i="50"/>
  <c r="S240" i="50"/>
  <c r="R240" i="50"/>
  <c r="P240" i="50"/>
  <c r="O240" i="50"/>
  <c r="M240" i="50"/>
  <c r="L240" i="50"/>
  <c r="J240" i="50"/>
  <c r="I240" i="50"/>
  <c r="G240" i="50"/>
  <c r="E240" i="50"/>
  <c r="C240" i="50"/>
  <c r="B240" i="50"/>
  <c r="S239" i="50"/>
  <c r="R239" i="50"/>
  <c r="P239" i="50"/>
  <c r="O239" i="50"/>
  <c r="M239" i="50"/>
  <c r="L239" i="50"/>
  <c r="J239" i="50"/>
  <c r="I239" i="50"/>
  <c r="G239" i="50"/>
  <c r="E239" i="50"/>
  <c r="C239" i="50"/>
  <c r="B239" i="50"/>
  <c r="S238" i="50"/>
  <c r="R238" i="50"/>
  <c r="P238" i="50"/>
  <c r="O238" i="50"/>
  <c r="M238" i="50"/>
  <c r="L238" i="50"/>
  <c r="J238" i="50"/>
  <c r="I238" i="50"/>
  <c r="G238" i="50"/>
  <c r="E238" i="50"/>
  <c r="C238" i="50"/>
  <c r="B238" i="50"/>
  <c r="S237" i="50"/>
  <c r="R237" i="50"/>
  <c r="P237" i="50"/>
  <c r="O237" i="50"/>
  <c r="M237" i="50"/>
  <c r="L237" i="50"/>
  <c r="J237" i="50"/>
  <c r="I237" i="50"/>
  <c r="G237" i="50"/>
  <c r="E237" i="50"/>
  <c r="C237" i="50"/>
  <c r="B237" i="50"/>
  <c r="S236" i="50"/>
  <c r="R236" i="50"/>
  <c r="P236" i="50"/>
  <c r="O236" i="50"/>
  <c r="M236" i="50"/>
  <c r="L236" i="50"/>
  <c r="J236" i="50"/>
  <c r="I236" i="50"/>
  <c r="G236" i="50"/>
  <c r="E236" i="50"/>
  <c r="C236" i="50"/>
  <c r="B236" i="50"/>
  <c r="S235" i="50"/>
  <c r="R235" i="50"/>
  <c r="P235" i="50"/>
  <c r="O235" i="50"/>
  <c r="M235" i="50"/>
  <c r="L235" i="50"/>
  <c r="J235" i="50"/>
  <c r="I235" i="50"/>
  <c r="G235" i="50"/>
  <c r="E235" i="50"/>
  <c r="C235" i="50"/>
  <c r="B235" i="50"/>
  <c r="S234" i="50"/>
  <c r="R234" i="50"/>
  <c r="P234" i="50"/>
  <c r="O234" i="50"/>
  <c r="M234" i="50"/>
  <c r="L234" i="50"/>
  <c r="J234" i="50"/>
  <c r="I234" i="50"/>
  <c r="G234" i="50"/>
  <c r="E234" i="50"/>
  <c r="C234" i="50"/>
  <c r="B234" i="50"/>
  <c r="S233" i="50"/>
  <c r="R233" i="50"/>
  <c r="P233" i="50"/>
  <c r="O233" i="50"/>
  <c r="M233" i="50"/>
  <c r="L233" i="50"/>
  <c r="J233" i="50"/>
  <c r="I233" i="50"/>
  <c r="G233" i="50"/>
  <c r="E233" i="50"/>
  <c r="C233" i="50"/>
  <c r="B233" i="50"/>
  <c r="S232" i="50"/>
  <c r="R232" i="50"/>
  <c r="P232" i="50"/>
  <c r="O232" i="50"/>
  <c r="M232" i="50"/>
  <c r="L232" i="50"/>
  <c r="J232" i="50"/>
  <c r="I232" i="50"/>
  <c r="G232" i="50"/>
  <c r="E232" i="50"/>
  <c r="C232" i="50"/>
  <c r="B232" i="50"/>
  <c r="S231" i="50"/>
  <c r="R231" i="50"/>
  <c r="P231" i="50"/>
  <c r="O231" i="50"/>
  <c r="M231" i="50"/>
  <c r="L231" i="50"/>
  <c r="J231" i="50"/>
  <c r="I231" i="50"/>
  <c r="G231" i="50"/>
  <c r="E231" i="50"/>
  <c r="C231" i="50"/>
  <c r="B231" i="50"/>
  <c r="S230" i="50"/>
  <c r="R230" i="50"/>
  <c r="P230" i="50"/>
  <c r="O230" i="50"/>
  <c r="M230" i="50"/>
  <c r="L230" i="50"/>
  <c r="J230" i="50"/>
  <c r="I230" i="50"/>
  <c r="G230" i="50"/>
  <c r="E230" i="50"/>
  <c r="C230" i="50"/>
  <c r="B230" i="50"/>
  <c r="S229" i="50"/>
  <c r="R229" i="50"/>
  <c r="P229" i="50"/>
  <c r="O229" i="50"/>
  <c r="M229" i="50"/>
  <c r="L229" i="50"/>
  <c r="J229" i="50"/>
  <c r="I229" i="50"/>
  <c r="G229" i="50"/>
  <c r="E229" i="50"/>
  <c r="C229" i="50"/>
  <c r="B229" i="50"/>
  <c r="S228" i="50"/>
  <c r="R228" i="50"/>
  <c r="P228" i="50"/>
  <c r="O228" i="50"/>
  <c r="M228" i="50"/>
  <c r="L228" i="50"/>
  <c r="J228" i="50"/>
  <c r="I228" i="50"/>
  <c r="G228" i="50"/>
  <c r="E228" i="50"/>
  <c r="C228" i="50"/>
  <c r="B228" i="50"/>
  <c r="S227" i="50"/>
  <c r="R227" i="50"/>
  <c r="P227" i="50"/>
  <c r="O227" i="50"/>
  <c r="M227" i="50"/>
  <c r="L227" i="50"/>
  <c r="J227" i="50"/>
  <c r="I227" i="50"/>
  <c r="G227" i="50"/>
  <c r="E227" i="50"/>
  <c r="C227" i="50"/>
  <c r="B227" i="50"/>
  <c r="S226" i="50"/>
  <c r="R226" i="50"/>
  <c r="P226" i="50"/>
  <c r="O226" i="50"/>
  <c r="M226" i="50"/>
  <c r="L226" i="50"/>
  <c r="J226" i="50"/>
  <c r="I226" i="50"/>
  <c r="G226" i="50"/>
  <c r="E226" i="50"/>
  <c r="C226" i="50"/>
  <c r="B226" i="50"/>
  <c r="S225" i="50"/>
  <c r="R225" i="50"/>
  <c r="P225" i="50"/>
  <c r="O225" i="50"/>
  <c r="M225" i="50"/>
  <c r="L225" i="50"/>
  <c r="J225" i="50"/>
  <c r="I225" i="50"/>
  <c r="G225" i="50"/>
  <c r="E225" i="50"/>
  <c r="C225" i="50"/>
  <c r="B225" i="50"/>
  <c r="S224" i="50"/>
  <c r="R224" i="50"/>
  <c r="P224" i="50"/>
  <c r="O224" i="50"/>
  <c r="M224" i="50"/>
  <c r="L224" i="50"/>
  <c r="J224" i="50"/>
  <c r="I224" i="50"/>
  <c r="G224" i="50"/>
  <c r="E224" i="50"/>
  <c r="C224" i="50"/>
  <c r="B224" i="50"/>
  <c r="S223" i="50"/>
  <c r="R223" i="50"/>
  <c r="P223" i="50"/>
  <c r="O223" i="50"/>
  <c r="M223" i="50"/>
  <c r="L223" i="50"/>
  <c r="J223" i="50"/>
  <c r="I223" i="50"/>
  <c r="G223" i="50"/>
  <c r="E223" i="50"/>
  <c r="C223" i="50"/>
  <c r="B223" i="50"/>
  <c r="S222" i="50"/>
  <c r="R222" i="50"/>
  <c r="P222" i="50"/>
  <c r="O222" i="50"/>
  <c r="M222" i="50"/>
  <c r="L222" i="50"/>
  <c r="J222" i="50"/>
  <c r="I222" i="50"/>
  <c r="G222" i="50"/>
  <c r="E222" i="50"/>
  <c r="C222" i="50"/>
  <c r="B222" i="50"/>
  <c r="S221" i="50"/>
  <c r="R221" i="50"/>
  <c r="P221" i="50"/>
  <c r="O221" i="50"/>
  <c r="M221" i="50"/>
  <c r="L221" i="50"/>
  <c r="J221" i="50"/>
  <c r="I221" i="50"/>
  <c r="G221" i="50"/>
  <c r="E221" i="50"/>
  <c r="C221" i="50"/>
  <c r="B221" i="50"/>
  <c r="S220" i="50"/>
  <c r="R220" i="50"/>
  <c r="P220" i="50"/>
  <c r="O220" i="50"/>
  <c r="M220" i="50"/>
  <c r="L220" i="50"/>
  <c r="J220" i="50"/>
  <c r="I220" i="50"/>
  <c r="G220" i="50"/>
  <c r="E220" i="50"/>
  <c r="C220" i="50"/>
  <c r="B220" i="50"/>
  <c r="S219" i="50"/>
  <c r="R219" i="50"/>
  <c r="P219" i="50"/>
  <c r="O219" i="50"/>
  <c r="M219" i="50"/>
  <c r="L219" i="50"/>
  <c r="J219" i="50"/>
  <c r="I219" i="50"/>
  <c r="G219" i="50"/>
  <c r="E219" i="50"/>
  <c r="C219" i="50"/>
  <c r="B219" i="50"/>
  <c r="S218" i="50"/>
  <c r="R218" i="50"/>
  <c r="P218" i="50"/>
  <c r="O218" i="50"/>
  <c r="M218" i="50"/>
  <c r="L218" i="50"/>
  <c r="J218" i="50"/>
  <c r="I218" i="50"/>
  <c r="G218" i="50"/>
  <c r="E218" i="50"/>
  <c r="C218" i="50"/>
  <c r="B218" i="50"/>
  <c r="S217" i="50"/>
  <c r="R217" i="50"/>
  <c r="P217" i="50"/>
  <c r="O217" i="50"/>
  <c r="M217" i="50"/>
  <c r="L217" i="50"/>
  <c r="J217" i="50"/>
  <c r="I217" i="50"/>
  <c r="G217" i="50"/>
  <c r="E217" i="50"/>
  <c r="C217" i="50"/>
  <c r="B217" i="50"/>
  <c r="S216" i="50"/>
  <c r="R216" i="50"/>
  <c r="P216" i="50"/>
  <c r="O216" i="50"/>
  <c r="M216" i="50"/>
  <c r="L216" i="50"/>
  <c r="J216" i="50"/>
  <c r="I216" i="50"/>
  <c r="G216" i="50"/>
  <c r="E216" i="50"/>
  <c r="C216" i="50"/>
  <c r="B216" i="50"/>
  <c r="S215" i="50"/>
  <c r="R215" i="50"/>
  <c r="P215" i="50"/>
  <c r="O215" i="50"/>
  <c r="M215" i="50"/>
  <c r="L215" i="50"/>
  <c r="J215" i="50"/>
  <c r="I215" i="50"/>
  <c r="G215" i="50"/>
  <c r="E215" i="50"/>
  <c r="C215" i="50"/>
  <c r="B215" i="50"/>
  <c r="S214" i="50"/>
  <c r="R214" i="50"/>
  <c r="P214" i="50"/>
  <c r="O214" i="50"/>
  <c r="M214" i="50"/>
  <c r="L214" i="50"/>
  <c r="J214" i="50"/>
  <c r="I214" i="50"/>
  <c r="G214" i="50"/>
  <c r="E214" i="50"/>
  <c r="C214" i="50"/>
  <c r="B214" i="50"/>
  <c r="S213" i="50"/>
  <c r="R213" i="50"/>
  <c r="P213" i="50"/>
  <c r="O213" i="50"/>
  <c r="M213" i="50"/>
  <c r="L213" i="50"/>
  <c r="J213" i="50"/>
  <c r="I213" i="50"/>
  <c r="G213" i="50"/>
  <c r="E213" i="50"/>
  <c r="C213" i="50"/>
  <c r="B213" i="50"/>
  <c r="S212" i="50"/>
  <c r="R212" i="50"/>
  <c r="P212" i="50"/>
  <c r="O212" i="50"/>
  <c r="M212" i="50"/>
  <c r="L212" i="50"/>
  <c r="J212" i="50"/>
  <c r="I212" i="50"/>
  <c r="G212" i="50"/>
  <c r="E212" i="50"/>
  <c r="C212" i="50"/>
  <c r="B212" i="50"/>
  <c r="S211" i="50"/>
  <c r="R211" i="50"/>
  <c r="P211" i="50"/>
  <c r="O211" i="50"/>
  <c r="M211" i="50"/>
  <c r="L211" i="50"/>
  <c r="J211" i="50"/>
  <c r="I211" i="50"/>
  <c r="G211" i="50"/>
  <c r="E211" i="50"/>
  <c r="C211" i="50"/>
  <c r="B211" i="50"/>
  <c r="S210" i="50"/>
  <c r="R210" i="50"/>
  <c r="P210" i="50"/>
  <c r="O210" i="50"/>
  <c r="M210" i="50"/>
  <c r="L210" i="50"/>
  <c r="J210" i="50"/>
  <c r="I210" i="50"/>
  <c r="G210" i="50"/>
  <c r="E210" i="50"/>
  <c r="C210" i="50"/>
  <c r="B210" i="50"/>
  <c r="S209" i="50"/>
  <c r="R209" i="50"/>
  <c r="P209" i="50"/>
  <c r="O209" i="50"/>
  <c r="M209" i="50"/>
  <c r="L209" i="50"/>
  <c r="J209" i="50"/>
  <c r="I209" i="50"/>
  <c r="G209" i="50"/>
  <c r="E209" i="50"/>
  <c r="C209" i="50"/>
  <c r="B209" i="50"/>
  <c r="S208" i="50"/>
  <c r="R208" i="50"/>
  <c r="P208" i="50"/>
  <c r="O208" i="50"/>
  <c r="M208" i="50"/>
  <c r="L208" i="50"/>
  <c r="J208" i="50"/>
  <c r="I208" i="50"/>
  <c r="G208" i="50"/>
  <c r="E208" i="50"/>
  <c r="C208" i="50"/>
  <c r="B208" i="50"/>
  <c r="S207" i="50"/>
  <c r="R207" i="50"/>
  <c r="P207" i="50"/>
  <c r="O207" i="50"/>
  <c r="M207" i="50"/>
  <c r="L207" i="50"/>
  <c r="J207" i="50"/>
  <c r="I207" i="50"/>
  <c r="G207" i="50"/>
  <c r="E207" i="50"/>
  <c r="C207" i="50"/>
  <c r="B207" i="50"/>
  <c r="S206" i="50"/>
  <c r="R206" i="50"/>
  <c r="P206" i="50"/>
  <c r="O206" i="50"/>
  <c r="M206" i="50"/>
  <c r="L206" i="50"/>
  <c r="J206" i="50"/>
  <c r="I206" i="50"/>
  <c r="G206" i="50"/>
  <c r="E206" i="50"/>
  <c r="C206" i="50"/>
  <c r="B206" i="50"/>
  <c r="S205" i="50"/>
  <c r="R205" i="50"/>
  <c r="P205" i="50"/>
  <c r="O205" i="50"/>
  <c r="M205" i="50"/>
  <c r="L205" i="50"/>
  <c r="J205" i="50"/>
  <c r="I205" i="50"/>
  <c r="G205" i="50"/>
  <c r="E205" i="50"/>
  <c r="C205" i="50"/>
  <c r="B205" i="50"/>
  <c r="S204" i="50"/>
  <c r="R204" i="50"/>
  <c r="P204" i="50"/>
  <c r="O204" i="50"/>
  <c r="M204" i="50"/>
  <c r="L204" i="50"/>
  <c r="J204" i="50"/>
  <c r="I204" i="50"/>
  <c r="G204" i="50"/>
  <c r="E204" i="50"/>
  <c r="C204" i="50"/>
  <c r="B204" i="50"/>
  <c r="S203" i="50"/>
  <c r="R203" i="50"/>
  <c r="P203" i="50"/>
  <c r="O203" i="50"/>
  <c r="M203" i="50"/>
  <c r="L203" i="50"/>
  <c r="J203" i="50"/>
  <c r="I203" i="50"/>
  <c r="G203" i="50"/>
  <c r="E203" i="50"/>
  <c r="C203" i="50"/>
  <c r="B203" i="50"/>
  <c r="S202" i="50"/>
  <c r="R202" i="50"/>
  <c r="P202" i="50"/>
  <c r="O202" i="50"/>
  <c r="M202" i="50"/>
  <c r="L202" i="50"/>
  <c r="J202" i="50"/>
  <c r="I202" i="50"/>
  <c r="G202" i="50"/>
  <c r="E202" i="50"/>
  <c r="C202" i="50"/>
  <c r="B202" i="50"/>
  <c r="S201" i="50"/>
  <c r="R201" i="50"/>
  <c r="P201" i="50"/>
  <c r="O201" i="50"/>
  <c r="M201" i="50"/>
  <c r="L201" i="50"/>
  <c r="J201" i="50"/>
  <c r="I201" i="50"/>
  <c r="G201" i="50"/>
  <c r="E201" i="50"/>
  <c r="C201" i="50"/>
  <c r="B201" i="50"/>
  <c r="S200" i="50"/>
  <c r="R200" i="50"/>
  <c r="P200" i="50"/>
  <c r="O200" i="50"/>
  <c r="M200" i="50"/>
  <c r="L200" i="50"/>
  <c r="J200" i="50"/>
  <c r="I200" i="50"/>
  <c r="G200" i="50"/>
  <c r="E200" i="50"/>
  <c r="C200" i="50"/>
  <c r="B200" i="50"/>
  <c r="S199" i="50"/>
  <c r="R199" i="50"/>
  <c r="P199" i="50"/>
  <c r="O199" i="50"/>
  <c r="M199" i="50"/>
  <c r="L199" i="50"/>
  <c r="J199" i="50"/>
  <c r="I199" i="50"/>
  <c r="G199" i="50"/>
  <c r="E199" i="50"/>
  <c r="C199" i="50"/>
  <c r="B199" i="50"/>
  <c r="S198" i="50"/>
  <c r="R198" i="50"/>
  <c r="P198" i="50"/>
  <c r="O198" i="50"/>
  <c r="M198" i="50"/>
  <c r="L198" i="50"/>
  <c r="J198" i="50"/>
  <c r="I198" i="50"/>
  <c r="G198" i="50"/>
  <c r="E198" i="50"/>
  <c r="C198" i="50"/>
  <c r="B198" i="50"/>
  <c r="S197" i="50"/>
  <c r="R197" i="50"/>
  <c r="P197" i="50"/>
  <c r="O197" i="50"/>
  <c r="M197" i="50"/>
  <c r="L197" i="50"/>
  <c r="J197" i="50"/>
  <c r="I197" i="50"/>
  <c r="G197" i="50"/>
  <c r="E197" i="50"/>
  <c r="C197" i="50"/>
  <c r="B197" i="50"/>
  <c r="S196" i="50"/>
  <c r="R196" i="50"/>
  <c r="P196" i="50"/>
  <c r="O196" i="50"/>
  <c r="M196" i="50"/>
  <c r="L196" i="50"/>
  <c r="J196" i="50"/>
  <c r="I196" i="50"/>
  <c r="G196" i="50"/>
  <c r="E196" i="50"/>
  <c r="C196" i="50"/>
  <c r="B196" i="50"/>
  <c r="S195" i="50"/>
  <c r="R195" i="50"/>
  <c r="P195" i="50"/>
  <c r="O195" i="50"/>
  <c r="M195" i="50"/>
  <c r="L195" i="50"/>
  <c r="J195" i="50"/>
  <c r="I195" i="50"/>
  <c r="G195" i="50"/>
  <c r="E195" i="50"/>
  <c r="C195" i="50"/>
  <c r="B195" i="50"/>
  <c r="S194" i="50"/>
  <c r="R194" i="50"/>
  <c r="P194" i="50"/>
  <c r="O194" i="50"/>
  <c r="M194" i="50"/>
  <c r="L194" i="50"/>
  <c r="J194" i="50"/>
  <c r="I194" i="50"/>
  <c r="G194" i="50"/>
  <c r="E194" i="50"/>
  <c r="C194" i="50"/>
  <c r="B194" i="50"/>
  <c r="S193" i="50"/>
  <c r="R193" i="50"/>
  <c r="P193" i="50"/>
  <c r="O193" i="50"/>
  <c r="M193" i="50"/>
  <c r="L193" i="50"/>
  <c r="J193" i="50"/>
  <c r="I193" i="50"/>
  <c r="G193" i="50"/>
  <c r="E193" i="50"/>
  <c r="C193" i="50"/>
  <c r="B193" i="50"/>
  <c r="S192" i="50"/>
  <c r="R192" i="50"/>
  <c r="P192" i="50"/>
  <c r="O192" i="50"/>
  <c r="M192" i="50"/>
  <c r="L192" i="50"/>
  <c r="J192" i="50"/>
  <c r="I192" i="50"/>
  <c r="G192" i="50"/>
  <c r="E192" i="50"/>
  <c r="C192" i="50"/>
  <c r="B192" i="50"/>
  <c r="S191" i="50"/>
  <c r="R191" i="50"/>
  <c r="P191" i="50"/>
  <c r="O191" i="50"/>
  <c r="M191" i="50"/>
  <c r="L191" i="50"/>
  <c r="J191" i="50"/>
  <c r="I191" i="50"/>
  <c r="G191" i="50"/>
  <c r="E191" i="50"/>
  <c r="C191" i="50"/>
  <c r="B191" i="50"/>
  <c r="S190" i="50"/>
  <c r="R190" i="50"/>
  <c r="P190" i="50"/>
  <c r="O190" i="50"/>
  <c r="M190" i="50"/>
  <c r="L190" i="50"/>
  <c r="J190" i="50"/>
  <c r="I190" i="50"/>
  <c r="G190" i="50"/>
  <c r="E190" i="50"/>
  <c r="C190" i="50"/>
  <c r="B190" i="50"/>
  <c r="S189" i="50"/>
  <c r="R189" i="50"/>
  <c r="P189" i="50"/>
  <c r="O189" i="50"/>
  <c r="M189" i="50"/>
  <c r="L189" i="50"/>
  <c r="J189" i="50"/>
  <c r="I189" i="50"/>
  <c r="G189" i="50"/>
  <c r="E189" i="50"/>
  <c r="C189" i="50"/>
  <c r="B189" i="50"/>
  <c r="S188" i="50"/>
  <c r="R188" i="50"/>
  <c r="P188" i="50"/>
  <c r="O188" i="50"/>
  <c r="M188" i="50"/>
  <c r="L188" i="50"/>
  <c r="J188" i="50"/>
  <c r="I188" i="50"/>
  <c r="G188" i="50"/>
  <c r="E188" i="50"/>
  <c r="C188" i="50"/>
  <c r="B188" i="50"/>
  <c r="S187" i="50"/>
  <c r="R187" i="50"/>
  <c r="P187" i="50"/>
  <c r="O187" i="50"/>
  <c r="M187" i="50"/>
  <c r="L187" i="50"/>
  <c r="J187" i="50"/>
  <c r="I187" i="50"/>
  <c r="G187" i="50"/>
  <c r="E187" i="50"/>
  <c r="C187" i="50"/>
  <c r="B187" i="50"/>
  <c r="S186" i="50"/>
  <c r="R186" i="50"/>
  <c r="P186" i="50"/>
  <c r="O186" i="50"/>
  <c r="M186" i="50"/>
  <c r="L186" i="50"/>
  <c r="J186" i="50"/>
  <c r="I186" i="50"/>
  <c r="G186" i="50"/>
  <c r="E186" i="50"/>
  <c r="C186" i="50"/>
  <c r="B186" i="50"/>
  <c r="S185" i="50"/>
  <c r="R185" i="50"/>
  <c r="P185" i="50"/>
  <c r="O185" i="50"/>
  <c r="M185" i="50"/>
  <c r="L185" i="50"/>
  <c r="J185" i="50"/>
  <c r="I185" i="50"/>
  <c r="G185" i="50"/>
  <c r="E185" i="50"/>
  <c r="C185" i="50"/>
  <c r="B185" i="50"/>
  <c r="S184" i="50"/>
  <c r="R184" i="50"/>
  <c r="P184" i="50"/>
  <c r="O184" i="50"/>
  <c r="M184" i="50"/>
  <c r="L184" i="50"/>
  <c r="J184" i="50"/>
  <c r="I184" i="50"/>
  <c r="G184" i="50"/>
  <c r="E184" i="50"/>
  <c r="C184" i="50"/>
  <c r="B184" i="50"/>
  <c r="S183" i="50"/>
  <c r="R183" i="50"/>
  <c r="P183" i="50"/>
  <c r="O183" i="50"/>
  <c r="M183" i="50"/>
  <c r="L183" i="50"/>
  <c r="J183" i="50"/>
  <c r="I183" i="50"/>
  <c r="G183" i="50"/>
  <c r="E183" i="50"/>
  <c r="C183" i="50"/>
  <c r="B183" i="50"/>
  <c r="S182" i="50"/>
  <c r="R182" i="50"/>
  <c r="P182" i="50"/>
  <c r="O182" i="50"/>
  <c r="M182" i="50"/>
  <c r="L182" i="50"/>
  <c r="J182" i="50"/>
  <c r="I182" i="50"/>
  <c r="G182" i="50"/>
  <c r="E182" i="50"/>
  <c r="C182" i="50"/>
  <c r="B182" i="50"/>
  <c r="S181" i="50"/>
  <c r="R181" i="50"/>
  <c r="P181" i="50"/>
  <c r="O181" i="50"/>
  <c r="M181" i="50"/>
  <c r="L181" i="50"/>
  <c r="J181" i="50"/>
  <c r="I181" i="50"/>
  <c r="G181" i="50"/>
  <c r="E181" i="50"/>
  <c r="C181" i="50"/>
  <c r="B181" i="50"/>
  <c r="S180" i="50"/>
  <c r="R180" i="50"/>
  <c r="P180" i="50"/>
  <c r="O180" i="50"/>
  <c r="M180" i="50"/>
  <c r="L180" i="50"/>
  <c r="J180" i="50"/>
  <c r="I180" i="50"/>
  <c r="G180" i="50"/>
  <c r="E180" i="50"/>
  <c r="C180" i="50"/>
  <c r="B180" i="50"/>
  <c r="S179" i="50"/>
  <c r="R179" i="50"/>
  <c r="P179" i="50"/>
  <c r="O179" i="50"/>
  <c r="M179" i="50"/>
  <c r="L179" i="50"/>
  <c r="J179" i="50"/>
  <c r="I179" i="50"/>
  <c r="G179" i="50"/>
  <c r="E179" i="50"/>
  <c r="C179" i="50"/>
  <c r="B179" i="50"/>
  <c r="S178" i="50"/>
  <c r="R178" i="50"/>
  <c r="P178" i="50"/>
  <c r="O178" i="50"/>
  <c r="M178" i="50"/>
  <c r="L178" i="50"/>
  <c r="J178" i="50"/>
  <c r="I178" i="50"/>
  <c r="G178" i="50"/>
  <c r="E178" i="50"/>
  <c r="C178" i="50"/>
  <c r="B178" i="50"/>
  <c r="S177" i="50"/>
  <c r="R177" i="50"/>
  <c r="P177" i="50"/>
  <c r="O177" i="50"/>
  <c r="M177" i="50"/>
  <c r="L177" i="50"/>
  <c r="J177" i="50"/>
  <c r="I177" i="50"/>
  <c r="G177" i="50"/>
  <c r="E177" i="50"/>
  <c r="C177" i="50"/>
  <c r="B177" i="50"/>
  <c r="S176" i="50"/>
  <c r="R176" i="50"/>
  <c r="P176" i="50"/>
  <c r="O176" i="50"/>
  <c r="M176" i="50"/>
  <c r="L176" i="50"/>
  <c r="J176" i="50"/>
  <c r="I176" i="50"/>
  <c r="G176" i="50"/>
  <c r="E176" i="50"/>
  <c r="C176" i="50"/>
  <c r="B176" i="50"/>
  <c r="S175" i="50"/>
  <c r="R175" i="50"/>
  <c r="P175" i="50"/>
  <c r="O175" i="50"/>
  <c r="M175" i="50"/>
  <c r="L175" i="50"/>
  <c r="J175" i="50"/>
  <c r="I175" i="50"/>
  <c r="G175" i="50"/>
  <c r="E175" i="50"/>
  <c r="C175" i="50"/>
  <c r="B175" i="50"/>
  <c r="S174" i="50"/>
  <c r="R174" i="50"/>
  <c r="P174" i="50"/>
  <c r="O174" i="50"/>
  <c r="M174" i="50"/>
  <c r="L174" i="50"/>
  <c r="J174" i="50"/>
  <c r="I174" i="50"/>
  <c r="G174" i="50"/>
  <c r="E174" i="50"/>
  <c r="C174" i="50"/>
  <c r="B174" i="50"/>
  <c r="S173" i="50"/>
  <c r="R173" i="50"/>
  <c r="P173" i="50"/>
  <c r="O173" i="50"/>
  <c r="M173" i="50"/>
  <c r="L173" i="50"/>
  <c r="J173" i="50"/>
  <c r="I173" i="50"/>
  <c r="G173" i="50"/>
  <c r="E173" i="50"/>
  <c r="C173" i="50"/>
  <c r="B173" i="50"/>
  <c r="S172" i="50"/>
  <c r="R172" i="50"/>
  <c r="P172" i="50"/>
  <c r="O172" i="50"/>
  <c r="M172" i="50"/>
  <c r="L172" i="50"/>
  <c r="J172" i="50"/>
  <c r="I172" i="50"/>
  <c r="G172" i="50"/>
  <c r="E172" i="50"/>
  <c r="C172" i="50"/>
  <c r="B172" i="50"/>
  <c r="S171" i="50"/>
  <c r="R171" i="50"/>
  <c r="P171" i="50"/>
  <c r="O171" i="50"/>
  <c r="M171" i="50"/>
  <c r="L171" i="50"/>
  <c r="J171" i="50"/>
  <c r="I171" i="50"/>
  <c r="G171" i="50"/>
  <c r="E171" i="50"/>
  <c r="C171" i="50"/>
  <c r="B171" i="50"/>
  <c r="S170" i="50"/>
  <c r="R170" i="50"/>
  <c r="P170" i="50"/>
  <c r="O170" i="50"/>
  <c r="M170" i="50"/>
  <c r="L170" i="50"/>
  <c r="J170" i="50"/>
  <c r="I170" i="50"/>
  <c r="G170" i="50"/>
  <c r="E170" i="50"/>
  <c r="C170" i="50"/>
  <c r="B170" i="50"/>
  <c r="S169" i="50"/>
  <c r="R169" i="50"/>
  <c r="P169" i="50"/>
  <c r="O169" i="50"/>
  <c r="M169" i="50"/>
  <c r="L169" i="50"/>
  <c r="J169" i="50"/>
  <c r="I169" i="50"/>
  <c r="G169" i="50"/>
  <c r="E169" i="50"/>
  <c r="C169" i="50"/>
  <c r="B169" i="50"/>
  <c r="S168" i="50"/>
  <c r="R168" i="50"/>
  <c r="P168" i="50"/>
  <c r="O168" i="50"/>
  <c r="M168" i="50"/>
  <c r="L168" i="50"/>
  <c r="J168" i="50"/>
  <c r="I168" i="50"/>
  <c r="G168" i="50"/>
  <c r="E168" i="50"/>
  <c r="C168" i="50"/>
  <c r="B168" i="50"/>
  <c r="S167" i="50"/>
  <c r="R167" i="50"/>
  <c r="P167" i="50"/>
  <c r="O167" i="50"/>
  <c r="M167" i="50"/>
  <c r="L167" i="50"/>
  <c r="J167" i="50"/>
  <c r="I167" i="50"/>
  <c r="G167" i="50"/>
  <c r="E167" i="50"/>
  <c r="C167" i="50"/>
  <c r="B167" i="50"/>
  <c r="S166" i="50"/>
  <c r="R166" i="50"/>
  <c r="P166" i="50"/>
  <c r="O166" i="50"/>
  <c r="M166" i="50"/>
  <c r="L166" i="50"/>
  <c r="J166" i="50"/>
  <c r="I166" i="50"/>
  <c r="G166" i="50"/>
  <c r="E166" i="50"/>
  <c r="C166" i="50"/>
  <c r="B166" i="50"/>
  <c r="S165" i="50"/>
  <c r="R165" i="50"/>
  <c r="P165" i="50"/>
  <c r="O165" i="50"/>
  <c r="M165" i="50"/>
  <c r="L165" i="50"/>
  <c r="J165" i="50"/>
  <c r="I165" i="50"/>
  <c r="G165" i="50"/>
  <c r="E165" i="50"/>
  <c r="C165" i="50"/>
  <c r="B165" i="50"/>
  <c r="S164" i="50"/>
  <c r="R164" i="50"/>
  <c r="P164" i="50"/>
  <c r="O164" i="50"/>
  <c r="M164" i="50"/>
  <c r="L164" i="50"/>
  <c r="J164" i="50"/>
  <c r="I164" i="50"/>
  <c r="G164" i="50"/>
  <c r="E164" i="50"/>
  <c r="C164" i="50"/>
  <c r="B164" i="50"/>
  <c r="S163" i="50"/>
  <c r="R163" i="50"/>
  <c r="P163" i="50"/>
  <c r="O163" i="50"/>
  <c r="M163" i="50"/>
  <c r="L163" i="50"/>
  <c r="J163" i="50"/>
  <c r="I163" i="50"/>
  <c r="G163" i="50"/>
  <c r="E163" i="50"/>
  <c r="C163" i="50"/>
  <c r="B163" i="50"/>
  <c r="S162" i="50"/>
  <c r="R162" i="50"/>
  <c r="P162" i="50"/>
  <c r="O162" i="50"/>
  <c r="M162" i="50"/>
  <c r="L162" i="50"/>
  <c r="J162" i="50"/>
  <c r="I162" i="50"/>
  <c r="G162" i="50"/>
  <c r="E162" i="50"/>
  <c r="C162" i="50"/>
  <c r="B162" i="50"/>
  <c r="S161" i="50"/>
  <c r="R161" i="50"/>
  <c r="P161" i="50"/>
  <c r="O161" i="50"/>
  <c r="M161" i="50"/>
  <c r="L161" i="50"/>
  <c r="J161" i="50"/>
  <c r="I161" i="50"/>
  <c r="G161" i="50"/>
  <c r="E161" i="50"/>
  <c r="C161" i="50"/>
  <c r="B161" i="50"/>
  <c r="S160" i="50"/>
  <c r="R160" i="50"/>
  <c r="P160" i="50"/>
  <c r="O160" i="50"/>
  <c r="M160" i="50"/>
  <c r="L160" i="50"/>
  <c r="J160" i="50"/>
  <c r="I160" i="50"/>
  <c r="G160" i="50"/>
  <c r="E160" i="50"/>
  <c r="C160" i="50"/>
  <c r="B160" i="50"/>
  <c r="S159" i="50"/>
  <c r="R159" i="50"/>
  <c r="P159" i="50"/>
  <c r="O159" i="50"/>
  <c r="M159" i="50"/>
  <c r="L159" i="50"/>
  <c r="J159" i="50"/>
  <c r="I159" i="50"/>
  <c r="G159" i="50"/>
  <c r="E159" i="50"/>
  <c r="C159" i="50"/>
  <c r="B159" i="50"/>
  <c r="S158" i="50"/>
  <c r="R158" i="50"/>
  <c r="P158" i="50"/>
  <c r="O158" i="50"/>
  <c r="M158" i="50"/>
  <c r="L158" i="50"/>
  <c r="J158" i="50"/>
  <c r="I158" i="50"/>
  <c r="G158" i="50"/>
  <c r="E158" i="50"/>
  <c r="C158" i="50"/>
  <c r="B158" i="50"/>
  <c r="S157" i="50"/>
  <c r="R157" i="50"/>
  <c r="P157" i="50"/>
  <c r="O157" i="50"/>
  <c r="M157" i="50"/>
  <c r="L157" i="50"/>
  <c r="J157" i="50"/>
  <c r="I157" i="50"/>
  <c r="G157" i="50"/>
  <c r="E157" i="50"/>
  <c r="C157" i="50"/>
  <c r="B157" i="50"/>
  <c r="S156" i="50"/>
  <c r="R156" i="50"/>
  <c r="P156" i="50"/>
  <c r="O156" i="50"/>
  <c r="M156" i="50"/>
  <c r="L156" i="50"/>
  <c r="J156" i="50"/>
  <c r="I156" i="50"/>
  <c r="G156" i="50"/>
  <c r="E156" i="50"/>
  <c r="C156" i="50"/>
  <c r="B156" i="50"/>
  <c r="S155" i="50"/>
  <c r="R155" i="50"/>
  <c r="P155" i="50"/>
  <c r="O155" i="50"/>
  <c r="M155" i="50"/>
  <c r="L155" i="50"/>
  <c r="J155" i="50"/>
  <c r="I155" i="50"/>
  <c r="G155" i="50"/>
  <c r="E155" i="50"/>
  <c r="C155" i="50"/>
  <c r="B155" i="50"/>
  <c r="S154" i="50"/>
  <c r="R154" i="50"/>
  <c r="P154" i="50"/>
  <c r="O154" i="50"/>
  <c r="M154" i="50"/>
  <c r="L154" i="50"/>
  <c r="J154" i="50"/>
  <c r="I154" i="50"/>
  <c r="G154" i="50"/>
  <c r="E154" i="50"/>
  <c r="C154" i="50"/>
  <c r="B154" i="50"/>
  <c r="S153" i="50"/>
  <c r="R153" i="50"/>
  <c r="P153" i="50"/>
  <c r="O153" i="50"/>
  <c r="M153" i="50"/>
  <c r="L153" i="50"/>
  <c r="J153" i="50"/>
  <c r="I153" i="50"/>
  <c r="G153" i="50"/>
  <c r="E153" i="50"/>
  <c r="C153" i="50"/>
  <c r="B153" i="50"/>
  <c r="S152" i="50"/>
  <c r="R152" i="50"/>
  <c r="P152" i="50"/>
  <c r="O152" i="50"/>
  <c r="M152" i="50"/>
  <c r="L152" i="50"/>
  <c r="J152" i="50"/>
  <c r="I152" i="50"/>
  <c r="G152" i="50"/>
  <c r="E152" i="50"/>
  <c r="C152" i="50"/>
  <c r="B152" i="50"/>
  <c r="S151" i="50"/>
  <c r="R151" i="50"/>
  <c r="P151" i="50"/>
  <c r="O151" i="50"/>
  <c r="M151" i="50"/>
  <c r="L151" i="50"/>
  <c r="J151" i="50"/>
  <c r="I151" i="50"/>
  <c r="G151" i="50"/>
  <c r="E151" i="50"/>
  <c r="C151" i="50"/>
  <c r="B151" i="50"/>
  <c r="S150" i="50"/>
  <c r="R150" i="50"/>
  <c r="P150" i="50"/>
  <c r="O150" i="50"/>
  <c r="M150" i="50"/>
  <c r="L150" i="50"/>
  <c r="J150" i="50"/>
  <c r="I150" i="50"/>
  <c r="G150" i="50"/>
  <c r="E150" i="50"/>
  <c r="C150" i="50"/>
  <c r="B150" i="50"/>
  <c r="S149" i="50"/>
  <c r="R149" i="50"/>
  <c r="P149" i="50"/>
  <c r="O149" i="50"/>
  <c r="M149" i="50"/>
  <c r="L149" i="50"/>
  <c r="J149" i="50"/>
  <c r="I149" i="50"/>
  <c r="G149" i="50"/>
  <c r="E149" i="50"/>
  <c r="C149" i="50"/>
  <c r="B149" i="50"/>
  <c r="S148" i="50"/>
  <c r="R148" i="50"/>
  <c r="P148" i="50"/>
  <c r="O148" i="50"/>
  <c r="M148" i="50"/>
  <c r="L148" i="50"/>
  <c r="J148" i="50"/>
  <c r="I148" i="50"/>
  <c r="G148" i="50"/>
  <c r="E148" i="50"/>
  <c r="C148" i="50"/>
  <c r="B148" i="50"/>
  <c r="S147" i="50"/>
  <c r="R147" i="50"/>
  <c r="P147" i="50"/>
  <c r="O147" i="50"/>
  <c r="M147" i="50"/>
  <c r="L147" i="50"/>
  <c r="J147" i="50"/>
  <c r="I147" i="50"/>
  <c r="G147" i="50"/>
  <c r="E147" i="50"/>
  <c r="C147" i="50"/>
  <c r="B147" i="50"/>
  <c r="S146" i="50"/>
  <c r="R146" i="50"/>
  <c r="P146" i="50"/>
  <c r="O146" i="50"/>
  <c r="M146" i="50"/>
  <c r="L146" i="50"/>
  <c r="J146" i="50"/>
  <c r="I146" i="50"/>
  <c r="G146" i="50"/>
  <c r="E146" i="50"/>
  <c r="C146" i="50"/>
  <c r="B146" i="50"/>
  <c r="S145" i="50"/>
  <c r="R145" i="50"/>
  <c r="P145" i="50"/>
  <c r="O145" i="50"/>
  <c r="M145" i="50"/>
  <c r="L145" i="50"/>
  <c r="J145" i="50"/>
  <c r="I145" i="50"/>
  <c r="G145" i="50"/>
  <c r="E145" i="50"/>
  <c r="C145" i="50"/>
  <c r="B145" i="50"/>
  <c r="S144" i="50"/>
  <c r="R144" i="50"/>
  <c r="P144" i="50"/>
  <c r="O144" i="50"/>
  <c r="M144" i="50"/>
  <c r="L144" i="50"/>
  <c r="J144" i="50"/>
  <c r="I144" i="50"/>
  <c r="G144" i="50"/>
  <c r="E144" i="50"/>
  <c r="C144" i="50"/>
  <c r="B144" i="50"/>
  <c r="S143" i="50"/>
  <c r="R143" i="50"/>
  <c r="P143" i="50"/>
  <c r="O143" i="50"/>
  <c r="M143" i="50"/>
  <c r="L143" i="50"/>
  <c r="J143" i="50"/>
  <c r="I143" i="50"/>
  <c r="G143" i="50"/>
  <c r="E143" i="50"/>
  <c r="C143" i="50"/>
  <c r="B143" i="50"/>
  <c r="S142" i="50"/>
  <c r="R142" i="50"/>
  <c r="P142" i="50"/>
  <c r="O142" i="50"/>
  <c r="M142" i="50"/>
  <c r="L142" i="50"/>
  <c r="J142" i="50"/>
  <c r="I142" i="50"/>
  <c r="G142" i="50"/>
  <c r="E142" i="50"/>
  <c r="C142" i="50"/>
  <c r="B142" i="50"/>
  <c r="S141" i="50"/>
  <c r="R141" i="50"/>
  <c r="P141" i="50"/>
  <c r="O141" i="50"/>
  <c r="M141" i="50"/>
  <c r="L141" i="50"/>
  <c r="J141" i="50"/>
  <c r="I141" i="50"/>
  <c r="G141" i="50"/>
  <c r="E141" i="50"/>
  <c r="C141" i="50"/>
  <c r="B141" i="50"/>
  <c r="S140" i="50"/>
  <c r="R140" i="50"/>
  <c r="P140" i="50"/>
  <c r="O140" i="50"/>
  <c r="M140" i="50"/>
  <c r="L140" i="50"/>
  <c r="J140" i="50"/>
  <c r="I140" i="50"/>
  <c r="G140" i="50"/>
  <c r="E140" i="50"/>
  <c r="C140" i="50"/>
  <c r="B140" i="50"/>
  <c r="S139" i="50"/>
  <c r="R139" i="50"/>
  <c r="P139" i="50"/>
  <c r="O139" i="50"/>
  <c r="M139" i="50"/>
  <c r="L139" i="50"/>
  <c r="J139" i="50"/>
  <c r="I139" i="50"/>
  <c r="G139" i="50"/>
  <c r="E139" i="50"/>
  <c r="C139" i="50"/>
  <c r="B139" i="50"/>
  <c r="S138" i="50"/>
  <c r="R138" i="50"/>
  <c r="P138" i="50"/>
  <c r="O138" i="50"/>
  <c r="M138" i="50"/>
  <c r="L138" i="50"/>
  <c r="J138" i="50"/>
  <c r="I138" i="50"/>
  <c r="G138" i="50"/>
  <c r="E138" i="50"/>
  <c r="C138" i="50"/>
  <c r="B138" i="50"/>
  <c r="S137" i="50"/>
  <c r="R137" i="50"/>
  <c r="P137" i="50"/>
  <c r="O137" i="50"/>
  <c r="M137" i="50"/>
  <c r="L137" i="50"/>
  <c r="J137" i="50"/>
  <c r="I137" i="50"/>
  <c r="G137" i="50"/>
  <c r="E137" i="50"/>
  <c r="C137" i="50"/>
  <c r="B137" i="50"/>
  <c r="S136" i="50"/>
  <c r="R136" i="50"/>
  <c r="P136" i="50"/>
  <c r="O136" i="50"/>
  <c r="M136" i="50"/>
  <c r="L136" i="50"/>
  <c r="J136" i="50"/>
  <c r="I136" i="50"/>
  <c r="G136" i="50"/>
  <c r="E136" i="50"/>
  <c r="C136" i="50"/>
  <c r="B136" i="50"/>
  <c r="S135" i="50"/>
  <c r="R135" i="50"/>
  <c r="P135" i="50"/>
  <c r="O135" i="50"/>
  <c r="M135" i="50"/>
  <c r="L135" i="50"/>
  <c r="J135" i="50"/>
  <c r="I135" i="50"/>
  <c r="G135" i="50"/>
  <c r="E135" i="50"/>
  <c r="C135" i="50"/>
  <c r="B135" i="50"/>
  <c r="S134" i="50"/>
  <c r="R134" i="50"/>
  <c r="P134" i="50"/>
  <c r="O134" i="50"/>
  <c r="M134" i="50"/>
  <c r="L134" i="50"/>
  <c r="J134" i="50"/>
  <c r="I134" i="50"/>
  <c r="G134" i="50"/>
  <c r="E134" i="50"/>
  <c r="C134" i="50"/>
  <c r="B134" i="50"/>
  <c r="S133" i="50"/>
  <c r="R133" i="50"/>
  <c r="P133" i="50"/>
  <c r="O133" i="50"/>
  <c r="M133" i="50"/>
  <c r="L133" i="50"/>
  <c r="J133" i="50"/>
  <c r="I133" i="50"/>
  <c r="G133" i="50"/>
  <c r="E133" i="50"/>
  <c r="C133" i="50"/>
  <c r="B133" i="50"/>
  <c r="S132" i="50"/>
  <c r="R132" i="50"/>
  <c r="P132" i="50"/>
  <c r="O132" i="50"/>
  <c r="M132" i="50"/>
  <c r="L132" i="50"/>
  <c r="J132" i="50"/>
  <c r="I132" i="50"/>
  <c r="G132" i="50"/>
  <c r="E132" i="50"/>
  <c r="C132" i="50"/>
  <c r="B132" i="50"/>
  <c r="S131" i="50"/>
  <c r="R131" i="50"/>
  <c r="P131" i="50"/>
  <c r="O131" i="50"/>
  <c r="M131" i="50"/>
  <c r="L131" i="50"/>
  <c r="J131" i="50"/>
  <c r="I131" i="50"/>
  <c r="G131" i="50"/>
  <c r="E131" i="50"/>
  <c r="C131" i="50"/>
  <c r="B131" i="50"/>
  <c r="S130" i="50"/>
  <c r="R130" i="50"/>
  <c r="P130" i="50"/>
  <c r="O130" i="50"/>
  <c r="M130" i="50"/>
  <c r="L130" i="50"/>
  <c r="J130" i="50"/>
  <c r="I130" i="50"/>
  <c r="G130" i="50"/>
  <c r="E130" i="50"/>
  <c r="C130" i="50"/>
  <c r="B130" i="50"/>
  <c r="S129" i="50"/>
  <c r="R129" i="50"/>
  <c r="P129" i="50"/>
  <c r="O129" i="50"/>
  <c r="M129" i="50"/>
  <c r="L129" i="50"/>
  <c r="J129" i="50"/>
  <c r="I129" i="50"/>
  <c r="G129" i="50"/>
  <c r="E129" i="50"/>
  <c r="C129" i="50"/>
  <c r="B129" i="50"/>
  <c r="S128" i="50"/>
  <c r="R128" i="50"/>
  <c r="P128" i="50"/>
  <c r="O128" i="50"/>
  <c r="M128" i="50"/>
  <c r="L128" i="50"/>
  <c r="J128" i="50"/>
  <c r="I128" i="50"/>
  <c r="G128" i="50"/>
  <c r="E128" i="50"/>
  <c r="C128" i="50"/>
  <c r="B128" i="50"/>
  <c r="S127" i="50"/>
  <c r="R127" i="50"/>
  <c r="P127" i="50"/>
  <c r="O127" i="50"/>
  <c r="M127" i="50"/>
  <c r="L127" i="50"/>
  <c r="J127" i="50"/>
  <c r="I127" i="50"/>
  <c r="G127" i="50"/>
  <c r="E127" i="50"/>
  <c r="C127" i="50"/>
  <c r="B127" i="50"/>
  <c r="S126" i="50"/>
  <c r="R126" i="50"/>
  <c r="P126" i="50"/>
  <c r="O126" i="50"/>
  <c r="M126" i="50"/>
  <c r="L126" i="50"/>
  <c r="J126" i="50"/>
  <c r="I126" i="50"/>
  <c r="G126" i="50"/>
  <c r="E126" i="50"/>
  <c r="C126" i="50"/>
  <c r="B126" i="50"/>
  <c r="S125" i="50"/>
  <c r="R125" i="50"/>
  <c r="P125" i="50"/>
  <c r="O125" i="50"/>
  <c r="M125" i="50"/>
  <c r="L125" i="50"/>
  <c r="J125" i="50"/>
  <c r="I125" i="50"/>
  <c r="G125" i="50"/>
  <c r="E125" i="50"/>
  <c r="C125" i="50"/>
  <c r="B125" i="50"/>
  <c r="S124" i="50"/>
  <c r="R124" i="50"/>
  <c r="P124" i="50"/>
  <c r="O124" i="50"/>
  <c r="M124" i="50"/>
  <c r="L124" i="50"/>
  <c r="J124" i="50"/>
  <c r="I124" i="50"/>
  <c r="G124" i="50"/>
  <c r="E124" i="50"/>
  <c r="C124" i="50"/>
  <c r="B124" i="50"/>
  <c r="S123" i="50"/>
  <c r="R123" i="50"/>
  <c r="P123" i="50"/>
  <c r="O123" i="50"/>
  <c r="M123" i="50"/>
  <c r="L123" i="50"/>
  <c r="J123" i="50"/>
  <c r="I123" i="50"/>
  <c r="G123" i="50"/>
  <c r="E123" i="50"/>
  <c r="C123" i="50"/>
  <c r="B123" i="50"/>
  <c r="S122" i="50"/>
  <c r="R122" i="50"/>
  <c r="P122" i="50"/>
  <c r="O122" i="50"/>
  <c r="M122" i="50"/>
  <c r="L122" i="50"/>
  <c r="J122" i="50"/>
  <c r="I122" i="50"/>
  <c r="G122" i="50"/>
  <c r="E122" i="50"/>
  <c r="C122" i="50"/>
  <c r="B122" i="50"/>
  <c r="S121" i="50"/>
  <c r="R121" i="50"/>
  <c r="P121" i="50"/>
  <c r="O121" i="50"/>
  <c r="M121" i="50"/>
  <c r="L121" i="50"/>
  <c r="J121" i="50"/>
  <c r="I121" i="50"/>
  <c r="G121" i="50"/>
  <c r="E121" i="50"/>
  <c r="C121" i="50"/>
  <c r="B121" i="50"/>
  <c r="S120" i="50"/>
  <c r="R120" i="50"/>
  <c r="P120" i="50"/>
  <c r="O120" i="50"/>
  <c r="M120" i="50"/>
  <c r="L120" i="50"/>
  <c r="J120" i="50"/>
  <c r="I120" i="50"/>
  <c r="G120" i="50"/>
  <c r="E120" i="50"/>
  <c r="C120" i="50"/>
  <c r="B120" i="50"/>
  <c r="S119" i="50"/>
  <c r="R119" i="50"/>
  <c r="P119" i="50"/>
  <c r="O119" i="50"/>
  <c r="M119" i="50"/>
  <c r="L119" i="50"/>
  <c r="J119" i="50"/>
  <c r="I119" i="50"/>
  <c r="G119" i="50"/>
  <c r="E119" i="50"/>
  <c r="C119" i="50"/>
  <c r="B119" i="50"/>
  <c r="S118" i="50"/>
  <c r="R118" i="50"/>
  <c r="P118" i="50"/>
  <c r="O118" i="50"/>
  <c r="M118" i="50"/>
  <c r="L118" i="50"/>
  <c r="J118" i="50"/>
  <c r="I118" i="50"/>
  <c r="G118" i="50"/>
  <c r="E118" i="50"/>
  <c r="C118" i="50"/>
  <c r="B118" i="50"/>
  <c r="S117" i="50"/>
  <c r="R117" i="50"/>
  <c r="P117" i="50"/>
  <c r="O117" i="50"/>
  <c r="M117" i="50"/>
  <c r="L117" i="50"/>
  <c r="J117" i="50"/>
  <c r="I117" i="50"/>
  <c r="G117" i="50"/>
  <c r="E117" i="50"/>
  <c r="C117" i="50"/>
  <c r="B117" i="50"/>
  <c r="S116" i="50"/>
  <c r="R116" i="50"/>
  <c r="P116" i="50"/>
  <c r="O116" i="50"/>
  <c r="M116" i="50"/>
  <c r="L116" i="50"/>
  <c r="J116" i="50"/>
  <c r="I116" i="50"/>
  <c r="G116" i="50"/>
  <c r="E116" i="50"/>
  <c r="C116" i="50"/>
  <c r="B116" i="50"/>
  <c r="S115" i="50"/>
  <c r="R115" i="50"/>
  <c r="P115" i="50"/>
  <c r="O115" i="50"/>
  <c r="M115" i="50"/>
  <c r="L115" i="50"/>
  <c r="J115" i="50"/>
  <c r="I115" i="50"/>
  <c r="G115" i="50"/>
  <c r="E115" i="50"/>
  <c r="C115" i="50"/>
  <c r="B115" i="50"/>
  <c r="S114" i="50"/>
  <c r="R114" i="50"/>
  <c r="P114" i="50"/>
  <c r="O114" i="50"/>
  <c r="M114" i="50"/>
  <c r="L114" i="50"/>
  <c r="J114" i="50"/>
  <c r="I114" i="50"/>
  <c r="G114" i="50"/>
  <c r="E114" i="50"/>
  <c r="C114" i="50"/>
  <c r="B114" i="50"/>
  <c r="S113" i="50"/>
  <c r="R113" i="50"/>
  <c r="P113" i="50"/>
  <c r="O113" i="50"/>
  <c r="M113" i="50"/>
  <c r="L113" i="50"/>
  <c r="J113" i="50"/>
  <c r="I113" i="50"/>
  <c r="G113" i="50"/>
  <c r="E113" i="50"/>
  <c r="C113" i="50"/>
  <c r="B113" i="50"/>
  <c r="S112" i="50"/>
  <c r="R112" i="50"/>
  <c r="P112" i="50"/>
  <c r="O112" i="50"/>
  <c r="M112" i="50"/>
  <c r="L112" i="50"/>
  <c r="J112" i="50"/>
  <c r="I112" i="50"/>
  <c r="G112" i="50"/>
  <c r="E112" i="50"/>
  <c r="C112" i="50"/>
  <c r="B112" i="50"/>
  <c r="S111" i="50"/>
  <c r="R111" i="50"/>
  <c r="P111" i="50"/>
  <c r="O111" i="50"/>
  <c r="M111" i="50"/>
  <c r="L111" i="50"/>
  <c r="J111" i="50"/>
  <c r="I111" i="50"/>
  <c r="G111" i="50"/>
  <c r="E111" i="50"/>
  <c r="C111" i="50"/>
  <c r="B111" i="50"/>
  <c r="S110" i="50"/>
  <c r="R110" i="50"/>
  <c r="P110" i="50"/>
  <c r="O110" i="50"/>
  <c r="M110" i="50"/>
  <c r="L110" i="50"/>
  <c r="J110" i="50"/>
  <c r="I110" i="50"/>
  <c r="G110" i="50"/>
  <c r="E110" i="50"/>
  <c r="C110" i="50"/>
  <c r="B110" i="50"/>
  <c r="S109" i="50"/>
  <c r="R109" i="50"/>
  <c r="P109" i="50"/>
  <c r="O109" i="50"/>
  <c r="M109" i="50"/>
  <c r="L109" i="50"/>
  <c r="J109" i="50"/>
  <c r="I109" i="50"/>
  <c r="G109" i="50"/>
  <c r="E109" i="50"/>
  <c r="C109" i="50"/>
  <c r="B109" i="50"/>
  <c r="S108" i="50"/>
  <c r="R108" i="50"/>
  <c r="P108" i="50"/>
  <c r="O108" i="50"/>
  <c r="M108" i="50"/>
  <c r="L108" i="50"/>
  <c r="J108" i="50"/>
  <c r="I108" i="50"/>
  <c r="G108" i="50"/>
  <c r="E108" i="50"/>
  <c r="C108" i="50"/>
  <c r="B108" i="50"/>
  <c r="S107" i="50"/>
  <c r="R107" i="50"/>
  <c r="P107" i="50"/>
  <c r="O107" i="50"/>
  <c r="M107" i="50"/>
  <c r="L107" i="50"/>
  <c r="J107" i="50"/>
  <c r="I107" i="50"/>
  <c r="G107" i="50"/>
  <c r="E107" i="50"/>
  <c r="C107" i="50"/>
  <c r="B107" i="50"/>
  <c r="S106" i="50"/>
  <c r="R106" i="50"/>
  <c r="P106" i="50"/>
  <c r="O106" i="50"/>
  <c r="M106" i="50"/>
  <c r="L106" i="50"/>
  <c r="J106" i="50"/>
  <c r="I106" i="50"/>
  <c r="G106" i="50"/>
  <c r="E106" i="50"/>
  <c r="C106" i="50"/>
  <c r="B106" i="50"/>
  <c r="S105" i="50"/>
  <c r="R105" i="50"/>
  <c r="P105" i="50"/>
  <c r="O105" i="50"/>
  <c r="M105" i="50"/>
  <c r="L105" i="50"/>
  <c r="J105" i="50"/>
  <c r="I105" i="50"/>
  <c r="G105" i="50"/>
  <c r="E105" i="50"/>
  <c r="C105" i="50"/>
  <c r="B105" i="50"/>
  <c r="S104" i="50"/>
  <c r="R104" i="50"/>
  <c r="P104" i="50"/>
  <c r="O104" i="50"/>
  <c r="M104" i="50"/>
  <c r="L104" i="50"/>
  <c r="J104" i="50"/>
  <c r="I104" i="50"/>
  <c r="G104" i="50"/>
  <c r="E104" i="50"/>
  <c r="C104" i="50"/>
  <c r="B104" i="50"/>
  <c r="S103" i="50"/>
  <c r="R103" i="50"/>
  <c r="P103" i="50"/>
  <c r="O103" i="50"/>
  <c r="M103" i="50"/>
  <c r="L103" i="50"/>
  <c r="J103" i="50"/>
  <c r="I103" i="50"/>
  <c r="G103" i="50"/>
  <c r="E103" i="50"/>
  <c r="C103" i="50"/>
  <c r="B103" i="50"/>
  <c r="S102" i="50"/>
  <c r="R102" i="50"/>
  <c r="P102" i="50"/>
  <c r="O102" i="50"/>
  <c r="M102" i="50"/>
  <c r="L102" i="50"/>
  <c r="J102" i="50"/>
  <c r="I102" i="50"/>
  <c r="G102" i="50"/>
  <c r="E102" i="50"/>
  <c r="C102" i="50"/>
  <c r="B102" i="50"/>
  <c r="S101" i="50"/>
  <c r="R101" i="50"/>
  <c r="P101" i="50"/>
  <c r="O101" i="50"/>
  <c r="M101" i="50"/>
  <c r="L101" i="50"/>
  <c r="J101" i="50"/>
  <c r="I101" i="50"/>
  <c r="G101" i="50"/>
  <c r="E101" i="50"/>
  <c r="C101" i="50"/>
  <c r="B101" i="50"/>
  <c r="S100" i="50"/>
  <c r="R100" i="50"/>
  <c r="P100" i="50"/>
  <c r="O100" i="50"/>
  <c r="M100" i="50"/>
  <c r="L100" i="50"/>
  <c r="J100" i="50"/>
  <c r="I100" i="50"/>
  <c r="G100" i="50"/>
  <c r="E100" i="50"/>
  <c r="C100" i="50"/>
  <c r="B100" i="50"/>
  <c r="S99" i="50"/>
  <c r="R99" i="50"/>
  <c r="P99" i="50"/>
  <c r="O99" i="50"/>
  <c r="M99" i="50"/>
  <c r="L99" i="50"/>
  <c r="J99" i="50"/>
  <c r="I99" i="50"/>
  <c r="G99" i="50"/>
  <c r="E99" i="50"/>
  <c r="C99" i="50"/>
  <c r="B99" i="50"/>
  <c r="S98" i="50"/>
  <c r="R98" i="50"/>
  <c r="P98" i="50"/>
  <c r="O98" i="50"/>
  <c r="M98" i="50"/>
  <c r="L98" i="50"/>
  <c r="J98" i="50"/>
  <c r="I98" i="50"/>
  <c r="G98" i="50"/>
  <c r="E98" i="50"/>
  <c r="C98" i="50"/>
  <c r="B98" i="50"/>
  <c r="S97" i="50"/>
  <c r="R97" i="50"/>
  <c r="P97" i="50"/>
  <c r="O97" i="50"/>
  <c r="M97" i="50"/>
  <c r="L97" i="50"/>
  <c r="J97" i="50"/>
  <c r="I97" i="50"/>
  <c r="G97" i="50"/>
  <c r="E97" i="50"/>
  <c r="C97" i="50"/>
  <c r="B97" i="50"/>
  <c r="S96" i="50"/>
  <c r="R96" i="50"/>
  <c r="P96" i="50"/>
  <c r="O96" i="50"/>
  <c r="M96" i="50"/>
  <c r="L96" i="50"/>
  <c r="J96" i="50"/>
  <c r="I96" i="50"/>
  <c r="G96" i="50"/>
  <c r="E96" i="50"/>
  <c r="C96" i="50"/>
  <c r="B96" i="50"/>
  <c r="S95" i="50"/>
  <c r="R95" i="50"/>
  <c r="P95" i="50"/>
  <c r="O95" i="50"/>
  <c r="M95" i="50"/>
  <c r="L95" i="50"/>
  <c r="J95" i="50"/>
  <c r="I95" i="50"/>
  <c r="G95" i="50"/>
  <c r="E95" i="50"/>
  <c r="C95" i="50"/>
  <c r="B95" i="50"/>
  <c r="S94" i="50"/>
  <c r="R94" i="50"/>
  <c r="P94" i="50"/>
  <c r="O94" i="50"/>
  <c r="M94" i="50"/>
  <c r="L94" i="50"/>
  <c r="J94" i="50"/>
  <c r="I94" i="50"/>
  <c r="G94" i="50"/>
  <c r="E94" i="50"/>
  <c r="C94" i="50"/>
  <c r="B94" i="50"/>
  <c r="S93" i="50"/>
  <c r="R93" i="50"/>
  <c r="P93" i="50"/>
  <c r="O93" i="50"/>
  <c r="M93" i="50"/>
  <c r="L93" i="50"/>
  <c r="J93" i="50"/>
  <c r="I93" i="50"/>
  <c r="G93" i="50"/>
  <c r="E93" i="50"/>
  <c r="C93" i="50"/>
  <c r="B93" i="50"/>
  <c r="S92" i="50"/>
  <c r="R92" i="50"/>
  <c r="P92" i="50"/>
  <c r="O92" i="50"/>
  <c r="M92" i="50"/>
  <c r="L92" i="50"/>
  <c r="J92" i="50"/>
  <c r="I92" i="50"/>
  <c r="G92" i="50"/>
  <c r="E92" i="50"/>
  <c r="C92" i="50"/>
  <c r="B92" i="50"/>
  <c r="S91" i="50"/>
  <c r="R91" i="50"/>
  <c r="P91" i="50"/>
  <c r="O91" i="50"/>
  <c r="M91" i="50"/>
  <c r="L91" i="50"/>
  <c r="J91" i="50"/>
  <c r="I91" i="50"/>
  <c r="G91" i="50"/>
  <c r="E91" i="50"/>
  <c r="C91" i="50"/>
  <c r="B91" i="50"/>
  <c r="S90" i="50"/>
  <c r="R90" i="50"/>
  <c r="P90" i="50"/>
  <c r="O90" i="50"/>
  <c r="M90" i="50"/>
  <c r="L90" i="50"/>
  <c r="J90" i="50"/>
  <c r="I90" i="50"/>
  <c r="G90" i="50"/>
  <c r="E90" i="50"/>
  <c r="C90" i="50"/>
  <c r="B90" i="50"/>
  <c r="S89" i="50"/>
  <c r="R89" i="50"/>
  <c r="P89" i="50"/>
  <c r="O89" i="50"/>
  <c r="M89" i="50"/>
  <c r="L89" i="50"/>
  <c r="J89" i="50"/>
  <c r="I89" i="50"/>
  <c r="G89" i="50"/>
  <c r="E89" i="50"/>
  <c r="C89" i="50"/>
  <c r="B89" i="50"/>
  <c r="S88" i="50"/>
  <c r="R88" i="50"/>
  <c r="P88" i="50"/>
  <c r="O88" i="50"/>
  <c r="M88" i="50"/>
  <c r="L88" i="50"/>
  <c r="J88" i="50"/>
  <c r="I88" i="50"/>
  <c r="G88" i="50"/>
  <c r="E88" i="50"/>
  <c r="C88" i="50"/>
  <c r="B88" i="50"/>
  <c r="S87" i="50"/>
  <c r="R87" i="50"/>
  <c r="P87" i="50"/>
  <c r="O87" i="50"/>
  <c r="M87" i="50"/>
  <c r="L87" i="50"/>
  <c r="J87" i="50"/>
  <c r="I87" i="50"/>
  <c r="G87" i="50"/>
  <c r="E87" i="50"/>
  <c r="C87" i="50"/>
  <c r="B87" i="50"/>
  <c r="S86" i="50"/>
  <c r="R86" i="50"/>
  <c r="P86" i="50"/>
  <c r="O86" i="50"/>
  <c r="M86" i="50"/>
  <c r="L86" i="50"/>
  <c r="J86" i="50"/>
  <c r="I86" i="50"/>
  <c r="G86" i="50"/>
  <c r="E86" i="50"/>
  <c r="C86" i="50"/>
  <c r="B86" i="50"/>
  <c r="S85" i="50"/>
  <c r="R85" i="50"/>
  <c r="P85" i="50"/>
  <c r="O85" i="50"/>
  <c r="M85" i="50"/>
  <c r="L85" i="50"/>
  <c r="J85" i="50"/>
  <c r="I85" i="50"/>
  <c r="G85" i="50"/>
  <c r="E85" i="50"/>
  <c r="C85" i="50"/>
  <c r="B85" i="50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J46" i="49"/>
  <c r="I46" i="49"/>
  <c r="H46" i="49"/>
  <c r="G46" i="49"/>
  <c r="F46" i="49"/>
  <c r="E46" i="49"/>
  <c r="D46" i="49"/>
  <c r="C46" i="49"/>
  <c r="B46" i="49"/>
  <c r="Q50" i="52" l="1"/>
  <c r="Q47" i="52"/>
  <c r="Q44" i="52"/>
  <c r="Q41" i="52"/>
  <c r="Q38" i="52"/>
  <c r="Q35" i="52"/>
  <c r="Q31" i="52"/>
  <c r="N12" i="47"/>
  <c r="R4" i="51"/>
  <c r="N13" i="47"/>
  <c r="N11" i="47"/>
  <c r="Q49" i="52"/>
  <c r="Q51" i="52"/>
  <c r="Q43" i="52"/>
  <c r="Q46" i="52"/>
  <c r="Q48" i="52"/>
  <c r="Q45" i="52"/>
  <c r="Q42" i="52"/>
  <c r="Q40" i="52"/>
  <c r="Q39" i="52"/>
  <c r="Q37" i="52"/>
  <c r="Q36" i="52"/>
  <c r="Q34" i="52"/>
  <c r="Q32" i="52"/>
  <c r="Q30" i="52"/>
  <c r="Q27" i="52"/>
  <c r="Q28" i="52"/>
  <c r="Q26" i="52"/>
  <c r="Q23" i="52"/>
  <c r="Q24" i="52"/>
  <c r="Q22" i="52"/>
  <c r="Q12" i="52"/>
  <c r="Q19" i="52"/>
  <c r="Q20" i="52"/>
  <c r="Q18" i="52"/>
  <c r="Q15" i="52"/>
  <c r="Q10" i="52"/>
  <c r="Q16" i="52"/>
  <c r="Q14" i="52"/>
  <c r="Q11" i="52"/>
  <c r="N27" i="51"/>
  <c r="G26" i="51"/>
  <c r="P25" i="51"/>
  <c r="I25" i="51"/>
  <c r="N23" i="51"/>
  <c r="G22" i="51"/>
  <c r="P21" i="51"/>
  <c r="I21" i="51"/>
  <c r="N18" i="51"/>
  <c r="G17" i="51"/>
  <c r="P16" i="51"/>
  <c r="I16" i="51"/>
  <c r="N14" i="51"/>
  <c r="G13" i="51"/>
  <c r="P12" i="51"/>
  <c r="I12" i="51"/>
  <c r="I27" i="51"/>
  <c r="N25" i="51"/>
  <c r="G24" i="51"/>
  <c r="P23" i="51"/>
  <c r="I23" i="51"/>
  <c r="N21" i="51"/>
  <c r="G19" i="51"/>
  <c r="P18" i="51"/>
  <c r="I18" i="51"/>
  <c r="N16" i="51"/>
  <c r="G15" i="51"/>
  <c r="P14" i="51"/>
  <c r="I14" i="51"/>
  <c r="N12" i="51"/>
  <c r="G11" i="51"/>
  <c r="P27" i="51"/>
  <c r="K83" i="49"/>
  <c r="K85" i="49"/>
  <c r="K87" i="49"/>
  <c r="K89" i="49"/>
  <c r="K91" i="49"/>
  <c r="K93" i="49"/>
  <c r="K95" i="49"/>
  <c r="K223" i="49"/>
  <c r="K533" i="49"/>
  <c r="K535" i="49"/>
  <c r="K717" i="49"/>
  <c r="K725" i="49"/>
  <c r="K729" i="49"/>
  <c r="K731" i="49"/>
  <c r="K721" i="49"/>
  <c r="K81" i="49"/>
  <c r="H12" i="47"/>
  <c r="L226" i="49"/>
  <c r="L96" i="49"/>
  <c r="K96" i="49"/>
  <c r="K98" i="49"/>
  <c r="L100" i="49"/>
  <c r="K100" i="49"/>
  <c r="K102" i="49"/>
  <c r="L104" i="49"/>
  <c r="K104" i="49"/>
  <c r="K106" i="49"/>
  <c r="L108" i="49"/>
  <c r="K108" i="49"/>
  <c r="K110" i="49"/>
  <c r="L112" i="49"/>
  <c r="K112" i="49"/>
  <c r="K114" i="49"/>
  <c r="L116" i="49"/>
  <c r="K116" i="49"/>
  <c r="K118" i="49"/>
  <c r="L120" i="49"/>
  <c r="K120" i="49"/>
  <c r="K122" i="49"/>
  <c r="L124" i="49"/>
  <c r="K124" i="49"/>
  <c r="K126" i="49"/>
  <c r="L128" i="49"/>
  <c r="K128" i="49"/>
  <c r="K130" i="49"/>
  <c r="L132" i="49"/>
  <c r="K132" i="49"/>
  <c r="K134" i="49"/>
  <c r="L136" i="49"/>
  <c r="K136" i="49"/>
  <c r="K138" i="49"/>
  <c r="L140" i="49"/>
  <c r="K140" i="49"/>
  <c r="K142" i="49"/>
  <c r="L144" i="49"/>
  <c r="K144" i="49"/>
  <c r="K146" i="49"/>
  <c r="L148" i="49"/>
  <c r="K148" i="49"/>
  <c r="K150" i="49"/>
  <c r="L152" i="49"/>
  <c r="K152" i="49"/>
  <c r="K154" i="49"/>
  <c r="L156" i="49"/>
  <c r="K156" i="49"/>
  <c r="K158" i="49"/>
  <c r="L160" i="49"/>
  <c r="K160" i="49"/>
  <c r="K162" i="49"/>
  <c r="L164" i="49"/>
  <c r="K164" i="49"/>
  <c r="K166" i="49"/>
  <c r="L168" i="49"/>
  <c r="K168" i="49"/>
  <c r="K170" i="49"/>
  <c r="L172" i="49"/>
  <c r="K172" i="49"/>
  <c r="K174" i="49"/>
  <c r="L176" i="49"/>
  <c r="K176" i="49"/>
  <c r="K178" i="49"/>
  <c r="L180" i="49"/>
  <c r="K182" i="49"/>
  <c r="L184" i="49"/>
  <c r="L204" i="49"/>
  <c r="L208" i="49"/>
  <c r="L212" i="49"/>
  <c r="L216" i="49"/>
  <c r="L220" i="49"/>
  <c r="L224" i="49"/>
  <c r="L256" i="49"/>
  <c r="L272" i="49"/>
  <c r="K296" i="49"/>
  <c r="F13" i="47"/>
  <c r="K180" i="49"/>
  <c r="K184" i="49"/>
  <c r="K226" i="49"/>
  <c r="L81" i="49"/>
  <c r="L85" i="49"/>
  <c r="L89" i="49"/>
  <c r="L93" i="49"/>
  <c r="L533" i="49"/>
  <c r="L541" i="49"/>
  <c r="L545" i="49"/>
  <c r="L549" i="49"/>
  <c r="L553" i="49"/>
  <c r="L557" i="49"/>
  <c r="L561" i="49"/>
  <c r="L565" i="49"/>
  <c r="L569" i="49"/>
  <c r="L573" i="49"/>
  <c r="L577" i="49"/>
  <c r="L581" i="49"/>
  <c r="L593" i="49"/>
  <c r="L597" i="49"/>
  <c r="L601" i="49"/>
  <c r="L621" i="49"/>
  <c r="L625" i="49"/>
  <c r="L629" i="49"/>
  <c r="L633" i="49"/>
  <c r="L637" i="49"/>
  <c r="L641" i="49"/>
  <c r="L645" i="49"/>
  <c r="L649" i="49"/>
  <c r="L653" i="49"/>
  <c r="L657" i="49"/>
  <c r="L661" i="49"/>
  <c r="L665" i="49"/>
  <c r="L669" i="49"/>
  <c r="L673" i="49"/>
  <c r="L677" i="49"/>
  <c r="L681" i="49"/>
  <c r="L685" i="49"/>
  <c r="L689" i="49"/>
  <c r="L693" i="49"/>
  <c r="L697" i="49"/>
  <c r="L701" i="49"/>
  <c r="L705" i="49"/>
  <c r="L709" i="49"/>
  <c r="L713" i="49"/>
  <c r="L717" i="49"/>
  <c r="L721" i="49"/>
  <c r="L725" i="49"/>
  <c r="L729" i="49"/>
  <c r="T210" i="50"/>
  <c r="T330" i="50"/>
  <c r="L95" i="49"/>
  <c r="L255" i="49"/>
  <c r="L294" i="49"/>
  <c r="L422" i="49"/>
  <c r="L426" i="49"/>
  <c r="L430" i="49"/>
  <c r="L438" i="49"/>
  <c r="L442" i="49"/>
  <c r="L446" i="49"/>
  <c r="L458" i="49"/>
  <c r="L462" i="49"/>
  <c r="L466" i="49"/>
  <c r="L506" i="49"/>
  <c r="L510" i="49"/>
  <c r="L514" i="49"/>
  <c r="L522" i="49"/>
  <c r="L526" i="49"/>
  <c r="L530" i="49"/>
  <c r="L711" i="49"/>
  <c r="L715" i="49"/>
  <c r="L719" i="49"/>
  <c r="L723" i="49"/>
  <c r="L727" i="49"/>
  <c r="L731" i="49"/>
  <c r="T150" i="50"/>
  <c r="L332" i="49"/>
  <c r="L396" i="49"/>
  <c r="L400" i="49"/>
  <c r="L480" i="49"/>
  <c r="L512" i="49"/>
  <c r="L528" i="49"/>
  <c r="L532" i="49"/>
  <c r="N10" i="51"/>
  <c r="P26" i="51"/>
  <c r="N24" i="51"/>
  <c r="P22" i="51"/>
  <c r="N19" i="51"/>
  <c r="P17" i="51"/>
  <c r="N15" i="51"/>
  <c r="P13" i="51"/>
  <c r="N11" i="51"/>
  <c r="P24" i="51"/>
  <c r="P19" i="51"/>
  <c r="P15" i="51"/>
  <c r="P11" i="51"/>
  <c r="P10" i="51"/>
  <c r="N26" i="51"/>
  <c r="N22" i="51"/>
  <c r="N17" i="51"/>
  <c r="N13" i="51"/>
  <c r="L50" i="49"/>
  <c r="L54" i="49"/>
  <c r="L58" i="49"/>
  <c r="L62" i="49"/>
  <c r="L66" i="49"/>
  <c r="L70" i="49"/>
  <c r="L268" i="49"/>
  <c r="L287" i="49"/>
  <c r="L415" i="49"/>
  <c r="L447" i="49"/>
  <c r="L467" i="49"/>
  <c r="L499" i="49"/>
  <c r="L531" i="49"/>
  <c r="T351" i="50"/>
  <c r="L47" i="49"/>
  <c r="L55" i="49"/>
  <c r="L59" i="49"/>
  <c r="L63" i="49"/>
  <c r="L67" i="49"/>
  <c r="L71" i="49"/>
  <c r="L75" i="49"/>
  <c r="L98" i="49"/>
  <c r="L106" i="49"/>
  <c r="L110" i="49"/>
  <c r="L114" i="49"/>
  <c r="L118" i="49"/>
  <c r="L126" i="49"/>
  <c r="L142" i="49"/>
  <c r="L150" i="49"/>
  <c r="L154" i="49"/>
  <c r="L158" i="49"/>
  <c r="L162" i="49"/>
  <c r="L170" i="49"/>
  <c r="L174" i="49"/>
  <c r="L186" i="49"/>
  <c r="L246" i="49"/>
  <c r="L257" i="49"/>
  <c r="L265" i="49"/>
  <c r="K269" i="49"/>
  <c r="K271" i="49"/>
  <c r="K274" i="49"/>
  <c r="K276" i="49"/>
  <c r="L280" i="49"/>
  <c r="K290" i="49"/>
  <c r="L292" i="49"/>
  <c r="K294" i="49"/>
  <c r="L320" i="49"/>
  <c r="L336" i="49"/>
  <c r="L344" i="49"/>
  <c r="L352" i="49"/>
  <c r="L384" i="49"/>
  <c r="K402" i="49"/>
  <c r="K404" i="49"/>
  <c r="K406" i="49"/>
  <c r="L408" i="49"/>
  <c r="L416" i="49"/>
  <c r="K418" i="49"/>
  <c r="L51" i="49"/>
  <c r="L79" i="49"/>
  <c r="L102" i="49"/>
  <c r="L122" i="49"/>
  <c r="L130" i="49"/>
  <c r="L134" i="49"/>
  <c r="L138" i="49"/>
  <c r="L146" i="49"/>
  <c r="L166" i="49"/>
  <c r="L178" i="49"/>
  <c r="L182" i="49"/>
  <c r="L250" i="49"/>
  <c r="L254" i="49"/>
  <c r="K257" i="49"/>
  <c r="K259" i="49"/>
  <c r="L269" i="49"/>
  <c r="L276" i="49"/>
  <c r="K278" i="49"/>
  <c r="K280" i="49"/>
  <c r="L288" i="49"/>
  <c r="K292" i="49"/>
  <c r="L296" i="49"/>
  <c r="L304" i="49"/>
  <c r="L340" i="49"/>
  <c r="L404" i="49"/>
  <c r="K408" i="49"/>
  <c r="L227" i="49"/>
  <c r="K229" i="49"/>
  <c r="L236" i="49"/>
  <c r="L252" i="49"/>
  <c r="L271" i="49"/>
  <c r="K273" i="49"/>
  <c r="K275" i="49"/>
  <c r="K285" i="49"/>
  <c r="K287" i="49"/>
  <c r="L321" i="49"/>
  <c r="L329" i="49"/>
  <c r="L333" i="49"/>
  <c r="L420" i="49"/>
  <c r="K420" i="49"/>
  <c r="K422" i="49"/>
  <c r="L424" i="49"/>
  <c r="K424" i="49"/>
  <c r="L432" i="49"/>
  <c r="L468" i="49"/>
  <c r="L484" i="49"/>
  <c r="L298" i="49"/>
  <c r="L310" i="49"/>
  <c r="L314" i="49"/>
  <c r="L318" i="49"/>
  <c r="L319" i="49"/>
  <c r="L351" i="49"/>
  <c r="L358" i="49"/>
  <c r="L362" i="49"/>
  <c r="L366" i="49"/>
  <c r="L374" i="49"/>
  <c r="L378" i="49"/>
  <c r="L382" i="49"/>
  <c r="L383" i="49"/>
  <c r="L385" i="49"/>
  <c r="K385" i="49"/>
  <c r="K387" i="49"/>
  <c r="L393" i="49"/>
  <c r="L397" i="49"/>
  <c r="K397" i="49"/>
  <c r="K399" i="49"/>
  <c r="K401" i="49"/>
  <c r="K403" i="49"/>
  <c r="K413" i="49"/>
  <c r="K415" i="49"/>
  <c r="L469" i="49"/>
  <c r="L477" i="49"/>
  <c r="L481" i="49"/>
  <c r="L716" i="49"/>
  <c r="L720" i="49"/>
  <c r="L724" i="49"/>
  <c r="L728" i="49"/>
  <c r="L732" i="49"/>
  <c r="L736" i="49"/>
  <c r="L740" i="49"/>
  <c r="L744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T169" i="50"/>
  <c r="T185" i="50"/>
  <c r="T201" i="50"/>
  <c r="K713" i="49"/>
  <c r="K733" i="49"/>
  <c r="L737" i="49"/>
  <c r="K737" i="49"/>
  <c r="L741" i="49"/>
  <c r="K741" i="49"/>
  <c r="L745" i="49"/>
  <c r="K745" i="49"/>
  <c r="T142" i="50"/>
  <c r="T155" i="50"/>
  <c r="T163" i="50"/>
  <c r="T319" i="50"/>
  <c r="L209" i="49"/>
  <c r="L217" i="49"/>
  <c r="L221" i="49"/>
  <c r="L231" i="49"/>
  <c r="L305" i="49"/>
  <c r="L313" i="49"/>
  <c r="L317" i="49"/>
  <c r="L324" i="49"/>
  <c r="L328" i="49"/>
  <c r="L364" i="49"/>
  <c r="L380" i="49"/>
  <c r="L399" i="49"/>
  <c r="L433" i="49"/>
  <c r="L441" i="49"/>
  <c r="L445" i="49"/>
  <c r="L449" i="49"/>
  <c r="L453" i="49"/>
  <c r="L461" i="49"/>
  <c r="L465" i="49"/>
  <c r="L472" i="49"/>
  <c r="L476" i="49"/>
  <c r="K734" i="49"/>
  <c r="L190" i="49"/>
  <c r="L194" i="49"/>
  <c r="L198" i="49"/>
  <c r="K225" i="49"/>
  <c r="K228" i="49"/>
  <c r="K230" i="49"/>
  <c r="K232" i="49"/>
  <c r="L302" i="49"/>
  <c r="K321" i="49"/>
  <c r="K323" i="49"/>
  <c r="K333" i="49"/>
  <c r="K335" i="49"/>
  <c r="K338" i="49"/>
  <c r="K340" i="49"/>
  <c r="K342" i="49"/>
  <c r="K344" i="49"/>
  <c r="K354" i="49"/>
  <c r="K356" i="49"/>
  <c r="K358" i="49"/>
  <c r="K360" i="49"/>
  <c r="K448" i="49"/>
  <c r="K469" i="49"/>
  <c r="K471" i="49"/>
  <c r="K481" i="49"/>
  <c r="K483" i="49"/>
  <c r="K486" i="49"/>
  <c r="L488" i="49"/>
  <c r="K488" i="49"/>
  <c r="K490" i="49"/>
  <c r="L492" i="49"/>
  <c r="K492" i="49"/>
  <c r="L500" i="49"/>
  <c r="K502" i="49"/>
  <c r="K504" i="49"/>
  <c r="K506" i="49"/>
  <c r="K508" i="49"/>
  <c r="T145" i="50"/>
  <c r="L48" i="49"/>
  <c r="L52" i="49"/>
  <c r="L56" i="49"/>
  <c r="L60" i="49"/>
  <c r="L64" i="49"/>
  <c r="L68" i="49"/>
  <c r="L72" i="49"/>
  <c r="L76" i="49"/>
  <c r="L80" i="49"/>
  <c r="K82" i="49"/>
  <c r="L84" i="49"/>
  <c r="K84" i="49"/>
  <c r="K86" i="49"/>
  <c r="L88" i="49"/>
  <c r="K88" i="49"/>
  <c r="K90" i="49"/>
  <c r="L92" i="49"/>
  <c r="K92" i="49"/>
  <c r="K94" i="49"/>
  <c r="L203" i="49"/>
  <c r="K203" i="49"/>
  <c r="L241" i="49"/>
  <c r="L249" i="49"/>
  <c r="L253" i="49"/>
  <c r="L260" i="49"/>
  <c r="L264" i="49"/>
  <c r="L316" i="49"/>
  <c r="L335" i="49"/>
  <c r="K337" i="49"/>
  <c r="K339" i="49"/>
  <c r="K349" i="49"/>
  <c r="K351" i="49"/>
  <c r="L369" i="49"/>
  <c r="L377" i="49"/>
  <c r="L381" i="49"/>
  <c r="L388" i="49"/>
  <c r="L392" i="49"/>
  <c r="L444" i="49"/>
  <c r="L464" i="49"/>
  <c r="L483" i="49"/>
  <c r="K485" i="49"/>
  <c r="K487" i="49"/>
  <c r="K497" i="49"/>
  <c r="K499" i="49"/>
  <c r="L517" i="49"/>
  <c r="L525" i="49"/>
  <c r="L529" i="49"/>
  <c r="L536" i="49"/>
  <c r="L540" i="49"/>
  <c r="L712" i="49"/>
  <c r="L262" i="49"/>
  <c r="L266" i="49"/>
  <c r="L270" i="49"/>
  <c r="L281" i="49"/>
  <c r="L394" i="49"/>
  <c r="L398" i="49"/>
  <c r="L273" i="49"/>
  <c r="L401" i="49"/>
  <c r="L225" i="49"/>
  <c r="L228" i="49"/>
  <c r="L232" i="49"/>
  <c r="L240" i="49"/>
  <c r="L356" i="49"/>
  <c r="L360" i="49"/>
  <c r="L368" i="49"/>
  <c r="L504" i="49"/>
  <c r="L508" i="49"/>
  <c r="L516" i="49"/>
  <c r="L285" i="49"/>
  <c r="L390" i="49"/>
  <c r="L409" i="49"/>
  <c r="L413" i="49"/>
  <c r="L188" i="49"/>
  <c r="L192" i="49"/>
  <c r="L196" i="49"/>
  <c r="L200" i="49"/>
  <c r="L211" i="49"/>
  <c r="L300" i="49"/>
  <c r="L326" i="49"/>
  <c r="L330" i="49"/>
  <c r="L334" i="49"/>
  <c r="L337" i="49"/>
  <c r="L345" i="49"/>
  <c r="L349" i="49"/>
  <c r="L428" i="49"/>
  <c r="L474" i="49"/>
  <c r="L478" i="49"/>
  <c r="L482" i="49"/>
  <c r="L485" i="49"/>
  <c r="L493" i="49"/>
  <c r="L497" i="49"/>
  <c r="L538" i="49"/>
  <c r="L710" i="49"/>
  <c r="L714" i="49"/>
  <c r="L722" i="49"/>
  <c r="T171" i="50"/>
  <c r="T343" i="50"/>
  <c r="K209" i="49"/>
  <c r="L210" i="49"/>
  <c r="K212" i="49"/>
  <c r="K214" i="49"/>
  <c r="K216" i="49"/>
  <c r="L239" i="49"/>
  <c r="K241" i="49"/>
  <c r="L242" i="49"/>
  <c r="K243" i="49"/>
  <c r="K253" i="49"/>
  <c r="K255" i="49"/>
  <c r="K258" i="49"/>
  <c r="K260" i="49"/>
  <c r="K262" i="49"/>
  <c r="K264" i="49"/>
  <c r="L284" i="49"/>
  <c r="L303" i="49"/>
  <c r="K305" i="49"/>
  <c r="K307" i="49"/>
  <c r="K317" i="49"/>
  <c r="K319" i="49"/>
  <c r="K322" i="49"/>
  <c r="K324" i="49"/>
  <c r="K326" i="49"/>
  <c r="K328" i="49"/>
  <c r="L348" i="49"/>
  <c r="L367" i="49"/>
  <c r="K369" i="49"/>
  <c r="K371" i="49"/>
  <c r="K381" i="49"/>
  <c r="K383" i="49"/>
  <c r="K386" i="49"/>
  <c r="K388" i="49"/>
  <c r="K390" i="49"/>
  <c r="K392" i="49"/>
  <c r="L412" i="49"/>
  <c r="L431" i="49"/>
  <c r="K433" i="49"/>
  <c r="K435" i="49"/>
  <c r="K445" i="49"/>
  <c r="K447" i="49"/>
  <c r="K449" i="49"/>
  <c r="K451" i="49"/>
  <c r="K453" i="49"/>
  <c r="K455" i="49"/>
  <c r="K465" i="49"/>
  <c r="K467" i="49"/>
  <c r="K470" i="49"/>
  <c r="K472" i="49"/>
  <c r="K474" i="49"/>
  <c r="K476" i="49"/>
  <c r="L496" i="49"/>
  <c r="L515" i="49"/>
  <c r="K517" i="49"/>
  <c r="K519" i="49"/>
  <c r="K529" i="49"/>
  <c r="K531" i="49"/>
  <c r="K534" i="49"/>
  <c r="K536" i="49"/>
  <c r="K538" i="49"/>
  <c r="K540" i="49"/>
  <c r="K736" i="49"/>
  <c r="K738" i="49"/>
  <c r="K740" i="49"/>
  <c r="K742" i="49"/>
  <c r="K744" i="49"/>
  <c r="T190" i="50"/>
  <c r="T206" i="50"/>
  <c r="L718" i="49"/>
  <c r="L726" i="49"/>
  <c r="L730" i="49"/>
  <c r="L734" i="49"/>
  <c r="L46" i="49"/>
  <c r="K46" i="49"/>
  <c r="L185" i="49"/>
  <c r="L189" i="49"/>
  <c r="L193" i="49"/>
  <c r="L197" i="49"/>
  <c r="L201" i="49"/>
  <c r="L205" i="49"/>
  <c r="K207" i="49"/>
  <c r="K210" i="49"/>
  <c r="K213" i="49"/>
  <c r="L215" i="49"/>
  <c r="L219" i="49"/>
  <c r="K219" i="49"/>
  <c r="L233" i="49"/>
  <c r="L237" i="49"/>
  <c r="K237" i="49"/>
  <c r="K239" i="49"/>
  <c r="K242" i="49"/>
  <c r="L244" i="49"/>
  <c r="K244" i="49"/>
  <c r="K246" i="49"/>
  <c r="L248" i="49"/>
  <c r="K248" i="49"/>
  <c r="L278" i="49"/>
  <c r="L282" i="49"/>
  <c r="L286" i="49"/>
  <c r="L289" i="49"/>
  <c r="K289" i="49"/>
  <c r="K291" i="49"/>
  <c r="L297" i="49"/>
  <c r="L301" i="49"/>
  <c r="K301" i="49"/>
  <c r="K303" i="49"/>
  <c r="K306" i="49"/>
  <c r="L308" i="49"/>
  <c r="K308" i="49"/>
  <c r="K310" i="49"/>
  <c r="L312" i="49"/>
  <c r="K312" i="49"/>
  <c r="L342" i="49"/>
  <c r="L346" i="49"/>
  <c r="L350" i="49"/>
  <c r="L353" i="49"/>
  <c r="K353" i="49"/>
  <c r="K355" i="49"/>
  <c r="L361" i="49"/>
  <c r="L365" i="49"/>
  <c r="K365" i="49"/>
  <c r="K367" i="49"/>
  <c r="K370" i="49"/>
  <c r="L372" i="49"/>
  <c r="K372" i="49"/>
  <c r="K374" i="49"/>
  <c r="L376" i="49"/>
  <c r="K376" i="49"/>
  <c r="L406" i="49"/>
  <c r="L410" i="49"/>
  <c r="L414" i="49"/>
  <c r="L417" i="49"/>
  <c r="K417" i="49"/>
  <c r="K419" i="49"/>
  <c r="L425" i="49"/>
  <c r="L429" i="49"/>
  <c r="K429" i="49"/>
  <c r="K431" i="49"/>
  <c r="K434" i="49"/>
  <c r="L436" i="49"/>
  <c r="K436" i="49"/>
  <c r="K438" i="49"/>
  <c r="L440" i="49"/>
  <c r="K440" i="49"/>
  <c r="L448" i="49"/>
  <c r="K452" i="49"/>
  <c r="K454" i="49"/>
  <c r="L456" i="49"/>
  <c r="K458" i="49"/>
  <c r="L460" i="49"/>
  <c r="K460" i="49"/>
  <c r="L490" i="49"/>
  <c r="L494" i="49"/>
  <c r="L498" i="49"/>
  <c r="L501" i="49"/>
  <c r="K501" i="49"/>
  <c r="K503" i="49"/>
  <c r="L509" i="49"/>
  <c r="L513" i="49"/>
  <c r="K513" i="49"/>
  <c r="K515" i="49"/>
  <c r="K518" i="49"/>
  <c r="L520" i="49"/>
  <c r="K520" i="49"/>
  <c r="K522" i="49"/>
  <c r="L524" i="49"/>
  <c r="K524" i="49"/>
  <c r="K543" i="49"/>
  <c r="K545" i="49"/>
  <c r="L547" i="49"/>
  <c r="K547" i="49"/>
  <c r="K549" i="49"/>
  <c r="K551" i="49"/>
  <c r="K553" i="49"/>
  <c r="L555" i="49"/>
  <c r="K555" i="49"/>
  <c r="K557" i="49"/>
  <c r="K559" i="49"/>
  <c r="K561" i="49"/>
  <c r="L563" i="49"/>
  <c r="K563" i="49"/>
  <c r="K565" i="49"/>
  <c r="K567" i="49"/>
  <c r="K569" i="49"/>
  <c r="L571" i="49"/>
  <c r="K571" i="49"/>
  <c r="K573" i="49"/>
  <c r="K575" i="49"/>
  <c r="K577" i="49"/>
  <c r="L579" i="49"/>
  <c r="K579" i="49"/>
  <c r="K581" i="49"/>
  <c r="K583" i="49"/>
  <c r="K585" i="49"/>
  <c r="L587" i="49"/>
  <c r="K587" i="49"/>
  <c r="K589" i="49"/>
  <c r="K591" i="49"/>
  <c r="K593" i="49"/>
  <c r="L595" i="49"/>
  <c r="K595" i="49"/>
  <c r="K597" i="49"/>
  <c r="K599" i="49"/>
  <c r="K601" i="49"/>
  <c r="L603" i="49"/>
  <c r="K603" i="49"/>
  <c r="K605" i="49"/>
  <c r="K607" i="49"/>
  <c r="K609" i="49"/>
  <c r="L611" i="49"/>
  <c r="K611" i="49"/>
  <c r="K613" i="49"/>
  <c r="K615" i="49"/>
  <c r="K617" i="49"/>
  <c r="L619" i="49"/>
  <c r="K619" i="49"/>
  <c r="K621" i="49"/>
  <c r="K623" i="49"/>
  <c r="K625" i="49"/>
  <c r="L627" i="49"/>
  <c r="K627" i="49"/>
  <c r="K629" i="49"/>
  <c r="K631" i="49"/>
  <c r="K633" i="49"/>
  <c r="L635" i="49"/>
  <c r="K635" i="49"/>
  <c r="K637" i="49"/>
  <c r="K639" i="49"/>
  <c r="K641" i="49"/>
  <c r="L643" i="49"/>
  <c r="K643" i="49"/>
  <c r="K645" i="49"/>
  <c r="K647" i="49"/>
  <c r="K649" i="49"/>
  <c r="L651" i="49"/>
  <c r="K651" i="49"/>
  <c r="K653" i="49"/>
  <c r="K655" i="49"/>
  <c r="K657" i="49"/>
  <c r="L659" i="49"/>
  <c r="K659" i="49"/>
  <c r="K661" i="49"/>
  <c r="K663" i="49"/>
  <c r="K665" i="49"/>
  <c r="L667" i="49"/>
  <c r="K667" i="49"/>
  <c r="K669" i="49"/>
  <c r="K671" i="49"/>
  <c r="K673" i="49"/>
  <c r="L675" i="49"/>
  <c r="K675" i="49"/>
  <c r="K677" i="49"/>
  <c r="K679" i="49"/>
  <c r="K681" i="49"/>
  <c r="L683" i="49"/>
  <c r="K683" i="49"/>
  <c r="K685" i="49"/>
  <c r="K687" i="49"/>
  <c r="K689" i="49"/>
  <c r="L691" i="49"/>
  <c r="K691" i="49"/>
  <c r="K693" i="49"/>
  <c r="K695" i="49"/>
  <c r="K697" i="49"/>
  <c r="K699" i="49"/>
  <c r="K701" i="49"/>
  <c r="K703" i="49"/>
  <c r="K705" i="49"/>
  <c r="K707" i="49"/>
  <c r="K709" i="49"/>
  <c r="T148" i="50"/>
  <c r="T212" i="50"/>
  <c r="T216" i="50"/>
  <c r="T220" i="50"/>
  <c r="T224" i="50"/>
  <c r="T228" i="50"/>
  <c r="T232" i="50"/>
  <c r="T236" i="50"/>
  <c r="T240" i="50"/>
  <c r="T244" i="50"/>
  <c r="T248" i="50"/>
  <c r="T252" i="50"/>
  <c r="T256" i="50"/>
  <c r="T260" i="50"/>
  <c r="T264" i="50"/>
  <c r="T268" i="50"/>
  <c r="T272" i="50"/>
  <c r="T276" i="50"/>
  <c r="T280" i="50"/>
  <c r="T284" i="50"/>
  <c r="T288" i="50"/>
  <c r="T292" i="50"/>
  <c r="T296" i="50"/>
  <c r="T300" i="50"/>
  <c r="T304" i="50"/>
  <c r="T308" i="50"/>
  <c r="T312" i="50"/>
  <c r="T316" i="50"/>
  <c r="T332" i="50"/>
  <c r="G10" i="51"/>
  <c r="G27" i="51"/>
  <c r="I24" i="51"/>
  <c r="G23" i="51"/>
  <c r="I19" i="51"/>
  <c r="G18" i="51"/>
  <c r="I15" i="51"/>
  <c r="G14" i="51"/>
  <c r="I11" i="51"/>
  <c r="K10" i="51"/>
  <c r="L49" i="49"/>
  <c r="L53" i="49"/>
  <c r="L57" i="49"/>
  <c r="L61" i="49"/>
  <c r="L65" i="49"/>
  <c r="L69" i="49"/>
  <c r="L73" i="49"/>
  <c r="L77" i="49"/>
  <c r="L187" i="49"/>
  <c r="L191" i="49"/>
  <c r="L195" i="49"/>
  <c r="L199" i="49"/>
  <c r="L206" i="49"/>
  <c r="L222" i="49"/>
  <c r="L235" i="49"/>
  <c r="L238" i="49"/>
  <c r="L251" i="49"/>
  <c r="L267" i="49"/>
  <c r="L283" i="49"/>
  <c r="L299" i="49"/>
  <c r="L315" i="49"/>
  <c r="L331" i="49"/>
  <c r="L347" i="49"/>
  <c r="L363" i="49"/>
  <c r="L379" i="49"/>
  <c r="L395" i="49"/>
  <c r="L411" i="49"/>
  <c r="L427" i="49"/>
  <c r="L443" i="49"/>
  <c r="L463" i="49"/>
  <c r="L479" i="49"/>
  <c r="L495" i="49"/>
  <c r="L511" i="49"/>
  <c r="L527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L74" i="49"/>
  <c r="K74" i="49"/>
  <c r="K76" i="49"/>
  <c r="L78" i="49"/>
  <c r="K78" i="49"/>
  <c r="K80" i="49"/>
  <c r="L82" i="49"/>
  <c r="L83" i="49"/>
  <c r="L86" i="49"/>
  <c r="L87" i="49"/>
  <c r="L90" i="49"/>
  <c r="L91" i="49"/>
  <c r="L94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1" i="49"/>
  <c r="K183" i="49"/>
  <c r="K186" i="49"/>
  <c r="K188" i="49"/>
  <c r="K190" i="49"/>
  <c r="K192" i="49"/>
  <c r="K194" i="49"/>
  <c r="K196" i="49"/>
  <c r="K198" i="49"/>
  <c r="K200" i="49"/>
  <c r="K202" i="49"/>
  <c r="K205" i="49"/>
  <c r="L207" i="49"/>
  <c r="L213" i="49"/>
  <c r="L214" i="49"/>
  <c r="K215" i="49"/>
  <c r="K218" i="49"/>
  <c r="K221" i="49"/>
  <c r="L223" i="49"/>
  <c r="L229" i="49"/>
  <c r="L230" i="49"/>
  <c r="K231" i="49"/>
  <c r="K234" i="49"/>
  <c r="K236" i="49"/>
  <c r="L243" i="49"/>
  <c r="L245" i="49"/>
  <c r="K245" i="49"/>
  <c r="K247" i="49"/>
  <c r="K250" i="49"/>
  <c r="K252" i="49"/>
  <c r="L258" i="49"/>
  <c r="L259" i="49"/>
  <c r="L261" i="49"/>
  <c r="K261" i="49"/>
  <c r="K263" i="49"/>
  <c r="K266" i="49"/>
  <c r="K268" i="49"/>
  <c r="L274" i="49"/>
  <c r="L275" i="49"/>
  <c r="L277" i="49"/>
  <c r="K277" i="49"/>
  <c r="K279" i="49"/>
  <c r="K282" i="49"/>
  <c r="K284" i="49"/>
  <c r="L290" i="49"/>
  <c r="L291" i="49"/>
  <c r="L293" i="49"/>
  <c r="K293" i="49"/>
  <c r="K295" i="49"/>
  <c r="K298" i="49"/>
  <c r="K300" i="49"/>
  <c r="L306" i="49"/>
  <c r="L307" i="49"/>
  <c r="L309" i="49"/>
  <c r="K309" i="49"/>
  <c r="K311" i="49"/>
  <c r="K314" i="49"/>
  <c r="K316" i="49"/>
  <c r="L322" i="49"/>
  <c r="L323" i="49"/>
  <c r="L325" i="49"/>
  <c r="K325" i="49"/>
  <c r="K327" i="49"/>
  <c r="K330" i="49"/>
  <c r="K332" i="49"/>
  <c r="L338" i="49"/>
  <c r="L339" i="49"/>
  <c r="L341" i="49"/>
  <c r="K341" i="49"/>
  <c r="K343" i="49"/>
  <c r="K346" i="49"/>
  <c r="K348" i="49"/>
  <c r="L354" i="49"/>
  <c r="L355" i="49"/>
  <c r="L357" i="49"/>
  <c r="K357" i="49"/>
  <c r="K359" i="49"/>
  <c r="K362" i="49"/>
  <c r="K364" i="49"/>
  <c r="L370" i="49"/>
  <c r="L371" i="49"/>
  <c r="L373" i="49"/>
  <c r="K373" i="49"/>
  <c r="K375" i="49"/>
  <c r="K378" i="49"/>
  <c r="K380" i="49"/>
  <c r="L386" i="49"/>
  <c r="L387" i="49"/>
  <c r="L389" i="49"/>
  <c r="K389" i="49"/>
  <c r="K391" i="49"/>
  <c r="K394" i="49"/>
  <c r="K396" i="49"/>
  <c r="L402" i="49"/>
  <c r="L403" i="49"/>
  <c r="L405" i="49"/>
  <c r="K405" i="49"/>
  <c r="K407" i="49"/>
  <c r="K410" i="49"/>
  <c r="K412" i="49"/>
  <c r="L418" i="49"/>
  <c r="L419" i="49"/>
  <c r="L421" i="49"/>
  <c r="K421" i="49"/>
  <c r="K423" i="49"/>
  <c r="K426" i="49"/>
  <c r="K428" i="49"/>
  <c r="L434" i="49"/>
  <c r="L435" i="49"/>
  <c r="L437" i="49"/>
  <c r="K437" i="49"/>
  <c r="K439" i="49"/>
  <c r="K442" i="49"/>
  <c r="K444" i="49"/>
  <c r="L450" i="49"/>
  <c r="K450" i="49"/>
  <c r="L451" i="49"/>
  <c r="L454" i="49"/>
  <c r="L455" i="49"/>
  <c r="L457" i="49"/>
  <c r="K457" i="49"/>
  <c r="K459" i="49"/>
  <c r="K462" i="49"/>
  <c r="K464" i="49"/>
  <c r="L470" i="49"/>
  <c r="L471" i="49"/>
  <c r="L473" i="49"/>
  <c r="K473" i="49"/>
  <c r="K475" i="49"/>
  <c r="K478" i="49"/>
  <c r="K480" i="49"/>
  <c r="L486" i="49"/>
  <c r="L487" i="49"/>
  <c r="L489" i="49"/>
  <c r="K489" i="49"/>
  <c r="K491" i="49"/>
  <c r="K494" i="49"/>
  <c r="K496" i="49"/>
  <c r="L502" i="49"/>
  <c r="L503" i="49"/>
  <c r="L505" i="49"/>
  <c r="K505" i="49"/>
  <c r="K507" i="49"/>
  <c r="K510" i="49"/>
  <c r="K512" i="49"/>
  <c r="L518" i="49"/>
  <c r="L519" i="49"/>
  <c r="L521" i="49"/>
  <c r="K521" i="49"/>
  <c r="K523" i="49"/>
  <c r="K526" i="49"/>
  <c r="K528" i="49"/>
  <c r="L534" i="49"/>
  <c r="L535" i="49"/>
  <c r="L537" i="49"/>
  <c r="K537" i="49"/>
  <c r="K539" i="49"/>
  <c r="K542" i="49"/>
  <c r="L544" i="49"/>
  <c r="K544" i="49"/>
  <c r="K546" i="49"/>
  <c r="L548" i="49"/>
  <c r="K548" i="49"/>
  <c r="K550" i="49"/>
  <c r="L552" i="49"/>
  <c r="K552" i="49"/>
  <c r="K554" i="49"/>
  <c r="L556" i="49"/>
  <c r="K556" i="49"/>
  <c r="K558" i="49"/>
  <c r="L560" i="49"/>
  <c r="K560" i="49"/>
  <c r="K562" i="49"/>
  <c r="L564" i="49"/>
  <c r="K564" i="49"/>
  <c r="K566" i="49"/>
  <c r="L568" i="49"/>
  <c r="K568" i="49"/>
  <c r="K570" i="49"/>
  <c r="L572" i="49"/>
  <c r="K572" i="49"/>
  <c r="K574" i="49"/>
  <c r="L576" i="49"/>
  <c r="K576" i="49"/>
  <c r="K578" i="49"/>
  <c r="L580" i="49"/>
  <c r="K580" i="49"/>
  <c r="K582" i="49"/>
  <c r="L584" i="49"/>
  <c r="K584" i="49"/>
  <c r="L585" i="49"/>
  <c r="K586" i="49"/>
  <c r="L588" i="49"/>
  <c r="K712" i="49"/>
  <c r="K714" i="49"/>
  <c r="K716" i="49"/>
  <c r="K718" i="49"/>
  <c r="K720" i="49"/>
  <c r="K722" i="49"/>
  <c r="K724" i="49"/>
  <c r="K726" i="49"/>
  <c r="K728" i="49"/>
  <c r="K730" i="49"/>
  <c r="K732" i="49"/>
  <c r="L733" i="49"/>
  <c r="K735" i="49"/>
  <c r="K739" i="49"/>
  <c r="K743" i="49"/>
  <c r="K47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K75" i="49"/>
  <c r="K77" i="49"/>
  <c r="K79" i="49"/>
  <c r="L99" i="49"/>
  <c r="L103" i="49"/>
  <c r="L107" i="49"/>
  <c r="L111" i="49"/>
  <c r="L115" i="49"/>
  <c r="L119" i="49"/>
  <c r="L123" i="49"/>
  <c r="L127" i="49"/>
  <c r="L131" i="49"/>
  <c r="L135" i="49"/>
  <c r="L139" i="49"/>
  <c r="L143" i="49"/>
  <c r="L147" i="49"/>
  <c r="L151" i="49"/>
  <c r="L155" i="49"/>
  <c r="L159" i="49"/>
  <c r="L163" i="49"/>
  <c r="L167" i="49"/>
  <c r="L171" i="49"/>
  <c r="L175" i="49"/>
  <c r="L179" i="49"/>
  <c r="L183" i="49"/>
  <c r="K185" i="49"/>
  <c r="K187" i="49"/>
  <c r="K189" i="49"/>
  <c r="K191" i="49"/>
  <c r="K193" i="49"/>
  <c r="K195" i="49"/>
  <c r="K197" i="49"/>
  <c r="K199" i="49"/>
  <c r="K201" i="49"/>
  <c r="L202" i="49"/>
  <c r="K204" i="49"/>
  <c r="K206" i="49"/>
  <c r="K208" i="49"/>
  <c r="K211" i="49"/>
  <c r="K217" i="49"/>
  <c r="L218" i="49"/>
  <c r="K220" i="49"/>
  <c r="K222" i="49"/>
  <c r="K224" i="49"/>
  <c r="K227" i="49"/>
  <c r="K233" i="49"/>
  <c r="L234" i="49"/>
  <c r="K235" i="49"/>
  <c r="K238" i="49"/>
  <c r="K240" i="49"/>
  <c r="L247" i="49"/>
  <c r="K249" i="49"/>
  <c r="K251" i="49"/>
  <c r="K254" i="49"/>
  <c r="K256" i="49"/>
  <c r="L263" i="49"/>
  <c r="K265" i="49"/>
  <c r="K267" i="49"/>
  <c r="K270" i="49"/>
  <c r="K272" i="49"/>
  <c r="L279" i="49"/>
  <c r="K281" i="49"/>
  <c r="K283" i="49"/>
  <c r="K286" i="49"/>
  <c r="K288" i="49"/>
  <c r="L295" i="49"/>
  <c r="K297" i="49"/>
  <c r="K299" i="49"/>
  <c r="K302" i="49"/>
  <c r="K304" i="49"/>
  <c r="L311" i="49"/>
  <c r="K313" i="49"/>
  <c r="K315" i="49"/>
  <c r="K318" i="49"/>
  <c r="K320" i="49"/>
  <c r="L327" i="49"/>
  <c r="K329" i="49"/>
  <c r="K331" i="49"/>
  <c r="K334" i="49"/>
  <c r="K336" i="49"/>
  <c r="L343" i="49"/>
  <c r="K345" i="49"/>
  <c r="K347" i="49"/>
  <c r="K350" i="49"/>
  <c r="K352" i="49"/>
  <c r="L359" i="49"/>
  <c r="K361" i="49"/>
  <c r="K363" i="49"/>
  <c r="K366" i="49"/>
  <c r="K368" i="49"/>
  <c r="L375" i="49"/>
  <c r="K377" i="49"/>
  <c r="K379" i="49"/>
  <c r="K382" i="49"/>
  <c r="K384" i="49"/>
  <c r="L391" i="49"/>
  <c r="K393" i="49"/>
  <c r="K395" i="49"/>
  <c r="K398" i="49"/>
  <c r="K400" i="49"/>
  <c r="L407" i="49"/>
  <c r="K409" i="49"/>
  <c r="K411" i="49"/>
  <c r="K414" i="49"/>
  <c r="K416" i="49"/>
  <c r="L423" i="49"/>
  <c r="K425" i="49"/>
  <c r="K427" i="49"/>
  <c r="K430" i="49"/>
  <c r="K432" i="49"/>
  <c r="L439" i="49"/>
  <c r="K441" i="49"/>
  <c r="K443" i="49"/>
  <c r="K446" i="49"/>
  <c r="L459" i="49"/>
  <c r="K461" i="49"/>
  <c r="K463" i="49"/>
  <c r="K466" i="49"/>
  <c r="K468" i="49"/>
  <c r="L475" i="49"/>
  <c r="K477" i="49"/>
  <c r="K479" i="49"/>
  <c r="K482" i="49"/>
  <c r="K484" i="49"/>
  <c r="L491" i="49"/>
  <c r="K493" i="49"/>
  <c r="K495" i="49"/>
  <c r="K498" i="49"/>
  <c r="K500" i="49"/>
  <c r="L507" i="49"/>
  <c r="K509" i="49"/>
  <c r="K511" i="49"/>
  <c r="K514" i="49"/>
  <c r="K516" i="49"/>
  <c r="L523" i="49"/>
  <c r="K525" i="49"/>
  <c r="K527" i="49"/>
  <c r="K530" i="49"/>
  <c r="K532" i="49"/>
  <c r="L539" i="49"/>
  <c r="K541" i="49"/>
  <c r="L542" i="49"/>
  <c r="L546" i="49"/>
  <c r="L550" i="49"/>
  <c r="L554" i="49"/>
  <c r="L558" i="49"/>
  <c r="L562" i="49"/>
  <c r="L566" i="49"/>
  <c r="L570" i="49"/>
  <c r="L574" i="49"/>
  <c r="L578" i="49"/>
  <c r="L582" i="49"/>
  <c r="L586" i="49"/>
  <c r="L590" i="49"/>
  <c r="L594" i="49"/>
  <c r="L598" i="49"/>
  <c r="L602" i="49"/>
  <c r="L606" i="49"/>
  <c r="L610" i="49"/>
  <c r="L614" i="49"/>
  <c r="L618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Q12" i="50"/>
  <c r="N14" i="50"/>
  <c r="Q16" i="50"/>
  <c r="Q20" i="50"/>
  <c r="Q24" i="50"/>
  <c r="Q28" i="50"/>
  <c r="T161" i="50"/>
  <c r="T180" i="50"/>
  <c r="T196" i="50"/>
  <c r="T335" i="50"/>
  <c r="K588" i="49"/>
  <c r="L589" i="49"/>
  <c r="K590" i="49"/>
  <c r="L592" i="49"/>
  <c r="K592" i="49"/>
  <c r="K594" i="49"/>
  <c r="L596" i="49"/>
  <c r="K596" i="49"/>
  <c r="K598" i="49"/>
  <c r="L600" i="49"/>
  <c r="K600" i="49"/>
  <c r="K602" i="49"/>
  <c r="L604" i="49"/>
  <c r="K604" i="49"/>
  <c r="L605" i="49"/>
  <c r="K606" i="49"/>
  <c r="L608" i="49"/>
  <c r="K608" i="49"/>
  <c r="L609" i="49"/>
  <c r="K610" i="49"/>
  <c r="L612" i="49"/>
  <c r="K612" i="49"/>
  <c r="L613" i="49"/>
  <c r="K614" i="49"/>
  <c r="L616" i="49"/>
  <c r="K616" i="49"/>
  <c r="L617" i="49"/>
  <c r="K618" i="49"/>
  <c r="L620" i="49"/>
  <c r="K620" i="49"/>
  <c r="K622" i="49"/>
  <c r="L624" i="49"/>
  <c r="K624" i="49"/>
  <c r="K626" i="49"/>
  <c r="L628" i="49"/>
  <c r="K628" i="49"/>
  <c r="K630" i="49"/>
  <c r="L632" i="49"/>
  <c r="K632" i="49"/>
  <c r="K634" i="49"/>
  <c r="L636" i="49"/>
  <c r="K636" i="49"/>
  <c r="K638" i="49"/>
  <c r="L640" i="49"/>
  <c r="K640" i="49"/>
  <c r="K642" i="49"/>
  <c r="L644" i="49"/>
  <c r="K644" i="49"/>
  <c r="K646" i="49"/>
  <c r="L648" i="49"/>
  <c r="K648" i="49"/>
  <c r="K650" i="49"/>
  <c r="L652" i="49"/>
  <c r="K652" i="49"/>
  <c r="K654" i="49"/>
  <c r="L656" i="49"/>
  <c r="K656" i="49"/>
  <c r="K658" i="49"/>
  <c r="L660" i="49"/>
  <c r="K660" i="49"/>
  <c r="K662" i="49"/>
  <c r="L664" i="49"/>
  <c r="K664" i="49"/>
  <c r="K666" i="49"/>
  <c r="L668" i="49"/>
  <c r="K668" i="49"/>
  <c r="K670" i="49"/>
  <c r="L672" i="49"/>
  <c r="K672" i="49"/>
  <c r="K674" i="49"/>
  <c r="L676" i="49"/>
  <c r="K676" i="49"/>
  <c r="K678" i="49"/>
  <c r="L680" i="49"/>
  <c r="K680" i="49"/>
  <c r="K682" i="49"/>
  <c r="L684" i="49"/>
  <c r="K684" i="49"/>
  <c r="K686" i="49"/>
  <c r="L688" i="49"/>
  <c r="K688" i="49"/>
  <c r="K690" i="49"/>
  <c r="L692" i="49"/>
  <c r="K692" i="49"/>
  <c r="K694" i="49"/>
  <c r="L696" i="49"/>
  <c r="K696" i="49"/>
  <c r="K698" i="49"/>
  <c r="L700" i="49"/>
  <c r="K700" i="49"/>
  <c r="K702" i="49"/>
  <c r="L704" i="49"/>
  <c r="K704" i="49"/>
  <c r="K706" i="49"/>
  <c r="L708" i="49"/>
  <c r="K708" i="49"/>
  <c r="K710" i="49"/>
  <c r="K711" i="49"/>
  <c r="K715" i="49"/>
  <c r="K719" i="49"/>
  <c r="K723" i="49"/>
  <c r="K727" i="49"/>
  <c r="L735" i="49"/>
  <c r="L738" i="49"/>
  <c r="L739" i="49"/>
  <c r="L742" i="49"/>
  <c r="L743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T87" i="50"/>
  <c r="T91" i="50"/>
  <c r="T95" i="50"/>
  <c r="T99" i="50"/>
  <c r="T103" i="50"/>
  <c r="T107" i="50"/>
  <c r="T111" i="50"/>
  <c r="T119" i="50"/>
  <c r="T127" i="50"/>
  <c r="T131" i="50"/>
  <c r="T135" i="50"/>
  <c r="T139" i="50"/>
  <c r="T147" i="50"/>
  <c r="T174" i="50"/>
  <c r="T178" i="50"/>
  <c r="T182" i="50"/>
  <c r="T194" i="50"/>
  <c r="T198" i="50"/>
  <c r="T321" i="50"/>
  <c r="T325" i="50"/>
  <c r="T337" i="50"/>
  <c r="T341" i="50"/>
  <c r="T353" i="50"/>
  <c r="T365" i="50"/>
  <c r="T369" i="50"/>
  <c r="T327" i="50"/>
  <c r="T346" i="50"/>
  <c r="I10" i="51"/>
  <c r="I26" i="51"/>
  <c r="I22" i="51"/>
  <c r="I17" i="51"/>
  <c r="I13" i="51"/>
  <c r="T25" i="51"/>
  <c r="T21" i="51"/>
  <c r="T16" i="51"/>
  <c r="T12" i="51"/>
  <c r="G16" i="51"/>
  <c r="G25" i="51"/>
  <c r="G12" i="51"/>
  <c r="G21" i="51"/>
  <c r="T26" i="51"/>
  <c r="T22" i="51"/>
  <c r="T17" i="51"/>
  <c r="T13" i="51"/>
  <c r="T27" i="51"/>
  <c r="T23" i="51"/>
  <c r="T18" i="51"/>
  <c r="T14" i="51"/>
  <c r="T24" i="51"/>
  <c r="T19" i="51"/>
  <c r="T15" i="51"/>
  <c r="T11" i="51"/>
  <c r="F12" i="47"/>
  <c r="H11" i="47"/>
  <c r="H13" i="47"/>
  <c r="F11" i="47"/>
  <c r="T16" i="47"/>
  <c r="T21" i="47"/>
  <c r="T27" i="47"/>
  <c r="T32" i="47"/>
  <c r="T37" i="47"/>
  <c r="T42" i="47"/>
  <c r="T46" i="47"/>
  <c r="T50" i="47"/>
  <c r="T54" i="47"/>
  <c r="T58" i="47"/>
  <c r="T62" i="47"/>
  <c r="T66" i="47"/>
  <c r="T70" i="47"/>
  <c r="T74" i="47"/>
  <c r="T19" i="47"/>
  <c r="T24" i="47"/>
  <c r="T29" i="47"/>
  <c r="T35" i="47"/>
  <c r="T40" i="47"/>
  <c r="T44" i="47"/>
  <c r="T48" i="47"/>
  <c r="T52" i="47"/>
  <c r="T56" i="47"/>
  <c r="T60" i="47"/>
  <c r="T64" i="47"/>
  <c r="T68" i="47"/>
  <c r="T72" i="47"/>
  <c r="T76" i="47"/>
  <c r="T13" i="47"/>
  <c r="T15" i="47"/>
  <c r="T20" i="47"/>
  <c r="T25" i="47"/>
  <c r="T31" i="47"/>
  <c r="T36" i="47"/>
  <c r="T41" i="47"/>
  <c r="T45" i="47"/>
  <c r="T49" i="47"/>
  <c r="T53" i="47"/>
  <c r="T57" i="47"/>
  <c r="T61" i="47"/>
  <c r="T65" i="47"/>
  <c r="T69" i="47"/>
  <c r="T73" i="47"/>
  <c r="T77" i="47"/>
  <c r="T17" i="47"/>
  <c r="T23" i="47"/>
  <c r="T28" i="47"/>
  <c r="T33" i="47"/>
  <c r="T39" i="47"/>
  <c r="T43" i="47"/>
  <c r="T47" i="47"/>
  <c r="T51" i="47"/>
  <c r="T55" i="47"/>
  <c r="T59" i="47"/>
  <c r="T63" i="47"/>
  <c r="T67" i="47"/>
  <c r="T71" i="47"/>
  <c r="T75" i="47"/>
  <c r="T12" i="47"/>
  <c r="N12" i="50"/>
  <c r="T23" i="50"/>
  <c r="T19" i="50"/>
  <c r="T158" i="50"/>
  <c r="T164" i="50"/>
  <c r="T193" i="50"/>
  <c r="T200" i="50"/>
  <c r="T204" i="50"/>
  <c r="T211" i="50"/>
  <c r="T215" i="50"/>
  <c r="T219" i="50"/>
  <c r="T223" i="50"/>
  <c r="T231" i="50"/>
  <c r="T239" i="50"/>
  <c r="T243" i="50"/>
  <c r="T247" i="50"/>
  <c r="T251" i="50"/>
  <c r="T255" i="50"/>
  <c r="T259" i="50"/>
  <c r="T263" i="50"/>
  <c r="T267" i="50"/>
  <c r="T271" i="50"/>
  <c r="T275" i="50"/>
  <c r="T279" i="50"/>
  <c r="T283" i="50"/>
  <c r="T295" i="50"/>
  <c r="T299" i="50"/>
  <c r="T303" i="50"/>
  <c r="T311" i="50"/>
  <c r="T315" i="50"/>
  <c r="T322" i="50"/>
  <c r="T333" i="50"/>
  <c r="T347" i="50"/>
  <c r="T354" i="50"/>
  <c r="T358" i="50"/>
  <c r="T362" i="50"/>
  <c r="T366" i="50"/>
  <c r="T370" i="50"/>
  <c r="N28" i="50"/>
  <c r="N24" i="50"/>
  <c r="N20" i="50"/>
  <c r="N16" i="50"/>
  <c r="T116" i="50"/>
  <c r="T120" i="50"/>
  <c r="T124" i="50"/>
  <c r="T128" i="50"/>
  <c r="T132" i="50"/>
  <c r="T136" i="50"/>
  <c r="T153" i="50"/>
  <c r="T166" i="50"/>
  <c r="T177" i="50"/>
  <c r="T184" i="50"/>
  <c r="T188" i="50"/>
  <c r="T209" i="50"/>
  <c r="T282" i="50"/>
  <c r="T331" i="50"/>
  <c r="T338" i="50"/>
  <c r="T349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92" i="50"/>
  <c r="T96" i="50"/>
  <c r="T108" i="50"/>
  <c r="T149" i="50"/>
  <c r="T165" i="50"/>
  <c r="T191" i="50"/>
  <c r="T207" i="50"/>
  <c r="T49" i="50"/>
  <c r="T53" i="50"/>
  <c r="T57" i="50"/>
  <c r="T61" i="50"/>
  <c r="T65" i="50"/>
  <c r="T69" i="50"/>
  <c r="T73" i="50"/>
  <c r="T77" i="50"/>
  <c r="T81" i="50"/>
  <c r="T85" i="50"/>
  <c r="T89" i="50"/>
  <c r="T93" i="50"/>
  <c r="T97" i="50"/>
  <c r="T101" i="50"/>
  <c r="T105" i="50"/>
  <c r="T109" i="50"/>
  <c r="T113" i="50"/>
  <c r="T117" i="50"/>
  <c r="T121" i="50"/>
  <c r="T125" i="50"/>
  <c r="T129" i="50"/>
  <c r="T133" i="50"/>
  <c r="T137" i="50"/>
  <c r="T140" i="50"/>
  <c r="T156" i="50"/>
  <c r="T172" i="50"/>
  <c r="T176" i="50"/>
  <c r="T186" i="50"/>
  <c r="T192" i="50"/>
  <c r="T202" i="50"/>
  <c r="T208" i="50"/>
  <c r="T323" i="50"/>
  <c r="T329" i="50"/>
  <c r="T339" i="50"/>
  <c r="T345" i="50"/>
  <c r="T355" i="50"/>
  <c r="T359" i="50"/>
  <c r="T363" i="50"/>
  <c r="T367" i="50"/>
  <c r="T371" i="50"/>
  <c r="T72" i="50"/>
  <c r="T76" i="50"/>
  <c r="T88" i="50"/>
  <c r="T100" i="50"/>
  <c r="T104" i="50"/>
  <c r="T112" i="50"/>
  <c r="T143" i="50"/>
  <c r="T159" i="50"/>
  <c r="T175" i="50"/>
  <c r="T328" i="50"/>
  <c r="T344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T86" i="50"/>
  <c r="T90" i="50"/>
  <c r="T94" i="50"/>
  <c r="T98" i="50"/>
  <c r="T102" i="50"/>
  <c r="T106" i="50"/>
  <c r="T110" i="50"/>
  <c r="T141" i="50"/>
  <c r="T151" i="50"/>
  <c r="T157" i="50"/>
  <c r="T167" i="50"/>
  <c r="T173" i="50"/>
  <c r="T183" i="50"/>
  <c r="T199" i="50"/>
  <c r="T213" i="50"/>
  <c r="T217" i="50"/>
  <c r="T221" i="50"/>
  <c r="T225" i="50"/>
  <c r="T229" i="50"/>
  <c r="T233" i="50"/>
  <c r="T237" i="50"/>
  <c r="T241" i="50"/>
  <c r="T245" i="50"/>
  <c r="T249" i="50"/>
  <c r="T253" i="50"/>
  <c r="T257" i="50"/>
  <c r="T261" i="50"/>
  <c r="T265" i="50"/>
  <c r="T269" i="50"/>
  <c r="T273" i="50"/>
  <c r="T277" i="50"/>
  <c r="T281" i="50"/>
  <c r="T285" i="50"/>
  <c r="T289" i="50"/>
  <c r="T293" i="50"/>
  <c r="T297" i="50"/>
  <c r="T301" i="50"/>
  <c r="T305" i="50"/>
  <c r="T309" i="50"/>
  <c r="T313" i="50"/>
  <c r="T317" i="50"/>
  <c r="T320" i="50"/>
  <c r="T336" i="50"/>
  <c r="T352" i="50"/>
  <c r="T114" i="50"/>
  <c r="T118" i="50"/>
  <c r="T122" i="50"/>
  <c r="T126" i="50"/>
  <c r="T130" i="50"/>
  <c r="T134" i="50"/>
  <c r="T138" i="50"/>
  <c r="T146" i="50"/>
  <c r="T154" i="50"/>
  <c r="T162" i="50"/>
  <c r="T170" i="50"/>
  <c r="T181" i="50"/>
  <c r="T189" i="50"/>
  <c r="T197" i="50"/>
  <c r="T205" i="50"/>
  <c r="T214" i="50"/>
  <c r="T218" i="50"/>
  <c r="T222" i="50"/>
  <c r="T226" i="50"/>
  <c r="T230" i="50"/>
  <c r="T234" i="50"/>
  <c r="T238" i="50"/>
  <c r="T242" i="50"/>
  <c r="T246" i="50"/>
  <c r="T250" i="50"/>
  <c r="T254" i="50"/>
  <c r="T258" i="50"/>
  <c r="T262" i="50"/>
  <c r="T266" i="50"/>
  <c r="T270" i="50"/>
  <c r="T274" i="50"/>
  <c r="T278" i="50"/>
  <c r="T286" i="50"/>
  <c r="T290" i="50"/>
  <c r="T294" i="50"/>
  <c r="T298" i="50"/>
  <c r="T302" i="50"/>
  <c r="T306" i="50"/>
  <c r="T310" i="50"/>
  <c r="T314" i="50"/>
  <c r="T318" i="50"/>
  <c r="T326" i="50"/>
  <c r="T334" i="50"/>
  <c r="T342" i="50"/>
  <c r="T350" i="50"/>
  <c r="T356" i="50"/>
  <c r="T360" i="50"/>
  <c r="T364" i="50"/>
  <c r="T368" i="50"/>
  <c r="T372" i="50"/>
  <c r="T373" i="50"/>
  <c r="T374" i="50"/>
  <c r="T375" i="50"/>
  <c r="T376" i="50"/>
  <c r="T377" i="50"/>
  <c r="T378" i="50"/>
  <c r="T379" i="50"/>
  <c r="T380" i="50"/>
  <c r="T381" i="50"/>
  <c r="T382" i="50"/>
  <c r="T383" i="50"/>
  <c r="T384" i="50"/>
  <c r="T385" i="50"/>
  <c r="T386" i="50"/>
  <c r="T387" i="50"/>
  <c r="T388" i="50"/>
  <c r="T389" i="50"/>
  <c r="T390" i="50"/>
  <c r="T115" i="50"/>
  <c r="T123" i="50"/>
  <c r="T144" i="50"/>
  <c r="T152" i="50"/>
  <c r="T160" i="50"/>
  <c r="T168" i="50"/>
  <c r="T179" i="50"/>
  <c r="T187" i="50"/>
  <c r="T195" i="50"/>
  <c r="T203" i="50"/>
  <c r="T227" i="50"/>
  <c r="T235" i="50"/>
  <c r="T287" i="50"/>
  <c r="T291" i="50"/>
  <c r="T307" i="50"/>
  <c r="T324" i="50"/>
  <c r="T340" i="50"/>
  <c r="T348" i="50"/>
  <c r="T357" i="50"/>
  <c r="T361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2" i="49"/>
  <c r="L567" i="49"/>
  <c r="L583" i="49"/>
  <c r="L599" i="49"/>
  <c r="L615" i="49"/>
  <c r="L631" i="49"/>
  <c r="L647" i="49"/>
  <c r="L663" i="49"/>
  <c r="L551" i="49"/>
  <c r="L679" i="49"/>
  <c r="L695" i="49"/>
  <c r="L543" i="49"/>
  <c r="L559" i="49"/>
  <c r="L575" i="49"/>
  <c r="L591" i="49"/>
  <c r="L607" i="49"/>
  <c r="L623" i="49"/>
  <c r="L639" i="49"/>
  <c r="L655" i="49"/>
  <c r="L671" i="49"/>
  <c r="L687" i="49"/>
  <c r="L703" i="49"/>
  <c r="K456" i="49"/>
  <c r="L699" i="49"/>
  <c r="L707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65" i="48"/>
  <c r="P165" i="48"/>
  <c r="O165" i="48"/>
  <c r="M165" i="48"/>
  <c r="K165" i="48"/>
  <c r="J165" i="48"/>
  <c r="H165" i="48"/>
  <c r="G165" i="48"/>
  <c r="F165" i="48"/>
  <c r="E165" i="48"/>
  <c r="C165" i="48"/>
  <c r="B165" i="48"/>
  <c r="Q164" i="48"/>
  <c r="P164" i="48"/>
  <c r="O164" i="48"/>
  <c r="M164" i="48"/>
  <c r="K164" i="48"/>
  <c r="J164" i="48"/>
  <c r="H164" i="48"/>
  <c r="G164" i="48"/>
  <c r="F164" i="48"/>
  <c r="E164" i="48"/>
  <c r="C164" i="48"/>
  <c r="B164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9" i="48"/>
  <c r="P129" i="48"/>
  <c r="O129" i="48"/>
  <c r="M129" i="48"/>
  <c r="K129" i="48"/>
  <c r="J129" i="48"/>
  <c r="H129" i="48"/>
  <c r="G129" i="48"/>
  <c r="F129" i="48"/>
  <c r="E129" i="48"/>
  <c r="C129" i="48"/>
  <c r="B129" i="48"/>
  <c r="Q128" i="48"/>
  <c r="P128" i="48"/>
  <c r="O128" i="48"/>
  <c r="M128" i="48"/>
  <c r="K128" i="48"/>
  <c r="J128" i="48"/>
  <c r="H128" i="48"/>
  <c r="G128" i="48"/>
  <c r="F128" i="48"/>
  <c r="E128" i="48"/>
  <c r="C128" i="48"/>
  <c r="B128" i="48"/>
  <c r="Q127" i="48"/>
  <c r="P127" i="48"/>
  <c r="O127" i="48"/>
  <c r="M127" i="48"/>
  <c r="K127" i="48"/>
  <c r="J127" i="48"/>
  <c r="H127" i="48"/>
  <c r="G127" i="48"/>
  <c r="F127" i="48"/>
  <c r="E127" i="48"/>
  <c r="C127" i="48"/>
  <c r="B127" i="48"/>
  <c r="Q126" i="48"/>
  <c r="P126" i="48"/>
  <c r="O126" i="48"/>
  <c r="M126" i="48"/>
  <c r="K126" i="48"/>
  <c r="J126" i="48"/>
  <c r="H126" i="48"/>
  <c r="G126" i="48"/>
  <c r="F126" i="48"/>
  <c r="E126" i="48"/>
  <c r="C126" i="48"/>
  <c r="B126" i="48"/>
  <c r="Q125" i="48"/>
  <c r="P125" i="48"/>
  <c r="O125" i="48"/>
  <c r="M125" i="48"/>
  <c r="K125" i="48"/>
  <c r="J125" i="48"/>
  <c r="H125" i="48"/>
  <c r="G125" i="48"/>
  <c r="F125" i="48"/>
  <c r="E125" i="48"/>
  <c r="C125" i="48"/>
  <c r="B125" i="48"/>
  <c r="Q124" i="48"/>
  <c r="P124" i="48"/>
  <c r="O124" i="48"/>
  <c r="M124" i="48"/>
  <c r="K124" i="48"/>
  <c r="J124" i="48"/>
  <c r="H124" i="48"/>
  <c r="G124" i="48"/>
  <c r="F124" i="48"/>
  <c r="E124" i="48"/>
  <c r="C124" i="48"/>
  <c r="B124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22" i="48"/>
  <c r="P122" i="48"/>
  <c r="O122" i="48"/>
  <c r="M122" i="48"/>
  <c r="K122" i="48"/>
  <c r="J122" i="48"/>
  <c r="H122" i="48"/>
  <c r="G122" i="48"/>
  <c r="F122" i="48"/>
  <c r="E122" i="48"/>
  <c r="C122" i="48"/>
  <c r="B122" i="48"/>
  <c r="Q121" i="48"/>
  <c r="P121" i="48"/>
  <c r="O121" i="48"/>
  <c r="M121" i="48"/>
  <c r="K121" i="48"/>
  <c r="J121" i="48"/>
  <c r="H121" i="48"/>
  <c r="G121" i="48"/>
  <c r="F121" i="48"/>
  <c r="E121" i="48"/>
  <c r="C121" i="48"/>
  <c r="B121" i="48"/>
  <c r="Q120" i="48"/>
  <c r="P120" i="48"/>
  <c r="O120" i="48"/>
  <c r="M120" i="48"/>
  <c r="K120" i="48"/>
  <c r="J120" i="48"/>
  <c r="H120" i="48"/>
  <c r="G120" i="48"/>
  <c r="F120" i="48"/>
  <c r="E120" i="48"/>
  <c r="C120" i="48"/>
  <c r="B120" i="48"/>
  <c r="Q119" i="48"/>
  <c r="P119" i="48"/>
  <c r="O119" i="48"/>
  <c r="M119" i="48"/>
  <c r="K119" i="48"/>
  <c r="J119" i="48"/>
  <c r="H119" i="48"/>
  <c r="G119" i="48"/>
  <c r="F119" i="48"/>
  <c r="E119" i="48"/>
  <c r="C119" i="48"/>
  <c r="B119" i="48"/>
  <c r="Q118" i="48"/>
  <c r="P118" i="48"/>
  <c r="O118" i="48"/>
  <c r="M118" i="48"/>
  <c r="K118" i="48"/>
  <c r="J118" i="48"/>
  <c r="H118" i="48"/>
  <c r="G118" i="48"/>
  <c r="F118" i="48"/>
  <c r="E118" i="48"/>
  <c r="C118" i="48"/>
  <c r="B118" i="48"/>
  <c r="Q117" i="48"/>
  <c r="P117" i="48"/>
  <c r="O117" i="48"/>
  <c r="M117" i="48"/>
  <c r="K117" i="48"/>
  <c r="J117" i="48"/>
  <c r="H117" i="48"/>
  <c r="G117" i="48"/>
  <c r="F117" i="48"/>
  <c r="E117" i="48"/>
  <c r="C117" i="48"/>
  <c r="B117" i="48"/>
  <c r="Q110" i="48"/>
  <c r="P110" i="48"/>
  <c r="O110" i="48"/>
  <c r="M110" i="48"/>
  <c r="K110" i="48"/>
  <c r="J110" i="48"/>
  <c r="H110" i="48"/>
  <c r="G110" i="48"/>
  <c r="F110" i="48"/>
  <c r="E110" i="48"/>
  <c r="C110" i="48"/>
  <c r="B110" i="48"/>
  <c r="Q103" i="48"/>
  <c r="P103" i="48"/>
  <c r="O103" i="48"/>
  <c r="M103" i="48"/>
  <c r="K103" i="48"/>
  <c r="J103" i="48"/>
  <c r="H103" i="48"/>
  <c r="G103" i="48"/>
  <c r="F103" i="48"/>
  <c r="E103" i="48"/>
  <c r="C103" i="48"/>
  <c r="B103" i="48"/>
  <c r="Q96" i="48"/>
  <c r="P96" i="48"/>
  <c r="O96" i="48"/>
  <c r="M96" i="48"/>
  <c r="K96" i="48"/>
  <c r="J96" i="48"/>
  <c r="H96" i="48"/>
  <c r="G96" i="48"/>
  <c r="F96" i="48"/>
  <c r="E96" i="48"/>
  <c r="C96" i="48"/>
  <c r="B96" i="48"/>
  <c r="Q89" i="48"/>
  <c r="P89" i="48"/>
  <c r="O89" i="48"/>
  <c r="M89" i="48"/>
  <c r="K89" i="48"/>
  <c r="J89" i="48"/>
  <c r="H89" i="48"/>
  <c r="G89" i="48"/>
  <c r="F89" i="48"/>
  <c r="E89" i="48"/>
  <c r="C89" i="48"/>
  <c r="B89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45" i="48"/>
  <c r="P45" i="48"/>
  <c r="O45" i="48"/>
  <c r="M45" i="48"/>
  <c r="K45" i="48"/>
  <c r="J45" i="48"/>
  <c r="H45" i="48"/>
  <c r="G45" i="48"/>
  <c r="F45" i="48"/>
  <c r="E45" i="48"/>
  <c r="C45" i="48"/>
  <c r="B45" i="48"/>
  <c r="Q44" i="48"/>
  <c r="P44" i="48"/>
  <c r="O44" i="48"/>
  <c r="M44" i="48"/>
  <c r="K44" i="48"/>
  <c r="J44" i="48"/>
  <c r="H44" i="48"/>
  <c r="G44" i="48"/>
  <c r="F44" i="48"/>
  <c r="E44" i="48"/>
  <c r="C44" i="48"/>
  <c r="B44" i="48"/>
  <c r="Q43" i="48"/>
  <c r="P43" i="48"/>
  <c r="O43" i="48"/>
  <c r="M43" i="48"/>
  <c r="K43" i="48"/>
  <c r="J43" i="48"/>
  <c r="H43" i="48"/>
  <c r="G43" i="48"/>
  <c r="F43" i="48"/>
  <c r="E43" i="48"/>
  <c r="C43" i="48"/>
  <c r="B43" i="48"/>
  <c r="Q42" i="48"/>
  <c r="P42" i="48"/>
  <c r="O42" i="48"/>
  <c r="M42" i="48"/>
  <c r="K42" i="48"/>
  <c r="J42" i="48"/>
  <c r="H42" i="48"/>
  <c r="G42" i="48"/>
  <c r="F42" i="48"/>
  <c r="E42" i="48"/>
  <c r="C42" i="48"/>
  <c r="B42" i="48"/>
  <c r="Q41" i="48"/>
  <c r="P41" i="48"/>
  <c r="O41" i="48"/>
  <c r="M41" i="48"/>
  <c r="K41" i="48"/>
  <c r="J41" i="48"/>
  <c r="H41" i="48"/>
  <c r="G41" i="48"/>
  <c r="F41" i="48"/>
  <c r="E41" i="48"/>
  <c r="C41" i="48"/>
  <c r="B41" i="48"/>
  <c r="Q40" i="48"/>
  <c r="P40" i="48"/>
  <c r="O40" i="48"/>
  <c r="M40" i="48"/>
  <c r="K40" i="48"/>
  <c r="J40" i="48"/>
  <c r="H40" i="48"/>
  <c r="G40" i="48"/>
  <c r="F40" i="48"/>
  <c r="E40" i="48"/>
  <c r="C40" i="48"/>
  <c r="B40" i="48"/>
  <c r="Q39" i="48"/>
  <c r="P39" i="48"/>
  <c r="O39" i="48"/>
  <c r="M39" i="48"/>
  <c r="K39" i="48"/>
  <c r="J39" i="48"/>
  <c r="H39" i="48"/>
  <c r="G39" i="48"/>
  <c r="F39" i="48"/>
  <c r="E39" i="48"/>
  <c r="C39" i="48"/>
  <c r="B39" i="48"/>
  <c r="Q38" i="48"/>
  <c r="P38" i="48"/>
  <c r="O38" i="48"/>
  <c r="M38" i="48"/>
  <c r="K38" i="48"/>
  <c r="J38" i="48"/>
  <c r="H38" i="48"/>
  <c r="G38" i="48"/>
  <c r="F38" i="48"/>
  <c r="E38" i="48"/>
  <c r="C38" i="48"/>
  <c r="B38" i="48"/>
  <c r="Q37" i="48"/>
  <c r="P37" i="48"/>
  <c r="O37" i="48"/>
  <c r="M37" i="48"/>
  <c r="K37" i="48"/>
  <c r="J37" i="48"/>
  <c r="H37" i="48"/>
  <c r="G37" i="48"/>
  <c r="F37" i="48"/>
  <c r="E37" i="48"/>
  <c r="C37" i="48"/>
  <c r="B37" i="48"/>
  <c r="Q36" i="48"/>
  <c r="P36" i="48"/>
  <c r="O36" i="48"/>
  <c r="M36" i="48"/>
  <c r="K36" i="48"/>
  <c r="J36" i="48"/>
  <c r="H36" i="48"/>
  <c r="G36" i="48"/>
  <c r="F36" i="48"/>
  <c r="E36" i="48"/>
  <c r="C36" i="48"/>
  <c r="B36" i="48"/>
  <c r="Q35" i="48"/>
  <c r="P35" i="48"/>
  <c r="O35" i="48"/>
  <c r="M35" i="48"/>
  <c r="K35" i="48"/>
  <c r="J35" i="48"/>
  <c r="H35" i="48"/>
  <c r="G35" i="48"/>
  <c r="F35" i="48"/>
  <c r="E35" i="48"/>
  <c r="C35" i="48"/>
  <c r="B35" i="48"/>
  <c r="Q34" i="48"/>
  <c r="P34" i="48"/>
  <c r="O34" i="48"/>
  <c r="M34" i="48"/>
  <c r="K34" i="48"/>
  <c r="J34" i="48"/>
  <c r="H34" i="48"/>
  <c r="G34" i="48"/>
  <c r="F34" i="48"/>
  <c r="E34" i="48"/>
  <c r="C34" i="48"/>
  <c r="B34" i="48"/>
  <c r="Q33" i="48"/>
  <c r="P33" i="48"/>
  <c r="O33" i="48"/>
  <c r="M33" i="48"/>
  <c r="K33" i="48"/>
  <c r="J33" i="48"/>
  <c r="H33" i="48"/>
  <c r="G33" i="48"/>
  <c r="F33" i="48"/>
  <c r="E33" i="48"/>
  <c r="C33" i="48"/>
  <c r="B33" i="48"/>
  <c r="Q32" i="48"/>
  <c r="P32" i="48"/>
  <c r="O32" i="48"/>
  <c r="M32" i="48"/>
  <c r="K32" i="48"/>
  <c r="J32" i="48"/>
  <c r="H32" i="48"/>
  <c r="G32" i="48"/>
  <c r="F32" i="48"/>
  <c r="E32" i="48"/>
  <c r="C32" i="48"/>
  <c r="B32" i="48"/>
  <c r="Q31" i="48"/>
  <c r="P31" i="48"/>
  <c r="O31" i="48"/>
  <c r="M31" i="48"/>
  <c r="K31" i="48"/>
  <c r="J31" i="48"/>
  <c r="H31" i="48"/>
  <c r="G31" i="48"/>
  <c r="F31" i="48"/>
  <c r="E31" i="48"/>
  <c r="C31" i="48"/>
  <c r="B31" i="48"/>
  <c r="Q30" i="48"/>
  <c r="P30" i="48"/>
  <c r="O30" i="48"/>
  <c r="M30" i="48"/>
  <c r="K30" i="48"/>
  <c r="J30" i="48"/>
  <c r="H30" i="48"/>
  <c r="G30" i="48"/>
  <c r="F30" i="48"/>
  <c r="E30" i="48"/>
  <c r="C30" i="48"/>
  <c r="B30" i="48"/>
  <c r="Q29" i="48"/>
  <c r="P29" i="48"/>
  <c r="O29" i="48"/>
  <c r="M29" i="48"/>
  <c r="K29" i="48"/>
  <c r="J29" i="48"/>
  <c r="H29" i="48"/>
  <c r="G29" i="48"/>
  <c r="F29" i="48"/>
  <c r="E29" i="48"/>
  <c r="C29" i="48"/>
  <c r="B29" i="48"/>
  <c r="Q28" i="48"/>
  <c r="P28" i="48"/>
  <c r="O28" i="48"/>
  <c r="M28" i="48"/>
  <c r="K28" i="48"/>
  <c r="J28" i="48"/>
  <c r="H28" i="48"/>
  <c r="G28" i="48"/>
  <c r="F28" i="48"/>
  <c r="E28" i="48"/>
  <c r="C28" i="48"/>
  <c r="B28" i="48"/>
  <c r="Q27" i="48"/>
  <c r="P27" i="48"/>
  <c r="O27" i="48"/>
  <c r="M27" i="48"/>
  <c r="K27" i="48"/>
  <c r="J27" i="48"/>
  <c r="H27" i="48"/>
  <c r="G27" i="48"/>
  <c r="F27" i="48"/>
  <c r="E27" i="48"/>
  <c r="C27" i="48"/>
  <c r="B27" i="48"/>
  <c r="Q26" i="48"/>
  <c r="P26" i="48"/>
  <c r="O26" i="48"/>
  <c r="M26" i="48"/>
  <c r="K26" i="48"/>
  <c r="J26" i="48"/>
  <c r="H26" i="48"/>
  <c r="G26" i="48"/>
  <c r="F26" i="48"/>
  <c r="E26" i="48"/>
  <c r="C26" i="48"/>
  <c r="B26" i="48"/>
  <c r="Q24" i="48"/>
  <c r="P24" i="48"/>
  <c r="O24" i="48"/>
  <c r="M24" i="48"/>
  <c r="K24" i="48"/>
  <c r="J24" i="48"/>
  <c r="H24" i="48"/>
  <c r="G24" i="48"/>
  <c r="F24" i="48"/>
  <c r="E24" i="48"/>
  <c r="C24" i="48"/>
  <c r="B24" i="48"/>
  <c r="Q23" i="48"/>
  <c r="P23" i="48"/>
  <c r="O23" i="48"/>
  <c r="M23" i="48"/>
  <c r="K23" i="48"/>
  <c r="J23" i="48"/>
  <c r="H23" i="48"/>
  <c r="G23" i="48"/>
  <c r="F23" i="48"/>
  <c r="E23" i="48"/>
  <c r="C23" i="48"/>
  <c r="B23" i="48"/>
  <c r="Q22" i="48"/>
  <c r="P22" i="48"/>
  <c r="O22" i="48"/>
  <c r="M22" i="48"/>
  <c r="K22" i="48"/>
  <c r="J22" i="48"/>
  <c r="H22" i="48"/>
  <c r="G22" i="48"/>
  <c r="F22" i="48"/>
  <c r="E22" i="48"/>
  <c r="C22" i="48"/>
  <c r="B22" i="48"/>
  <c r="Q21" i="48"/>
  <c r="P21" i="48"/>
  <c r="O21" i="48"/>
  <c r="M21" i="48"/>
  <c r="K21" i="48"/>
  <c r="J21" i="48"/>
  <c r="H21" i="48"/>
  <c r="G21" i="48"/>
  <c r="F21" i="48"/>
  <c r="E21" i="48"/>
  <c r="C21" i="48"/>
  <c r="B21" i="48"/>
  <c r="Q20" i="48"/>
  <c r="P20" i="48"/>
  <c r="O20" i="48"/>
  <c r="M20" i="48"/>
  <c r="K20" i="48"/>
  <c r="J20" i="48"/>
  <c r="H20" i="48"/>
  <c r="G20" i="48"/>
  <c r="F20" i="48"/>
  <c r="E20" i="48"/>
  <c r="C20" i="48"/>
  <c r="B20" i="48"/>
  <c r="Q19" i="48"/>
  <c r="P19" i="48"/>
  <c r="O19" i="48"/>
  <c r="M19" i="48"/>
  <c r="K19" i="48"/>
  <c r="J19" i="48"/>
  <c r="H19" i="48"/>
  <c r="G19" i="48"/>
  <c r="F19" i="48"/>
  <c r="E19" i="48"/>
  <c r="C19" i="48"/>
  <c r="B19" i="48"/>
  <c r="P18" i="48"/>
  <c r="B11" i="48"/>
  <c r="C11" i="48"/>
  <c r="E11" i="48"/>
  <c r="F11" i="48"/>
  <c r="B12" i="48"/>
  <c r="C12" i="48"/>
  <c r="E12" i="48"/>
  <c r="F12" i="48"/>
  <c r="B13" i="48"/>
  <c r="C13" i="48"/>
  <c r="E13" i="48"/>
  <c r="F13" i="48"/>
  <c r="B14" i="48"/>
  <c r="C14" i="48"/>
  <c r="E14" i="48"/>
  <c r="F14" i="48"/>
  <c r="B15" i="48"/>
  <c r="C15" i="48"/>
  <c r="E15" i="48"/>
  <c r="F15" i="48"/>
  <c r="B16" i="48"/>
  <c r="C16" i="48"/>
  <c r="E16" i="48"/>
  <c r="F16" i="48"/>
  <c r="B18" i="48"/>
  <c r="C18" i="48"/>
  <c r="E18" i="48"/>
  <c r="F18" i="48"/>
  <c r="G18" i="48"/>
  <c r="H18" i="48"/>
  <c r="J18" i="48"/>
  <c r="K18" i="48"/>
  <c r="M18" i="48"/>
  <c r="O18" i="48"/>
  <c r="Q18" i="48"/>
  <c r="F4" i="48"/>
  <c r="M2" i="48"/>
  <c r="F10" i="48"/>
  <c r="E10" i="48"/>
  <c r="C10" i="48"/>
  <c r="B10" i="48"/>
  <c r="U37" i="46"/>
  <c r="S37" i="46"/>
  <c r="R37" i="46"/>
  <c r="Q37" i="46"/>
  <c r="O37" i="46"/>
  <c r="P18" i="46" s="1"/>
  <c r="L37" i="46"/>
  <c r="M18" i="46" s="1"/>
  <c r="J37" i="46"/>
  <c r="I37" i="46"/>
  <c r="H37" i="46"/>
  <c r="G37" i="46"/>
  <c r="H18" i="46" s="1"/>
  <c r="F37" i="46"/>
  <c r="D37" i="46"/>
  <c r="E37" i="46" s="1"/>
  <c r="C37" i="46"/>
  <c r="B37" i="46"/>
  <c r="U36" i="46"/>
  <c r="S36" i="46"/>
  <c r="R36" i="46"/>
  <c r="Q36" i="46"/>
  <c r="O36" i="46"/>
  <c r="P17" i="46" s="1"/>
  <c r="L36" i="46"/>
  <c r="M17" i="46" s="1"/>
  <c r="J36" i="46"/>
  <c r="I36" i="46"/>
  <c r="H36" i="46"/>
  <c r="G36" i="46"/>
  <c r="H17" i="46" s="1"/>
  <c r="F36" i="46"/>
  <c r="D36" i="46"/>
  <c r="E36" i="46" s="1"/>
  <c r="C36" i="46"/>
  <c r="B36" i="46"/>
  <c r="U35" i="46"/>
  <c r="S35" i="46"/>
  <c r="R35" i="46"/>
  <c r="Q35" i="46"/>
  <c r="O35" i="46"/>
  <c r="P16" i="46" s="1"/>
  <c r="L35" i="46"/>
  <c r="M16" i="46" s="1"/>
  <c r="J35" i="46"/>
  <c r="I35" i="46"/>
  <c r="H35" i="46"/>
  <c r="G35" i="46"/>
  <c r="H16" i="46" s="1"/>
  <c r="F35" i="46"/>
  <c r="D35" i="46"/>
  <c r="E35" i="46" s="1"/>
  <c r="C35" i="46"/>
  <c r="B35" i="46"/>
  <c r="U34" i="46"/>
  <c r="S34" i="46"/>
  <c r="R34" i="46"/>
  <c r="Q34" i="46"/>
  <c r="O34" i="46"/>
  <c r="P15" i="46" s="1"/>
  <c r="L34" i="46"/>
  <c r="M15" i="46" s="1"/>
  <c r="J34" i="46"/>
  <c r="I34" i="46"/>
  <c r="H34" i="46"/>
  <c r="G34" i="46"/>
  <c r="H15" i="46" s="1"/>
  <c r="F34" i="46"/>
  <c r="D34" i="46"/>
  <c r="E34" i="46" s="1"/>
  <c r="C34" i="46"/>
  <c r="B34" i="46"/>
  <c r="U33" i="46"/>
  <c r="S33" i="46"/>
  <c r="R33" i="46"/>
  <c r="Q33" i="46"/>
  <c r="O33" i="46"/>
  <c r="L33" i="46"/>
  <c r="J33" i="46"/>
  <c r="I33" i="46"/>
  <c r="H33" i="46"/>
  <c r="G33" i="46"/>
  <c r="F33" i="46"/>
  <c r="D33" i="46"/>
  <c r="E33" i="46" s="1"/>
  <c r="C33" i="46"/>
  <c r="B33" i="46"/>
  <c r="U32" i="46"/>
  <c r="S32" i="46"/>
  <c r="R32" i="46"/>
  <c r="Q32" i="46"/>
  <c r="O32" i="46"/>
  <c r="P13" i="46" s="1"/>
  <c r="L32" i="46"/>
  <c r="M13" i="46" s="1"/>
  <c r="J32" i="46"/>
  <c r="I32" i="46"/>
  <c r="H32" i="46"/>
  <c r="G32" i="46"/>
  <c r="H13" i="46" s="1"/>
  <c r="F32" i="46"/>
  <c r="D32" i="46"/>
  <c r="E32" i="46" s="1"/>
  <c r="C32" i="46"/>
  <c r="B32" i="46"/>
  <c r="U31" i="46"/>
  <c r="S31" i="46"/>
  <c r="R31" i="46"/>
  <c r="Q31" i="46"/>
  <c r="O31" i="46"/>
  <c r="P12" i="46" s="1"/>
  <c r="L31" i="46"/>
  <c r="M12" i="46" s="1"/>
  <c r="J31" i="46"/>
  <c r="I31" i="46"/>
  <c r="H31" i="46"/>
  <c r="G31" i="46"/>
  <c r="H12" i="46" s="1"/>
  <c r="F31" i="46"/>
  <c r="D31" i="46"/>
  <c r="E31" i="46" s="1"/>
  <c r="C31" i="46"/>
  <c r="B31" i="46"/>
  <c r="P10" i="46"/>
  <c r="M10" i="46"/>
  <c r="H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H4" i="46"/>
  <c r="C10" i="46"/>
  <c r="D10" i="46"/>
  <c r="E10" i="46" s="1"/>
  <c r="B10" i="46"/>
  <c r="O2" i="46"/>
  <c r="B133" i="45"/>
  <c r="C133" i="45"/>
  <c r="F133" i="45"/>
  <c r="G133" i="45"/>
  <c r="H133" i="45"/>
  <c r="I133" i="45"/>
  <c r="J133" i="45"/>
  <c r="K133" i="45"/>
  <c r="R133" i="45"/>
  <c r="L133" i="45"/>
  <c r="M133" i="45"/>
  <c r="O133" i="45"/>
  <c r="Q133" i="45"/>
  <c r="B134" i="45"/>
  <c r="C134" i="45"/>
  <c r="F134" i="45"/>
  <c r="G134" i="45"/>
  <c r="H134" i="45"/>
  <c r="I134" i="45"/>
  <c r="J134" i="45"/>
  <c r="K134" i="45"/>
  <c r="R134" i="45"/>
  <c r="L134" i="45"/>
  <c r="M134" i="45"/>
  <c r="O134" i="45"/>
  <c r="Q134" i="45"/>
  <c r="B135" i="45"/>
  <c r="C135" i="45"/>
  <c r="F135" i="45"/>
  <c r="G135" i="45"/>
  <c r="H135" i="45"/>
  <c r="I135" i="45"/>
  <c r="J135" i="45"/>
  <c r="K135" i="45"/>
  <c r="R135" i="45"/>
  <c r="L135" i="45"/>
  <c r="M135" i="45"/>
  <c r="O135" i="45"/>
  <c r="Q135" i="45"/>
  <c r="B136" i="45"/>
  <c r="C136" i="45"/>
  <c r="F136" i="45"/>
  <c r="G136" i="45"/>
  <c r="H136" i="45"/>
  <c r="I136" i="45"/>
  <c r="J136" i="45"/>
  <c r="K136" i="45"/>
  <c r="R136" i="45"/>
  <c r="L136" i="45"/>
  <c r="M136" i="45"/>
  <c r="O136" i="45"/>
  <c r="Q136" i="45"/>
  <c r="B137" i="45"/>
  <c r="C137" i="45"/>
  <c r="F137" i="45"/>
  <c r="G137" i="45"/>
  <c r="H137" i="45"/>
  <c r="I137" i="45"/>
  <c r="J137" i="45"/>
  <c r="K137" i="45"/>
  <c r="R137" i="45"/>
  <c r="L137" i="45"/>
  <c r="M137" i="45"/>
  <c r="O137" i="45"/>
  <c r="Q137" i="45"/>
  <c r="B138" i="45"/>
  <c r="C138" i="45"/>
  <c r="F138" i="45"/>
  <c r="G138" i="45"/>
  <c r="H138" i="45"/>
  <c r="I138" i="45"/>
  <c r="J138" i="45"/>
  <c r="K138" i="45"/>
  <c r="R138" i="45"/>
  <c r="L138" i="45"/>
  <c r="M138" i="45"/>
  <c r="O138" i="45"/>
  <c r="Q138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132" i="45"/>
  <c r="I132" i="45"/>
  <c r="L132" i="45"/>
  <c r="R132" i="45"/>
  <c r="K132" i="45"/>
  <c r="Q132" i="45"/>
  <c r="H132" i="45"/>
  <c r="G132" i="45"/>
  <c r="F132" i="45"/>
  <c r="C132" i="45"/>
  <c r="B132" i="45"/>
  <c r="J131" i="45"/>
  <c r="I131" i="45"/>
  <c r="L131" i="45"/>
  <c r="R131" i="45"/>
  <c r="K131" i="45"/>
  <c r="Q131" i="45"/>
  <c r="H131" i="45"/>
  <c r="G131" i="45"/>
  <c r="F131" i="45"/>
  <c r="C131" i="45"/>
  <c r="B131" i="45"/>
  <c r="J130" i="45"/>
  <c r="I130" i="45"/>
  <c r="L130" i="45"/>
  <c r="R130" i="45"/>
  <c r="K130" i="45"/>
  <c r="Q130" i="45"/>
  <c r="H130" i="45"/>
  <c r="G130" i="45"/>
  <c r="F130" i="45"/>
  <c r="C130" i="45"/>
  <c r="B130" i="45"/>
  <c r="J129" i="45"/>
  <c r="I129" i="45"/>
  <c r="L129" i="45"/>
  <c r="R129" i="45"/>
  <c r="K129" i="45"/>
  <c r="Q129" i="45"/>
  <c r="H129" i="45"/>
  <c r="G129" i="45"/>
  <c r="F129" i="45"/>
  <c r="C129" i="45"/>
  <c r="B129" i="45"/>
  <c r="J128" i="45"/>
  <c r="I128" i="45"/>
  <c r="L128" i="45"/>
  <c r="R128" i="45"/>
  <c r="K128" i="45"/>
  <c r="Q128" i="45"/>
  <c r="H128" i="45"/>
  <c r="G128" i="45"/>
  <c r="F128" i="45"/>
  <c r="C128" i="45"/>
  <c r="B128" i="45"/>
  <c r="J127" i="45"/>
  <c r="I127" i="45"/>
  <c r="L127" i="45"/>
  <c r="R127" i="45"/>
  <c r="K127" i="45"/>
  <c r="Q127" i="45"/>
  <c r="H127" i="45"/>
  <c r="G127" i="45"/>
  <c r="F127" i="45"/>
  <c r="C127" i="45"/>
  <c r="B127" i="45"/>
  <c r="J126" i="45"/>
  <c r="I126" i="45"/>
  <c r="L126" i="45"/>
  <c r="R126" i="45"/>
  <c r="K126" i="45"/>
  <c r="Q126" i="45"/>
  <c r="H126" i="45"/>
  <c r="G126" i="45"/>
  <c r="F126" i="45"/>
  <c r="C126" i="45"/>
  <c r="B126" i="45"/>
  <c r="J125" i="45"/>
  <c r="I125" i="45"/>
  <c r="L125" i="45"/>
  <c r="R125" i="45"/>
  <c r="K125" i="45"/>
  <c r="Q125" i="45"/>
  <c r="H125" i="45"/>
  <c r="G125" i="45"/>
  <c r="F125" i="45"/>
  <c r="C125" i="45"/>
  <c r="B125" i="45"/>
  <c r="J124" i="45"/>
  <c r="I124" i="45"/>
  <c r="L124" i="45"/>
  <c r="R124" i="45"/>
  <c r="K124" i="45"/>
  <c r="Q124" i="45"/>
  <c r="H124" i="45"/>
  <c r="G124" i="45"/>
  <c r="F124" i="45"/>
  <c r="C124" i="45"/>
  <c r="B124" i="45"/>
  <c r="J123" i="45"/>
  <c r="I123" i="45"/>
  <c r="L123" i="45"/>
  <c r="R123" i="45"/>
  <c r="K123" i="45"/>
  <c r="Q123" i="45"/>
  <c r="H123" i="45"/>
  <c r="G123" i="45"/>
  <c r="F123" i="45"/>
  <c r="C123" i="45"/>
  <c r="B123" i="45"/>
  <c r="J122" i="45"/>
  <c r="I122" i="45"/>
  <c r="L122" i="45"/>
  <c r="R122" i="45"/>
  <c r="K122" i="45"/>
  <c r="Q122" i="45"/>
  <c r="H122" i="45"/>
  <c r="G122" i="45"/>
  <c r="F122" i="45"/>
  <c r="C122" i="45"/>
  <c r="B122" i="45"/>
  <c r="J121" i="45"/>
  <c r="I121" i="45"/>
  <c r="L121" i="45"/>
  <c r="R121" i="45"/>
  <c r="K121" i="45"/>
  <c r="Q121" i="45"/>
  <c r="H121" i="45"/>
  <c r="G121" i="45"/>
  <c r="F121" i="45"/>
  <c r="C121" i="45"/>
  <c r="B121" i="45"/>
  <c r="J120" i="45"/>
  <c r="I120" i="45"/>
  <c r="L120" i="45"/>
  <c r="R120" i="45"/>
  <c r="K120" i="45"/>
  <c r="Q120" i="45"/>
  <c r="H120" i="45"/>
  <c r="G120" i="45"/>
  <c r="F120" i="45"/>
  <c r="C120" i="45"/>
  <c r="B120" i="45"/>
  <c r="J119" i="45"/>
  <c r="I119" i="45"/>
  <c r="L119" i="45"/>
  <c r="R119" i="45"/>
  <c r="K119" i="45"/>
  <c r="Q119" i="45"/>
  <c r="H119" i="45"/>
  <c r="G119" i="45"/>
  <c r="F119" i="45"/>
  <c r="C119" i="45"/>
  <c r="B119" i="45"/>
  <c r="J118" i="45"/>
  <c r="I118" i="45"/>
  <c r="L118" i="45"/>
  <c r="R118" i="45"/>
  <c r="K118" i="45"/>
  <c r="Q118" i="45"/>
  <c r="H118" i="45"/>
  <c r="G118" i="45"/>
  <c r="F118" i="45"/>
  <c r="C118" i="45"/>
  <c r="B118" i="45"/>
  <c r="J117" i="45"/>
  <c r="I117" i="45"/>
  <c r="L117" i="45"/>
  <c r="R117" i="45"/>
  <c r="K117" i="45"/>
  <c r="Q117" i="45"/>
  <c r="H117" i="45"/>
  <c r="G117" i="45"/>
  <c r="F117" i="45"/>
  <c r="C117" i="45"/>
  <c r="B117" i="45"/>
  <c r="J116" i="45"/>
  <c r="I116" i="45"/>
  <c r="L116" i="45"/>
  <c r="R116" i="45"/>
  <c r="K116" i="45"/>
  <c r="Q116" i="45"/>
  <c r="H116" i="45"/>
  <c r="G116" i="45"/>
  <c r="F116" i="45"/>
  <c r="C116" i="45"/>
  <c r="B116" i="45"/>
  <c r="J115" i="45"/>
  <c r="I115" i="45"/>
  <c r="L115" i="45"/>
  <c r="R115" i="45"/>
  <c r="K115" i="45"/>
  <c r="Q115" i="45"/>
  <c r="H115" i="45"/>
  <c r="G115" i="45"/>
  <c r="F115" i="45"/>
  <c r="C115" i="45"/>
  <c r="B115" i="45"/>
  <c r="J114" i="45"/>
  <c r="I114" i="45"/>
  <c r="L114" i="45"/>
  <c r="R114" i="45"/>
  <c r="K114" i="45"/>
  <c r="Q114" i="45"/>
  <c r="H114" i="45"/>
  <c r="G114" i="45"/>
  <c r="F114" i="45"/>
  <c r="C114" i="45"/>
  <c r="B114" i="45"/>
  <c r="J113" i="45"/>
  <c r="I113" i="45"/>
  <c r="L113" i="45"/>
  <c r="R113" i="45"/>
  <c r="K113" i="45"/>
  <c r="Q113" i="45"/>
  <c r="H113" i="45"/>
  <c r="G113" i="45"/>
  <c r="F113" i="45"/>
  <c r="C113" i="45"/>
  <c r="B113" i="45"/>
  <c r="J112" i="45"/>
  <c r="I112" i="45"/>
  <c r="L112" i="45"/>
  <c r="R112" i="45"/>
  <c r="K112" i="45"/>
  <c r="Q112" i="45"/>
  <c r="H112" i="45"/>
  <c r="G112" i="45"/>
  <c r="F112" i="45"/>
  <c r="C112" i="45"/>
  <c r="B112" i="45"/>
  <c r="J111" i="45"/>
  <c r="I111" i="45"/>
  <c r="L111" i="45"/>
  <c r="R111" i="45"/>
  <c r="K111" i="45"/>
  <c r="Q111" i="45"/>
  <c r="H111" i="45"/>
  <c r="G111" i="45"/>
  <c r="F111" i="45"/>
  <c r="C111" i="45"/>
  <c r="B111" i="45"/>
  <c r="J110" i="45"/>
  <c r="I110" i="45"/>
  <c r="L110" i="45"/>
  <c r="R110" i="45"/>
  <c r="K110" i="45"/>
  <c r="Q110" i="45"/>
  <c r="H110" i="45"/>
  <c r="G110" i="45"/>
  <c r="F110" i="45"/>
  <c r="C110" i="45"/>
  <c r="B110" i="45"/>
  <c r="J109" i="45"/>
  <c r="I109" i="45"/>
  <c r="L109" i="45"/>
  <c r="R109" i="45"/>
  <c r="K109" i="45"/>
  <c r="Q109" i="45"/>
  <c r="H109" i="45"/>
  <c r="G109" i="45"/>
  <c r="F109" i="45"/>
  <c r="C109" i="45"/>
  <c r="B109" i="45"/>
  <c r="J108" i="45"/>
  <c r="I108" i="45"/>
  <c r="L108" i="45"/>
  <c r="R108" i="45"/>
  <c r="K108" i="45"/>
  <c r="Q108" i="45"/>
  <c r="H108" i="45"/>
  <c r="G108" i="45"/>
  <c r="F108" i="45"/>
  <c r="C108" i="45"/>
  <c r="B108" i="45"/>
  <c r="J107" i="45"/>
  <c r="I107" i="45"/>
  <c r="L107" i="45"/>
  <c r="R107" i="45"/>
  <c r="K107" i="45"/>
  <c r="Q107" i="45"/>
  <c r="H107" i="45"/>
  <c r="G107" i="45"/>
  <c r="F107" i="45"/>
  <c r="C107" i="45"/>
  <c r="B107" i="45"/>
  <c r="J106" i="45"/>
  <c r="I106" i="45"/>
  <c r="L106" i="45"/>
  <c r="R106" i="45"/>
  <c r="K106" i="45"/>
  <c r="Q106" i="45"/>
  <c r="H106" i="45"/>
  <c r="G106" i="45"/>
  <c r="F106" i="45"/>
  <c r="C106" i="45"/>
  <c r="B106" i="45"/>
  <c r="J105" i="45"/>
  <c r="I105" i="45"/>
  <c r="L105" i="45"/>
  <c r="R105" i="45"/>
  <c r="K105" i="45"/>
  <c r="Q105" i="45"/>
  <c r="H105" i="45"/>
  <c r="G105" i="45"/>
  <c r="F105" i="45"/>
  <c r="C105" i="45"/>
  <c r="B105" i="45"/>
  <c r="J104" i="45"/>
  <c r="I104" i="45"/>
  <c r="L104" i="45"/>
  <c r="R104" i="45"/>
  <c r="K104" i="45"/>
  <c r="Q104" i="45"/>
  <c r="H104" i="45"/>
  <c r="G104" i="45"/>
  <c r="F104" i="45"/>
  <c r="C104" i="45"/>
  <c r="B104" i="45"/>
  <c r="J103" i="45"/>
  <c r="I103" i="45"/>
  <c r="L103" i="45"/>
  <c r="R103" i="45"/>
  <c r="K103" i="45"/>
  <c r="Q103" i="45"/>
  <c r="H103" i="45"/>
  <c r="G103" i="45"/>
  <c r="F103" i="45"/>
  <c r="C103" i="45"/>
  <c r="B103" i="45"/>
  <c r="J102" i="45"/>
  <c r="I102" i="45"/>
  <c r="L102" i="45"/>
  <c r="R102" i="45"/>
  <c r="K102" i="45"/>
  <c r="Q102" i="45"/>
  <c r="H102" i="45"/>
  <c r="G102" i="45"/>
  <c r="F102" i="45"/>
  <c r="C102" i="45"/>
  <c r="B102" i="45"/>
  <c r="J101" i="45"/>
  <c r="I101" i="45"/>
  <c r="L101" i="45"/>
  <c r="R101" i="45"/>
  <c r="K101" i="45"/>
  <c r="Q101" i="45"/>
  <c r="H101" i="45"/>
  <c r="G101" i="45"/>
  <c r="F101" i="45"/>
  <c r="C101" i="45"/>
  <c r="B101" i="45"/>
  <c r="J100" i="45"/>
  <c r="I100" i="45"/>
  <c r="L100" i="45"/>
  <c r="R100" i="45"/>
  <c r="K100" i="45"/>
  <c r="Q100" i="45"/>
  <c r="H100" i="45"/>
  <c r="G100" i="45"/>
  <c r="F100" i="45"/>
  <c r="C100" i="45"/>
  <c r="B100" i="45"/>
  <c r="J99" i="45"/>
  <c r="I99" i="45"/>
  <c r="L99" i="45"/>
  <c r="R99" i="45"/>
  <c r="K99" i="45"/>
  <c r="Q99" i="45"/>
  <c r="H99" i="45"/>
  <c r="G99" i="45"/>
  <c r="F99" i="45"/>
  <c r="C99" i="45"/>
  <c r="B99" i="45"/>
  <c r="J98" i="45"/>
  <c r="I98" i="45"/>
  <c r="L98" i="45"/>
  <c r="R98" i="45"/>
  <c r="K98" i="45"/>
  <c r="Q98" i="45"/>
  <c r="H98" i="45"/>
  <c r="G98" i="45"/>
  <c r="F98" i="45"/>
  <c r="C98" i="45"/>
  <c r="B98" i="45"/>
  <c r="J97" i="45"/>
  <c r="I97" i="45"/>
  <c r="L97" i="45"/>
  <c r="R97" i="45"/>
  <c r="K97" i="45"/>
  <c r="Q97" i="45"/>
  <c r="H97" i="45"/>
  <c r="G97" i="45"/>
  <c r="F97" i="45"/>
  <c r="C97" i="45"/>
  <c r="B97" i="45"/>
  <c r="J96" i="45"/>
  <c r="I96" i="45"/>
  <c r="L96" i="45"/>
  <c r="R96" i="45"/>
  <c r="K96" i="45"/>
  <c r="Q96" i="45"/>
  <c r="H96" i="45"/>
  <c r="G96" i="45"/>
  <c r="F96" i="45"/>
  <c r="C96" i="45"/>
  <c r="B96" i="45"/>
  <c r="J95" i="45"/>
  <c r="I95" i="45"/>
  <c r="L95" i="45"/>
  <c r="R95" i="45"/>
  <c r="K95" i="45"/>
  <c r="Q95" i="45"/>
  <c r="H95" i="45"/>
  <c r="G95" i="45"/>
  <c r="F95" i="45"/>
  <c r="C95" i="45"/>
  <c r="B95" i="45"/>
  <c r="J94" i="45"/>
  <c r="I94" i="45"/>
  <c r="L94" i="45"/>
  <c r="R94" i="45"/>
  <c r="K94" i="45"/>
  <c r="Q94" i="45"/>
  <c r="H94" i="45"/>
  <c r="G94" i="45"/>
  <c r="F94" i="45"/>
  <c r="C94" i="45"/>
  <c r="B94" i="45"/>
  <c r="J93" i="45"/>
  <c r="I93" i="45"/>
  <c r="L93" i="45"/>
  <c r="R93" i="45"/>
  <c r="K93" i="45"/>
  <c r="Q93" i="45"/>
  <c r="H93" i="45"/>
  <c r="G93" i="45"/>
  <c r="F93" i="45"/>
  <c r="C93" i="45"/>
  <c r="B93" i="45"/>
  <c r="J92" i="45"/>
  <c r="I92" i="45"/>
  <c r="L92" i="45"/>
  <c r="R92" i="45"/>
  <c r="K92" i="45"/>
  <c r="Q92" i="45"/>
  <c r="H92" i="45"/>
  <c r="G92" i="45"/>
  <c r="F92" i="45"/>
  <c r="C92" i="45"/>
  <c r="B92" i="45"/>
  <c r="J91" i="45"/>
  <c r="I91" i="45"/>
  <c r="L91" i="45"/>
  <c r="R91" i="45"/>
  <c r="K91" i="45"/>
  <c r="Q91" i="45"/>
  <c r="H91" i="45"/>
  <c r="G91" i="45"/>
  <c r="F91" i="45"/>
  <c r="C91" i="45"/>
  <c r="B91" i="45"/>
  <c r="J90" i="45"/>
  <c r="I90" i="45"/>
  <c r="L90" i="45"/>
  <c r="R90" i="45"/>
  <c r="K90" i="45"/>
  <c r="Q90" i="45"/>
  <c r="H90" i="45"/>
  <c r="G90" i="45"/>
  <c r="F90" i="45"/>
  <c r="C90" i="45"/>
  <c r="B90" i="45"/>
  <c r="J89" i="45"/>
  <c r="I89" i="45"/>
  <c r="L89" i="45"/>
  <c r="R89" i="45"/>
  <c r="K89" i="45"/>
  <c r="Q89" i="45"/>
  <c r="H89" i="45"/>
  <c r="G89" i="45"/>
  <c r="F89" i="45"/>
  <c r="C89" i="45"/>
  <c r="B89" i="45"/>
  <c r="J88" i="45"/>
  <c r="I88" i="45"/>
  <c r="L88" i="45"/>
  <c r="R88" i="45"/>
  <c r="K88" i="45"/>
  <c r="Q88" i="45"/>
  <c r="H88" i="45"/>
  <c r="G88" i="45"/>
  <c r="F88" i="45"/>
  <c r="C88" i="45"/>
  <c r="B88" i="45"/>
  <c r="J87" i="45"/>
  <c r="I87" i="45"/>
  <c r="L87" i="45"/>
  <c r="R87" i="45"/>
  <c r="K87" i="45"/>
  <c r="Q87" i="45"/>
  <c r="H87" i="45"/>
  <c r="G87" i="45"/>
  <c r="F87" i="45"/>
  <c r="C87" i="45"/>
  <c r="B87" i="45"/>
  <c r="J86" i="45"/>
  <c r="I86" i="45"/>
  <c r="L86" i="45"/>
  <c r="R86" i="45"/>
  <c r="K86" i="45"/>
  <c r="Q86" i="45"/>
  <c r="H86" i="45"/>
  <c r="G86" i="45"/>
  <c r="F86" i="45"/>
  <c r="C86" i="45"/>
  <c r="B86" i="45"/>
  <c r="J85" i="45"/>
  <c r="I85" i="45"/>
  <c r="L85" i="45"/>
  <c r="R85" i="45"/>
  <c r="K85" i="45"/>
  <c r="Q85" i="45"/>
  <c r="H85" i="45"/>
  <c r="G85" i="45"/>
  <c r="F85" i="45"/>
  <c r="C85" i="45"/>
  <c r="B85" i="45"/>
  <c r="J84" i="45"/>
  <c r="I84" i="45"/>
  <c r="L84" i="45"/>
  <c r="R84" i="45"/>
  <c r="K84" i="45"/>
  <c r="Q84" i="45"/>
  <c r="H84" i="45"/>
  <c r="G84" i="45"/>
  <c r="F84" i="45"/>
  <c r="C84" i="45"/>
  <c r="B84" i="45"/>
  <c r="J83" i="45"/>
  <c r="I83" i="45"/>
  <c r="L83" i="45"/>
  <c r="R83" i="45"/>
  <c r="K83" i="45"/>
  <c r="Q83" i="45"/>
  <c r="H83" i="45"/>
  <c r="G83" i="45"/>
  <c r="F83" i="45"/>
  <c r="C83" i="45"/>
  <c r="B83" i="45"/>
  <c r="J82" i="45"/>
  <c r="I82" i="45"/>
  <c r="L82" i="45"/>
  <c r="R82" i="45"/>
  <c r="K82" i="45"/>
  <c r="Q82" i="45"/>
  <c r="H82" i="45"/>
  <c r="G82" i="45"/>
  <c r="F82" i="45"/>
  <c r="C82" i="45"/>
  <c r="B82" i="45"/>
  <c r="J81" i="45"/>
  <c r="I81" i="45"/>
  <c r="L81" i="45"/>
  <c r="R81" i="45"/>
  <c r="K81" i="45"/>
  <c r="Q81" i="45"/>
  <c r="H81" i="45"/>
  <c r="G81" i="45"/>
  <c r="F81" i="45"/>
  <c r="C81" i="45"/>
  <c r="B81" i="45"/>
  <c r="J80" i="45"/>
  <c r="I80" i="45"/>
  <c r="L80" i="45"/>
  <c r="R80" i="45"/>
  <c r="K80" i="45"/>
  <c r="Q80" i="45"/>
  <c r="H80" i="45"/>
  <c r="G80" i="45"/>
  <c r="F80" i="45"/>
  <c r="C80" i="45"/>
  <c r="B80" i="45"/>
  <c r="J79" i="45"/>
  <c r="I79" i="45"/>
  <c r="L79" i="45"/>
  <c r="R79" i="45"/>
  <c r="K79" i="45"/>
  <c r="Q79" i="45"/>
  <c r="H79" i="45"/>
  <c r="G79" i="45"/>
  <c r="F79" i="45"/>
  <c r="C79" i="45"/>
  <c r="B79" i="45"/>
  <c r="J78" i="45"/>
  <c r="I78" i="45"/>
  <c r="L78" i="45"/>
  <c r="R78" i="45"/>
  <c r="K78" i="45"/>
  <c r="Q78" i="45"/>
  <c r="H78" i="45"/>
  <c r="G78" i="45"/>
  <c r="F78" i="45"/>
  <c r="C78" i="45"/>
  <c r="B78" i="45"/>
  <c r="J77" i="45"/>
  <c r="I77" i="45"/>
  <c r="L77" i="45"/>
  <c r="R77" i="45"/>
  <c r="K77" i="45"/>
  <c r="Q77" i="45"/>
  <c r="H77" i="45"/>
  <c r="G77" i="45"/>
  <c r="F77" i="45"/>
  <c r="C77" i="45"/>
  <c r="B77" i="45"/>
  <c r="J76" i="45"/>
  <c r="I76" i="45"/>
  <c r="L76" i="45"/>
  <c r="R76" i="45"/>
  <c r="K76" i="45"/>
  <c r="Q76" i="45"/>
  <c r="H76" i="45"/>
  <c r="G76" i="45"/>
  <c r="F76" i="45"/>
  <c r="C76" i="45"/>
  <c r="B76" i="45"/>
  <c r="J75" i="45"/>
  <c r="I75" i="45"/>
  <c r="L75" i="45"/>
  <c r="R75" i="45"/>
  <c r="K75" i="45"/>
  <c r="Q75" i="45"/>
  <c r="H75" i="45"/>
  <c r="G75" i="45"/>
  <c r="F75" i="45"/>
  <c r="C75" i="45"/>
  <c r="B75" i="45"/>
  <c r="J74" i="45"/>
  <c r="I74" i="45"/>
  <c r="L74" i="45"/>
  <c r="R74" i="45"/>
  <c r="K74" i="45"/>
  <c r="Q74" i="45"/>
  <c r="H74" i="45"/>
  <c r="G74" i="45"/>
  <c r="F74" i="45"/>
  <c r="C74" i="45"/>
  <c r="B74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5" i="45"/>
  <c r="I25" i="45"/>
  <c r="L25" i="45"/>
  <c r="R25" i="45"/>
  <c r="K25" i="45"/>
  <c r="Q25" i="45"/>
  <c r="H25" i="45"/>
  <c r="G25" i="45"/>
  <c r="F25" i="45"/>
  <c r="C25" i="45"/>
  <c r="B25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R59" i="16"/>
  <c r="P59" i="16"/>
  <c r="O59" i="16"/>
  <c r="N59" i="16"/>
  <c r="M59" i="16"/>
  <c r="S59" i="16"/>
  <c r="L59" i="16"/>
  <c r="K59" i="16"/>
  <c r="I59" i="16"/>
  <c r="H59" i="16"/>
  <c r="F59" i="16"/>
  <c r="G60" i="16" s="1"/>
  <c r="E59" i="16"/>
  <c r="C59" i="16"/>
  <c r="B59" i="16"/>
  <c r="R58" i="16"/>
  <c r="P58" i="16"/>
  <c r="O58" i="16"/>
  <c r="N58" i="16"/>
  <c r="M58" i="16"/>
  <c r="S58" i="16"/>
  <c r="L58" i="16"/>
  <c r="K58" i="16"/>
  <c r="I58" i="16"/>
  <c r="H58" i="16"/>
  <c r="F58" i="16"/>
  <c r="E58" i="16"/>
  <c r="C58" i="16"/>
  <c r="B58" i="16"/>
  <c r="R57" i="16"/>
  <c r="P57" i="16"/>
  <c r="O57" i="16"/>
  <c r="N57" i="16"/>
  <c r="M57" i="16"/>
  <c r="S57" i="16"/>
  <c r="L57" i="16"/>
  <c r="K57" i="16"/>
  <c r="I57" i="16"/>
  <c r="H57" i="16"/>
  <c r="F57" i="16"/>
  <c r="E57" i="16"/>
  <c r="C57" i="16"/>
  <c r="B57" i="16"/>
  <c r="R56" i="16"/>
  <c r="P56" i="16"/>
  <c r="O56" i="16"/>
  <c r="N56" i="16"/>
  <c r="M56" i="16"/>
  <c r="S56" i="16"/>
  <c r="L56" i="16"/>
  <c r="K56" i="16"/>
  <c r="I56" i="16"/>
  <c r="H56" i="16"/>
  <c r="F56" i="16"/>
  <c r="E56" i="16"/>
  <c r="C56" i="16"/>
  <c r="B56" i="16"/>
  <c r="R55" i="16"/>
  <c r="P55" i="16"/>
  <c r="O55" i="16"/>
  <c r="N55" i="16"/>
  <c r="M55" i="16"/>
  <c r="S55" i="16"/>
  <c r="L55" i="16"/>
  <c r="K55" i="16"/>
  <c r="I55" i="16"/>
  <c r="H55" i="16"/>
  <c r="F55" i="16"/>
  <c r="E55" i="16"/>
  <c r="C55" i="16"/>
  <c r="B55" i="16"/>
  <c r="R54" i="16"/>
  <c r="P54" i="16"/>
  <c r="O54" i="16"/>
  <c r="N54" i="16"/>
  <c r="M54" i="16"/>
  <c r="S54" i="16"/>
  <c r="L54" i="16"/>
  <c r="K54" i="16"/>
  <c r="I54" i="16"/>
  <c r="H54" i="16"/>
  <c r="F54" i="16"/>
  <c r="E54" i="16"/>
  <c r="C54" i="16"/>
  <c r="B54" i="16"/>
  <c r="R53" i="16"/>
  <c r="P53" i="16"/>
  <c r="O53" i="16"/>
  <c r="N53" i="16"/>
  <c r="M53" i="16"/>
  <c r="S53" i="16"/>
  <c r="L53" i="16"/>
  <c r="K53" i="16"/>
  <c r="I53" i="16"/>
  <c r="H53" i="16"/>
  <c r="F53" i="16"/>
  <c r="E53" i="16"/>
  <c r="C53" i="16"/>
  <c r="B53" i="16"/>
  <c r="R52" i="16"/>
  <c r="P52" i="16"/>
  <c r="O52" i="16"/>
  <c r="N52" i="16"/>
  <c r="M52" i="16"/>
  <c r="S52" i="16"/>
  <c r="L52" i="16"/>
  <c r="K52" i="16"/>
  <c r="I52" i="16"/>
  <c r="H52" i="16"/>
  <c r="F52" i="16"/>
  <c r="E52" i="16"/>
  <c r="C52" i="16"/>
  <c r="B52" i="16"/>
  <c r="R51" i="16"/>
  <c r="P51" i="16"/>
  <c r="O51" i="16"/>
  <c r="N51" i="16"/>
  <c r="M51" i="16"/>
  <c r="S51" i="16"/>
  <c r="L51" i="16"/>
  <c r="K51" i="16"/>
  <c r="I51" i="16"/>
  <c r="H51" i="16"/>
  <c r="F51" i="16"/>
  <c r="E51" i="16"/>
  <c r="C51" i="16"/>
  <c r="B51" i="16"/>
  <c r="R50" i="16"/>
  <c r="P50" i="16"/>
  <c r="O50" i="16"/>
  <c r="N50" i="16"/>
  <c r="M50" i="16"/>
  <c r="S50" i="16"/>
  <c r="L50" i="16"/>
  <c r="K50" i="16"/>
  <c r="I50" i="16"/>
  <c r="H50" i="16"/>
  <c r="F50" i="16"/>
  <c r="E50" i="16"/>
  <c r="C50" i="16"/>
  <c r="B50" i="16"/>
  <c r="R49" i="16"/>
  <c r="P49" i="16"/>
  <c r="O49" i="16"/>
  <c r="N49" i="16"/>
  <c r="M49" i="16"/>
  <c r="S49" i="16"/>
  <c r="L49" i="16"/>
  <c r="K49" i="16"/>
  <c r="I49" i="16"/>
  <c r="H49" i="16"/>
  <c r="F49" i="16"/>
  <c r="E49" i="16"/>
  <c r="C49" i="16"/>
  <c r="B49" i="16"/>
  <c r="R48" i="16"/>
  <c r="P48" i="16"/>
  <c r="O48" i="16"/>
  <c r="N48" i="16"/>
  <c r="M48" i="16"/>
  <c r="S48" i="16"/>
  <c r="L48" i="16"/>
  <c r="K48" i="16"/>
  <c r="I48" i="16"/>
  <c r="H48" i="16"/>
  <c r="F48" i="16"/>
  <c r="E48" i="16"/>
  <c r="C48" i="16"/>
  <c r="B48" i="16"/>
  <c r="R47" i="16"/>
  <c r="P47" i="16"/>
  <c r="O47" i="16"/>
  <c r="N47" i="16"/>
  <c r="M47" i="16"/>
  <c r="S47" i="16"/>
  <c r="L47" i="16"/>
  <c r="K47" i="16"/>
  <c r="I47" i="16"/>
  <c r="H47" i="16"/>
  <c r="F47" i="16"/>
  <c r="E47" i="16"/>
  <c r="C47" i="16"/>
  <c r="B4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I34" i="16"/>
  <c r="K34" i="16"/>
  <c r="I35" i="16"/>
  <c r="K35" i="16"/>
  <c r="I36" i="16"/>
  <c r="K36" i="16"/>
  <c r="I37" i="16"/>
  <c r="K37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H33" i="16"/>
  <c r="R33" i="16"/>
  <c r="L33" i="16"/>
  <c r="S33" i="16"/>
  <c r="M33" i="16"/>
  <c r="N33" i="16"/>
  <c r="O33" i="16"/>
  <c r="P33" i="16"/>
  <c r="B34" i="16"/>
  <c r="C34" i="16"/>
  <c r="E34" i="16"/>
  <c r="F34" i="16"/>
  <c r="H34" i="16"/>
  <c r="R34" i="16"/>
  <c r="L34" i="16"/>
  <c r="S34" i="16"/>
  <c r="M34" i="16"/>
  <c r="N34" i="16"/>
  <c r="O34" i="16"/>
  <c r="P34" i="16"/>
  <c r="B35" i="16"/>
  <c r="C35" i="16"/>
  <c r="E35" i="16"/>
  <c r="F35" i="16"/>
  <c r="H35" i="16"/>
  <c r="R35" i="16"/>
  <c r="L35" i="16"/>
  <c r="S35" i="16"/>
  <c r="M35" i="16"/>
  <c r="N35" i="16"/>
  <c r="O35" i="16"/>
  <c r="P35" i="16"/>
  <c r="B36" i="16"/>
  <c r="C36" i="16"/>
  <c r="E36" i="16"/>
  <c r="F36" i="16"/>
  <c r="H36" i="16"/>
  <c r="R36" i="16"/>
  <c r="L36" i="16"/>
  <c r="S36" i="16"/>
  <c r="M36" i="16"/>
  <c r="N36" i="16"/>
  <c r="O36" i="16"/>
  <c r="P36" i="16"/>
  <c r="B37" i="16"/>
  <c r="C37" i="16"/>
  <c r="E37" i="16"/>
  <c r="F37" i="16"/>
  <c r="G38" i="16" s="1"/>
  <c r="H37" i="16"/>
  <c r="R37" i="16"/>
  <c r="L37" i="16"/>
  <c r="S37" i="16"/>
  <c r="M37" i="16"/>
  <c r="N37" i="16"/>
  <c r="O37" i="16"/>
  <c r="P37" i="16"/>
  <c r="P18" i="16"/>
  <c r="O18" i="16"/>
  <c r="N18" i="16"/>
  <c r="M18" i="16"/>
  <c r="S18" i="16"/>
  <c r="L18" i="16"/>
  <c r="R18" i="16"/>
  <c r="H18" i="16"/>
  <c r="F18" i="16"/>
  <c r="E18" i="16"/>
  <c r="C18" i="16"/>
  <c r="B18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1" i="6"/>
  <c r="G62" i="6"/>
  <c r="G63" i="6"/>
  <c r="G64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L97" i="6"/>
  <c r="J97" i="6"/>
  <c r="T97" i="6"/>
  <c r="S97" i="6"/>
  <c r="R97" i="6"/>
  <c r="P97" i="6"/>
  <c r="N97" i="6"/>
  <c r="V97" i="6"/>
  <c r="I97" i="6"/>
  <c r="E97" i="6"/>
  <c r="C97" i="6"/>
  <c r="B97" i="6"/>
  <c r="L96" i="6"/>
  <c r="J96" i="6"/>
  <c r="T96" i="6"/>
  <c r="S96" i="6"/>
  <c r="R96" i="6"/>
  <c r="P96" i="6"/>
  <c r="N96" i="6"/>
  <c r="V96" i="6"/>
  <c r="I96" i="6"/>
  <c r="E96" i="6"/>
  <c r="C96" i="6"/>
  <c r="B96" i="6"/>
  <c r="L95" i="6"/>
  <c r="J95" i="6"/>
  <c r="T95" i="6"/>
  <c r="S95" i="6"/>
  <c r="R95" i="6"/>
  <c r="P95" i="6"/>
  <c r="N95" i="6"/>
  <c r="V95" i="6"/>
  <c r="I95" i="6"/>
  <c r="E95" i="6"/>
  <c r="C95" i="6"/>
  <c r="B95" i="6"/>
  <c r="L94" i="6"/>
  <c r="J94" i="6"/>
  <c r="T94" i="6"/>
  <c r="S94" i="6"/>
  <c r="R94" i="6"/>
  <c r="P94" i="6"/>
  <c r="N94" i="6"/>
  <c r="V94" i="6"/>
  <c r="I94" i="6"/>
  <c r="E94" i="6"/>
  <c r="C94" i="6"/>
  <c r="B94" i="6"/>
  <c r="L93" i="6"/>
  <c r="J93" i="6"/>
  <c r="T93" i="6"/>
  <c r="S93" i="6"/>
  <c r="R93" i="6"/>
  <c r="P93" i="6"/>
  <c r="N93" i="6"/>
  <c r="V93" i="6"/>
  <c r="I93" i="6"/>
  <c r="E93" i="6"/>
  <c r="C93" i="6"/>
  <c r="B93" i="6"/>
  <c r="L92" i="6"/>
  <c r="J92" i="6"/>
  <c r="T92" i="6"/>
  <c r="S92" i="6"/>
  <c r="R92" i="6"/>
  <c r="P92" i="6"/>
  <c r="N92" i="6"/>
  <c r="V92" i="6"/>
  <c r="I92" i="6"/>
  <c r="E92" i="6"/>
  <c r="C92" i="6"/>
  <c r="B92" i="6"/>
  <c r="L91" i="6"/>
  <c r="J91" i="6"/>
  <c r="T91" i="6"/>
  <c r="S91" i="6"/>
  <c r="R91" i="6"/>
  <c r="P91" i="6"/>
  <c r="N91" i="6"/>
  <c r="V91" i="6"/>
  <c r="I91" i="6"/>
  <c r="E91" i="6"/>
  <c r="C91" i="6"/>
  <c r="B91" i="6"/>
  <c r="L90" i="6"/>
  <c r="J90" i="6"/>
  <c r="T90" i="6"/>
  <c r="S90" i="6"/>
  <c r="R90" i="6"/>
  <c r="P90" i="6"/>
  <c r="N90" i="6"/>
  <c r="V90" i="6"/>
  <c r="I90" i="6"/>
  <c r="E90" i="6"/>
  <c r="C90" i="6"/>
  <c r="B90" i="6"/>
  <c r="L89" i="6"/>
  <c r="J89" i="6"/>
  <c r="T89" i="6"/>
  <c r="S89" i="6"/>
  <c r="R89" i="6"/>
  <c r="P89" i="6"/>
  <c r="N89" i="6"/>
  <c r="V89" i="6"/>
  <c r="I89" i="6"/>
  <c r="E89" i="6"/>
  <c r="C89" i="6"/>
  <c r="B89" i="6"/>
  <c r="L88" i="6"/>
  <c r="J88" i="6"/>
  <c r="T88" i="6"/>
  <c r="S88" i="6"/>
  <c r="R88" i="6"/>
  <c r="P88" i="6"/>
  <c r="N88" i="6"/>
  <c r="V88" i="6"/>
  <c r="I88" i="6"/>
  <c r="E88" i="6"/>
  <c r="C88" i="6"/>
  <c r="B88" i="6"/>
  <c r="L87" i="6"/>
  <c r="J87" i="6"/>
  <c r="T87" i="6"/>
  <c r="S87" i="6"/>
  <c r="R87" i="6"/>
  <c r="P87" i="6"/>
  <c r="N87" i="6"/>
  <c r="V87" i="6"/>
  <c r="I87" i="6"/>
  <c r="E87" i="6"/>
  <c r="C87" i="6"/>
  <c r="B87" i="6"/>
  <c r="L86" i="6"/>
  <c r="J86" i="6"/>
  <c r="T86" i="6"/>
  <c r="S86" i="6"/>
  <c r="R86" i="6"/>
  <c r="P86" i="6"/>
  <c r="N86" i="6"/>
  <c r="V86" i="6"/>
  <c r="I86" i="6"/>
  <c r="E86" i="6"/>
  <c r="C86" i="6"/>
  <c r="B86" i="6"/>
  <c r="L85" i="6"/>
  <c r="J85" i="6"/>
  <c r="T85" i="6"/>
  <c r="S85" i="6"/>
  <c r="R85" i="6"/>
  <c r="P85" i="6"/>
  <c r="N85" i="6"/>
  <c r="V85" i="6"/>
  <c r="I85" i="6"/>
  <c r="E85" i="6"/>
  <c r="C85" i="6"/>
  <c r="B85" i="6"/>
  <c r="L84" i="6"/>
  <c r="J84" i="6"/>
  <c r="T84" i="6"/>
  <c r="S84" i="6"/>
  <c r="R84" i="6"/>
  <c r="P84" i="6"/>
  <c r="N84" i="6"/>
  <c r="V84" i="6"/>
  <c r="I84" i="6"/>
  <c r="E84" i="6"/>
  <c r="C84" i="6"/>
  <c r="B84" i="6"/>
  <c r="L83" i="6"/>
  <c r="J83" i="6"/>
  <c r="T83" i="6"/>
  <c r="S83" i="6"/>
  <c r="R83" i="6"/>
  <c r="P83" i="6"/>
  <c r="N83" i="6"/>
  <c r="V83" i="6"/>
  <c r="I83" i="6"/>
  <c r="E83" i="6"/>
  <c r="C83" i="6"/>
  <c r="B83" i="6"/>
  <c r="L82" i="6"/>
  <c r="J82" i="6"/>
  <c r="T82" i="6"/>
  <c r="S82" i="6"/>
  <c r="R82" i="6"/>
  <c r="P82" i="6"/>
  <c r="N82" i="6"/>
  <c r="V82" i="6"/>
  <c r="I82" i="6"/>
  <c r="E82" i="6"/>
  <c r="C82" i="6"/>
  <c r="B82" i="6"/>
  <c r="L81" i="6"/>
  <c r="J81" i="6"/>
  <c r="T81" i="6"/>
  <c r="S81" i="6"/>
  <c r="R81" i="6"/>
  <c r="P81" i="6"/>
  <c r="N81" i="6"/>
  <c r="V81" i="6"/>
  <c r="I81" i="6"/>
  <c r="E81" i="6"/>
  <c r="C81" i="6"/>
  <c r="B81" i="6"/>
  <c r="L80" i="6"/>
  <c r="J80" i="6"/>
  <c r="T80" i="6"/>
  <c r="S80" i="6"/>
  <c r="R80" i="6"/>
  <c r="P80" i="6"/>
  <c r="N80" i="6"/>
  <c r="V80" i="6"/>
  <c r="I80" i="6"/>
  <c r="E80" i="6"/>
  <c r="C80" i="6"/>
  <c r="B80" i="6"/>
  <c r="L79" i="6"/>
  <c r="J79" i="6"/>
  <c r="T79" i="6"/>
  <c r="S79" i="6"/>
  <c r="R79" i="6"/>
  <c r="P79" i="6"/>
  <c r="N79" i="6"/>
  <c r="V79" i="6"/>
  <c r="I79" i="6"/>
  <c r="E79" i="6"/>
  <c r="C79" i="6"/>
  <c r="B79" i="6"/>
  <c r="L78" i="6"/>
  <c r="J78" i="6"/>
  <c r="T78" i="6"/>
  <c r="S78" i="6"/>
  <c r="R78" i="6"/>
  <c r="P78" i="6"/>
  <c r="N78" i="6"/>
  <c r="V78" i="6"/>
  <c r="I78" i="6"/>
  <c r="E78" i="6"/>
  <c r="C78" i="6"/>
  <c r="B78" i="6"/>
  <c r="L77" i="6"/>
  <c r="J77" i="6"/>
  <c r="T77" i="6"/>
  <c r="S77" i="6"/>
  <c r="R77" i="6"/>
  <c r="P77" i="6"/>
  <c r="N77" i="6"/>
  <c r="V77" i="6"/>
  <c r="I77" i="6"/>
  <c r="E77" i="6"/>
  <c r="C77" i="6"/>
  <c r="B77" i="6"/>
  <c r="L76" i="6"/>
  <c r="J76" i="6"/>
  <c r="T76" i="6"/>
  <c r="S76" i="6"/>
  <c r="R76" i="6"/>
  <c r="P76" i="6"/>
  <c r="N76" i="6"/>
  <c r="V76" i="6"/>
  <c r="I76" i="6"/>
  <c r="E76" i="6"/>
  <c r="C76" i="6"/>
  <c r="B76" i="6"/>
  <c r="L75" i="6"/>
  <c r="J75" i="6"/>
  <c r="T75" i="6"/>
  <c r="S75" i="6"/>
  <c r="R75" i="6"/>
  <c r="P75" i="6"/>
  <c r="N75" i="6"/>
  <c r="V75" i="6"/>
  <c r="I75" i="6"/>
  <c r="E75" i="6"/>
  <c r="C75" i="6"/>
  <c r="B75" i="6"/>
  <c r="L74" i="6"/>
  <c r="J74" i="6"/>
  <c r="T74" i="6"/>
  <c r="S74" i="6"/>
  <c r="R74" i="6"/>
  <c r="P74" i="6"/>
  <c r="N74" i="6"/>
  <c r="V74" i="6"/>
  <c r="I74" i="6"/>
  <c r="E74" i="6"/>
  <c r="C74" i="6"/>
  <c r="B74" i="6"/>
  <c r="L73" i="6"/>
  <c r="J73" i="6"/>
  <c r="T73" i="6"/>
  <c r="S73" i="6"/>
  <c r="R73" i="6"/>
  <c r="P73" i="6"/>
  <c r="N73" i="6"/>
  <c r="V73" i="6"/>
  <c r="I73" i="6"/>
  <c r="E73" i="6"/>
  <c r="C73" i="6"/>
  <c r="B73" i="6"/>
  <c r="L72" i="6"/>
  <c r="J72" i="6"/>
  <c r="T72" i="6"/>
  <c r="S72" i="6"/>
  <c r="R72" i="6"/>
  <c r="P72" i="6"/>
  <c r="N72" i="6"/>
  <c r="V72" i="6"/>
  <c r="I72" i="6"/>
  <c r="E72" i="6"/>
  <c r="C72" i="6"/>
  <c r="B72" i="6"/>
  <c r="L71" i="6"/>
  <c r="J71" i="6"/>
  <c r="T71" i="6"/>
  <c r="S71" i="6"/>
  <c r="R71" i="6"/>
  <c r="P71" i="6"/>
  <c r="N71" i="6"/>
  <c r="V71" i="6"/>
  <c r="I71" i="6"/>
  <c r="E71" i="6"/>
  <c r="C71" i="6"/>
  <c r="B71" i="6"/>
  <c r="L70" i="6"/>
  <c r="J70" i="6"/>
  <c r="T70" i="6"/>
  <c r="S70" i="6"/>
  <c r="R70" i="6"/>
  <c r="P70" i="6"/>
  <c r="N70" i="6"/>
  <c r="V70" i="6"/>
  <c r="I70" i="6"/>
  <c r="E70" i="6"/>
  <c r="C70" i="6"/>
  <c r="B70" i="6"/>
  <c r="L69" i="6"/>
  <c r="J69" i="6"/>
  <c r="T69" i="6"/>
  <c r="S69" i="6"/>
  <c r="R69" i="6"/>
  <c r="P69" i="6"/>
  <c r="N69" i="6"/>
  <c r="V69" i="6"/>
  <c r="I69" i="6"/>
  <c r="E69" i="6"/>
  <c r="C69" i="6"/>
  <c r="B69" i="6"/>
  <c r="L68" i="6"/>
  <c r="J68" i="6"/>
  <c r="T68" i="6"/>
  <c r="S68" i="6"/>
  <c r="R68" i="6"/>
  <c r="P68" i="6"/>
  <c r="N68" i="6"/>
  <c r="V68" i="6"/>
  <c r="I68" i="6"/>
  <c r="E68" i="6"/>
  <c r="C68" i="6"/>
  <c r="B68" i="6"/>
  <c r="L67" i="6"/>
  <c r="J67" i="6"/>
  <c r="T67" i="6"/>
  <c r="S67" i="6"/>
  <c r="R67" i="6"/>
  <c r="P67" i="6"/>
  <c r="N67" i="6"/>
  <c r="V67" i="6"/>
  <c r="I67" i="6"/>
  <c r="E67" i="6"/>
  <c r="C67" i="6"/>
  <c r="B67" i="6"/>
  <c r="L66" i="6"/>
  <c r="J66" i="6"/>
  <c r="T66" i="6"/>
  <c r="S66" i="6"/>
  <c r="R66" i="6"/>
  <c r="P66" i="6"/>
  <c r="N66" i="6"/>
  <c r="V66" i="6"/>
  <c r="I66" i="6"/>
  <c r="E66" i="6"/>
  <c r="C66" i="6"/>
  <c r="B66" i="6"/>
  <c r="L64" i="6"/>
  <c r="J64" i="6"/>
  <c r="T64" i="6"/>
  <c r="S64" i="6"/>
  <c r="R64" i="6"/>
  <c r="P64" i="6"/>
  <c r="N64" i="6"/>
  <c r="V64" i="6"/>
  <c r="I64" i="6"/>
  <c r="E64" i="6"/>
  <c r="C64" i="6"/>
  <c r="B64" i="6"/>
  <c r="L63" i="6"/>
  <c r="J63" i="6"/>
  <c r="T63" i="6"/>
  <c r="S63" i="6"/>
  <c r="R63" i="6"/>
  <c r="P63" i="6"/>
  <c r="N63" i="6"/>
  <c r="V63" i="6"/>
  <c r="I63" i="6"/>
  <c r="E63" i="6"/>
  <c r="C63" i="6"/>
  <c r="B63" i="6"/>
  <c r="L62" i="6"/>
  <c r="J62" i="6"/>
  <c r="T62" i="6"/>
  <c r="S62" i="6"/>
  <c r="R62" i="6"/>
  <c r="P62" i="6"/>
  <c r="N62" i="6"/>
  <c r="V62" i="6"/>
  <c r="I62" i="6"/>
  <c r="E62" i="6"/>
  <c r="C62" i="6"/>
  <c r="B62" i="6"/>
  <c r="L61" i="6"/>
  <c r="J61" i="6"/>
  <c r="T61" i="6"/>
  <c r="S61" i="6"/>
  <c r="R61" i="6"/>
  <c r="P61" i="6"/>
  <c r="N61" i="6"/>
  <c r="V61" i="6"/>
  <c r="I61" i="6"/>
  <c r="E61" i="6"/>
  <c r="C61" i="6"/>
  <c r="B61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K13" i="6" s="1"/>
  <c r="T13" i="6"/>
  <c r="S13" i="6"/>
  <c r="R13" i="6"/>
  <c r="P13" i="6"/>
  <c r="N13" i="6"/>
  <c r="O13" i="6" s="1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P2" i="1"/>
  <c r="C37" i="35"/>
  <c r="C50" i="35" s="1"/>
  <c r="C63" i="35" s="1"/>
  <c r="C76" i="35" s="1"/>
  <c r="C89" i="35" s="1"/>
  <c r="C102" i="35" s="1"/>
  <c r="C115" i="35" s="1"/>
  <c r="C128" i="35" s="1"/>
  <c r="C141" i="35" s="1"/>
  <c r="C153" i="35" s="1"/>
  <c r="C165" i="35" s="1"/>
  <c r="C177" i="35" s="1"/>
  <c r="C189" i="35" s="1"/>
  <c r="C202" i="35" s="1"/>
  <c r="C215" i="35" s="1"/>
  <c r="C227" i="35" s="1"/>
  <c r="C240" i="35" s="1"/>
  <c r="C252" i="35" s="1"/>
  <c r="C38" i="35"/>
  <c r="C51" i="35" s="1"/>
  <c r="C64" i="35" s="1"/>
  <c r="C77" i="35" s="1"/>
  <c r="C90" i="35" s="1"/>
  <c r="C103" i="35" s="1"/>
  <c r="C116" i="35" s="1"/>
  <c r="C129" i="35" s="1"/>
  <c r="C142" i="35" s="1"/>
  <c r="C154" i="35" s="1"/>
  <c r="C166" i="35" s="1"/>
  <c r="C178" i="35" s="1"/>
  <c r="C190" i="35" s="1"/>
  <c r="C203" i="35" s="1"/>
  <c r="C216" i="35" s="1"/>
  <c r="C228" i="35" s="1"/>
  <c r="C241" i="35" s="1"/>
  <c r="C253" i="35" s="1"/>
  <c r="C39" i="35"/>
  <c r="C52" i="35" s="1"/>
  <c r="C65" i="35" s="1"/>
  <c r="C78" i="35" s="1"/>
  <c r="C91" i="35" s="1"/>
  <c r="C104" i="35" s="1"/>
  <c r="C117" i="35" s="1"/>
  <c r="C130" i="35" s="1"/>
  <c r="C143" i="35" s="1"/>
  <c r="C155" i="35" s="1"/>
  <c r="C167" i="35" s="1"/>
  <c r="C179" i="35" s="1"/>
  <c r="C191" i="35" s="1"/>
  <c r="C204" i="35" s="1"/>
  <c r="C217" i="35" s="1"/>
  <c r="C229" i="35" s="1"/>
  <c r="C242" i="35" s="1"/>
  <c r="C254" i="35" s="1"/>
  <c r="C40" i="35"/>
  <c r="C53" i="35" s="1"/>
  <c r="C66" i="35" s="1"/>
  <c r="C79" i="35" s="1"/>
  <c r="C92" i="35" s="1"/>
  <c r="C105" i="35" s="1"/>
  <c r="C118" i="35" s="1"/>
  <c r="C131" i="35" s="1"/>
  <c r="C144" i="35" s="1"/>
  <c r="C156" i="35" s="1"/>
  <c r="C168" i="35" s="1"/>
  <c r="C180" i="35" s="1"/>
  <c r="C192" i="35" s="1"/>
  <c r="C205" i="35" s="1"/>
  <c r="C218" i="35" s="1"/>
  <c r="C230" i="35" s="1"/>
  <c r="C243" i="35" s="1"/>
  <c r="C255" i="35" s="1"/>
  <c r="C41" i="35"/>
  <c r="C54" i="35" s="1"/>
  <c r="C67" i="35" s="1"/>
  <c r="C80" i="35" s="1"/>
  <c r="C93" i="35" s="1"/>
  <c r="C106" i="35" s="1"/>
  <c r="C119" i="35" s="1"/>
  <c r="C132" i="35" s="1"/>
  <c r="C145" i="35" s="1"/>
  <c r="C157" i="35" s="1"/>
  <c r="C169" i="35" s="1"/>
  <c r="C181" i="35" s="1"/>
  <c r="C193" i="35" s="1"/>
  <c r="C206" i="35" s="1"/>
  <c r="C219" i="35" s="1"/>
  <c r="C231" i="35" s="1"/>
  <c r="C244" i="35" s="1"/>
  <c r="C256" i="35" s="1"/>
  <c r="C42" i="35"/>
  <c r="C55" i="35" s="1"/>
  <c r="C68" i="35" s="1"/>
  <c r="C81" i="35" s="1"/>
  <c r="C94" i="35" s="1"/>
  <c r="C107" i="35" s="1"/>
  <c r="C120" i="35" s="1"/>
  <c r="C133" i="35" s="1"/>
  <c r="C146" i="35" s="1"/>
  <c r="C158" i="35" s="1"/>
  <c r="C170" i="35" s="1"/>
  <c r="C182" i="35" s="1"/>
  <c r="C194" i="35" s="1"/>
  <c r="C207" i="35" s="1"/>
  <c r="C220" i="35" s="1"/>
  <c r="C232" i="35" s="1"/>
  <c r="C245" i="35" s="1"/>
  <c r="C257" i="35" s="1"/>
  <c r="C43" i="35"/>
  <c r="C56" i="35" s="1"/>
  <c r="C69" i="35" s="1"/>
  <c r="C82" i="35" s="1"/>
  <c r="C95" i="35" s="1"/>
  <c r="C108" i="35" s="1"/>
  <c r="C121" i="35" s="1"/>
  <c r="C134" i="35" s="1"/>
  <c r="C147" i="35" s="1"/>
  <c r="C159" i="35" s="1"/>
  <c r="C171" i="35" s="1"/>
  <c r="C183" i="35" s="1"/>
  <c r="C195" i="35" s="1"/>
  <c r="C208" i="35" s="1"/>
  <c r="C221" i="35" s="1"/>
  <c r="C233" i="35" s="1"/>
  <c r="C246" i="35" s="1"/>
  <c r="C258" i="35" s="1"/>
  <c r="C44" i="35"/>
  <c r="C57" i="35" s="1"/>
  <c r="C70" i="35" s="1"/>
  <c r="C83" i="35" s="1"/>
  <c r="C96" i="35" s="1"/>
  <c r="C109" i="35" s="1"/>
  <c r="C122" i="35" s="1"/>
  <c r="C135" i="35" s="1"/>
  <c r="C148" i="35" s="1"/>
  <c r="C160" i="35" s="1"/>
  <c r="C172" i="35" s="1"/>
  <c r="C184" i="35" s="1"/>
  <c r="C196" i="35" s="1"/>
  <c r="C209" i="35" s="1"/>
  <c r="C222" i="35" s="1"/>
  <c r="C234" i="35" s="1"/>
  <c r="C247" i="35" s="1"/>
  <c r="C259" i="35" s="1"/>
  <c r="C45" i="35"/>
  <c r="C58" i="35" s="1"/>
  <c r="C71" i="35" s="1"/>
  <c r="C84" i="35" s="1"/>
  <c r="C97" i="35" s="1"/>
  <c r="C110" i="35" s="1"/>
  <c r="C123" i="35" s="1"/>
  <c r="C136" i="35" s="1"/>
  <c r="C149" i="35" s="1"/>
  <c r="C161" i="35" s="1"/>
  <c r="C173" i="35" s="1"/>
  <c r="C185" i="35" s="1"/>
  <c r="C197" i="35" s="1"/>
  <c r="C210" i="35" s="1"/>
  <c r="C223" i="35" s="1"/>
  <c r="C235" i="35" s="1"/>
  <c r="C248" i="35" s="1"/>
  <c r="C260" i="35" s="1"/>
  <c r="C46" i="35"/>
  <c r="C59" i="35" s="1"/>
  <c r="C72" i="35" s="1"/>
  <c r="C85" i="35" s="1"/>
  <c r="C98" i="35" s="1"/>
  <c r="C111" i="35" s="1"/>
  <c r="C124" i="35" s="1"/>
  <c r="C137" i="35" s="1"/>
  <c r="C150" i="35" s="1"/>
  <c r="C162" i="35" s="1"/>
  <c r="C174" i="35" s="1"/>
  <c r="C186" i="35" s="1"/>
  <c r="C198" i="35" s="1"/>
  <c r="C211" i="35" s="1"/>
  <c r="C224" i="35" s="1"/>
  <c r="C236" i="35" s="1"/>
  <c r="C249" i="35" s="1"/>
  <c r="C261" i="35" s="1"/>
  <c r="C47" i="35"/>
  <c r="C60" i="35" s="1"/>
  <c r="C73" i="35" s="1"/>
  <c r="C86" i="35" s="1"/>
  <c r="C99" i="35" s="1"/>
  <c r="C112" i="35" s="1"/>
  <c r="C125" i="35" s="1"/>
  <c r="C138" i="35" s="1"/>
  <c r="C151" i="35" s="1"/>
  <c r="C163" i="35" s="1"/>
  <c r="C175" i="35" s="1"/>
  <c r="C187" i="35" s="1"/>
  <c r="C199" i="35" s="1"/>
  <c r="C212" i="35" s="1"/>
  <c r="C225" i="35" s="1"/>
  <c r="C237" i="35" s="1"/>
  <c r="C250" i="35" s="1"/>
  <c r="C262" i="35" s="1"/>
  <c r="C36" i="35"/>
  <c r="C49" i="35" s="1"/>
  <c r="C62" i="35" s="1"/>
  <c r="C75" i="35" s="1"/>
  <c r="C88" i="35" s="1"/>
  <c r="C101" i="35" s="1"/>
  <c r="C114" i="35" s="1"/>
  <c r="C127" i="35" s="1"/>
  <c r="C140" i="35" s="1"/>
  <c r="C152" i="35" s="1"/>
  <c r="C164" i="35" s="1"/>
  <c r="C176" i="35" s="1"/>
  <c r="C188" i="35" s="1"/>
  <c r="C201" i="35" s="1"/>
  <c r="C214" i="35" s="1"/>
  <c r="C226" i="35" s="1"/>
  <c r="C239" i="35" s="1"/>
  <c r="C251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P2" i="35"/>
  <c r="K14" i="6" l="1"/>
  <c r="Q13" i="6"/>
  <c r="F12" i="6"/>
  <c r="G34" i="16"/>
  <c r="G30" i="16"/>
  <c r="G28" i="16"/>
  <c r="G26" i="16"/>
  <c r="G22" i="16"/>
  <c r="G20" i="16"/>
  <c r="G35" i="16"/>
  <c r="G33" i="16"/>
  <c r="G29" i="16"/>
  <c r="G27" i="16"/>
  <c r="G25" i="16"/>
  <c r="G23" i="16"/>
  <c r="G21" i="16"/>
  <c r="G36" i="16"/>
  <c r="F11" i="6"/>
  <c r="Q11" i="6"/>
  <c r="K11" i="6"/>
  <c r="O11" i="6"/>
  <c r="H14" i="6"/>
  <c r="H13" i="6"/>
  <c r="H12" i="6"/>
  <c r="H11" i="6"/>
  <c r="S5" i="6"/>
  <c r="G24" i="16"/>
  <c r="G32" i="16"/>
  <c r="G31" i="16"/>
  <c r="M10" i="48"/>
  <c r="O10" i="48"/>
  <c r="H10" i="48"/>
  <c r="I10" i="48" s="1"/>
  <c r="N10" i="48"/>
  <c r="G10" i="48"/>
  <c r="K10" i="48"/>
  <c r="L10" i="48" s="1"/>
  <c r="Q10" i="48"/>
  <c r="J10" i="48"/>
  <c r="P10" i="48"/>
  <c r="R10" i="48"/>
  <c r="H16" i="48"/>
  <c r="I16" i="48" s="1"/>
  <c r="G16" i="48"/>
  <c r="K16" i="48"/>
  <c r="L16" i="48" s="1"/>
  <c r="R16" i="48"/>
  <c r="J16" i="48"/>
  <c r="P16" i="48"/>
  <c r="M16" i="48"/>
  <c r="N16" i="48" s="1"/>
  <c r="O16" i="48"/>
  <c r="Q16" i="48"/>
  <c r="G15" i="48"/>
  <c r="K15" i="48"/>
  <c r="L15" i="48" s="1"/>
  <c r="Q15" i="48"/>
  <c r="R15" i="48"/>
  <c r="J15" i="48"/>
  <c r="M15" i="48"/>
  <c r="N15" i="48" s="1"/>
  <c r="O15" i="48"/>
  <c r="H15" i="48"/>
  <c r="I15" i="48" s="1"/>
  <c r="P15" i="48"/>
  <c r="J14" i="48"/>
  <c r="P14" i="48"/>
  <c r="M14" i="48"/>
  <c r="N14" i="48" s="1"/>
  <c r="H14" i="48"/>
  <c r="I14" i="48" s="1"/>
  <c r="G14" i="48"/>
  <c r="K14" i="48"/>
  <c r="L14" i="48" s="1"/>
  <c r="Q14" i="48"/>
  <c r="R14" i="48"/>
  <c r="O14" i="48"/>
  <c r="M13" i="48"/>
  <c r="N13" i="48" s="1"/>
  <c r="O13" i="48"/>
  <c r="H13" i="48"/>
  <c r="I13" i="48" s="1"/>
  <c r="G13" i="48"/>
  <c r="K13" i="48"/>
  <c r="L13" i="48" s="1"/>
  <c r="Q13" i="48"/>
  <c r="R13" i="48"/>
  <c r="J13" i="48"/>
  <c r="P13" i="48"/>
  <c r="H12" i="48"/>
  <c r="I12" i="48" s="1"/>
  <c r="G12" i="48"/>
  <c r="K12" i="48"/>
  <c r="L12" i="48" s="1"/>
  <c r="J12" i="48"/>
  <c r="P12" i="48"/>
  <c r="M12" i="48"/>
  <c r="N12" i="48" s="1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N4" i="48"/>
  <c r="G37" i="16"/>
  <c r="G48" i="16"/>
  <c r="G50" i="16"/>
  <c r="G52" i="16"/>
  <c r="G54" i="16"/>
  <c r="G56" i="16"/>
  <c r="G19" i="16"/>
  <c r="G58" i="16"/>
  <c r="G47" i="16"/>
  <c r="G49" i="16"/>
  <c r="G51" i="16"/>
  <c r="G53" i="16"/>
  <c r="G55" i="16"/>
  <c r="G57" i="16"/>
  <c r="G59" i="16"/>
  <c r="U20" i="44"/>
  <c r="O11" i="44"/>
  <c r="R29" i="48"/>
  <c r="T4" i="46"/>
  <c r="R21" i="48"/>
  <c r="R34" i="48"/>
  <c r="R38" i="48"/>
  <c r="R54" i="48"/>
  <c r="R58" i="48"/>
  <c r="R66" i="48"/>
  <c r="P137" i="45"/>
  <c r="R26" i="48"/>
  <c r="R30" i="48"/>
  <c r="R42" i="48"/>
  <c r="R46" i="48"/>
  <c r="R50" i="48"/>
  <c r="R62" i="48"/>
  <c r="R70" i="48"/>
  <c r="R74" i="48"/>
  <c r="R82" i="48"/>
  <c r="R110" i="48"/>
  <c r="P13" i="45"/>
  <c r="P138" i="45"/>
  <c r="R37" i="48"/>
  <c r="R45" i="48"/>
  <c r="R53" i="48"/>
  <c r="R57" i="48"/>
  <c r="R61" i="48"/>
  <c r="R65" i="48"/>
  <c r="R69" i="48"/>
  <c r="R73" i="48"/>
  <c r="R89" i="48"/>
  <c r="R117" i="48"/>
  <c r="R121" i="48"/>
  <c r="R125" i="48"/>
  <c r="R129" i="48"/>
  <c r="R165" i="48"/>
  <c r="T31" i="46"/>
  <c r="T33" i="46"/>
  <c r="T34" i="46"/>
  <c r="T35" i="46"/>
  <c r="T37" i="46"/>
  <c r="R20" i="48"/>
  <c r="R33" i="48"/>
  <c r="R41" i="48"/>
  <c r="R49" i="48"/>
  <c r="R24" i="48"/>
  <c r="R22" i="48"/>
  <c r="R27" i="48"/>
  <c r="R31" i="48"/>
  <c r="R35" i="48"/>
  <c r="R39" i="48"/>
  <c r="R43" i="48"/>
  <c r="R47" i="48"/>
  <c r="R51" i="48"/>
  <c r="R55" i="48"/>
  <c r="R59" i="48"/>
  <c r="R63" i="48"/>
  <c r="R67" i="48"/>
  <c r="R71" i="48"/>
  <c r="R75" i="48"/>
  <c r="R103" i="48"/>
  <c r="R119" i="48"/>
  <c r="R123" i="48"/>
  <c r="R127" i="48"/>
  <c r="P133" i="45"/>
  <c r="R118" i="48"/>
  <c r="R122" i="48"/>
  <c r="R126" i="48"/>
  <c r="R130" i="48"/>
  <c r="R138" i="48"/>
  <c r="P136" i="45"/>
  <c r="R19" i="48"/>
  <c r="R23" i="48"/>
  <c r="R28" i="48"/>
  <c r="R32" i="48"/>
  <c r="R36" i="48"/>
  <c r="R40" i="48"/>
  <c r="R44" i="48"/>
  <c r="R48" i="48"/>
  <c r="R52" i="48"/>
  <c r="R56" i="48"/>
  <c r="R60" i="48"/>
  <c r="R64" i="48"/>
  <c r="R68" i="48"/>
  <c r="R72" i="48"/>
  <c r="R96" i="48"/>
  <c r="R120" i="48"/>
  <c r="R124" i="48"/>
  <c r="R128" i="48"/>
  <c r="R164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R18" i="48"/>
  <c r="P135" i="45"/>
  <c r="T32" i="46"/>
  <c r="P134" i="45"/>
  <c r="T36" i="46"/>
  <c r="P36" i="45"/>
  <c r="P40" i="45"/>
  <c r="P44" i="45"/>
  <c r="P48" i="45"/>
  <c r="P52" i="45"/>
  <c r="P116" i="45"/>
  <c r="P120" i="45"/>
  <c r="P124" i="45"/>
  <c r="P132" i="45"/>
  <c r="P16" i="45"/>
  <c r="P38" i="45"/>
  <c r="P42" i="45"/>
  <c r="P46" i="45"/>
  <c r="P50" i="45"/>
  <c r="P54" i="45"/>
  <c r="P58" i="45"/>
  <c r="P62" i="45"/>
  <c r="P66" i="45"/>
  <c r="P70" i="45"/>
  <c r="P74" i="45"/>
  <c r="P90" i="45"/>
  <c r="P94" i="45"/>
  <c r="P98" i="45"/>
  <c r="P102" i="45"/>
  <c r="P106" i="45"/>
  <c r="P110" i="45"/>
  <c r="P118" i="45"/>
  <c r="P122" i="45"/>
  <c r="P126" i="45"/>
  <c r="P130" i="45"/>
  <c r="P15" i="45"/>
  <c r="P19" i="45"/>
  <c r="P20" i="45"/>
  <c r="P24" i="45"/>
  <c r="P28" i="45"/>
  <c r="P31" i="45"/>
  <c r="P32" i="45"/>
  <c r="P35" i="45"/>
  <c r="P39" i="45"/>
  <c r="P51" i="45"/>
  <c r="P56" i="45"/>
  <c r="P60" i="45"/>
  <c r="P63" i="45"/>
  <c r="P64" i="45"/>
  <c r="P68" i="45"/>
  <c r="P71" i="45"/>
  <c r="P72" i="45"/>
  <c r="P76" i="45"/>
  <c r="P80" i="45"/>
  <c r="P84" i="45"/>
  <c r="P88" i="45"/>
  <c r="P92" i="45"/>
  <c r="P96" i="45"/>
  <c r="P104" i="45"/>
  <c r="P108" i="45"/>
  <c r="P112" i="45"/>
  <c r="P119" i="45"/>
  <c r="P123" i="45"/>
  <c r="P127" i="45"/>
  <c r="P128" i="45"/>
  <c r="P14" i="45"/>
  <c r="P21" i="45"/>
  <c r="P25" i="45"/>
  <c r="P29" i="45"/>
  <c r="P33" i="45"/>
  <c r="P37" i="45"/>
  <c r="P41" i="45"/>
  <c r="P45" i="45"/>
  <c r="P49" i="45"/>
  <c r="P53" i="45"/>
  <c r="P57" i="45"/>
  <c r="P61" i="45"/>
  <c r="P65" i="45"/>
  <c r="P69" i="45"/>
  <c r="P73" i="45"/>
  <c r="P77" i="45"/>
  <c r="P81" i="45"/>
  <c r="P85" i="45"/>
  <c r="P89" i="45"/>
  <c r="P93" i="45"/>
  <c r="P97" i="45"/>
  <c r="P100" i="45"/>
  <c r="P101" i="45"/>
  <c r="P105" i="45"/>
  <c r="P109" i="45"/>
  <c r="P113" i="45"/>
  <c r="P117" i="45"/>
  <c r="P121" i="45"/>
  <c r="P125" i="45"/>
  <c r="P129" i="45"/>
  <c r="P131" i="45"/>
  <c r="P17" i="45"/>
  <c r="P22" i="45"/>
  <c r="P23" i="45"/>
  <c r="P26" i="45"/>
  <c r="P27" i="45"/>
  <c r="P30" i="45"/>
  <c r="P34" i="45"/>
  <c r="P43" i="45"/>
  <c r="P47" i="45"/>
  <c r="P55" i="45"/>
  <c r="P59" i="45"/>
  <c r="P67" i="45"/>
  <c r="P75" i="45"/>
  <c r="P78" i="45"/>
  <c r="P79" i="45"/>
  <c r="P82" i="45"/>
  <c r="P83" i="45"/>
  <c r="P86" i="45"/>
  <c r="P87" i="45"/>
  <c r="P91" i="45"/>
  <c r="P95" i="45"/>
  <c r="P99" i="45"/>
  <c r="P103" i="45"/>
  <c r="P107" i="45"/>
  <c r="P111" i="45"/>
  <c r="P114" i="45"/>
  <c r="P115" i="45"/>
  <c r="Q48" i="16"/>
  <c r="Q52" i="16"/>
  <c r="Q56" i="16"/>
  <c r="Q49" i="16"/>
  <c r="Q53" i="16"/>
  <c r="Q57" i="16"/>
  <c r="Q33" i="16"/>
  <c r="Q28" i="16"/>
  <c r="Q20" i="16"/>
  <c r="Q19" i="16"/>
  <c r="Q47" i="16"/>
  <c r="Q50" i="16"/>
  <c r="Q55" i="16"/>
  <c r="Q58" i="16"/>
  <c r="Q51" i="16"/>
  <c r="Q54" i="16"/>
  <c r="Q59" i="16"/>
  <c r="Q35" i="16"/>
  <c r="Q29" i="16"/>
  <c r="Q36" i="16"/>
  <c r="Q32" i="16"/>
  <c r="Q30" i="16"/>
  <c r="Q27" i="16"/>
  <c r="Q25" i="16"/>
  <c r="Q21" i="16"/>
  <c r="Q37" i="16"/>
  <c r="Q24" i="16"/>
  <c r="Q22" i="16"/>
  <c r="Q34" i="16"/>
  <c r="Q31" i="16"/>
  <c r="Q26" i="16"/>
  <c r="Q23" i="16"/>
  <c r="U16" i="6"/>
  <c r="U21" i="6"/>
  <c r="U26" i="6"/>
  <c r="U31" i="6"/>
  <c r="U36" i="6"/>
  <c r="U40" i="6"/>
  <c r="U44" i="6"/>
  <c r="U48" i="6"/>
  <c r="U52" i="6"/>
  <c r="U56" i="6"/>
  <c r="U61" i="6"/>
  <c r="U66" i="6"/>
  <c r="U70" i="6"/>
  <c r="U74" i="6"/>
  <c r="U78" i="6"/>
  <c r="U82" i="6"/>
  <c r="U86" i="6"/>
  <c r="U90" i="6"/>
  <c r="U13" i="6"/>
  <c r="U18" i="6"/>
  <c r="U23" i="6"/>
  <c r="U28" i="6"/>
  <c r="U33" i="6"/>
  <c r="U38" i="6"/>
  <c r="U42" i="6"/>
  <c r="U46" i="6"/>
  <c r="U50" i="6"/>
  <c r="U54" i="6"/>
  <c r="U58" i="6"/>
  <c r="U63" i="6"/>
  <c r="U68" i="6"/>
  <c r="U88" i="6"/>
  <c r="U92" i="6"/>
  <c r="U96" i="6"/>
  <c r="U94" i="6"/>
  <c r="U72" i="6"/>
  <c r="U76" i="6"/>
  <c r="U80" i="6"/>
  <c r="U84" i="6"/>
  <c r="U14" i="6"/>
  <c r="U19" i="6"/>
  <c r="U24" i="6"/>
  <c r="U29" i="6"/>
  <c r="U34" i="6"/>
  <c r="U39" i="6"/>
  <c r="U43" i="6"/>
  <c r="U47" i="6"/>
  <c r="U51" i="6"/>
  <c r="U55" i="6"/>
  <c r="U59" i="6"/>
  <c r="U64" i="6"/>
  <c r="U69" i="6"/>
  <c r="U73" i="6"/>
  <c r="U77" i="6"/>
  <c r="U81" i="6"/>
  <c r="U85" i="6"/>
  <c r="U89" i="6"/>
  <c r="U93" i="6"/>
  <c r="U97" i="6"/>
  <c r="U12" i="6"/>
  <c r="U17" i="6"/>
  <c r="U22" i="6"/>
  <c r="U27" i="6"/>
  <c r="U32" i="6"/>
  <c r="U37" i="6"/>
  <c r="U41" i="6"/>
  <c r="U45" i="6"/>
  <c r="U49" i="6"/>
  <c r="U53" i="6"/>
  <c r="U57" i="6"/>
  <c r="U62" i="6"/>
  <c r="U67" i="6"/>
  <c r="U71" i="6"/>
  <c r="U75" i="6"/>
  <c r="U79" i="6"/>
  <c r="U83" i="6"/>
  <c r="U87" i="6"/>
  <c r="U91" i="6"/>
  <c r="U95" i="6"/>
  <c r="B21" i="35" l="1"/>
  <c r="D21" i="35"/>
  <c r="G21" i="35"/>
  <c r="K112" i="68" s="1"/>
  <c r="K125" i="68" l="1"/>
  <c r="K203" i="68"/>
  <c r="K177" i="68"/>
  <c r="K21" i="68"/>
  <c r="K216" i="68"/>
  <c r="K34" i="68"/>
  <c r="K60" i="68"/>
  <c r="K73" i="68"/>
  <c r="K86" i="68"/>
  <c r="K99" i="68"/>
  <c r="K138" i="68"/>
  <c r="K47" i="68"/>
  <c r="K151" i="68"/>
  <c r="K164" i="68"/>
  <c r="K190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I273" i="1"/>
  <c r="H273" i="1"/>
  <c r="Q273" i="1"/>
  <c r="P273" i="1"/>
  <c r="O273" i="1"/>
  <c r="M273" i="1"/>
  <c r="K273" i="1"/>
  <c r="S273" i="1"/>
  <c r="G273" i="1"/>
  <c r="E273" i="1"/>
  <c r="D273" i="1"/>
  <c r="C273" i="1"/>
  <c r="B273" i="1"/>
  <c r="I272" i="1"/>
  <c r="H272" i="1"/>
  <c r="Q272" i="1"/>
  <c r="P272" i="1"/>
  <c r="O272" i="1"/>
  <c r="M272" i="1"/>
  <c r="K272" i="1"/>
  <c r="S272" i="1"/>
  <c r="G272" i="1"/>
  <c r="E272" i="1"/>
  <c r="D272" i="1"/>
  <c r="C272" i="1"/>
  <c r="B272" i="1"/>
  <c r="I271" i="1"/>
  <c r="H271" i="1"/>
  <c r="Q271" i="1"/>
  <c r="P271" i="1"/>
  <c r="O271" i="1"/>
  <c r="M271" i="1"/>
  <c r="K271" i="1"/>
  <c r="S271" i="1"/>
  <c r="G271" i="1"/>
  <c r="E271" i="1"/>
  <c r="D271" i="1"/>
  <c r="C271" i="1"/>
  <c r="B271" i="1"/>
  <c r="I270" i="1"/>
  <c r="H270" i="1"/>
  <c r="Q270" i="1"/>
  <c r="P270" i="1"/>
  <c r="O270" i="1"/>
  <c r="M270" i="1"/>
  <c r="K270" i="1"/>
  <c r="S270" i="1"/>
  <c r="G270" i="1"/>
  <c r="E270" i="1"/>
  <c r="D270" i="1"/>
  <c r="C270" i="1"/>
  <c r="B270" i="1"/>
  <c r="I269" i="1"/>
  <c r="H269" i="1"/>
  <c r="Q269" i="1"/>
  <c r="P269" i="1"/>
  <c r="O269" i="1"/>
  <c r="M269" i="1"/>
  <c r="K269" i="1"/>
  <c r="S269" i="1"/>
  <c r="G269" i="1"/>
  <c r="E269" i="1"/>
  <c r="D269" i="1"/>
  <c r="C269" i="1"/>
  <c r="B269" i="1"/>
  <c r="I268" i="1"/>
  <c r="H268" i="1"/>
  <c r="Q268" i="1"/>
  <c r="P268" i="1"/>
  <c r="O268" i="1"/>
  <c r="M268" i="1"/>
  <c r="K268" i="1"/>
  <c r="S268" i="1"/>
  <c r="G268" i="1"/>
  <c r="E268" i="1"/>
  <c r="D268" i="1"/>
  <c r="C268" i="1"/>
  <c r="B268" i="1"/>
  <c r="I267" i="1"/>
  <c r="H267" i="1"/>
  <c r="Q267" i="1"/>
  <c r="P267" i="1"/>
  <c r="O267" i="1"/>
  <c r="M267" i="1"/>
  <c r="K267" i="1"/>
  <c r="S267" i="1"/>
  <c r="G267" i="1"/>
  <c r="E267" i="1"/>
  <c r="D267" i="1"/>
  <c r="C267" i="1"/>
  <c r="B267" i="1"/>
  <c r="I266" i="1"/>
  <c r="H266" i="1"/>
  <c r="Q266" i="1"/>
  <c r="P266" i="1"/>
  <c r="O266" i="1"/>
  <c r="M266" i="1"/>
  <c r="K266" i="1"/>
  <c r="S266" i="1"/>
  <c r="G266" i="1"/>
  <c r="E266" i="1"/>
  <c r="D266" i="1"/>
  <c r="C266" i="1"/>
  <c r="B266" i="1"/>
  <c r="I265" i="1"/>
  <c r="H265" i="1"/>
  <c r="Q265" i="1"/>
  <c r="P265" i="1"/>
  <c r="O265" i="1"/>
  <c r="M265" i="1"/>
  <c r="K265" i="1"/>
  <c r="S265" i="1"/>
  <c r="G265" i="1"/>
  <c r="E265" i="1"/>
  <c r="D265" i="1"/>
  <c r="C265" i="1"/>
  <c r="B265" i="1"/>
  <c r="I264" i="1"/>
  <c r="H264" i="1"/>
  <c r="Q264" i="1"/>
  <c r="P264" i="1"/>
  <c r="O264" i="1"/>
  <c r="M264" i="1"/>
  <c r="K264" i="1"/>
  <c r="S264" i="1"/>
  <c r="G264" i="1"/>
  <c r="E264" i="1"/>
  <c r="D264" i="1"/>
  <c r="C264" i="1"/>
  <c r="B264" i="1"/>
  <c r="I263" i="1"/>
  <c r="H263" i="1"/>
  <c r="Q263" i="1"/>
  <c r="P263" i="1"/>
  <c r="O263" i="1"/>
  <c r="M263" i="1"/>
  <c r="K263" i="1"/>
  <c r="S263" i="1"/>
  <c r="G263" i="1"/>
  <c r="E263" i="1"/>
  <c r="D263" i="1"/>
  <c r="C263" i="1"/>
  <c r="B263" i="1"/>
  <c r="I262" i="1"/>
  <c r="H262" i="1"/>
  <c r="Q262" i="1"/>
  <c r="P262" i="1"/>
  <c r="O262" i="1"/>
  <c r="M262" i="1"/>
  <c r="K262" i="1"/>
  <c r="S262" i="1"/>
  <c r="G262" i="1"/>
  <c r="E262" i="1"/>
  <c r="D262" i="1"/>
  <c r="C262" i="1"/>
  <c r="B262" i="1"/>
  <c r="I261" i="1"/>
  <c r="H261" i="1"/>
  <c r="Q261" i="1"/>
  <c r="P261" i="1"/>
  <c r="O261" i="1"/>
  <c r="M261" i="1"/>
  <c r="K261" i="1"/>
  <c r="S261" i="1"/>
  <c r="G261" i="1"/>
  <c r="E261" i="1"/>
  <c r="D261" i="1"/>
  <c r="C261" i="1"/>
  <c r="B261" i="1"/>
  <c r="I260" i="1"/>
  <c r="H260" i="1"/>
  <c r="Q260" i="1"/>
  <c r="P260" i="1"/>
  <c r="O260" i="1"/>
  <c r="M260" i="1"/>
  <c r="K260" i="1"/>
  <c r="S260" i="1"/>
  <c r="G260" i="1"/>
  <c r="E260" i="1"/>
  <c r="D260" i="1"/>
  <c r="C260" i="1"/>
  <c r="B260" i="1"/>
  <c r="I259" i="1"/>
  <c r="H259" i="1"/>
  <c r="Q259" i="1"/>
  <c r="P259" i="1"/>
  <c r="O259" i="1"/>
  <c r="M259" i="1"/>
  <c r="K259" i="1"/>
  <c r="S259" i="1"/>
  <c r="G259" i="1"/>
  <c r="E259" i="1"/>
  <c r="D259" i="1"/>
  <c r="C259" i="1"/>
  <c r="B259" i="1"/>
  <c r="I258" i="1"/>
  <c r="H258" i="1"/>
  <c r="Q258" i="1"/>
  <c r="P258" i="1"/>
  <c r="O258" i="1"/>
  <c r="M258" i="1"/>
  <c r="K258" i="1"/>
  <c r="S258" i="1"/>
  <c r="G258" i="1"/>
  <c r="E258" i="1"/>
  <c r="D258" i="1"/>
  <c r="C258" i="1"/>
  <c r="B258" i="1"/>
  <c r="I257" i="1"/>
  <c r="H257" i="1"/>
  <c r="Q257" i="1"/>
  <c r="P257" i="1"/>
  <c r="O257" i="1"/>
  <c r="M257" i="1"/>
  <c r="K257" i="1"/>
  <c r="S257" i="1"/>
  <c r="G257" i="1"/>
  <c r="E257" i="1"/>
  <c r="D257" i="1"/>
  <c r="C257" i="1"/>
  <c r="B257" i="1"/>
  <c r="I256" i="1"/>
  <c r="H256" i="1"/>
  <c r="Q256" i="1"/>
  <c r="P256" i="1"/>
  <c r="O256" i="1"/>
  <c r="M256" i="1"/>
  <c r="K256" i="1"/>
  <c r="S256" i="1"/>
  <c r="G256" i="1"/>
  <c r="E256" i="1"/>
  <c r="D256" i="1"/>
  <c r="C256" i="1"/>
  <c r="B256" i="1"/>
  <c r="I255" i="1"/>
  <c r="H255" i="1"/>
  <c r="Q255" i="1"/>
  <c r="P255" i="1"/>
  <c r="O255" i="1"/>
  <c r="M255" i="1"/>
  <c r="K255" i="1"/>
  <c r="S255" i="1"/>
  <c r="G255" i="1"/>
  <c r="E255" i="1"/>
  <c r="D255" i="1"/>
  <c r="C255" i="1"/>
  <c r="B255" i="1"/>
  <c r="I254" i="1"/>
  <c r="H254" i="1"/>
  <c r="Q254" i="1"/>
  <c r="P254" i="1"/>
  <c r="O254" i="1"/>
  <c r="M254" i="1"/>
  <c r="K254" i="1"/>
  <c r="S254" i="1"/>
  <c r="G254" i="1"/>
  <c r="E254" i="1"/>
  <c r="D254" i="1"/>
  <c r="C254" i="1"/>
  <c r="B254" i="1"/>
  <c r="I253" i="1"/>
  <c r="H253" i="1"/>
  <c r="Q253" i="1"/>
  <c r="P253" i="1"/>
  <c r="O253" i="1"/>
  <c r="M253" i="1"/>
  <c r="K253" i="1"/>
  <c r="S253" i="1"/>
  <c r="G253" i="1"/>
  <c r="E253" i="1"/>
  <c r="D253" i="1"/>
  <c r="C253" i="1"/>
  <c r="B253" i="1"/>
  <c r="I252" i="1"/>
  <c r="H252" i="1"/>
  <c r="Q252" i="1"/>
  <c r="P252" i="1"/>
  <c r="O252" i="1"/>
  <c r="M252" i="1"/>
  <c r="K252" i="1"/>
  <c r="S252" i="1"/>
  <c r="G252" i="1"/>
  <c r="E252" i="1"/>
  <c r="D252" i="1"/>
  <c r="C252" i="1"/>
  <c r="B252" i="1"/>
  <c r="I251" i="1"/>
  <c r="H251" i="1"/>
  <c r="Q251" i="1"/>
  <c r="P251" i="1"/>
  <c r="O251" i="1"/>
  <c r="M251" i="1"/>
  <c r="K251" i="1"/>
  <c r="S251" i="1"/>
  <c r="G251" i="1"/>
  <c r="E251" i="1"/>
  <c r="D251" i="1"/>
  <c r="C251" i="1"/>
  <c r="B251" i="1"/>
  <c r="I250" i="1"/>
  <c r="H250" i="1"/>
  <c r="Q250" i="1"/>
  <c r="P250" i="1"/>
  <c r="O250" i="1"/>
  <c r="M250" i="1"/>
  <c r="K250" i="1"/>
  <c r="S250" i="1"/>
  <c r="G250" i="1"/>
  <c r="E250" i="1"/>
  <c r="D250" i="1"/>
  <c r="C250" i="1"/>
  <c r="B250" i="1"/>
  <c r="I249" i="1"/>
  <c r="H249" i="1"/>
  <c r="Q249" i="1"/>
  <c r="P249" i="1"/>
  <c r="O249" i="1"/>
  <c r="M249" i="1"/>
  <c r="K249" i="1"/>
  <c r="S249" i="1"/>
  <c r="G249" i="1"/>
  <c r="E249" i="1"/>
  <c r="D249" i="1"/>
  <c r="C249" i="1"/>
  <c r="B249" i="1"/>
  <c r="I248" i="1"/>
  <c r="H248" i="1"/>
  <c r="Q248" i="1"/>
  <c r="P248" i="1"/>
  <c r="O248" i="1"/>
  <c r="M248" i="1"/>
  <c r="K248" i="1"/>
  <c r="S248" i="1"/>
  <c r="G248" i="1"/>
  <c r="E248" i="1"/>
  <c r="D248" i="1"/>
  <c r="C248" i="1"/>
  <c r="B248" i="1"/>
  <c r="I247" i="1"/>
  <c r="H247" i="1"/>
  <c r="Q247" i="1"/>
  <c r="P247" i="1"/>
  <c r="O247" i="1"/>
  <c r="M247" i="1"/>
  <c r="K247" i="1"/>
  <c r="S247" i="1"/>
  <c r="G247" i="1"/>
  <c r="E247" i="1"/>
  <c r="D247" i="1"/>
  <c r="C247" i="1"/>
  <c r="B247" i="1"/>
  <c r="I246" i="1"/>
  <c r="H246" i="1"/>
  <c r="Q246" i="1"/>
  <c r="P246" i="1"/>
  <c r="O246" i="1"/>
  <c r="M246" i="1"/>
  <c r="K246" i="1"/>
  <c r="S246" i="1"/>
  <c r="G246" i="1"/>
  <c r="E246" i="1"/>
  <c r="D246" i="1"/>
  <c r="C246" i="1"/>
  <c r="B246" i="1"/>
  <c r="I245" i="1"/>
  <c r="H245" i="1"/>
  <c r="Q245" i="1"/>
  <c r="P245" i="1"/>
  <c r="O245" i="1"/>
  <c r="M245" i="1"/>
  <c r="K245" i="1"/>
  <c r="S245" i="1"/>
  <c r="G245" i="1"/>
  <c r="E245" i="1"/>
  <c r="D245" i="1"/>
  <c r="C245" i="1"/>
  <c r="B245" i="1"/>
  <c r="I244" i="1"/>
  <c r="H244" i="1"/>
  <c r="Q244" i="1"/>
  <c r="P244" i="1"/>
  <c r="O244" i="1"/>
  <c r="M244" i="1"/>
  <c r="K244" i="1"/>
  <c r="S244" i="1"/>
  <c r="G244" i="1"/>
  <c r="E244" i="1"/>
  <c r="D244" i="1"/>
  <c r="C244" i="1"/>
  <c r="B244" i="1"/>
  <c r="I243" i="1"/>
  <c r="H243" i="1"/>
  <c r="Q243" i="1"/>
  <c r="P243" i="1"/>
  <c r="O243" i="1"/>
  <c r="M243" i="1"/>
  <c r="K243" i="1"/>
  <c r="S243" i="1"/>
  <c r="G243" i="1"/>
  <c r="E243" i="1"/>
  <c r="D243" i="1"/>
  <c r="C243" i="1"/>
  <c r="B243" i="1"/>
  <c r="I242" i="1"/>
  <c r="H242" i="1"/>
  <c r="Q242" i="1"/>
  <c r="P242" i="1"/>
  <c r="O242" i="1"/>
  <c r="M242" i="1"/>
  <c r="K242" i="1"/>
  <c r="S242" i="1"/>
  <c r="G242" i="1"/>
  <c r="E242" i="1"/>
  <c r="D242" i="1"/>
  <c r="C242" i="1"/>
  <c r="B242" i="1"/>
  <c r="I241" i="1"/>
  <c r="H241" i="1"/>
  <c r="Q241" i="1"/>
  <c r="P241" i="1"/>
  <c r="O241" i="1"/>
  <c r="M241" i="1"/>
  <c r="K241" i="1"/>
  <c r="S241" i="1"/>
  <c r="G241" i="1"/>
  <c r="E241" i="1"/>
  <c r="D241" i="1"/>
  <c r="C241" i="1"/>
  <c r="B241" i="1"/>
  <c r="I240" i="1"/>
  <c r="H240" i="1"/>
  <c r="Q240" i="1"/>
  <c r="P240" i="1"/>
  <c r="O240" i="1"/>
  <c r="M240" i="1"/>
  <c r="K240" i="1"/>
  <c r="S240" i="1"/>
  <c r="G240" i="1"/>
  <c r="E240" i="1"/>
  <c r="D240" i="1"/>
  <c r="C240" i="1"/>
  <c r="B240" i="1"/>
  <c r="I239" i="1"/>
  <c r="H239" i="1"/>
  <c r="Q239" i="1"/>
  <c r="P239" i="1"/>
  <c r="O239" i="1"/>
  <c r="M239" i="1"/>
  <c r="K239" i="1"/>
  <c r="S239" i="1"/>
  <c r="G239" i="1"/>
  <c r="E239" i="1"/>
  <c r="D239" i="1"/>
  <c r="C239" i="1"/>
  <c r="B239" i="1"/>
  <c r="I238" i="1"/>
  <c r="H238" i="1"/>
  <c r="Q238" i="1"/>
  <c r="P238" i="1"/>
  <c r="O238" i="1"/>
  <c r="M238" i="1"/>
  <c r="K238" i="1"/>
  <c r="S238" i="1"/>
  <c r="G238" i="1"/>
  <c r="E238" i="1"/>
  <c r="D238" i="1"/>
  <c r="C238" i="1"/>
  <c r="B238" i="1"/>
  <c r="I237" i="1"/>
  <c r="H237" i="1"/>
  <c r="Q237" i="1"/>
  <c r="P237" i="1"/>
  <c r="O237" i="1"/>
  <c r="M237" i="1"/>
  <c r="K237" i="1"/>
  <c r="S237" i="1"/>
  <c r="G237" i="1"/>
  <c r="E237" i="1"/>
  <c r="D237" i="1"/>
  <c r="C237" i="1"/>
  <c r="B237" i="1"/>
  <c r="I236" i="1"/>
  <c r="H236" i="1"/>
  <c r="Q236" i="1"/>
  <c r="P236" i="1"/>
  <c r="O236" i="1"/>
  <c r="M236" i="1"/>
  <c r="K236" i="1"/>
  <c r="S236" i="1"/>
  <c r="G236" i="1"/>
  <c r="E236" i="1"/>
  <c r="D236" i="1"/>
  <c r="C236" i="1"/>
  <c r="B236" i="1"/>
  <c r="I235" i="1"/>
  <c r="H235" i="1"/>
  <c r="Q235" i="1"/>
  <c r="P235" i="1"/>
  <c r="O235" i="1"/>
  <c r="M235" i="1"/>
  <c r="K235" i="1"/>
  <c r="S235" i="1"/>
  <c r="G235" i="1"/>
  <c r="E235" i="1"/>
  <c r="D235" i="1"/>
  <c r="C235" i="1"/>
  <c r="B235" i="1"/>
  <c r="I234" i="1"/>
  <c r="H234" i="1"/>
  <c r="Q234" i="1"/>
  <c r="P234" i="1"/>
  <c r="O234" i="1"/>
  <c r="M234" i="1"/>
  <c r="K234" i="1"/>
  <c r="S234" i="1"/>
  <c r="G234" i="1"/>
  <c r="E234" i="1"/>
  <c r="D234" i="1"/>
  <c r="C234" i="1"/>
  <c r="B234" i="1"/>
  <c r="I233" i="1"/>
  <c r="H233" i="1"/>
  <c r="Q233" i="1"/>
  <c r="P233" i="1"/>
  <c r="O233" i="1"/>
  <c r="M233" i="1"/>
  <c r="K233" i="1"/>
  <c r="S233" i="1"/>
  <c r="G233" i="1"/>
  <c r="E233" i="1"/>
  <c r="D233" i="1"/>
  <c r="C233" i="1"/>
  <c r="B233" i="1"/>
  <c r="I232" i="1"/>
  <c r="H232" i="1"/>
  <c r="Q232" i="1"/>
  <c r="P232" i="1"/>
  <c r="O232" i="1"/>
  <c r="M232" i="1"/>
  <c r="K232" i="1"/>
  <c r="S232" i="1"/>
  <c r="G232" i="1"/>
  <c r="E232" i="1"/>
  <c r="D232" i="1"/>
  <c r="C232" i="1"/>
  <c r="B232" i="1"/>
  <c r="I231" i="1"/>
  <c r="H231" i="1"/>
  <c r="Q231" i="1"/>
  <c r="P231" i="1"/>
  <c r="O231" i="1"/>
  <c r="M231" i="1"/>
  <c r="K231" i="1"/>
  <c r="S231" i="1"/>
  <c r="G231" i="1"/>
  <c r="E231" i="1"/>
  <c r="D231" i="1"/>
  <c r="C231" i="1"/>
  <c r="B231" i="1"/>
  <c r="I230" i="1"/>
  <c r="H230" i="1"/>
  <c r="Q230" i="1"/>
  <c r="P230" i="1"/>
  <c r="O230" i="1"/>
  <c r="M230" i="1"/>
  <c r="K230" i="1"/>
  <c r="S230" i="1"/>
  <c r="G230" i="1"/>
  <c r="E230" i="1"/>
  <c r="D230" i="1"/>
  <c r="C230" i="1"/>
  <c r="B230" i="1"/>
  <c r="I229" i="1"/>
  <c r="H229" i="1"/>
  <c r="Q229" i="1"/>
  <c r="P229" i="1"/>
  <c r="O229" i="1"/>
  <c r="M229" i="1"/>
  <c r="K229" i="1"/>
  <c r="S229" i="1"/>
  <c r="G229" i="1"/>
  <c r="E229" i="1"/>
  <c r="D229" i="1"/>
  <c r="C229" i="1"/>
  <c r="B229" i="1"/>
  <c r="I228" i="1"/>
  <c r="H228" i="1"/>
  <c r="Q228" i="1"/>
  <c r="P228" i="1"/>
  <c r="O228" i="1"/>
  <c r="M228" i="1"/>
  <c r="K228" i="1"/>
  <c r="S228" i="1"/>
  <c r="G228" i="1"/>
  <c r="E228" i="1"/>
  <c r="D228" i="1"/>
  <c r="C228" i="1"/>
  <c r="B228" i="1"/>
  <c r="I227" i="1"/>
  <c r="H227" i="1"/>
  <c r="Q227" i="1"/>
  <c r="P227" i="1"/>
  <c r="O227" i="1"/>
  <c r="M227" i="1"/>
  <c r="K227" i="1"/>
  <c r="S227" i="1"/>
  <c r="G227" i="1"/>
  <c r="E227" i="1"/>
  <c r="D227" i="1"/>
  <c r="C227" i="1"/>
  <c r="B227" i="1"/>
  <c r="I226" i="1"/>
  <c r="H226" i="1"/>
  <c r="Q226" i="1"/>
  <c r="P226" i="1"/>
  <c r="O226" i="1"/>
  <c r="M226" i="1"/>
  <c r="K226" i="1"/>
  <c r="S226" i="1"/>
  <c r="G226" i="1"/>
  <c r="E226" i="1"/>
  <c r="D226" i="1"/>
  <c r="C226" i="1"/>
  <c r="B226" i="1"/>
  <c r="I225" i="1"/>
  <c r="H225" i="1"/>
  <c r="Q225" i="1"/>
  <c r="P225" i="1"/>
  <c r="O225" i="1"/>
  <c r="M225" i="1"/>
  <c r="K225" i="1"/>
  <c r="S225" i="1"/>
  <c r="G225" i="1"/>
  <c r="E225" i="1"/>
  <c r="D225" i="1"/>
  <c r="C225" i="1"/>
  <c r="B225" i="1"/>
  <c r="I224" i="1"/>
  <c r="H224" i="1"/>
  <c r="Q224" i="1"/>
  <c r="P224" i="1"/>
  <c r="O224" i="1"/>
  <c r="M224" i="1"/>
  <c r="K224" i="1"/>
  <c r="S224" i="1"/>
  <c r="G224" i="1"/>
  <c r="E224" i="1"/>
  <c r="D224" i="1"/>
  <c r="C224" i="1"/>
  <c r="B224" i="1"/>
  <c r="I223" i="1"/>
  <c r="H223" i="1"/>
  <c r="Q223" i="1"/>
  <c r="P223" i="1"/>
  <c r="O223" i="1"/>
  <c r="M223" i="1"/>
  <c r="K223" i="1"/>
  <c r="S223" i="1"/>
  <c r="G223" i="1"/>
  <c r="E223" i="1"/>
  <c r="D223" i="1"/>
  <c r="C223" i="1"/>
  <c r="B223" i="1"/>
  <c r="I222" i="1"/>
  <c r="H222" i="1"/>
  <c r="Q222" i="1"/>
  <c r="P222" i="1"/>
  <c r="O222" i="1"/>
  <c r="M222" i="1"/>
  <c r="K222" i="1"/>
  <c r="S222" i="1"/>
  <c r="G222" i="1"/>
  <c r="E222" i="1"/>
  <c r="D222" i="1"/>
  <c r="C222" i="1"/>
  <c r="B222" i="1"/>
  <c r="K262" i="35"/>
  <c r="J262" i="35"/>
  <c r="S262" i="35"/>
  <c r="R262" i="35"/>
  <c r="Q262" i="35"/>
  <c r="O262" i="35"/>
  <c r="M262" i="35"/>
  <c r="I262" i="35"/>
  <c r="G262" i="35"/>
  <c r="U262" i="35" s="1"/>
  <c r="E262" i="35"/>
  <c r="D262" i="35"/>
  <c r="B262" i="35"/>
  <c r="K261" i="35"/>
  <c r="J261" i="35"/>
  <c r="S261" i="35"/>
  <c r="R261" i="35"/>
  <c r="Q261" i="35"/>
  <c r="O261" i="35"/>
  <c r="M261" i="35"/>
  <c r="I261" i="35"/>
  <c r="G261" i="35"/>
  <c r="U261" i="35" s="1"/>
  <c r="E261" i="35"/>
  <c r="D261" i="35"/>
  <c r="B261" i="35"/>
  <c r="K260" i="35"/>
  <c r="J260" i="35"/>
  <c r="S260" i="35"/>
  <c r="R260" i="35"/>
  <c r="Q260" i="35"/>
  <c r="O260" i="35"/>
  <c r="M260" i="35"/>
  <c r="I260" i="35"/>
  <c r="G260" i="35"/>
  <c r="U260" i="35" s="1"/>
  <c r="E260" i="35"/>
  <c r="D260" i="35"/>
  <c r="B260" i="35"/>
  <c r="K259" i="35"/>
  <c r="J259" i="35"/>
  <c r="S259" i="35"/>
  <c r="R259" i="35"/>
  <c r="Q259" i="35"/>
  <c r="O259" i="35"/>
  <c r="M259" i="35"/>
  <c r="I259" i="35"/>
  <c r="G259" i="35"/>
  <c r="U259" i="35" s="1"/>
  <c r="E259" i="35"/>
  <c r="D259" i="35"/>
  <c r="B259" i="35"/>
  <c r="K258" i="35"/>
  <c r="J258" i="35"/>
  <c r="S258" i="35"/>
  <c r="R258" i="35"/>
  <c r="Q258" i="35"/>
  <c r="O258" i="35"/>
  <c r="M258" i="35"/>
  <c r="I258" i="35"/>
  <c r="G258" i="35"/>
  <c r="U258" i="35" s="1"/>
  <c r="E258" i="35"/>
  <c r="D258" i="35"/>
  <c r="B258" i="35"/>
  <c r="K257" i="35"/>
  <c r="J257" i="35"/>
  <c r="S257" i="35"/>
  <c r="R257" i="35"/>
  <c r="Q257" i="35"/>
  <c r="O257" i="35"/>
  <c r="M257" i="35"/>
  <c r="I257" i="35"/>
  <c r="G257" i="35"/>
  <c r="U257" i="35" s="1"/>
  <c r="E257" i="35"/>
  <c r="D257" i="35"/>
  <c r="B257" i="35"/>
  <c r="K256" i="35"/>
  <c r="J256" i="35"/>
  <c r="S256" i="35"/>
  <c r="R256" i="35"/>
  <c r="Q256" i="35"/>
  <c r="O256" i="35"/>
  <c r="M256" i="35"/>
  <c r="I256" i="35"/>
  <c r="G256" i="35"/>
  <c r="U256" i="35" s="1"/>
  <c r="E256" i="35"/>
  <c r="D256" i="35"/>
  <c r="B256" i="35"/>
  <c r="K255" i="35"/>
  <c r="J255" i="35"/>
  <c r="S255" i="35"/>
  <c r="R255" i="35"/>
  <c r="Q255" i="35"/>
  <c r="O255" i="35"/>
  <c r="M255" i="35"/>
  <c r="I255" i="35"/>
  <c r="G255" i="35"/>
  <c r="U255" i="35" s="1"/>
  <c r="E255" i="35"/>
  <c r="D255" i="35"/>
  <c r="B255" i="35"/>
  <c r="K254" i="35"/>
  <c r="J254" i="35"/>
  <c r="S254" i="35"/>
  <c r="R254" i="35"/>
  <c r="Q254" i="35"/>
  <c r="O254" i="35"/>
  <c r="M254" i="35"/>
  <c r="I254" i="35"/>
  <c r="G254" i="35"/>
  <c r="U254" i="35" s="1"/>
  <c r="E254" i="35"/>
  <c r="D254" i="35"/>
  <c r="B254" i="35"/>
  <c r="K253" i="35"/>
  <c r="J253" i="35"/>
  <c r="S253" i="35"/>
  <c r="R253" i="35"/>
  <c r="Q253" i="35"/>
  <c r="O253" i="35"/>
  <c r="M253" i="35"/>
  <c r="I253" i="35"/>
  <c r="G253" i="35"/>
  <c r="U253" i="35" s="1"/>
  <c r="E253" i="35"/>
  <c r="D253" i="35"/>
  <c r="B253" i="35"/>
  <c r="K252" i="35"/>
  <c r="J252" i="35"/>
  <c r="S252" i="35"/>
  <c r="R252" i="35"/>
  <c r="Q252" i="35"/>
  <c r="O252" i="35"/>
  <c r="M252" i="35"/>
  <c r="I252" i="35"/>
  <c r="G252" i="35"/>
  <c r="U252" i="35" s="1"/>
  <c r="E252" i="35"/>
  <c r="D252" i="35"/>
  <c r="B252" i="35"/>
  <c r="K251" i="35"/>
  <c r="J251" i="35"/>
  <c r="S251" i="35"/>
  <c r="R251" i="35"/>
  <c r="Q251" i="35"/>
  <c r="O251" i="35"/>
  <c r="M251" i="35"/>
  <c r="I251" i="35"/>
  <c r="G251" i="35"/>
  <c r="U251" i="35" s="1"/>
  <c r="E251" i="35"/>
  <c r="D251" i="35"/>
  <c r="B251" i="35"/>
  <c r="K250" i="35"/>
  <c r="J250" i="35"/>
  <c r="S250" i="35"/>
  <c r="R250" i="35"/>
  <c r="Q250" i="35"/>
  <c r="O250" i="35"/>
  <c r="M250" i="35"/>
  <c r="I250" i="35"/>
  <c r="G250" i="35"/>
  <c r="U250" i="35" s="1"/>
  <c r="E250" i="35"/>
  <c r="D250" i="35"/>
  <c r="B250" i="35"/>
  <c r="K249" i="35"/>
  <c r="J249" i="35"/>
  <c r="S249" i="35"/>
  <c r="R249" i="35"/>
  <c r="Q249" i="35"/>
  <c r="O249" i="35"/>
  <c r="M249" i="35"/>
  <c r="I249" i="35"/>
  <c r="G249" i="35"/>
  <c r="U249" i="35" s="1"/>
  <c r="E249" i="35"/>
  <c r="D249" i="35"/>
  <c r="B249" i="35"/>
  <c r="K248" i="35"/>
  <c r="J248" i="35"/>
  <c r="S248" i="35"/>
  <c r="R248" i="35"/>
  <c r="Q248" i="35"/>
  <c r="O248" i="35"/>
  <c r="M248" i="35"/>
  <c r="I248" i="35"/>
  <c r="G248" i="35"/>
  <c r="U248" i="35" s="1"/>
  <c r="E248" i="35"/>
  <c r="D248" i="35"/>
  <c r="B248" i="35"/>
  <c r="K247" i="35"/>
  <c r="J247" i="35"/>
  <c r="S247" i="35"/>
  <c r="R247" i="35"/>
  <c r="Q247" i="35"/>
  <c r="O247" i="35"/>
  <c r="M247" i="35"/>
  <c r="I247" i="35"/>
  <c r="G247" i="35"/>
  <c r="U247" i="35" s="1"/>
  <c r="E247" i="35"/>
  <c r="D247" i="35"/>
  <c r="B247" i="35"/>
  <c r="K246" i="35"/>
  <c r="J246" i="35"/>
  <c r="S246" i="35"/>
  <c r="R246" i="35"/>
  <c r="Q246" i="35"/>
  <c r="O246" i="35"/>
  <c r="M246" i="35"/>
  <c r="I246" i="35"/>
  <c r="G246" i="35"/>
  <c r="U246" i="35" s="1"/>
  <c r="E246" i="35"/>
  <c r="D246" i="35"/>
  <c r="B246" i="35"/>
  <c r="K245" i="35"/>
  <c r="J245" i="35"/>
  <c r="S245" i="35"/>
  <c r="R245" i="35"/>
  <c r="Q245" i="35"/>
  <c r="O245" i="35"/>
  <c r="M245" i="35"/>
  <c r="I245" i="35"/>
  <c r="G245" i="35"/>
  <c r="U245" i="35" s="1"/>
  <c r="E245" i="35"/>
  <c r="D245" i="35"/>
  <c r="B245" i="35"/>
  <c r="K244" i="35"/>
  <c r="J244" i="35"/>
  <c r="S244" i="35"/>
  <c r="R244" i="35"/>
  <c r="Q244" i="35"/>
  <c r="O244" i="35"/>
  <c r="M244" i="35"/>
  <c r="I244" i="35"/>
  <c r="G244" i="35"/>
  <c r="U244" i="35" s="1"/>
  <c r="E244" i="35"/>
  <c r="D244" i="35"/>
  <c r="B244" i="35"/>
  <c r="K243" i="35"/>
  <c r="J243" i="35"/>
  <c r="S243" i="35"/>
  <c r="R243" i="35"/>
  <c r="Q243" i="35"/>
  <c r="O243" i="35"/>
  <c r="M243" i="35"/>
  <c r="I243" i="35"/>
  <c r="G243" i="35"/>
  <c r="U243" i="35" s="1"/>
  <c r="E243" i="35"/>
  <c r="D243" i="35"/>
  <c r="B243" i="35"/>
  <c r="K242" i="35"/>
  <c r="J242" i="35"/>
  <c r="S242" i="35"/>
  <c r="R242" i="35"/>
  <c r="Q242" i="35"/>
  <c r="O242" i="35"/>
  <c r="M242" i="35"/>
  <c r="I242" i="35"/>
  <c r="G242" i="35"/>
  <c r="U242" i="35" s="1"/>
  <c r="E242" i="35"/>
  <c r="D242" i="35"/>
  <c r="B242" i="35"/>
  <c r="K241" i="35"/>
  <c r="J241" i="35"/>
  <c r="S241" i="35"/>
  <c r="R241" i="35"/>
  <c r="Q241" i="35"/>
  <c r="O241" i="35"/>
  <c r="M241" i="35"/>
  <c r="I241" i="35"/>
  <c r="G241" i="35"/>
  <c r="U241" i="35" s="1"/>
  <c r="E241" i="35"/>
  <c r="D241" i="35"/>
  <c r="B241" i="35"/>
  <c r="K240" i="35"/>
  <c r="J240" i="35"/>
  <c r="S240" i="35"/>
  <c r="R240" i="35"/>
  <c r="Q240" i="35"/>
  <c r="O240" i="35"/>
  <c r="M240" i="35"/>
  <c r="I240" i="35"/>
  <c r="G240" i="35"/>
  <c r="U240" i="35" s="1"/>
  <c r="E240" i="35"/>
  <c r="D240" i="35"/>
  <c r="B240" i="35"/>
  <c r="K239" i="35"/>
  <c r="J239" i="35"/>
  <c r="S239" i="35"/>
  <c r="R239" i="35"/>
  <c r="Q239" i="35"/>
  <c r="O239" i="35"/>
  <c r="M239" i="35"/>
  <c r="I239" i="35"/>
  <c r="G239" i="35"/>
  <c r="U239" i="35" s="1"/>
  <c r="E239" i="35"/>
  <c r="D239" i="35"/>
  <c r="B239" i="35"/>
  <c r="K237" i="35"/>
  <c r="J237" i="35"/>
  <c r="S237" i="35"/>
  <c r="R237" i="35"/>
  <c r="Q237" i="35"/>
  <c r="O237" i="35"/>
  <c r="M237" i="35"/>
  <c r="I237" i="35"/>
  <c r="G237" i="35"/>
  <c r="U237" i="35" s="1"/>
  <c r="E237" i="35"/>
  <c r="D237" i="35"/>
  <c r="B237" i="35"/>
  <c r="K236" i="35"/>
  <c r="J236" i="35"/>
  <c r="S236" i="35"/>
  <c r="R236" i="35"/>
  <c r="Q236" i="35"/>
  <c r="O236" i="35"/>
  <c r="M236" i="35"/>
  <c r="I236" i="35"/>
  <c r="G236" i="35"/>
  <c r="U236" i="35" s="1"/>
  <c r="E236" i="35"/>
  <c r="D236" i="35"/>
  <c r="B236" i="35"/>
  <c r="K235" i="35"/>
  <c r="J235" i="35"/>
  <c r="S235" i="35"/>
  <c r="R235" i="35"/>
  <c r="Q235" i="35"/>
  <c r="O235" i="35"/>
  <c r="M235" i="35"/>
  <c r="I235" i="35"/>
  <c r="G235" i="35"/>
  <c r="U235" i="35" s="1"/>
  <c r="E235" i="35"/>
  <c r="D235" i="35"/>
  <c r="B235" i="35"/>
  <c r="K234" i="35"/>
  <c r="J234" i="35"/>
  <c r="S234" i="35"/>
  <c r="R234" i="35"/>
  <c r="Q234" i="35"/>
  <c r="O234" i="35"/>
  <c r="M234" i="35"/>
  <c r="I234" i="35"/>
  <c r="G234" i="35"/>
  <c r="U234" i="35" s="1"/>
  <c r="E234" i="35"/>
  <c r="D234" i="35"/>
  <c r="B234" i="35"/>
  <c r="K233" i="35"/>
  <c r="J233" i="35"/>
  <c r="S233" i="35"/>
  <c r="R233" i="35"/>
  <c r="Q233" i="35"/>
  <c r="O233" i="35"/>
  <c r="M233" i="35"/>
  <c r="I233" i="35"/>
  <c r="G233" i="35"/>
  <c r="U233" i="35" s="1"/>
  <c r="E233" i="35"/>
  <c r="D233" i="35"/>
  <c r="B233" i="35"/>
  <c r="K232" i="35"/>
  <c r="J232" i="35"/>
  <c r="S232" i="35"/>
  <c r="R232" i="35"/>
  <c r="Q232" i="35"/>
  <c r="O232" i="35"/>
  <c r="M232" i="35"/>
  <c r="I232" i="35"/>
  <c r="G232" i="35"/>
  <c r="U232" i="35" s="1"/>
  <c r="E232" i="35"/>
  <c r="D232" i="35"/>
  <c r="B232" i="35"/>
  <c r="K231" i="35"/>
  <c r="J231" i="35"/>
  <c r="S231" i="35"/>
  <c r="R231" i="35"/>
  <c r="Q231" i="35"/>
  <c r="O231" i="35"/>
  <c r="M231" i="35"/>
  <c r="I231" i="35"/>
  <c r="G231" i="35"/>
  <c r="U231" i="35" s="1"/>
  <c r="E231" i="35"/>
  <c r="D231" i="35"/>
  <c r="B231" i="35"/>
  <c r="K230" i="35"/>
  <c r="J230" i="35"/>
  <c r="S230" i="35"/>
  <c r="R230" i="35"/>
  <c r="Q230" i="35"/>
  <c r="O230" i="35"/>
  <c r="M230" i="35"/>
  <c r="I230" i="35"/>
  <c r="G230" i="35"/>
  <c r="U230" i="35" s="1"/>
  <c r="E230" i="35"/>
  <c r="D230" i="35"/>
  <c r="B230" i="35"/>
  <c r="K229" i="35"/>
  <c r="J229" i="35"/>
  <c r="S229" i="35"/>
  <c r="R229" i="35"/>
  <c r="Q229" i="35"/>
  <c r="O229" i="35"/>
  <c r="M229" i="35"/>
  <c r="I229" i="35"/>
  <c r="G229" i="35"/>
  <c r="U229" i="35" s="1"/>
  <c r="E229" i="35"/>
  <c r="D229" i="35"/>
  <c r="B229" i="35"/>
  <c r="K228" i="35"/>
  <c r="J228" i="35"/>
  <c r="S228" i="35"/>
  <c r="R228" i="35"/>
  <c r="Q228" i="35"/>
  <c r="O228" i="35"/>
  <c r="M228" i="35"/>
  <c r="I228" i="35"/>
  <c r="G228" i="35"/>
  <c r="U228" i="35" s="1"/>
  <c r="E228" i="35"/>
  <c r="D228" i="35"/>
  <c r="B228" i="35"/>
  <c r="K227" i="35"/>
  <c r="J227" i="35"/>
  <c r="S227" i="35"/>
  <c r="R227" i="35"/>
  <c r="Q227" i="35"/>
  <c r="O227" i="35"/>
  <c r="M227" i="35"/>
  <c r="I227" i="35"/>
  <c r="G227" i="35"/>
  <c r="U227" i="35" s="1"/>
  <c r="E227" i="35"/>
  <c r="D227" i="35"/>
  <c r="B227" i="35"/>
  <c r="K226" i="35"/>
  <c r="J226" i="35"/>
  <c r="S226" i="35"/>
  <c r="R226" i="35"/>
  <c r="Q226" i="35"/>
  <c r="O226" i="35"/>
  <c r="M226" i="35"/>
  <c r="I226" i="35"/>
  <c r="G226" i="35"/>
  <c r="U226" i="35" s="1"/>
  <c r="E226" i="35"/>
  <c r="D226" i="35"/>
  <c r="B226" i="35"/>
  <c r="K225" i="35"/>
  <c r="J225" i="35"/>
  <c r="S225" i="35"/>
  <c r="R225" i="35"/>
  <c r="Q225" i="35"/>
  <c r="O225" i="35"/>
  <c r="M225" i="35"/>
  <c r="I225" i="35"/>
  <c r="G225" i="35"/>
  <c r="U225" i="35" s="1"/>
  <c r="E225" i="35"/>
  <c r="D225" i="35"/>
  <c r="B225" i="35"/>
  <c r="K224" i="35"/>
  <c r="J224" i="35"/>
  <c r="S224" i="35"/>
  <c r="R224" i="35"/>
  <c r="Q224" i="35"/>
  <c r="O224" i="35"/>
  <c r="M224" i="35"/>
  <c r="I224" i="35"/>
  <c r="G224" i="35"/>
  <c r="U224" i="35" s="1"/>
  <c r="E224" i="35"/>
  <c r="D224" i="35"/>
  <c r="B224" i="35"/>
  <c r="K223" i="35"/>
  <c r="J223" i="35"/>
  <c r="S223" i="35"/>
  <c r="R223" i="35"/>
  <c r="Q223" i="35"/>
  <c r="O223" i="35"/>
  <c r="M223" i="35"/>
  <c r="I223" i="35"/>
  <c r="G223" i="35"/>
  <c r="U223" i="35" s="1"/>
  <c r="E223" i="35"/>
  <c r="D223" i="35"/>
  <c r="B223" i="35"/>
  <c r="K222" i="35"/>
  <c r="J222" i="35"/>
  <c r="S222" i="35"/>
  <c r="R222" i="35"/>
  <c r="Q222" i="35"/>
  <c r="O222" i="35"/>
  <c r="M222" i="35"/>
  <c r="I222" i="35"/>
  <c r="G222" i="35"/>
  <c r="U222" i="35" s="1"/>
  <c r="E222" i="35"/>
  <c r="D222" i="35"/>
  <c r="B222" i="35"/>
  <c r="K221" i="35"/>
  <c r="J221" i="35"/>
  <c r="S221" i="35"/>
  <c r="R221" i="35"/>
  <c r="Q221" i="35"/>
  <c r="O221" i="35"/>
  <c r="M221" i="35"/>
  <c r="I221" i="35"/>
  <c r="G221" i="35"/>
  <c r="U221" i="35" s="1"/>
  <c r="E221" i="35"/>
  <c r="D221" i="35"/>
  <c r="B221" i="35"/>
  <c r="K220" i="35"/>
  <c r="J220" i="35"/>
  <c r="S220" i="35"/>
  <c r="R220" i="35"/>
  <c r="Q220" i="35"/>
  <c r="O220" i="35"/>
  <c r="M220" i="35"/>
  <c r="I220" i="35"/>
  <c r="G220" i="35"/>
  <c r="U220" i="35" s="1"/>
  <c r="E220" i="35"/>
  <c r="D220" i="35"/>
  <c r="B220" i="35"/>
  <c r="K219" i="35"/>
  <c r="J219" i="35"/>
  <c r="S219" i="35"/>
  <c r="R219" i="35"/>
  <c r="Q219" i="35"/>
  <c r="O219" i="35"/>
  <c r="M219" i="35"/>
  <c r="I219" i="35"/>
  <c r="G219" i="35"/>
  <c r="U219" i="35" s="1"/>
  <c r="E219" i="35"/>
  <c r="D219" i="35"/>
  <c r="B219" i="35"/>
  <c r="K218" i="35"/>
  <c r="J218" i="35"/>
  <c r="S218" i="35"/>
  <c r="R218" i="35"/>
  <c r="Q218" i="35"/>
  <c r="O218" i="35"/>
  <c r="M218" i="35"/>
  <c r="I218" i="35"/>
  <c r="G218" i="35"/>
  <c r="U218" i="35" s="1"/>
  <c r="E218" i="35"/>
  <c r="D218" i="35"/>
  <c r="B218" i="35"/>
  <c r="K217" i="35"/>
  <c r="J217" i="35"/>
  <c r="S217" i="35"/>
  <c r="R217" i="35"/>
  <c r="Q217" i="35"/>
  <c r="O217" i="35"/>
  <c r="M217" i="35"/>
  <c r="I217" i="35"/>
  <c r="G217" i="35"/>
  <c r="U217" i="35" s="1"/>
  <c r="E217" i="35"/>
  <c r="D217" i="35"/>
  <c r="B217" i="35"/>
  <c r="K216" i="35"/>
  <c r="J216" i="35"/>
  <c r="S216" i="35"/>
  <c r="R216" i="35"/>
  <c r="Q216" i="35"/>
  <c r="O216" i="35"/>
  <c r="M216" i="35"/>
  <c r="I216" i="35"/>
  <c r="G216" i="35"/>
  <c r="U216" i="35" s="1"/>
  <c r="E216" i="35"/>
  <c r="D216" i="35"/>
  <c r="B216" i="35"/>
  <c r="K215" i="35"/>
  <c r="J215" i="35"/>
  <c r="S215" i="35"/>
  <c r="R215" i="35"/>
  <c r="Q215" i="35"/>
  <c r="O215" i="35"/>
  <c r="M215" i="35"/>
  <c r="I215" i="35"/>
  <c r="G215" i="35"/>
  <c r="U215" i="35" s="1"/>
  <c r="E215" i="35"/>
  <c r="D215" i="35"/>
  <c r="B215" i="35"/>
  <c r="K214" i="35"/>
  <c r="J214" i="35"/>
  <c r="S214" i="35"/>
  <c r="R214" i="35"/>
  <c r="Q214" i="35"/>
  <c r="O214" i="35"/>
  <c r="M214" i="35"/>
  <c r="I214" i="35"/>
  <c r="G214" i="35"/>
  <c r="U214" i="35" s="1"/>
  <c r="E214" i="35"/>
  <c r="D214" i="35"/>
  <c r="B214" i="35"/>
  <c r="K212" i="35"/>
  <c r="J212" i="35"/>
  <c r="S212" i="35"/>
  <c r="R212" i="35"/>
  <c r="Q212" i="35"/>
  <c r="O212" i="35"/>
  <c r="M212" i="35"/>
  <c r="I212" i="35"/>
  <c r="G212" i="35"/>
  <c r="U212" i="35" s="1"/>
  <c r="E212" i="35"/>
  <c r="D212" i="35"/>
  <c r="B212" i="35"/>
  <c r="K211" i="35"/>
  <c r="J211" i="35"/>
  <c r="S211" i="35"/>
  <c r="R211" i="35"/>
  <c r="Q211" i="35"/>
  <c r="O211" i="35"/>
  <c r="M211" i="35"/>
  <c r="I211" i="35"/>
  <c r="G211" i="35"/>
  <c r="U211" i="35" s="1"/>
  <c r="E211" i="35"/>
  <c r="D211" i="35"/>
  <c r="B211" i="35"/>
  <c r="K210" i="35"/>
  <c r="J210" i="35"/>
  <c r="S210" i="35"/>
  <c r="R210" i="35"/>
  <c r="Q210" i="35"/>
  <c r="O210" i="35"/>
  <c r="M210" i="35"/>
  <c r="I210" i="35"/>
  <c r="G210" i="35"/>
  <c r="U210" i="35" s="1"/>
  <c r="E210" i="35"/>
  <c r="D210" i="35"/>
  <c r="B210" i="35"/>
  <c r="K209" i="35"/>
  <c r="J209" i="35"/>
  <c r="S209" i="35"/>
  <c r="R209" i="35"/>
  <c r="Q209" i="35"/>
  <c r="O209" i="35"/>
  <c r="M209" i="35"/>
  <c r="I209" i="35"/>
  <c r="G209" i="35"/>
  <c r="U209" i="35" s="1"/>
  <c r="E209" i="35"/>
  <c r="D209" i="35"/>
  <c r="B209" i="35"/>
  <c r="K208" i="35"/>
  <c r="J208" i="35"/>
  <c r="S208" i="35"/>
  <c r="R208" i="35"/>
  <c r="Q208" i="35"/>
  <c r="O208" i="35"/>
  <c r="M208" i="35"/>
  <c r="I208" i="35"/>
  <c r="G208" i="35"/>
  <c r="U208" i="35" s="1"/>
  <c r="E208" i="35"/>
  <c r="D208" i="35"/>
  <c r="B208" i="35"/>
  <c r="K207" i="35"/>
  <c r="J207" i="35"/>
  <c r="S207" i="35"/>
  <c r="R207" i="35"/>
  <c r="Q207" i="35"/>
  <c r="O207" i="35"/>
  <c r="M207" i="35"/>
  <c r="I207" i="35"/>
  <c r="G207" i="35"/>
  <c r="U207" i="35" s="1"/>
  <c r="E207" i="35"/>
  <c r="D207" i="35"/>
  <c r="B207" i="35"/>
  <c r="K206" i="35"/>
  <c r="J206" i="35"/>
  <c r="S206" i="35"/>
  <c r="R206" i="35"/>
  <c r="Q206" i="35"/>
  <c r="O206" i="35"/>
  <c r="M206" i="35"/>
  <c r="I206" i="35"/>
  <c r="G206" i="35"/>
  <c r="U206" i="35" s="1"/>
  <c r="E206" i="35"/>
  <c r="D206" i="35"/>
  <c r="B206" i="35"/>
  <c r="K205" i="35"/>
  <c r="J205" i="35"/>
  <c r="S205" i="35"/>
  <c r="R205" i="35"/>
  <c r="Q205" i="35"/>
  <c r="O205" i="35"/>
  <c r="M205" i="35"/>
  <c r="I205" i="35"/>
  <c r="G205" i="35"/>
  <c r="U205" i="35" s="1"/>
  <c r="E205" i="35"/>
  <c r="D205" i="35"/>
  <c r="B205" i="35"/>
  <c r="K204" i="35"/>
  <c r="J204" i="35"/>
  <c r="S204" i="35"/>
  <c r="R204" i="35"/>
  <c r="Q204" i="35"/>
  <c r="O204" i="35"/>
  <c r="M204" i="35"/>
  <c r="I204" i="35"/>
  <c r="G204" i="35"/>
  <c r="U204" i="35" s="1"/>
  <c r="E204" i="35"/>
  <c r="D204" i="35"/>
  <c r="B204" i="35"/>
  <c r="K203" i="35"/>
  <c r="J203" i="35"/>
  <c r="S203" i="35"/>
  <c r="R203" i="35"/>
  <c r="Q203" i="35"/>
  <c r="O203" i="35"/>
  <c r="M203" i="35"/>
  <c r="I203" i="35"/>
  <c r="G203" i="35"/>
  <c r="U203" i="35" s="1"/>
  <c r="E203" i="35"/>
  <c r="D203" i="35"/>
  <c r="B203" i="35"/>
  <c r="K202" i="35"/>
  <c r="J202" i="35"/>
  <c r="S202" i="35"/>
  <c r="R202" i="35"/>
  <c r="Q202" i="35"/>
  <c r="O202" i="35"/>
  <c r="M202" i="35"/>
  <c r="I202" i="35"/>
  <c r="G202" i="35"/>
  <c r="U202" i="35" s="1"/>
  <c r="E202" i="35"/>
  <c r="D202" i="35"/>
  <c r="B202" i="35"/>
  <c r="K201" i="35"/>
  <c r="J201" i="35"/>
  <c r="S201" i="35"/>
  <c r="R201" i="35"/>
  <c r="Q201" i="35"/>
  <c r="O201" i="35"/>
  <c r="M201" i="35"/>
  <c r="I201" i="35"/>
  <c r="G201" i="35"/>
  <c r="U201" i="35" s="1"/>
  <c r="E201" i="35"/>
  <c r="D201" i="35"/>
  <c r="B201" i="35"/>
  <c r="K199" i="35"/>
  <c r="J199" i="35"/>
  <c r="S199" i="35"/>
  <c r="R199" i="35"/>
  <c r="Q199" i="35"/>
  <c r="O199" i="35"/>
  <c r="M199" i="35"/>
  <c r="I199" i="35"/>
  <c r="G199" i="35"/>
  <c r="U199" i="35" s="1"/>
  <c r="E199" i="35"/>
  <c r="D199" i="35"/>
  <c r="B199" i="35"/>
  <c r="K198" i="35"/>
  <c r="J198" i="35"/>
  <c r="S198" i="35"/>
  <c r="R198" i="35"/>
  <c r="Q198" i="35"/>
  <c r="O198" i="35"/>
  <c r="M198" i="35"/>
  <c r="I198" i="35"/>
  <c r="G198" i="35"/>
  <c r="U198" i="35" s="1"/>
  <c r="E198" i="35"/>
  <c r="D198" i="35"/>
  <c r="B198" i="35"/>
  <c r="K197" i="35"/>
  <c r="J197" i="35"/>
  <c r="S197" i="35"/>
  <c r="R197" i="35"/>
  <c r="Q197" i="35"/>
  <c r="O197" i="35"/>
  <c r="M197" i="35"/>
  <c r="I197" i="35"/>
  <c r="G197" i="35"/>
  <c r="U197" i="35" s="1"/>
  <c r="E197" i="35"/>
  <c r="D197" i="35"/>
  <c r="B197" i="35"/>
  <c r="K196" i="35"/>
  <c r="J196" i="35"/>
  <c r="S196" i="35"/>
  <c r="R196" i="35"/>
  <c r="Q196" i="35"/>
  <c r="O196" i="35"/>
  <c r="M196" i="35"/>
  <c r="I196" i="35"/>
  <c r="G196" i="35"/>
  <c r="U196" i="35" s="1"/>
  <c r="E196" i="35"/>
  <c r="D196" i="35"/>
  <c r="B196" i="35"/>
  <c r="K195" i="35"/>
  <c r="J195" i="35"/>
  <c r="S195" i="35"/>
  <c r="R195" i="35"/>
  <c r="Q195" i="35"/>
  <c r="O195" i="35"/>
  <c r="M195" i="35"/>
  <c r="I195" i="35"/>
  <c r="G195" i="35"/>
  <c r="U195" i="35" s="1"/>
  <c r="E195" i="35"/>
  <c r="D195" i="35"/>
  <c r="B195" i="35"/>
  <c r="K194" i="35"/>
  <c r="J194" i="35"/>
  <c r="S194" i="35"/>
  <c r="R194" i="35"/>
  <c r="Q194" i="35"/>
  <c r="O194" i="35"/>
  <c r="M194" i="35"/>
  <c r="I194" i="35"/>
  <c r="G194" i="35"/>
  <c r="U194" i="35" s="1"/>
  <c r="E194" i="35"/>
  <c r="D194" i="35"/>
  <c r="B194" i="35"/>
  <c r="K193" i="35"/>
  <c r="J193" i="35"/>
  <c r="S193" i="35"/>
  <c r="R193" i="35"/>
  <c r="Q193" i="35"/>
  <c r="O193" i="35"/>
  <c r="M193" i="35"/>
  <c r="I193" i="35"/>
  <c r="G193" i="35"/>
  <c r="U193" i="35" s="1"/>
  <c r="E193" i="35"/>
  <c r="D193" i="35"/>
  <c r="B193" i="35"/>
  <c r="K192" i="35"/>
  <c r="J192" i="35"/>
  <c r="S192" i="35"/>
  <c r="R192" i="35"/>
  <c r="Q192" i="35"/>
  <c r="O192" i="35"/>
  <c r="M192" i="35"/>
  <c r="I192" i="35"/>
  <c r="G192" i="35"/>
  <c r="U192" i="35" s="1"/>
  <c r="E192" i="35"/>
  <c r="D192" i="35"/>
  <c r="B192" i="35"/>
  <c r="K191" i="35"/>
  <c r="J191" i="35"/>
  <c r="S191" i="35"/>
  <c r="R191" i="35"/>
  <c r="Q191" i="35"/>
  <c r="O191" i="35"/>
  <c r="M191" i="35"/>
  <c r="I191" i="35"/>
  <c r="G191" i="35"/>
  <c r="U191" i="35" s="1"/>
  <c r="E191" i="35"/>
  <c r="D191" i="35"/>
  <c r="B191" i="35"/>
  <c r="K190" i="35"/>
  <c r="J190" i="35"/>
  <c r="S190" i="35"/>
  <c r="R190" i="35"/>
  <c r="Q190" i="35"/>
  <c r="O190" i="35"/>
  <c r="M190" i="35"/>
  <c r="I190" i="35"/>
  <c r="G190" i="35"/>
  <c r="U190" i="35" s="1"/>
  <c r="E190" i="35"/>
  <c r="D190" i="35"/>
  <c r="B190" i="35"/>
  <c r="K189" i="35"/>
  <c r="J189" i="35"/>
  <c r="S189" i="35"/>
  <c r="R189" i="35"/>
  <c r="Q189" i="35"/>
  <c r="O189" i="35"/>
  <c r="M189" i="35"/>
  <c r="I189" i="35"/>
  <c r="G189" i="35"/>
  <c r="U189" i="35" s="1"/>
  <c r="E189" i="35"/>
  <c r="D189" i="35"/>
  <c r="B189" i="35"/>
  <c r="K188" i="35"/>
  <c r="J188" i="35"/>
  <c r="S188" i="35"/>
  <c r="R188" i="35"/>
  <c r="Q188" i="35"/>
  <c r="O188" i="35"/>
  <c r="M188" i="35"/>
  <c r="I188" i="35"/>
  <c r="G188" i="35"/>
  <c r="U188" i="35" s="1"/>
  <c r="E188" i="35"/>
  <c r="D188" i="35"/>
  <c r="B188" i="35"/>
  <c r="K187" i="35"/>
  <c r="J187" i="35"/>
  <c r="S187" i="35"/>
  <c r="R187" i="35"/>
  <c r="Q187" i="35"/>
  <c r="O187" i="35"/>
  <c r="M187" i="35"/>
  <c r="I187" i="35"/>
  <c r="G187" i="35"/>
  <c r="U187" i="35" s="1"/>
  <c r="E187" i="35"/>
  <c r="D187" i="35"/>
  <c r="B187" i="35"/>
  <c r="K186" i="35"/>
  <c r="J186" i="35"/>
  <c r="S186" i="35"/>
  <c r="R186" i="35"/>
  <c r="Q186" i="35"/>
  <c r="O186" i="35"/>
  <c r="M186" i="35"/>
  <c r="I186" i="35"/>
  <c r="G186" i="35"/>
  <c r="U186" i="35" s="1"/>
  <c r="E186" i="35"/>
  <c r="D186" i="35"/>
  <c r="B186" i="35"/>
  <c r="K185" i="35"/>
  <c r="J185" i="35"/>
  <c r="S185" i="35"/>
  <c r="R185" i="35"/>
  <c r="Q185" i="35"/>
  <c r="O185" i="35"/>
  <c r="M185" i="35"/>
  <c r="I185" i="35"/>
  <c r="G185" i="35"/>
  <c r="U185" i="35" s="1"/>
  <c r="E185" i="35"/>
  <c r="D185" i="35"/>
  <c r="B185" i="35"/>
  <c r="K184" i="35"/>
  <c r="J184" i="35"/>
  <c r="S184" i="35"/>
  <c r="R184" i="35"/>
  <c r="Q184" i="35"/>
  <c r="O184" i="35"/>
  <c r="M184" i="35"/>
  <c r="I184" i="35"/>
  <c r="G184" i="35"/>
  <c r="U184" i="35" s="1"/>
  <c r="E184" i="35"/>
  <c r="D184" i="35"/>
  <c r="B184" i="35"/>
  <c r="K183" i="35"/>
  <c r="J183" i="35"/>
  <c r="S183" i="35"/>
  <c r="R183" i="35"/>
  <c r="Q183" i="35"/>
  <c r="O183" i="35"/>
  <c r="M183" i="35"/>
  <c r="I183" i="35"/>
  <c r="G183" i="35"/>
  <c r="U183" i="35" s="1"/>
  <c r="E183" i="35"/>
  <c r="D183" i="35"/>
  <c r="B183" i="35"/>
  <c r="K182" i="35"/>
  <c r="J182" i="35"/>
  <c r="S182" i="35"/>
  <c r="R182" i="35"/>
  <c r="Q182" i="35"/>
  <c r="O182" i="35"/>
  <c r="M182" i="35"/>
  <c r="I182" i="35"/>
  <c r="G182" i="35"/>
  <c r="U182" i="35" s="1"/>
  <c r="E182" i="35"/>
  <c r="D182" i="35"/>
  <c r="B182" i="35"/>
  <c r="K181" i="35"/>
  <c r="J181" i="35"/>
  <c r="S181" i="35"/>
  <c r="R181" i="35"/>
  <c r="Q181" i="35"/>
  <c r="O181" i="35"/>
  <c r="M181" i="35"/>
  <c r="I181" i="35"/>
  <c r="G181" i="35"/>
  <c r="U181" i="35" s="1"/>
  <c r="E181" i="35"/>
  <c r="D181" i="35"/>
  <c r="B181" i="35"/>
  <c r="K180" i="35"/>
  <c r="J180" i="35"/>
  <c r="S180" i="35"/>
  <c r="R180" i="35"/>
  <c r="Q180" i="35"/>
  <c r="O180" i="35"/>
  <c r="M180" i="35"/>
  <c r="I180" i="35"/>
  <c r="G180" i="35"/>
  <c r="U180" i="35" s="1"/>
  <c r="E180" i="35"/>
  <c r="D180" i="35"/>
  <c r="B180" i="35"/>
  <c r="K179" i="35"/>
  <c r="J179" i="35"/>
  <c r="S179" i="35"/>
  <c r="R179" i="35"/>
  <c r="Q179" i="35"/>
  <c r="O179" i="35"/>
  <c r="M179" i="35"/>
  <c r="I179" i="35"/>
  <c r="G179" i="35"/>
  <c r="U179" i="35" s="1"/>
  <c r="E179" i="35"/>
  <c r="D179" i="35"/>
  <c r="B179" i="35"/>
  <c r="K178" i="35"/>
  <c r="J178" i="35"/>
  <c r="S178" i="35"/>
  <c r="R178" i="35"/>
  <c r="Q178" i="35"/>
  <c r="O178" i="35"/>
  <c r="M178" i="35"/>
  <c r="I178" i="35"/>
  <c r="G178" i="35"/>
  <c r="U178" i="35" s="1"/>
  <c r="E178" i="35"/>
  <c r="D178" i="35"/>
  <c r="B178" i="35"/>
  <c r="K177" i="35"/>
  <c r="J177" i="35"/>
  <c r="S177" i="35"/>
  <c r="R177" i="35"/>
  <c r="Q177" i="35"/>
  <c r="O177" i="35"/>
  <c r="M177" i="35"/>
  <c r="I177" i="35"/>
  <c r="G177" i="35"/>
  <c r="U177" i="35" s="1"/>
  <c r="E177" i="35"/>
  <c r="D177" i="35"/>
  <c r="B177" i="35"/>
  <c r="K176" i="35"/>
  <c r="J176" i="35"/>
  <c r="S176" i="35"/>
  <c r="R176" i="35"/>
  <c r="Q176" i="35"/>
  <c r="O176" i="35"/>
  <c r="M176" i="35"/>
  <c r="I176" i="35"/>
  <c r="G176" i="35"/>
  <c r="U176" i="35" s="1"/>
  <c r="E176" i="35"/>
  <c r="D176" i="35"/>
  <c r="B176" i="35"/>
  <c r="K175" i="35"/>
  <c r="J175" i="35"/>
  <c r="S175" i="35"/>
  <c r="R175" i="35"/>
  <c r="Q175" i="35"/>
  <c r="O175" i="35"/>
  <c r="M175" i="35"/>
  <c r="I175" i="35"/>
  <c r="G175" i="35"/>
  <c r="U175" i="35" s="1"/>
  <c r="E175" i="35"/>
  <c r="D175" i="35"/>
  <c r="B175" i="35"/>
  <c r="K174" i="35"/>
  <c r="J174" i="35"/>
  <c r="S174" i="35"/>
  <c r="R174" i="35"/>
  <c r="Q174" i="35"/>
  <c r="O174" i="35"/>
  <c r="M174" i="35"/>
  <c r="I174" i="35"/>
  <c r="G174" i="35"/>
  <c r="U174" i="35" s="1"/>
  <c r="E174" i="35"/>
  <c r="D174" i="35"/>
  <c r="B174" i="35"/>
  <c r="K173" i="35"/>
  <c r="J173" i="35"/>
  <c r="S173" i="35"/>
  <c r="R173" i="35"/>
  <c r="Q173" i="35"/>
  <c r="O173" i="35"/>
  <c r="M173" i="35"/>
  <c r="I173" i="35"/>
  <c r="G173" i="35"/>
  <c r="U173" i="35" s="1"/>
  <c r="E173" i="35"/>
  <c r="D173" i="35"/>
  <c r="B173" i="35"/>
  <c r="K172" i="35"/>
  <c r="J172" i="35"/>
  <c r="S172" i="35"/>
  <c r="R172" i="35"/>
  <c r="Q172" i="35"/>
  <c r="O172" i="35"/>
  <c r="M172" i="35"/>
  <c r="I172" i="35"/>
  <c r="G172" i="35"/>
  <c r="U172" i="35" s="1"/>
  <c r="E172" i="35"/>
  <c r="D172" i="35"/>
  <c r="B172" i="35"/>
  <c r="K171" i="35"/>
  <c r="J171" i="35"/>
  <c r="S171" i="35"/>
  <c r="R171" i="35"/>
  <c r="Q171" i="35"/>
  <c r="O171" i="35"/>
  <c r="M171" i="35"/>
  <c r="I171" i="35"/>
  <c r="G171" i="35"/>
  <c r="U171" i="35" s="1"/>
  <c r="E171" i="35"/>
  <c r="D171" i="35"/>
  <c r="B171" i="35"/>
  <c r="K170" i="35"/>
  <c r="J170" i="35"/>
  <c r="S170" i="35"/>
  <c r="R170" i="35"/>
  <c r="Q170" i="35"/>
  <c r="O170" i="35"/>
  <c r="M170" i="35"/>
  <c r="I170" i="35"/>
  <c r="G170" i="35"/>
  <c r="U170" i="35" s="1"/>
  <c r="E170" i="35"/>
  <c r="D170" i="35"/>
  <c r="B170" i="35"/>
  <c r="K169" i="35"/>
  <c r="J169" i="35"/>
  <c r="S169" i="35"/>
  <c r="R169" i="35"/>
  <c r="Q169" i="35"/>
  <c r="O169" i="35"/>
  <c r="M169" i="35"/>
  <c r="I169" i="35"/>
  <c r="G169" i="35"/>
  <c r="U169" i="35" s="1"/>
  <c r="E169" i="35"/>
  <c r="D169" i="35"/>
  <c r="B169" i="35"/>
  <c r="K168" i="35"/>
  <c r="J168" i="35"/>
  <c r="S168" i="35"/>
  <c r="R168" i="35"/>
  <c r="Q168" i="35"/>
  <c r="O168" i="35"/>
  <c r="M168" i="35"/>
  <c r="I168" i="35"/>
  <c r="G168" i="35"/>
  <c r="U168" i="35" s="1"/>
  <c r="E168" i="35"/>
  <c r="D168" i="35"/>
  <c r="B168" i="35"/>
  <c r="K167" i="35"/>
  <c r="J167" i="35"/>
  <c r="S167" i="35"/>
  <c r="R167" i="35"/>
  <c r="Q167" i="35"/>
  <c r="O167" i="35"/>
  <c r="M167" i="35"/>
  <c r="I167" i="35"/>
  <c r="G167" i="35"/>
  <c r="U167" i="35" s="1"/>
  <c r="E167" i="35"/>
  <c r="D167" i="35"/>
  <c r="B167" i="35"/>
  <c r="K166" i="35"/>
  <c r="J166" i="35"/>
  <c r="S166" i="35"/>
  <c r="R166" i="35"/>
  <c r="Q166" i="35"/>
  <c r="O166" i="35"/>
  <c r="M166" i="35"/>
  <c r="I166" i="35"/>
  <c r="G166" i="35"/>
  <c r="U166" i="35" s="1"/>
  <c r="E166" i="35"/>
  <c r="D166" i="35"/>
  <c r="B166" i="35"/>
  <c r="K165" i="35"/>
  <c r="J165" i="35"/>
  <c r="S165" i="35"/>
  <c r="R165" i="35"/>
  <c r="Q165" i="35"/>
  <c r="O165" i="35"/>
  <c r="M165" i="35"/>
  <c r="I165" i="35"/>
  <c r="G165" i="35"/>
  <c r="U165" i="35" s="1"/>
  <c r="E165" i="35"/>
  <c r="D165" i="35"/>
  <c r="B165" i="35"/>
  <c r="K164" i="35"/>
  <c r="J164" i="35"/>
  <c r="S164" i="35"/>
  <c r="R164" i="35"/>
  <c r="Q164" i="35"/>
  <c r="O164" i="35"/>
  <c r="M164" i="35"/>
  <c r="I164" i="35"/>
  <c r="G164" i="35"/>
  <c r="U164" i="35" s="1"/>
  <c r="E164" i="35"/>
  <c r="D164" i="35"/>
  <c r="B164" i="35"/>
  <c r="K163" i="35"/>
  <c r="J163" i="35"/>
  <c r="S163" i="35"/>
  <c r="R163" i="35"/>
  <c r="Q163" i="35"/>
  <c r="O163" i="35"/>
  <c r="M163" i="35"/>
  <c r="I163" i="35"/>
  <c r="G163" i="35"/>
  <c r="U163" i="35" s="1"/>
  <c r="E163" i="35"/>
  <c r="D163" i="35"/>
  <c r="B163" i="35"/>
  <c r="K162" i="35"/>
  <c r="J162" i="35"/>
  <c r="S162" i="35"/>
  <c r="R162" i="35"/>
  <c r="Q162" i="35"/>
  <c r="O162" i="35"/>
  <c r="M162" i="35"/>
  <c r="I162" i="35"/>
  <c r="G162" i="35"/>
  <c r="U162" i="35" s="1"/>
  <c r="E162" i="35"/>
  <c r="D162" i="35"/>
  <c r="B162" i="35"/>
  <c r="K161" i="35"/>
  <c r="J161" i="35"/>
  <c r="S161" i="35"/>
  <c r="R161" i="35"/>
  <c r="Q161" i="35"/>
  <c r="O161" i="35"/>
  <c r="M161" i="35"/>
  <c r="I161" i="35"/>
  <c r="G161" i="35"/>
  <c r="U161" i="35" s="1"/>
  <c r="E161" i="35"/>
  <c r="D161" i="35"/>
  <c r="B161" i="35"/>
  <c r="K160" i="35"/>
  <c r="J160" i="35"/>
  <c r="S160" i="35"/>
  <c r="R160" i="35"/>
  <c r="Q160" i="35"/>
  <c r="O160" i="35"/>
  <c r="M160" i="35"/>
  <c r="I160" i="35"/>
  <c r="G160" i="35"/>
  <c r="U160" i="35" s="1"/>
  <c r="E160" i="35"/>
  <c r="D160" i="35"/>
  <c r="B160" i="35"/>
  <c r="K159" i="35"/>
  <c r="J159" i="35"/>
  <c r="S159" i="35"/>
  <c r="R159" i="35"/>
  <c r="Q159" i="35"/>
  <c r="O159" i="35"/>
  <c r="M159" i="35"/>
  <c r="I159" i="35"/>
  <c r="G159" i="35"/>
  <c r="U159" i="35" s="1"/>
  <c r="E159" i="35"/>
  <c r="D159" i="35"/>
  <c r="B159" i="35"/>
  <c r="K158" i="35"/>
  <c r="J158" i="35"/>
  <c r="S158" i="35"/>
  <c r="R158" i="35"/>
  <c r="Q158" i="35"/>
  <c r="O158" i="35"/>
  <c r="M158" i="35"/>
  <c r="I158" i="35"/>
  <c r="G158" i="35"/>
  <c r="U158" i="35" s="1"/>
  <c r="E158" i="35"/>
  <c r="D158" i="35"/>
  <c r="B158" i="35"/>
  <c r="K157" i="35"/>
  <c r="J157" i="35"/>
  <c r="S157" i="35"/>
  <c r="R157" i="35"/>
  <c r="Q157" i="35"/>
  <c r="O157" i="35"/>
  <c r="M157" i="35"/>
  <c r="I157" i="35"/>
  <c r="G157" i="35"/>
  <c r="U157" i="35" s="1"/>
  <c r="E157" i="35"/>
  <c r="D157" i="35"/>
  <c r="B157" i="35"/>
  <c r="K156" i="35"/>
  <c r="J156" i="35"/>
  <c r="S156" i="35"/>
  <c r="R156" i="35"/>
  <c r="Q156" i="35"/>
  <c r="O156" i="35"/>
  <c r="M156" i="35"/>
  <c r="I156" i="35"/>
  <c r="G156" i="35"/>
  <c r="U156" i="35" s="1"/>
  <c r="E156" i="35"/>
  <c r="D156" i="35"/>
  <c r="B156" i="35"/>
  <c r="K155" i="35"/>
  <c r="J155" i="35"/>
  <c r="S155" i="35"/>
  <c r="R155" i="35"/>
  <c r="Q155" i="35"/>
  <c r="O155" i="35"/>
  <c r="M155" i="35"/>
  <c r="I155" i="35"/>
  <c r="G155" i="35"/>
  <c r="U155" i="35" s="1"/>
  <c r="E155" i="35"/>
  <c r="D155" i="35"/>
  <c r="B155" i="35"/>
  <c r="K154" i="35"/>
  <c r="J154" i="35"/>
  <c r="S154" i="35"/>
  <c r="R154" i="35"/>
  <c r="Q154" i="35"/>
  <c r="O154" i="35"/>
  <c r="M154" i="35"/>
  <c r="I154" i="35"/>
  <c r="G154" i="35"/>
  <c r="U154" i="35" s="1"/>
  <c r="E154" i="35"/>
  <c r="D154" i="35"/>
  <c r="B154" i="35"/>
  <c r="K153" i="35"/>
  <c r="J153" i="35"/>
  <c r="S153" i="35"/>
  <c r="R153" i="35"/>
  <c r="Q153" i="35"/>
  <c r="O153" i="35"/>
  <c r="M153" i="35"/>
  <c r="I153" i="35"/>
  <c r="G153" i="35"/>
  <c r="U153" i="35" s="1"/>
  <c r="E153" i="35"/>
  <c r="D153" i="35"/>
  <c r="B153" i="35"/>
  <c r="K152" i="35"/>
  <c r="J152" i="35"/>
  <c r="S152" i="35"/>
  <c r="R152" i="35"/>
  <c r="Q152" i="35"/>
  <c r="O152" i="35"/>
  <c r="M152" i="35"/>
  <c r="I152" i="35"/>
  <c r="G152" i="35"/>
  <c r="U152" i="35" s="1"/>
  <c r="E152" i="35"/>
  <c r="D152" i="35"/>
  <c r="B152" i="35"/>
  <c r="K151" i="35"/>
  <c r="J151" i="35"/>
  <c r="S151" i="35"/>
  <c r="R151" i="35"/>
  <c r="Q151" i="35"/>
  <c r="O151" i="35"/>
  <c r="M151" i="35"/>
  <c r="I151" i="35"/>
  <c r="G151" i="35"/>
  <c r="U151" i="35" s="1"/>
  <c r="E151" i="35"/>
  <c r="D151" i="35"/>
  <c r="B151" i="35"/>
  <c r="K150" i="35"/>
  <c r="J150" i="35"/>
  <c r="S150" i="35"/>
  <c r="R150" i="35"/>
  <c r="Q150" i="35"/>
  <c r="O150" i="35"/>
  <c r="M150" i="35"/>
  <c r="I150" i="35"/>
  <c r="G150" i="35"/>
  <c r="U150" i="35" s="1"/>
  <c r="E150" i="35"/>
  <c r="D150" i="35"/>
  <c r="B150" i="35"/>
  <c r="K149" i="35"/>
  <c r="J149" i="35"/>
  <c r="S149" i="35"/>
  <c r="R149" i="35"/>
  <c r="Q149" i="35"/>
  <c r="O149" i="35"/>
  <c r="M149" i="35"/>
  <c r="I149" i="35"/>
  <c r="G149" i="35"/>
  <c r="U149" i="35" s="1"/>
  <c r="E149" i="35"/>
  <c r="D149" i="35"/>
  <c r="B149" i="35"/>
  <c r="K148" i="35"/>
  <c r="J148" i="35"/>
  <c r="S148" i="35"/>
  <c r="R148" i="35"/>
  <c r="Q148" i="35"/>
  <c r="O148" i="35"/>
  <c r="M148" i="35"/>
  <c r="I148" i="35"/>
  <c r="G148" i="35"/>
  <c r="U148" i="35" s="1"/>
  <c r="E148" i="35"/>
  <c r="D148" i="35"/>
  <c r="B148" i="35"/>
  <c r="K147" i="35"/>
  <c r="J147" i="35"/>
  <c r="S147" i="35"/>
  <c r="R147" i="35"/>
  <c r="Q147" i="35"/>
  <c r="O147" i="35"/>
  <c r="M147" i="35"/>
  <c r="I147" i="35"/>
  <c r="G147" i="35"/>
  <c r="U147" i="35" s="1"/>
  <c r="E147" i="35"/>
  <c r="D147" i="35"/>
  <c r="B147" i="35"/>
  <c r="K146" i="35"/>
  <c r="J146" i="35"/>
  <c r="S146" i="35"/>
  <c r="R146" i="35"/>
  <c r="Q146" i="35"/>
  <c r="O146" i="35"/>
  <c r="M146" i="35"/>
  <c r="I146" i="35"/>
  <c r="G146" i="35"/>
  <c r="U146" i="35" s="1"/>
  <c r="E146" i="35"/>
  <c r="D146" i="35"/>
  <c r="B146" i="35"/>
  <c r="K145" i="35"/>
  <c r="J145" i="35"/>
  <c r="S145" i="35"/>
  <c r="R145" i="35"/>
  <c r="Q145" i="35"/>
  <c r="O145" i="35"/>
  <c r="M145" i="35"/>
  <c r="I145" i="35"/>
  <c r="G145" i="35"/>
  <c r="U145" i="35" s="1"/>
  <c r="E145" i="35"/>
  <c r="D145" i="35"/>
  <c r="B145" i="35"/>
  <c r="K144" i="35"/>
  <c r="J144" i="35"/>
  <c r="S144" i="35"/>
  <c r="R144" i="35"/>
  <c r="Q144" i="35"/>
  <c r="O144" i="35"/>
  <c r="M144" i="35"/>
  <c r="I144" i="35"/>
  <c r="G144" i="35"/>
  <c r="U144" i="35" s="1"/>
  <c r="E144" i="35"/>
  <c r="D144" i="35"/>
  <c r="B144" i="35"/>
  <c r="K143" i="35"/>
  <c r="J143" i="35"/>
  <c r="S143" i="35"/>
  <c r="R143" i="35"/>
  <c r="Q143" i="35"/>
  <c r="O143" i="35"/>
  <c r="M143" i="35"/>
  <c r="I143" i="35"/>
  <c r="G143" i="35"/>
  <c r="U143" i="35" s="1"/>
  <c r="E143" i="35"/>
  <c r="D143" i="35"/>
  <c r="B143" i="35"/>
  <c r="K142" i="35"/>
  <c r="J142" i="35"/>
  <c r="S142" i="35"/>
  <c r="R142" i="35"/>
  <c r="Q142" i="35"/>
  <c r="O142" i="35"/>
  <c r="M142" i="35"/>
  <c r="I142" i="35"/>
  <c r="G142" i="35"/>
  <c r="U142" i="35" s="1"/>
  <c r="E142" i="35"/>
  <c r="D142" i="35"/>
  <c r="B142" i="35"/>
  <c r="K141" i="35"/>
  <c r="J141" i="35"/>
  <c r="S141" i="35"/>
  <c r="R141" i="35"/>
  <c r="Q141" i="35"/>
  <c r="O141" i="35"/>
  <c r="M141" i="35"/>
  <c r="I141" i="35"/>
  <c r="G141" i="35"/>
  <c r="U141" i="35" s="1"/>
  <c r="E141" i="35"/>
  <c r="D141" i="35"/>
  <c r="B141" i="35"/>
  <c r="K140" i="35"/>
  <c r="J140" i="35"/>
  <c r="S140" i="35"/>
  <c r="R140" i="35"/>
  <c r="Q140" i="35"/>
  <c r="O140" i="35"/>
  <c r="M140" i="35"/>
  <c r="I140" i="35"/>
  <c r="G140" i="35"/>
  <c r="U140" i="35" s="1"/>
  <c r="E140" i="35"/>
  <c r="D140" i="35"/>
  <c r="B140" i="35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K241" i="68" s="1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P14" i="35" s="1"/>
  <c r="M27" i="35"/>
  <c r="N14" i="35" s="1"/>
  <c r="I27" i="35"/>
  <c r="G27" i="35"/>
  <c r="H14" i="35" s="1"/>
  <c r="E27" i="35"/>
  <c r="F14" i="35" s="1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K415" i="68" s="1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189" i="68" s="1"/>
  <c r="D20" i="35"/>
  <c r="B20" i="35"/>
  <c r="G19" i="35"/>
  <c r="K188" i="68" s="1"/>
  <c r="D19" i="35"/>
  <c r="B19" i="35"/>
  <c r="G18" i="35"/>
  <c r="K187" i="68" s="1"/>
  <c r="D18" i="35"/>
  <c r="B18" i="35"/>
  <c r="G17" i="35"/>
  <c r="D17" i="35"/>
  <c r="B17" i="35"/>
  <c r="G16" i="35"/>
  <c r="K185" i="68" s="1"/>
  <c r="D16" i="35"/>
  <c r="B16" i="35"/>
  <c r="G15" i="35"/>
  <c r="D15" i="35"/>
  <c r="B15" i="35"/>
  <c r="D14" i="35"/>
  <c r="B14" i="35"/>
  <c r="G13" i="35"/>
  <c r="D13" i="35"/>
  <c r="B13" i="35"/>
  <c r="G12" i="35"/>
  <c r="K181" i="68" s="1"/>
  <c r="D12" i="35"/>
  <c r="B12" i="35"/>
  <c r="G11" i="35"/>
  <c r="K115" i="68" s="1"/>
  <c r="D11" i="35"/>
  <c r="B11" i="35"/>
  <c r="U42" i="35" l="1"/>
  <c r="K227" i="68"/>
  <c r="K373" i="68"/>
  <c r="K243" i="68"/>
  <c r="K219" i="68"/>
  <c r="K295" i="68"/>
  <c r="K386" i="68"/>
  <c r="K321" i="68"/>
  <c r="K347" i="68"/>
  <c r="K269" i="68"/>
  <c r="K425" i="68"/>
  <c r="K412" i="68"/>
  <c r="K334" i="68"/>
  <c r="K282" i="68"/>
  <c r="K399" i="68"/>
  <c r="K438" i="68"/>
  <c r="K360" i="68"/>
  <c r="K256" i="68"/>
  <c r="K308" i="68"/>
  <c r="U45" i="35"/>
  <c r="K230" i="68"/>
  <c r="K202" i="68"/>
  <c r="K124" i="68"/>
  <c r="K346" i="68"/>
  <c r="K411" i="68"/>
  <c r="K242" i="68"/>
  <c r="U44" i="35"/>
  <c r="K229" i="68"/>
  <c r="U33" i="35"/>
  <c r="K268" i="68"/>
  <c r="K307" i="68"/>
  <c r="K372" i="68"/>
  <c r="K437" i="68"/>
  <c r="K398" i="68"/>
  <c r="K359" i="68"/>
  <c r="K424" i="68"/>
  <c r="K320" i="68"/>
  <c r="K333" i="68"/>
  <c r="K385" i="68"/>
  <c r="K255" i="68"/>
  <c r="K294" i="68"/>
  <c r="K281" i="68"/>
  <c r="K20" i="68"/>
  <c r="K72" i="68"/>
  <c r="K85" i="68"/>
  <c r="K111" i="68"/>
  <c r="K137" i="68"/>
  <c r="K46" i="68"/>
  <c r="K59" i="68"/>
  <c r="K176" i="68"/>
  <c r="K98" i="68"/>
  <c r="K150" i="68"/>
  <c r="K163" i="68"/>
  <c r="K33" i="68"/>
  <c r="K215" i="68"/>
  <c r="K345" i="68"/>
  <c r="K306" i="68"/>
  <c r="K280" i="68"/>
  <c r="K410" i="68"/>
  <c r="K371" i="68"/>
  <c r="K71" i="68"/>
  <c r="K110" i="68"/>
  <c r="K201" i="68"/>
  <c r="K123" i="68"/>
  <c r="K19" i="68"/>
  <c r="U32" i="35"/>
  <c r="K293" i="68"/>
  <c r="K254" i="68"/>
  <c r="K436" i="68"/>
  <c r="K332" i="68"/>
  <c r="K358" i="68"/>
  <c r="K397" i="68"/>
  <c r="K267" i="68"/>
  <c r="K423" i="68"/>
  <c r="K384" i="68"/>
  <c r="K319" i="68"/>
  <c r="U43" i="35"/>
  <c r="K228" i="68"/>
  <c r="K175" i="68"/>
  <c r="K136" i="68"/>
  <c r="K32" i="68"/>
  <c r="K45" i="68"/>
  <c r="K58" i="68"/>
  <c r="K84" i="68"/>
  <c r="K162" i="68"/>
  <c r="K97" i="68"/>
  <c r="K149" i="68"/>
  <c r="K214" i="68"/>
  <c r="K122" i="68"/>
  <c r="K344" i="68"/>
  <c r="K422" i="68"/>
  <c r="K18" i="68"/>
  <c r="K200" i="68"/>
  <c r="K161" i="68"/>
  <c r="K213" i="68"/>
  <c r="K96" i="68"/>
  <c r="K57" i="68"/>
  <c r="K109" i="68"/>
  <c r="K148" i="68"/>
  <c r="K70" i="68"/>
  <c r="K135" i="68"/>
  <c r="K83" i="68"/>
  <c r="U31" i="35"/>
  <c r="K253" i="68"/>
  <c r="K292" i="68"/>
  <c r="K240" i="68"/>
  <c r="K435" i="68"/>
  <c r="K279" i="68"/>
  <c r="K318" i="68"/>
  <c r="K383" i="68"/>
  <c r="K331" i="68"/>
  <c r="K357" i="68"/>
  <c r="K305" i="68"/>
  <c r="K409" i="68"/>
  <c r="K370" i="68"/>
  <c r="K396" i="68"/>
  <c r="K266" i="68"/>
  <c r="K44" i="68"/>
  <c r="K31" i="68"/>
  <c r="K174" i="68"/>
  <c r="K239" i="68"/>
  <c r="K369" i="68"/>
  <c r="K121" i="68"/>
  <c r="K199" i="68"/>
  <c r="K408" i="68"/>
  <c r="K356" i="68"/>
  <c r="K343" i="68"/>
  <c r="K421" i="68"/>
  <c r="K207" i="68"/>
  <c r="K129" i="68"/>
  <c r="K51" i="68"/>
  <c r="K77" i="68"/>
  <c r="K103" i="68"/>
  <c r="K64" i="68"/>
  <c r="K168" i="68"/>
  <c r="K25" i="68"/>
  <c r="K12" i="68"/>
  <c r="K116" i="68"/>
  <c r="K155" i="68"/>
  <c r="K194" i="68"/>
  <c r="K38" i="68"/>
  <c r="K90" i="68"/>
  <c r="K142" i="68"/>
  <c r="U24" i="35"/>
  <c r="K428" i="68"/>
  <c r="K285" i="68"/>
  <c r="K389" i="68"/>
  <c r="K376" i="68"/>
  <c r="K246" i="68"/>
  <c r="K337" i="68"/>
  <c r="K259" i="68"/>
  <c r="K363" i="68"/>
  <c r="K298" i="68"/>
  <c r="K350" i="68"/>
  <c r="K324" i="68"/>
  <c r="K311" i="68"/>
  <c r="K272" i="68"/>
  <c r="K402" i="68"/>
  <c r="K233" i="68"/>
  <c r="U26" i="35"/>
  <c r="K313" i="68"/>
  <c r="K235" i="68"/>
  <c r="K417" i="68"/>
  <c r="K391" i="68"/>
  <c r="K261" i="68"/>
  <c r="K365" i="68"/>
  <c r="K352" i="68"/>
  <c r="K300" i="68"/>
  <c r="K378" i="68"/>
  <c r="K326" i="68"/>
  <c r="K287" i="68"/>
  <c r="K248" i="68"/>
  <c r="K404" i="68"/>
  <c r="K339" i="68"/>
  <c r="K274" i="68"/>
  <c r="K430" i="68"/>
  <c r="K15" i="68"/>
  <c r="K145" i="68"/>
  <c r="K132" i="68"/>
  <c r="K119" i="68"/>
  <c r="K171" i="68"/>
  <c r="K67" i="68"/>
  <c r="K93" i="68"/>
  <c r="K106" i="68"/>
  <c r="K184" i="68"/>
  <c r="K80" i="68"/>
  <c r="K28" i="68"/>
  <c r="K41" i="68"/>
  <c r="K54" i="68"/>
  <c r="K197" i="68"/>
  <c r="K158" i="68"/>
  <c r="K210" i="68"/>
  <c r="K169" i="68"/>
  <c r="K13" i="68"/>
  <c r="K26" i="68"/>
  <c r="K91" i="68"/>
  <c r="K208" i="68"/>
  <c r="K78" i="68"/>
  <c r="K156" i="68"/>
  <c r="K39" i="68"/>
  <c r="K104" i="68"/>
  <c r="K195" i="68"/>
  <c r="K117" i="68"/>
  <c r="K52" i="68"/>
  <c r="K182" i="68"/>
  <c r="K65" i="68"/>
  <c r="K130" i="68"/>
  <c r="K143" i="68"/>
  <c r="K172" i="68"/>
  <c r="K159" i="68"/>
  <c r="K120" i="68"/>
  <c r="K94" i="68"/>
  <c r="K146" i="68"/>
  <c r="K68" i="68"/>
  <c r="K198" i="68"/>
  <c r="K107" i="68"/>
  <c r="K211" i="68"/>
  <c r="K55" i="68"/>
  <c r="K81" i="68"/>
  <c r="K133" i="68"/>
  <c r="K16" i="68"/>
  <c r="K29" i="68"/>
  <c r="K42" i="68"/>
  <c r="U23" i="35"/>
  <c r="K245" i="68"/>
  <c r="K401" i="68"/>
  <c r="K375" i="68"/>
  <c r="K349" i="68"/>
  <c r="K414" i="68"/>
  <c r="K271" i="68"/>
  <c r="K284" i="68"/>
  <c r="K258" i="68"/>
  <c r="K310" i="68"/>
  <c r="K388" i="68"/>
  <c r="K336" i="68"/>
  <c r="K427" i="68"/>
  <c r="K297" i="68"/>
  <c r="K232" i="68"/>
  <c r="K323" i="68"/>
  <c r="K362" i="68"/>
  <c r="U25" i="35"/>
  <c r="K416" i="68"/>
  <c r="K390" i="68"/>
  <c r="K286" i="68"/>
  <c r="K338" i="68"/>
  <c r="K312" i="68"/>
  <c r="K364" i="68"/>
  <c r="K234" i="68"/>
  <c r="K299" i="68"/>
  <c r="K429" i="68"/>
  <c r="K403" i="68"/>
  <c r="K351" i="68"/>
  <c r="K377" i="68"/>
  <c r="K260" i="68"/>
  <c r="K273" i="68"/>
  <c r="K247" i="68"/>
  <c r="K325" i="68"/>
  <c r="U27" i="35"/>
  <c r="K379" i="68"/>
  <c r="K405" i="68"/>
  <c r="K236" i="68"/>
  <c r="K262" i="68"/>
  <c r="K353" i="68"/>
  <c r="K314" i="68"/>
  <c r="K301" i="68"/>
  <c r="K340" i="68"/>
  <c r="K431" i="68"/>
  <c r="K327" i="68"/>
  <c r="K288" i="68"/>
  <c r="K392" i="68"/>
  <c r="K418" i="68"/>
  <c r="K275" i="68"/>
  <c r="K249" i="68"/>
  <c r="K366" i="68"/>
  <c r="U29" i="35"/>
  <c r="K368" i="68"/>
  <c r="K329" i="68"/>
  <c r="K277" i="68"/>
  <c r="K407" i="68"/>
  <c r="K433" i="68"/>
  <c r="K251" i="68"/>
  <c r="K290" i="68"/>
  <c r="K342" i="68"/>
  <c r="K316" i="68"/>
  <c r="K381" i="68"/>
  <c r="K303" i="68"/>
  <c r="K420" i="68"/>
  <c r="K394" i="68"/>
  <c r="K264" i="68"/>
  <c r="K238" i="68"/>
  <c r="K355" i="68"/>
  <c r="U36" i="35"/>
  <c r="K221" i="68"/>
  <c r="U38" i="35"/>
  <c r="K223" i="68"/>
  <c r="U40" i="35"/>
  <c r="K225" i="68"/>
  <c r="K63" i="68"/>
  <c r="K128" i="68"/>
  <c r="K11" i="68"/>
  <c r="K102" i="68"/>
  <c r="K89" i="68"/>
  <c r="K24" i="68"/>
  <c r="K180" i="68"/>
  <c r="K167" i="68"/>
  <c r="K141" i="68"/>
  <c r="K76" i="68"/>
  <c r="K206" i="68"/>
  <c r="K50" i="68"/>
  <c r="K154" i="68"/>
  <c r="K37" i="68"/>
  <c r="K193" i="68"/>
  <c r="K170" i="68"/>
  <c r="K79" i="68"/>
  <c r="K40" i="68"/>
  <c r="K144" i="68"/>
  <c r="K27" i="68"/>
  <c r="K131" i="68"/>
  <c r="K209" i="68"/>
  <c r="K183" i="68"/>
  <c r="K53" i="68"/>
  <c r="K157" i="68"/>
  <c r="K118" i="68"/>
  <c r="K66" i="68"/>
  <c r="K105" i="68"/>
  <c r="K196" i="68"/>
  <c r="K92" i="68"/>
  <c r="K14" i="68"/>
  <c r="K82" i="68"/>
  <c r="K147" i="68"/>
  <c r="K17" i="68"/>
  <c r="K173" i="68"/>
  <c r="K160" i="68"/>
  <c r="K69" i="68"/>
  <c r="K95" i="68"/>
  <c r="K30" i="68"/>
  <c r="K212" i="68"/>
  <c r="K43" i="68"/>
  <c r="K134" i="68"/>
  <c r="K108" i="68"/>
  <c r="K186" i="68"/>
  <c r="K56" i="68"/>
  <c r="U28" i="35"/>
  <c r="K406" i="68"/>
  <c r="K432" i="68"/>
  <c r="K419" i="68"/>
  <c r="K354" i="68"/>
  <c r="K328" i="68"/>
  <c r="K302" i="68"/>
  <c r="K380" i="68"/>
  <c r="K237" i="68"/>
  <c r="K276" i="68"/>
  <c r="K263" i="68"/>
  <c r="K315" i="68"/>
  <c r="K250" i="68"/>
  <c r="K393" i="68"/>
  <c r="K289" i="68"/>
  <c r="K341" i="68"/>
  <c r="K367" i="68"/>
  <c r="U30" i="35"/>
  <c r="K382" i="68"/>
  <c r="K265" i="68"/>
  <c r="K330" i="68"/>
  <c r="K252" i="68"/>
  <c r="K395" i="68"/>
  <c r="K317" i="68"/>
  <c r="K291" i="68"/>
  <c r="K434" i="68"/>
  <c r="K278" i="68"/>
  <c r="K304" i="68"/>
  <c r="U37" i="35"/>
  <c r="K222" i="68"/>
  <c r="U39" i="35"/>
  <c r="K224" i="68"/>
  <c r="U41" i="35"/>
  <c r="K226" i="68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175" i="35"/>
  <c r="T187" i="35"/>
  <c r="T199" i="35"/>
  <c r="T212" i="35"/>
  <c r="T86" i="35"/>
  <c r="T99" i="35"/>
  <c r="T151" i="35"/>
  <c r="T163" i="35"/>
  <c r="T225" i="35"/>
  <c r="T237" i="35"/>
  <c r="T250" i="35"/>
  <c r="T262" i="35"/>
  <c r="T33" i="35"/>
  <c r="T46" i="35"/>
  <c r="T111" i="35"/>
  <c r="T124" i="35"/>
  <c r="T174" i="35"/>
  <c r="T224" i="35"/>
  <c r="T236" i="35"/>
  <c r="T249" i="35"/>
  <c r="T261" i="35"/>
  <c r="T59" i="35"/>
  <c r="T72" i="35"/>
  <c r="T85" i="35"/>
  <c r="T98" i="35"/>
  <c r="T137" i="35"/>
  <c r="T150" i="35"/>
  <c r="T162" i="35"/>
  <c r="T186" i="35"/>
  <c r="T198" i="35"/>
  <c r="T211" i="35"/>
  <c r="T71" i="35"/>
  <c r="T84" i="35"/>
  <c r="T110" i="35"/>
  <c r="T123" i="35"/>
  <c r="T136" i="35"/>
  <c r="T149" i="35"/>
  <c r="T173" i="35"/>
  <c r="T185" i="35"/>
  <c r="T197" i="35"/>
  <c r="T210" i="35"/>
  <c r="T223" i="35"/>
  <c r="T235" i="35"/>
  <c r="T248" i="35"/>
  <c r="T260" i="35"/>
  <c r="T32" i="35"/>
  <c r="T45" i="35"/>
  <c r="T58" i="35"/>
  <c r="T97" i="35"/>
  <c r="T161" i="35"/>
  <c r="T31" i="35"/>
  <c r="T44" i="35"/>
  <c r="T57" i="35"/>
  <c r="T70" i="35"/>
  <c r="T109" i="35"/>
  <c r="T122" i="35"/>
  <c r="T135" i="35"/>
  <c r="T172" i="35"/>
  <c r="T184" i="35"/>
  <c r="T196" i="35"/>
  <c r="T83" i="35"/>
  <c r="T96" i="35"/>
  <c r="T148" i="35"/>
  <c r="T160" i="35"/>
  <c r="T209" i="35"/>
  <c r="T222" i="35"/>
  <c r="T234" i="35"/>
  <c r="T247" i="35"/>
  <c r="T259" i="35"/>
  <c r="T30" i="35"/>
  <c r="T43" i="35"/>
  <c r="T56" i="35"/>
  <c r="T69" i="35"/>
  <c r="T82" i="35"/>
  <c r="T95" i="35"/>
  <c r="T108" i="35"/>
  <c r="T121" i="35"/>
  <c r="T134" i="35"/>
  <c r="T147" i="35"/>
  <c r="T159" i="35"/>
  <c r="T171" i="35"/>
  <c r="T183" i="35"/>
  <c r="T195" i="35"/>
  <c r="T208" i="35"/>
  <c r="T221" i="35"/>
  <c r="T233" i="35"/>
  <c r="T246" i="35"/>
  <c r="T258" i="35"/>
  <c r="T29" i="35"/>
  <c r="T42" i="35"/>
  <c r="T55" i="35"/>
  <c r="T68" i="35"/>
  <c r="T107" i="35"/>
  <c r="T120" i="35"/>
  <c r="T133" i="35"/>
  <c r="T146" i="35"/>
  <c r="T170" i="35"/>
  <c r="T182" i="35"/>
  <c r="T194" i="35"/>
  <c r="T207" i="35"/>
  <c r="T220" i="35"/>
  <c r="T232" i="35"/>
  <c r="T245" i="35"/>
  <c r="T257" i="35"/>
  <c r="T81" i="35"/>
  <c r="T158" i="35"/>
  <c r="T94" i="35"/>
  <c r="T28" i="35"/>
  <c r="T41" i="35"/>
  <c r="T54" i="35"/>
  <c r="T106" i="35"/>
  <c r="T119" i="35"/>
  <c r="T169" i="35"/>
  <c r="T181" i="35"/>
  <c r="T193" i="35"/>
  <c r="T219" i="35"/>
  <c r="T231" i="35"/>
  <c r="T244" i="35"/>
  <c r="T256" i="35"/>
  <c r="T67" i="35"/>
  <c r="T80" i="35"/>
  <c r="T93" i="35"/>
  <c r="T132" i="35"/>
  <c r="T145" i="35"/>
  <c r="T157" i="35"/>
  <c r="T206" i="35"/>
  <c r="T27" i="35"/>
  <c r="T40" i="35"/>
  <c r="T53" i="35"/>
  <c r="T66" i="35"/>
  <c r="T79" i="35"/>
  <c r="T92" i="35"/>
  <c r="T105" i="35"/>
  <c r="T118" i="35"/>
  <c r="T131" i="35"/>
  <c r="T144" i="35"/>
  <c r="T156" i="35"/>
  <c r="T168" i="35"/>
  <c r="T180" i="35"/>
  <c r="T192" i="35"/>
  <c r="T205" i="35"/>
  <c r="T218" i="35"/>
  <c r="T230" i="35"/>
  <c r="T243" i="35"/>
  <c r="T255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T143" i="35"/>
  <c r="T155" i="35"/>
  <c r="T167" i="35"/>
  <c r="T179" i="35"/>
  <c r="T191" i="35"/>
  <c r="T204" i="35"/>
  <c r="T217" i="35"/>
  <c r="T229" i="35"/>
  <c r="T242" i="35"/>
  <c r="T254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166" i="35"/>
  <c r="T178" i="35"/>
  <c r="T38" i="35"/>
  <c r="I19" i="2"/>
  <c r="I15" i="2"/>
  <c r="I11" i="2"/>
  <c r="T51" i="35"/>
  <c r="T64" i="35"/>
  <c r="T77" i="35"/>
  <c r="T90" i="35"/>
  <c r="T129" i="35"/>
  <c r="T142" i="35"/>
  <c r="T154" i="35"/>
  <c r="T190" i="35"/>
  <c r="T203" i="35"/>
  <c r="T216" i="35"/>
  <c r="T228" i="35"/>
  <c r="T241" i="35"/>
  <c r="T253" i="35"/>
  <c r="I22" i="2"/>
  <c r="I18" i="2"/>
  <c r="I14" i="2"/>
  <c r="I10" i="2"/>
  <c r="T24" i="35"/>
  <c r="T37" i="35"/>
  <c r="T102" i="35"/>
  <c r="T165" i="35"/>
  <c r="T177" i="35"/>
  <c r="T252" i="35"/>
  <c r="I24" i="2"/>
  <c r="I20" i="2"/>
  <c r="I16" i="2"/>
  <c r="I12" i="2"/>
  <c r="I23" i="2"/>
  <c r="I26" i="2"/>
  <c r="I8" i="2"/>
  <c r="T50" i="35"/>
  <c r="T63" i="35"/>
  <c r="T76" i="35"/>
  <c r="T115" i="35"/>
  <c r="T128" i="35"/>
  <c r="T141" i="35"/>
  <c r="T153" i="35"/>
  <c r="T189" i="35"/>
  <c r="T202" i="35"/>
  <c r="T227" i="35"/>
  <c r="T240" i="35"/>
  <c r="T89" i="35"/>
  <c r="T215" i="35"/>
  <c r="T23" i="35"/>
  <c r="T49" i="35"/>
  <c r="T62" i="35"/>
  <c r="T36" i="35"/>
  <c r="T75" i="35"/>
  <c r="T88" i="35"/>
  <c r="T101" i="35"/>
  <c r="T114" i="35"/>
  <c r="T127" i="35"/>
  <c r="T140" i="35"/>
  <c r="T152" i="35"/>
  <c r="T164" i="35"/>
  <c r="T176" i="35"/>
  <c r="T188" i="35"/>
  <c r="T201" i="35"/>
  <c r="T214" i="35"/>
  <c r="T226" i="35"/>
  <c r="T239" i="35"/>
  <c r="T251" i="35"/>
  <c r="T34" i="35"/>
  <c r="R222" i="1"/>
  <c r="R226" i="1"/>
  <c r="R234" i="1"/>
  <c r="R238" i="1"/>
  <c r="R242" i="1"/>
  <c r="R246" i="1"/>
  <c r="R250" i="1"/>
  <c r="R254" i="1"/>
  <c r="R258" i="1"/>
  <c r="R223" i="1"/>
  <c r="R225" i="1"/>
  <c r="R227" i="1"/>
  <c r="R229" i="1"/>
  <c r="R231" i="1"/>
  <c r="R233" i="1"/>
  <c r="R235" i="1"/>
  <c r="R237" i="1"/>
  <c r="R239" i="1"/>
  <c r="R241" i="1"/>
  <c r="R243" i="1"/>
  <c r="R245" i="1"/>
  <c r="R247" i="1"/>
  <c r="R249" i="1"/>
  <c r="R251" i="1"/>
  <c r="R253" i="1"/>
  <c r="R255" i="1"/>
  <c r="R257" i="1"/>
  <c r="R259" i="1"/>
  <c r="R261" i="1"/>
  <c r="R263" i="1"/>
  <c r="R265" i="1"/>
  <c r="R267" i="1"/>
  <c r="R269" i="1"/>
  <c r="R271" i="1"/>
  <c r="R273" i="1"/>
  <c r="P5" i="47"/>
  <c r="R64" i="1"/>
  <c r="R117" i="1"/>
  <c r="R224" i="1"/>
  <c r="R228" i="1"/>
  <c r="R230" i="1"/>
  <c r="R232" i="1"/>
  <c r="R236" i="1"/>
  <c r="R240" i="1"/>
  <c r="R244" i="1"/>
  <c r="R248" i="1"/>
  <c r="R252" i="1"/>
  <c r="R256" i="1"/>
  <c r="R260" i="1"/>
  <c r="R262" i="1"/>
  <c r="R264" i="1"/>
  <c r="R266" i="1"/>
  <c r="R268" i="1"/>
  <c r="R270" i="1"/>
  <c r="R272" i="1"/>
  <c r="T18" i="35" l="1"/>
  <c r="F20" i="35"/>
  <c r="T19" i="35"/>
  <c r="T11" i="35"/>
  <c r="T17" i="35"/>
  <c r="T16" i="35"/>
  <c r="T12" i="35"/>
  <c r="T13" i="35"/>
  <c r="T15" i="35"/>
  <c r="P8" i="2"/>
  <c r="P9" i="2"/>
  <c r="Q9" i="2" s="1"/>
  <c r="P10" i="2"/>
  <c r="Q10" i="2" s="1"/>
  <c r="P11" i="2"/>
  <c r="Q11" i="2" s="1"/>
  <c r="P12" i="2"/>
  <c r="Q12" i="2" s="1"/>
  <c r="P13" i="2"/>
  <c r="P14" i="2"/>
  <c r="Q14" i="2" s="1"/>
  <c r="P15" i="2"/>
  <c r="P16" i="2"/>
  <c r="P17" i="2"/>
  <c r="Q17" i="2" s="1"/>
  <c r="P18" i="2"/>
  <c r="Q18" i="2" s="1"/>
  <c r="P19" i="2"/>
  <c r="Q19" i="2" s="1"/>
  <c r="P20" i="2"/>
  <c r="Q20" i="2" s="1"/>
  <c r="P21" i="2"/>
  <c r="Q21" i="2" s="1"/>
  <c r="P22" i="2"/>
  <c r="P23" i="2"/>
  <c r="P24" i="2"/>
  <c r="P25" i="2"/>
  <c r="P26" i="2"/>
  <c r="Q13" i="2" l="1"/>
  <c r="Q25" i="2"/>
  <c r="Q24" i="2"/>
  <c r="Q16" i="2"/>
  <c r="Q22" i="2"/>
  <c r="Q26" i="2"/>
  <c r="Q27" i="2"/>
  <c r="Q23" i="2"/>
  <c r="Q15" i="2"/>
  <c r="K11" i="49"/>
  <c r="B26" i="2" l="1"/>
  <c r="U26" i="2" s="1"/>
  <c r="F26" i="2"/>
  <c r="G27" i="2" s="1"/>
  <c r="E27" i="2" l="1"/>
  <c r="C27" i="2"/>
  <c r="R26" i="2"/>
  <c r="S26" i="2"/>
  <c r="T27" i="2" s="1"/>
  <c r="M5" i="52" l="1"/>
  <c r="D10" i="35" l="1"/>
  <c r="B10" i="35"/>
  <c r="I7" i="45" l="1"/>
  <c r="Q5" i="44"/>
  <c r="U11" i="6"/>
  <c r="P12" i="45"/>
  <c r="U11" i="44"/>
  <c r="B25" i="2"/>
  <c r="U25" i="2" s="1"/>
  <c r="F25" i="2"/>
  <c r="E26" i="2" l="1"/>
  <c r="G26" i="2"/>
  <c r="C26" i="2"/>
  <c r="R25" i="2"/>
  <c r="S25" i="2"/>
  <c r="T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T10" i="51"/>
  <c r="L11" i="49"/>
  <c r="B24" i="2" l="1"/>
  <c r="U24" i="2" s="1"/>
  <c r="F24" i="2"/>
  <c r="B23" i="2"/>
  <c r="U23" i="2" s="1"/>
  <c r="F23" i="2"/>
  <c r="E24" i="2" l="1"/>
  <c r="E25" i="2"/>
  <c r="G24" i="2"/>
  <c r="G25" i="2"/>
  <c r="C24" i="2"/>
  <c r="C25" i="2"/>
  <c r="R23" i="2"/>
  <c r="S23" i="2"/>
  <c r="R24" i="2"/>
  <c r="S24" i="2"/>
  <c r="P7" i="2"/>
  <c r="Q8" i="2" s="1"/>
  <c r="T24" i="2" l="1"/>
  <c r="T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U7" i="2" s="1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S7" i="2"/>
  <c r="R7" i="2"/>
  <c r="Q18" i="16"/>
  <c r="B8" i="2" l="1"/>
  <c r="U8" i="2" s="1"/>
  <c r="B9" i="2"/>
  <c r="U9" i="2" s="1"/>
  <c r="B10" i="2"/>
  <c r="U10" i="2" s="1"/>
  <c r="B11" i="2"/>
  <c r="U11" i="2" s="1"/>
  <c r="B12" i="2"/>
  <c r="U12" i="2" s="1"/>
  <c r="B13" i="2"/>
  <c r="U13" i="2" s="1"/>
  <c r="B14" i="2"/>
  <c r="U14" i="2" s="1"/>
  <c r="B15" i="2"/>
  <c r="U15" i="2" s="1"/>
  <c r="B16" i="2"/>
  <c r="U16" i="2" s="1"/>
  <c r="B17" i="2"/>
  <c r="U17" i="2" s="1"/>
  <c r="B18" i="2"/>
  <c r="U18" i="2" s="1"/>
  <c r="B19" i="2"/>
  <c r="U19" i="2" s="1"/>
  <c r="B20" i="2"/>
  <c r="U20" i="2" s="1"/>
  <c r="B21" i="2"/>
  <c r="U21" i="2" s="1"/>
  <c r="B22" i="2"/>
  <c r="U22" i="2" s="1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R18" i="2"/>
  <c r="S18" i="2"/>
  <c r="R19" i="2"/>
  <c r="S19" i="2"/>
  <c r="R15" i="2"/>
  <c r="S15" i="2"/>
  <c r="R11" i="2"/>
  <c r="S11" i="2"/>
  <c r="R10" i="2"/>
  <c r="S10" i="2"/>
  <c r="R21" i="2"/>
  <c r="S21" i="2"/>
  <c r="R17" i="2"/>
  <c r="S17" i="2"/>
  <c r="R13" i="2"/>
  <c r="S13" i="2"/>
  <c r="R9" i="2"/>
  <c r="S9" i="2"/>
  <c r="R22" i="2"/>
  <c r="S22" i="2"/>
  <c r="R14" i="2"/>
  <c r="S14" i="2"/>
  <c r="R20" i="2"/>
  <c r="S20" i="2"/>
  <c r="R16" i="2"/>
  <c r="S16" i="2"/>
  <c r="R12" i="2"/>
  <c r="S12" i="2"/>
  <c r="R8" i="2"/>
  <c r="S8" i="2"/>
  <c r="T8" i="2" s="1"/>
  <c r="T20" i="2" l="1"/>
  <c r="T11" i="2"/>
  <c r="T19" i="2"/>
  <c r="T13" i="2"/>
  <c r="T9" i="2"/>
  <c r="T17" i="2"/>
  <c r="T12" i="2"/>
  <c r="T22" i="2"/>
  <c r="T23" i="2"/>
  <c r="T16" i="2"/>
  <c r="T21" i="2"/>
  <c r="T14" i="2"/>
  <c r="T10" i="2"/>
  <c r="T15" i="2"/>
  <c r="T18" i="2"/>
  <c r="E5" i="47" l="1"/>
  <c r="D7" i="45"/>
  <c r="J5" i="35" l="1"/>
  <c r="Q4" i="1" l="1"/>
  <c r="H10" i="35"/>
  <c r="M10" i="35"/>
  <c r="N10" i="35" s="1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<sst xmlns="http://schemas.openxmlformats.org/spreadsheetml/2006/main" count="4697" uniqueCount="670">
  <si>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</si>
  <si>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</si>
  <si>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</si>
  <si>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</si>
  <si>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</si>
  <si>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</si>
  <si>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</si>
  <si>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</si>
  <si>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</si>
  <si>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</si>
  <si>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</si>
  <si>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</si>
  <si>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</si>
  <si>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</si>
  <si>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</si>
  <si>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</si>
  <si>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</si>
  <si>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</si>
  <si>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</si>
  <si>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</si>
  <si>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</si>
  <si>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</si>
  <si>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</si>
  <si>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</si>
  <si>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</si>
  <si>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</si>
  <si>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</si>
  <si>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</si>
  <si>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</si>
  <si>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</si>
  <si>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</si>
  <si>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</si>
  <si>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</si>
  <si>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</si>
  <si>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</si>
  <si>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</si>
  <si>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</si>
  <si>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</si>
  <si>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</si>
  <si>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</si>
  <si>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</si>
  <si>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</si>
  <si>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</si>
  <si>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</si>
  <si>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</si>
  <si>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</si>
  <si>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</si>
  <si>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</si>
  <si>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</si>
  <si>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</si>
  <si>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</si>
  <si>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</si>
  <si>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</si>
  <si>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</si>
  <si>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</si>
  <si>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</si>
  <si>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</si>
  <si>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</si>
  <si>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</si>
  <si>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</si>
  <si>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</si>
  <si>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</si>
  <si>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</si>
  <si>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</si>
  <si>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</si>
  <si>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</si>
  <si>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</si>
  <si>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</si>
  <si>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</si>
  <si>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</si>
  <si>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Østfold</t>
  </si>
  <si>
    <t>Akershus</t>
  </si>
  <si>
    <t>Hedmark</t>
  </si>
  <si>
    <t>Oppland</t>
  </si>
  <si>
    <t>Buskerud</t>
  </si>
  <si>
    <t>Vestfold</t>
  </si>
  <si>
    <t>Telemark</t>
  </si>
  <si>
    <t>Rogaland</t>
  </si>
  <si>
    <t>Hordaland</t>
  </si>
  <si>
    <t>Nordland</t>
  </si>
  <si>
    <t>Troms</t>
  </si>
  <si>
    <t>Finnmark</t>
  </si>
  <si>
    <t>FYLKE</t>
  </si>
  <si>
    <t>Kommune</t>
  </si>
  <si>
    <t>Fylke</t>
  </si>
  <si>
    <t>slaktevekt</t>
  </si>
  <si>
    <t>Halden</t>
  </si>
  <si>
    <t>Moss</t>
  </si>
  <si>
    <t>Hvaler</t>
  </si>
  <si>
    <t>Aremark</t>
  </si>
  <si>
    <t>Marker</t>
  </si>
  <si>
    <t>Rømskog</t>
  </si>
  <si>
    <t>Trøgstad</t>
  </si>
  <si>
    <t>Askim</t>
  </si>
  <si>
    <t>Eidsberg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</si>
  <si>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</si>
  <si>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</si>
  <si>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</si>
  <si>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</si>
  <si>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</si>
  <si>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</si>
  <si>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</si>
  <si>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</si>
  <si>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Nesodden</t>
  </si>
  <si>
    <t>Oppegård</t>
  </si>
  <si>
    <t>Bærum</t>
  </si>
  <si>
    <t>Asker</t>
  </si>
  <si>
    <t>Sørum</t>
  </si>
  <si>
    <t>Fet</t>
  </si>
  <si>
    <t>Rælingen</t>
  </si>
  <si>
    <t>Enebakk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</si>
  <si>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</si>
  <si>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</si>
  <si>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</si>
  <si>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</si>
  <si>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</si>
  <si>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</si>
  <si>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</si>
  <si>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</si>
  <si>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</si>
  <si>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</si>
  <si>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</si>
  <si>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</si>
  <si>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</si>
  <si>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</si>
  <si>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</si>
  <si>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</si>
  <si>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</si>
  <si>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</si>
  <si>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</si>
  <si>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</si>
  <si>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</si>
  <si>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</si>
  <si>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</si>
  <si>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</si>
  <si>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</si>
  <si>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</si>
  <si>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</si>
  <si>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</si>
  <si>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</si>
  <si>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</si>
  <si>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</si>
  <si>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</si>
  <si>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</si>
  <si>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</si>
  <si>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</si>
  <si>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</si>
  <si>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</si>
  <si>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</si>
  <si>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</si>
  <si>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</si>
  <si>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</si>
  <si>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</si>
  <si>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</si>
  <si>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</si>
  <si>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</si>
  <si>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</si>
  <si>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</si>
  <si>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</si>
  <si>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</si>
  <si>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</si>
  <si>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</si>
  <si>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</si>
  <si>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</si>
  <si>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</si>
  <si>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</si>
  <si>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</si>
  <si>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</si>
  <si>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</si>
  <si>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</si>
  <si>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</si>
  <si>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</si>
  <si>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</si>
  <si>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</si>
  <si>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</si>
  <si>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Holmestrand</t>
  </si>
  <si>
    <t>Sandefjord</t>
  </si>
  <si>
    <t>Larvik</t>
  </si>
  <si>
    <t>Sande</t>
  </si>
  <si>
    <t>Re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</si>
  <si>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</si>
  <si>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</si>
  <si>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</si>
  <si>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</si>
  <si>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</si>
  <si>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</si>
  <si>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</si>
  <si>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</si>
  <si>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</si>
  <si>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</si>
  <si>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</si>
  <si>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</si>
  <si>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</si>
  <si>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</si>
  <si>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</si>
  <si>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</si>
  <si>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</si>
  <si>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</si>
  <si>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</si>
  <si>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</si>
  <si>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</si>
  <si>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</si>
  <si>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</si>
  <si>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</si>
  <si>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</si>
  <si>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</si>
  <si>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</si>
  <si>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</si>
  <si>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</si>
  <si>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</si>
  <si>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</si>
  <si>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</si>
  <si>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</si>
  <si>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</si>
  <si>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Søgne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</si>
  <si>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</si>
  <si>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</si>
  <si>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</si>
  <si>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</si>
  <si>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</si>
  <si>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</si>
  <si>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</si>
  <si>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</si>
  <si>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</si>
  <si>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</si>
  <si>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</si>
  <si>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</si>
  <si>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</si>
  <si>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</si>
  <si>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</si>
  <si>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</si>
  <si>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</si>
  <si>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</si>
  <si>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</si>
  <si>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</si>
  <si>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</si>
  <si>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</si>
  <si>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</si>
  <si>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</si>
  <si>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</si>
  <si>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</si>
  <si>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</si>
  <si>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</si>
  <si>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</si>
  <si>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</si>
  <si>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</si>
  <si>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</si>
  <si>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</si>
  <si>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</si>
  <si>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</si>
  <si>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</si>
  <si>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</si>
  <si>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</si>
  <si>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</si>
  <si>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</si>
  <si>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</si>
  <si>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</si>
  <si>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</si>
  <si>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</si>
  <si>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</si>
  <si>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</si>
  <si>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</si>
  <si>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</si>
  <si>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</si>
  <si>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</si>
  <si>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</si>
  <si>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</si>
  <si>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</si>
  <si>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</si>
  <si>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</si>
  <si>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</si>
  <si>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</si>
  <si>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</si>
  <si>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</si>
  <si>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</si>
  <si>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</si>
  <si>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</si>
  <si>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</si>
  <si>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</si>
  <si>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</si>
  <si>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</si>
  <si>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</si>
  <si>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</si>
  <si>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</si>
  <si>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</si>
  <si>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</si>
  <si>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</si>
  <si>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</si>
  <si>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</si>
  <si>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</si>
  <si>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</si>
  <si>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</si>
  <si>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</si>
  <si>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</si>
  <si>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</si>
  <si>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</si>
  <si>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</si>
  <si>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</si>
  <si>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</si>
  <si>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</si>
  <si>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</si>
  <si>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</si>
  <si>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</si>
  <si>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</si>
  <si>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</si>
  <si>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</si>
  <si>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</si>
  <si>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</si>
  <si>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</si>
  <si>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</si>
  <si>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</si>
  <si>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</si>
  <si>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</si>
  <si>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</si>
  <si>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</si>
  <si>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</si>
  <si>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</si>
  <si>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</si>
  <si>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</si>
  <si>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</si>
  <si>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</si>
  <si>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</si>
  <si>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</si>
  <si>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</si>
  <si>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</si>
  <si>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</si>
  <si>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</si>
  <si>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</si>
  <si>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</si>
  <si>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</si>
  <si>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</si>
  <si>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Aure</t>
  </si>
  <si>
    <t>Halsa</t>
  </si>
  <si>
    <t>Smøla</t>
  </si>
  <si>
    <t>Trondheim</t>
  </si>
  <si>
    <t>Hemne</t>
  </si>
  <si>
    <t>Hitra</t>
  </si>
  <si>
    <t>Frøya</t>
  </si>
  <si>
    <t>Ørland</t>
  </si>
  <si>
    <t>Agdenes</t>
  </si>
  <si>
    <t>Bjugn</t>
  </si>
  <si>
    <t>Åfjord</t>
  </si>
  <si>
    <t>Roan</t>
  </si>
  <si>
    <t>Rennebu</t>
  </si>
  <si>
    <t>Meldal</t>
  </si>
  <si>
    <t>Orkdal</t>
  </si>
  <si>
    <t>Holtålen</t>
  </si>
  <si>
    <t>Midtre Gauldal</t>
  </si>
  <si>
    <t>Melhus</t>
  </si>
  <si>
    <t>Skaun</t>
  </si>
  <si>
    <t>Klæbu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</si>
  <si>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</si>
  <si>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</si>
  <si>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</si>
  <si>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</si>
  <si>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</si>
  <si>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</si>
  <si>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</si>
  <si>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</si>
  <si>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</si>
  <si>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Verran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</si>
  <si>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</si>
  <si>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</si>
  <si>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</si>
  <si>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</si>
  <si>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</si>
  <si>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</si>
  <si>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</si>
  <si>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</si>
  <si>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</si>
  <si>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</si>
  <si>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</si>
  <si>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</si>
  <si>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</si>
  <si>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</si>
  <si>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</si>
  <si>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</si>
  <si>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</si>
  <si>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</si>
  <si>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</si>
  <si>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</si>
  <si>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</si>
  <si>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</si>
  <si>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</si>
  <si>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</si>
  <si>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</si>
  <si>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</si>
  <si>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</si>
  <si>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</si>
  <si>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</si>
  <si>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</si>
  <si>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</si>
  <si>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</si>
  <si>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</si>
  <si>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</si>
  <si>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</si>
  <si>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</si>
  <si>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</si>
  <si>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</si>
  <si>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</si>
  <si>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</si>
  <si>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</si>
  <si>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</si>
  <si>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</si>
  <si>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</si>
  <si>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</si>
  <si>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</si>
  <si>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</si>
  <si>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</si>
  <si>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</si>
  <si>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</si>
  <si>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</si>
  <si>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</si>
  <si>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Skånland</t>
  </si>
  <si>
    <t>Ibestad</t>
  </si>
  <si>
    <t>Gratangen</t>
  </si>
  <si>
    <t>Lavangen</t>
  </si>
  <si>
    <t>Bardu</t>
  </si>
  <si>
    <t>Salangen</t>
  </si>
  <si>
    <t>Sørreisa</t>
  </si>
  <si>
    <t>Dyrøy</t>
  </si>
  <si>
    <t>Tranøy</t>
  </si>
  <si>
    <t>Torsken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</si>
  <si>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</si>
  <si>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</si>
  <si>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</si>
  <si>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</si>
  <si>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</si>
  <si>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</si>
  <si>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</si>
  <si>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</si>
  <si>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</si>
  <si>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</si>
  <si>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</si>
  <si>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</si>
  <si>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</si>
  <si>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Kvalsund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</si>
  <si>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</si>
  <si>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</si>
  <si>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</si>
  <si>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</si>
  <si>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</si>
  <si>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</si>
  <si>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</si>
  <si>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</si>
  <si>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</si>
  <si>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</si>
  <si>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</si>
  <si>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</si>
  <si>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</si>
  <si>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</si>
  <si>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</si>
  <si>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</si>
  <si>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</si>
  <si>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</si>
  <si>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</si>
  <si>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</si>
  <si>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</si>
  <si>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</si>
  <si>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</si>
  <si>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</si>
  <si>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</si>
  <si>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</si>
  <si>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</si>
  <si>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</si>
  <si>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</si>
  <si>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</si>
  <si>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</si>
  <si>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</si>
  <si>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</si>
  <si>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</si>
  <si>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</si>
  <si>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</si>
  <si>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</si>
  <si>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</si>
  <si>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</si>
  <si>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</si>
  <si>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</si>
  <si>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</si>
  <si>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</si>
  <si>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</si>
  <si>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</si>
  <si>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</si>
  <si>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</si>
  <si>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</si>
  <si>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</si>
  <si>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</si>
  <si>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</si>
  <si>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</si>
  <si>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</si>
  <si>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</si>
  <si>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</si>
  <si>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</si>
  <si>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</si>
  <si>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</si>
  <si>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</si>
  <si>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</si>
  <si>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Svelvik</t>
  </si>
  <si>
    <t>Berg</t>
  </si>
  <si>
    <t>Horten</t>
  </si>
  <si>
    <t>Suldal</t>
  </si>
  <si>
    <t>Namdalseid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</si>
  <si>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</si>
  <si>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</si>
  <si>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</si>
  <si>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</si>
  <si>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</si>
  <si>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</si>
  <si>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</si>
  <si>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</si>
  <si>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</si>
  <si>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</si>
  <si>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</si>
  <si>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</si>
  <si>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</si>
  <si>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</si>
  <si>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</si>
  <si>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</si>
  <si>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</si>
  <si>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</si>
  <si>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</si>
  <si>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</si>
  <si>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</si>
  <si>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</si>
  <si>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</si>
  <si>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</si>
  <si>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</si>
  <si>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</si>
  <si>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</si>
  <si>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</si>
  <si>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</si>
  <si>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</si>
  <si>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</si>
  <si>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</si>
  <si>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</si>
  <si>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</si>
  <si>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</si>
  <si>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</si>
  <si>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</si>
  <si>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</si>
  <si>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</si>
  <si>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</si>
  <si>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</si>
  <si>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</si>
  <si>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</si>
  <si>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</si>
  <si>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</si>
  <si>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</si>
  <si>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</si>
  <si>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</si>
  <si>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</si>
  <si>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</si>
  <si>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Skålda purke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</si>
  <si>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</si>
  <si>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</si>
  <si>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</si>
  <si>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</si>
  <si>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</si>
  <si>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</si>
  <si>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</si>
  <si>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</si>
  <si>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</si>
  <si>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</si>
  <si>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</si>
  <si>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</si>
  <si>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</si>
  <si>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</si>
  <si>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</si>
  <si>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</si>
  <si>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</si>
  <si>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</si>
  <si>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</si>
  <si>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</si>
  <si>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</si>
  <si>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</si>
  <si>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</si>
  <si>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</si>
  <si>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</si>
  <si>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</si>
  <si>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</si>
  <si>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FYLKE1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</si>
  <si>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</si>
  <si>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</si>
  <si>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</si>
  <si>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</si>
  <si>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</si>
  <si>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</si>
  <si>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</si>
  <si>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</si>
  <si>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</si>
  <si>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</si>
  <si>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Nr</t>
  </si>
  <si>
    <t>Fredrikstad</t>
  </si>
  <si>
    <t>Spydeberg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</si>
  <si>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</si>
  <si>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</si>
  <si>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</si>
  <si>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</si>
  <si>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</si>
  <si>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</si>
  <si>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</si>
  <si>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</si>
  <si>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</si>
  <si>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</si>
  <si>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</si>
  <si>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</si>
  <si>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</si>
  <si>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Aust-Agder</t>
  </si>
  <si>
    <t>Vegårshei</t>
  </si>
  <si>
    <t>Evje og Hornnes</t>
  </si>
  <si>
    <t>Vest-Agder</t>
  </si>
  <si>
    <t>Songdalen</t>
  </si>
  <si>
    <t>Marnardal</t>
  </si>
  <si>
    <t>Åseral</t>
  </si>
  <si>
    <t>Bjerkreim</t>
  </si>
  <si>
    <t>Hå</t>
  </si>
  <si>
    <t>Eidfjord</t>
  </si>
  <si>
    <t>Austrheim</t>
  </si>
  <si>
    <t>Sogn og Fjordane</t>
  </si>
  <si>
    <t>Sogn og fFordane</t>
  </si>
  <si>
    <t>Sogn og fjordane</t>
  </si>
  <si>
    <t>Sogn og FJordane</t>
  </si>
  <si>
    <t>Møre og Romsdal</t>
  </si>
  <si>
    <t>Alstahaug</t>
  </si>
  <si>
    <t>Tjeldsund</t>
  </si>
  <si>
    <t>Lenvik</t>
  </si>
  <si>
    <t>Sør-Varanger</t>
  </si>
  <si>
    <t>Snillfjord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</si>
  <si>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</si>
  <si>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</si>
  <si>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</si>
  <si>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</si>
  <si>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</si>
  <si>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</si>
  <si>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</si>
  <si>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</si>
  <si>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</si>
  <si>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</si>
  <si>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</si>
  <si>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</si>
  <si>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</si>
  <si>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</si>
  <si>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</si>
  <si>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</si>
  <si>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</si>
  <si>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</si>
  <si>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</si>
  <si>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</si>
  <si>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</si>
  <si>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</si>
  <si>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</si>
  <si>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</si>
  <si>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</si>
  <si>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</si>
  <si>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</si>
  <si>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</si>
  <si>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</si>
  <si>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</si>
  <si>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</si>
  <si>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</si>
  <si>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</si>
  <si>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</si>
  <si>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</si>
  <si>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</si>
  <si>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i middel kjøttprosent</t>
  </si>
  <si>
    <t>Ole Ringdal</t>
  </si>
  <si>
    <t>Slakthuset</t>
  </si>
  <si>
    <t>Strilalam</t>
  </si>
  <si>
    <t>Dalpro</t>
  </si>
  <si>
    <t>Øre Vilt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</si>
</sst>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5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Verdana"/>
      <family val="2"/>
    </font>
  </fonts>
  <fills count="4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2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8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0" fontId="0" fillId="42" borderId="0" xfId="0" applyFill="1"/>
    <xf numFmtId="0" fontId="6" fillId="42" borderId="0" xfId="0" applyFont="1" applyFill="1"/>
    <xf numFmtId="1" fontId="0" fillId="42" borderId="0" xfId="0" applyNumberFormat="1" applyFill="1"/>
    <xf numFmtId="2" fontId="0" fillId="42" borderId="0" xfId="0" applyNumberFormat="1" applyFill="1"/>
    <xf numFmtId="2" fontId="8" fillId="6" borderId="0" xfId="0" applyNumberFormat="1" applyFont="1" applyFill="1" applyAlignment="1">
      <alignment horizontal="center"/>
    </xf>
    <xf numFmtId="2" fontId="8" fillId="44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3"/>
    <xf numFmtId="0" fontId="5" fillId="5" borderId="0" xfId="0" quotePrefix="1" applyFont="1" applyFill="1"/>
    <xf numFmtId="0" fontId="36" fillId="5" borderId="0" xfId="0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0" fillId="42" borderId="0" xfId="0" applyNumberForma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0" borderId="0" xfId="0" applyFont="1"/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8" fillId="7" borderId="0" xfId="0" applyNumberFormat="1" applyFont="1" applyFill="1"/>
    <xf numFmtId="1" fontId="0" fillId="0" borderId="0" xfId="11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3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5" borderId="0" xfId="0" applyNumberFormat="1" applyFont="1" applyFill="1"/>
    <xf numFmtId="0" fontId="5" fillId="45" borderId="0" xfId="0" applyFont="1" applyFill="1"/>
    <xf numFmtId="2" fontId="5" fillId="45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1" fillId="0" borderId="0" xfId="56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164" fontId="5" fillId="10" borderId="0" xfId="0" applyNumberFormat="1" applyFont="1" applyFill="1"/>
    <xf numFmtId="0" fontId="0" fillId="46" borderId="0" xfId="0" applyFill="1"/>
    <xf numFmtId="1" fontId="0" fillId="46" borderId="0" xfId="0" applyNumberFormat="1" applyFill="1"/>
    <xf numFmtId="164" fontId="0" fillId="46" borderId="0" xfId="0" applyNumberFormat="1" applyFill="1"/>
    <xf numFmtId="2" fontId="0" fillId="46" borderId="0" xfId="0" applyNumberFormat="1" applyFill="1"/>
    <xf numFmtId="0" fontId="7" fillId="6" borderId="0" xfId="0" applyFont="1" applyFill="1"/>
    <xf numFmtId="0" fontId="0" fillId="0" borderId="0" xfId="0" applyAlignment="1">
      <alignment horizontal="center"/>
    </xf>
    <xf numFmtId="3" fontId="8" fillId="4" borderId="0" xfId="0" applyNumberFormat="1" applyFont="1" applyFill="1"/>
    <xf numFmtId="3" fontId="0" fillId="5" borderId="0" xfId="0" applyNumberFormat="1" applyFill="1"/>
    <xf numFmtId="3" fontId="40" fillId="5" borderId="0" xfId="0" applyNumberFormat="1" applyFont="1" applyFill="1"/>
    <xf numFmtId="3" fontId="5" fillId="5" borderId="0" xfId="0" applyNumberFormat="1" applyFont="1" applyFill="1"/>
    <xf numFmtId="3" fontId="5" fillId="0" borderId="0" xfId="0" applyNumberFormat="1" applyFont="1"/>
    <xf numFmtId="3" fontId="6" fillId="6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3" fontId="8" fillId="2" borderId="0" xfId="0" applyNumberFormat="1" applyFont="1" applyFill="1" applyAlignment="1">
      <alignment horizontal="center"/>
    </xf>
    <xf numFmtId="3" fontId="5" fillId="9" borderId="0" xfId="0" applyNumberFormat="1" applyFont="1" applyFill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8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5" applyFont="1"/>
    <xf numFmtId="0" fontId="6" fillId="43" borderId="0" xfId="2" applyFill="1"/>
    <xf numFmtId="164" fontId="6" fillId="43" borderId="0" xfId="2" applyNumberFormat="1" applyFill="1"/>
    <xf numFmtId="4" fontId="5" fillId="0" borderId="0" xfId="0" applyNumberFormat="1" applyFont="1"/>
    <xf numFmtId="167" fontId="5" fillId="0" borderId="0" xfId="0" applyNumberFormat="1" applyFont="1"/>
    <xf numFmtId="3" fontId="0" fillId="7" borderId="0" xfId="0" applyNumberFormat="1" applyFill="1"/>
    <xf numFmtId="3" fontId="40" fillId="7" borderId="0" xfId="0" applyNumberFormat="1" applyFont="1" applyFill="1"/>
    <xf numFmtId="3" fontId="44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0" fillId="42" borderId="0" xfId="0" applyNumberFormat="1" applyFill="1"/>
    <xf numFmtId="3" fontId="2" fillId="0" borderId="0" xfId="3" applyNumberFormat="1"/>
    <xf numFmtId="3" fontId="2" fillId="0" borderId="0" xfId="7" applyNumberFormat="1"/>
    <xf numFmtId="3" fontId="12" fillId="7" borderId="0" xfId="0" applyNumberFormat="1" applyFont="1" applyFill="1"/>
    <xf numFmtId="3" fontId="37" fillId="7" borderId="0" xfId="0" applyNumberFormat="1" applyFont="1" applyFill="1"/>
    <xf numFmtId="3" fontId="9" fillId="7" borderId="0" xfId="0" applyNumberFormat="1" applyFont="1" applyFill="1"/>
    <xf numFmtId="3" fontId="5" fillId="7" borderId="0" xfId="10" quotePrefix="1" applyNumberFormat="1" applyFont="1" applyFill="1"/>
    <xf numFmtId="3" fontId="5" fillId="10" borderId="0" xfId="0" applyNumberFormat="1" applyFont="1" applyFill="1"/>
    <xf numFmtId="3" fontId="0" fillId="46" borderId="0" xfId="0" applyNumberFormat="1" applyFill="1"/>
    <xf numFmtId="3" fontId="42" fillId="0" borderId="0" xfId="0" applyNumberFormat="1" applyFont="1"/>
    <xf numFmtId="3" fontId="5" fillId="7" borderId="0" xfId="10" applyNumberFormat="1" applyFont="1" applyFill="1"/>
    <xf numFmtId="3" fontId="0" fillId="10" borderId="0" xfId="0" applyNumberFormat="1" applyFill="1"/>
    <xf numFmtId="1" fontId="0" fillId="47" borderId="0" xfId="0" applyNumberFormat="1" applyFill="1"/>
    <xf numFmtId="3" fontId="36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15" fillId="0" borderId="0" xfId="6" applyNumberFormat="1"/>
    <xf numFmtId="3" fontId="16" fillId="0" borderId="0" xfId="8" applyNumberFormat="1"/>
    <xf numFmtId="3" fontId="9" fillId="3" borderId="0" xfId="0" applyNumberFormat="1" applyFont="1" applyFill="1"/>
    <xf numFmtId="3" fontId="8" fillId="3" borderId="0" xfId="0" quotePrefix="1" applyNumberFormat="1" applyFont="1" applyFill="1"/>
    <xf numFmtId="1" fontId="14" fillId="3" borderId="0" xfId="0" applyNumberFormat="1" applyFont="1" applyFill="1"/>
    <xf numFmtId="3" fontId="5" fillId="5" borderId="0" xfId="0" quotePrefix="1" applyNumberFormat="1" applyFont="1" applyFill="1"/>
    <xf numFmtId="3" fontId="10" fillId="0" borderId="0" xfId="0" applyNumberFormat="1" applyFont="1"/>
    <xf numFmtId="3" fontId="48" fillId="5" borderId="0" xfId="0" applyNumberFormat="1" applyFont="1" applyFill="1"/>
    <xf numFmtId="3" fontId="49" fillId="3" borderId="0" xfId="0" applyNumberFormat="1" applyFont="1" applyFill="1"/>
    <xf numFmtId="3" fontId="48" fillId="3" borderId="0" xfId="0" applyNumberFormat="1" applyFont="1" applyFill="1"/>
    <xf numFmtId="3" fontId="48" fillId="0" borderId="0" xfId="0" applyNumberFormat="1" applyFont="1"/>
    <xf numFmtId="3" fontId="48" fillId="0" borderId="0" xfId="6" applyNumberFormat="1" applyFont="1"/>
    <xf numFmtId="3" fontId="48" fillId="0" borderId="0" xfId="8" applyNumberFormat="1" applyFont="1"/>
    <xf numFmtId="3" fontId="2" fillId="5" borderId="0" xfId="0" applyNumberFormat="1" applyFont="1" applyFill="1"/>
    <xf numFmtId="3" fontId="41" fillId="3" borderId="0" xfId="0" applyNumberFormat="1" applyFont="1" applyFill="1"/>
    <xf numFmtId="3" fontId="2" fillId="3" borderId="0" xfId="0" applyNumberFormat="1" applyFont="1" applyFill="1"/>
    <xf numFmtId="3" fontId="7" fillId="3" borderId="0" xfId="0" applyNumberFormat="1" applyFont="1" applyFill="1"/>
    <xf numFmtId="3" fontId="7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2" fillId="0" borderId="0" xfId="0" applyNumberFormat="1" applyFont="1"/>
    <xf numFmtId="3" fontId="2" fillId="0" borderId="0" xfId="6" applyNumberFormat="1" applyFont="1"/>
    <xf numFmtId="3" fontId="2" fillId="0" borderId="0" xfId="8" applyNumberFormat="1" applyFont="1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  <xf numFmtId="0" fontId="38" fillId="0" borderId="0" xfId="0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43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0000"/>
      <color rgb="FF66FF33"/>
      <color rgb="FFFFFF99"/>
      <color rgb="FF99CCFF"/>
      <color rgb="FF00FFFF"/>
      <color rgb="FFCCFFFF"/>
      <color rgb="FF66FFFF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 slakt, hittil i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559172938172683"/>
          <c:y val="3.5058374394234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524782146614"/>
          <c:y val="0.14531965498547256"/>
          <c:w val="0.87647205527241112"/>
          <c:h val="0.72004137987588135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År!$B$7:$B$34</c:f>
              <c:numCache>
                <c:formatCode>#,##0</c:formatCode>
                <c:ptCount val="28"/>
                <c:pt idx="0">
                  <c:v>34153.75</c:v>
                </c:pt>
                <c:pt idx="1">
                  <c:v>37721.5</c:v>
                </c:pt>
                <c:pt idx="2">
                  <c:v>37452.25</c:v>
                </c:pt>
                <c:pt idx="3">
                  <c:v>39922.25</c:v>
                </c:pt>
                <c:pt idx="4">
                  <c:v>35941.25</c:v>
                </c:pt>
                <c:pt idx="5">
                  <c:v>30047.5</c:v>
                </c:pt>
                <c:pt idx="6">
                  <c:v>33046</c:v>
                </c:pt>
                <c:pt idx="7">
                  <c:v>32427</c:v>
                </c:pt>
                <c:pt idx="8">
                  <c:v>38061</c:v>
                </c:pt>
                <c:pt idx="9">
                  <c:v>39111.25</c:v>
                </c:pt>
                <c:pt idx="10">
                  <c:v>44177</c:v>
                </c:pt>
                <c:pt idx="11">
                  <c:v>43908</c:v>
                </c:pt>
                <c:pt idx="12">
                  <c:v>42424</c:v>
                </c:pt>
                <c:pt idx="13">
                  <c:v>44066</c:v>
                </c:pt>
                <c:pt idx="14">
                  <c:v>42435</c:v>
                </c:pt>
                <c:pt idx="15">
                  <c:v>42924</c:v>
                </c:pt>
                <c:pt idx="16">
                  <c:v>42976</c:v>
                </c:pt>
                <c:pt idx="17">
                  <c:v>42958</c:v>
                </c:pt>
                <c:pt idx="18">
                  <c:v>43630</c:v>
                </c:pt>
                <c:pt idx="19">
                  <c:v>48770</c:v>
                </c:pt>
                <c:pt idx="20">
                  <c:v>33296</c:v>
                </c:pt>
                <c:pt idx="21">
                  <c:v>32549</c:v>
                </c:pt>
                <c:pt idx="22">
                  <c:v>33110</c:v>
                </c:pt>
                <c:pt idx="23">
                  <c:v>32969</c:v>
                </c:pt>
                <c:pt idx="24">
                  <c:v>32214</c:v>
                </c:pt>
                <c:pt idx="25">
                  <c:v>31831</c:v>
                </c:pt>
                <c:pt idx="26">
                  <c:v>31564</c:v>
                </c:pt>
                <c:pt idx="27">
                  <c:v>30030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v>Antall 2021</c:v>
          </c:tx>
          <c:spPr>
            <a:ln w="88900"/>
          </c:spPr>
          <c:marker>
            <c:symbol val="none"/>
          </c:marker>
          <c:val>
            <c:numRef>
              <c:f>År!$AO$7:$AO$34</c:f>
              <c:numCache>
                <c:formatCode>#,##0</c:formatCode>
                <c:ptCount val="28"/>
                <c:pt idx="0">
                  <c:v>30030</c:v>
                </c:pt>
                <c:pt idx="1">
                  <c:v>30030</c:v>
                </c:pt>
                <c:pt idx="2">
                  <c:v>30030</c:v>
                </c:pt>
                <c:pt idx="3">
                  <c:v>30030</c:v>
                </c:pt>
                <c:pt idx="4">
                  <c:v>30030</c:v>
                </c:pt>
                <c:pt idx="5">
                  <c:v>30030</c:v>
                </c:pt>
                <c:pt idx="6">
                  <c:v>30030</c:v>
                </c:pt>
                <c:pt idx="7">
                  <c:v>30030</c:v>
                </c:pt>
                <c:pt idx="8">
                  <c:v>30030</c:v>
                </c:pt>
                <c:pt idx="9">
                  <c:v>30030</c:v>
                </c:pt>
                <c:pt idx="10">
                  <c:v>30030</c:v>
                </c:pt>
                <c:pt idx="11">
                  <c:v>30030</c:v>
                </c:pt>
                <c:pt idx="12">
                  <c:v>30030</c:v>
                </c:pt>
                <c:pt idx="13">
                  <c:v>30030</c:v>
                </c:pt>
                <c:pt idx="14">
                  <c:v>30030</c:v>
                </c:pt>
                <c:pt idx="15">
                  <c:v>30030</c:v>
                </c:pt>
                <c:pt idx="16">
                  <c:v>30030</c:v>
                </c:pt>
                <c:pt idx="17">
                  <c:v>30030</c:v>
                </c:pt>
                <c:pt idx="18">
                  <c:v>30030</c:v>
                </c:pt>
                <c:pt idx="19">
                  <c:v>30030</c:v>
                </c:pt>
                <c:pt idx="20">
                  <c:v>30030</c:v>
                </c:pt>
                <c:pt idx="21">
                  <c:v>30030</c:v>
                </c:pt>
                <c:pt idx="22">
                  <c:v>30030</c:v>
                </c:pt>
                <c:pt idx="23">
                  <c:v>30030</c:v>
                </c:pt>
                <c:pt idx="24">
                  <c:v>30030</c:v>
                </c:pt>
                <c:pt idx="25">
                  <c:v>30030</c:v>
                </c:pt>
                <c:pt idx="26">
                  <c:v>30030</c:v>
                </c:pt>
                <c:pt idx="27">
                  <c:v>30030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2FA-B690-8246AD3B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tickLblSkip val="2"/>
        <c:tickMarkSkip val="2"/>
        <c:noMultiLvlLbl val="0"/>
      </c:catAx>
      <c:valAx>
        <c:axId val="71833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764256590263E-2"/>
          <c:y val="0.13257546460554057"/>
          <c:w val="0.88027456960957984"/>
          <c:h val="0.72633550571732364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154.00087847222221</c:v>
                </c:pt>
                <c:pt idx="1">
                  <c:v>155.32939084037363</c:v>
                </c:pt>
                <c:pt idx="2">
                  <c:v>156.25640219952876</c:v>
                </c:pt>
                <c:pt idx="3">
                  <c:v>153.64923279263476</c:v>
                </c:pt>
                <c:pt idx="4">
                  <c:v>154.75463917525738</c:v>
                </c:pt>
                <c:pt idx="5">
                  <c:v>152.49892761394099</c:v>
                </c:pt>
                <c:pt idx="6">
                  <c:v>153.96761506276161</c:v>
                </c:pt>
                <c:pt idx="7">
                  <c:v>155.76708333333332</c:v>
                </c:pt>
                <c:pt idx="8">
                  <c:v>153.10967514124317</c:v>
                </c:pt>
                <c:pt idx="9">
                  <c:v>156.46487003058101</c:v>
                </c:pt>
                <c:pt idx="10">
                  <c:v>155.82809364548484</c:v>
                </c:pt>
                <c:pt idx="11">
                  <c:v>153.35534749729899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7F9-85BD-0C7308039D5C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157.11263286999161</c:v>
                </c:pt>
                <c:pt idx="1">
                  <c:v>153.53531455036651</c:v>
                </c:pt>
                <c:pt idx="2">
                  <c:v>154.43675656984789</c:v>
                </c:pt>
                <c:pt idx="3">
                  <c:v>155.97221989089397</c:v>
                </c:pt>
                <c:pt idx="4">
                  <c:v>154.20744398025099</c:v>
                </c:pt>
                <c:pt idx="5">
                  <c:v>155.49693154996061</c:v>
                </c:pt>
                <c:pt idx="6">
                  <c:v>154.23840644583748</c:v>
                </c:pt>
                <c:pt idx="7">
                  <c:v>156.55479562929972</c:v>
                </c:pt>
                <c:pt idx="8">
                  <c:v>155.08374139250213</c:v>
                </c:pt>
                <c:pt idx="9">
                  <c:v>154.35914221218957</c:v>
                </c:pt>
                <c:pt idx="10">
                  <c:v>155.13905829596422</c:v>
                </c:pt>
                <c:pt idx="11">
                  <c:v>151.72730390055733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7F9-85BD-0C73080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162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 (uten hode og forlabber)</a:t>
                </a:r>
              </a:p>
            </c:rich>
          </c:tx>
          <c:layout>
            <c:manualLayout>
              <c:xMode val="edge"/>
              <c:yMode val="edge"/>
              <c:x val="1.0233264556826329E-2"/>
              <c:y val="0.271623958687502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6986437859216"/>
          <c:y val="0.20558176563433891"/>
          <c:w val="9.5232847666409035E-2"/>
          <c:h val="0.16768693446425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nb-NO" sz="2800"/>
              <a:t>Skålda</a:t>
            </a:r>
            <a:r>
              <a:rPr lang="nb-NO" sz="2800" baseline="0"/>
              <a:t> purke, a</a:t>
            </a:r>
            <a:r>
              <a:rPr lang="nb-NO" sz="2800"/>
              <a:t>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0562828059367E-2"/>
          <c:y val="0.1554118318432566"/>
          <c:w val="0.88645992972616228"/>
          <c:h val="0.6912091779534643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9.133823343049043</c:v>
                </c:pt>
                <c:pt idx="1">
                  <c:v>7.1252059308072493</c:v>
                </c:pt>
                <c:pt idx="2">
                  <c:v>8.0661513116208354</c:v>
                </c:pt>
                <c:pt idx="3">
                  <c:v>7.22658725129895</c:v>
                </c:pt>
                <c:pt idx="4">
                  <c:v>9.2193638322139133</c:v>
                </c:pt>
                <c:pt idx="5">
                  <c:v>9.4538081358509682</c:v>
                </c:pt>
                <c:pt idx="6">
                  <c:v>7.5782537067545315</c:v>
                </c:pt>
                <c:pt idx="7">
                  <c:v>7.6162717019389188</c:v>
                </c:pt>
                <c:pt idx="8">
                  <c:v>8.9722468635153945</c:v>
                </c:pt>
                <c:pt idx="9">
                  <c:v>8.2879229501964282</c:v>
                </c:pt>
                <c:pt idx="10">
                  <c:v>8.5255354200988425</c:v>
                </c:pt>
                <c:pt idx="11">
                  <c:v>8.7948295526549209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0-4BE6-ABE6-EF5500AD2CC1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8.1518481518481511</c:v>
                </c:pt>
                <c:pt idx="1">
                  <c:v>8.6280386280386274</c:v>
                </c:pt>
                <c:pt idx="2">
                  <c:v>9.630369630369632</c:v>
                </c:pt>
                <c:pt idx="3">
                  <c:v>7.935397935397936</c:v>
                </c:pt>
                <c:pt idx="4">
                  <c:v>8.7678987678987674</c:v>
                </c:pt>
                <c:pt idx="5">
                  <c:v>8.4648684648684629</c:v>
                </c:pt>
                <c:pt idx="6">
                  <c:v>7.4392274392274382</c:v>
                </c:pt>
                <c:pt idx="7">
                  <c:v>8.2284382284382307</c:v>
                </c:pt>
                <c:pt idx="8">
                  <c:v>8.70795870795871</c:v>
                </c:pt>
                <c:pt idx="9">
                  <c:v>8.8511488511488494</c:v>
                </c:pt>
                <c:pt idx="10">
                  <c:v>7.4259074259074254</c:v>
                </c:pt>
                <c:pt idx="11">
                  <c:v>7.7688977688977694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0-4BE6-ABE6-EF5500AD2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77317463809386"/>
          <c:y val="6.9883898584595566E-2"/>
          <c:w val="7.2775816588984396E-2"/>
          <c:h val="0.14644390067168775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Skålda purke: ANTALL</a:t>
            </a:r>
            <a:r>
              <a:rPr lang="nb-NO" sz="3200" baseline="0"/>
              <a:t> slakt </a:t>
            </a:r>
            <a:r>
              <a:rPr lang="nb-NO" sz="32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66FF33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972</c:v>
                </c:pt>
                <c:pt idx="1">
                  <c:v>747</c:v>
                </c:pt>
                <c:pt idx="2">
                  <c:v>541</c:v>
                </c:pt>
                <c:pt idx="3">
                  <c:v>543</c:v>
                </c:pt>
                <c:pt idx="4">
                  <c:v>413</c:v>
                </c:pt>
                <c:pt idx="5">
                  <c:v>763</c:v>
                </c:pt>
                <c:pt idx="6">
                  <c:v>588</c:v>
                </c:pt>
                <c:pt idx="7">
                  <c:v>471</c:v>
                </c:pt>
                <c:pt idx="8">
                  <c:v>578</c:v>
                </c:pt>
                <c:pt idx="9">
                  <c:v>527</c:v>
                </c:pt>
                <c:pt idx="10">
                  <c:v>489</c:v>
                </c:pt>
                <c:pt idx="11">
                  <c:v>476</c:v>
                </c:pt>
                <c:pt idx="12">
                  <c:v>635</c:v>
                </c:pt>
                <c:pt idx="13">
                  <c:v>778</c:v>
                </c:pt>
                <c:pt idx="14">
                  <c:v>174</c:v>
                </c:pt>
                <c:pt idx="15">
                  <c:v>655</c:v>
                </c:pt>
                <c:pt idx="16">
                  <c:v>609</c:v>
                </c:pt>
                <c:pt idx="17">
                  <c:v>717</c:v>
                </c:pt>
                <c:pt idx="18">
                  <c:v>537</c:v>
                </c:pt>
                <c:pt idx="19">
                  <c:v>908</c:v>
                </c:pt>
                <c:pt idx="20">
                  <c:v>503</c:v>
                </c:pt>
                <c:pt idx="21">
                  <c:v>615</c:v>
                </c:pt>
                <c:pt idx="22">
                  <c:v>712</c:v>
                </c:pt>
                <c:pt idx="23">
                  <c:v>676</c:v>
                </c:pt>
                <c:pt idx="24">
                  <c:v>677</c:v>
                </c:pt>
                <c:pt idx="25">
                  <c:v>647</c:v>
                </c:pt>
                <c:pt idx="26">
                  <c:v>497</c:v>
                </c:pt>
                <c:pt idx="27">
                  <c:v>659</c:v>
                </c:pt>
                <c:pt idx="28">
                  <c:v>418</c:v>
                </c:pt>
                <c:pt idx="29">
                  <c:v>720</c:v>
                </c:pt>
                <c:pt idx="30">
                  <c:v>504</c:v>
                </c:pt>
                <c:pt idx="31">
                  <c:v>521</c:v>
                </c:pt>
                <c:pt idx="32">
                  <c:v>539</c:v>
                </c:pt>
                <c:pt idx="33">
                  <c:v>547</c:v>
                </c:pt>
                <c:pt idx="34">
                  <c:v>668</c:v>
                </c:pt>
                <c:pt idx="35">
                  <c:v>631</c:v>
                </c:pt>
                <c:pt idx="36">
                  <c:v>631</c:v>
                </c:pt>
                <c:pt idx="37">
                  <c:v>546</c:v>
                </c:pt>
                <c:pt idx="38">
                  <c:v>649</c:v>
                </c:pt>
                <c:pt idx="39">
                  <c:v>555</c:v>
                </c:pt>
                <c:pt idx="40">
                  <c:v>510</c:v>
                </c:pt>
                <c:pt idx="41">
                  <c:v>724</c:v>
                </c:pt>
                <c:pt idx="42">
                  <c:v>670</c:v>
                </c:pt>
                <c:pt idx="43">
                  <c:v>683</c:v>
                </c:pt>
                <c:pt idx="44">
                  <c:v>556</c:v>
                </c:pt>
                <c:pt idx="45">
                  <c:v>689</c:v>
                </c:pt>
                <c:pt idx="46">
                  <c:v>551</c:v>
                </c:pt>
                <c:pt idx="47">
                  <c:v>596</c:v>
                </c:pt>
                <c:pt idx="48">
                  <c:v>533</c:v>
                </c:pt>
                <c:pt idx="49">
                  <c:v>781</c:v>
                </c:pt>
                <c:pt idx="50">
                  <c:v>628</c:v>
                </c:pt>
                <c:pt idx="51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485</c:v>
                </c:pt>
                <c:pt idx="1">
                  <c:v>623</c:v>
                </c:pt>
                <c:pt idx="2">
                  <c:v>588</c:v>
                </c:pt>
                <c:pt idx="3">
                  <c:v>521</c:v>
                </c:pt>
                <c:pt idx="4">
                  <c:v>678</c:v>
                </c:pt>
                <c:pt idx="5">
                  <c:v>690</c:v>
                </c:pt>
                <c:pt idx="6">
                  <c:v>536</c:v>
                </c:pt>
                <c:pt idx="7">
                  <c:v>641</c:v>
                </c:pt>
                <c:pt idx="8">
                  <c:v>613</c:v>
                </c:pt>
                <c:pt idx="9">
                  <c:v>481</c:v>
                </c:pt>
                <c:pt idx="10">
                  <c:v>578</c:v>
                </c:pt>
                <c:pt idx="11">
                  <c:v>711</c:v>
                </c:pt>
                <c:pt idx="12">
                  <c:v>786</c:v>
                </c:pt>
                <c:pt idx="13">
                  <c:v>208</c:v>
                </c:pt>
                <c:pt idx="14">
                  <c:v>867</c:v>
                </c:pt>
                <c:pt idx="15">
                  <c:v>738</c:v>
                </c:pt>
                <c:pt idx="16">
                  <c:v>570</c:v>
                </c:pt>
                <c:pt idx="17">
                  <c:v>574</c:v>
                </c:pt>
                <c:pt idx="18">
                  <c:v>521</c:v>
                </c:pt>
                <c:pt idx="19">
                  <c:v>618</c:v>
                </c:pt>
                <c:pt idx="20">
                  <c:v>519</c:v>
                </c:pt>
                <c:pt idx="21">
                  <c:v>834</c:v>
                </c:pt>
                <c:pt idx="22">
                  <c:v>535</c:v>
                </c:pt>
                <c:pt idx="23">
                  <c:v>562</c:v>
                </c:pt>
                <c:pt idx="24">
                  <c:v>500</c:v>
                </c:pt>
                <c:pt idx="25">
                  <c:v>512</c:v>
                </c:pt>
                <c:pt idx="26">
                  <c:v>600</c:v>
                </c:pt>
                <c:pt idx="27">
                  <c:v>551</c:v>
                </c:pt>
                <c:pt idx="28">
                  <c:v>421</c:v>
                </c:pt>
                <c:pt idx="29">
                  <c:v>519</c:v>
                </c:pt>
                <c:pt idx="30">
                  <c:v>601</c:v>
                </c:pt>
                <c:pt idx="31">
                  <c:v>457</c:v>
                </c:pt>
                <c:pt idx="32">
                  <c:v>531</c:v>
                </c:pt>
                <c:pt idx="33">
                  <c:v>558</c:v>
                </c:pt>
                <c:pt idx="34">
                  <c:v>577</c:v>
                </c:pt>
                <c:pt idx="35">
                  <c:v>724</c:v>
                </c:pt>
                <c:pt idx="36">
                  <c:v>637</c:v>
                </c:pt>
                <c:pt idx="37">
                  <c:v>538</c:v>
                </c:pt>
                <c:pt idx="38">
                  <c:v>606</c:v>
                </c:pt>
                <c:pt idx="39">
                  <c:v>531</c:v>
                </c:pt>
                <c:pt idx="40">
                  <c:v>466</c:v>
                </c:pt>
                <c:pt idx="41">
                  <c:v>730</c:v>
                </c:pt>
                <c:pt idx="42">
                  <c:v>555</c:v>
                </c:pt>
                <c:pt idx="43">
                  <c:v>599</c:v>
                </c:pt>
                <c:pt idx="44">
                  <c:v>502</c:v>
                </c:pt>
                <c:pt idx="45">
                  <c:v>572</c:v>
                </c:pt>
                <c:pt idx="46">
                  <c:v>404</c:v>
                </c:pt>
                <c:pt idx="47">
                  <c:v>596</c:v>
                </c:pt>
                <c:pt idx="48">
                  <c:v>680</c:v>
                </c:pt>
                <c:pt idx="49">
                  <c:v>645</c:v>
                </c:pt>
                <c:pt idx="50">
                  <c:v>465</c:v>
                </c:pt>
                <c:pt idx="51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34925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B19-4A96-9C66-5E0784CDFCFB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Uke!$R$64:$R$115</c:f>
              <c:numCache>
                <c:formatCode>0</c:formatCode>
                <c:ptCount val="52"/>
                <c:pt idx="0">
                  <c:v>7.3636363636363633</c:v>
                </c:pt>
                <c:pt idx="1">
                  <c:v>5.4525547445255471</c:v>
                </c:pt>
                <c:pt idx="2">
                  <c:v>4.7456140350877192</c:v>
                </c:pt>
                <c:pt idx="3">
                  <c:v>5.0747663551401869</c:v>
                </c:pt>
                <c:pt idx="4">
                  <c:v>4.3936170212765955</c:v>
                </c:pt>
                <c:pt idx="5">
                  <c:v>7.0648148148148149</c:v>
                </c:pt>
                <c:pt idx="6">
                  <c:v>5.0256410256410255</c:v>
                </c:pt>
                <c:pt idx="7">
                  <c:v>4.90625</c:v>
                </c:pt>
                <c:pt idx="8">
                  <c:v>4.7377049180327866</c:v>
                </c:pt>
                <c:pt idx="9">
                  <c:v>4.663716814159292</c:v>
                </c:pt>
                <c:pt idx="10">
                  <c:v>5.09375</c:v>
                </c:pt>
                <c:pt idx="11">
                  <c:v>4.666666666666667</c:v>
                </c:pt>
                <c:pt idx="12">
                  <c:v>5.6194690265486722</c:v>
                </c:pt>
                <c:pt idx="13">
                  <c:v>5.7629629629629626</c:v>
                </c:pt>
                <c:pt idx="14">
                  <c:v>5.4375</c:v>
                </c:pt>
                <c:pt idx="15">
                  <c:v>5.7456140350877192</c:v>
                </c:pt>
                <c:pt idx="16">
                  <c:v>4.9918032786885247</c:v>
                </c:pt>
                <c:pt idx="17">
                  <c:v>5.5153846153846153</c:v>
                </c:pt>
                <c:pt idx="18">
                  <c:v>5.9666666666666668</c:v>
                </c:pt>
                <c:pt idx="19">
                  <c:v>7.5041322314049586</c:v>
                </c:pt>
                <c:pt idx="20">
                  <c:v>5.4673913043478262</c:v>
                </c:pt>
                <c:pt idx="21">
                  <c:v>5.125</c:v>
                </c:pt>
                <c:pt idx="22">
                  <c:v>5.8360655737704921</c:v>
                </c:pt>
                <c:pt idx="23">
                  <c:v>5.0074074074074071</c:v>
                </c:pt>
                <c:pt idx="24">
                  <c:v>4.8014184397163122</c:v>
                </c:pt>
                <c:pt idx="25">
                  <c:v>4.757352941176471</c:v>
                </c:pt>
                <c:pt idx="26">
                  <c:v>4.2118644067796609</c:v>
                </c:pt>
                <c:pt idx="27">
                  <c:v>5.1889763779527556</c:v>
                </c:pt>
                <c:pt idx="28">
                  <c:v>4.5434782608695654</c:v>
                </c:pt>
                <c:pt idx="29">
                  <c:v>6.7289719626168223</c:v>
                </c:pt>
                <c:pt idx="30">
                  <c:v>4.7102803738317753</c:v>
                </c:pt>
                <c:pt idx="31">
                  <c:v>4.5701754385964914</c:v>
                </c:pt>
                <c:pt idx="32">
                  <c:v>5.0849056603773581</c:v>
                </c:pt>
                <c:pt idx="33">
                  <c:v>4.7565217391304344</c:v>
                </c:pt>
                <c:pt idx="34">
                  <c:v>6.1284403669724767</c:v>
                </c:pt>
                <c:pt idx="35">
                  <c:v>6.2475247524752477</c:v>
                </c:pt>
                <c:pt idx="36">
                  <c:v>5.3931623931623935</c:v>
                </c:pt>
                <c:pt idx="37">
                  <c:v>4.875</c:v>
                </c:pt>
                <c:pt idx="38">
                  <c:v>5.1507936507936511</c:v>
                </c:pt>
                <c:pt idx="39">
                  <c:v>4.625</c:v>
                </c:pt>
                <c:pt idx="40">
                  <c:v>4.3965517241379306</c:v>
                </c:pt>
                <c:pt idx="41">
                  <c:v>5.2463768115942031</c:v>
                </c:pt>
                <c:pt idx="42">
                  <c:v>4.8550724637681162</c:v>
                </c:pt>
                <c:pt idx="43">
                  <c:v>5.4206349206349209</c:v>
                </c:pt>
                <c:pt idx="44">
                  <c:v>4.2769230769230768</c:v>
                </c:pt>
                <c:pt idx="45">
                  <c:v>5.5119999999999996</c:v>
                </c:pt>
                <c:pt idx="46">
                  <c:v>4.9196428571428568</c:v>
                </c:pt>
                <c:pt idx="47">
                  <c:v>4.9666666666666668</c:v>
                </c:pt>
                <c:pt idx="48">
                  <c:v>4.333333333333333</c:v>
                </c:pt>
                <c:pt idx="49">
                  <c:v>6.0076923076923077</c:v>
                </c:pt>
                <c:pt idx="50">
                  <c:v>5.2773109243697478</c:v>
                </c:pt>
                <c:pt idx="51">
                  <c:v>7.9868421052631575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9-4A96-9C66-5E0784CDFC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/>
          </c:spPr>
          <c:marker>
            <c:symbol val="diamond"/>
            <c:size val="15"/>
            <c:spPr>
              <a:solidFill>
                <a:schemeClr val="bg2"/>
              </a:solidFill>
            </c:spPr>
          </c:marker>
          <c:val>
            <c:numRef>
              <c:f>Uke!$R$10:$R$61</c:f>
              <c:numCache>
                <c:formatCode>0</c:formatCode>
                <c:ptCount val="52"/>
                <c:pt idx="0">
                  <c:v>5</c:v>
                </c:pt>
                <c:pt idx="1">
                  <c:v>5.1916666666666664</c:v>
                </c:pt>
                <c:pt idx="2">
                  <c:v>4.4885496183206106</c:v>
                </c:pt>
                <c:pt idx="3">
                  <c:v>5.1584158415841586</c:v>
                </c:pt>
                <c:pt idx="4">
                  <c:v>7.2127659574468082</c:v>
                </c:pt>
                <c:pt idx="5">
                  <c:v>5.7024793388429753</c:v>
                </c:pt>
                <c:pt idx="6">
                  <c:v>5.36</c:v>
                </c:pt>
                <c:pt idx="7">
                  <c:v>6.4747474747474749</c:v>
                </c:pt>
                <c:pt idx="8">
                  <c:v>5.783018867924528</c:v>
                </c:pt>
                <c:pt idx="9">
                  <c:v>5.010416666666667</c:v>
                </c:pt>
                <c:pt idx="10">
                  <c:v>5.8383838383838382</c:v>
                </c:pt>
                <c:pt idx="11">
                  <c:v>6.4054054054054053</c:v>
                </c:pt>
                <c:pt idx="12">
                  <c:v>5.6142857142857139</c:v>
                </c:pt>
                <c:pt idx="13">
                  <c:v>6.709677419354839</c:v>
                </c:pt>
                <c:pt idx="14">
                  <c:v>8.0277777777777786</c:v>
                </c:pt>
                <c:pt idx="15">
                  <c:v>5.9039999999999999</c:v>
                </c:pt>
                <c:pt idx="16">
                  <c:v>5.6435643564356432</c:v>
                </c:pt>
                <c:pt idx="17">
                  <c:v>5.2181818181818178</c:v>
                </c:pt>
                <c:pt idx="18">
                  <c:v>5.9885057471264371</c:v>
                </c:pt>
                <c:pt idx="19">
                  <c:v>6.645161290322581</c:v>
                </c:pt>
                <c:pt idx="20">
                  <c:v>5.8977272727272725</c:v>
                </c:pt>
                <c:pt idx="21">
                  <c:v>6.7804878048780486</c:v>
                </c:pt>
                <c:pt idx="22">
                  <c:v>4.7767857142857144</c:v>
                </c:pt>
                <c:pt idx="23">
                  <c:v>5.7346938775510203</c:v>
                </c:pt>
                <c:pt idx="24">
                  <c:v>4.716981132075472</c:v>
                </c:pt>
                <c:pt idx="25">
                  <c:v>5.1717171717171722</c:v>
                </c:pt>
                <c:pt idx="26">
                  <c:v>5.5045871559633026</c:v>
                </c:pt>
                <c:pt idx="27">
                  <c:v>5.349514563106796</c:v>
                </c:pt>
                <c:pt idx="28">
                  <c:v>5.3291139240506329</c:v>
                </c:pt>
                <c:pt idx="29">
                  <c:v>5.1386138613861387</c:v>
                </c:pt>
                <c:pt idx="30">
                  <c:v>5.7788461538461542</c:v>
                </c:pt>
                <c:pt idx="31">
                  <c:v>5.1348314606741576</c:v>
                </c:pt>
                <c:pt idx="32">
                  <c:v>5.9662921348314608</c:v>
                </c:pt>
                <c:pt idx="33">
                  <c:v>5.4174757281553401</c:v>
                </c:pt>
                <c:pt idx="34">
                  <c:v>5.6568627450980395</c:v>
                </c:pt>
                <c:pt idx="35">
                  <c:v>7.0980392156862742</c:v>
                </c:pt>
                <c:pt idx="36">
                  <c:v>5.8981481481481479</c:v>
                </c:pt>
                <c:pt idx="37">
                  <c:v>6.2558139534883717</c:v>
                </c:pt>
                <c:pt idx="38">
                  <c:v>5.4107142857142856</c:v>
                </c:pt>
                <c:pt idx="39">
                  <c:v>4.8715596330275233</c:v>
                </c:pt>
                <c:pt idx="40">
                  <c:v>4.7551020408163263</c:v>
                </c:pt>
                <c:pt idx="41">
                  <c:v>6.1344537815126055</c:v>
                </c:pt>
                <c:pt idx="42">
                  <c:v>5.4411764705882355</c:v>
                </c:pt>
                <c:pt idx="43">
                  <c:v>5.5981308411214954</c:v>
                </c:pt>
                <c:pt idx="44">
                  <c:v>4.5225225225225225</c:v>
                </c:pt>
                <c:pt idx="45">
                  <c:v>5.3457943925233646</c:v>
                </c:pt>
                <c:pt idx="46">
                  <c:v>4.8674698795180724</c:v>
                </c:pt>
                <c:pt idx="47">
                  <c:v>5.4678899082568808</c:v>
                </c:pt>
                <c:pt idx="48">
                  <c:v>6.4761904761904763</c:v>
                </c:pt>
                <c:pt idx="49">
                  <c:v>5.2868852459016393</c:v>
                </c:pt>
                <c:pt idx="50">
                  <c:v>5.166666666666667</c:v>
                </c:pt>
                <c:pt idx="51">
                  <c:v>10.347826086956522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19-4A96-9C66-5E0784CD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737836070889217"/>
          <c:y val="0.10233896887518693"/>
          <c:w val="6.8131395633655639E-2"/>
          <c:h val="0.13789949278807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132</c:v>
                </c:pt>
                <c:pt idx="1">
                  <c:v>137</c:v>
                </c:pt>
                <c:pt idx="2">
                  <c:v>114</c:v>
                </c:pt>
                <c:pt idx="3">
                  <c:v>107</c:v>
                </c:pt>
                <c:pt idx="4">
                  <c:v>94</c:v>
                </c:pt>
                <c:pt idx="5">
                  <c:v>108</c:v>
                </c:pt>
                <c:pt idx="6">
                  <c:v>117</c:v>
                </c:pt>
                <c:pt idx="7">
                  <c:v>96</c:v>
                </c:pt>
                <c:pt idx="8">
                  <c:v>122</c:v>
                </c:pt>
                <c:pt idx="9">
                  <c:v>113</c:v>
                </c:pt>
                <c:pt idx="10">
                  <c:v>96</c:v>
                </c:pt>
                <c:pt idx="11">
                  <c:v>102</c:v>
                </c:pt>
                <c:pt idx="12">
                  <c:v>113</c:v>
                </c:pt>
                <c:pt idx="13">
                  <c:v>135</c:v>
                </c:pt>
                <c:pt idx="14">
                  <c:v>32</c:v>
                </c:pt>
                <c:pt idx="15">
                  <c:v>114</c:v>
                </c:pt>
                <c:pt idx="16">
                  <c:v>122</c:v>
                </c:pt>
                <c:pt idx="17">
                  <c:v>130</c:v>
                </c:pt>
                <c:pt idx="18">
                  <c:v>90</c:v>
                </c:pt>
                <c:pt idx="19">
                  <c:v>121</c:v>
                </c:pt>
                <c:pt idx="20">
                  <c:v>92</c:v>
                </c:pt>
                <c:pt idx="21">
                  <c:v>120</c:v>
                </c:pt>
                <c:pt idx="22">
                  <c:v>122</c:v>
                </c:pt>
                <c:pt idx="23">
                  <c:v>135</c:v>
                </c:pt>
                <c:pt idx="24">
                  <c:v>141</c:v>
                </c:pt>
                <c:pt idx="25">
                  <c:v>136</c:v>
                </c:pt>
                <c:pt idx="26">
                  <c:v>118</c:v>
                </c:pt>
                <c:pt idx="27">
                  <c:v>127</c:v>
                </c:pt>
                <c:pt idx="28">
                  <c:v>92</c:v>
                </c:pt>
                <c:pt idx="29">
                  <c:v>107</c:v>
                </c:pt>
                <c:pt idx="30">
                  <c:v>107</c:v>
                </c:pt>
                <c:pt idx="31">
                  <c:v>114</c:v>
                </c:pt>
                <c:pt idx="32">
                  <c:v>106</c:v>
                </c:pt>
                <c:pt idx="33">
                  <c:v>115</c:v>
                </c:pt>
                <c:pt idx="34">
                  <c:v>109</c:v>
                </c:pt>
                <c:pt idx="35">
                  <c:v>101</c:v>
                </c:pt>
                <c:pt idx="36">
                  <c:v>117</c:v>
                </c:pt>
                <c:pt idx="37">
                  <c:v>112</c:v>
                </c:pt>
                <c:pt idx="38">
                  <c:v>126</c:v>
                </c:pt>
                <c:pt idx="39">
                  <c:v>120</c:v>
                </c:pt>
                <c:pt idx="40">
                  <c:v>116</c:v>
                </c:pt>
                <c:pt idx="41">
                  <c:v>138</c:v>
                </c:pt>
                <c:pt idx="42">
                  <c:v>138</c:v>
                </c:pt>
                <c:pt idx="43">
                  <c:v>126</c:v>
                </c:pt>
                <c:pt idx="44">
                  <c:v>130</c:v>
                </c:pt>
                <c:pt idx="45">
                  <c:v>125</c:v>
                </c:pt>
                <c:pt idx="46">
                  <c:v>112</c:v>
                </c:pt>
                <c:pt idx="47">
                  <c:v>120</c:v>
                </c:pt>
                <c:pt idx="48">
                  <c:v>123</c:v>
                </c:pt>
                <c:pt idx="49">
                  <c:v>130</c:v>
                </c:pt>
                <c:pt idx="50">
                  <c:v>119</c:v>
                </c:pt>
                <c:pt idx="5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3C8-A7F1-A0CC6E4A50F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97</c:v>
                </c:pt>
                <c:pt idx="1">
                  <c:v>120</c:v>
                </c:pt>
                <c:pt idx="2">
                  <c:v>131</c:v>
                </c:pt>
                <c:pt idx="3">
                  <c:v>101</c:v>
                </c:pt>
                <c:pt idx="4">
                  <c:v>94</c:v>
                </c:pt>
                <c:pt idx="5">
                  <c:v>121</c:v>
                </c:pt>
                <c:pt idx="6">
                  <c:v>100</c:v>
                </c:pt>
                <c:pt idx="7">
                  <c:v>99</c:v>
                </c:pt>
                <c:pt idx="8">
                  <c:v>106</c:v>
                </c:pt>
                <c:pt idx="9">
                  <c:v>96</c:v>
                </c:pt>
                <c:pt idx="10">
                  <c:v>99</c:v>
                </c:pt>
                <c:pt idx="11">
                  <c:v>111</c:v>
                </c:pt>
                <c:pt idx="12">
                  <c:v>140</c:v>
                </c:pt>
                <c:pt idx="13">
                  <c:v>31</c:v>
                </c:pt>
                <c:pt idx="14">
                  <c:v>108</c:v>
                </c:pt>
                <c:pt idx="15">
                  <c:v>125</c:v>
                </c:pt>
                <c:pt idx="16">
                  <c:v>101</c:v>
                </c:pt>
                <c:pt idx="17">
                  <c:v>110</c:v>
                </c:pt>
                <c:pt idx="18">
                  <c:v>87</c:v>
                </c:pt>
                <c:pt idx="19">
                  <c:v>93</c:v>
                </c:pt>
                <c:pt idx="20">
                  <c:v>88</c:v>
                </c:pt>
                <c:pt idx="21">
                  <c:v>123</c:v>
                </c:pt>
                <c:pt idx="22">
                  <c:v>112</c:v>
                </c:pt>
                <c:pt idx="23">
                  <c:v>98</c:v>
                </c:pt>
                <c:pt idx="24">
                  <c:v>106</c:v>
                </c:pt>
                <c:pt idx="25">
                  <c:v>99</c:v>
                </c:pt>
                <c:pt idx="26">
                  <c:v>109</c:v>
                </c:pt>
                <c:pt idx="27">
                  <c:v>103</c:v>
                </c:pt>
                <c:pt idx="28">
                  <c:v>79</c:v>
                </c:pt>
                <c:pt idx="29">
                  <c:v>101</c:v>
                </c:pt>
                <c:pt idx="30">
                  <c:v>104</c:v>
                </c:pt>
                <c:pt idx="31">
                  <c:v>89</c:v>
                </c:pt>
                <c:pt idx="32">
                  <c:v>89</c:v>
                </c:pt>
                <c:pt idx="33">
                  <c:v>103</c:v>
                </c:pt>
                <c:pt idx="34">
                  <c:v>102</c:v>
                </c:pt>
                <c:pt idx="35">
                  <c:v>102</c:v>
                </c:pt>
                <c:pt idx="36">
                  <c:v>108</c:v>
                </c:pt>
                <c:pt idx="37">
                  <c:v>86</c:v>
                </c:pt>
                <c:pt idx="38">
                  <c:v>112</c:v>
                </c:pt>
                <c:pt idx="39">
                  <c:v>109</c:v>
                </c:pt>
                <c:pt idx="40">
                  <c:v>98</c:v>
                </c:pt>
                <c:pt idx="41">
                  <c:v>119</c:v>
                </c:pt>
                <c:pt idx="42">
                  <c:v>102</c:v>
                </c:pt>
                <c:pt idx="43">
                  <c:v>107</c:v>
                </c:pt>
                <c:pt idx="44">
                  <c:v>111</c:v>
                </c:pt>
                <c:pt idx="45">
                  <c:v>107</c:v>
                </c:pt>
                <c:pt idx="46">
                  <c:v>83</c:v>
                </c:pt>
                <c:pt idx="47">
                  <c:v>109</c:v>
                </c:pt>
                <c:pt idx="48">
                  <c:v>105</c:v>
                </c:pt>
                <c:pt idx="49">
                  <c:v>122</c:v>
                </c:pt>
                <c:pt idx="50">
                  <c:v>90</c:v>
                </c:pt>
                <c:pt idx="51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3C8-A7F1-A0CC6E4A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chemeClr val="bg2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9152903229662"/>
          <c:y val="6.3962482630847611E-2"/>
          <c:w val="7.0135104758397598E-2"/>
          <c:h val="0.13126762697001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1214377541275"/>
          <c:y val="0.14120288772992343"/>
          <c:w val="0.86970852703221779"/>
          <c:h val="0.7306516682718862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59.474716202270386</c:v>
                </c:pt>
                <c:pt idx="1">
                  <c:v>59.208835341365479</c:v>
                </c:pt>
                <c:pt idx="2">
                  <c:v>58.210720887245849</c:v>
                </c:pt>
                <c:pt idx="3">
                  <c:v>59.110497237569049</c:v>
                </c:pt>
                <c:pt idx="4">
                  <c:v>59.36319612590799</c:v>
                </c:pt>
                <c:pt idx="5">
                  <c:v>59.024901703800786</c:v>
                </c:pt>
                <c:pt idx="6">
                  <c:v>58.954081632653057</c:v>
                </c:pt>
                <c:pt idx="7">
                  <c:v>58.815286624203821</c:v>
                </c:pt>
                <c:pt idx="8">
                  <c:v>59.062283737024231</c:v>
                </c:pt>
                <c:pt idx="9">
                  <c:v>59.161290322580633</c:v>
                </c:pt>
                <c:pt idx="10">
                  <c:v>59.257668711656429</c:v>
                </c:pt>
                <c:pt idx="11">
                  <c:v>58.903361344537807</c:v>
                </c:pt>
                <c:pt idx="12">
                  <c:v>59.047244094488192</c:v>
                </c:pt>
                <c:pt idx="13">
                  <c:v>59.437017994858607</c:v>
                </c:pt>
                <c:pt idx="14">
                  <c:v>58.258620689655153</c:v>
                </c:pt>
                <c:pt idx="15">
                  <c:v>59.280916030534357</c:v>
                </c:pt>
                <c:pt idx="16">
                  <c:v>59.279146141215101</c:v>
                </c:pt>
                <c:pt idx="17">
                  <c:v>58.504881450488142</c:v>
                </c:pt>
                <c:pt idx="18">
                  <c:v>58.324022346368722</c:v>
                </c:pt>
                <c:pt idx="19">
                  <c:v>59.166299559471362</c:v>
                </c:pt>
                <c:pt idx="20">
                  <c:v>58.564612326043751</c:v>
                </c:pt>
                <c:pt idx="21">
                  <c:v>58.8</c:v>
                </c:pt>
                <c:pt idx="22">
                  <c:v>59.650280898876403</c:v>
                </c:pt>
                <c:pt idx="23">
                  <c:v>59.090236686390512</c:v>
                </c:pt>
                <c:pt idx="24">
                  <c:v>59.288035450516993</c:v>
                </c:pt>
                <c:pt idx="25">
                  <c:v>59.366306027820698</c:v>
                </c:pt>
                <c:pt idx="26">
                  <c:v>59.086519114688109</c:v>
                </c:pt>
                <c:pt idx="27">
                  <c:v>59.409711684370258</c:v>
                </c:pt>
                <c:pt idx="28">
                  <c:v>58.668269230769241</c:v>
                </c:pt>
                <c:pt idx="29">
                  <c:v>58.544444444444437</c:v>
                </c:pt>
                <c:pt idx="30">
                  <c:v>59.172619047619023</c:v>
                </c:pt>
                <c:pt idx="31">
                  <c:v>58.719769673704405</c:v>
                </c:pt>
                <c:pt idx="32">
                  <c:v>58.589981447124302</c:v>
                </c:pt>
                <c:pt idx="33">
                  <c:v>59.106032906764177</c:v>
                </c:pt>
                <c:pt idx="34">
                  <c:v>59.109939759036145</c:v>
                </c:pt>
                <c:pt idx="35">
                  <c:v>59.045958795562598</c:v>
                </c:pt>
                <c:pt idx="36">
                  <c:v>58.877971473851026</c:v>
                </c:pt>
                <c:pt idx="37">
                  <c:v>58.919413919413913</c:v>
                </c:pt>
                <c:pt idx="38">
                  <c:v>58.967642526964561</c:v>
                </c:pt>
                <c:pt idx="39">
                  <c:v>58.441441441441427</c:v>
                </c:pt>
                <c:pt idx="40">
                  <c:v>58.966666666666669</c:v>
                </c:pt>
                <c:pt idx="41">
                  <c:v>58.792817679557999</c:v>
                </c:pt>
                <c:pt idx="42">
                  <c:v>58.944776119402995</c:v>
                </c:pt>
                <c:pt idx="43">
                  <c:v>58.265007320644223</c:v>
                </c:pt>
                <c:pt idx="44">
                  <c:v>58.501798561151091</c:v>
                </c:pt>
                <c:pt idx="45">
                  <c:v>59.03483309143688</c:v>
                </c:pt>
                <c:pt idx="46">
                  <c:v>58.070780399274064</c:v>
                </c:pt>
                <c:pt idx="47">
                  <c:v>58.062080536912745</c:v>
                </c:pt>
                <c:pt idx="48">
                  <c:v>58.624765478424017</c:v>
                </c:pt>
                <c:pt idx="49">
                  <c:v>58.929667519181592</c:v>
                </c:pt>
                <c:pt idx="50">
                  <c:v>59.245222929936283</c:v>
                </c:pt>
                <c:pt idx="51">
                  <c:v>58.853377265238862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4-487C-9138-7DFA950A018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58.890721649484519</c:v>
                </c:pt>
                <c:pt idx="1">
                  <c:v>58.001605136436595</c:v>
                </c:pt>
                <c:pt idx="2">
                  <c:v>58.540955631399314</c:v>
                </c:pt>
                <c:pt idx="3">
                  <c:v>59.355086372360851</c:v>
                </c:pt>
                <c:pt idx="4">
                  <c:v>59.337758112094384</c:v>
                </c:pt>
                <c:pt idx="5">
                  <c:v>59.339130434782611</c:v>
                </c:pt>
                <c:pt idx="6">
                  <c:v>59.410447761194007</c:v>
                </c:pt>
                <c:pt idx="7">
                  <c:v>58.747269890795621</c:v>
                </c:pt>
                <c:pt idx="8">
                  <c:v>59.06035889070148</c:v>
                </c:pt>
                <c:pt idx="9">
                  <c:v>59.461538461538481</c:v>
                </c:pt>
                <c:pt idx="10">
                  <c:v>58.875432525951553</c:v>
                </c:pt>
                <c:pt idx="11">
                  <c:v>59.365682137834064</c:v>
                </c:pt>
                <c:pt idx="12">
                  <c:v>59.190839694656489</c:v>
                </c:pt>
                <c:pt idx="13">
                  <c:v>60.076923076923087</c:v>
                </c:pt>
                <c:pt idx="14">
                  <c:v>59.162629757785453</c:v>
                </c:pt>
                <c:pt idx="15">
                  <c:v>59.062330623306238</c:v>
                </c:pt>
                <c:pt idx="16">
                  <c:v>58.536842105263155</c:v>
                </c:pt>
                <c:pt idx="17">
                  <c:v>59.233449477351911</c:v>
                </c:pt>
                <c:pt idx="18">
                  <c:v>59.389635316698651</c:v>
                </c:pt>
                <c:pt idx="19">
                  <c:v>59.383495145631059</c:v>
                </c:pt>
                <c:pt idx="20">
                  <c:v>59.54720616570328</c:v>
                </c:pt>
                <c:pt idx="21">
                  <c:v>58.842925659472407</c:v>
                </c:pt>
                <c:pt idx="22">
                  <c:v>58.863551401869159</c:v>
                </c:pt>
                <c:pt idx="23">
                  <c:v>59.088967971530259</c:v>
                </c:pt>
                <c:pt idx="24">
                  <c:v>59.265999999999984</c:v>
                </c:pt>
                <c:pt idx="25">
                  <c:v>59.310546875</c:v>
                </c:pt>
                <c:pt idx="26">
                  <c:v>58.47</c:v>
                </c:pt>
                <c:pt idx="27">
                  <c:v>58.978221415607983</c:v>
                </c:pt>
                <c:pt idx="28">
                  <c:v>58.657957244655599</c:v>
                </c:pt>
                <c:pt idx="29">
                  <c:v>59.597302504816973</c:v>
                </c:pt>
                <c:pt idx="30">
                  <c:v>59.212978369384381</c:v>
                </c:pt>
                <c:pt idx="31">
                  <c:v>58.71334792122537</c:v>
                </c:pt>
                <c:pt idx="32">
                  <c:v>58.523540489642194</c:v>
                </c:pt>
                <c:pt idx="33">
                  <c:v>59.044802867383503</c:v>
                </c:pt>
                <c:pt idx="34">
                  <c:v>58.814558058925485</c:v>
                </c:pt>
                <c:pt idx="35">
                  <c:v>58.357734806629843</c:v>
                </c:pt>
                <c:pt idx="36">
                  <c:v>58.880690737833604</c:v>
                </c:pt>
                <c:pt idx="37">
                  <c:v>58.802607076350093</c:v>
                </c:pt>
                <c:pt idx="38">
                  <c:v>58.55115511551157</c:v>
                </c:pt>
                <c:pt idx="39">
                  <c:v>58.687382297551792</c:v>
                </c:pt>
                <c:pt idx="40">
                  <c:v>58.731759656652351</c:v>
                </c:pt>
                <c:pt idx="41">
                  <c:v>58.913698630136977</c:v>
                </c:pt>
                <c:pt idx="42">
                  <c:v>58.733333333333348</c:v>
                </c:pt>
                <c:pt idx="43">
                  <c:v>58.59599332220369</c:v>
                </c:pt>
                <c:pt idx="44">
                  <c:v>59.300796812749006</c:v>
                </c:pt>
                <c:pt idx="45">
                  <c:v>58.653846153846168</c:v>
                </c:pt>
                <c:pt idx="46">
                  <c:v>59.707920792079207</c:v>
                </c:pt>
                <c:pt idx="47">
                  <c:v>59.223154362416103</c:v>
                </c:pt>
                <c:pt idx="48">
                  <c:v>59.19705882352941</c:v>
                </c:pt>
                <c:pt idx="49">
                  <c:v>59.027906976744156</c:v>
                </c:pt>
                <c:pt idx="50">
                  <c:v>59.550537634408599</c:v>
                </c:pt>
                <c:pt idx="51">
                  <c:v>60.161764705882355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4-487C-9138-7DFA950A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36255940980347"/>
          <c:y val="0.12789795069856139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1932668932998E-2"/>
          <c:y val="0.15328960896017033"/>
          <c:w val="0.89685281498484282"/>
          <c:h val="0.76204355503949106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</c:formatCode>
                <c:ptCount val="52"/>
                <c:pt idx="0">
                  <c:v>152.69633642930859</c:v>
                </c:pt>
                <c:pt idx="1">
                  <c:v>151.67253012048172</c:v>
                </c:pt>
                <c:pt idx="2">
                  <c:v>157.46044362292051</c:v>
                </c:pt>
                <c:pt idx="3">
                  <c:v>156.43443830570902</c:v>
                </c:pt>
                <c:pt idx="4">
                  <c:v>154.46319612590796</c:v>
                </c:pt>
                <c:pt idx="5">
                  <c:v>154.66592398427238</c:v>
                </c:pt>
                <c:pt idx="6">
                  <c:v>155.5884353741497</c:v>
                </c:pt>
                <c:pt idx="7">
                  <c:v>156.38174097664557</c:v>
                </c:pt>
                <c:pt idx="8">
                  <c:v>156.40173010380613</c:v>
                </c:pt>
                <c:pt idx="9">
                  <c:v>159.50151802656544</c:v>
                </c:pt>
                <c:pt idx="10">
                  <c:v>154.34355828220853</c:v>
                </c:pt>
                <c:pt idx="11">
                  <c:v>158.19957983193277</c:v>
                </c:pt>
                <c:pt idx="12">
                  <c:v>154.15637795275578</c:v>
                </c:pt>
                <c:pt idx="13">
                  <c:v>153.91169665809775</c:v>
                </c:pt>
                <c:pt idx="14">
                  <c:v>157.68793103448269</c:v>
                </c:pt>
                <c:pt idx="15">
                  <c:v>153.12641221374022</c:v>
                </c:pt>
                <c:pt idx="16">
                  <c:v>151.43037766830861</c:v>
                </c:pt>
                <c:pt idx="17">
                  <c:v>158.10613668061373</c:v>
                </c:pt>
                <c:pt idx="18">
                  <c:v>155.2156424581006</c:v>
                </c:pt>
                <c:pt idx="19">
                  <c:v>153.89471365638789</c:v>
                </c:pt>
                <c:pt idx="20">
                  <c:v>155.57375745526829</c:v>
                </c:pt>
                <c:pt idx="21">
                  <c:v>152.15479674796757</c:v>
                </c:pt>
                <c:pt idx="22">
                  <c:v>147.24508426966304</c:v>
                </c:pt>
                <c:pt idx="23">
                  <c:v>153.52914201183441</c:v>
                </c:pt>
                <c:pt idx="24">
                  <c:v>151.15494830132923</c:v>
                </c:pt>
                <c:pt idx="25">
                  <c:v>155.54976816074179</c:v>
                </c:pt>
                <c:pt idx="26">
                  <c:v>154.01649899396358</c:v>
                </c:pt>
                <c:pt idx="27">
                  <c:v>150.86737481031867</c:v>
                </c:pt>
                <c:pt idx="28">
                  <c:v>159.38461538461542</c:v>
                </c:pt>
                <c:pt idx="29">
                  <c:v>154.48430555555555</c:v>
                </c:pt>
                <c:pt idx="30">
                  <c:v>152.5353174603174</c:v>
                </c:pt>
                <c:pt idx="31">
                  <c:v>156.39558541266777</c:v>
                </c:pt>
                <c:pt idx="32">
                  <c:v>160.70037105751399</c:v>
                </c:pt>
                <c:pt idx="33">
                  <c:v>153.31809872029254</c:v>
                </c:pt>
                <c:pt idx="34">
                  <c:v>153.71310240963845</c:v>
                </c:pt>
                <c:pt idx="35">
                  <c:v>153.6316957210777</c:v>
                </c:pt>
                <c:pt idx="36">
                  <c:v>150.43851030110937</c:v>
                </c:pt>
                <c:pt idx="37">
                  <c:v>154.79340659340662</c:v>
                </c:pt>
                <c:pt idx="38">
                  <c:v>154.32080123266559</c:v>
                </c:pt>
                <c:pt idx="39">
                  <c:v>159.91405405405402</c:v>
                </c:pt>
                <c:pt idx="40">
                  <c:v>159.74529411764723</c:v>
                </c:pt>
                <c:pt idx="41">
                  <c:v>155.29792817679541</c:v>
                </c:pt>
                <c:pt idx="42">
                  <c:v>152.43119402985067</c:v>
                </c:pt>
                <c:pt idx="43">
                  <c:v>159.37174231332352</c:v>
                </c:pt>
                <c:pt idx="44">
                  <c:v>151.67553956834527</c:v>
                </c:pt>
                <c:pt idx="45">
                  <c:v>156.13323657474604</c:v>
                </c:pt>
                <c:pt idx="46">
                  <c:v>155.15208711433769</c:v>
                </c:pt>
                <c:pt idx="47">
                  <c:v>159.51677852349002</c:v>
                </c:pt>
                <c:pt idx="48">
                  <c:v>158.45609756097542</c:v>
                </c:pt>
                <c:pt idx="49">
                  <c:v>148.72378516624045</c:v>
                </c:pt>
                <c:pt idx="50">
                  <c:v>150.49920382165621</c:v>
                </c:pt>
                <c:pt idx="51">
                  <c:v>153.43426688632627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6-4090-A413-A8AE4EC102A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</c:formatCode>
                <c:ptCount val="52"/>
                <c:pt idx="0">
                  <c:v>154.21505154639161</c:v>
                </c:pt>
                <c:pt idx="1">
                  <c:v>159.85056179775296</c:v>
                </c:pt>
                <c:pt idx="2">
                  <c:v>157.69590443686013</c:v>
                </c:pt>
                <c:pt idx="3">
                  <c:v>156.1925143953934</c:v>
                </c:pt>
                <c:pt idx="4">
                  <c:v>154.03259587020651</c:v>
                </c:pt>
                <c:pt idx="5">
                  <c:v>153.46898550724629</c:v>
                </c:pt>
                <c:pt idx="6">
                  <c:v>151.61305970149277</c:v>
                </c:pt>
                <c:pt idx="7">
                  <c:v>157.83010920436817</c:v>
                </c:pt>
                <c:pt idx="8">
                  <c:v>152.86150081566069</c:v>
                </c:pt>
                <c:pt idx="9">
                  <c:v>156.91268191268185</c:v>
                </c:pt>
                <c:pt idx="10">
                  <c:v>155.04256055363308</c:v>
                </c:pt>
                <c:pt idx="11">
                  <c:v>149.83727144866381</c:v>
                </c:pt>
                <c:pt idx="12">
                  <c:v>155.82938931297696</c:v>
                </c:pt>
                <c:pt idx="13">
                  <c:v>158.09230769230771</c:v>
                </c:pt>
                <c:pt idx="14">
                  <c:v>154.0355247981546</c:v>
                </c:pt>
                <c:pt idx="15">
                  <c:v>156.82981029810298</c:v>
                </c:pt>
                <c:pt idx="16">
                  <c:v>157.03403508771919</c:v>
                </c:pt>
                <c:pt idx="17">
                  <c:v>157.644425087108</c:v>
                </c:pt>
                <c:pt idx="18">
                  <c:v>155.74376199616131</c:v>
                </c:pt>
                <c:pt idx="19">
                  <c:v>152.73673139158564</c:v>
                </c:pt>
                <c:pt idx="20">
                  <c:v>150.67764932562619</c:v>
                </c:pt>
                <c:pt idx="21">
                  <c:v>153.96654676258996</c:v>
                </c:pt>
                <c:pt idx="22">
                  <c:v>156.08598130841125</c:v>
                </c:pt>
                <c:pt idx="23">
                  <c:v>152.78665480427046</c:v>
                </c:pt>
                <c:pt idx="24">
                  <c:v>156.06840000000011</c:v>
                </c:pt>
                <c:pt idx="25">
                  <c:v>158.71796875000004</c:v>
                </c:pt>
                <c:pt idx="26">
                  <c:v>153.29066666666662</c:v>
                </c:pt>
                <c:pt idx="27">
                  <c:v>154.50108892921949</c:v>
                </c:pt>
                <c:pt idx="28">
                  <c:v>157.80570071258907</c:v>
                </c:pt>
                <c:pt idx="29">
                  <c:v>154.63487475915204</c:v>
                </c:pt>
                <c:pt idx="30">
                  <c:v>154.24841930116477</c:v>
                </c:pt>
                <c:pt idx="31">
                  <c:v>155.17636761487964</c:v>
                </c:pt>
                <c:pt idx="32">
                  <c:v>160.53182674199621</c:v>
                </c:pt>
                <c:pt idx="33">
                  <c:v>153.34892473118285</c:v>
                </c:pt>
                <c:pt idx="34">
                  <c:v>156.71819757365702</c:v>
                </c:pt>
                <c:pt idx="35">
                  <c:v>151.55828729281777</c:v>
                </c:pt>
                <c:pt idx="36">
                  <c:v>156.0725274725273</c:v>
                </c:pt>
                <c:pt idx="37">
                  <c:v>156.16722532588463</c:v>
                </c:pt>
                <c:pt idx="38">
                  <c:v>157.00264026402661</c:v>
                </c:pt>
                <c:pt idx="39">
                  <c:v>157.96365348399243</c:v>
                </c:pt>
                <c:pt idx="40">
                  <c:v>156.01394849785413</c:v>
                </c:pt>
                <c:pt idx="41">
                  <c:v>152.2230136986303</c:v>
                </c:pt>
                <c:pt idx="42">
                  <c:v>152.85567567567571</c:v>
                </c:pt>
                <c:pt idx="43">
                  <c:v>155.28998330550937</c:v>
                </c:pt>
                <c:pt idx="44">
                  <c:v>152.47410358565747</c:v>
                </c:pt>
                <c:pt idx="45">
                  <c:v>157.15297202797191</c:v>
                </c:pt>
                <c:pt idx="46">
                  <c:v>153.03589108910879</c:v>
                </c:pt>
                <c:pt idx="47">
                  <c:v>154.25604026845645</c:v>
                </c:pt>
                <c:pt idx="48">
                  <c:v>151.65764705882339</c:v>
                </c:pt>
                <c:pt idx="49">
                  <c:v>154.30170542635659</c:v>
                </c:pt>
                <c:pt idx="50">
                  <c:v>154.52172043010762</c:v>
                </c:pt>
                <c:pt idx="51">
                  <c:v>146.99138655462187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6-4090-A413-A8AE4EC10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1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83163224893837"/>
          <c:y val="0.21806385755898042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-47.3868773330802</c:v>
                </c:pt>
                <c:pt idx="1">
                  <c:v>-46.38362485305597</c:v>
                </c:pt>
                <c:pt idx="2">
                  <c:v>-49.337350580636048</c:v>
                </c:pt>
                <c:pt idx="3">
                  <c:v>-57.642026954591138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-38.915083228772716</c:v>
                </c:pt>
                <c:pt idx="1">
                  <c:v>-40.135070102766718</c:v>
                </c:pt>
                <c:pt idx="2">
                  <c:v>-53.646131240863348</c:v>
                </c:pt>
                <c:pt idx="3">
                  <c:v>-43.237834359185698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-22.697029874463681</c:v>
                </c:pt>
                <c:pt idx="1">
                  <c:v>-35.160498435996622</c:v>
                </c:pt>
                <c:pt idx="2">
                  <c:v>-24.411853623998248</c:v>
                </c:pt>
                <c:pt idx="3">
                  <c:v>-57.196592722869553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-38.476347306831293</c:v>
                </c:pt>
                <c:pt idx="1">
                  <c:v>-45.361943025332153</c:v>
                </c:pt>
                <c:pt idx="2">
                  <c:v>-35.725914853750297</c:v>
                </c:pt>
                <c:pt idx="3">
                  <c:v>-46.846442199004017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-36.558472096885495</c:v>
                </c:pt>
                <c:pt idx="1">
                  <c:v>-43.05327263463667</c:v>
                </c:pt>
                <c:pt idx="2">
                  <c:v>-35.9714530575365</c:v>
                </c:pt>
                <c:pt idx="3">
                  <c:v>-38.476131846378792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i de ulike regionene</a:t>
            </a:r>
          </a:p>
        </c:rich>
      </c:tx>
      <c:layout>
        <c:manualLayout>
          <c:xMode val="edge"/>
          <c:yMode val="edge"/>
          <c:x val="0.13286320785140837"/>
          <c:y val="2.811204361461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58922069803945E-2"/>
          <c:y val="0.16865107557391795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0</c:formatCode>
                <c:ptCount val="4"/>
                <c:pt idx="0">
                  <c:v>19292.25</c:v>
                </c:pt>
                <c:pt idx="1">
                  <c:v>12911</c:v>
                </c:pt>
                <c:pt idx="2">
                  <c:v>4549</c:v>
                </c:pt>
                <c:pt idx="3">
                  <c:v>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0</c:formatCode>
                <c:ptCount val="4"/>
                <c:pt idx="0">
                  <c:v>22900</c:v>
                </c:pt>
                <c:pt idx="1">
                  <c:v>12272</c:v>
                </c:pt>
                <c:pt idx="2">
                  <c:v>4066</c:v>
                </c:pt>
                <c:pt idx="3">
                  <c:v>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0</c:formatCode>
                <c:ptCount val="4"/>
                <c:pt idx="0">
                  <c:v>22930</c:v>
                </c:pt>
                <c:pt idx="1">
                  <c:v>18039</c:v>
                </c:pt>
                <c:pt idx="2">
                  <c:v>3142</c:v>
                </c:pt>
                <c:pt idx="3">
                  <c:v>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0</c:formatCode>
                <c:ptCount val="4"/>
                <c:pt idx="0">
                  <c:v>12955</c:v>
                </c:pt>
                <c:pt idx="1">
                  <c:v>14218</c:v>
                </c:pt>
                <c:pt idx="2">
                  <c:v>1752</c:v>
                </c:pt>
                <c:pt idx="3">
                  <c:v>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0</c:formatCode>
                <c:ptCount val="4"/>
                <c:pt idx="0">
                  <c:v>12445</c:v>
                </c:pt>
                <c:pt idx="1">
                  <c:v>14106</c:v>
                </c:pt>
                <c:pt idx="2">
                  <c:v>915</c:v>
                </c:pt>
                <c:pt idx="3">
                  <c:v>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SLAKT per PRODUSENT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92682515436384E-2"/>
          <c:y val="0.17079018063918477"/>
          <c:w val="0.85730783850462589"/>
          <c:h val="0.67246553539096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22.939655172413794</c:v>
                </c:pt>
                <c:pt idx="1">
                  <c:v>21.809121621621621</c:v>
                </c:pt>
                <c:pt idx="2">
                  <c:v>11.014527845036319</c:v>
                </c:pt>
                <c:pt idx="3">
                  <c:v>16.971223021582734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6BE-83FD-3ACD921B787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29.663212435233159</c:v>
                </c:pt>
                <c:pt idx="1">
                  <c:v>20.35157545605307</c:v>
                </c:pt>
                <c:pt idx="2">
                  <c:v>14.020689655172413</c:v>
                </c:pt>
                <c:pt idx="3">
                  <c:v>24.697674418604652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6BE-83FD-3ACD921B787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33.770250368188513</c:v>
                </c:pt>
                <c:pt idx="1">
                  <c:v>32.040852575488458</c:v>
                </c:pt>
                <c:pt idx="2">
                  <c:v>11.467153284671532</c:v>
                </c:pt>
                <c:pt idx="3">
                  <c:v>43.138888888888886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6BE-83FD-3ACD921B787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33.048469387755105</c:v>
                </c:pt>
                <c:pt idx="1">
                  <c:v>48.196610169491528</c:v>
                </c:pt>
                <c:pt idx="2">
                  <c:v>10.554216867469879</c:v>
                </c:pt>
                <c:pt idx="3">
                  <c:v>39.984848484848484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7-46BE-83FD-3ACD921B787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35.968208092485547</c:v>
                </c:pt>
                <c:pt idx="1">
                  <c:v>50.378571428571426</c:v>
                </c:pt>
                <c:pt idx="2">
                  <c:v>7.0930232558139537</c:v>
                </c:pt>
                <c:pt idx="3">
                  <c:v>46.618181818181817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7-46BE-83FD-3ACD921B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81307297795979"/>
          <c:y val="0.24603199190392105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vekt og kjøtt% 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År!$H$7:$H$34</c:f>
              <c:numCache>
                <c:formatCode>0.0</c:formatCode>
                <c:ptCount val="28"/>
                <c:pt idx="0">
                  <c:v>141.90398126120817</c:v>
                </c:pt>
                <c:pt idx="1">
                  <c:v>143.58974590087797</c:v>
                </c:pt>
                <c:pt idx="2">
                  <c:v>145.48214059235397</c:v>
                </c:pt>
                <c:pt idx="3">
                  <c:v>144.91590779577712</c:v>
                </c:pt>
                <c:pt idx="4">
                  <c:v>143.32046325600811</c:v>
                </c:pt>
                <c:pt idx="5">
                  <c:v>140.91399950079071</c:v>
                </c:pt>
                <c:pt idx="6">
                  <c:v>143.26597470193045</c:v>
                </c:pt>
                <c:pt idx="7">
                  <c:v>144.57000339223421</c:v>
                </c:pt>
                <c:pt idx="8">
                  <c:v>143.8685347205801</c:v>
                </c:pt>
                <c:pt idx="9">
                  <c:v>145.01043305954127</c:v>
                </c:pt>
                <c:pt idx="10">
                  <c:v>145.75551078615476</c:v>
                </c:pt>
                <c:pt idx="11">
                  <c:v>147.82996492666564</c:v>
                </c:pt>
                <c:pt idx="12">
                  <c:v>146.20438666792421</c:v>
                </c:pt>
                <c:pt idx="13">
                  <c:v>145.15006807969911</c:v>
                </c:pt>
                <c:pt idx="14">
                  <c:v>144.17070272181061</c:v>
                </c:pt>
                <c:pt idx="15">
                  <c:v>143.6621444879311</c:v>
                </c:pt>
                <c:pt idx="16">
                  <c:v>144.22720355547276</c:v>
                </c:pt>
                <c:pt idx="17">
                  <c:v>143.67384235765064</c:v>
                </c:pt>
                <c:pt idx="18">
                  <c:v>142.6674377721738</c:v>
                </c:pt>
                <c:pt idx="19">
                  <c:v>138.80549313102316</c:v>
                </c:pt>
                <c:pt idx="20">
                  <c:v>151.01360824123023</c:v>
                </c:pt>
                <c:pt idx="21">
                  <c:v>151.85775907093824</c:v>
                </c:pt>
                <c:pt idx="22">
                  <c:v>153.04793415886411</c:v>
                </c:pt>
                <c:pt idx="23">
                  <c:v>152.19125420849949</c:v>
                </c:pt>
                <c:pt idx="24">
                  <c:v>152.33161203203599</c:v>
                </c:pt>
                <c:pt idx="25">
                  <c:v>153.84287769784189</c:v>
                </c:pt>
                <c:pt idx="26">
                  <c:v>154.53716765935877</c:v>
                </c:pt>
                <c:pt idx="27">
                  <c:v>154.81993672993596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E-4196-810B-AAF74852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05608"/>
        <c:axId val="718320896"/>
      </c:barChart>
      <c:barChart>
        <c:barDir val="col"/>
        <c:grouping val="clustered"/>
        <c:varyColors val="0"/>
        <c:ser>
          <c:idx val="1"/>
          <c:order val="1"/>
          <c:tx>
            <c:strRef>
              <c:f>År!$L$6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År!$L$7:$L$34</c:f>
              <c:numCache>
                <c:formatCode>0.00</c:formatCode>
                <c:ptCount val="28"/>
                <c:pt idx="0">
                  <c:v>55.168851973183607</c:v>
                </c:pt>
                <c:pt idx="1">
                  <c:v>55.536422683715351</c:v>
                </c:pt>
                <c:pt idx="2">
                  <c:v>55.436040143284302</c:v>
                </c:pt>
                <c:pt idx="3">
                  <c:v>55.404446125172193</c:v>
                </c:pt>
                <c:pt idx="4">
                  <c:v>55.769451960915923</c:v>
                </c:pt>
                <c:pt idx="5">
                  <c:v>56.080099913925515</c:v>
                </c:pt>
                <c:pt idx="6">
                  <c:v>55.797535103317195</c:v>
                </c:pt>
                <c:pt idx="7">
                  <c:v>56.016411344419822</c:v>
                </c:pt>
                <c:pt idx="8">
                  <c:v>56.371418681435721</c:v>
                </c:pt>
                <c:pt idx="9">
                  <c:v>56.804417712330192</c:v>
                </c:pt>
                <c:pt idx="10">
                  <c:v>56.870196685485354</c:v>
                </c:pt>
                <c:pt idx="11">
                  <c:v>56.752262960592496</c:v>
                </c:pt>
                <c:pt idx="12">
                  <c:v>56.745844072926758</c:v>
                </c:pt>
                <c:pt idx="13">
                  <c:v>57.259412702025955</c:v>
                </c:pt>
                <c:pt idx="14">
                  <c:v>58.320466149773054</c:v>
                </c:pt>
                <c:pt idx="15">
                  <c:v>58.832551408631531</c:v>
                </c:pt>
                <c:pt idx="16">
                  <c:v>59.103415294172542</c:v>
                </c:pt>
                <c:pt idx="17">
                  <c:v>59.293575197273199</c:v>
                </c:pt>
                <c:pt idx="18">
                  <c:v>59.327400091869521</c:v>
                </c:pt>
                <c:pt idx="19">
                  <c:v>59.196738796020888</c:v>
                </c:pt>
                <c:pt idx="20">
                  <c:v>58.838956040651858</c:v>
                </c:pt>
                <c:pt idx="21">
                  <c:v>58.64213954345756</c:v>
                </c:pt>
                <c:pt idx="22">
                  <c:v>58.669777697233293</c:v>
                </c:pt>
                <c:pt idx="23">
                  <c:v>59.155614258820691</c:v>
                </c:pt>
                <c:pt idx="24">
                  <c:v>59.146364934500504</c:v>
                </c:pt>
                <c:pt idx="25">
                  <c:v>59.033895642886314</c:v>
                </c:pt>
                <c:pt idx="26">
                  <c:v>58.943021929268589</c:v>
                </c:pt>
                <c:pt idx="27">
                  <c:v>59.022313251407077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E-4196-810B-AAF74852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7560"/>
        <c:axId val="718319720"/>
      </c:bar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0896"/>
        <c:scaling>
          <c:orientation val="minMax"/>
          <c:max val="156"/>
          <c:min val="1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catAx>
        <c:axId val="71832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19720"/>
        <c:crosses val="autoZero"/>
        <c:auto val="1"/>
        <c:lblAlgn val="ctr"/>
        <c:lblOffset val="100"/>
        <c:noMultiLvlLbl val="0"/>
      </c:catAx>
      <c:valAx>
        <c:axId val="718319720"/>
        <c:scaling>
          <c:orientation val="minMax"/>
          <c:max val="60"/>
          <c:min val="5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6445544755482837"/>
              <c:y val="0.37262404355114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560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29551329794368"/>
          <c:y val="0.18142621960255201"/>
          <c:w val="9.6438845786738447E-2"/>
          <c:h val="0.15535338143379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PRODUSENTER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547254790855E-2"/>
          <c:y val="0.16865120223249622"/>
          <c:w val="0.83832303244272033"/>
          <c:h val="0.67460450520553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841</c:v>
                </c:pt>
                <c:pt idx="1">
                  <c:v>592</c:v>
                </c:pt>
                <c:pt idx="2">
                  <c:v>413</c:v>
                </c:pt>
                <c:pt idx="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0-4F89-AE24-7A3F223968A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772</c:v>
                </c:pt>
                <c:pt idx="1">
                  <c:v>603</c:v>
                </c:pt>
                <c:pt idx="2">
                  <c:v>290</c:v>
                </c:pt>
                <c:pt idx="3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0-4F89-AE24-7A3F223968A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679</c:v>
                </c:pt>
                <c:pt idx="1">
                  <c:v>563</c:v>
                </c:pt>
                <c:pt idx="2">
                  <c:v>274</c:v>
                </c:pt>
                <c:pt idx="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0-4F89-AE24-7A3F223968A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392</c:v>
                </c:pt>
                <c:pt idx="1">
                  <c:v>295</c:v>
                </c:pt>
                <c:pt idx="2">
                  <c:v>166</c:v>
                </c:pt>
                <c:pt idx="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0-4F89-AE24-7A3F223968A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346</c:v>
                </c:pt>
                <c:pt idx="1">
                  <c:v>280</c:v>
                </c:pt>
                <c:pt idx="2">
                  <c:v>129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0-4F89-AE24-7A3F2239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6871231602955"/>
          <c:y val="0.28460499723914467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KJØTT%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4918130439205E-2"/>
          <c:y val="0.1532220000984067"/>
          <c:w val="0.84275139839311919"/>
          <c:h val="0.69003370733962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56.563719862227323</c:v>
                </c:pt>
                <c:pt idx="1">
                  <c:v>57.234691465048485</c:v>
                </c:pt>
                <c:pt idx="2">
                  <c:v>56.853082741233109</c:v>
                </c:pt>
                <c:pt idx="3">
                  <c:v>56.354961832061086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488-95F3-0058DA95AE30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56.626950043821239</c:v>
                </c:pt>
                <c:pt idx="1">
                  <c:v>57.03807811733941</c:v>
                </c:pt>
                <c:pt idx="2">
                  <c:v>57.046712802768177</c:v>
                </c:pt>
                <c:pt idx="3">
                  <c:v>56.092621664050242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488-95F3-0058DA95AE30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58.915481901439186</c:v>
                </c:pt>
                <c:pt idx="1">
                  <c:v>59.59504407117911</c:v>
                </c:pt>
                <c:pt idx="2">
                  <c:v>59.332906939558683</c:v>
                </c:pt>
                <c:pt idx="3">
                  <c:v>58.947413608070384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D-4488-95F3-0058DA95AE30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58.531078681182926</c:v>
                </c:pt>
                <c:pt idx="1">
                  <c:v>59.292930003517426</c:v>
                </c:pt>
                <c:pt idx="2">
                  <c:v>58.48201027984009</c:v>
                </c:pt>
                <c:pt idx="3">
                  <c:v>59.385752178855597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D-4488-95F3-0058DA95AE30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58.440337484933693</c:v>
                </c:pt>
                <c:pt idx="1">
                  <c:v>59.599035871260462</c:v>
                </c:pt>
                <c:pt idx="2">
                  <c:v>57.631578947368403</c:v>
                </c:pt>
                <c:pt idx="3">
                  <c:v>59.168876755070194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D-4488-95F3-0058DA95A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3283209112439"/>
          <c:y val="9.9454571630070904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SLAKTEVEKT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20815353993231E-2"/>
          <c:y val="0.16093660116545147"/>
          <c:w val="0.84717976434351805"/>
          <c:h val="0.68231910627257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143.36408661509145</c:v>
                </c:pt>
                <c:pt idx="1">
                  <c:v>144.34493067926545</c:v>
                </c:pt>
                <c:pt idx="2">
                  <c:v>138.08938228182009</c:v>
                </c:pt>
                <c:pt idx="3">
                  <c:v>147.02335735481148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CF0-92F5-42E27AEC00DD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145.32744978165923</c:v>
                </c:pt>
                <c:pt idx="1">
                  <c:v>147.08666883963477</c:v>
                </c:pt>
                <c:pt idx="2">
                  <c:v>141.56180521396962</c:v>
                </c:pt>
                <c:pt idx="3">
                  <c:v>150.08920276208403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CF0-92F5-42E27AEC00DD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138.42868294810347</c:v>
                </c:pt>
                <c:pt idx="1">
                  <c:v>140.54224180941222</c:v>
                </c:pt>
                <c:pt idx="2">
                  <c:v>125.04010184595781</c:v>
                </c:pt>
                <c:pt idx="3">
                  <c:v>142.86735350933688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1-4CF0-92F5-42E27AEC00DD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157.94473716711741</c:v>
                </c:pt>
                <c:pt idx="1">
                  <c:v>154.71601983401371</c:v>
                </c:pt>
                <c:pt idx="2">
                  <c:v>136.2761815068493</c:v>
                </c:pt>
                <c:pt idx="3">
                  <c:v>148.47101932550237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1-4CF0-92F5-42E27AEC00DD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158.95978304539955</c:v>
                </c:pt>
                <c:pt idx="1">
                  <c:v>153.04612930667795</c:v>
                </c:pt>
                <c:pt idx="2">
                  <c:v>139.00721311475411</c:v>
                </c:pt>
                <c:pt idx="3">
                  <c:v>149.9367784711385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1-4CF0-92F5-42E27AEC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8698918636463807E-2"/>
              <c:y val="0.4022845372375907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84954448391056"/>
          <c:y val="7.1343209278681582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slakt i de ulike regionene</a:t>
            </a:r>
          </a:p>
        </c:rich>
      </c:tx>
      <c:layout>
        <c:manualLayout>
          <c:xMode val="edge"/>
          <c:yMode val="edge"/>
          <c:x val="0.19179276177192753"/>
          <c:y val="2.8668550973163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49.326600402697437</c:v>
                </c:pt>
                <c:pt idx="1">
                  <c:v>33.010962319025865</c:v>
                </c:pt>
                <c:pt idx="2">
                  <c:v>11.630924606091599</c:v>
                </c:pt>
                <c:pt idx="3">
                  <c:v>6.031512672185114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1-4CDD-9348-7B4A5E2289B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53.978879879313595</c:v>
                </c:pt>
                <c:pt idx="1">
                  <c:v>28.927022440128223</c:v>
                </c:pt>
                <c:pt idx="2">
                  <c:v>9.5841976239864248</c:v>
                </c:pt>
                <c:pt idx="3">
                  <c:v>7.50990005657175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1-4CDD-9348-7B4A5E2289B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47.016608570842735</c:v>
                </c:pt>
                <c:pt idx="1">
                  <c:v>36.987902399015802</c:v>
                </c:pt>
                <c:pt idx="2">
                  <c:v>6.4424851343038743</c:v>
                </c:pt>
                <c:pt idx="3">
                  <c:v>9.5530038958376071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1-4CDD-9348-7B4A5E2289B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41.043593967811439</c:v>
                </c:pt>
                <c:pt idx="1">
                  <c:v>45.0449879609682</c:v>
                </c:pt>
                <c:pt idx="2">
                  <c:v>5.5506272969205428</c:v>
                </c:pt>
                <c:pt idx="3">
                  <c:v>8.3607907742998364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1-4CDD-9348-7B4A5E2289B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41.441891441891435</c:v>
                </c:pt>
                <c:pt idx="1">
                  <c:v>46.973026973026968</c:v>
                </c:pt>
                <c:pt idx="2">
                  <c:v>3.046953046953047</c:v>
                </c:pt>
                <c:pt idx="3">
                  <c:v>8.5381285381285394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1-4CDD-9348-7B4A5E2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</a:t>
            </a:r>
            <a:r>
              <a:rPr lang="nb-NO" sz="2800" baseline="0"/>
              <a:t> A</a:t>
            </a:r>
            <a:r>
              <a:rPr lang="nb-NO" sz="2800"/>
              <a:t>NTALLS%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7879860041559914"/>
          <c:w val="0.81792650399191014"/>
          <c:h val="0.717607220628431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Organisasjon!$I$18:$I$45</c:f>
              <c:numCache>
                <c:formatCode>0.0</c:formatCode>
                <c:ptCount val="28"/>
                <c:pt idx="0">
                  <c:v>81.573765691907909</c:v>
                </c:pt>
                <c:pt idx="1">
                  <c:v>81.418421854910321</c:v>
                </c:pt>
                <c:pt idx="2">
                  <c:v>82.529087037494378</c:v>
                </c:pt>
                <c:pt idx="3">
                  <c:v>79.546493496734271</c:v>
                </c:pt>
                <c:pt idx="4">
                  <c:v>80.991200918165049</c:v>
                </c:pt>
                <c:pt idx="5">
                  <c:v>79.580663948747812</c:v>
                </c:pt>
                <c:pt idx="6">
                  <c:v>80.003631301821699</c:v>
                </c:pt>
                <c:pt idx="7">
                  <c:v>77.194930150800261</c:v>
                </c:pt>
                <c:pt idx="8">
                  <c:v>72.565092877223393</c:v>
                </c:pt>
                <c:pt idx="9">
                  <c:v>74.160248010482917</c:v>
                </c:pt>
                <c:pt idx="10">
                  <c:v>77.875365008941273</c:v>
                </c:pt>
                <c:pt idx="11">
                  <c:v>79.015213628495957</c:v>
                </c:pt>
                <c:pt idx="12">
                  <c:v>81.11446351122008</c:v>
                </c:pt>
                <c:pt idx="13">
                  <c:v>77.749285163164359</c:v>
                </c:pt>
                <c:pt idx="14">
                  <c:v>77.325321079297737</c:v>
                </c:pt>
                <c:pt idx="15">
                  <c:v>81.388034665921154</c:v>
                </c:pt>
                <c:pt idx="16">
                  <c:v>81.692107222635869</c:v>
                </c:pt>
                <c:pt idx="17">
                  <c:v>81.074537920759781</c:v>
                </c:pt>
                <c:pt idx="18">
                  <c:v>92.136144854457953</c:v>
                </c:pt>
                <c:pt idx="19">
                  <c:v>88.7389788804593</c:v>
                </c:pt>
                <c:pt idx="20">
                  <c:v>95.413863527150397</c:v>
                </c:pt>
                <c:pt idx="21">
                  <c:v>94.589695535961184</c:v>
                </c:pt>
                <c:pt idx="22">
                  <c:v>95.369978858350962</c:v>
                </c:pt>
                <c:pt idx="23">
                  <c:v>86.190057326579506</c:v>
                </c:pt>
                <c:pt idx="24">
                  <c:v>80.216675979387858</c:v>
                </c:pt>
                <c:pt idx="25">
                  <c:v>80.399610442650257</c:v>
                </c:pt>
                <c:pt idx="26">
                  <c:v>81.754530477759488</c:v>
                </c:pt>
                <c:pt idx="27">
                  <c:v>82.634032634032621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Organisasjon!$I$47:$I$74</c:f>
              <c:numCache>
                <c:formatCode>0.0</c:formatCode>
                <c:ptCount val="28"/>
                <c:pt idx="0">
                  <c:v>18.426234308092088</c:v>
                </c:pt>
                <c:pt idx="1">
                  <c:v>18.581578145089672</c:v>
                </c:pt>
                <c:pt idx="2">
                  <c:v>17.47091296250559</c:v>
                </c:pt>
                <c:pt idx="3">
                  <c:v>20.453506503265725</c:v>
                </c:pt>
                <c:pt idx="4">
                  <c:v>19.00879908183494</c:v>
                </c:pt>
                <c:pt idx="5">
                  <c:v>20.419336051252184</c:v>
                </c:pt>
                <c:pt idx="6">
                  <c:v>19.996368698178298</c:v>
                </c:pt>
                <c:pt idx="7">
                  <c:v>22.805069849199736</c:v>
                </c:pt>
                <c:pt idx="8">
                  <c:v>27.434907122776604</c:v>
                </c:pt>
                <c:pt idx="9">
                  <c:v>25.83975198951708</c:v>
                </c:pt>
                <c:pt idx="10">
                  <c:v>22.124634991058706</c:v>
                </c:pt>
                <c:pt idx="11">
                  <c:v>20.984786371504057</c:v>
                </c:pt>
                <c:pt idx="12">
                  <c:v>18.885536488779938</c:v>
                </c:pt>
                <c:pt idx="13">
                  <c:v>22.250714836835655</c:v>
                </c:pt>
                <c:pt idx="14">
                  <c:v>22.674678920702245</c:v>
                </c:pt>
                <c:pt idx="15">
                  <c:v>18.611965334078832</c:v>
                </c:pt>
                <c:pt idx="16">
                  <c:v>18.307892777364113</c:v>
                </c:pt>
                <c:pt idx="17">
                  <c:v>18.925462079240187</c:v>
                </c:pt>
                <c:pt idx="18">
                  <c:v>7.8638551455420611</c:v>
                </c:pt>
                <c:pt idx="19">
                  <c:v>11.261021119540702</c:v>
                </c:pt>
                <c:pt idx="20">
                  <c:v>4.5861364728495921</c:v>
                </c:pt>
                <c:pt idx="21">
                  <c:v>5.410304464038834</c:v>
                </c:pt>
                <c:pt idx="22">
                  <c:v>4.6300211416490491</c:v>
                </c:pt>
                <c:pt idx="23">
                  <c:v>13.809942673420483</c:v>
                </c:pt>
                <c:pt idx="24">
                  <c:v>19.783324020612156</c:v>
                </c:pt>
                <c:pt idx="25">
                  <c:v>19.600389557349757</c:v>
                </c:pt>
                <c:pt idx="26">
                  <c:v>18.245469522240523</c:v>
                </c:pt>
                <c:pt idx="27">
                  <c:v>17.365967365967364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77370486048032"/>
          <c:y val="0.4691222252581890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371257563017E-2"/>
          <c:y val="0.15088595693742748"/>
          <c:w val="0.88489599581366796"/>
          <c:h val="0.7455200397581538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Organisasjon!$Q$18:$Q$45</c:f>
              <c:numCache>
                <c:formatCode>0.0</c:formatCode>
                <c:ptCount val="28"/>
                <c:pt idx="0">
                  <c:v>8.504426129426129</c:v>
                </c:pt>
                <c:pt idx="1">
                  <c:v>9.9039825862624955</c:v>
                </c:pt>
                <c:pt idx="2">
                  <c:v>10.421105866486851</c:v>
                </c:pt>
                <c:pt idx="3">
                  <c:v>8.516157146688121</c:v>
                </c:pt>
                <c:pt idx="4">
                  <c:v>12.329203727234223</c:v>
                </c:pt>
                <c:pt idx="5">
                  <c:v>12.698884758364311</c:v>
                </c:pt>
                <c:pt idx="6">
                  <c:v>15.406759906759907</c:v>
                </c:pt>
                <c:pt idx="7">
                  <c:v>15.007194244604317</c:v>
                </c:pt>
                <c:pt idx="8">
                  <c:v>17.017252002464573</c:v>
                </c:pt>
                <c:pt idx="9">
                  <c:v>19.611223799864774</c:v>
                </c:pt>
                <c:pt idx="10">
                  <c:v>25.673880597014925</c:v>
                </c:pt>
                <c:pt idx="11">
                  <c:v>27.513084853291041</c:v>
                </c:pt>
                <c:pt idx="12">
                  <c:v>27.463687150837988</c:v>
                </c:pt>
                <c:pt idx="13">
                  <c:v>30.29266136162688</c:v>
                </c:pt>
                <c:pt idx="14">
                  <c:v>28.961165048543688</c:v>
                </c:pt>
                <c:pt idx="15">
                  <c:v>32.198156682027651</c:v>
                </c:pt>
                <c:pt idx="16">
                  <c:v>36.456905503634474</c:v>
                </c:pt>
                <c:pt idx="17">
                  <c:v>41.86057692307692</c:v>
                </c:pt>
                <c:pt idx="18">
                  <c:v>40.811167512690353</c:v>
                </c:pt>
                <c:pt idx="19">
                  <c:v>37.244406196213426</c:v>
                </c:pt>
                <c:pt idx="20">
                  <c:v>45.449213161659515</c:v>
                </c:pt>
                <c:pt idx="21">
                  <c:v>44.75</c:v>
                </c:pt>
                <c:pt idx="22">
                  <c:v>48.06240487062405</c:v>
                </c:pt>
                <c:pt idx="23">
                  <c:v>45.53846153846154</c:v>
                </c:pt>
                <c:pt idx="24">
                  <c:v>43.798305084745763</c:v>
                </c:pt>
                <c:pt idx="25">
                  <c:v>42.511627906976742</c:v>
                </c:pt>
                <c:pt idx="26">
                  <c:v>38.804511278195491</c:v>
                </c:pt>
                <c:pt idx="27">
                  <c:v>41.776094276094277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D34-9C2F-5B8325BD1BDB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Organisasjon!$Q$47:$Q$74</c:f>
              <c:numCache>
                <c:formatCode>0.0</c:formatCode>
                <c:ptCount val="28"/>
                <c:pt idx="0">
                  <c:v>7.275433526011561</c:v>
                </c:pt>
                <c:pt idx="1">
                  <c:v>8.1979532163742697</c:v>
                </c:pt>
                <c:pt idx="2">
                  <c:v>8.6095394736842099</c:v>
                </c:pt>
                <c:pt idx="3">
                  <c:v>10.815231788079471</c:v>
                </c:pt>
                <c:pt idx="4">
                  <c:v>10.430534351145038</c:v>
                </c:pt>
                <c:pt idx="5">
                  <c:v>11.913592233009709</c:v>
                </c:pt>
                <c:pt idx="6">
                  <c:v>11.674911660777385</c:v>
                </c:pt>
                <c:pt idx="7">
                  <c:v>12.860869565217392</c:v>
                </c:pt>
                <c:pt idx="8">
                  <c:v>18.16</c:v>
                </c:pt>
                <c:pt idx="9">
                  <c:v>18.308423913043477</c:v>
                </c:pt>
                <c:pt idx="10">
                  <c:v>17.966911764705884</c:v>
                </c:pt>
                <c:pt idx="11">
                  <c:v>17.417769376181475</c:v>
                </c:pt>
                <c:pt idx="12">
                  <c:v>14.332737030411449</c:v>
                </c:pt>
                <c:pt idx="13">
                  <c:v>17.508928571428573</c:v>
                </c:pt>
                <c:pt idx="14">
                  <c:v>17.274685816876122</c:v>
                </c:pt>
                <c:pt idx="15">
                  <c:v>15.363461538461538</c:v>
                </c:pt>
                <c:pt idx="16">
                  <c:v>18.733333333333334</c:v>
                </c:pt>
                <c:pt idx="17">
                  <c:v>18.310810810810811</c:v>
                </c:pt>
                <c:pt idx="18">
                  <c:v>8.4093137254901968</c:v>
                </c:pt>
                <c:pt idx="19">
                  <c:v>11.562105263157894</c:v>
                </c:pt>
                <c:pt idx="20">
                  <c:v>7.7121212121212119</c:v>
                </c:pt>
                <c:pt idx="21">
                  <c:v>7.9324324324324325</c:v>
                </c:pt>
                <c:pt idx="22">
                  <c:v>7.3349282296650715</c:v>
                </c:pt>
                <c:pt idx="23">
                  <c:v>18.814049586776861</c:v>
                </c:pt>
                <c:pt idx="24">
                  <c:v>26.443983402489625</c:v>
                </c:pt>
                <c:pt idx="25">
                  <c:v>22.045936395759718</c:v>
                </c:pt>
                <c:pt idx="26">
                  <c:v>21.980916030534353</c:v>
                </c:pt>
                <c:pt idx="27">
                  <c:v>23.075221238938052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D34-9C2F-5B8325B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82626893938294"/>
          <c:y val="0.225927342325469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purke.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59729589992979E-2"/>
          <c:y val="0.17229397331250423"/>
          <c:w val="0.86501263606621071"/>
          <c:h val="0.7241118611492720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Organisasjon!$E$18:$E$45</c:f>
              <c:numCache>
                <c:formatCode>General</c:formatCode>
                <c:ptCount val="28"/>
                <c:pt idx="0">
                  <c:v>3276</c:v>
                </c:pt>
                <c:pt idx="1">
                  <c:v>3101</c:v>
                </c:pt>
                <c:pt idx="2">
                  <c:v>2966</c:v>
                </c:pt>
                <c:pt idx="3">
                  <c:v>3729</c:v>
                </c:pt>
                <c:pt idx="4">
                  <c:v>2361</c:v>
                </c:pt>
                <c:pt idx="5">
                  <c:v>1883</c:v>
                </c:pt>
                <c:pt idx="6">
                  <c:v>1716</c:v>
                </c:pt>
                <c:pt idx="7">
                  <c:v>1668</c:v>
                </c:pt>
                <c:pt idx="8">
                  <c:v>1623</c:v>
                </c:pt>
                <c:pt idx="9">
                  <c:v>1479</c:v>
                </c:pt>
                <c:pt idx="10">
                  <c:v>1340</c:v>
                </c:pt>
                <c:pt idx="11">
                  <c:v>1261</c:v>
                </c:pt>
                <c:pt idx="12">
                  <c:v>1253</c:v>
                </c:pt>
                <c:pt idx="13">
                  <c:v>1131</c:v>
                </c:pt>
                <c:pt idx="14">
                  <c:v>1133</c:v>
                </c:pt>
                <c:pt idx="15">
                  <c:v>1085</c:v>
                </c:pt>
                <c:pt idx="16">
                  <c:v>963</c:v>
                </c:pt>
                <c:pt idx="17">
                  <c:v>832</c:v>
                </c:pt>
                <c:pt idx="18">
                  <c:v>985</c:v>
                </c:pt>
                <c:pt idx="19">
                  <c:v>1162</c:v>
                </c:pt>
                <c:pt idx="20">
                  <c:v>699</c:v>
                </c:pt>
                <c:pt idx="21">
                  <c:v>688</c:v>
                </c:pt>
                <c:pt idx="22">
                  <c:v>657</c:v>
                </c:pt>
                <c:pt idx="23">
                  <c:v>624</c:v>
                </c:pt>
                <c:pt idx="24">
                  <c:v>590</c:v>
                </c:pt>
                <c:pt idx="25">
                  <c:v>602</c:v>
                </c:pt>
                <c:pt idx="26">
                  <c:v>665</c:v>
                </c:pt>
                <c:pt idx="27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E-430C-B066-DFC6A2D9F4A4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Organisasjon!$E$47:$E$74</c:f>
              <c:numCache>
                <c:formatCode>General</c:formatCode>
                <c:ptCount val="28"/>
                <c:pt idx="0">
                  <c:v>865</c:v>
                </c:pt>
                <c:pt idx="1">
                  <c:v>855</c:v>
                </c:pt>
                <c:pt idx="2">
                  <c:v>760</c:v>
                </c:pt>
                <c:pt idx="3">
                  <c:v>755</c:v>
                </c:pt>
                <c:pt idx="4">
                  <c:v>655</c:v>
                </c:pt>
                <c:pt idx="5">
                  <c:v>515</c:v>
                </c:pt>
                <c:pt idx="6">
                  <c:v>566</c:v>
                </c:pt>
                <c:pt idx="7">
                  <c:v>575</c:v>
                </c:pt>
                <c:pt idx="8">
                  <c:v>575</c:v>
                </c:pt>
                <c:pt idx="9">
                  <c:v>552</c:v>
                </c:pt>
                <c:pt idx="10">
                  <c:v>544</c:v>
                </c:pt>
                <c:pt idx="11">
                  <c:v>529</c:v>
                </c:pt>
                <c:pt idx="12">
                  <c:v>559</c:v>
                </c:pt>
                <c:pt idx="13">
                  <c:v>560</c:v>
                </c:pt>
                <c:pt idx="14">
                  <c:v>557</c:v>
                </c:pt>
                <c:pt idx="15">
                  <c:v>520</c:v>
                </c:pt>
                <c:pt idx="16">
                  <c:v>420</c:v>
                </c:pt>
                <c:pt idx="17">
                  <c:v>444</c:v>
                </c:pt>
                <c:pt idx="18">
                  <c:v>408</c:v>
                </c:pt>
                <c:pt idx="19">
                  <c:v>475</c:v>
                </c:pt>
                <c:pt idx="20">
                  <c:v>198</c:v>
                </c:pt>
                <c:pt idx="21">
                  <c:v>222</c:v>
                </c:pt>
                <c:pt idx="22">
                  <c:v>209</c:v>
                </c:pt>
                <c:pt idx="23">
                  <c:v>242</c:v>
                </c:pt>
                <c:pt idx="24">
                  <c:v>241</c:v>
                </c:pt>
                <c:pt idx="25">
                  <c:v>283</c:v>
                </c:pt>
                <c:pt idx="26">
                  <c:v>262</c:v>
                </c:pt>
                <c:pt idx="27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E-430C-B066-DFC6A2D9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787431744428698E-2"/>
              <c:y val="0.296427327571039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Organisasjon!$L$18:$L$45</c:f>
              <c:numCache>
                <c:formatCode>0.00</c:formatCode>
                <c:ptCount val="28"/>
                <c:pt idx="0">
                  <c:v>55.262792553685081</c:v>
                </c:pt>
                <c:pt idx="1">
                  <c:v>55.572359800018369</c:v>
                </c:pt>
                <c:pt idx="2">
                  <c:v>55.388857662423526</c:v>
                </c:pt>
                <c:pt idx="3">
                  <c:v>55.498774097399135</c:v>
                </c:pt>
                <c:pt idx="4">
                  <c:v>55.841078704789687</c:v>
                </c:pt>
                <c:pt idx="5">
                  <c:v>56.064315088820088</c:v>
                </c:pt>
                <c:pt idx="6">
                  <c:v>55.614812257891295</c:v>
                </c:pt>
                <c:pt idx="7">
                  <c:v>55.88108151865945</c:v>
                </c:pt>
                <c:pt idx="8">
                  <c:v>56.247165365925511</c:v>
                </c:pt>
                <c:pt idx="9">
                  <c:v>56.747597671319355</c:v>
                </c:pt>
                <c:pt idx="10">
                  <c:v>56.856159187722483</c:v>
                </c:pt>
                <c:pt idx="11">
                  <c:v>56.678672602185351</c:v>
                </c:pt>
                <c:pt idx="12">
                  <c:v>56.686676768854149</c:v>
                </c:pt>
                <c:pt idx="13">
                  <c:v>57.278865572043209</c:v>
                </c:pt>
                <c:pt idx="14">
                  <c:v>58.592975269770413</c:v>
                </c:pt>
                <c:pt idx="15">
                  <c:v>58.973886372756979</c:v>
                </c:pt>
                <c:pt idx="16">
                  <c:v>59.118882515766323</c:v>
                </c:pt>
                <c:pt idx="17">
                  <c:v>59.341405193983512</c:v>
                </c:pt>
                <c:pt idx="18">
                  <c:v>59.350102106888485</c:v>
                </c:pt>
                <c:pt idx="19">
                  <c:v>59.234055827710513</c:v>
                </c:pt>
                <c:pt idx="20">
                  <c:v>58.90661503101289</c:v>
                </c:pt>
                <c:pt idx="21">
                  <c:v>58.78702741327789</c:v>
                </c:pt>
                <c:pt idx="22">
                  <c:v>58.696605016468197</c:v>
                </c:pt>
                <c:pt idx="23">
                  <c:v>59.128677636446909</c:v>
                </c:pt>
                <c:pt idx="24">
                  <c:v>59.250416005572504</c:v>
                </c:pt>
                <c:pt idx="25">
                  <c:v>59.216261623818063</c:v>
                </c:pt>
                <c:pt idx="26">
                  <c:v>59.027946819644143</c:v>
                </c:pt>
                <c:pt idx="27">
                  <c:v>59.094499294781393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0-4852-94A3-86CF82F35617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Organisasjon!$L$47:$L$74</c:f>
              <c:numCache>
                <c:formatCode>0.00</c:formatCode>
                <c:ptCount val="28"/>
                <c:pt idx="0">
                  <c:v>54.57656076297468</c:v>
                </c:pt>
                <c:pt idx="1">
                  <c:v>55.290679755721698</c:v>
                </c:pt>
                <c:pt idx="2">
                  <c:v>55.839841539332198</c:v>
                </c:pt>
                <c:pt idx="3">
                  <c:v>54.898702637683662</c:v>
                </c:pt>
                <c:pt idx="4">
                  <c:v>55.457639939485631</c:v>
                </c:pt>
                <c:pt idx="5">
                  <c:v>56.141757058872223</c:v>
                </c:pt>
                <c:pt idx="6">
                  <c:v>56.525439266615741</c:v>
                </c:pt>
                <c:pt idx="7">
                  <c:v>56.47161334240981</c:v>
                </c:pt>
                <c:pt idx="8">
                  <c:v>56.696208622016911</c:v>
                </c:pt>
                <c:pt idx="9">
                  <c:v>56.965500099423323</c:v>
                </c:pt>
                <c:pt idx="10">
                  <c:v>56.920033146882119</c:v>
                </c:pt>
                <c:pt idx="11">
                  <c:v>57.030369237491797</c:v>
                </c:pt>
                <c:pt idx="12">
                  <c:v>57.000501693214602</c:v>
                </c:pt>
                <c:pt idx="13">
                  <c:v>57.191334630748734</c:v>
                </c:pt>
                <c:pt idx="14">
                  <c:v>57.390991554582406</c:v>
                </c:pt>
                <c:pt idx="15">
                  <c:v>58.212894306899599</c:v>
                </c:pt>
                <c:pt idx="16">
                  <c:v>59.03413012910648</c:v>
                </c:pt>
                <c:pt idx="17">
                  <c:v>59.087312414733994</c:v>
                </c:pt>
                <c:pt idx="18">
                  <c:v>59.058180744241</c:v>
                </c:pt>
                <c:pt idx="19">
                  <c:v>58.901989414126639</c:v>
                </c:pt>
                <c:pt idx="20">
                  <c:v>57.403473613894448</c:v>
                </c:pt>
                <c:pt idx="21">
                  <c:v>56.109028960817717</c:v>
                </c:pt>
                <c:pt idx="22">
                  <c:v>58.116840731070489</c:v>
                </c:pt>
                <c:pt idx="23">
                  <c:v>59.323522951899854</c:v>
                </c:pt>
                <c:pt idx="24">
                  <c:v>58.724462576494609</c:v>
                </c:pt>
                <c:pt idx="25">
                  <c:v>58.285782978041361</c:v>
                </c:pt>
                <c:pt idx="26">
                  <c:v>58.56244571825605</c:v>
                </c:pt>
                <c:pt idx="27">
                  <c:v>58.678626247122025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0-4852-94A3-86CF82F3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99434289280075"/>
          <c:y val="0.5957344805669672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SLAKTEVEKT innen 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Organisasjon!$D$18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Organisasjon!$M$18:$M$45</c:f>
              <c:numCache>
                <c:formatCode>0</c:formatCode>
                <c:ptCount val="28"/>
                <c:pt idx="0">
                  <c:v>143.15213348428881</c:v>
                </c:pt>
                <c:pt idx="1">
                  <c:v>144.95064059226598</c:v>
                </c:pt>
                <c:pt idx="2">
                  <c:v>146.4621854852038</c:v>
                </c:pt>
                <c:pt idx="3">
                  <c:v>146.26527570789776</c:v>
                </c:pt>
                <c:pt idx="4">
                  <c:v>145.37997410969379</c:v>
                </c:pt>
                <c:pt idx="5">
                  <c:v>142.70499851613161</c:v>
                </c:pt>
                <c:pt idx="6">
                  <c:v>145.93452997353575</c:v>
                </c:pt>
                <c:pt idx="7">
                  <c:v>147.77749939285965</c:v>
                </c:pt>
                <c:pt idx="8">
                  <c:v>148.48323516418844</c:v>
                </c:pt>
                <c:pt idx="9">
                  <c:v>149.03494774496778</c:v>
                </c:pt>
                <c:pt idx="10">
                  <c:v>148.85456030810477</c:v>
                </c:pt>
                <c:pt idx="11">
                  <c:v>150.72276695380845</c:v>
                </c:pt>
                <c:pt idx="12">
                  <c:v>149.69132766056691</c:v>
                </c:pt>
                <c:pt idx="13">
                  <c:v>148.37300026341271</c:v>
                </c:pt>
                <c:pt idx="14">
                  <c:v>147.83332222663751</c:v>
                </c:pt>
                <c:pt idx="15">
                  <c:v>146.73875164822425</c:v>
                </c:pt>
                <c:pt idx="16">
                  <c:v>147.27275918157579</c:v>
                </c:pt>
                <c:pt idx="17">
                  <c:v>146.52855022863869</c:v>
                </c:pt>
                <c:pt idx="18">
                  <c:v>144.40412188075763</c:v>
                </c:pt>
                <c:pt idx="19">
                  <c:v>141.00659025787945</c:v>
                </c:pt>
                <c:pt idx="20">
                  <c:v>151.8579358332552</c:v>
                </c:pt>
                <c:pt idx="21">
                  <c:v>152.59457905677451</c:v>
                </c:pt>
                <c:pt idx="22">
                  <c:v>153.65793324043537</c:v>
                </c:pt>
                <c:pt idx="23">
                  <c:v>153.53060498220657</c:v>
                </c:pt>
                <c:pt idx="24">
                  <c:v>153.17006423900077</c:v>
                </c:pt>
                <c:pt idx="25">
                  <c:v>154.64226224896481</c:v>
                </c:pt>
                <c:pt idx="26">
                  <c:v>155.20375324624979</c:v>
                </c:pt>
                <c:pt idx="27">
                  <c:v>155.31172274833696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5-48FF-A60C-331D1CB08D7C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Organisasjon!$M$47:$M$74</c:f>
              <c:numCache>
                <c:formatCode>0</c:formatCode>
                <c:ptCount val="28"/>
                <c:pt idx="0">
                  <c:v>144.41600842548675</c:v>
                </c:pt>
                <c:pt idx="1">
                  <c:v>143.17659950916001</c:v>
                </c:pt>
                <c:pt idx="2">
                  <c:v>144.73565365025473</c:v>
                </c:pt>
                <c:pt idx="3">
                  <c:v>143.34155855314077</c:v>
                </c:pt>
                <c:pt idx="4">
                  <c:v>135.55585476550684</c:v>
                </c:pt>
                <c:pt idx="5">
                  <c:v>135.47296514034937</c:v>
                </c:pt>
                <c:pt idx="6">
                  <c:v>134.07726508785413</c:v>
                </c:pt>
                <c:pt idx="7">
                  <c:v>134.75704560925783</c:v>
                </c:pt>
                <c:pt idx="8">
                  <c:v>132.63149538106217</c:v>
                </c:pt>
                <c:pt idx="9">
                  <c:v>134.70544839928459</c:v>
                </c:pt>
                <c:pt idx="10">
                  <c:v>135.30290035218641</c:v>
                </c:pt>
                <c:pt idx="11">
                  <c:v>137.35135459908196</c:v>
                </c:pt>
                <c:pt idx="12">
                  <c:v>131.6961118775869</c:v>
                </c:pt>
                <c:pt idx="13">
                  <c:v>134.1614053057458</c:v>
                </c:pt>
                <c:pt idx="14">
                  <c:v>132.03461578563184</c:v>
                </c:pt>
                <c:pt idx="15">
                  <c:v>130.25455573708717</c:v>
                </c:pt>
                <c:pt idx="16">
                  <c:v>130.75820017895944</c:v>
                </c:pt>
                <c:pt idx="17">
                  <c:v>131.66252015378953</c:v>
                </c:pt>
                <c:pt idx="18">
                  <c:v>122.56337861783828</c:v>
                </c:pt>
                <c:pt idx="19">
                  <c:v>121.5011863478736</c:v>
                </c:pt>
                <c:pt idx="20">
                  <c:v>133.49305277221112</c:v>
                </c:pt>
                <c:pt idx="21">
                  <c:v>138.97575241340155</c:v>
                </c:pt>
                <c:pt idx="22">
                  <c:v>140.5043733681461</c:v>
                </c:pt>
                <c:pt idx="23">
                  <c:v>143.84412475290989</c:v>
                </c:pt>
                <c:pt idx="24">
                  <c:v>148.93188765102761</c:v>
                </c:pt>
                <c:pt idx="25">
                  <c:v>150.55821445744485</c:v>
                </c:pt>
                <c:pt idx="26">
                  <c:v>151.53651207225997</c:v>
                </c:pt>
                <c:pt idx="27">
                  <c:v>152.47358019953984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5-48FF-A60C-331D1CB0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1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4239159216978"/>
          <c:y val="0.648573548462344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</a:t>
            </a:r>
            <a:r>
              <a:rPr lang="nb-NO" sz="2400" baseline="0"/>
              <a:t> purke: a</a:t>
            </a:r>
            <a:r>
              <a:rPr lang="nb-NO" sz="2400"/>
              <a:t>ndels%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27019204243003E-2"/>
          <c:y val="0.20669692887832691"/>
          <c:w val="0.88017046884812877"/>
          <c:h val="0.5139609548111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73.682437248117751</c:v>
                </c:pt>
                <c:pt idx="1">
                  <c:v>26.317562751882232</c:v>
                </c:pt>
                <c:pt idx="2">
                  <c:v>80.350089071334523</c:v>
                </c:pt>
                <c:pt idx="3">
                  <c:v>19.649910928665481</c:v>
                </c:pt>
                <c:pt idx="4">
                  <c:v>47.131237634644968</c:v>
                </c:pt>
                <c:pt idx="5">
                  <c:v>52.868762365355011</c:v>
                </c:pt>
                <c:pt idx="6">
                  <c:v>96.311996608732514</c:v>
                </c:pt>
                <c:pt idx="7">
                  <c:v>3.6880033912674866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89.042195574732816</c:v>
                </c:pt>
                <c:pt idx="1">
                  <c:v>10.957804425267172</c:v>
                </c:pt>
                <c:pt idx="2">
                  <c:v>65.320126885479397</c:v>
                </c:pt>
                <c:pt idx="3">
                  <c:v>34.679873114520618</c:v>
                </c:pt>
                <c:pt idx="4">
                  <c:v>49.130572241542815</c:v>
                </c:pt>
                <c:pt idx="5">
                  <c:v>50.869427758457185</c:v>
                </c:pt>
                <c:pt idx="6">
                  <c:v>87.878787878787875</c:v>
                </c:pt>
                <c:pt idx="7">
                  <c:v>12.121212121212123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86.899258613170502</c:v>
                </c:pt>
                <c:pt idx="1">
                  <c:v>13.100741386829482</c:v>
                </c:pt>
                <c:pt idx="2">
                  <c:v>91.778923443649887</c:v>
                </c:pt>
                <c:pt idx="3">
                  <c:v>8.2210765563501287</c:v>
                </c:pt>
                <c:pt idx="4">
                  <c:v>69.732654360280094</c:v>
                </c:pt>
                <c:pt idx="5">
                  <c:v>30.267345639719924</c:v>
                </c:pt>
                <c:pt idx="6">
                  <c:v>98.840952994204713</c:v>
                </c:pt>
                <c:pt idx="7">
                  <c:v>1.1590470057952349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93.631802392898493</c:v>
                </c:pt>
                <c:pt idx="1">
                  <c:v>6.3681976071015054</c:v>
                </c:pt>
                <c:pt idx="2">
                  <c:v>69.264312842875242</c:v>
                </c:pt>
                <c:pt idx="3">
                  <c:v>30.735687157124762</c:v>
                </c:pt>
                <c:pt idx="4">
                  <c:v>70.205479452054789</c:v>
                </c:pt>
                <c:pt idx="5">
                  <c:v>29.794520547945204</c:v>
                </c:pt>
                <c:pt idx="6">
                  <c:v>98.408488063660485</c:v>
                </c:pt>
                <c:pt idx="7">
                  <c:v>1.5915119363395216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94.479710727199674</c:v>
                </c:pt>
                <c:pt idx="1">
                  <c:v>5.5202892728003201</c:v>
                </c:pt>
                <c:pt idx="2">
                  <c:v>69.941868708351052</c:v>
                </c:pt>
                <c:pt idx="3">
                  <c:v>30.058131291648941</c:v>
                </c:pt>
                <c:pt idx="4">
                  <c:v>73.224043715847003</c:v>
                </c:pt>
                <c:pt idx="5">
                  <c:v>26.775956284153004</c:v>
                </c:pt>
                <c:pt idx="6">
                  <c:v>98.322932917316635</c:v>
                </c:pt>
                <c:pt idx="7">
                  <c:v>1.6770670826833078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2.0138714078426111E-2"/>
              <c:y val="0.368065700758197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5155418256485"/>
          <c:y val="6.999399078222080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og produksjon i antall slakt, hittil</a:t>
            </a:r>
            <a:r>
              <a:rPr lang="nb-NO" sz="2800" baseline="0"/>
              <a:t> i år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1098247551954"/>
          <c:y val="0.1479527458368288"/>
          <c:w val="0.80272340315579849"/>
          <c:h val="0.75243070430000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År!$P$7:$P$34</c:f>
              <c:numCache>
                <c:formatCode>#,##0</c:formatCode>
                <c:ptCount val="28"/>
                <c:pt idx="0">
                  <c:v>4083</c:v>
                </c:pt>
                <c:pt idx="1">
                  <c:v>3896</c:v>
                </c:pt>
                <c:pt idx="2">
                  <c:v>3664</c:v>
                </c:pt>
                <c:pt idx="3">
                  <c:v>4430</c:v>
                </c:pt>
                <c:pt idx="4">
                  <c:v>3012</c:v>
                </c:pt>
                <c:pt idx="5">
                  <c:v>2364</c:v>
                </c:pt>
                <c:pt idx="6">
                  <c:v>2251</c:v>
                </c:pt>
                <c:pt idx="7">
                  <c:v>2206</c:v>
                </c:pt>
                <c:pt idx="8">
                  <c:v>2159</c:v>
                </c:pt>
                <c:pt idx="9">
                  <c:v>1985</c:v>
                </c:pt>
                <c:pt idx="10">
                  <c:v>1856</c:v>
                </c:pt>
                <c:pt idx="11">
                  <c:v>1767</c:v>
                </c:pt>
                <c:pt idx="12">
                  <c:v>1794</c:v>
                </c:pt>
                <c:pt idx="13">
                  <c:v>1662</c:v>
                </c:pt>
                <c:pt idx="14">
                  <c:v>1658</c:v>
                </c:pt>
                <c:pt idx="15">
                  <c:v>1592</c:v>
                </c:pt>
                <c:pt idx="16">
                  <c:v>1372</c:v>
                </c:pt>
                <c:pt idx="17">
                  <c:v>1266</c:v>
                </c:pt>
                <c:pt idx="18">
                  <c:v>1380</c:v>
                </c:pt>
                <c:pt idx="19">
                  <c:v>1624</c:v>
                </c:pt>
                <c:pt idx="20">
                  <c:v>889</c:v>
                </c:pt>
                <c:pt idx="21">
                  <c:v>902</c:v>
                </c:pt>
                <c:pt idx="22">
                  <c:v>858</c:v>
                </c:pt>
                <c:pt idx="23">
                  <c:v>856</c:v>
                </c:pt>
                <c:pt idx="24">
                  <c:v>828</c:v>
                </c:pt>
                <c:pt idx="25">
                  <c:v>870</c:v>
                </c:pt>
                <c:pt idx="26">
                  <c:v>919</c:v>
                </c:pt>
                <c:pt idx="27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År!$R$4:$R$6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År!$R$7:$R$34</c:f>
              <c:numCache>
                <c:formatCode>0.0</c:formatCode>
                <c:ptCount val="28"/>
                <c:pt idx="0">
                  <c:v>8.3648665197158945</c:v>
                </c:pt>
                <c:pt idx="1">
                  <c:v>9.6821098562628336</c:v>
                </c:pt>
                <c:pt idx="2">
                  <c:v>10.221683951965066</c:v>
                </c:pt>
                <c:pt idx="3">
                  <c:v>9.0117945823927759</c:v>
                </c:pt>
                <c:pt idx="4">
                  <c:v>11.932685922974768</c:v>
                </c:pt>
                <c:pt idx="5">
                  <c:v>12.710448392554991</c:v>
                </c:pt>
                <c:pt idx="6">
                  <c:v>14.680586406041758</c:v>
                </c:pt>
                <c:pt idx="7">
                  <c:v>14.699456029011786</c:v>
                </c:pt>
                <c:pt idx="8">
                  <c:v>17.628994905048632</c:v>
                </c:pt>
                <c:pt idx="9">
                  <c:v>19.703400503778337</c:v>
                </c:pt>
                <c:pt idx="10">
                  <c:v>23.802262931034484</c:v>
                </c:pt>
                <c:pt idx="11">
                  <c:v>24.848896434634973</c:v>
                </c:pt>
                <c:pt idx="12">
                  <c:v>23.647714604236345</c:v>
                </c:pt>
                <c:pt idx="13">
                  <c:v>26.51383874849579</c:v>
                </c:pt>
                <c:pt idx="14">
                  <c:v>25.594089264173704</c:v>
                </c:pt>
                <c:pt idx="15">
                  <c:v>26.962311557788944</c:v>
                </c:pt>
                <c:pt idx="16">
                  <c:v>31.323615160349853</c:v>
                </c:pt>
                <c:pt idx="17">
                  <c:v>33.932069510268562</c:v>
                </c:pt>
                <c:pt idx="18">
                  <c:v>31.615942028985508</c:v>
                </c:pt>
                <c:pt idx="19">
                  <c:v>30.0307881773399</c:v>
                </c:pt>
                <c:pt idx="20">
                  <c:v>37.453318335208102</c:v>
                </c:pt>
                <c:pt idx="21">
                  <c:v>36.085365853658537</c:v>
                </c:pt>
                <c:pt idx="22">
                  <c:v>38.589743589743591</c:v>
                </c:pt>
                <c:pt idx="23">
                  <c:v>38.515186915887853</c:v>
                </c:pt>
                <c:pt idx="24">
                  <c:v>38.905797101449274</c:v>
                </c:pt>
                <c:pt idx="25">
                  <c:v>36.587356321839081</c:v>
                </c:pt>
                <c:pt idx="26">
                  <c:v>34.34602829162133</c:v>
                </c:pt>
                <c:pt idx="27">
                  <c:v>37.074074074074076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5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  <c:majorUnit val="500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40"/>
          <c:min val="7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9992208005082"/>
          <c:y val="0.22584032900240081"/>
          <c:w val="0.2203816636428699"/>
          <c:h val="9.97016406715914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Skålda purke, antall SLAKT</a:t>
            </a:r>
            <a:r>
              <a:rPr lang="nb-NO" sz="1800" baseline="0"/>
              <a:t> per</a:t>
            </a:r>
            <a:r>
              <a:rPr lang="nb-NO" sz="1800"/>
              <a:t>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3138599610518E-2"/>
          <c:y val="0.15222695084339841"/>
          <c:w val="0.88757158196134578"/>
          <c:h val="0.5951825496648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21.66920731707317</c:v>
                </c:pt>
                <c:pt idx="1">
                  <c:v>24.40985576923077</c:v>
                </c:pt>
                <c:pt idx="2">
                  <c:v>25.614814814814814</c:v>
                </c:pt>
                <c:pt idx="3">
                  <c:v>13.077319587628866</c:v>
                </c:pt>
                <c:pt idx="4">
                  <c:v>7.4186851211072664</c:v>
                </c:pt>
                <c:pt idx="5">
                  <c:v>17.302158273381295</c:v>
                </c:pt>
                <c:pt idx="6">
                  <c:v>17.612403100775193</c:v>
                </c:pt>
                <c:pt idx="7">
                  <c:v>7.9090909090909092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1A5-9464-AF30C6E7ED49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36.516460905349795</c:v>
                </c:pt>
                <c:pt idx="1">
                  <c:v>11.934426229508198</c:v>
                </c:pt>
                <c:pt idx="2">
                  <c:v>31.630094043887148</c:v>
                </c:pt>
                <c:pt idx="3">
                  <c:v>19.132142857142856</c:v>
                </c:pt>
                <c:pt idx="4">
                  <c:v>6.9686098654708521</c:v>
                </c:pt>
                <c:pt idx="5">
                  <c:v>21.743243243243242</c:v>
                </c:pt>
                <c:pt idx="6">
                  <c:v>32.590476190476188</c:v>
                </c:pt>
                <c:pt idx="7">
                  <c:v>23.6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1A5-9464-AF30C6E7ED49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43.986754966887418</c:v>
                </c:pt>
                <c:pt idx="1">
                  <c:v>12.728813559322035</c:v>
                </c:pt>
                <c:pt idx="2">
                  <c:v>42.342710997442452</c:v>
                </c:pt>
                <c:pt idx="3">
                  <c:v>8.5229885057471257</c:v>
                </c:pt>
                <c:pt idx="4">
                  <c:v>9.9140271493212673</c:v>
                </c:pt>
                <c:pt idx="5">
                  <c:v>17.611111111111111</c:v>
                </c:pt>
                <c:pt idx="6">
                  <c:v>47.47422680412371</c:v>
                </c:pt>
                <c:pt idx="7">
                  <c:v>4.9090909090909092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1A5-9464-AF30C6E7ED49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42.862190812720847</c:v>
                </c:pt>
                <c:pt idx="1">
                  <c:v>7.3660714285714288</c:v>
                </c:pt>
                <c:pt idx="2">
                  <c:v>50.502564102564101</c:v>
                </c:pt>
                <c:pt idx="3">
                  <c:v>42.427184466019419</c:v>
                </c:pt>
                <c:pt idx="4">
                  <c:v>9.4615384615384617</c:v>
                </c:pt>
                <c:pt idx="5">
                  <c:v>13.736842105263158</c:v>
                </c:pt>
                <c:pt idx="6">
                  <c:v>45.561403508771932</c:v>
                </c:pt>
                <c:pt idx="7">
                  <c:v>4.666666666666667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1A5-9464-AF30C6E7ED49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46.658730158730158</c:v>
                </c:pt>
                <c:pt idx="1">
                  <c:v>6.8019801980198018</c:v>
                </c:pt>
                <c:pt idx="2">
                  <c:v>51.926315789473684</c:v>
                </c:pt>
                <c:pt idx="3">
                  <c:v>46.086956521739133</c:v>
                </c:pt>
                <c:pt idx="4">
                  <c:v>6.3809523809523814</c:v>
                </c:pt>
                <c:pt idx="5">
                  <c:v>9.8000000000000007</c:v>
                </c:pt>
                <c:pt idx="6">
                  <c:v>53.638297872340424</c:v>
                </c:pt>
                <c:pt idx="7">
                  <c:v>5.375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E-41A5-9464-AF30C6E7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85518834507637"/>
          <c:y val="0.1297177298945416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antall</a:t>
            </a:r>
            <a:r>
              <a:rPr lang="nb-NO" sz="2400" baseline="0"/>
              <a:t> produsenter innen ORG og REGION</a:t>
            </a:r>
            <a:endParaRPr lang="nb-NO" sz="2400"/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8344410228424408"/>
          <c:h val="0.58813160289637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656</c:v>
                </c:pt>
                <c:pt idx="1">
                  <c:v>208</c:v>
                </c:pt>
                <c:pt idx="2">
                  <c:v>405</c:v>
                </c:pt>
                <c:pt idx="3">
                  <c:v>194</c:v>
                </c:pt>
                <c:pt idx="4">
                  <c:v>289</c:v>
                </c:pt>
                <c:pt idx="5">
                  <c:v>139</c:v>
                </c:pt>
                <c:pt idx="6">
                  <c:v>129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C7E-8A13-02E242DE1980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486</c:v>
                </c:pt>
                <c:pt idx="1">
                  <c:v>183</c:v>
                </c:pt>
                <c:pt idx="2">
                  <c:v>319</c:v>
                </c:pt>
                <c:pt idx="3">
                  <c:v>280</c:v>
                </c:pt>
                <c:pt idx="4">
                  <c:v>223</c:v>
                </c:pt>
                <c:pt idx="5">
                  <c:v>74</c:v>
                </c:pt>
                <c:pt idx="6">
                  <c:v>105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0-4C7E-8A13-02E242DE1980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453</c:v>
                </c:pt>
                <c:pt idx="1">
                  <c:v>236</c:v>
                </c:pt>
                <c:pt idx="2">
                  <c:v>391</c:v>
                </c:pt>
                <c:pt idx="3">
                  <c:v>174</c:v>
                </c:pt>
                <c:pt idx="4">
                  <c:v>221</c:v>
                </c:pt>
                <c:pt idx="5">
                  <c:v>54</c:v>
                </c:pt>
                <c:pt idx="6">
                  <c:v>97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0-4C7E-8A13-02E242DE1980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283</c:v>
                </c:pt>
                <c:pt idx="1">
                  <c:v>112</c:v>
                </c:pt>
                <c:pt idx="2">
                  <c:v>195</c:v>
                </c:pt>
                <c:pt idx="3">
                  <c:v>103</c:v>
                </c:pt>
                <c:pt idx="4">
                  <c:v>130</c:v>
                </c:pt>
                <c:pt idx="5">
                  <c:v>38</c:v>
                </c:pt>
                <c:pt idx="6">
                  <c:v>57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0-4C7E-8A13-02E242DE1980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252</c:v>
                </c:pt>
                <c:pt idx="1">
                  <c:v>101</c:v>
                </c:pt>
                <c:pt idx="2">
                  <c:v>190</c:v>
                </c:pt>
                <c:pt idx="3">
                  <c:v>92</c:v>
                </c:pt>
                <c:pt idx="4">
                  <c:v>105</c:v>
                </c:pt>
                <c:pt idx="5">
                  <c:v>25</c:v>
                </c:pt>
                <c:pt idx="6">
                  <c:v>47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0-4C7E-8A13-02E242DE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7.4437795958654157E-2"/>
          <c:h val="0.245124347437339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 per org innen REGION</a:t>
            </a:r>
          </a:p>
        </c:rich>
      </c:tx>
      <c:layout>
        <c:manualLayout>
          <c:xMode val="edge"/>
          <c:yMode val="edge"/>
          <c:x val="0.1158425094987318"/>
          <c:y val="3.2442744052154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3758170267526E-2"/>
          <c:y val="0.1851332091553072"/>
          <c:w val="0.84620025262042742"/>
          <c:h val="0.57948434369090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56.547340839883887</c:v>
                </c:pt>
                <c:pt idx="1">
                  <c:v>56.609601269589362</c:v>
                </c:pt>
                <c:pt idx="2">
                  <c:v>57.110761051491558</c:v>
                </c:pt>
                <c:pt idx="3">
                  <c:v>57.731832543443922</c:v>
                </c:pt>
                <c:pt idx="4">
                  <c:v>56.753689567430015</c:v>
                </c:pt>
                <c:pt idx="5">
                  <c:v>56.934528773978315</c:v>
                </c:pt>
                <c:pt idx="6">
                  <c:v>56.363276089828283</c:v>
                </c:pt>
                <c:pt idx="7">
                  <c:v>56.137931034482783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0-4A96-83BA-ABB672B2D472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58.942975250410733</c:v>
                </c:pt>
                <c:pt idx="1">
                  <c:v>59.133867276887891</c:v>
                </c:pt>
                <c:pt idx="2">
                  <c:v>59.198464912280706</c:v>
                </c:pt>
                <c:pt idx="3">
                  <c:v>57.96755270394133</c:v>
                </c:pt>
                <c:pt idx="4">
                  <c:v>59.816131237183889</c:v>
                </c:pt>
                <c:pt idx="5">
                  <c:v>58.45</c:v>
                </c:pt>
                <c:pt idx="6">
                  <c:v>58.113296398891983</c:v>
                </c:pt>
                <c:pt idx="7">
                  <c:v>57.606741573033709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0-4A96-83BA-ABB672B2D4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58.941634045970069</c:v>
                </c:pt>
                <c:pt idx="1">
                  <c:v>58.742010652463385</c:v>
                </c:pt>
                <c:pt idx="2">
                  <c:v>59.665196907465557</c:v>
                </c:pt>
                <c:pt idx="3">
                  <c:v>58.811867835468647</c:v>
                </c:pt>
                <c:pt idx="4">
                  <c:v>59.22567382366379</c:v>
                </c:pt>
                <c:pt idx="5">
                  <c:v>59.583155650319824</c:v>
                </c:pt>
                <c:pt idx="6">
                  <c:v>58.953311617806733</c:v>
                </c:pt>
                <c:pt idx="7">
                  <c:v>58.444444444444443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0-4A96-83BA-ABB672B2D4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58.75086590796635</c:v>
                </c:pt>
                <c:pt idx="1">
                  <c:v>55.300606060606064</c:v>
                </c:pt>
                <c:pt idx="2">
                  <c:v>59.371254443880112</c:v>
                </c:pt>
                <c:pt idx="3">
                  <c:v>59.116475972540051</c:v>
                </c:pt>
                <c:pt idx="4">
                  <c:v>58.203086921202278</c:v>
                </c:pt>
                <c:pt idx="5">
                  <c:v>59.142307692307696</c:v>
                </c:pt>
                <c:pt idx="6">
                  <c:v>59.411243742780123</c:v>
                </c:pt>
                <c:pt idx="7">
                  <c:v>57.809523809523824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0-4A96-83BA-ABB672B2D4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58.577479163122995</c:v>
                </c:pt>
                <c:pt idx="1">
                  <c:v>56.093158660844246</c:v>
                </c:pt>
                <c:pt idx="2">
                  <c:v>59.791810257449832</c:v>
                </c:pt>
                <c:pt idx="3">
                  <c:v>59.150471698113201</c:v>
                </c:pt>
                <c:pt idx="4">
                  <c:v>57.413432835820899</c:v>
                </c:pt>
                <c:pt idx="5">
                  <c:v>58.235537190082646</c:v>
                </c:pt>
                <c:pt idx="6">
                  <c:v>59.223720745735825</c:v>
                </c:pt>
                <c:pt idx="7">
                  <c:v>55.953488372093005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0-4A96-83BA-ABB672B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 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88997090111468"/>
          <c:y val="3.209666836000339E-2"/>
          <c:w val="8.2956949268792879E-2"/>
          <c:h val="0.224195665057996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17142111457457E-2"/>
          <c:y val="0.20853602026161819"/>
          <c:w val="0.89350693264655234"/>
          <c:h val="0.55978203196298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145.50671825536429</c:v>
                </c:pt>
                <c:pt idx="1">
                  <c:v>137.36526663055801</c:v>
                </c:pt>
                <c:pt idx="2">
                  <c:v>150.87744360902215</c:v>
                </c:pt>
                <c:pt idx="3">
                  <c:v>117.63295230587296</c:v>
                </c:pt>
                <c:pt idx="4">
                  <c:v>130.72486007462689</c:v>
                </c:pt>
                <c:pt idx="5">
                  <c:v>144.65467775467769</c:v>
                </c:pt>
                <c:pt idx="6">
                  <c:v>147.76751760563388</c:v>
                </c:pt>
                <c:pt idx="7">
                  <c:v>127.58965517241379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4-411C-9DC9-2E889A5D1E72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148.06889051670731</c:v>
                </c:pt>
                <c:pt idx="1">
                  <c:v>117.32193223443224</c:v>
                </c:pt>
                <c:pt idx="2">
                  <c:v>148.69336967294336</c:v>
                </c:pt>
                <c:pt idx="3">
                  <c:v>132.67997013253679</c:v>
                </c:pt>
                <c:pt idx="4">
                  <c:v>133.5913770913775</c:v>
                </c:pt>
                <c:pt idx="5">
                  <c:v>145.38228713486629</c:v>
                </c:pt>
                <c:pt idx="6">
                  <c:v>146.22319403857412</c:v>
                </c:pt>
                <c:pt idx="7">
                  <c:v>138.61483050847443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4-411C-9DC9-2E889A5D1E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141.31437318076965</c:v>
                </c:pt>
                <c:pt idx="1">
                  <c:v>119.28745006657772</c:v>
                </c:pt>
                <c:pt idx="2">
                  <c:v>142.00285093017598</c:v>
                </c:pt>
                <c:pt idx="3">
                  <c:v>124.2362103843559</c:v>
                </c:pt>
                <c:pt idx="4">
                  <c:v>126.19885896850739</c:v>
                </c:pt>
                <c:pt idx="5">
                  <c:v>122.37045215562561</c:v>
                </c:pt>
                <c:pt idx="6">
                  <c:v>143.07711183496212</c:v>
                </c:pt>
                <c:pt idx="7">
                  <c:v>124.97962962962964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4-411C-9DC9-2E889A5D1E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158.64724402308397</c:v>
                </c:pt>
                <c:pt idx="1">
                  <c:v>147.61575757575747</c:v>
                </c:pt>
                <c:pt idx="2">
                  <c:v>154.76020207148699</c:v>
                </c:pt>
                <c:pt idx="3">
                  <c:v>154.61645308924483</c:v>
                </c:pt>
                <c:pt idx="4">
                  <c:v>137.84615447154465</c:v>
                </c:pt>
                <c:pt idx="5">
                  <c:v>132.57681992337163</c:v>
                </c:pt>
                <c:pt idx="6">
                  <c:v>148.66435117443237</c:v>
                </c:pt>
                <c:pt idx="7">
                  <c:v>136.51666666666662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4-411C-9DC9-2E889A5D1E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159.63885864942995</c:v>
                </c:pt>
                <c:pt idx="1">
                  <c:v>147.33740902474523</c:v>
                </c:pt>
                <c:pt idx="2">
                  <c:v>152.49415163186694</c:v>
                </c:pt>
                <c:pt idx="3">
                  <c:v>154.33051886792421</c:v>
                </c:pt>
                <c:pt idx="4">
                  <c:v>140.25194029850735</c:v>
                </c:pt>
                <c:pt idx="5">
                  <c:v>135.60326530612244</c:v>
                </c:pt>
                <c:pt idx="6">
                  <c:v>150.15890519635036</c:v>
                </c:pt>
                <c:pt idx="7">
                  <c:v>136.9139534883721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4-411C-9DC9-2E889A5D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77282061130726"/>
          <c:y val="9.1009260634873482E-2"/>
          <c:w val="6.9290682004336704E-2"/>
          <c:h val="0.20384043975635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3816024713159"/>
          <c:y val="0.16883787014467602"/>
          <c:w val="0.86784337627252672"/>
          <c:h val="0.63165471001275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Bedrifter!$G$121:$G$126</c:f>
              <c:numCache>
                <c:formatCode>0</c:formatCode>
                <c:ptCount val="6"/>
                <c:pt idx="0">
                  <c:v>11327</c:v>
                </c:pt>
                <c:pt idx="1">
                  <c:v>10358</c:v>
                </c:pt>
                <c:pt idx="2">
                  <c:v>1965</c:v>
                </c:pt>
                <c:pt idx="3">
                  <c:v>6219</c:v>
                </c:pt>
                <c:pt idx="4">
                  <c:v>2015</c:v>
                </c:pt>
                <c:pt idx="5">
                  <c:v>1872.25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Bedrifter!$G$91:$G$96</c:f>
              <c:numCache>
                <c:formatCode>0</c:formatCode>
                <c:ptCount val="6"/>
                <c:pt idx="0">
                  <c:v>17790</c:v>
                </c:pt>
                <c:pt idx="1">
                  <c:v>10833</c:v>
                </c:pt>
                <c:pt idx="2">
                  <c:v>4190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Bedrifter!$G$61:$G$66</c:f>
              <c:numCache>
                <c:formatCode>0</c:formatCode>
                <c:ptCount val="6"/>
                <c:pt idx="0">
                  <c:v>20026</c:v>
                </c:pt>
                <c:pt idx="1">
                  <c:v>17220</c:v>
                </c:pt>
                <c:pt idx="2">
                  <c:v>6032</c:v>
                </c:pt>
                <c:pt idx="3">
                  <c:v>3219</c:v>
                </c:pt>
                <c:pt idx="4">
                  <c:v>931</c:v>
                </c:pt>
                <c:pt idx="5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11311</c:v>
                </c:pt>
                <c:pt idx="1">
                  <c:v>10828</c:v>
                </c:pt>
                <c:pt idx="2">
                  <c:v>3666</c:v>
                </c:pt>
                <c:pt idx="3">
                  <c:v>4789</c:v>
                </c:pt>
                <c:pt idx="4">
                  <c:v>511</c:v>
                </c:pt>
                <c:pt idx="5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10738</c:v>
                </c:pt>
                <c:pt idx="1">
                  <c:v>11033</c:v>
                </c:pt>
                <c:pt idx="2">
                  <c:v>3044</c:v>
                </c:pt>
                <c:pt idx="3">
                  <c:v>4671</c:v>
                </c:pt>
                <c:pt idx="4">
                  <c:v>236</c:v>
                </c:pt>
                <c:pt idx="5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36884179112435"/>
          <c:y val="0.18237548144545371"/>
          <c:w val="0.11174326910216324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</a:t>
            </a:r>
            <a:r>
              <a:rPr lang="nb-NO" sz="24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Bedrifter!$F$121:$F$126</c:f>
              <c:numCache>
                <c:formatCode>General</c:formatCode>
                <c:ptCount val="6"/>
                <c:pt idx="0">
                  <c:v>386</c:v>
                </c:pt>
                <c:pt idx="1">
                  <c:v>405</c:v>
                </c:pt>
                <c:pt idx="2">
                  <c:v>282</c:v>
                </c:pt>
                <c:pt idx="3">
                  <c:v>204</c:v>
                </c:pt>
                <c:pt idx="4">
                  <c:v>92</c:v>
                </c:pt>
                <c:pt idx="5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F26-9914-DD7391495711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Bedrifter!$F$91:$F$96</c:f>
              <c:numCache>
                <c:formatCode>General</c:formatCode>
                <c:ptCount val="6"/>
                <c:pt idx="0">
                  <c:v>487</c:v>
                </c:pt>
                <c:pt idx="1">
                  <c:v>359</c:v>
                </c:pt>
                <c:pt idx="2">
                  <c:v>301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F26-9914-DD7391495711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Bedrifter!$F$61:$F$66</c:f>
              <c:numCache>
                <c:formatCode>General</c:formatCode>
                <c:ptCount val="6"/>
                <c:pt idx="0">
                  <c:v>457</c:v>
                </c:pt>
                <c:pt idx="1">
                  <c:v>411</c:v>
                </c:pt>
                <c:pt idx="2">
                  <c:v>298</c:v>
                </c:pt>
                <c:pt idx="3">
                  <c:v>270</c:v>
                </c:pt>
                <c:pt idx="4">
                  <c:v>53</c:v>
                </c:pt>
                <c:pt idx="5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F26-9914-DD7391495711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269</c:v>
                </c:pt>
                <c:pt idx="1">
                  <c:v>243</c:v>
                </c:pt>
                <c:pt idx="2">
                  <c:v>188</c:v>
                </c:pt>
                <c:pt idx="3">
                  <c:v>154</c:v>
                </c:pt>
                <c:pt idx="4">
                  <c:v>37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85-4F26-9914-DD7391495711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235</c:v>
                </c:pt>
                <c:pt idx="1">
                  <c:v>218</c:v>
                </c:pt>
                <c:pt idx="2">
                  <c:v>153</c:v>
                </c:pt>
                <c:pt idx="3">
                  <c:v>142</c:v>
                </c:pt>
                <c:pt idx="4">
                  <c:v>24</c:v>
                </c:pt>
                <c:pt idx="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85-4F26-9914-DD739149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907072246141098E-2"/>
          <c:h val="0.25850897608793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Bedrifter!$P$121:$P$126</c:f>
              <c:numCache>
                <c:formatCode>0</c:formatCode>
                <c:ptCount val="6"/>
                <c:pt idx="0">
                  <c:v>29.344559585492227</c:v>
                </c:pt>
                <c:pt idx="1">
                  <c:v>25.575308641975308</c:v>
                </c:pt>
                <c:pt idx="2">
                  <c:v>6.9680851063829783</c:v>
                </c:pt>
                <c:pt idx="3">
                  <c:v>30.485294117647058</c:v>
                </c:pt>
                <c:pt idx="4">
                  <c:v>21.902173913043477</c:v>
                </c:pt>
                <c:pt idx="5">
                  <c:v>7.1188212927756656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1C9-8CC1-7ADBE4C36E9E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Bedrifter!$P$91:$P$96</c:f>
              <c:numCache>
                <c:formatCode>0</c:formatCode>
                <c:ptCount val="6"/>
                <c:pt idx="0">
                  <c:v>36.529774127310063</c:v>
                </c:pt>
                <c:pt idx="1">
                  <c:v>30.175487465181057</c:v>
                </c:pt>
                <c:pt idx="2">
                  <c:v>13.920265780730897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1C9-8CC1-7ADBE4C36E9E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Bedrifter!$P$61:$P$66</c:f>
              <c:numCache>
                <c:formatCode>0</c:formatCode>
                <c:ptCount val="6"/>
                <c:pt idx="0">
                  <c:v>43.820568927789935</c:v>
                </c:pt>
                <c:pt idx="1">
                  <c:v>41.897810218978101</c:v>
                </c:pt>
                <c:pt idx="2">
                  <c:v>20.241610738255034</c:v>
                </c:pt>
                <c:pt idx="3">
                  <c:v>11.922222222222222</c:v>
                </c:pt>
                <c:pt idx="4">
                  <c:v>17.566037735849058</c:v>
                </c:pt>
                <c:pt idx="5">
                  <c:v>8.7712418300653603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4-41C9-8CC1-7ADBE4C36E9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42.048327137546465</c:v>
                </c:pt>
                <c:pt idx="1">
                  <c:v>44.559670781893004</c:v>
                </c:pt>
                <c:pt idx="2">
                  <c:v>19.5</c:v>
                </c:pt>
                <c:pt idx="3">
                  <c:v>31.097402597402599</c:v>
                </c:pt>
                <c:pt idx="4">
                  <c:v>13.810810810810811</c:v>
                </c:pt>
                <c:pt idx="5">
                  <c:v>6.2027027027027026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4-41C9-8CC1-7ADBE4C36E9E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45.693617021276594</c:v>
                </c:pt>
                <c:pt idx="1">
                  <c:v>50.610091743119263</c:v>
                </c:pt>
                <c:pt idx="2">
                  <c:v>19.895424836601308</c:v>
                </c:pt>
                <c:pt idx="3">
                  <c:v>32.894366197183096</c:v>
                </c:pt>
                <c:pt idx="4">
                  <c:v>9.8333333333333339</c:v>
                </c:pt>
                <c:pt idx="5">
                  <c:v>5.0491803278688527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34-41C9-8CC1-7ADBE4C3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innen bedriftsgruppe</a:t>
            </a:r>
          </a:p>
        </c:rich>
      </c:tx>
      <c:layout>
        <c:manualLayout>
          <c:xMode val="edge"/>
          <c:yMode val="edge"/>
          <c:x val="0.2183072891351544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74121269192493E-2"/>
          <c:y val="0.15774241506524969"/>
          <c:w val="0.84472127052820689"/>
          <c:h val="0.68576932254097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Bedrifter!$K$121:$K$126</c:f>
              <c:numCache>
                <c:formatCode>0.00</c:formatCode>
                <c:ptCount val="6"/>
                <c:pt idx="0">
                  <c:v>56.293295595259139</c:v>
                </c:pt>
                <c:pt idx="1">
                  <c:v>57.110837195542814</c:v>
                </c:pt>
                <c:pt idx="2">
                  <c:v>56.753689567430015</c:v>
                </c:pt>
                <c:pt idx="3">
                  <c:v>57.008736450412563</c:v>
                </c:pt>
                <c:pt idx="4">
                  <c:v>57.014910536779311</c:v>
                </c:pt>
                <c:pt idx="5">
                  <c:v>56.768900804289537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0-47AF-AED8-8722A8B9C17B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Bedrifter!$K$91:$K$96</c:f>
              <c:numCache>
                <c:formatCode>0.00</c:formatCode>
                <c:ptCount val="6"/>
                <c:pt idx="0">
                  <c:v>58.981532571364241</c:v>
                </c:pt>
                <c:pt idx="1">
                  <c:v>58.014494100157926</c:v>
                </c:pt>
                <c:pt idx="2">
                  <c:v>58.431845309142993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0-47AF-AED8-8722A8B9C17B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Bedrifter!$K$61:$K$66</c:f>
              <c:numCache>
                <c:formatCode>0.00</c:formatCode>
                <c:ptCount val="6"/>
                <c:pt idx="0">
                  <c:v>58.941276340757014</c:v>
                </c:pt>
                <c:pt idx="1">
                  <c:v>59.664111498257817</c:v>
                </c:pt>
                <c:pt idx="2">
                  <c:v>58.978275290215599</c:v>
                </c:pt>
                <c:pt idx="3">
                  <c:v>58.89313451382418</c:v>
                </c:pt>
                <c:pt idx="4">
                  <c:v>59.627450980392176</c:v>
                </c:pt>
                <c:pt idx="5">
                  <c:v>58.426974664679577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0-47AF-AED8-8722A8B9C17B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58.729017422835405</c:v>
                </c:pt>
                <c:pt idx="1">
                  <c:v>59.333364123406618</c:v>
                </c:pt>
                <c:pt idx="2">
                  <c:v>59.048008728859777</c:v>
                </c:pt>
                <c:pt idx="3">
                  <c:v>58.660889538525772</c:v>
                </c:pt>
                <c:pt idx="4">
                  <c:v>59.062868369351683</c:v>
                </c:pt>
                <c:pt idx="5">
                  <c:v>56.980392156862735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0-47AF-AED8-8722A8B9C17B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58.496926802011522</c:v>
                </c:pt>
                <c:pt idx="1">
                  <c:v>59.710323574730381</c:v>
                </c:pt>
                <c:pt idx="2">
                  <c:v>58.970433639947437</c:v>
                </c:pt>
                <c:pt idx="3">
                  <c:v>58.809462641832603</c:v>
                </c:pt>
                <c:pt idx="4">
                  <c:v>58.094420600858392</c:v>
                </c:pt>
                <c:pt idx="5">
                  <c:v>57.13636363636364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0-47AF-AED8-8722A8B9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9919788456111"/>
          <c:y val="1.72528894148903E-2"/>
          <c:w val="6.6447359633480932E-2"/>
          <c:h val="0.24257107721674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62652839126816E-2"/>
          <c:y val="0.21551031300408033"/>
          <c:w val="0.88106099161385298"/>
          <c:h val="0.6023127134262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Bedrifter!$R$121:$R$126</c:f>
              <c:numCache>
                <c:formatCode>0.0</c:formatCode>
                <c:ptCount val="6"/>
                <c:pt idx="0">
                  <c:v>161.48972804029771</c:v>
                </c:pt>
                <c:pt idx="1">
                  <c:v>166.11773063858797</c:v>
                </c:pt>
                <c:pt idx="2">
                  <c:v>154.58795442453123</c:v>
                </c:pt>
                <c:pt idx="3">
                  <c:v>145.57882503501222</c:v>
                </c:pt>
                <c:pt idx="4">
                  <c:v>159.18079194771605</c:v>
                </c:pt>
                <c:pt idx="5">
                  <c:v>132.48952924383002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6-4DB1-BFC3-D870273399DC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Bedrifter!$R$91:$R$96</c:f>
              <c:numCache>
                <c:formatCode>0.0</c:formatCode>
                <c:ptCount val="6"/>
                <c:pt idx="0">
                  <c:v>160.73451127485205</c:v>
                </c:pt>
                <c:pt idx="1">
                  <c:v>161.37404277828091</c:v>
                </c:pt>
                <c:pt idx="2">
                  <c:v>153.83404484184319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6-4DB1-BFC3-D870273399DC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Bedrifter!$R$61:$R$66</c:f>
              <c:numCache>
                <c:formatCode>0.0</c:formatCode>
                <c:ptCount val="6"/>
                <c:pt idx="0">
                  <c:v>153.08733532648063</c:v>
                </c:pt>
                <c:pt idx="1">
                  <c:v>154.07647888582275</c:v>
                </c:pt>
                <c:pt idx="2">
                  <c:v>147.96430593354037</c:v>
                </c:pt>
                <c:pt idx="3">
                  <c:v>130.46836951645079</c:v>
                </c:pt>
                <c:pt idx="4">
                  <c:v>133.97178909198379</c:v>
                </c:pt>
                <c:pt idx="5">
                  <c:v>132.73747725375517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6-4DB1-BFC3-D870273399DC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171.57852838486579</c:v>
                </c:pt>
                <c:pt idx="1">
                  <c:v>168.30934285774899</c:v>
                </c:pt>
                <c:pt idx="2">
                  <c:v>157.12012348546719</c:v>
                </c:pt>
                <c:pt idx="3">
                  <c:v>167.02428619939141</c:v>
                </c:pt>
                <c:pt idx="4">
                  <c:v>144.19371868725531</c:v>
                </c:pt>
                <c:pt idx="5">
                  <c:v>156.84716645777129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6-4DB1-BFC3-D870273399DC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171.74366023641497</c:v>
                </c:pt>
                <c:pt idx="1">
                  <c:v>167.05189268204501</c:v>
                </c:pt>
                <c:pt idx="2">
                  <c:v>160.41823568521215</c:v>
                </c:pt>
                <c:pt idx="3">
                  <c:v>166.70827792703525</c:v>
                </c:pt>
                <c:pt idx="4">
                  <c:v>148.91428099234275</c:v>
                </c:pt>
                <c:pt idx="5">
                  <c:v>154.80892347089531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6-4DB1-BFC3-D8702733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1453011971064591E-2"/>
              <c:y val="0.403784067433214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10517389982782"/>
          <c:y val="3.3513810614093829E-2"/>
          <c:w val="6.6591069471873265E-2"/>
          <c:h val="0.26542917140109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1102157488934576"/>
          <c:h val="0.63873982098391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Bedrifter!$I$121:$I$126</c:f>
              <c:numCache>
                <c:formatCode>0.0</c:formatCode>
                <c:ptCount val="6"/>
                <c:pt idx="0">
                  <c:v>28.960976701077055</c:v>
                </c:pt>
                <c:pt idx="1">
                  <c:v>26.483428681006099</c:v>
                </c:pt>
                <c:pt idx="2">
                  <c:v>5.0241298859023935</c:v>
                </c:pt>
                <c:pt idx="3">
                  <c:v>15.900795806833075</c:v>
                </c:pt>
                <c:pt idx="4">
                  <c:v>5.1519703410144153</c:v>
                </c:pt>
                <c:pt idx="5">
                  <c:v>4.7869858416695985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8-4F91-ACA4-EF23CB58DE2D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Bedrifter!$I$91:$I$96</c:f>
              <c:numCache>
                <c:formatCode>0.0</c:formatCode>
                <c:ptCount val="6"/>
                <c:pt idx="0">
                  <c:v>41.922940968540125</c:v>
                </c:pt>
                <c:pt idx="1">
                  <c:v>25.528455284552845</c:v>
                </c:pt>
                <c:pt idx="2">
                  <c:v>9.8739248262047834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8-4F91-ACA4-EF23CB58DE2D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Bedrifter!$I$61:$I$66</c:f>
              <c:numCache>
                <c:formatCode>0.0</c:formatCode>
                <c:ptCount val="6"/>
                <c:pt idx="0">
                  <c:v>41.062128357596869</c:v>
                </c:pt>
                <c:pt idx="1">
                  <c:v>35.30859134713964</c:v>
                </c:pt>
                <c:pt idx="2">
                  <c:v>12.36825917572278</c:v>
                </c:pt>
                <c:pt idx="3">
                  <c:v>6.6003690793520597</c:v>
                </c:pt>
                <c:pt idx="4">
                  <c:v>1.9089604264916955</c:v>
                </c:pt>
                <c:pt idx="5">
                  <c:v>2.7516916136969445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8-4F91-ACA4-EF23CB58DE2D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35.835128627550368</c:v>
                </c:pt>
                <c:pt idx="1">
                  <c:v>34.304904321378793</c:v>
                </c:pt>
                <c:pt idx="2">
                  <c:v>11.614497528830309</c:v>
                </c:pt>
                <c:pt idx="3">
                  <c:v>15.172348244835888</c:v>
                </c:pt>
                <c:pt idx="4">
                  <c:v>1.6189329616018246</c:v>
                </c:pt>
                <c:pt idx="5">
                  <c:v>1.4541883158028128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8-4F91-ACA4-EF23CB58DE2D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35.757575757575751</c:v>
                </c:pt>
                <c:pt idx="1">
                  <c:v>36.739926739926752</c:v>
                </c:pt>
                <c:pt idx="2">
                  <c:v>10.136530136530139</c:v>
                </c:pt>
                <c:pt idx="3">
                  <c:v>15.554445554445556</c:v>
                </c:pt>
                <c:pt idx="4">
                  <c:v>0.78588078588078603</c:v>
                </c:pt>
                <c:pt idx="5">
                  <c:v>1.0256410256410255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8-4F91-ACA4-EF23CB5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8876627164033"/>
          <c:y val="0.18237548144545371"/>
          <c:w val="8.5223378801134703E-2"/>
          <c:h val="0.27764784645491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i kg</a:t>
            </a:r>
          </a:p>
        </c:rich>
      </c:tx>
      <c:layout>
        <c:manualLayout>
          <c:xMode val="edge"/>
          <c:yMode val="edge"/>
          <c:x val="0.2312233581656605"/>
          <c:y val="3.7837671419649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År!$H$7:$H$34</c:f>
              <c:numCache>
                <c:formatCode>0.0</c:formatCode>
                <c:ptCount val="28"/>
                <c:pt idx="0">
                  <c:v>141.90398126120817</c:v>
                </c:pt>
                <c:pt idx="1">
                  <c:v>143.58974590087797</c:v>
                </c:pt>
                <c:pt idx="2">
                  <c:v>145.48214059235397</c:v>
                </c:pt>
                <c:pt idx="3">
                  <c:v>144.91590779577712</c:v>
                </c:pt>
                <c:pt idx="4">
                  <c:v>143.32046325600811</c:v>
                </c:pt>
                <c:pt idx="5">
                  <c:v>140.91399950079071</c:v>
                </c:pt>
                <c:pt idx="6">
                  <c:v>143.26597470193045</c:v>
                </c:pt>
                <c:pt idx="7">
                  <c:v>144.57000339223421</c:v>
                </c:pt>
                <c:pt idx="8">
                  <c:v>143.8685347205801</c:v>
                </c:pt>
                <c:pt idx="9">
                  <c:v>145.01043305954127</c:v>
                </c:pt>
                <c:pt idx="10">
                  <c:v>145.75551078615476</c:v>
                </c:pt>
                <c:pt idx="11">
                  <c:v>147.82996492666564</c:v>
                </c:pt>
                <c:pt idx="12">
                  <c:v>146.20438666792421</c:v>
                </c:pt>
                <c:pt idx="13">
                  <c:v>145.15006807969911</c:v>
                </c:pt>
                <c:pt idx="14">
                  <c:v>144.17070272181061</c:v>
                </c:pt>
                <c:pt idx="15">
                  <c:v>143.6621444879311</c:v>
                </c:pt>
                <c:pt idx="16">
                  <c:v>144.22720355547276</c:v>
                </c:pt>
                <c:pt idx="17">
                  <c:v>143.67384235765064</c:v>
                </c:pt>
                <c:pt idx="18">
                  <c:v>142.6674377721738</c:v>
                </c:pt>
                <c:pt idx="19">
                  <c:v>138.80549313102316</c:v>
                </c:pt>
                <c:pt idx="20">
                  <c:v>151.01360824123023</c:v>
                </c:pt>
                <c:pt idx="21">
                  <c:v>151.85775907093824</c:v>
                </c:pt>
                <c:pt idx="22">
                  <c:v>153.04793415886411</c:v>
                </c:pt>
                <c:pt idx="23">
                  <c:v>152.19125420849949</c:v>
                </c:pt>
                <c:pt idx="24">
                  <c:v>152.33161203203599</c:v>
                </c:pt>
                <c:pt idx="25">
                  <c:v>153.84287769784189</c:v>
                </c:pt>
                <c:pt idx="26">
                  <c:v>154.53716765935877</c:v>
                </c:pt>
                <c:pt idx="27">
                  <c:v>154.81993672993596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569-A5B0-F3F25709C037}"/>
            </c:ext>
          </c:extLst>
        </c:ser>
        <c:ser>
          <c:idx val="1"/>
          <c:order val="1"/>
          <c:tx>
            <c:v>Vektnivå 2022</c:v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År!$AP$7:$AP$34</c:f>
              <c:numCache>
                <c:formatCode>#,##0</c:formatCode>
                <c:ptCount val="28"/>
                <c:pt idx="0" formatCode="0.0">
                  <c:v>154.81993672993596</c:v>
                </c:pt>
                <c:pt idx="1">
                  <c:v>154.81993672993596</c:v>
                </c:pt>
                <c:pt idx="2">
                  <c:v>154.81993672993596</c:v>
                </c:pt>
                <c:pt idx="3">
                  <c:v>154.81993672993596</c:v>
                </c:pt>
                <c:pt idx="4">
                  <c:v>154.81993672993596</c:v>
                </c:pt>
                <c:pt idx="5">
                  <c:v>154.81993672993596</c:v>
                </c:pt>
                <c:pt idx="6">
                  <c:v>154.81993672993596</c:v>
                </c:pt>
                <c:pt idx="7">
                  <c:v>154.81993672993596</c:v>
                </c:pt>
                <c:pt idx="8">
                  <c:v>154.81993672993596</c:v>
                </c:pt>
                <c:pt idx="9">
                  <c:v>154.81993672993596</c:v>
                </c:pt>
                <c:pt idx="10">
                  <c:v>154.81993672993596</c:v>
                </c:pt>
                <c:pt idx="11">
                  <c:v>154.81993672993596</c:v>
                </c:pt>
                <c:pt idx="12">
                  <c:v>154.81993672993596</c:v>
                </c:pt>
                <c:pt idx="13">
                  <c:v>154.81993672993596</c:v>
                </c:pt>
                <c:pt idx="14">
                  <c:v>154.81993672993596</c:v>
                </c:pt>
                <c:pt idx="15">
                  <c:v>154.81993672993596</c:v>
                </c:pt>
                <c:pt idx="16">
                  <c:v>154.81993672993596</c:v>
                </c:pt>
                <c:pt idx="17">
                  <c:v>154.81993672993596</c:v>
                </c:pt>
                <c:pt idx="18">
                  <c:v>154.81993672993596</c:v>
                </c:pt>
                <c:pt idx="19">
                  <c:v>154.81993672993596</c:v>
                </c:pt>
                <c:pt idx="20">
                  <c:v>154.81993672993596</c:v>
                </c:pt>
                <c:pt idx="21">
                  <c:v>154.81993672993596</c:v>
                </c:pt>
                <c:pt idx="22">
                  <c:v>154.81993672993596</c:v>
                </c:pt>
                <c:pt idx="23">
                  <c:v>154.81993672993596</c:v>
                </c:pt>
                <c:pt idx="24">
                  <c:v>154.81993672993596</c:v>
                </c:pt>
                <c:pt idx="25">
                  <c:v>154.81993672993596</c:v>
                </c:pt>
                <c:pt idx="26">
                  <c:v>154.81993672993596</c:v>
                </c:pt>
                <c:pt idx="27">
                  <c:v>154.81993672993596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7-401E-9ED2-D5F35A5B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56"/>
          <c:min val="1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28708503593017"/>
          <c:y val="0.3189205611555479"/>
          <c:w val="0.13135981252617501"/>
          <c:h val="0.10181550722352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077037095732081"/>
          <c:h val="0.647611332510561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Slakteri!$G$48:$G$65</c15:sqref>
                  </c15:fullRef>
                </c:ext>
              </c:extLst>
              <c:f>(Slakteri!$G$48:$G$51,Slakteri!$G$53:$G$65)</c:f>
              <c:numCache>
                <c:formatCode>0</c:formatCode>
                <c:ptCount val="17"/>
                <c:pt idx="0">
                  <c:v>3987</c:v>
                </c:pt>
                <c:pt idx="1">
                  <c:v>97</c:v>
                </c:pt>
                <c:pt idx="2">
                  <c:v>7476</c:v>
                </c:pt>
                <c:pt idx="3">
                  <c:v>6396</c:v>
                </c:pt>
                <c:pt idx="4">
                  <c:v>1360</c:v>
                </c:pt>
                <c:pt idx="5">
                  <c:v>4861</c:v>
                </c:pt>
                <c:pt idx="6">
                  <c:v>439</c:v>
                </c:pt>
                <c:pt idx="7">
                  <c:v>784</c:v>
                </c:pt>
                <c:pt idx="8">
                  <c:v>414</c:v>
                </c:pt>
                <c:pt idx="9">
                  <c:v>0</c:v>
                </c:pt>
                <c:pt idx="10">
                  <c:v>176</c:v>
                </c:pt>
                <c:pt idx="11">
                  <c:v>408</c:v>
                </c:pt>
                <c:pt idx="12">
                  <c:v>456</c:v>
                </c:pt>
                <c:pt idx="13">
                  <c:v>2284</c:v>
                </c:pt>
                <c:pt idx="14">
                  <c:v>28</c:v>
                </c:pt>
                <c:pt idx="15">
                  <c:v>136</c:v>
                </c:pt>
                <c:pt idx="16">
                  <c:v>2458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0"/>
          <c:order val="1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Slakteri!$G$29:$G$46</c15:sqref>
                  </c15:fullRef>
                </c:ext>
              </c:extLst>
              <c:f>(Slakteri!$G$29:$G$32,Slakteri!$G$34:$G$46)</c:f>
              <c:numCache>
                <c:formatCode>0</c:formatCode>
                <c:ptCount val="17"/>
                <c:pt idx="0">
                  <c:v>5303</c:v>
                </c:pt>
                <c:pt idx="1">
                  <c:v>61</c:v>
                </c:pt>
                <c:pt idx="2">
                  <c:v>6008</c:v>
                </c:pt>
                <c:pt idx="3">
                  <c:v>6024</c:v>
                </c:pt>
                <c:pt idx="4">
                  <c:v>1797</c:v>
                </c:pt>
                <c:pt idx="5">
                  <c:v>4374</c:v>
                </c:pt>
                <c:pt idx="6">
                  <c:v>1055</c:v>
                </c:pt>
                <c:pt idx="7">
                  <c:v>919</c:v>
                </c:pt>
                <c:pt idx="8">
                  <c:v>40</c:v>
                </c:pt>
                <c:pt idx="9">
                  <c:v>147</c:v>
                </c:pt>
                <c:pt idx="10">
                  <c:v>511</c:v>
                </c:pt>
                <c:pt idx="11">
                  <c:v>338</c:v>
                </c:pt>
                <c:pt idx="12">
                  <c:v>375</c:v>
                </c:pt>
                <c:pt idx="13">
                  <c:v>2090</c:v>
                </c:pt>
                <c:pt idx="14">
                  <c:v>42</c:v>
                </c:pt>
                <c:pt idx="15">
                  <c:v>209</c:v>
                </c:pt>
                <c:pt idx="16">
                  <c:v>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2-4858-A4E7-9C6713C14D63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Slakteri!$G$10:$G$27</c15:sqref>
                  </c15:fullRef>
                </c:ext>
              </c:extLst>
              <c:f>(Slakteri!$G$10:$G$13,Slakteri!$G$15:$G$27)</c:f>
              <c:numCache>
                <c:formatCode>#,##0</c:formatCode>
                <c:ptCount val="17"/>
                <c:pt idx="0">
                  <c:v>0</c:v>
                </c:pt>
                <c:pt idx="1">
                  <c:v>37</c:v>
                </c:pt>
                <c:pt idx="2">
                  <c:v>10738</c:v>
                </c:pt>
                <c:pt idx="3">
                  <c:v>6363</c:v>
                </c:pt>
                <c:pt idx="4">
                  <c:v>1689</c:v>
                </c:pt>
                <c:pt idx="5">
                  <c:v>4279</c:v>
                </c:pt>
                <c:pt idx="6">
                  <c:v>499</c:v>
                </c:pt>
                <c:pt idx="7">
                  <c:v>1056</c:v>
                </c:pt>
                <c:pt idx="8">
                  <c:v>56</c:v>
                </c:pt>
                <c:pt idx="9">
                  <c:v>77</c:v>
                </c:pt>
                <c:pt idx="10">
                  <c:v>236</c:v>
                </c:pt>
                <c:pt idx="11">
                  <c:v>337</c:v>
                </c:pt>
                <c:pt idx="12">
                  <c:v>336</c:v>
                </c:pt>
                <c:pt idx="13">
                  <c:v>1925</c:v>
                </c:pt>
                <c:pt idx="14">
                  <c:v>39</c:v>
                </c:pt>
                <c:pt idx="15">
                  <c:v>155</c:v>
                </c:pt>
                <c:pt idx="16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Slakteri!$L$48:$L$65</c15:sqref>
                  </c15:fullRef>
                </c:ext>
              </c:extLst>
              <c:f>(Slakteri!$L$48:$L$51,Slakteri!$L$53:$L$65)</c:f>
              <c:numCache>
                <c:formatCode>0.00</c:formatCode>
                <c:ptCount val="17"/>
                <c:pt idx="0">
                  <c:v>60</c:v>
                </c:pt>
                <c:pt idx="1">
                  <c:v>57.144329896907216</c:v>
                </c:pt>
                <c:pt idx="2">
                  <c:v>58.747859818084521</c:v>
                </c:pt>
                <c:pt idx="3">
                  <c:v>59.276223229638894</c:v>
                </c:pt>
                <c:pt idx="4">
                  <c:v>59.922058823529404</c:v>
                </c:pt>
                <c:pt idx="5">
                  <c:v>58.528492079818982</c:v>
                </c:pt>
                <c:pt idx="6">
                  <c:v>57.496583143507962</c:v>
                </c:pt>
                <c:pt idx="7">
                  <c:v>58.816326530612251</c:v>
                </c:pt>
                <c:pt idx="8">
                  <c:v>59.66666666666665</c:v>
                </c:pt>
                <c:pt idx="9">
                  <c:v>0</c:v>
                </c:pt>
                <c:pt idx="10">
                  <c:v>58.77272727272728</c:v>
                </c:pt>
                <c:pt idx="11">
                  <c:v>57.79901960784315</c:v>
                </c:pt>
                <c:pt idx="12">
                  <c:v>55.20833333333335</c:v>
                </c:pt>
                <c:pt idx="13">
                  <c:v>59.609190371991247</c:v>
                </c:pt>
                <c:pt idx="14">
                  <c:v>56.785714285714306</c:v>
                </c:pt>
                <c:pt idx="15">
                  <c:v>55.889705882352942</c:v>
                </c:pt>
                <c:pt idx="16">
                  <c:v>59.12774613506916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A-4E4D-972B-28B94221F1B8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59.057514614369218</c:v>
                </c:pt>
                <c:pt idx="1">
                  <c:v>57.032786885245905</c:v>
                </c:pt>
                <c:pt idx="2">
                  <c:v>58.438874083944015</c:v>
                </c:pt>
                <c:pt idx="3">
                  <c:v>59.28234512539445</c:v>
                </c:pt>
                <c:pt idx="4">
                  <c:v>59.658319421257637</c:v>
                </c:pt>
                <c:pt idx="5">
                  <c:v>59.080475537265663</c:v>
                </c:pt>
                <c:pt idx="6">
                  <c:v>58.195260663507113</c:v>
                </c:pt>
                <c:pt idx="7">
                  <c:v>59.161956521739121</c:v>
                </c:pt>
                <c:pt idx="8">
                  <c:v>53.85</c:v>
                </c:pt>
                <c:pt idx="9">
                  <c:v>57.891156462585066</c:v>
                </c:pt>
                <c:pt idx="10">
                  <c:v>59.062868369351683</c:v>
                </c:pt>
                <c:pt idx="11">
                  <c:v>58.079881656804737</c:v>
                </c:pt>
                <c:pt idx="12">
                  <c:v>54.28</c:v>
                </c:pt>
                <c:pt idx="13">
                  <c:v>59.272248803827736</c:v>
                </c:pt>
                <c:pt idx="14">
                  <c:v>57.809523809523824</c:v>
                </c:pt>
                <c:pt idx="15">
                  <c:v>56.15789473684211</c:v>
                </c:pt>
                <c:pt idx="16">
                  <c:v>59.591809775429311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A-4E4D-972B-28B94221F1B8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55.702702702702688</c:v>
                </c:pt>
                <c:pt idx="2">
                  <c:v>58.496926802011522</c:v>
                </c:pt>
                <c:pt idx="3">
                  <c:v>59.908533710513908</c:v>
                </c:pt>
                <c:pt idx="4">
                  <c:v>59.974541148608679</c:v>
                </c:pt>
                <c:pt idx="5">
                  <c:v>59.122692217807888</c:v>
                </c:pt>
                <c:pt idx="6">
                  <c:v>57.583166332665314</c:v>
                </c:pt>
                <c:pt idx="7">
                  <c:v>58.759469696969703</c:v>
                </c:pt>
                <c:pt idx="8">
                  <c:v>56.75</c:v>
                </c:pt>
                <c:pt idx="9">
                  <c:v>58.662337662337677</c:v>
                </c:pt>
                <c:pt idx="10">
                  <c:v>58.094420600858392</c:v>
                </c:pt>
                <c:pt idx="11">
                  <c:v>58.385756676557875</c:v>
                </c:pt>
                <c:pt idx="12">
                  <c:v>55.163690476190446</c:v>
                </c:pt>
                <c:pt idx="13">
                  <c:v>59.344935064935079</c:v>
                </c:pt>
                <c:pt idx="14">
                  <c:v>55.769230769230759</c:v>
                </c:pt>
                <c:pt idx="15">
                  <c:v>57.064516129032249</c:v>
                </c:pt>
                <c:pt idx="16">
                  <c:v>59.359032846715309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A-4E4D-972B-28B94221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62714712750218"/>
          <c:y val="6.8889761625234802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Slakteri!$O$48:$O$65</c15:sqref>
                  </c15:fullRef>
                </c:ext>
              </c:extLst>
              <c:f>(Slakteri!$O$48:$O$51,Slakteri!$O$53:$O$65)</c:f>
              <c:numCache>
                <c:formatCode>0</c:formatCode>
                <c:ptCount val="17"/>
                <c:pt idx="0">
                  <c:v>157.75588412340102</c:v>
                </c:pt>
                <c:pt idx="1">
                  <c:v>138.85051546391759</c:v>
                </c:pt>
                <c:pt idx="2">
                  <c:v>158.43187800963037</c:v>
                </c:pt>
                <c:pt idx="3">
                  <c:v>153.99951219512201</c:v>
                </c:pt>
                <c:pt idx="4">
                  <c:v>147.93803676470603</c:v>
                </c:pt>
                <c:pt idx="5">
                  <c:v>153.74130837276249</c:v>
                </c:pt>
                <c:pt idx="6">
                  <c:v>135.92758542141229</c:v>
                </c:pt>
                <c:pt idx="7">
                  <c:v>159.23173469387757</c:v>
                </c:pt>
                <c:pt idx="8">
                  <c:v>138.07850241545898</c:v>
                </c:pt>
                <c:pt idx="9">
                  <c:v>0</c:v>
                </c:pt>
                <c:pt idx="10">
                  <c:v>133.0329545454546</c:v>
                </c:pt>
                <c:pt idx="11">
                  <c:v>156.19693627450971</c:v>
                </c:pt>
                <c:pt idx="12">
                  <c:v>140.37850877192972</c:v>
                </c:pt>
                <c:pt idx="13">
                  <c:v>152.53154115586693</c:v>
                </c:pt>
                <c:pt idx="14">
                  <c:v>133.2714285714286</c:v>
                </c:pt>
                <c:pt idx="15">
                  <c:v>142.64191176470595</c:v>
                </c:pt>
                <c:pt idx="16">
                  <c:v>147.15530512611866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2-4F44-B110-9BE46662EFAA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Slakteri!$O$29:$O$46</c15:sqref>
                  </c15:fullRef>
                </c:ext>
              </c:extLst>
              <c:f>(Slakteri!$O$29:$O$32,Slakteri!$O$34:$O$46)</c:f>
              <c:numCache>
                <c:formatCode>0</c:formatCode>
                <c:ptCount val="17"/>
                <c:pt idx="0">
                  <c:v>158.78736941353964</c:v>
                </c:pt>
                <c:pt idx="1">
                  <c:v>140.91803278688525</c:v>
                </c:pt>
                <c:pt idx="2">
                  <c:v>157.8790629161121</c:v>
                </c:pt>
                <c:pt idx="3">
                  <c:v>155.11037350597621</c:v>
                </c:pt>
                <c:pt idx="4">
                  <c:v>150.92164162493043</c:v>
                </c:pt>
                <c:pt idx="5">
                  <c:v>155.39942844078641</c:v>
                </c:pt>
                <c:pt idx="6">
                  <c:v>135.80357345971561</c:v>
                </c:pt>
                <c:pt idx="7">
                  <c:v>158.86538628944496</c:v>
                </c:pt>
                <c:pt idx="8">
                  <c:v>146.91000000000005</c:v>
                </c:pt>
                <c:pt idx="9">
                  <c:v>148.92789115646266</c:v>
                </c:pt>
                <c:pt idx="10">
                  <c:v>132.40254403131109</c:v>
                </c:pt>
                <c:pt idx="11">
                  <c:v>155.67121301775148</c:v>
                </c:pt>
                <c:pt idx="12">
                  <c:v>140.52026666666671</c:v>
                </c:pt>
                <c:pt idx="13">
                  <c:v>158.14054545454539</c:v>
                </c:pt>
                <c:pt idx="14">
                  <c:v>136.51666666666662</c:v>
                </c:pt>
                <c:pt idx="15">
                  <c:v>144.62822966507173</c:v>
                </c:pt>
                <c:pt idx="16">
                  <c:v>147.74242624394557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2-4F44-B110-9BE46662EFAA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(Slakteri!$O$10:$O$13,Slakteri!$O$15:$O$27)</c:f>
              <c:numCache>
                <c:formatCode>0</c:formatCode>
                <c:ptCount val="17"/>
                <c:pt idx="0">
                  <c:v>0</c:v>
                </c:pt>
                <c:pt idx="1">
                  <c:v>142.40270270270275</c:v>
                </c:pt>
                <c:pt idx="2">
                  <c:v>158.51939839821216</c:v>
                </c:pt>
                <c:pt idx="3">
                  <c:v>152.83877101995947</c:v>
                </c:pt>
                <c:pt idx="4">
                  <c:v>147.79928952042627</c:v>
                </c:pt>
                <c:pt idx="5">
                  <c:v>155.31180182285564</c:v>
                </c:pt>
                <c:pt idx="6">
                  <c:v>137.65831663326648</c:v>
                </c:pt>
                <c:pt idx="7">
                  <c:v>162.9017992424242</c:v>
                </c:pt>
                <c:pt idx="8">
                  <c:v>135.49642857142868</c:v>
                </c:pt>
                <c:pt idx="9">
                  <c:v>142.43116883116889</c:v>
                </c:pt>
                <c:pt idx="10">
                  <c:v>135.37161016949156</c:v>
                </c:pt>
                <c:pt idx="11">
                  <c:v>157.53412462908005</c:v>
                </c:pt>
                <c:pt idx="12">
                  <c:v>138.59494047619057</c:v>
                </c:pt>
                <c:pt idx="13">
                  <c:v>159.47828571428556</c:v>
                </c:pt>
                <c:pt idx="14">
                  <c:v>136.93846153846147</c:v>
                </c:pt>
                <c:pt idx="15">
                  <c:v>144.72903225806459</c:v>
                </c:pt>
                <c:pt idx="16">
                  <c:v>149.08321167883173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22-4F44-B110-9BE46662E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5760242153076"/>
          <c:y val="0.18251318319128335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5251420067453"/>
          <c:h val="0.661848413708427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Slakteri!$I$48:$I$65</c15:sqref>
                  </c15:fullRef>
                </c:ext>
              </c:extLst>
              <c:f>(Slakteri!$I$48:$I$51,Slakteri!$I$53:$I$65)</c:f>
              <c:numCache>
                <c:formatCode>0.0</c:formatCode>
                <c:ptCount val="17"/>
                <c:pt idx="0">
                  <c:v>12.525525431183436</c:v>
                </c:pt>
                <c:pt idx="1">
                  <c:v>0.30473437843611573</c:v>
                </c:pt>
                <c:pt idx="2">
                  <c:v>23.486538280292795</c:v>
                </c:pt>
                <c:pt idx="3">
                  <c:v>20.093619427602025</c:v>
                </c:pt>
                <c:pt idx="4">
                  <c:v>4.2725644811661594</c:v>
                </c:pt>
                <c:pt idx="5">
                  <c:v>15.271276428638748</c:v>
                </c:pt>
                <c:pt idx="6">
                  <c:v>1.3791586817881945</c:v>
                </c:pt>
                <c:pt idx="7">
                  <c:v>2.4630077597310795</c:v>
                </c:pt>
                <c:pt idx="8">
                  <c:v>1.3006188935314631</c:v>
                </c:pt>
                <c:pt idx="9">
                  <c:v>0</c:v>
                </c:pt>
                <c:pt idx="10">
                  <c:v>0.55292010932738511</c:v>
                </c:pt>
                <c:pt idx="11">
                  <c:v>1.2817693443498479</c:v>
                </c:pt>
                <c:pt idx="12">
                  <c:v>1.4325657378027712</c:v>
                </c:pt>
                <c:pt idx="13">
                  <c:v>7.1753950551349313</c:v>
                </c:pt>
                <c:pt idx="14">
                  <c:v>8.7964562847538577E-2</c:v>
                </c:pt>
                <c:pt idx="15">
                  <c:v>0.42725644811661589</c:v>
                </c:pt>
                <c:pt idx="16">
                  <c:v>7.7220319814017779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EFD-B757-9F89DBD50014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Slakteri!$I$29:$I$46</c15:sqref>
                  </c15:fullRef>
                </c:ext>
              </c:extLst>
              <c:f>(Slakteri!$I$29:$I$32,Slakteri!$I$34:$I$46)</c:f>
              <c:numCache>
                <c:formatCode>0.0</c:formatCode>
                <c:ptCount val="17"/>
                <c:pt idx="0">
                  <c:v>16.80078570523381</c:v>
                </c:pt>
                <c:pt idx="1">
                  <c:v>0.193258142187302</c:v>
                </c:pt>
                <c:pt idx="2">
                  <c:v>19.034342922316565</c:v>
                </c:pt>
                <c:pt idx="3">
                  <c:v>19.085033582562414</c:v>
                </c:pt>
                <c:pt idx="4">
                  <c:v>5.6931947788619937</c:v>
                </c:pt>
                <c:pt idx="5">
                  <c:v>13.85755924470916</c:v>
                </c:pt>
                <c:pt idx="6">
                  <c:v>3.3424154099607142</c:v>
                </c:pt>
                <c:pt idx="7">
                  <c:v>2.911544797870993</c:v>
                </c:pt>
                <c:pt idx="8">
                  <c:v>0.12672665061462421</c:v>
                </c:pt>
                <c:pt idx="9">
                  <c:v>0.46572044100874416</c:v>
                </c:pt>
                <c:pt idx="10">
                  <c:v>1.6189329616018246</c:v>
                </c:pt>
                <c:pt idx="11">
                  <c:v>1.0708401976935749</c:v>
                </c:pt>
                <c:pt idx="12">
                  <c:v>1.1880623495121021</c:v>
                </c:pt>
                <c:pt idx="13">
                  <c:v>6.6214674946141159</c:v>
                </c:pt>
                <c:pt idx="14">
                  <c:v>0.13306298314535545</c:v>
                </c:pt>
                <c:pt idx="15">
                  <c:v>0.66214674946141161</c:v>
                </c:pt>
                <c:pt idx="16">
                  <c:v>7.1949055886452946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EFD-B757-9F89DBD50014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Slakteri!$I$10:$I$27</c15:sqref>
                  </c15:fullRef>
                </c:ext>
              </c:extLst>
              <c:f>(Slakteri!$I$10:$I$13,Slakteri!$I$15:$I$27)</c:f>
              <c:numCache>
                <c:formatCode>0.0</c:formatCode>
                <c:ptCount val="17"/>
                <c:pt idx="0">
                  <c:v>0</c:v>
                </c:pt>
                <c:pt idx="1">
                  <c:v>0.12321012321012322</c:v>
                </c:pt>
                <c:pt idx="2">
                  <c:v>35.757575757575751</c:v>
                </c:pt>
                <c:pt idx="3">
                  <c:v>21.188811188811187</c:v>
                </c:pt>
                <c:pt idx="4">
                  <c:v>5.6243756243756247</c:v>
                </c:pt>
                <c:pt idx="5">
                  <c:v>14.249084249084248</c:v>
                </c:pt>
                <c:pt idx="6">
                  <c:v>1.661671661671662</c:v>
                </c:pt>
                <c:pt idx="7">
                  <c:v>3.5164835164835155</c:v>
                </c:pt>
                <c:pt idx="8">
                  <c:v>0.18648018648018647</c:v>
                </c:pt>
                <c:pt idx="9">
                  <c:v>0.25641025641025639</c:v>
                </c:pt>
                <c:pt idx="10">
                  <c:v>0.78588078588078603</c:v>
                </c:pt>
                <c:pt idx="11">
                  <c:v>1.1222111222111226</c:v>
                </c:pt>
                <c:pt idx="12">
                  <c:v>1.1188811188811187</c:v>
                </c:pt>
                <c:pt idx="13">
                  <c:v>6.4102564102564097</c:v>
                </c:pt>
                <c:pt idx="14">
                  <c:v>0.12987012987012983</c:v>
                </c:pt>
                <c:pt idx="15">
                  <c:v>0.5161505161505161</c:v>
                </c:pt>
                <c:pt idx="16">
                  <c:v>7.2993672993672991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97-4EFD-B757-9F89DBD5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59.057514614369218</c:v>
                </c:pt>
                <c:pt idx="1">
                  <c:v>57.032786885245905</c:v>
                </c:pt>
                <c:pt idx="2">
                  <c:v>58.438874083944015</c:v>
                </c:pt>
                <c:pt idx="3">
                  <c:v>59.28234512539445</c:v>
                </c:pt>
                <c:pt idx="4">
                  <c:v>59.658319421257637</c:v>
                </c:pt>
                <c:pt idx="5">
                  <c:v>59.080475537265663</c:v>
                </c:pt>
                <c:pt idx="6">
                  <c:v>58.195260663507113</c:v>
                </c:pt>
                <c:pt idx="7">
                  <c:v>59.161956521739121</c:v>
                </c:pt>
                <c:pt idx="8">
                  <c:v>53.85</c:v>
                </c:pt>
                <c:pt idx="9">
                  <c:v>57.891156462585066</c:v>
                </c:pt>
                <c:pt idx="10">
                  <c:v>59.062868369351683</c:v>
                </c:pt>
                <c:pt idx="11">
                  <c:v>58.079881656804737</c:v>
                </c:pt>
                <c:pt idx="12">
                  <c:v>54.28</c:v>
                </c:pt>
                <c:pt idx="13">
                  <c:v>59.272248803827736</c:v>
                </c:pt>
                <c:pt idx="14">
                  <c:v>57.809523809523824</c:v>
                </c:pt>
                <c:pt idx="15">
                  <c:v>56.15789473684211</c:v>
                </c:pt>
                <c:pt idx="16">
                  <c:v>59.591809775429311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7-4018-A2CC-7E27351D7837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55.702702702702688</c:v>
                </c:pt>
                <c:pt idx="2">
                  <c:v>58.496926802011522</c:v>
                </c:pt>
                <c:pt idx="3">
                  <c:v>59.908533710513908</c:v>
                </c:pt>
                <c:pt idx="4">
                  <c:v>59.974541148608679</c:v>
                </c:pt>
                <c:pt idx="5">
                  <c:v>59.122692217807888</c:v>
                </c:pt>
                <c:pt idx="6">
                  <c:v>57.583166332665314</c:v>
                </c:pt>
                <c:pt idx="7">
                  <c:v>58.759469696969703</c:v>
                </c:pt>
                <c:pt idx="8">
                  <c:v>56.75</c:v>
                </c:pt>
                <c:pt idx="9">
                  <c:v>58.662337662337677</c:v>
                </c:pt>
                <c:pt idx="10">
                  <c:v>58.094420600858392</c:v>
                </c:pt>
                <c:pt idx="11">
                  <c:v>58.385756676557875</c:v>
                </c:pt>
                <c:pt idx="12">
                  <c:v>55.163690476190446</c:v>
                </c:pt>
                <c:pt idx="13">
                  <c:v>59.344935064935079</c:v>
                </c:pt>
                <c:pt idx="14">
                  <c:v>55.769230769230759</c:v>
                </c:pt>
                <c:pt idx="15">
                  <c:v>57.064516129032249</c:v>
                </c:pt>
                <c:pt idx="16">
                  <c:v>59.359032846715309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7-4018-A2CC-7E27351D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05861802813519"/>
          <c:y val="0.10427022419888123"/>
          <c:w val="5.7704101642918247E-2"/>
          <c:h val="0.135700227032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purke: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Klasse!$H$124:$H$130</c:f>
              <c:numCache>
                <c:formatCode>0.0</c:formatCode>
                <c:ptCount val="7"/>
                <c:pt idx="0">
                  <c:v>1.8219914366402475E-2</c:v>
                </c:pt>
                <c:pt idx="1">
                  <c:v>0.38034071239865186</c:v>
                </c:pt>
                <c:pt idx="2">
                  <c:v>1.4644256171995995</c:v>
                </c:pt>
                <c:pt idx="3">
                  <c:v>5.4135920561173361</c:v>
                </c:pt>
                <c:pt idx="4">
                  <c:v>18.522820442743924</c:v>
                </c:pt>
                <c:pt idx="5">
                  <c:v>43.153867176824271</c:v>
                </c:pt>
                <c:pt idx="6">
                  <c:v>29.511706294980407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Klasse!$H$89:$H$95</c:f>
              <c:numCache>
                <c:formatCode>0.0</c:formatCode>
                <c:ptCount val="7"/>
                <c:pt idx="0">
                  <c:v>2.5595681310498875E-2</c:v>
                </c:pt>
                <c:pt idx="1">
                  <c:v>0.30714817572598657</c:v>
                </c:pt>
                <c:pt idx="2">
                  <c:v>0.68177587490692493</c:v>
                </c:pt>
                <c:pt idx="3">
                  <c:v>2.5549143708116158</c:v>
                </c:pt>
                <c:pt idx="4">
                  <c:v>9.3656924795234566</c:v>
                </c:pt>
                <c:pt idx="5">
                  <c:v>33.078927773641112</c:v>
                </c:pt>
                <c:pt idx="6">
                  <c:v>52.54211653015637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Klasse!$H$54:$H$60</c:f>
              <c:numCache>
                <c:formatCode>0.0</c:formatCode>
                <c:ptCount val="7"/>
                <c:pt idx="0">
                  <c:v>0</c:v>
                </c:pt>
                <c:pt idx="1">
                  <c:v>0.53765092629573874</c:v>
                </c:pt>
                <c:pt idx="2">
                  <c:v>1.2043380749024548</c:v>
                </c:pt>
                <c:pt idx="3">
                  <c:v>3.649881716796215</c:v>
                </c:pt>
                <c:pt idx="4">
                  <c:v>11.739223939291531</c:v>
                </c:pt>
                <c:pt idx="5">
                  <c:v>32.298995360840586</c:v>
                </c:pt>
                <c:pt idx="6">
                  <c:v>50.569909981873487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Klasse!$H$18:$H$24</c:f>
              <c:numCache>
                <c:formatCode>0.0</c:formatCode>
                <c:ptCount val="7"/>
                <c:pt idx="0">
                  <c:v>0</c:v>
                </c:pt>
                <c:pt idx="1">
                  <c:v>0.32632112533265739</c:v>
                </c:pt>
                <c:pt idx="2">
                  <c:v>0.62096058801165877</c:v>
                </c:pt>
                <c:pt idx="3">
                  <c:v>3.8049676847040943</c:v>
                </c:pt>
                <c:pt idx="4">
                  <c:v>11.218476745659611</c:v>
                </c:pt>
                <c:pt idx="5">
                  <c:v>31.45355468254974</c:v>
                </c:pt>
                <c:pt idx="6">
                  <c:v>52.575719173742243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0.17649017649017651</c:v>
                </c:pt>
                <c:pt idx="2">
                  <c:v>0.34299034299034298</c:v>
                </c:pt>
                <c:pt idx="3">
                  <c:v>4.2757242757242748</c:v>
                </c:pt>
                <c:pt idx="4">
                  <c:v>11.734931734931736</c:v>
                </c:pt>
                <c:pt idx="5">
                  <c:v>30.805860805860807</c:v>
                </c:pt>
                <c:pt idx="6">
                  <c:v>52.664002664002687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6.7864962416762958E-2"/>
          <c:h val="0.25703148053238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Klasse!$F$124:$F$130</c:f>
              <c:numCache>
                <c:formatCode>0</c:formatCode>
                <c:ptCount val="7"/>
                <c:pt idx="0">
                  <c:v>8</c:v>
                </c:pt>
                <c:pt idx="1">
                  <c:v>167</c:v>
                </c:pt>
                <c:pt idx="2">
                  <c:v>643</c:v>
                </c:pt>
                <c:pt idx="3">
                  <c:v>2377</c:v>
                </c:pt>
                <c:pt idx="4">
                  <c:v>8133</c:v>
                </c:pt>
                <c:pt idx="5">
                  <c:v>18948</c:v>
                </c:pt>
                <c:pt idx="6">
                  <c:v>12958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9-4B9B-B8FF-3822EE1A4BEF}"/>
            </c:ext>
          </c:extLst>
        </c:ser>
        <c:ser>
          <c:idx val="4"/>
          <c:order val="1"/>
          <c:tx>
            <c:strRef>
              <c:f>Klasse!$B$89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Klasse!$F$89:$F$95</c:f>
              <c:numCache>
                <c:formatCode>0</c:formatCode>
                <c:ptCount val="7"/>
                <c:pt idx="0">
                  <c:v>11</c:v>
                </c:pt>
                <c:pt idx="1">
                  <c:v>132</c:v>
                </c:pt>
                <c:pt idx="2">
                  <c:v>293</c:v>
                </c:pt>
                <c:pt idx="3">
                  <c:v>1098</c:v>
                </c:pt>
                <c:pt idx="4">
                  <c:v>4025</c:v>
                </c:pt>
                <c:pt idx="5">
                  <c:v>14216</c:v>
                </c:pt>
                <c:pt idx="6">
                  <c:v>22580.5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9-4B9B-B8FF-3822EE1A4BEF}"/>
            </c:ext>
          </c:extLst>
        </c:ser>
        <c:ser>
          <c:idx val="10"/>
          <c:order val="2"/>
          <c:tx>
            <c:strRef>
              <c:f>Klasse!$B$54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Klasse!$F$54:$F$60</c:f>
              <c:numCache>
                <c:formatCode>0</c:formatCode>
                <c:ptCount val="7"/>
                <c:pt idx="0">
                  <c:v>0</c:v>
                </c:pt>
                <c:pt idx="1">
                  <c:v>175</c:v>
                </c:pt>
                <c:pt idx="2">
                  <c:v>392</c:v>
                </c:pt>
                <c:pt idx="3">
                  <c:v>1188</c:v>
                </c:pt>
                <c:pt idx="4">
                  <c:v>3821</c:v>
                </c:pt>
                <c:pt idx="5">
                  <c:v>10513</c:v>
                </c:pt>
                <c:pt idx="6">
                  <c:v>16460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9-4B9B-B8FF-3822EE1A4BEF}"/>
            </c:ext>
          </c:extLst>
        </c:ser>
        <c:ser>
          <c:idx val="13"/>
          <c:order val="3"/>
          <c:tx>
            <c:strRef>
              <c:f>Klasse!$B$19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Klasse!$F$18:$F$24</c:f>
              <c:numCache>
                <c:formatCode>0</c:formatCode>
                <c:ptCount val="7"/>
                <c:pt idx="0">
                  <c:v>0</c:v>
                </c:pt>
                <c:pt idx="1">
                  <c:v>103</c:v>
                </c:pt>
                <c:pt idx="2">
                  <c:v>196</c:v>
                </c:pt>
                <c:pt idx="3">
                  <c:v>1201</c:v>
                </c:pt>
                <c:pt idx="4">
                  <c:v>3541</c:v>
                </c:pt>
                <c:pt idx="5">
                  <c:v>9928</c:v>
                </c:pt>
                <c:pt idx="6">
                  <c:v>16595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9-4B9B-B8FF-3822EE1A4BE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Klasse!$F$10:$F$16</c:f>
              <c:numCache>
                <c:formatCode>0</c:formatCode>
                <c:ptCount val="7"/>
                <c:pt idx="0">
                  <c:v>0</c:v>
                </c:pt>
                <c:pt idx="1">
                  <c:v>53</c:v>
                </c:pt>
                <c:pt idx="2">
                  <c:v>103</c:v>
                </c:pt>
                <c:pt idx="3">
                  <c:v>1284</c:v>
                </c:pt>
                <c:pt idx="4">
                  <c:v>3524</c:v>
                </c:pt>
                <c:pt idx="5">
                  <c:v>9251</c:v>
                </c:pt>
                <c:pt idx="6">
                  <c:v>15815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9-4B9B-B8FF-3822EE1A4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7.0070416697984611E-2"/>
          <c:h val="0.26196299007057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Klasse!$R$131:$R$137</c:f>
              <c:numCache>
                <c:formatCode>0</c:formatCode>
                <c:ptCount val="7"/>
                <c:pt idx="0">
                  <c:v>1.2307692307692308</c:v>
                </c:pt>
                <c:pt idx="1">
                  <c:v>1.2839506172839505</c:v>
                </c:pt>
                <c:pt idx="2">
                  <c:v>1.9303030303030304</c:v>
                </c:pt>
                <c:pt idx="3">
                  <c:v>3.1045576407506701</c:v>
                </c:pt>
                <c:pt idx="4">
                  <c:v>6.23094867807154</c:v>
                </c:pt>
                <c:pt idx="5">
                  <c:v>12.209332469215813</c:v>
                </c:pt>
                <c:pt idx="6">
                  <c:v>10.59763779527559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A-44A9-8B23-CA512013DB85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Klasse!$R$96:$R$102</c:f>
              <c:numCache>
                <c:formatCode>0</c:formatCode>
                <c:ptCount val="7"/>
                <c:pt idx="0">
                  <c:v>1.4</c:v>
                </c:pt>
                <c:pt idx="1">
                  <c:v>1.6027397260273972</c:v>
                </c:pt>
                <c:pt idx="2">
                  <c:v>1.7513812154696133</c:v>
                </c:pt>
                <c:pt idx="3">
                  <c:v>2.835680751173709</c:v>
                </c:pt>
                <c:pt idx="4">
                  <c:v>5.8113207547169807</c:v>
                </c:pt>
                <c:pt idx="5">
                  <c:v>11.822734499205087</c:v>
                </c:pt>
                <c:pt idx="6">
                  <c:v>16.798092209856915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A-44A9-8B23-CA512013DB85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Klasse!$R$61:$R$67</c:f>
              <c:numCache>
                <c:formatCode>0</c:formatCode>
                <c:ptCount val="7"/>
                <c:pt idx="0">
                  <c:v>3.5</c:v>
                </c:pt>
                <c:pt idx="1">
                  <c:v>1.7826086956521738</c:v>
                </c:pt>
                <c:pt idx="2">
                  <c:v>1.975609756097561</c:v>
                </c:pt>
                <c:pt idx="3">
                  <c:v>3.4094707520891365</c:v>
                </c:pt>
                <c:pt idx="4">
                  <c:v>6.630281690140845</c:v>
                </c:pt>
                <c:pt idx="5">
                  <c:v>14.659090909090908</c:v>
                </c:pt>
                <c:pt idx="6">
                  <c:v>25.797935103244839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A-44A9-8B23-CA512013DB85}"/>
            </c:ext>
          </c:extLst>
        </c:ser>
        <c:ser>
          <c:idx val="13"/>
          <c:order val="3"/>
          <c:tx>
            <c:strRef>
              <c:f>Klasse!$B$18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Klasse!$R$18:$R$24</c:f>
              <c:numCache>
                <c:formatCode>0</c:formatCode>
                <c:ptCount val="7"/>
                <c:pt idx="0">
                  <c:v>0</c:v>
                </c:pt>
                <c:pt idx="1">
                  <c:v>1.7166666666666666</c:v>
                </c:pt>
                <c:pt idx="2">
                  <c:v>1.7192982456140351</c:v>
                </c:pt>
                <c:pt idx="3">
                  <c:v>3.5116959064327484</c:v>
                </c:pt>
                <c:pt idx="4">
                  <c:v>6.0633561643835616</c:v>
                </c:pt>
                <c:pt idx="5">
                  <c:v>14.284892086330935</c:v>
                </c:pt>
                <c:pt idx="6">
                  <c:v>25.067975830815708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0A-44A9-8B23-CA512013DB8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1.8928571428571428</c:v>
                </c:pt>
                <c:pt idx="2">
                  <c:v>1.6349206349206349</c:v>
                </c:pt>
                <c:pt idx="3">
                  <c:v>3.987577639751553</c:v>
                </c:pt>
                <c:pt idx="4">
                  <c:v>6.7639155470249523</c:v>
                </c:pt>
                <c:pt idx="5">
                  <c:v>14.614533965244865</c:v>
                </c:pt>
                <c:pt idx="6">
                  <c:v>28.241071428571427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0A-44A9-8B23-CA512013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Klasse!$E$131:$E$137</c:f>
              <c:numCache>
                <c:formatCode>General</c:formatCode>
                <c:ptCount val="7"/>
                <c:pt idx="0">
                  <c:v>13</c:v>
                </c:pt>
                <c:pt idx="1">
                  <c:v>81</c:v>
                </c:pt>
                <c:pt idx="2">
                  <c:v>330</c:v>
                </c:pt>
                <c:pt idx="3">
                  <c:v>746</c:v>
                </c:pt>
                <c:pt idx="4">
                  <c:v>1286</c:v>
                </c:pt>
                <c:pt idx="5">
                  <c:v>1543</c:v>
                </c:pt>
                <c:pt idx="6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E-4899-B524-8AB54E3253A1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Klasse!$E$96:$E$102</c:f>
              <c:numCache>
                <c:formatCode>General</c:formatCode>
                <c:ptCount val="7"/>
                <c:pt idx="0">
                  <c:v>10</c:v>
                </c:pt>
                <c:pt idx="1">
                  <c:v>73</c:v>
                </c:pt>
                <c:pt idx="2">
                  <c:v>181</c:v>
                </c:pt>
                <c:pt idx="3">
                  <c:v>426</c:v>
                </c:pt>
                <c:pt idx="4">
                  <c:v>795</c:v>
                </c:pt>
                <c:pt idx="5">
                  <c:v>1258</c:v>
                </c:pt>
                <c:pt idx="6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E-4899-B524-8AB54E3253A1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Klasse!$E$61:$E$67</c:f>
              <c:numCache>
                <c:formatCode>General</c:formatCode>
                <c:ptCount val="7"/>
                <c:pt idx="0">
                  <c:v>2</c:v>
                </c:pt>
                <c:pt idx="1">
                  <c:v>92</c:v>
                </c:pt>
                <c:pt idx="2">
                  <c:v>164</c:v>
                </c:pt>
                <c:pt idx="3">
                  <c:v>359</c:v>
                </c:pt>
                <c:pt idx="4">
                  <c:v>568</c:v>
                </c:pt>
                <c:pt idx="5">
                  <c:v>704</c:v>
                </c:pt>
                <c:pt idx="6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E-4899-B524-8AB54E3253A1}"/>
            </c:ext>
          </c:extLst>
        </c:ser>
        <c:ser>
          <c:idx val="13"/>
          <c:order val="3"/>
          <c:tx>
            <c:strRef>
              <c:f>Klasse!$B$18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Klasse!$E$18:$E$24</c:f>
              <c:numCache>
                <c:formatCode>General</c:formatCode>
                <c:ptCount val="7"/>
                <c:pt idx="0">
                  <c:v>0</c:v>
                </c:pt>
                <c:pt idx="1">
                  <c:v>60</c:v>
                </c:pt>
                <c:pt idx="2">
                  <c:v>114</c:v>
                </c:pt>
                <c:pt idx="3">
                  <c:v>342</c:v>
                </c:pt>
                <c:pt idx="4">
                  <c:v>584</c:v>
                </c:pt>
                <c:pt idx="5">
                  <c:v>695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E-4899-B524-8AB54E3253A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Klasse!$D$18:$D$35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28</c:v>
                </c:pt>
                <c:pt idx="2">
                  <c:v>63</c:v>
                </c:pt>
                <c:pt idx="3">
                  <c:v>322</c:v>
                </c:pt>
                <c:pt idx="4">
                  <c:v>521</c:v>
                </c:pt>
                <c:pt idx="5">
                  <c:v>633</c:v>
                </c:pt>
                <c:pt idx="6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E-4899-B524-8AB54E3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Klasse!$K$124:$K$130</c:f>
              <c:numCache>
                <c:formatCode>0.00</c:formatCode>
                <c:ptCount val="7"/>
                <c:pt idx="0">
                  <c:v>0</c:v>
                </c:pt>
                <c:pt idx="1">
                  <c:v>37.311377245508979</c:v>
                </c:pt>
                <c:pt idx="2">
                  <c:v>42.536661466458654</c:v>
                </c:pt>
                <c:pt idx="3">
                  <c:v>47.490113588557008</c:v>
                </c:pt>
                <c:pt idx="4">
                  <c:v>52.458312838170201</c:v>
                </c:pt>
                <c:pt idx="5">
                  <c:v>57.119991553608195</c:v>
                </c:pt>
                <c:pt idx="6">
                  <c:v>61.490583513430096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170-B0BA-BDCF5911D91B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Klasse!$K$96:$K$102</c:f>
              <c:numCache>
                <c:formatCode>0.00</c:formatCode>
                <c:ptCount val="7"/>
                <c:pt idx="0">
                  <c:v>0</c:v>
                </c:pt>
                <c:pt idx="1">
                  <c:v>37.606837606837608</c:v>
                </c:pt>
                <c:pt idx="2">
                  <c:v>42.457413249211363</c:v>
                </c:pt>
                <c:pt idx="3">
                  <c:v>47.625207296849105</c:v>
                </c:pt>
                <c:pt idx="4">
                  <c:v>52.561931572109138</c:v>
                </c:pt>
                <c:pt idx="5">
                  <c:v>57.377614851684953</c:v>
                </c:pt>
                <c:pt idx="6">
                  <c:v>62.172322400492199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0-4170-B0BA-BDCF5911D91B}"/>
            </c:ext>
          </c:extLst>
        </c:ser>
        <c:ser>
          <c:idx val="10"/>
          <c:order val="2"/>
          <c:tx>
            <c:strRef>
              <c:f>Klasse!$B$60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Klasse!$K$54:$K$60</c:f>
              <c:numCache>
                <c:formatCode>0.00</c:formatCode>
                <c:ptCount val="7"/>
                <c:pt idx="0">
                  <c:v>0</c:v>
                </c:pt>
                <c:pt idx="1">
                  <c:v>36.811428571428557</c:v>
                </c:pt>
                <c:pt idx="2">
                  <c:v>42.497448979591852</c:v>
                </c:pt>
                <c:pt idx="3">
                  <c:v>47.484006734006734</c:v>
                </c:pt>
                <c:pt idx="4">
                  <c:v>52.475791677571323</c:v>
                </c:pt>
                <c:pt idx="5">
                  <c:v>57.344240464187195</c:v>
                </c:pt>
                <c:pt idx="6">
                  <c:v>62.324483596597808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0-4170-B0BA-BDCF5911D91B}"/>
            </c:ext>
          </c:extLst>
        </c:ser>
        <c:ser>
          <c:idx val="13"/>
          <c:order val="3"/>
          <c:tx>
            <c:strRef>
              <c:f>Klasse!$B$18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Klasse!$K$18:$K$24</c:f>
              <c:numCache>
                <c:formatCode>0.00</c:formatCode>
                <c:ptCount val="7"/>
                <c:pt idx="0">
                  <c:v>0</c:v>
                </c:pt>
                <c:pt idx="1">
                  <c:v>36.735294117647058</c:v>
                </c:pt>
                <c:pt idx="2">
                  <c:v>42.410256410256409</c:v>
                </c:pt>
                <c:pt idx="3">
                  <c:v>47.814321398834302</c:v>
                </c:pt>
                <c:pt idx="4">
                  <c:v>52.428531073446337</c:v>
                </c:pt>
                <c:pt idx="5">
                  <c:v>57.350362756952819</c:v>
                </c:pt>
                <c:pt idx="6">
                  <c:v>62.421477642521396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0-4170-B0BA-BDCF5911D91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36.576923076923087</c:v>
                </c:pt>
                <c:pt idx="2">
                  <c:v>42.504950495049506</c:v>
                </c:pt>
                <c:pt idx="3">
                  <c:v>48.116822429906549</c:v>
                </c:pt>
                <c:pt idx="4">
                  <c:v>52.40493757094211</c:v>
                </c:pt>
                <c:pt idx="5">
                  <c:v>57.33131553345585</c:v>
                </c:pt>
                <c:pt idx="6">
                  <c:v>62.550679734429337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0-4170-B0BA-BDCF5911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07920878502232"/>
          <c:w val="0.86026749210391495"/>
          <c:h val="0.7091025381644912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År!$L$7:$L$34</c:f>
              <c:numCache>
                <c:formatCode>0.00</c:formatCode>
                <c:ptCount val="28"/>
                <c:pt idx="0">
                  <c:v>55.168851973183607</c:v>
                </c:pt>
                <c:pt idx="1">
                  <c:v>55.536422683715351</c:v>
                </c:pt>
                <c:pt idx="2">
                  <c:v>55.436040143284302</c:v>
                </c:pt>
                <c:pt idx="3">
                  <c:v>55.404446125172193</c:v>
                </c:pt>
                <c:pt idx="4">
                  <c:v>55.769451960915923</c:v>
                </c:pt>
                <c:pt idx="5">
                  <c:v>56.080099913925515</c:v>
                </c:pt>
                <c:pt idx="6">
                  <c:v>55.797535103317195</c:v>
                </c:pt>
                <c:pt idx="7">
                  <c:v>56.016411344419822</c:v>
                </c:pt>
                <c:pt idx="8">
                  <c:v>56.371418681435721</c:v>
                </c:pt>
                <c:pt idx="9">
                  <c:v>56.804417712330192</c:v>
                </c:pt>
                <c:pt idx="10">
                  <c:v>56.870196685485354</c:v>
                </c:pt>
                <c:pt idx="11">
                  <c:v>56.752262960592496</c:v>
                </c:pt>
                <c:pt idx="12">
                  <c:v>56.745844072926758</c:v>
                </c:pt>
                <c:pt idx="13">
                  <c:v>57.259412702025955</c:v>
                </c:pt>
                <c:pt idx="14">
                  <c:v>58.320466149773054</c:v>
                </c:pt>
                <c:pt idx="15">
                  <c:v>58.832551408631531</c:v>
                </c:pt>
                <c:pt idx="16">
                  <c:v>59.103415294172542</c:v>
                </c:pt>
                <c:pt idx="17">
                  <c:v>59.293575197273199</c:v>
                </c:pt>
                <c:pt idx="18">
                  <c:v>59.327400091869521</c:v>
                </c:pt>
                <c:pt idx="19">
                  <c:v>59.196738796020888</c:v>
                </c:pt>
                <c:pt idx="20">
                  <c:v>58.838956040651858</c:v>
                </c:pt>
                <c:pt idx="21">
                  <c:v>58.64213954345756</c:v>
                </c:pt>
                <c:pt idx="22">
                  <c:v>58.669777697233293</c:v>
                </c:pt>
                <c:pt idx="23">
                  <c:v>59.155614258820691</c:v>
                </c:pt>
                <c:pt idx="24">
                  <c:v>59.146364934500504</c:v>
                </c:pt>
                <c:pt idx="25">
                  <c:v>59.033895642886314</c:v>
                </c:pt>
                <c:pt idx="26">
                  <c:v>58.943021929268589</c:v>
                </c:pt>
                <c:pt idx="27">
                  <c:v>59.022313251407077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4-4149-A02D-070DF023ED4E}"/>
            </c:ext>
          </c:extLst>
        </c:ser>
        <c:ser>
          <c:idx val="1"/>
          <c:order val="1"/>
          <c:tx>
            <c:v>Kjøtt% nivå 2022</c:v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År!$AQ$7:$AQ$34</c:f>
              <c:numCache>
                <c:formatCode>#,##0</c:formatCode>
                <c:ptCount val="28"/>
                <c:pt idx="0" formatCode="0.00">
                  <c:v>59.022313251407077</c:v>
                </c:pt>
                <c:pt idx="1">
                  <c:v>59.022313251407077</c:v>
                </c:pt>
                <c:pt idx="2">
                  <c:v>59.022313251407077</c:v>
                </c:pt>
                <c:pt idx="3">
                  <c:v>59.022313251407077</c:v>
                </c:pt>
                <c:pt idx="4">
                  <c:v>59.022313251407077</c:v>
                </c:pt>
                <c:pt idx="5">
                  <c:v>59.022313251407077</c:v>
                </c:pt>
                <c:pt idx="6">
                  <c:v>59.022313251407077</c:v>
                </c:pt>
                <c:pt idx="7">
                  <c:v>59.022313251407077</c:v>
                </c:pt>
                <c:pt idx="8">
                  <c:v>59.022313251407077</c:v>
                </c:pt>
                <c:pt idx="9">
                  <c:v>59.022313251407077</c:v>
                </c:pt>
                <c:pt idx="10">
                  <c:v>59.022313251407077</c:v>
                </c:pt>
                <c:pt idx="11">
                  <c:v>59.022313251407077</c:v>
                </c:pt>
                <c:pt idx="12">
                  <c:v>59.022313251407077</c:v>
                </c:pt>
                <c:pt idx="13">
                  <c:v>59.022313251407077</c:v>
                </c:pt>
                <c:pt idx="14">
                  <c:v>59.022313251407077</c:v>
                </c:pt>
                <c:pt idx="15">
                  <c:v>59.022313251407077</c:v>
                </c:pt>
                <c:pt idx="16">
                  <c:v>59.022313251407077</c:v>
                </c:pt>
                <c:pt idx="17">
                  <c:v>59.022313251407077</c:v>
                </c:pt>
                <c:pt idx="18">
                  <c:v>59.022313251407077</c:v>
                </c:pt>
                <c:pt idx="19">
                  <c:v>59.022313251407077</c:v>
                </c:pt>
                <c:pt idx="20">
                  <c:v>59.022313251407077</c:v>
                </c:pt>
                <c:pt idx="21">
                  <c:v>59.022313251407077</c:v>
                </c:pt>
                <c:pt idx="22">
                  <c:v>59.022313251407077</c:v>
                </c:pt>
                <c:pt idx="23">
                  <c:v>59.022313251407077</c:v>
                </c:pt>
                <c:pt idx="24">
                  <c:v>59.022313251407077</c:v>
                </c:pt>
                <c:pt idx="25">
                  <c:v>59.022313251407077</c:v>
                </c:pt>
                <c:pt idx="26">
                  <c:v>59.022313251407077</c:v>
                </c:pt>
                <c:pt idx="27">
                  <c:v>59.022313251407077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7-4D90-B842-7CB0E6AB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5918581365764E-3"/>
              <c:y val="0.39353661564986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28708503593017"/>
          <c:y val="0.3189205611555479"/>
          <c:w val="0.15089678385013805"/>
          <c:h val="0.10181550722352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Klasse!$B$124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Klasse!$M$124:$M$130</c:f>
              <c:numCache>
                <c:formatCode>0.0</c:formatCode>
                <c:ptCount val="7"/>
                <c:pt idx="0">
                  <c:v>0</c:v>
                </c:pt>
                <c:pt idx="1">
                  <c:v>208.28982035928152</c:v>
                </c:pt>
                <c:pt idx="2">
                  <c:v>196.65863141524125</c:v>
                </c:pt>
                <c:pt idx="3">
                  <c:v>182.29528817837624</c:v>
                </c:pt>
                <c:pt idx="4">
                  <c:v>161.95111275052201</c:v>
                </c:pt>
                <c:pt idx="5">
                  <c:v>145.69951973823157</c:v>
                </c:pt>
                <c:pt idx="6">
                  <c:v>133.33884858774539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4-4944-B950-A03627E90600}"/>
            </c:ext>
          </c:extLst>
        </c:ser>
        <c:ser>
          <c:idx val="4"/>
          <c:order val="1"/>
          <c:tx>
            <c:strRef>
              <c:f>Klasse!$B$89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Klasse!$M$89:$M$95</c:f>
              <c:numCache>
                <c:formatCode>0.0</c:formatCode>
                <c:ptCount val="7"/>
                <c:pt idx="0">
                  <c:v>0</c:v>
                </c:pt>
                <c:pt idx="1">
                  <c:v>211.60681818181828</c:v>
                </c:pt>
                <c:pt idx="2">
                  <c:v>199.12627986348127</c:v>
                </c:pt>
                <c:pt idx="3">
                  <c:v>187.32887067395271</c:v>
                </c:pt>
                <c:pt idx="4">
                  <c:v>164.92151552795056</c:v>
                </c:pt>
                <c:pt idx="5">
                  <c:v>146.53934299380987</c:v>
                </c:pt>
                <c:pt idx="6">
                  <c:v>135.90292951883237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4-4944-B950-A03627E90600}"/>
            </c:ext>
          </c:extLst>
        </c:ser>
        <c:ser>
          <c:idx val="10"/>
          <c:order val="2"/>
          <c:tx>
            <c:strRef>
              <c:f>Klasse!$B$54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Klasse!$M$54:$M$60</c:f>
              <c:numCache>
                <c:formatCode>0.0</c:formatCode>
                <c:ptCount val="7"/>
                <c:pt idx="0">
                  <c:v>0</c:v>
                </c:pt>
                <c:pt idx="1">
                  <c:v>214.41657142857153</c:v>
                </c:pt>
                <c:pt idx="2">
                  <c:v>193.01352040816329</c:v>
                </c:pt>
                <c:pt idx="3">
                  <c:v>178.82937710437699</c:v>
                </c:pt>
                <c:pt idx="4">
                  <c:v>168.12397278199424</c:v>
                </c:pt>
                <c:pt idx="5">
                  <c:v>155.95925996385395</c:v>
                </c:pt>
                <c:pt idx="6">
                  <c:v>141.87018833535876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4-4944-B950-A03627E90600}"/>
            </c:ext>
          </c:extLst>
        </c:ser>
        <c:ser>
          <c:idx val="13"/>
          <c:order val="3"/>
          <c:tx>
            <c:strRef>
              <c:f>Klasse!$B$19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Klasse!$M$18:$M$24</c:f>
              <c:numCache>
                <c:formatCode>0.0</c:formatCode>
                <c:ptCount val="7"/>
                <c:pt idx="0">
                  <c:v>0</c:v>
                </c:pt>
                <c:pt idx="1">
                  <c:v>217.66951456310673</c:v>
                </c:pt>
                <c:pt idx="2">
                  <c:v>200.9329591836734</c:v>
                </c:pt>
                <c:pt idx="3">
                  <c:v>187.55153205661944</c:v>
                </c:pt>
                <c:pt idx="4">
                  <c:v>171.0678678339458</c:v>
                </c:pt>
                <c:pt idx="5">
                  <c:v>158.12527900886388</c:v>
                </c:pt>
                <c:pt idx="6">
                  <c:v>145.45501837902964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4-4944-B950-A03627E90600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Klasse!$D$10:$D$18</c:f>
              <c:strCache>
                <c:ptCount val="9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203.78301886792451</c:v>
                </c:pt>
                <c:pt idx="2">
                  <c:v>208.97961165048537</c:v>
                </c:pt>
                <c:pt idx="3">
                  <c:v>187.20272585669767</c:v>
                </c:pt>
                <c:pt idx="4">
                  <c:v>172.12429057888761</c:v>
                </c:pt>
                <c:pt idx="5">
                  <c:v>157.78814182250576</c:v>
                </c:pt>
                <c:pt idx="6">
                  <c:v>146.05089472020217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4-4944-B950-A03627E9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'Kjøtt%'!$G$571:$G$605</c:f>
              <c:numCache>
                <c:formatCode>0.0</c:formatCode>
                <c:ptCount val="35"/>
                <c:pt idx="0">
                  <c:v>0.36212079803224928</c:v>
                </c:pt>
                <c:pt idx="1">
                  <c:v>8.8822082536212099E-2</c:v>
                </c:pt>
                <c:pt idx="2">
                  <c:v>3.6439828732804949E-2</c:v>
                </c:pt>
                <c:pt idx="3">
                  <c:v>3.4162339437004641E-2</c:v>
                </c:pt>
                <c:pt idx="4">
                  <c:v>0.10931948619841483</c:v>
                </c:pt>
                <c:pt idx="5">
                  <c:v>0.11159697549421524</c:v>
                </c:pt>
                <c:pt idx="6">
                  <c:v>0.17536667577662379</c:v>
                </c:pt>
                <c:pt idx="7">
                  <c:v>0.19586407943882661</c:v>
                </c:pt>
                <c:pt idx="8">
                  <c:v>0.25052382253803401</c:v>
                </c:pt>
                <c:pt idx="9">
                  <c:v>0.34845586225744746</c:v>
                </c:pt>
                <c:pt idx="10">
                  <c:v>0.49421517718866714</c:v>
                </c:pt>
                <c:pt idx="11">
                  <c:v>0.64908444930308817</c:v>
                </c:pt>
                <c:pt idx="12">
                  <c:v>0.81534116789651101</c:v>
                </c:pt>
                <c:pt idx="13">
                  <c:v>0.95426801494032976</c:v>
                </c:pt>
                <c:pt idx="14">
                  <c:v>1.2617290698733721</c:v>
                </c:pt>
                <c:pt idx="15">
                  <c:v>1.7331693541040347</c:v>
                </c:pt>
                <c:pt idx="16">
                  <c:v>2.3275940603079159</c:v>
                </c:pt>
                <c:pt idx="17">
                  <c:v>2.6031702650997546</c:v>
                </c:pt>
                <c:pt idx="18">
                  <c:v>3.6394278946888954</c:v>
                </c:pt>
                <c:pt idx="19">
                  <c:v>4.3203971941331876</c:v>
                </c:pt>
                <c:pt idx="20">
                  <c:v>5.7643254076705857</c:v>
                </c:pt>
                <c:pt idx="21">
                  <c:v>7.5999817800856349</c:v>
                </c:pt>
                <c:pt idx="22">
                  <c:v>8.4699826910813503</c:v>
                </c:pt>
                <c:pt idx="23">
                  <c:v>8.3629406941787376</c:v>
                </c:pt>
                <c:pt idx="24">
                  <c:v>9.8296438006741376</c:v>
                </c:pt>
                <c:pt idx="25">
                  <c:v>9.4652455133460887</c:v>
                </c:pt>
                <c:pt idx="26">
                  <c:v>9.2602714767240606</c:v>
                </c:pt>
                <c:pt idx="27">
                  <c:v>7.4861073152956195</c:v>
                </c:pt>
                <c:pt idx="28">
                  <c:v>6.4156873462694737</c:v>
                </c:pt>
                <c:pt idx="29">
                  <c:v>3.7806322310285152</c:v>
                </c:pt>
                <c:pt idx="30">
                  <c:v>1.9540858157966661</c:v>
                </c:pt>
                <c:pt idx="31">
                  <c:v>1.1000273298715493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9-45DC-BABC-E197357DB3D0}"/>
            </c:ext>
          </c:extLst>
        </c:ser>
        <c:ser>
          <c:idx val="4"/>
          <c:order val="1"/>
          <c:tx>
            <c:strRef>
              <c:f>'Kjøtt%'!$B$396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'Kjøtt%'!$G$396:$G$430</c:f>
              <c:numCache>
                <c:formatCode>0.0</c:formatCode>
                <c:ptCount val="35"/>
                <c:pt idx="0">
                  <c:v>0.23036113179448992</c:v>
                </c:pt>
                <c:pt idx="1">
                  <c:v>0.13495904690990324</c:v>
                </c:pt>
                <c:pt idx="2">
                  <c:v>4.1883842144452725E-2</c:v>
                </c:pt>
                <c:pt idx="3">
                  <c:v>3.7230081906180199E-2</c:v>
                </c:pt>
                <c:pt idx="4">
                  <c:v>5.119136262099775E-2</c:v>
                </c:pt>
                <c:pt idx="5">
                  <c:v>3.9556962025316451E-2</c:v>
                </c:pt>
                <c:pt idx="6">
                  <c:v>8.8421444527177984E-2</c:v>
                </c:pt>
                <c:pt idx="7">
                  <c:v>0.10470960536113182</c:v>
                </c:pt>
                <c:pt idx="8">
                  <c:v>0.12099776619508563</c:v>
                </c:pt>
                <c:pt idx="9">
                  <c:v>0.16055472822040204</c:v>
                </c:pt>
                <c:pt idx="10">
                  <c:v>0.19545793000744599</c:v>
                </c:pt>
                <c:pt idx="11">
                  <c:v>0.28155249441548774</c:v>
                </c:pt>
                <c:pt idx="12">
                  <c:v>0.37695457930007453</c:v>
                </c:pt>
                <c:pt idx="13">
                  <c:v>0.45606850335070737</c:v>
                </c:pt>
                <c:pt idx="14">
                  <c:v>0.68177587490692493</c:v>
                </c:pt>
                <c:pt idx="15">
                  <c:v>0.76554355919583006</c:v>
                </c:pt>
                <c:pt idx="16">
                  <c:v>1.061057334326136</c:v>
                </c:pt>
                <c:pt idx="17">
                  <c:v>1.296072226358898</c:v>
                </c:pt>
                <c:pt idx="18">
                  <c:v>1.7498138495904692</c:v>
                </c:pt>
                <c:pt idx="19">
                  <c:v>2.1826135517498129</c:v>
                </c:pt>
                <c:pt idx="20">
                  <c:v>3.1087118391660447</c:v>
                </c:pt>
                <c:pt idx="21">
                  <c:v>4.1278853313477288</c:v>
                </c:pt>
                <c:pt idx="22">
                  <c:v>5.0842330603127319</c:v>
                </c:pt>
                <c:pt idx="23">
                  <c:v>6.2779225614296363</c:v>
                </c:pt>
                <c:pt idx="24">
                  <c:v>8.2325018615040939</c:v>
                </c:pt>
                <c:pt idx="25">
                  <c:v>9.6007073715562168</c:v>
                </c:pt>
                <c:pt idx="26">
                  <c:v>11.457557706626952</c:v>
                </c:pt>
                <c:pt idx="27">
                  <c:v>9.7310126582278471</c:v>
                </c:pt>
                <c:pt idx="28">
                  <c:v>10.194061801935964</c:v>
                </c:pt>
                <c:pt idx="29">
                  <c:v>8.3581533879374561</c:v>
                </c:pt>
                <c:pt idx="30">
                  <c:v>6.5757632166790785</c:v>
                </c:pt>
                <c:pt idx="31">
                  <c:v>7.1760982874162318</c:v>
                </c:pt>
                <c:pt idx="32">
                  <c:v>9.3075204765450496E-3</c:v>
                </c:pt>
                <c:pt idx="33">
                  <c:v>6.980640357408789E-3</c:v>
                </c:pt>
                <c:pt idx="34">
                  <c:v>2.3268801191362624E-3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9-45DC-BABC-E197357DB3D0}"/>
            </c:ext>
          </c:extLst>
        </c:ser>
        <c:ser>
          <c:idx val="10"/>
          <c:order val="2"/>
          <c:tx>
            <c:strRef>
              <c:f>'Kjøtt%'!$B$221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'Kjøtt%'!$G$221:$G$255</c:f>
              <c:numCache>
                <c:formatCode>0.0</c:formatCode>
                <c:ptCount val="35"/>
                <c:pt idx="0">
                  <c:v>0</c:v>
                </c:pt>
                <c:pt idx="1">
                  <c:v>0.20891578850348705</c:v>
                </c:pt>
                <c:pt idx="2">
                  <c:v>7.0662693170297108E-2</c:v>
                </c:pt>
                <c:pt idx="3">
                  <c:v>6.4518111155488653E-2</c:v>
                </c:pt>
                <c:pt idx="4">
                  <c:v>8.2951857199913978E-2</c:v>
                </c:pt>
                <c:pt idx="5">
                  <c:v>0.11060247626655198</c:v>
                </c:pt>
                <c:pt idx="6">
                  <c:v>0.16283142339242371</c:v>
                </c:pt>
                <c:pt idx="7">
                  <c:v>0.1689760054072322</c:v>
                </c:pt>
                <c:pt idx="8">
                  <c:v>0.20277120648867861</c:v>
                </c:pt>
                <c:pt idx="9">
                  <c:v>0.28572306368859257</c:v>
                </c:pt>
                <c:pt idx="10">
                  <c:v>0.3809640849181235</c:v>
                </c:pt>
                <c:pt idx="11">
                  <c:v>0.43012074103659098</c:v>
                </c:pt>
                <c:pt idx="12">
                  <c:v>0.51000030722910084</c:v>
                </c:pt>
                <c:pt idx="13">
                  <c:v>0.71277151371777936</c:v>
                </c:pt>
                <c:pt idx="14">
                  <c:v>0.85102460905096944</c:v>
                </c:pt>
                <c:pt idx="15">
                  <c:v>1.1459645457617751</c:v>
                </c:pt>
                <c:pt idx="16">
                  <c:v>1.4716273925466219</c:v>
                </c:pt>
                <c:pt idx="17">
                  <c:v>1.594519032842791</c:v>
                </c:pt>
                <c:pt idx="18">
                  <c:v>2.1813266152569981</c:v>
                </c:pt>
                <c:pt idx="19">
                  <c:v>2.8541583458785222</c:v>
                </c:pt>
                <c:pt idx="20">
                  <c:v>3.6222310977295775</c:v>
                </c:pt>
                <c:pt idx="21">
                  <c:v>4.3903038495806319</c:v>
                </c:pt>
                <c:pt idx="22">
                  <c:v>5.23211158560939</c:v>
                </c:pt>
                <c:pt idx="23">
                  <c:v>6.3381363482749107</c:v>
                </c:pt>
                <c:pt idx="24">
                  <c:v>7.6069925343328508</c:v>
                </c:pt>
                <c:pt idx="25">
                  <c:v>8.7375956250576063</c:v>
                </c:pt>
                <c:pt idx="26">
                  <c:v>9.0663307628498568</c:v>
                </c:pt>
                <c:pt idx="27">
                  <c:v>9.5732587790715495</c:v>
                </c:pt>
                <c:pt idx="28">
                  <c:v>9.1830778211312154</c:v>
                </c:pt>
                <c:pt idx="29">
                  <c:v>8.6269931487910529</c:v>
                </c:pt>
                <c:pt idx="30">
                  <c:v>6.9065101846446888</c:v>
                </c:pt>
                <c:pt idx="31">
                  <c:v>7.2198838673999202</c:v>
                </c:pt>
                <c:pt idx="32">
                  <c:v>3.0722910074042209E-3</c:v>
                </c:pt>
                <c:pt idx="33">
                  <c:v>3.0722910074042209E-3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9-45DC-BABC-E197357DB3D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'Kjøtt%'!$G$46:$G$80</c:f>
              <c:numCache>
                <c:formatCode>0.0</c:formatCode>
                <c:ptCount val="35"/>
                <c:pt idx="0">
                  <c:v>2.5345330122924843E-2</c:v>
                </c:pt>
                <c:pt idx="1">
                  <c:v>0.13939931567608671</c:v>
                </c:pt>
                <c:pt idx="2">
                  <c:v>2.2177163857559249E-2</c:v>
                </c:pt>
                <c:pt idx="3">
                  <c:v>2.5345330122924843E-2</c:v>
                </c:pt>
                <c:pt idx="4">
                  <c:v>5.7026992776580923E-2</c:v>
                </c:pt>
                <c:pt idx="5">
                  <c:v>7.9204156634140141E-2</c:v>
                </c:pt>
                <c:pt idx="6">
                  <c:v>7.9204156634140141E-2</c:v>
                </c:pt>
                <c:pt idx="7">
                  <c:v>9.1876821695602573E-2</c:v>
                </c:pt>
                <c:pt idx="8">
                  <c:v>0.13306298314535545</c:v>
                </c:pt>
                <c:pt idx="9">
                  <c:v>0.12355848434925862</c:v>
                </c:pt>
                <c:pt idx="10">
                  <c:v>0.19008997592193633</c:v>
                </c:pt>
                <c:pt idx="11">
                  <c:v>0.23761246990242044</c:v>
                </c:pt>
                <c:pt idx="12">
                  <c:v>0.33265745786338857</c:v>
                </c:pt>
                <c:pt idx="13">
                  <c:v>0.45938410847801286</c:v>
                </c:pt>
                <c:pt idx="14">
                  <c:v>1.7171461158281589</c:v>
                </c:pt>
                <c:pt idx="15">
                  <c:v>1.0549993663667467</c:v>
                </c:pt>
                <c:pt idx="16">
                  <c:v>1.3528069953111137</c:v>
                </c:pt>
                <c:pt idx="17">
                  <c:v>1.7836776074008371</c:v>
                </c:pt>
                <c:pt idx="18">
                  <c:v>2.1321758965910522</c:v>
                </c:pt>
                <c:pt idx="19">
                  <c:v>2.6390824990495498</c:v>
                </c:pt>
                <c:pt idx="20">
                  <c:v>3.3012292485109622</c:v>
                </c:pt>
                <c:pt idx="21">
                  <c:v>4.0964389811177284</c:v>
                </c:pt>
                <c:pt idx="22">
                  <c:v>5.2306425041186158</c:v>
                </c:pt>
                <c:pt idx="23">
                  <c:v>6.0923837282980609</c:v>
                </c:pt>
                <c:pt idx="24">
                  <c:v>7.5940945380813583</c:v>
                </c:pt>
                <c:pt idx="25">
                  <c:v>8.4241540996071489</c:v>
                </c:pt>
                <c:pt idx="26">
                  <c:v>9.2732226587251283</c:v>
                </c:pt>
                <c:pt idx="27">
                  <c:v>9.5710302876694975</c:v>
                </c:pt>
                <c:pt idx="28">
                  <c:v>9.5551894563426636</c:v>
                </c:pt>
                <c:pt idx="29">
                  <c:v>8.3734634393612968</c:v>
                </c:pt>
                <c:pt idx="30">
                  <c:v>6.9446204536814093</c:v>
                </c:pt>
                <c:pt idx="31">
                  <c:v>7.9330883284754785</c:v>
                </c:pt>
                <c:pt idx="32">
                  <c:v>0.54175643137751883</c:v>
                </c:pt>
                <c:pt idx="33">
                  <c:v>0.30731212774046379</c:v>
                </c:pt>
                <c:pt idx="34">
                  <c:v>8.5540489164871392E-2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9-45DC-BABC-E197357DB3D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9.9900099900099917E-3</c:v>
                </c:pt>
                <c:pt idx="1">
                  <c:v>7.3260073260073263E-2</c:v>
                </c:pt>
                <c:pt idx="2">
                  <c:v>1.6650016650016652E-2</c:v>
                </c:pt>
                <c:pt idx="3">
                  <c:v>2.3310023310023312E-2</c:v>
                </c:pt>
                <c:pt idx="4">
                  <c:v>2.9970029970029975E-2</c:v>
                </c:pt>
                <c:pt idx="5">
                  <c:v>2.9970029970029975E-2</c:v>
                </c:pt>
                <c:pt idx="6">
                  <c:v>4.9950049950049959E-2</c:v>
                </c:pt>
                <c:pt idx="7">
                  <c:v>3.6630036630036632E-2</c:v>
                </c:pt>
                <c:pt idx="8">
                  <c:v>5.328005328005328E-2</c:v>
                </c:pt>
                <c:pt idx="9">
                  <c:v>8.6580086580086577E-2</c:v>
                </c:pt>
                <c:pt idx="10">
                  <c:v>0.10989010989010986</c:v>
                </c:pt>
                <c:pt idx="11">
                  <c:v>0.14652014652014653</c:v>
                </c:pt>
                <c:pt idx="12">
                  <c:v>0.14652014652014653</c:v>
                </c:pt>
                <c:pt idx="13">
                  <c:v>0.22977022977022976</c:v>
                </c:pt>
                <c:pt idx="14">
                  <c:v>2.5740925740925742</c:v>
                </c:pt>
                <c:pt idx="15">
                  <c:v>1.1621711621711621</c:v>
                </c:pt>
                <c:pt idx="16">
                  <c:v>1.6250416250416253</c:v>
                </c:pt>
                <c:pt idx="17">
                  <c:v>1.7982017982017979</c:v>
                </c:pt>
                <c:pt idx="18">
                  <c:v>2.0945720945720945</c:v>
                </c:pt>
                <c:pt idx="19">
                  <c:v>2.8005328005328005</c:v>
                </c:pt>
                <c:pt idx="20">
                  <c:v>3.406593406593406</c:v>
                </c:pt>
                <c:pt idx="21">
                  <c:v>4.1758241758241752</c:v>
                </c:pt>
                <c:pt idx="22">
                  <c:v>4.9450549450549444</c:v>
                </c:pt>
                <c:pt idx="23">
                  <c:v>6.2837162837162852</c:v>
                </c:pt>
                <c:pt idx="24">
                  <c:v>7.2760572760572764</c:v>
                </c:pt>
                <c:pt idx="25">
                  <c:v>8.1385281385281392</c:v>
                </c:pt>
                <c:pt idx="26">
                  <c:v>8.7112887112887112</c:v>
                </c:pt>
                <c:pt idx="27">
                  <c:v>9.5371295371295375</c:v>
                </c:pt>
                <c:pt idx="28">
                  <c:v>9.2007992007992012</c:v>
                </c:pt>
                <c:pt idx="29">
                  <c:v>8.3849483849483875</c:v>
                </c:pt>
                <c:pt idx="30">
                  <c:v>7.0196470196470191</c:v>
                </c:pt>
                <c:pt idx="31">
                  <c:v>7.1395271395271402</c:v>
                </c:pt>
                <c:pt idx="32">
                  <c:v>1.4685314685314692</c:v>
                </c:pt>
                <c:pt idx="33">
                  <c:v>0.87912087912087888</c:v>
                </c:pt>
                <c:pt idx="34">
                  <c:v>0.33633033633033632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9-45DC-BABC-E197357D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KJØTT%</a:t>
            </a:r>
          </a:p>
        </c:rich>
      </c:tx>
      <c:layout>
        <c:manualLayout>
          <c:xMode val="edge"/>
          <c:yMode val="edge"/>
          <c:x val="0.12666024424849515"/>
          <c:y val="4.8119274251326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44376943518765E-2"/>
          <c:y val="0.16888419350753664"/>
          <c:w val="0.87465454926748387"/>
          <c:h val="0.727926647966096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'Kjøtt%'!$B$81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'Kjøtt%'!$G$82:$G$112</c:f>
              <c:numCache>
                <c:formatCode>0.0</c:formatCode>
                <c:ptCount val="31"/>
                <c:pt idx="0">
                  <c:v>0.15707957651346172</c:v>
                </c:pt>
                <c:pt idx="1">
                  <c:v>3.7699098363230814E-2</c:v>
                </c:pt>
                <c:pt idx="2">
                  <c:v>4.3982281423769289E-2</c:v>
                </c:pt>
                <c:pt idx="3">
                  <c:v>5.6548647544846238E-2</c:v>
                </c:pt>
                <c:pt idx="4">
                  <c:v>6.5973422135653909E-2</c:v>
                </c:pt>
                <c:pt idx="5">
                  <c:v>8.1681379787000075E-2</c:v>
                </c:pt>
                <c:pt idx="6">
                  <c:v>0.11938047815023096</c:v>
                </c:pt>
                <c:pt idx="7">
                  <c:v>0.15393798498319247</c:v>
                </c:pt>
                <c:pt idx="8">
                  <c:v>0.16964594263453869</c:v>
                </c:pt>
                <c:pt idx="9">
                  <c:v>0.24818573089126952</c:v>
                </c:pt>
                <c:pt idx="10">
                  <c:v>0.30159278690584651</c:v>
                </c:pt>
                <c:pt idx="11">
                  <c:v>0.35185825139015431</c:v>
                </c:pt>
                <c:pt idx="12">
                  <c:v>0.54035374320630836</c:v>
                </c:pt>
                <c:pt idx="13">
                  <c:v>1.1058402186547702</c:v>
                </c:pt>
                <c:pt idx="14">
                  <c:v>0.79482265715811617</c:v>
                </c:pt>
                <c:pt idx="15">
                  <c:v>1.1561056831390781</c:v>
                </c:pt>
                <c:pt idx="16">
                  <c:v>1.413716188621156</c:v>
                </c:pt>
                <c:pt idx="17">
                  <c:v>1.756149665420502</c:v>
                </c:pt>
                <c:pt idx="18">
                  <c:v>2.5886714209418495</c:v>
                </c:pt>
                <c:pt idx="19">
                  <c:v>3.2389808677075802</c:v>
                </c:pt>
                <c:pt idx="20">
                  <c:v>3.9207062297760049</c:v>
                </c:pt>
                <c:pt idx="21">
                  <c:v>5.0108384907794301</c:v>
                </c:pt>
                <c:pt idx="22">
                  <c:v>6.411988313279509</c:v>
                </c:pt>
                <c:pt idx="23">
                  <c:v>7.5586692218277776</c:v>
                </c:pt>
                <c:pt idx="24">
                  <c:v>8.9786685935094717</c:v>
                </c:pt>
                <c:pt idx="25">
                  <c:v>10.024818573089124</c:v>
                </c:pt>
                <c:pt idx="26">
                  <c:v>10.291853853162012</c:v>
                </c:pt>
                <c:pt idx="27">
                  <c:v>9.9085796864691655</c:v>
                </c:pt>
                <c:pt idx="28">
                  <c:v>8.9064119883132804</c:v>
                </c:pt>
                <c:pt idx="29">
                  <c:v>7.1471207313625102</c:v>
                </c:pt>
                <c:pt idx="30">
                  <c:v>7.464421475919699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4-4950-9653-B878C1A5BB86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'Kjøtt%'!$G$47:$G$77</c:f>
              <c:numCache>
                <c:formatCode>0.0</c:formatCode>
                <c:ptCount val="31"/>
                <c:pt idx="0">
                  <c:v>0.13939931567608671</c:v>
                </c:pt>
                <c:pt idx="1">
                  <c:v>2.2177163857559249E-2</c:v>
                </c:pt>
                <c:pt idx="2">
                  <c:v>2.5345330122924843E-2</c:v>
                </c:pt>
                <c:pt idx="3">
                  <c:v>5.7026992776580923E-2</c:v>
                </c:pt>
                <c:pt idx="4">
                  <c:v>7.9204156634140141E-2</c:v>
                </c:pt>
                <c:pt idx="5">
                  <c:v>7.9204156634140141E-2</c:v>
                </c:pt>
                <c:pt idx="6">
                  <c:v>9.1876821695602573E-2</c:v>
                </c:pt>
                <c:pt idx="7">
                  <c:v>0.13306298314535545</c:v>
                </c:pt>
                <c:pt idx="8">
                  <c:v>0.12355848434925862</c:v>
                </c:pt>
                <c:pt idx="9">
                  <c:v>0.19008997592193633</c:v>
                </c:pt>
                <c:pt idx="10">
                  <c:v>0.23761246990242044</c:v>
                </c:pt>
                <c:pt idx="11">
                  <c:v>0.33265745786338857</c:v>
                </c:pt>
                <c:pt idx="12">
                  <c:v>0.45938410847801286</c:v>
                </c:pt>
                <c:pt idx="13">
                  <c:v>1.7171461158281589</c:v>
                </c:pt>
                <c:pt idx="14">
                  <c:v>1.0549993663667467</c:v>
                </c:pt>
                <c:pt idx="15">
                  <c:v>1.3528069953111137</c:v>
                </c:pt>
                <c:pt idx="16">
                  <c:v>1.7836776074008371</c:v>
                </c:pt>
                <c:pt idx="17">
                  <c:v>2.1321758965910522</c:v>
                </c:pt>
                <c:pt idx="18">
                  <c:v>2.6390824990495498</c:v>
                </c:pt>
                <c:pt idx="19">
                  <c:v>3.3012292485109622</c:v>
                </c:pt>
                <c:pt idx="20">
                  <c:v>4.0964389811177284</c:v>
                </c:pt>
                <c:pt idx="21">
                  <c:v>5.2306425041186158</c:v>
                </c:pt>
                <c:pt idx="22">
                  <c:v>6.0923837282980609</c:v>
                </c:pt>
                <c:pt idx="23">
                  <c:v>7.5940945380813583</c:v>
                </c:pt>
                <c:pt idx="24">
                  <c:v>8.4241540996071489</c:v>
                </c:pt>
                <c:pt idx="25">
                  <c:v>9.2732226587251283</c:v>
                </c:pt>
                <c:pt idx="26">
                  <c:v>9.5710302876694975</c:v>
                </c:pt>
                <c:pt idx="27">
                  <c:v>9.5551894563426636</c:v>
                </c:pt>
                <c:pt idx="28">
                  <c:v>8.3734634393612968</c:v>
                </c:pt>
                <c:pt idx="29">
                  <c:v>6.9446204536814093</c:v>
                </c:pt>
                <c:pt idx="30">
                  <c:v>7.9330883284754785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4-4950-9653-B878C1A5BB86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7.3260073260073263E-2</c:v>
                </c:pt>
                <c:pt idx="1">
                  <c:v>1.6650016650016652E-2</c:v>
                </c:pt>
                <c:pt idx="2">
                  <c:v>2.3310023310023312E-2</c:v>
                </c:pt>
                <c:pt idx="3">
                  <c:v>2.9970029970029975E-2</c:v>
                </c:pt>
                <c:pt idx="4">
                  <c:v>2.9970029970029975E-2</c:v>
                </c:pt>
                <c:pt idx="5">
                  <c:v>4.9950049950049959E-2</c:v>
                </c:pt>
                <c:pt idx="6">
                  <c:v>3.6630036630036632E-2</c:v>
                </c:pt>
                <c:pt idx="7">
                  <c:v>5.328005328005328E-2</c:v>
                </c:pt>
                <c:pt idx="8">
                  <c:v>8.6580086580086577E-2</c:v>
                </c:pt>
                <c:pt idx="9">
                  <c:v>0.10989010989010986</c:v>
                </c:pt>
                <c:pt idx="10">
                  <c:v>0.14652014652014653</c:v>
                </c:pt>
                <c:pt idx="11">
                  <c:v>0.14652014652014653</c:v>
                </c:pt>
                <c:pt idx="12">
                  <c:v>0.22977022977022976</c:v>
                </c:pt>
                <c:pt idx="13">
                  <c:v>2.5740925740925742</c:v>
                </c:pt>
                <c:pt idx="14">
                  <c:v>1.1621711621711621</c:v>
                </c:pt>
                <c:pt idx="15">
                  <c:v>1.6250416250416253</c:v>
                </c:pt>
                <c:pt idx="16">
                  <c:v>1.7982017982017979</c:v>
                </c:pt>
                <c:pt idx="17">
                  <c:v>2.0945720945720945</c:v>
                </c:pt>
                <c:pt idx="18">
                  <c:v>2.8005328005328005</c:v>
                </c:pt>
                <c:pt idx="19">
                  <c:v>3.406593406593406</c:v>
                </c:pt>
                <c:pt idx="20">
                  <c:v>4.1758241758241752</c:v>
                </c:pt>
                <c:pt idx="21">
                  <c:v>4.9450549450549444</c:v>
                </c:pt>
                <c:pt idx="22">
                  <c:v>6.2837162837162852</c:v>
                </c:pt>
                <c:pt idx="23">
                  <c:v>7.2760572760572764</c:v>
                </c:pt>
                <c:pt idx="24">
                  <c:v>8.1385281385281392</c:v>
                </c:pt>
                <c:pt idx="25">
                  <c:v>8.7112887112887112</c:v>
                </c:pt>
                <c:pt idx="26">
                  <c:v>9.5371295371295375</c:v>
                </c:pt>
                <c:pt idx="27">
                  <c:v>9.2007992007992012</c:v>
                </c:pt>
                <c:pt idx="28">
                  <c:v>8.3849483849483875</c:v>
                </c:pt>
                <c:pt idx="29">
                  <c:v>7.0196470196470191</c:v>
                </c:pt>
                <c:pt idx="30">
                  <c:v>7.1395271395271402</c:v>
                </c:pt>
                <c:pt idx="31">
                  <c:v>1.4685314685314692</c:v>
                </c:pt>
                <c:pt idx="32">
                  <c:v>0.87912087912087888</c:v>
                </c:pt>
                <c:pt idx="33">
                  <c:v>0.33633033633033632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4-4950-9653-B878C1A5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'Kjøtt%'!$F$572:$F$602</c:f>
              <c:numCache>
                <c:formatCode>0</c:formatCode>
                <c:ptCount val="31"/>
                <c:pt idx="0">
                  <c:v>39</c:v>
                </c:pt>
                <c:pt idx="1">
                  <c:v>16</c:v>
                </c:pt>
                <c:pt idx="2">
                  <c:v>15</c:v>
                </c:pt>
                <c:pt idx="3">
                  <c:v>48</c:v>
                </c:pt>
                <c:pt idx="4">
                  <c:v>49</c:v>
                </c:pt>
                <c:pt idx="5">
                  <c:v>77</c:v>
                </c:pt>
                <c:pt idx="6">
                  <c:v>86</c:v>
                </c:pt>
                <c:pt idx="7">
                  <c:v>110</c:v>
                </c:pt>
                <c:pt idx="8">
                  <c:v>153</c:v>
                </c:pt>
                <c:pt idx="9">
                  <c:v>217</c:v>
                </c:pt>
                <c:pt idx="10">
                  <c:v>285</c:v>
                </c:pt>
                <c:pt idx="11">
                  <c:v>358</c:v>
                </c:pt>
                <c:pt idx="12">
                  <c:v>419</c:v>
                </c:pt>
                <c:pt idx="13">
                  <c:v>554</c:v>
                </c:pt>
                <c:pt idx="14">
                  <c:v>761</c:v>
                </c:pt>
                <c:pt idx="15">
                  <c:v>1022</c:v>
                </c:pt>
                <c:pt idx="16">
                  <c:v>1143</c:v>
                </c:pt>
                <c:pt idx="17">
                  <c:v>1598</c:v>
                </c:pt>
                <c:pt idx="18">
                  <c:v>1897</c:v>
                </c:pt>
                <c:pt idx="19">
                  <c:v>2531</c:v>
                </c:pt>
                <c:pt idx="20">
                  <c:v>3337</c:v>
                </c:pt>
                <c:pt idx="21">
                  <c:v>3719</c:v>
                </c:pt>
                <c:pt idx="22">
                  <c:v>3672</c:v>
                </c:pt>
                <c:pt idx="23">
                  <c:v>4316</c:v>
                </c:pt>
                <c:pt idx="24">
                  <c:v>4156</c:v>
                </c:pt>
                <c:pt idx="25">
                  <c:v>4066</c:v>
                </c:pt>
                <c:pt idx="26">
                  <c:v>3287</c:v>
                </c:pt>
                <c:pt idx="27">
                  <c:v>2817</c:v>
                </c:pt>
                <c:pt idx="28">
                  <c:v>1660</c:v>
                </c:pt>
                <c:pt idx="29">
                  <c:v>858</c:v>
                </c:pt>
                <c:pt idx="30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9-42A9-A77B-A84D8FD2F7F8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'Kjøtt%'!$F$397:$F$427</c:f>
              <c:numCache>
                <c:formatCode>0</c:formatCode>
                <c:ptCount val="31"/>
                <c:pt idx="0">
                  <c:v>57</c:v>
                </c:pt>
                <c:pt idx="1">
                  <c:v>18</c:v>
                </c:pt>
                <c:pt idx="2">
                  <c:v>16</c:v>
                </c:pt>
                <c:pt idx="3">
                  <c:v>22</c:v>
                </c:pt>
                <c:pt idx="4">
                  <c:v>17</c:v>
                </c:pt>
                <c:pt idx="5">
                  <c:v>38</c:v>
                </c:pt>
                <c:pt idx="6">
                  <c:v>45</c:v>
                </c:pt>
                <c:pt idx="7">
                  <c:v>52</c:v>
                </c:pt>
                <c:pt idx="8">
                  <c:v>69</c:v>
                </c:pt>
                <c:pt idx="9">
                  <c:v>84</c:v>
                </c:pt>
                <c:pt idx="10">
                  <c:v>121</c:v>
                </c:pt>
                <c:pt idx="11">
                  <c:v>162</c:v>
                </c:pt>
                <c:pt idx="12">
                  <c:v>196</c:v>
                </c:pt>
                <c:pt idx="13">
                  <c:v>293</c:v>
                </c:pt>
                <c:pt idx="14">
                  <c:v>329</c:v>
                </c:pt>
                <c:pt idx="15">
                  <c:v>456</c:v>
                </c:pt>
                <c:pt idx="16">
                  <c:v>557</c:v>
                </c:pt>
                <c:pt idx="17">
                  <c:v>752</c:v>
                </c:pt>
                <c:pt idx="18">
                  <c:v>938</c:v>
                </c:pt>
                <c:pt idx="19">
                  <c:v>1336</c:v>
                </c:pt>
                <c:pt idx="20">
                  <c:v>1774</c:v>
                </c:pt>
                <c:pt idx="21">
                  <c:v>2185</c:v>
                </c:pt>
                <c:pt idx="22">
                  <c:v>2698</c:v>
                </c:pt>
                <c:pt idx="23">
                  <c:v>3538</c:v>
                </c:pt>
                <c:pt idx="24">
                  <c:v>4126</c:v>
                </c:pt>
                <c:pt idx="25">
                  <c:v>4919</c:v>
                </c:pt>
                <c:pt idx="26">
                  <c:v>4181</c:v>
                </c:pt>
                <c:pt idx="27">
                  <c:v>4381</c:v>
                </c:pt>
                <c:pt idx="28">
                  <c:v>3588</c:v>
                </c:pt>
                <c:pt idx="29">
                  <c:v>2826</c:v>
                </c:pt>
                <c:pt idx="30">
                  <c:v>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9-42A9-A77B-A84D8FD2F7F8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'Kjøtt%'!$F$222:$F$252</c:f>
              <c:numCache>
                <c:formatCode>0</c:formatCode>
                <c:ptCount val="31"/>
                <c:pt idx="0">
                  <c:v>68</c:v>
                </c:pt>
                <c:pt idx="1">
                  <c:v>23</c:v>
                </c:pt>
                <c:pt idx="2">
                  <c:v>21</c:v>
                </c:pt>
                <c:pt idx="3">
                  <c:v>27</c:v>
                </c:pt>
                <c:pt idx="4">
                  <c:v>36</c:v>
                </c:pt>
                <c:pt idx="5">
                  <c:v>53</c:v>
                </c:pt>
                <c:pt idx="6">
                  <c:v>55</c:v>
                </c:pt>
                <c:pt idx="7">
                  <c:v>66</c:v>
                </c:pt>
                <c:pt idx="8">
                  <c:v>93</c:v>
                </c:pt>
                <c:pt idx="9">
                  <c:v>124</c:v>
                </c:pt>
                <c:pt idx="10">
                  <c:v>140</c:v>
                </c:pt>
                <c:pt idx="11">
                  <c:v>166</c:v>
                </c:pt>
                <c:pt idx="12">
                  <c:v>232</c:v>
                </c:pt>
                <c:pt idx="13">
                  <c:v>277</c:v>
                </c:pt>
                <c:pt idx="14">
                  <c:v>373</c:v>
                </c:pt>
                <c:pt idx="15">
                  <c:v>479</c:v>
                </c:pt>
                <c:pt idx="16">
                  <c:v>519</c:v>
                </c:pt>
                <c:pt idx="17">
                  <c:v>710</c:v>
                </c:pt>
                <c:pt idx="18">
                  <c:v>929</c:v>
                </c:pt>
                <c:pt idx="19">
                  <c:v>1179</c:v>
                </c:pt>
                <c:pt idx="20">
                  <c:v>1429</c:v>
                </c:pt>
                <c:pt idx="21">
                  <c:v>1703</c:v>
                </c:pt>
                <c:pt idx="22">
                  <c:v>2063</c:v>
                </c:pt>
                <c:pt idx="23">
                  <c:v>2476</c:v>
                </c:pt>
                <c:pt idx="24">
                  <c:v>2844</c:v>
                </c:pt>
                <c:pt idx="25">
                  <c:v>2951</c:v>
                </c:pt>
                <c:pt idx="26">
                  <c:v>3116</c:v>
                </c:pt>
                <c:pt idx="27">
                  <c:v>2989</c:v>
                </c:pt>
                <c:pt idx="28">
                  <c:v>2808</c:v>
                </c:pt>
                <c:pt idx="29">
                  <c:v>2248</c:v>
                </c:pt>
                <c:pt idx="30">
                  <c:v>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19-42A9-A77B-A84D8FD2F7F8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'Kjøtt%'!$F$47:$F$77</c:f>
              <c:numCache>
                <c:formatCode>0</c:formatCode>
                <c:ptCount val="31"/>
                <c:pt idx="0">
                  <c:v>44</c:v>
                </c:pt>
                <c:pt idx="1">
                  <c:v>7</c:v>
                </c:pt>
                <c:pt idx="2">
                  <c:v>8</c:v>
                </c:pt>
                <c:pt idx="3">
                  <c:v>18</c:v>
                </c:pt>
                <c:pt idx="4">
                  <c:v>25</c:v>
                </c:pt>
                <c:pt idx="5">
                  <c:v>25</c:v>
                </c:pt>
                <c:pt idx="6">
                  <c:v>29</c:v>
                </c:pt>
                <c:pt idx="7">
                  <c:v>42</c:v>
                </c:pt>
                <c:pt idx="8">
                  <c:v>39</c:v>
                </c:pt>
                <c:pt idx="9">
                  <c:v>60</c:v>
                </c:pt>
                <c:pt idx="10">
                  <c:v>75</c:v>
                </c:pt>
                <c:pt idx="11">
                  <c:v>105</c:v>
                </c:pt>
                <c:pt idx="12">
                  <c:v>145</c:v>
                </c:pt>
                <c:pt idx="13">
                  <c:v>542</c:v>
                </c:pt>
                <c:pt idx="14">
                  <c:v>333</c:v>
                </c:pt>
                <c:pt idx="15">
                  <c:v>427</c:v>
                </c:pt>
                <c:pt idx="16">
                  <c:v>563</c:v>
                </c:pt>
                <c:pt idx="17">
                  <c:v>673</c:v>
                </c:pt>
                <c:pt idx="18">
                  <c:v>833</c:v>
                </c:pt>
                <c:pt idx="19">
                  <c:v>1042</c:v>
                </c:pt>
                <c:pt idx="20">
                  <c:v>1293</c:v>
                </c:pt>
                <c:pt idx="21">
                  <c:v>1651</c:v>
                </c:pt>
                <c:pt idx="22">
                  <c:v>1923</c:v>
                </c:pt>
                <c:pt idx="23">
                  <c:v>2397</c:v>
                </c:pt>
                <c:pt idx="24">
                  <c:v>2659</c:v>
                </c:pt>
                <c:pt idx="25">
                  <c:v>2927</c:v>
                </c:pt>
                <c:pt idx="26">
                  <c:v>3021</c:v>
                </c:pt>
                <c:pt idx="27">
                  <c:v>3016</c:v>
                </c:pt>
                <c:pt idx="28">
                  <c:v>2643</c:v>
                </c:pt>
                <c:pt idx="29">
                  <c:v>2192</c:v>
                </c:pt>
                <c:pt idx="30">
                  <c:v>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19-42A9-A77B-A84D8FD2F7F8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22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15</c:v>
                </c:pt>
                <c:pt idx="6">
                  <c:v>11</c:v>
                </c:pt>
                <c:pt idx="7">
                  <c:v>16</c:v>
                </c:pt>
                <c:pt idx="8">
                  <c:v>26</c:v>
                </c:pt>
                <c:pt idx="9">
                  <c:v>33</c:v>
                </c:pt>
                <c:pt idx="10">
                  <c:v>44</c:v>
                </c:pt>
                <c:pt idx="11">
                  <c:v>44</c:v>
                </c:pt>
                <c:pt idx="12">
                  <c:v>69</c:v>
                </c:pt>
                <c:pt idx="13">
                  <c:v>773</c:v>
                </c:pt>
                <c:pt idx="14">
                  <c:v>349</c:v>
                </c:pt>
                <c:pt idx="15">
                  <c:v>488</c:v>
                </c:pt>
                <c:pt idx="16">
                  <c:v>540</c:v>
                </c:pt>
                <c:pt idx="17">
                  <c:v>629</c:v>
                </c:pt>
                <c:pt idx="18">
                  <c:v>841</c:v>
                </c:pt>
                <c:pt idx="19">
                  <c:v>1023</c:v>
                </c:pt>
                <c:pt idx="20">
                  <c:v>1254</c:v>
                </c:pt>
                <c:pt idx="21">
                  <c:v>1485</c:v>
                </c:pt>
                <c:pt idx="22">
                  <c:v>1887</c:v>
                </c:pt>
                <c:pt idx="23">
                  <c:v>2185</c:v>
                </c:pt>
                <c:pt idx="24">
                  <c:v>2444</c:v>
                </c:pt>
                <c:pt idx="25">
                  <c:v>2616</c:v>
                </c:pt>
                <c:pt idx="26">
                  <c:v>2864</c:v>
                </c:pt>
                <c:pt idx="27">
                  <c:v>2763</c:v>
                </c:pt>
                <c:pt idx="28">
                  <c:v>2518</c:v>
                </c:pt>
                <c:pt idx="29">
                  <c:v>2108</c:v>
                </c:pt>
                <c:pt idx="30">
                  <c:v>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19-42A9-A77B-A84D8FD2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de ulike KJØTT%</a:t>
            </a:r>
          </a:p>
        </c:rich>
      </c:tx>
      <c:layout>
        <c:manualLayout>
          <c:xMode val="edge"/>
          <c:yMode val="edge"/>
          <c:x val="0.1266602154248026"/>
          <c:y val="5.032232969519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19184109607781E-2"/>
          <c:y val="0.16365302229811346"/>
          <c:w val="0.90122006819646117"/>
          <c:h val="0.66706402522254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'Kjøtt%'!$I$572:$I$602</c:f>
              <c:numCache>
                <c:formatCode>0.0</c:formatCode>
                <c:ptCount val="31"/>
                <c:pt idx="0">
                  <c:v>208.8897435897436</c:v>
                </c:pt>
                <c:pt idx="1">
                  <c:v>216.51875000000001</c:v>
                </c:pt>
                <c:pt idx="2">
                  <c:v>197.57333333333335</c:v>
                </c:pt>
                <c:pt idx="3">
                  <c:v>211.81041666666661</c:v>
                </c:pt>
                <c:pt idx="4">
                  <c:v>204.95714285714297</c:v>
                </c:pt>
                <c:pt idx="5">
                  <c:v>201.08961038961033</c:v>
                </c:pt>
                <c:pt idx="6">
                  <c:v>200.28139534883721</c:v>
                </c:pt>
                <c:pt idx="7">
                  <c:v>199.59272727272725</c:v>
                </c:pt>
                <c:pt idx="8">
                  <c:v>199.79869281045745</c:v>
                </c:pt>
                <c:pt idx="9">
                  <c:v>192.10967741935471</c:v>
                </c:pt>
                <c:pt idx="10">
                  <c:v>191.41964912280699</c:v>
                </c:pt>
                <c:pt idx="11">
                  <c:v>187.16703910614515</c:v>
                </c:pt>
                <c:pt idx="12">
                  <c:v>184.88615751789976</c:v>
                </c:pt>
                <c:pt idx="13">
                  <c:v>179.49187725631765</c:v>
                </c:pt>
                <c:pt idx="14">
                  <c:v>177.14691195794998</c:v>
                </c:pt>
                <c:pt idx="15">
                  <c:v>172.39275929549905</c:v>
                </c:pt>
                <c:pt idx="16">
                  <c:v>167.33552055993005</c:v>
                </c:pt>
                <c:pt idx="17">
                  <c:v>165.04987484355453</c:v>
                </c:pt>
                <c:pt idx="18">
                  <c:v>157.96763310490269</c:v>
                </c:pt>
                <c:pt idx="19">
                  <c:v>156.07250098775205</c:v>
                </c:pt>
                <c:pt idx="20">
                  <c:v>150.8908001198682</c:v>
                </c:pt>
                <c:pt idx="21">
                  <c:v>149.9890293089542</c:v>
                </c:pt>
                <c:pt idx="22">
                  <c:v>145.59798474945529</c:v>
                </c:pt>
                <c:pt idx="23">
                  <c:v>143.28619091751639</c:v>
                </c:pt>
                <c:pt idx="24">
                  <c:v>139.88782483156888</c:v>
                </c:pt>
                <c:pt idx="25">
                  <c:v>137.11010821446101</c:v>
                </c:pt>
                <c:pt idx="26">
                  <c:v>134.43282628536633</c:v>
                </c:pt>
                <c:pt idx="27">
                  <c:v>130.99666311679098</c:v>
                </c:pt>
                <c:pt idx="28">
                  <c:v>129.22144578313251</c:v>
                </c:pt>
                <c:pt idx="29">
                  <c:v>128.07144522144503</c:v>
                </c:pt>
                <c:pt idx="30">
                  <c:v>128.3826086956521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293-A2D3-1EE67BC758A0}"/>
            </c:ext>
          </c:extLst>
        </c:ser>
        <c:ser>
          <c:idx val="4"/>
          <c:order val="1"/>
          <c:tx>
            <c:strRef>
              <c:f>'Kjøtt%'!$B$419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'Kjøtt%'!$I$397:$I$427</c:f>
              <c:numCache>
                <c:formatCode>0.0</c:formatCode>
                <c:ptCount val="31"/>
                <c:pt idx="0">
                  <c:v>212.83275862068973</c:v>
                </c:pt>
                <c:pt idx="1">
                  <c:v>219.25</c:v>
                </c:pt>
                <c:pt idx="2">
                  <c:v>206.39375000000004</c:v>
                </c:pt>
                <c:pt idx="3">
                  <c:v>215.48181818181817</c:v>
                </c:pt>
                <c:pt idx="4">
                  <c:v>211.67058823529413</c:v>
                </c:pt>
                <c:pt idx="5">
                  <c:v>208.82631578947365</c:v>
                </c:pt>
                <c:pt idx="6">
                  <c:v>209.5066666666666</c:v>
                </c:pt>
                <c:pt idx="7">
                  <c:v>207.12692307692305</c:v>
                </c:pt>
                <c:pt idx="8">
                  <c:v>200.13333333333327</c:v>
                </c:pt>
                <c:pt idx="9">
                  <c:v>194.01666666666665</c:v>
                </c:pt>
                <c:pt idx="10">
                  <c:v>194.72809917355369</c:v>
                </c:pt>
                <c:pt idx="11">
                  <c:v>193.26296296296297</c:v>
                </c:pt>
                <c:pt idx="12">
                  <c:v>186.89591836734687</c:v>
                </c:pt>
                <c:pt idx="13">
                  <c:v>188.20716723549484</c:v>
                </c:pt>
                <c:pt idx="14">
                  <c:v>182.81671732522796</c:v>
                </c:pt>
                <c:pt idx="15">
                  <c:v>177.08442982456154</c:v>
                </c:pt>
                <c:pt idx="16">
                  <c:v>170.55457809694789</c:v>
                </c:pt>
                <c:pt idx="17">
                  <c:v>169.39694148936155</c:v>
                </c:pt>
                <c:pt idx="18">
                  <c:v>160.65287846481891</c:v>
                </c:pt>
                <c:pt idx="19">
                  <c:v>159.32739520958069</c:v>
                </c:pt>
                <c:pt idx="20">
                  <c:v>155.71939120631308</c:v>
                </c:pt>
                <c:pt idx="21">
                  <c:v>152.12160183066362</c:v>
                </c:pt>
                <c:pt idx="22">
                  <c:v>146.22772424017788</c:v>
                </c:pt>
                <c:pt idx="23">
                  <c:v>144.71548897682305</c:v>
                </c:pt>
                <c:pt idx="24">
                  <c:v>141.95215705283564</c:v>
                </c:pt>
                <c:pt idx="25">
                  <c:v>140.58220958570271</c:v>
                </c:pt>
                <c:pt idx="26">
                  <c:v>137.35069344811069</c:v>
                </c:pt>
                <c:pt idx="27">
                  <c:v>136.41282812143376</c:v>
                </c:pt>
                <c:pt idx="28">
                  <c:v>133.43402004454344</c:v>
                </c:pt>
                <c:pt idx="29">
                  <c:v>132.16801132342545</c:v>
                </c:pt>
                <c:pt idx="30">
                  <c:v>131.44873540856048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3-4293-A2D3-1EE67BC758A0}"/>
            </c:ext>
          </c:extLst>
        </c:ser>
        <c:ser>
          <c:idx val="10"/>
          <c:order val="2"/>
          <c:tx>
            <c:strRef>
              <c:f>'Kjøtt%'!$B$249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'Kjøtt%'!$I$222:$I$252</c:f>
              <c:numCache>
                <c:formatCode>0.0</c:formatCode>
                <c:ptCount val="31"/>
                <c:pt idx="0">
                  <c:v>216.53970588235288</c:v>
                </c:pt>
                <c:pt idx="1">
                  <c:v>209.59130434782605</c:v>
                </c:pt>
                <c:pt idx="2">
                  <c:v>217.78095238095244</c:v>
                </c:pt>
                <c:pt idx="3">
                  <c:v>213.46296296296296</c:v>
                </c:pt>
                <c:pt idx="4">
                  <c:v>212.35555555555544</c:v>
                </c:pt>
                <c:pt idx="5">
                  <c:v>200.90188679245296</c:v>
                </c:pt>
                <c:pt idx="6">
                  <c:v>197.47636363636369</c:v>
                </c:pt>
                <c:pt idx="7">
                  <c:v>196.65606060606061</c:v>
                </c:pt>
                <c:pt idx="8">
                  <c:v>196.15268817204313</c:v>
                </c:pt>
                <c:pt idx="9">
                  <c:v>182.95725806451608</c:v>
                </c:pt>
                <c:pt idx="10">
                  <c:v>193.92500000000015</c:v>
                </c:pt>
                <c:pt idx="11">
                  <c:v>179.98373493975893</c:v>
                </c:pt>
                <c:pt idx="12">
                  <c:v>184.03577586206913</c:v>
                </c:pt>
                <c:pt idx="13">
                  <c:v>175.77075812274364</c:v>
                </c:pt>
                <c:pt idx="14">
                  <c:v>171.82466487935653</c:v>
                </c:pt>
                <c:pt idx="15">
                  <c:v>173.60542797494779</c:v>
                </c:pt>
                <c:pt idx="16">
                  <c:v>172.37321772639689</c:v>
                </c:pt>
                <c:pt idx="17">
                  <c:v>169.28943661971837</c:v>
                </c:pt>
                <c:pt idx="18">
                  <c:v>167.51377825618923</c:v>
                </c:pt>
                <c:pt idx="19">
                  <c:v>163.92977099236651</c:v>
                </c:pt>
                <c:pt idx="20">
                  <c:v>161.70132960111974</c:v>
                </c:pt>
                <c:pt idx="21">
                  <c:v>159.96917204932475</c:v>
                </c:pt>
                <c:pt idx="22">
                  <c:v>156.47736306349972</c:v>
                </c:pt>
                <c:pt idx="23">
                  <c:v>154.43218901453977</c:v>
                </c:pt>
                <c:pt idx="24">
                  <c:v>151.64138537271435</c:v>
                </c:pt>
                <c:pt idx="25">
                  <c:v>148.92795662487285</c:v>
                </c:pt>
                <c:pt idx="26">
                  <c:v>146.11781129653414</c:v>
                </c:pt>
                <c:pt idx="27">
                  <c:v>142.76269655403121</c:v>
                </c:pt>
                <c:pt idx="28">
                  <c:v>139.1454059829058</c:v>
                </c:pt>
                <c:pt idx="29">
                  <c:v>136.28567615658369</c:v>
                </c:pt>
                <c:pt idx="30">
                  <c:v>134.86331914893597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3-4293-A2D3-1EE67BC758A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'Kjøtt%'!$I$47:$I$77</c:f>
              <c:numCache>
                <c:formatCode>0.0</c:formatCode>
                <c:ptCount val="31"/>
                <c:pt idx="0">
                  <c:v>215.46386363636367</c:v>
                </c:pt>
                <c:pt idx="1">
                  <c:v>211.11428571428564</c:v>
                </c:pt>
                <c:pt idx="2">
                  <c:v>229.41249999999999</c:v>
                </c:pt>
                <c:pt idx="3">
                  <c:v>213.40611111111113</c:v>
                </c:pt>
                <c:pt idx="4">
                  <c:v>231.40559999999999</c:v>
                </c:pt>
                <c:pt idx="5">
                  <c:v>214.40680000000003</c:v>
                </c:pt>
                <c:pt idx="6">
                  <c:v>217.32586206896548</c:v>
                </c:pt>
                <c:pt idx="7">
                  <c:v>199.08880952380952</c:v>
                </c:pt>
                <c:pt idx="8">
                  <c:v>203.97974358974361</c:v>
                </c:pt>
                <c:pt idx="9">
                  <c:v>190.05499999999995</c:v>
                </c:pt>
                <c:pt idx="10">
                  <c:v>211.20400000000004</c:v>
                </c:pt>
                <c:pt idx="11">
                  <c:v>197.71657142857151</c:v>
                </c:pt>
                <c:pt idx="12">
                  <c:v>195.33082758620699</c:v>
                </c:pt>
                <c:pt idx="13">
                  <c:v>184.80300738007389</c:v>
                </c:pt>
                <c:pt idx="14">
                  <c:v>179.98213213213197</c:v>
                </c:pt>
                <c:pt idx="15">
                  <c:v>177.72559718969549</c:v>
                </c:pt>
                <c:pt idx="16">
                  <c:v>175.16321492007123</c:v>
                </c:pt>
                <c:pt idx="17">
                  <c:v>171.69802377414555</c:v>
                </c:pt>
                <c:pt idx="18">
                  <c:v>169.75601440576213</c:v>
                </c:pt>
                <c:pt idx="19">
                  <c:v>166.70764875239911</c:v>
                </c:pt>
                <c:pt idx="20">
                  <c:v>163.80719257540613</c:v>
                </c:pt>
                <c:pt idx="21">
                  <c:v>162.83854027861872</c:v>
                </c:pt>
                <c:pt idx="22">
                  <c:v>158.9102132085286</c:v>
                </c:pt>
                <c:pt idx="23">
                  <c:v>156.46602002503153</c:v>
                </c:pt>
                <c:pt idx="24">
                  <c:v>153.59279804437722</c:v>
                </c:pt>
                <c:pt idx="25">
                  <c:v>151.79169798428413</c:v>
                </c:pt>
                <c:pt idx="26">
                  <c:v>149.06676266137063</c:v>
                </c:pt>
                <c:pt idx="27">
                  <c:v>146.36894893899171</c:v>
                </c:pt>
                <c:pt idx="28">
                  <c:v>142.69826333711691</c:v>
                </c:pt>
                <c:pt idx="29">
                  <c:v>142.43173813868617</c:v>
                </c:pt>
                <c:pt idx="30">
                  <c:v>139.026162140575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3-4293-A2D3-1EE67BC758A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208.83181818181816</c:v>
                </c:pt>
                <c:pt idx="1">
                  <c:v>233.42</c:v>
                </c:pt>
                <c:pt idx="2">
                  <c:v>191.55714285714296</c:v>
                </c:pt>
                <c:pt idx="3">
                  <c:v>200.67777777777775</c:v>
                </c:pt>
                <c:pt idx="4">
                  <c:v>210.23333333333329</c:v>
                </c:pt>
                <c:pt idx="5">
                  <c:v>205.84666666666672</c:v>
                </c:pt>
                <c:pt idx="6">
                  <c:v>203.45454545454547</c:v>
                </c:pt>
                <c:pt idx="7">
                  <c:v>221.26250000000005</c:v>
                </c:pt>
                <c:pt idx="8">
                  <c:v>218.19230769230765</c:v>
                </c:pt>
                <c:pt idx="9">
                  <c:v>211.69696969696963</c:v>
                </c:pt>
                <c:pt idx="10">
                  <c:v>194.78409090909088</c:v>
                </c:pt>
                <c:pt idx="11">
                  <c:v>193.84772727272727</c:v>
                </c:pt>
                <c:pt idx="12">
                  <c:v>195.29420289855076</c:v>
                </c:pt>
                <c:pt idx="13">
                  <c:v>188.48758085381641</c:v>
                </c:pt>
                <c:pt idx="14">
                  <c:v>180.89512893982817</c:v>
                </c:pt>
                <c:pt idx="15">
                  <c:v>180.23586065573775</c:v>
                </c:pt>
                <c:pt idx="16">
                  <c:v>175.91277777777779</c:v>
                </c:pt>
                <c:pt idx="17">
                  <c:v>173.49046104928465</c:v>
                </c:pt>
                <c:pt idx="18">
                  <c:v>169.63186682520819</c:v>
                </c:pt>
                <c:pt idx="19">
                  <c:v>167.54780058651031</c:v>
                </c:pt>
                <c:pt idx="20">
                  <c:v>164.35470494417862</c:v>
                </c:pt>
                <c:pt idx="21">
                  <c:v>162.22336700336703</c:v>
                </c:pt>
                <c:pt idx="22">
                  <c:v>158.20551139374663</c:v>
                </c:pt>
                <c:pt idx="23">
                  <c:v>155.78054919908453</c:v>
                </c:pt>
                <c:pt idx="24">
                  <c:v>153.17778232405911</c:v>
                </c:pt>
                <c:pt idx="25">
                  <c:v>151.39464831804275</c:v>
                </c:pt>
                <c:pt idx="26">
                  <c:v>149.11724860335178</c:v>
                </c:pt>
                <c:pt idx="27">
                  <c:v>146.91187115454198</c:v>
                </c:pt>
                <c:pt idx="28">
                  <c:v>144.51052422557603</c:v>
                </c:pt>
                <c:pt idx="29">
                  <c:v>142.30189753320712</c:v>
                </c:pt>
                <c:pt idx="30">
                  <c:v>140.21888992537305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3-4293-A2D3-1EE67BC7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34138071578779"/>
          <c:y val="0.22232969519190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</a:t>
            </a:r>
            <a:r>
              <a:rPr lang="en-US" sz="2400" baseline="0"/>
              <a:t> purke: </a:t>
            </a:r>
            <a:r>
              <a:rPr lang="en-US" sz="2400"/>
              <a:t>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'Ark1'!$C$3771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'Ark1'!$T$3771:$T$3788</c:f>
              <c:numCache>
                <c:formatCode>General</c:formatCode>
                <c:ptCount val="18"/>
                <c:pt idx="0">
                  <c:v>2.2177163857559249E-2</c:v>
                </c:pt>
                <c:pt idx="1">
                  <c:v>7.6035990368774523E-2</c:v>
                </c:pt>
                <c:pt idx="2">
                  <c:v>0.39285261690533513</c:v>
                </c:pt>
                <c:pt idx="3">
                  <c:v>1.3242934989228232</c:v>
                </c:pt>
                <c:pt idx="4">
                  <c:v>3.2410340894690153</c:v>
                </c:pt>
                <c:pt idx="5">
                  <c:v>5.6931947788619937</c:v>
                </c:pt>
                <c:pt idx="6">
                  <c:v>11.094918261310356</c:v>
                </c:pt>
                <c:pt idx="7">
                  <c:v>14.335952350779372</c:v>
                </c:pt>
                <c:pt idx="8">
                  <c:v>13.252439488024329</c:v>
                </c:pt>
                <c:pt idx="9">
                  <c:v>11.791914839690781</c:v>
                </c:pt>
                <c:pt idx="10">
                  <c:v>10.217336205804077</c:v>
                </c:pt>
                <c:pt idx="11">
                  <c:v>8.6902800658978592</c:v>
                </c:pt>
                <c:pt idx="12">
                  <c:v>6.5612723355721707</c:v>
                </c:pt>
                <c:pt idx="13">
                  <c:v>4.8536307185401091</c:v>
                </c:pt>
                <c:pt idx="14">
                  <c:v>3.4184514003294901</c:v>
                </c:pt>
                <c:pt idx="15">
                  <c:v>2.0307945760993542</c:v>
                </c:pt>
                <c:pt idx="16">
                  <c:v>1.2894436700038019</c:v>
                </c:pt>
                <c:pt idx="17">
                  <c:v>1.7139779495627929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9-4AF3-BE1D-F45A7EB7422F}"/>
            </c:ext>
          </c:extLst>
        </c:ser>
        <c:ser>
          <c:idx val="1"/>
          <c:order val="1"/>
          <c:tx>
            <c:strRef>
              <c:f>'Ark1'!$C$3753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'Ark1'!$T$3753:$T$3770</c:f>
              <c:numCache>
                <c:formatCode>General</c:formatCode>
                <c:ptCount val="18"/>
                <c:pt idx="0">
                  <c:v>2.3310023310023312E-2</c:v>
                </c:pt>
                <c:pt idx="1">
                  <c:v>7.9920079920079934E-2</c:v>
                </c:pt>
                <c:pt idx="2">
                  <c:v>0.34299034299034298</c:v>
                </c:pt>
                <c:pt idx="3">
                  <c:v>1.2121212121212122</c:v>
                </c:pt>
                <c:pt idx="4">
                  <c:v>3.106893106893108</c:v>
                </c:pt>
                <c:pt idx="5">
                  <c:v>5.8807858807858802</c:v>
                </c:pt>
                <c:pt idx="6">
                  <c:v>11.601731601731602</c:v>
                </c:pt>
                <c:pt idx="7">
                  <c:v>14.072594072594072</c:v>
                </c:pt>
                <c:pt idx="8">
                  <c:v>13.333333333333337</c:v>
                </c:pt>
                <c:pt idx="9">
                  <c:v>11.228771228771228</c:v>
                </c:pt>
                <c:pt idx="10">
                  <c:v>10.086580086580087</c:v>
                </c:pt>
                <c:pt idx="11">
                  <c:v>8.4881784881784892</c:v>
                </c:pt>
                <c:pt idx="12">
                  <c:v>6.7532467532467537</c:v>
                </c:pt>
                <c:pt idx="13">
                  <c:v>5.0982350982350999</c:v>
                </c:pt>
                <c:pt idx="14">
                  <c:v>3.3599733599733601</c:v>
                </c:pt>
                <c:pt idx="15">
                  <c:v>2.1178821178821181</c:v>
                </c:pt>
                <c:pt idx="16">
                  <c:v>1.4385614385614385</c:v>
                </c:pt>
                <c:pt idx="17">
                  <c:v>1.7748917748917743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89-4AF3-BE1D-F45A7EB7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09755871042981"/>
          <c:y val="0.40013086703985751"/>
          <c:w val="6.3882984797603237E-2"/>
          <c:h val="0.13347994642653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5172147599"/>
          <c:y val="3.0448740641206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V!$AT$318:$AT$335</c:f>
              <c:numCache>
                <c:formatCode>0.0</c:formatCode>
                <c:ptCount val="18"/>
                <c:pt idx="0">
                  <c:v>1.0526315789473684</c:v>
                </c:pt>
                <c:pt idx="1">
                  <c:v>1.4444444444444444</c:v>
                </c:pt>
                <c:pt idx="2">
                  <c:v>1.8387096774193548</c:v>
                </c:pt>
                <c:pt idx="3">
                  <c:v>2.6211699164345403</c:v>
                </c:pt>
                <c:pt idx="4">
                  <c:v>4.1285551763367465</c:v>
                </c:pt>
                <c:pt idx="5">
                  <c:v>5.7583643122676582</c:v>
                </c:pt>
                <c:pt idx="6">
                  <c:v>5.8742138364779874</c:v>
                </c:pt>
                <c:pt idx="7">
                  <c:v>5.266094420600858</c:v>
                </c:pt>
                <c:pt idx="8">
                  <c:v>5.0734966592427613</c:v>
                </c:pt>
                <c:pt idx="9">
                  <c:v>4.6276958002270145</c:v>
                </c:pt>
                <c:pt idx="10">
                  <c:v>4.2502844141069396</c:v>
                </c:pt>
                <c:pt idx="11">
                  <c:v>3.7430972388955581</c:v>
                </c:pt>
                <c:pt idx="12">
                  <c:v>3.1534460338101429</c:v>
                </c:pt>
                <c:pt idx="13">
                  <c:v>2.8003003003003002</c:v>
                </c:pt>
                <c:pt idx="14">
                  <c:v>2.2596153846153846</c:v>
                </c:pt>
                <c:pt idx="15">
                  <c:v>1.8790931989924433</c:v>
                </c:pt>
                <c:pt idx="16">
                  <c:v>1.6628787878787878</c:v>
                </c:pt>
                <c:pt idx="17">
                  <c:v>1.8398058252427185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A-4EFB-B01A-07BA5EC96B26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V!$AT$228:$AT$245</c:f>
              <c:numCache>
                <c:formatCode>0.0</c:formatCode>
                <c:ptCount val="18"/>
                <c:pt idx="0">
                  <c:v>1.0869565217391304</c:v>
                </c:pt>
                <c:pt idx="1">
                  <c:v>1.5</c:v>
                </c:pt>
                <c:pt idx="2">
                  <c:v>2</c:v>
                </c:pt>
                <c:pt idx="3">
                  <c:v>3.290983606557377</c:v>
                </c:pt>
                <c:pt idx="4">
                  <c:v>5.105538140020899</c:v>
                </c:pt>
                <c:pt idx="5">
                  <c:v>6.9472168905950094</c:v>
                </c:pt>
                <c:pt idx="6">
                  <c:v>6.4406548431105044</c:v>
                </c:pt>
                <c:pt idx="7">
                  <c:v>6.881703470031546</c:v>
                </c:pt>
                <c:pt idx="8">
                  <c:v>6.7692307692307692</c:v>
                </c:pt>
                <c:pt idx="9">
                  <c:v>6.8161764705882355</c:v>
                </c:pt>
                <c:pt idx="10">
                  <c:v>6.2481617647058822</c:v>
                </c:pt>
                <c:pt idx="11">
                  <c:v>5.4329501915708809</c:v>
                </c:pt>
                <c:pt idx="12">
                  <c:v>4.9399585921325055</c:v>
                </c:pt>
                <c:pt idx="13">
                  <c:v>3.8126410835214446</c:v>
                </c:pt>
                <c:pt idx="14">
                  <c:v>2.9168831168831169</c:v>
                </c:pt>
                <c:pt idx="15">
                  <c:v>2.4365671641791047</c:v>
                </c:pt>
                <c:pt idx="16">
                  <c:v>1.8865979381443299</c:v>
                </c:pt>
                <c:pt idx="17">
                  <c:v>2.292134831460674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A-4EFB-B01A-07BA5EC96B26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V!$AT$138:$AT$155</c:f>
              <c:numCache>
                <c:formatCode>0.0</c:formatCode>
                <c:ptCount val="18"/>
                <c:pt idx="0">
                  <c:v>0.90909090909090906</c:v>
                </c:pt>
                <c:pt idx="1">
                  <c:v>1.6944444444444444</c:v>
                </c:pt>
                <c:pt idx="2">
                  <c:v>2.6551724137931036</c:v>
                </c:pt>
                <c:pt idx="3">
                  <c:v>3.8035714285714284</c:v>
                </c:pt>
                <c:pt idx="4">
                  <c:v>5.1214574898785425</c:v>
                </c:pt>
                <c:pt idx="5">
                  <c:v>6.7889908256880735</c:v>
                </c:pt>
                <c:pt idx="6">
                  <c:v>7.5018656716417906</c:v>
                </c:pt>
                <c:pt idx="7">
                  <c:v>8</c:v>
                </c:pt>
                <c:pt idx="8">
                  <c:v>8.1204379562043787</c:v>
                </c:pt>
                <c:pt idx="9">
                  <c:v>8.2830578512396702</c:v>
                </c:pt>
                <c:pt idx="10">
                  <c:v>7.3384955752212386</c:v>
                </c:pt>
                <c:pt idx="11">
                  <c:v>6.34037558685446</c:v>
                </c:pt>
                <c:pt idx="12">
                  <c:v>5.0953545232273836</c:v>
                </c:pt>
                <c:pt idx="13">
                  <c:v>3.8733153638814017</c:v>
                </c:pt>
                <c:pt idx="14">
                  <c:v>2.9150326797385619</c:v>
                </c:pt>
                <c:pt idx="15">
                  <c:v>2.3466666666666667</c:v>
                </c:pt>
                <c:pt idx="16">
                  <c:v>1.7443181818181819</c:v>
                </c:pt>
                <c:pt idx="17">
                  <c:v>2.2893081761006289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A-4EFB-B01A-07BA5EC96B26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V!$AT$30:$AT$47</c:f>
              <c:numCache>
                <c:formatCode>0.0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1.7222222222222223</c:v>
                </c:pt>
                <c:pt idx="3">
                  <c:v>3.0289855072463769</c:v>
                </c:pt>
                <c:pt idx="4">
                  <c:v>4.3905579399141628</c:v>
                </c:pt>
                <c:pt idx="5">
                  <c:v>6.327464788732394</c:v>
                </c:pt>
                <c:pt idx="6">
                  <c:v>6.4731977818853972</c:v>
                </c:pt>
                <c:pt idx="7">
                  <c:v>7.3101777059773827</c:v>
                </c:pt>
                <c:pt idx="8">
                  <c:v>8.433467741935484</c:v>
                </c:pt>
                <c:pt idx="9">
                  <c:v>7.9023354564755834</c:v>
                </c:pt>
                <c:pt idx="10">
                  <c:v>7.8850855745721269</c:v>
                </c:pt>
                <c:pt idx="11">
                  <c:v>7.051413881748072</c:v>
                </c:pt>
                <c:pt idx="12">
                  <c:v>5.8338028169014082</c:v>
                </c:pt>
                <c:pt idx="13">
                  <c:v>4.8025078369905954</c:v>
                </c:pt>
                <c:pt idx="14">
                  <c:v>3.7335640138408306</c:v>
                </c:pt>
                <c:pt idx="15">
                  <c:v>2.7869565217391306</c:v>
                </c:pt>
                <c:pt idx="16">
                  <c:v>2.2994350282485874</c:v>
                </c:pt>
                <c:pt idx="17">
                  <c:v>3.1091954022988504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A-4EFB-B01A-07BA5EC96B26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V!$AT$12:$AT$29</c:f>
              <c:numCache>
                <c:formatCode>0.0</c:formatCode>
                <c:ptCount val="18"/>
                <c:pt idx="0">
                  <c:v>1.1666666666666667</c:v>
                </c:pt>
                <c:pt idx="1">
                  <c:v>1.0909090909090908</c:v>
                </c:pt>
                <c:pt idx="2">
                  <c:v>1.7457627118644068</c:v>
                </c:pt>
                <c:pt idx="3">
                  <c:v>2.9593495934959351</c:v>
                </c:pt>
                <c:pt idx="4">
                  <c:v>4.9627659574468082</c:v>
                </c:pt>
                <c:pt idx="5">
                  <c:v>6.7923076923076922</c:v>
                </c:pt>
                <c:pt idx="6">
                  <c:v>6.8447937131630647</c:v>
                </c:pt>
                <c:pt idx="7">
                  <c:v>8.0957854406130263</c:v>
                </c:pt>
                <c:pt idx="8">
                  <c:v>9.4657210401891252</c:v>
                </c:pt>
                <c:pt idx="9">
                  <c:v>8.6907216494845354</c:v>
                </c:pt>
                <c:pt idx="10">
                  <c:v>8.253405994550409</c:v>
                </c:pt>
                <c:pt idx="11">
                  <c:v>7.4970588235294118</c:v>
                </c:pt>
                <c:pt idx="12">
                  <c:v>6.1829268292682924</c:v>
                </c:pt>
                <c:pt idx="13">
                  <c:v>5.0863787375415281</c:v>
                </c:pt>
                <c:pt idx="14">
                  <c:v>3.94140625</c:v>
                </c:pt>
                <c:pt idx="15">
                  <c:v>2.9444444444444446</c:v>
                </c:pt>
                <c:pt idx="16">
                  <c:v>2.7169811320754715</c:v>
                </c:pt>
                <c:pt idx="17">
                  <c:v>3.394904458598726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8A-4EFB-B01A-07BA5EC96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98955927039092"/>
          <c:y val="0.1823105822179467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464508655117214"/>
          <c:y val="3.0448781703292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V!$AM$318:$AM$335</c:f>
              <c:numCache>
                <c:formatCode>General</c:formatCode>
                <c:ptCount val="18"/>
                <c:pt idx="0">
                  <c:v>19</c:v>
                </c:pt>
                <c:pt idx="1">
                  <c:v>54</c:v>
                </c:pt>
                <c:pt idx="2">
                  <c:v>155</c:v>
                </c:pt>
                <c:pt idx="3">
                  <c:v>359</c:v>
                </c:pt>
                <c:pt idx="4">
                  <c:v>879</c:v>
                </c:pt>
                <c:pt idx="5">
                  <c:v>1076</c:v>
                </c:pt>
                <c:pt idx="6">
                  <c:v>954</c:v>
                </c:pt>
                <c:pt idx="7">
                  <c:v>932</c:v>
                </c:pt>
                <c:pt idx="8">
                  <c:v>898</c:v>
                </c:pt>
                <c:pt idx="9">
                  <c:v>881</c:v>
                </c:pt>
                <c:pt idx="10">
                  <c:v>879</c:v>
                </c:pt>
                <c:pt idx="11">
                  <c:v>833</c:v>
                </c:pt>
                <c:pt idx="12">
                  <c:v>769</c:v>
                </c:pt>
                <c:pt idx="13">
                  <c:v>666</c:v>
                </c:pt>
                <c:pt idx="14">
                  <c:v>520</c:v>
                </c:pt>
                <c:pt idx="15">
                  <c:v>397</c:v>
                </c:pt>
                <c:pt idx="16">
                  <c:v>264</c:v>
                </c:pt>
                <c:pt idx="17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C-4655-ABE2-5E96983A6C7F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V!$AM$228:$AM$245</c:f>
              <c:numCache>
                <c:formatCode>General</c:formatCode>
                <c:ptCount val="18"/>
                <c:pt idx="0">
                  <c:v>23</c:v>
                </c:pt>
                <c:pt idx="1">
                  <c:v>54</c:v>
                </c:pt>
                <c:pt idx="2">
                  <c:v>139</c:v>
                </c:pt>
                <c:pt idx="3">
                  <c:v>244</c:v>
                </c:pt>
                <c:pt idx="4">
                  <c:v>957</c:v>
                </c:pt>
                <c:pt idx="5">
                  <c:v>1042</c:v>
                </c:pt>
                <c:pt idx="6">
                  <c:v>733</c:v>
                </c:pt>
                <c:pt idx="7">
                  <c:v>634</c:v>
                </c:pt>
                <c:pt idx="8">
                  <c:v>585</c:v>
                </c:pt>
                <c:pt idx="9">
                  <c:v>544</c:v>
                </c:pt>
                <c:pt idx="10">
                  <c:v>544</c:v>
                </c:pt>
                <c:pt idx="11">
                  <c:v>522</c:v>
                </c:pt>
                <c:pt idx="12">
                  <c:v>483</c:v>
                </c:pt>
                <c:pt idx="13">
                  <c:v>443</c:v>
                </c:pt>
                <c:pt idx="14">
                  <c:v>385</c:v>
                </c:pt>
                <c:pt idx="15">
                  <c:v>268</c:v>
                </c:pt>
                <c:pt idx="16">
                  <c:v>194</c:v>
                </c:pt>
                <c:pt idx="1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C-4655-ABE2-5E96983A6C7F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V!$AM$138:$AM$155</c:f>
              <c:numCache>
                <c:formatCode>General</c:formatCode>
                <c:ptCount val="18"/>
                <c:pt idx="0">
                  <c:v>11</c:v>
                </c:pt>
                <c:pt idx="1">
                  <c:v>36</c:v>
                </c:pt>
                <c:pt idx="2">
                  <c:v>87</c:v>
                </c:pt>
                <c:pt idx="3">
                  <c:v>168</c:v>
                </c:pt>
                <c:pt idx="4">
                  <c:v>247</c:v>
                </c:pt>
                <c:pt idx="5">
                  <c:v>327</c:v>
                </c:pt>
                <c:pt idx="6">
                  <c:v>536</c:v>
                </c:pt>
                <c:pt idx="7">
                  <c:v>595</c:v>
                </c:pt>
                <c:pt idx="8">
                  <c:v>548</c:v>
                </c:pt>
                <c:pt idx="9">
                  <c:v>484</c:v>
                </c:pt>
                <c:pt idx="10">
                  <c:v>452</c:v>
                </c:pt>
                <c:pt idx="11">
                  <c:v>426</c:v>
                </c:pt>
                <c:pt idx="12">
                  <c:v>409</c:v>
                </c:pt>
                <c:pt idx="13">
                  <c:v>371</c:v>
                </c:pt>
                <c:pt idx="14">
                  <c:v>306</c:v>
                </c:pt>
                <c:pt idx="15">
                  <c:v>225</c:v>
                </c:pt>
                <c:pt idx="16">
                  <c:v>176</c:v>
                </c:pt>
                <c:pt idx="1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C-4655-ABE2-5E96983A6C7F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V!$AM$30:$AM$47</c:f>
              <c:numCache>
                <c:formatCode>General</c:formatCode>
                <c:ptCount val="18"/>
                <c:pt idx="0">
                  <c:v>7</c:v>
                </c:pt>
                <c:pt idx="1">
                  <c:v>24</c:v>
                </c:pt>
                <c:pt idx="2">
                  <c:v>72</c:v>
                </c:pt>
                <c:pt idx="3">
                  <c:v>138</c:v>
                </c:pt>
                <c:pt idx="4">
                  <c:v>233</c:v>
                </c:pt>
                <c:pt idx="5">
                  <c:v>284</c:v>
                </c:pt>
                <c:pt idx="6">
                  <c:v>541</c:v>
                </c:pt>
                <c:pt idx="7">
                  <c:v>619</c:v>
                </c:pt>
                <c:pt idx="8">
                  <c:v>496</c:v>
                </c:pt>
                <c:pt idx="9">
                  <c:v>471</c:v>
                </c:pt>
                <c:pt idx="10">
                  <c:v>409</c:v>
                </c:pt>
                <c:pt idx="11">
                  <c:v>389</c:v>
                </c:pt>
                <c:pt idx="12">
                  <c:v>355</c:v>
                </c:pt>
                <c:pt idx="13">
                  <c:v>319</c:v>
                </c:pt>
                <c:pt idx="14">
                  <c:v>289</c:v>
                </c:pt>
                <c:pt idx="15">
                  <c:v>230</c:v>
                </c:pt>
                <c:pt idx="16">
                  <c:v>177</c:v>
                </c:pt>
                <c:pt idx="1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C-4655-ABE2-5E96983A6C7F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V!$AM$12:$AM$29</c:f>
              <c:numCache>
                <c:formatCode>General</c:formatCode>
                <c:ptCount val="18"/>
                <c:pt idx="0">
                  <c:v>6</c:v>
                </c:pt>
                <c:pt idx="1">
                  <c:v>22</c:v>
                </c:pt>
                <c:pt idx="2">
                  <c:v>59</c:v>
                </c:pt>
                <c:pt idx="3">
                  <c:v>123</c:v>
                </c:pt>
                <c:pt idx="4">
                  <c:v>188</c:v>
                </c:pt>
                <c:pt idx="5">
                  <c:v>260</c:v>
                </c:pt>
                <c:pt idx="6">
                  <c:v>509</c:v>
                </c:pt>
                <c:pt idx="7">
                  <c:v>522</c:v>
                </c:pt>
                <c:pt idx="8">
                  <c:v>423</c:v>
                </c:pt>
                <c:pt idx="9">
                  <c:v>388</c:v>
                </c:pt>
                <c:pt idx="10">
                  <c:v>367</c:v>
                </c:pt>
                <c:pt idx="11">
                  <c:v>340</c:v>
                </c:pt>
                <c:pt idx="12">
                  <c:v>328</c:v>
                </c:pt>
                <c:pt idx="13">
                  <c:v>301</c:v>
                </c:pt>
                <c:pt idx="14">
                  <c:v>256</c:v>
                </c:pt>
                <c:pt idx="15">
                  <c:v>216</c:v>
                </c:pt>
                <c:pt idx="16">
                  <c:v>159</c:v>
                </c:pt>
                <c:pt idx="1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C-4655-ABE2-5E96983A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47431216208383"/>
          <c:y val="0.1068958009208124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kjøtt%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V!$AJ$30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V!$AQ$30:$AQ$47</c:f>
              <c:numCache>
                <c:formatCode>0.00</c:formatCode>
                <c:ptCount val="18"/>
                <c:pt idx="0">
                  <c:v>58.857142857142847</c:v>
                </c:pt>
                <c:pt idx="1">
                  <c:v>61.91666666666665</c:v>
                </c:pt>
                <c:pt idx="2">
                  <c:v>62</c:v>
                </c:pt>
                <c:pt idx="3">
                  <c:v>62.22727272727272</c:v>
                </c:pt>
                <c:pt idx="4">
                  <c:v>62.035190615835795</c:v>
                </c:pt>
                <c:pt idx="5">
                  <c:v>61.512520868113512</c:v>
                </c:pt>
                <c:pt idx="6">
                  <c:v>59.983142857142845</c:v>
                </c:pt>
                <c:pt idx="7">
                  <c:v>59.566976127320942</c:v>
                </c:pt>
                <c:pt idx="8">
                  <c:v>59.563127690100437</c:v>
                </c:pt>
                <c:pt idx="9">
                  <c:v>59.41144853533995</c:v>
                </c:pt>
                <c:pt idx="10">
                  <c:v>59.160620155038757</c:v>
                </c:pt>
                <c:pt idx="11">
                  <c:v>58.573095151294226</c:v>
                </c:pt>
                <c:pt idx="12">
                  <c:v>57.808788025108633</c:v>
                </c:pt>
                <c:pt idx="13">
                  <c:v>57.045068582625746</c:v>
                </c:pt>
                <c:pt idx="14">
                  <c:v>55.465677179962881</c:v>
                </c:pt>
                <c:pt idx="15">
                  <c:v>54.107644305772247</c:v>
                </c:pt>
                <c:pt idx="16">
                  <c:v>52.342364532019694</c:v>
                </c:pt>
                <c:pt idx="17">
                  <c:v>49.133086876155282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3-46EA-81E5-BB077C80F355}"/>
            </c:ext>
          </c:extLst>
        </c:ser>
        <c:ser>
          <c:idx val="1"/>
          <c:order val="1"/>
          <c:tx>
            <c:strRef>
              <c:f>V!$AJ$12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V!$AQ$12:$AQ$29</c:f>
              <c:numCache>
                <c:formatCode>0.00</c:formatCode>
                <c:ptCount val="18"/>
                <c:pt idx="0">
                  <c:v>57.714285714285694</c:v>
                </c:pt>
                <c:pt idx="1">
                  <c:v>59.375</c:v>
                </c:pt>
                <c:pt idx="2">
                  <c:v>60.980582524271853</c:v>
                </c:pt>
                <c:pt idx="3">
                  <c:v>62.313186813186803</c:v>
                </c:pt>
                <c:pt idx="4">
                  <c:v>61.816720257234749</c:v>
                </c:pt>
                <c:pt idx="5">
                  <c:v>61.36126840317101</c:v>
                </c:pt>
                <c:pt idx="6">
                  <c:v>60.064293915040189</c:v>
                </c:pt>
                <c:pt idx="7">
                  <c:v>59.736157122574511</c:v>
                </c:pt>
                <c:pt idx="8">
                  <c:v>59.706220334748913</c:v>
                </c:pt>
                <c:pt idx="9">
                  <c:v>59.592405814298445</c:v>
                </c:pt>
                <c:pt idx="10">
                  <c:v>59.080554638494554</c:v>
                </c:pt>
                <c:pt idx="11">
                  <c:v>58.693213024715561</c:v>
                </c:pt>
                <c:pt idx="12">
                  <c:v>57.934385791810541</c:v>
                </c:pt>
                <c:pt idx="13">
                  <c:v>56.881123448726321</c:v>
                </c:pt>
                <c:pt idx="14">
                  <c:v>55.69573835480675</c:v>
                </c:pt>
                <c:pt idx="15">
                  <c:v>54.407232704402531</c:v>
                </c:pt>
                <c:pt idx="16">
                  <c:v>53.238425925925917</c:v>
                </c:pt>
                <c:pt idx="17">
                  <c:v>50.566604127579751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3-46EA-81E5-BB077C80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0855471845366772"/>
          <c:w val="5.1765201778715901E-2"/>
          <c:h val="0.15455748711157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V!$AS$318:$AS$335</c:f>
              <c:numCache>
                <c:formatCode>0</c:formatCode>
                <c:ptCount val="18"/>
                <c:pt idx="0">
                  <c:v>56.375</c:v>
                </c:pt>
                <c:pt idx="1">
                  <c:v>72.458974358974373</c:v>
                </c:pt>
                <c:pt idx="2">
                  <c:v>81.996140350877184</c:v>
                </c:pt>
                <c:pt idx="3">
                  <c:v>93.48926673751329</c:v>
                </c:pt>
                <c:pt idx="4">
                  <c:v>105.8399834665197</c:v>
                </c:pt>
                <c:pt idx="5">
                  <c:v>113.96801162039998</c:v>
                </c:pt>
                <c:pt idx="6">
                  <c:v>124.21429336188427</c:v>
                </c:pt>
                <c:pt idx="7">
                  <c:v>134.02481662591711</c:v>
                </c:pt>
                <c:pt idx="8">
                  <c:v>144.16007462686559</c:v>
                </c:pt>
                <c:pt idx="9">
                  <c:v>154.28135884228601</c:v>
                </c:pt>
                <c:pt idx="10">
                  <c:v>164.63562633832981</c:v>
                </c:pt>
                <c:pt idx="11">
                  <c:v>174.42350865939702</c:v>
                </c:pt>
                <c:pt idx="12">
                  <c:v>184.60647422680401</c:v>
                </c:pt>
                <c:pt idx="13">
                  <c:v>194.73683646112596</c:v>
                </c:pt>
                <c:pt idx="14">
                  <c:v>204.30212765957455</c:v>
                </c:pt>
                <c:pt idx="15">
                  <c:v>214.63941018766744</c:v>
                </c:pt>
                <c:pt idx="16">
                  <c:v>224.39362186788139</c:v>
                </c:pt>
                <c:pt idx="17">
                  <c:v>241.51635883905024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C-468F-BBCA-6B01DB45E1FA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V!$AS$228:$AS$245</c:f>
              <c:numCache>
                <c:formatCode>0</c:formatCode>
                <c:ptCount val="18"/>
                <c:pt idx="0">
                  <c:v>57.552000000000007</c:v>
                </c:pt>
                <c:pt idx="1">
                  <c:v>75.135802469135811</c:v>
                </c:pt>
                <c:pt idx="2">
                  <c:v>85.489568345323775</c:v>
                </c:pt>
                <c:pt idx="3">
                  <c:v>95.368617683686011</c:v>
                </c:pt>
                <c:pt idx="4">
                  <c:v>106.88217355710178</c:v>
                </c:pt>
                <c:pt idx="5">
                  <c:v>114.324146981627</c:v>
                </c:pt>
                <c:pt idx="6">
                  <c:v>124.74958695191742</c:v>
                </c:pt>
                <c:pt idx="7">
                  <c:v>134.7761402704561</c:v>
                </c:pt>
                <c:pt idx="8">
                  <c:v>144.55431818181805</c:v>
                </c:pt>
                <c:pt idx="9">
                  <c:v>154.676132686084</c:v>
                </c:pt>
                <c:pt idx="10">
                  <c:v>164.72583112680172</c:v>
                </c:pt>
                <c:pt idx="11">
                  <c:v>174.75578279266554</c:v>
                </c:pt>
                <c:pt idx="12">
                  <c:v>184.69710813076256</c:v>
                </c:pt>
                <c:pt idx="13">
                  <c:v>194.18542924807548</c:v>
                </c:pt>
                <c:pt idx="14">
                  <c:v>204.4737310774708</c:v>
                </c:pt>
                <c:pt idx="15">
                  <c:v>214.58621745788673</c:v>
                </c:pt>
                <c:pt idx="16">
                  <c:v>224.32704918032769</c:v>
                </c:pt>
                <c:pt idx="17">
                  <c:v>242.39730392156844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C-468F-BBCA-6B01DB45E1FA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V!$AS$138:$AS$155</c:f>
              <c:numCache>
                <c:formatCode>0</c:formatCode>
                <c:ptCount val="18"/>
                <c:pt idx="0">
                  <c:v>58.45</c:v>
                </c:pt>
                <c:pt idx="1">
                  <c:v>74.957377049180323</c:v>
                </c:pt>
                <c:pt idx="2">
                  <c:v>85.60649350649355</c:v>
                </c:pt>
                <c:pt idx="3">
                  <c:v>95.469796557120475</c:v>
                </c:pt>
                <c:pt idx="4">
                  <c:v>105.52213438735173</c:v>
                </c:pt>
                <c:pt idx="5">
                  <c:v>115.45409909909904</c:v>
                </c:pt>
                <c:pt idx="6">
                  <c:v>125.53133548868438</c:v>
                </c:pt>
                <c:pt idx="7">
                  <c:v>134.63560924369759</c:v>
                </c:pt>
                <c:pt idx="8">
                  <c:v>144.64761797752811</c:v>
                </c:pt>
                <c:pt idx="9">
                  <c:v>154.81179845347972</c:v>
                </c:pt>
                <c:pt idx="10">
                  <c:v>164.79243292131463</c:v>
                </c:pt>
                <c:pt idx="11">
                  <c:v>174.85120325805275</c:v>
                </c:pt>
                <c:pt idx="12">
                  <c:v>184.75254318618065</c:v>
                </c:pt>
                <c:pt idx="13">
                  <c:v>194.72595685455804</c:v>
                </c:pt>
                <c:pt idx="14">
                  <c:v>204.62399103138995</c:v>
                </c:pt>
                <c:pt idx="15">
                  <c:v>214.7047348484848</c:v>
                </c:pt>
                <c:pt idx="16">
                  <c:v>224.68664495114015</c:v>
                </c:pt>
                <c:pt idx="17">
                  <c:v>243.72582417582433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C-468F-BBCA-6B01DB45E1FA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V!$AS$30:$AS$47</c:f>
              <c:numCache>
                <c:formatCode>0</c:formatCode>
                <c:ptCount val="18"/>
                <c:pt idx="0">
                  <c:v>59.257142857142846</c:v>
                </c:pt>
                <c:pt idx="1">
                  <c:v>76.962500000000006</c:v>
                </c:pt>
                <c:pt idx="2">
                  <c:v>85.950806451612948</c:v>
                </c:pt>
                <c:pt idx="3">
                  <c:v>95.823684210526253</c:v>
                </c:pt>
                <c:pt idx="4">
                  <c:v>105.72300097751716</c:v>
                </c:pt>
                <c:pt idx="5">
                  <c:v>115.38966054535337</c:v>
                </c:pt>
                <c:pt idx="6">
                  <c:v>125.71121359223304</c:v>
                </c:pt>
                <c:pt idx="7">
                  <c:v>134.96342762430925</c:v>
                </c:pt>
                <c:pt idx="8">
                  <c:v>144.91461391345936</c:v>
                </c:pt>
                <c:pt idx="9">
                  <c:v>154.98233476625489</c:v>
                </c:pt>
                <c:pt idx="10">
                  <c:v>164.87543875968996</c:v>
                </c:pt>
                <c:pt idx="11">
                  <c:v>174.82887349617172</c:v>
                </c:pt>
                <c:pt idx="12">
                  <c:v>184.82066634476072</c:v>
                </c:pt>
                <c:pt idx="13">
                  <c:v>194.46491514360329</c:v>
                </c:pt>
                <c:pt idx="14">
                  <c:v>204.39192771084305</c:v>
                </c:pt>
                <c:pt idx="15">
                  <c:v>214.41262090483619</c:v>
                </c:pt>
                <c:pt idx="16">
                  <c:v>224.00577395577375</c:v>
                </c:pt>
                <c:pt idx="17">
                  <c:v>245.71284658040656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C-468F-BBCA-6B01DB45E1FA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V!$AS$12:$AS$29</c:f>
              <c:numCache>
                <c:formatCode>0</c:formatCode>
                <c:ptCount val="18"/>
                <c:pt idx="0">
                  <c:v>64.814285714285703</c:v>
                </c:pt>
                <c:pt idx="1">
                  <c:v>76.720833333333346</c:v>
                </c:pt>
                <c:pt idx="2">
                  <c:v>86.353398058252452</c:v>
                </c:pt>
                <c:pt idx="3">
                  <c:v>96.131318681318689</c:v>
                </c:pt>
                <c:pt idx="4">
                  <c:v>105.7413719185422</c:v>
                </c:pt>
                <c:pt idx="5">
                  <c:v>115.53414496036248</c:v>
                </c:pt>
                <c:pt idx="6">
                  <c:v>125.71673363949456</c:v>
                </c:pt>
                <c:pt idx="7">
                  <c:v>135.04103170847171</c:v>
                </c:pt>
                <c:pt idx="8">
                  <c:v>144.93454045954064</c:v>
                </c:pt>
                <c:pt idx="9">
                  <c:v>154.87173784104391</c:v>
                </c:pt>
                <c:pt idx="10">
                  <c:v>164.92565203037307</c:v>
                </c:pt>
                <c:pt idx="11">
                  <c:v>174.7866222047858</c:v>
                </c:pt>
                <c:pt idx="12">
                  <c:v>184.78929980276152</c:v>
                </c:pt>
                <c:pt idx="13">
                  <c:v>194.89340300457224</c:v>
                </c:pt>
                <c:pt idx="14">
                  <c:v>204.85837462834496</c:v>
                </c:pt>
                <c:pt idx="15">
                  <c:v>214.65110062893075</c:v>
                </c:pt>
                <c:pt idx="16">
                  <c:v>224.59398148148151</c:v>
                </c:pt>
                <c:pt idx="17">
                  <c:v>244.25028142589144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C-468F-BBCA-6B01DB45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4608"/>
        <c:axId val="740745000"/>
      </c:barChart>
      <c:catAx>
        <c:axId val="740744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5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4608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2054511492705"/>
          <c:y val="0.222887691364160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8963918151628"/>
          <c:y val="0.1713341818531231"/>
          <c:w val="0.85893344067236799"/>
          <c:h val="0.68303138945640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Måned!$D$239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Måned!$G$239:$G$250</c:f>
              <c:numCache>
                <c:formatCode>#,##0</c:formatCode>
                <c:ptCount val="12"/>
                <c:pt idx="0">
                  <c:v>3764</c:v>
                </c:pt>
                <c:pt idx="1">
                  <c:v>2796</c:v>
                </c:pt>
                <c:pt idx="2">
                  <c:v>3160.25</c:v>
                </c:pt>
                <c:pt idx="3">
                  <c:v>3173</c:v>
                </c:pt>
                <c:pt idx="4">
                  <c:v>3480</c:v>
                </c:pt>
                <c:pt idx="5">
                  <c:v>3402</c:v>
                </c:pt>
                <c:pt idx="6">
                  <c:v>2689</c:v>
                </c:pt>
                <c:pt idx="7">
                  <c:v>3462</c:v>
                </c:pt>
                <c:pt idx="8">
                  <c:v>3190</c:v>
                </c:pt>
                <c:pt idx="9">
                  <c:v>3230</c:v>
                </c:pt>
                <c:pt idx="10">
                  <c:v>3900</c:v>
                </c:pt>
                <c:pt idx="11">
                  <c:v>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2E8-BB70-4050FF5D71B9}"/>
            </c:ext>
          </c:extLst>
        </c:ser>
        <c:ser>
          <c:idx val="0"/>
          <c:order val="1"/>
          <c:tx>
            <c:strRef>
              <c:f>Måned!$D$114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#,##0</c:formatCode>
                <c:ptCount val="12"/>
                <c:pt idx="0">
                  <c:v>3980</c:v>
                </c:pt>
                <c:pt idx="1">
                  <c:v>3187</c:v>
                </c:pt>
                <c:pt idx="2">
                  <c:v>3652</c:v>
                </c:pt>
                <c:pt idx="3">
                  <c:v>3944</c:v>
                </c:pt>
                <c:pt idx="4">
                  <c:v>3733</c:v>
                </c:pt>
                <c:pt idx="5">
                  <c:v>4069</c:v>
                </c:pt>
                <c:pt idx="6">
                  <c:v>4021</c:v>
                </c:pt>
                <c:pt idx="7">
                  <c:v>3887</c:v>
                </c:pt>
                <c:pt idx="8">
                  <c:v>4429</c:v>
                </c:pt>
                <c:pt idx="9">
                  <c:v>5217</c:v>
                </c:pt>
                <c:pt idx="10">
                  <c:v>4588</c:v>
                </c:pt>
                <c:pt idx="11">
                  <c:v>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2883</c:v>
                </c:pt>
                <c:pt idx="1">
                  <c:v>2249</c:v>
                </c:pt>
                <c:pt idx="2">
                  <c:v>2546</c:v>
                </c:pt>
                <c:pt idx="3">
                  <c:v>2281</c:v>
                </c:pt>
                <c:pt idx="4">
                  <c:v>2910</c:v>
                </c:pt>
                <c:pt idx="5">
                  <c:v>2984</c:v>
                </c:pt>
                <c:pt idx="6">
                  <c:v>2392</c:v>
                </c:pt>
                <c:pt idx="7">
                  <c:v>2404</c:v>
                </c:pt>
                <c:pt idx="8">
                  <c:v>2832</c:v>
                </c:pt>
                <c:pt idx="9">
                  <c:v>2616</c:v>
                </c:pt>
                <c:pt idx="10">
                  <c:v>2691</c:v>
                </c:pt>
                <c:pt idx="11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2448</c:v>
                </c:pt>
                <c:pt idx="1">
                  <c:v>2591</c:v>
                </c:pt>
                <c:pt idx="2">
                  <c:v>2892</c:v>
                </c:pt>
                <c:pt idx="3">
                  <c:v>2383</c:v>
                </c:pt>
                <c:pt idx="4">
                  <c:v>2633</c:v>
                </c:pt>
                <c:pt idx="5">
                  <c:v>2542</c:v>
                </c:pt>
                <c:pt idx="6">
                  <c:v>2234</c:v>
                </c:pt>
                <c:pt idx="7">
                  <c:v>2471</c:v>
                </c:pt>
                <c:pt idx="8">
                  <c:v>2615</c:v>
                </c:pt>
                <c:pt idx="9">
                  <c:v>2658</c:v>
                </c:pt>
                <c:pt idx="10">
                  <c:v>2230</c:v>
                </c:pt>
                <c:pt idx="11">
                  <c:v>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5350766638008"/>
          <c:y val="9.3286712280194681E-2"/>
          <c:w val="6.3453592538089049E-2"/>
          <c:h val="0.18965513271186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SKÅLDA</a:t>
            </a:r>
            <a:r>
              <a:rPr lang="en-US" sz="2400" baseline="0"/>
              <a:t> PURKE</a:t>
            </a:r>
            <a:r>
              <a:rPr lang="en-US" sz="2400"/>
              <a:t> innen de ulike VEKTGRUPPENE, per uke</a:t>
            </a:r>
          </a:p>
        </c:rich>
      </c:tx>
      <c:layout>
        <c:manualLayout>
          <c:xMode val="edge"/>
          <c:yMode val="edge"/>
          <c:x val="7.9532479667325337E-2"/>
          <c:y val="3.4748039239200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2438685196604E-2"/>
          <c:y val="0.14556650197075446"/>
          <c:w val="0.90681750839465503"/>
          <c:h val="0.7427873084210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V!$AN$318:$AN$335</c:f>
              <c:numCache>
                <c:formatCode>0</c:formatCode>
                <c:ptCount val="18"/>
                <c:pt idx="0">
                  <c:v>20</c:v>
                </c:pt>
                <c:pt idx="1">
                  <c:v>78</c:v>
                </c:pt>
                <c:pt idx="2">
                  <c:v>285</c:v>
                </c:pt>
                <c:pt idx="3">
                  <c:v>941</c:v>
                </c:pt>
                <c:pt idx="4">
                  <c:v>3629</c:v>
                </c:pt>
                <c:pt idx="5">
                  <c:v>6196</c:v>
                </c:pt>
                <c:pt idx="6">
                  <c:v>5604</c:v>
                </c:pt>
                <c:pt idx="7">
                  <c:v>4908</c:v>
                </c:pt>
                <c:pt idx="8">
                  <c:v>4556</c:v>
                </c:pt>
                <c:pt idx="9">
                  <c:v>4077</c:v>
                </c:pt>
                <c:pt idx="10">
                  <c:v>3736</c:v>
                </c:pt>
                <c:pt idx="11">
                  <c:v>3118</c:v>
                </c:pt>
                <c:pt idx="12">
                  <c:v>2425</c:v>
                </c:pt>
                <c:pt idx="13">
                  <c:v>1865</c:v>
                </c:pt>
                <c:pt idx="14">
                  <c:v>1175</c:v>
                </c:pt>
                <c:pt idx="15">
                  <c:v>746</c:v>
                </c:pt>
                <c:pt idx="16">
                  <c:v>439</c:v>
                </c:pt>
                <c:pt idx="1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F-4F70-A8A1-4393B66793C1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V!$AN$228:$AN$245</c:f>
              <c:numCache>
                <c:formatCode>0</c:formatCode>
                <c:ptCount val="18"/>
                <c:pt idx="0">
                  <c:v>25</c:v>
                </c:pt>
                <c:pt idx="1">
                  <c:v>81</c:v>
                </c:pt>
                <c:pt idx="2">
                  <c:v>278</c:v>
                </c:pt>
                <c:pt idx="3">
                  <c:v>803</c:v>
                </c:pt>
                <c:pt idx="4">
                  <c:v>4886</c:v>
                </c:pt>
                <c:pt idx="5">
                  <c:v>7239</c:v>
                </c:pt>
                <c:pt idx="6">
                  <c:v>4721</c:v>
                </c:pt>
                <c:pt idx="7">
                  <c:v>4363</c:v>
                </c:pt>
                <c:pt idx="8">
                  <c:v>3960</c:v>
                </c:pt>
                <c:pt idx="9">
                  <c:v>3708</c:v>
                </c:pt>
                <c:pt idx="10">
                  <c:v>3399</c:v>
                </c:pt>
                <c:pt idx="11">
                  <c:v>2836</c:v>
                </c:pt>
                <c:pt idx="12">
                  <c:v>2386</c:v>
                </c:pt>
                <c:pt idx="13">
                  <c:v>1689</c:v>
                </c:pt>
                <c:pt idx="14">
                  <c:v>1123</c:v>
                </c:pt>
                <c:pt idx="15">
                  <c:v>653</c:v>
                </c:pt>
                <c:pt idx="16">
                  <c:v>366</c:v>
                </c:pt>
                <c:pt idx="17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F-4F70-A8A1-4393B66793C1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V!$AN$138:$AN$155</c:f>
              <c:numCache>
                <c:formatCode>0</c:formatCode>
                <c:ptCount val="18"/>
                <c:pt idx="0">
                  <c:v>10</c:v>
                </c:pt>
                <c:pt idx="1">
                  <c:v>61</c:v>
                </c:pt>
                <c:pt idx="2">
                  <c:v>231</c:v>
                </c:pt>
                <c:pt idx="3">
                  <c:v>639</c:v>
                </c:pt>
                <c:pt idx="4">
                  <c:v>1265</c:v>
                </c:pt>
                <c:pt idx="5">
                  <c:v>2220</c:v>
                </c:pt>
                <c:pt idx="6">
                  <c:v>4021</c:v>
                </c:pt>
                <c:pt idx="7">
                  <c:v>4760</c:v>
                </c:pt>
                <c:pt idx="8">
                  <c:v>4450</c:v>
                </c:pt>
                <c:pt idx="9">
                  <c:v>4009</c:v>
                </c:pt>
                <c:pt idx="10">
                  <c:v>3317</c:v>
                </c:pt>
                <c:pt idx="11">
                  <c:v>2701</c:v>
                </c:pt>
                <c:pt idx="12">
                  <c:v>2084</c:v>
                </c:pt>
                <c:pt idx="13">
                  <c:v>1437</c:v>
                </c:pt>
                <c:pt idx="14">
                  <c:v>892</c:v>
                </c:pt>
                <c:pt idx="15">
                  <c:v>528</c:v>
                </c:pt>
                <c:pt idx="16">
                  <c:v>307</c:v>
                </c:pt>
                <c:pt idx="1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F-4F70-A8A1-4393B66793C1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V!$AN$30:$AN$47</c:f>
              <c:numCache>
                <c:formatCode>0</c:formatCode>
                <c:ptCount val="18"/>
                <c:pt idx="0">
                  <c:v>7</c:v>
                </c:pt>
                <c:pt idx="1">
                  <c:v>24</c:v>
                </c:pt>
                <c:pt idx="2">
                  <c:v>124</c:v>
                </c:pt>
                <c:pt idx="3">
                  <c:v>418</c:v>
                </c:pt>
                <c:pt idx="4">
                  <c:v>1023</c:v>
                </c:pt>
                <c:pt idx="5">
                  <c:v>1797</c:v>
                </c:pt>
                <c:pt idx="6">
                  <c:v>3502</c:v>
                </c:pt>
                <c:pt idx="7">
                  <c:v>4525</c:v>
                </c:pt>
                <c:pt idx="8">
                  <c:v>4183</c:v>
                </c:pt>
                <c:pt idx="9">
                  <c:v>3722</c:v>
                </c:pt>
                <c:pt idx="10">
                  <c:v>3225</c:v>
                </c:pt>
                <c:pt idx="11">
                  <c:v>2743</c:v>
                </c:pt>
                <c:pt idx="12">
                  <c:v>2071</c:v>
                </c:pt>
                <c:pt idx="13">
                  <c:v>1532</c:v>
                </c:pt>
                <c:pt idx="14">
                  <c:v>1079</c:v>
                </c:pt>
                <c:pt idx="15">
                  <c:v>641</c:v>
                </c:pt>
                <c:pt idx="16">
                  <c:v>407</c:v>
                </c:pt>
                <c:pt idx="17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8F-4F70-A8A1-4393B66793C1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V!$AN$12:$AN$29</c:f>
              <c:numCache>
                <c:formatCode>0</c:formatCode>
                <c:ptCount val="18"/>
                <c:pt idx="0">
                  <c:v>7</c:v>
                </c:pt>
                <c:pt idx="1">
                  <c:v>24</c:v>
                </c:pt>
                <c:pt idx="2">
                  <c:v>103</c:v>
                </c:pt>
                <c:pt idx="3">
                  <c:v>364</c:v>
                </c:pt>
                <c:pt idx="4">
                  <c:v>933</c:v>
                </c:pt>
                <c:pt idx="5">
                  <c:v>1766</c:v>
                </c:pt>
                <c:pt idx="6">
                  <c:v>3484</c:v>
                </c:pt>
                <c:pt idx="7">
                  <c:v>4226</c:v>
                </c:pt>
                <c:pt idx="8">
                  <c:v>4004</c:v>
                </c:pt>
                <c:pt idx="9">
                  <c:v>3372</c:v>
                </c:pt>
                <c:pt idx="10">
                  <c:v>3029</c:v>
                </c:pt>
                <c:pt idx="11">
                  <c:v>2549</c:v>
                </c:pt>
                <c:pt idx="12">
                  <c:v>2028</c:v>
                </c:pt>
                <c:pt idx="13">
                  <c:v>1531</c:v>
                </c:pt>
                <c:pt idx="14">
                  <c:v>1009</c:v>
                </c:pt>
                <c:pt idx="15">
                  <c:v>636</c:v>
                </c:pt>
                <c:pt idx="16">
                  <c:v>432</c:v>
                </c:pt>
                <c:pt idx="17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F-4F70-A8A1-4393B66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8864"/>
        <c:axId val="171039256"/>
      </c:barChart>
      <c:catAx>
        <c:axId val="1710388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86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0392244710519"/>
          <c:y val="0.2145600987940352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'Ark1'!$C$4059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'Ark1'!$T$4059:$T$4076</c:f>
              <c:numCache>
                <c:formatCode>General</c:formatCode>
                <c:ptCount val="18"/>
                <c:pt idx="0">
                  <c:v>4.527242682844012E-2</c:v>
                </c:pt>
                <c:pt idx="1">
                  <c:v>0.1765624646309166</c:v>
                </c:pt>
                <c:pt idx="2">
                  <c:v>0.64513208230527208</c:v>
                </c:pt>
                <c:pt idx="3">
                  <c:v>2.1300676822781082</c:v>
                </c:pt>
                <c:pt idx="4">
                  <c:v>8.2146818480204615</c:v>
                </c:pt>
                <c:pt idx="5">
                  <c:v>14.025397831450752</c:v>
                </c:pt>
                <c:pt idx="6">
                  <c:v>12.685333997328923</c:v>
                </c:pt>
                <c:pt idx="7">
                  <c:v>11.109853543699206</c:v>
                </c:pt>
                <c:pt idx="8">
                  <c:v>10.313058831518664</c:v>
                </c:pt>
                <c:pt idx="9">
                  <c:v>9.2287842089775207</c:v>
                </c:pt>
                <c:pt idx="10">
                  <c:v>8.4568893315526186</c:v>
                </c:pt>
                <c:pt idx="11">
                  <c:v>7.0579713425538193</c:v>
                </c:pt>
                <c:pt idx="12">
                  <c:v>5.4892817529483668</c:v>
                </c:pt>
                <c:pt idx="13">
                  <c:v>4.2216538017520442</c:v>
                </c:pt>
                <c:pt idx="14">
                  <c:v>2.659755076170859</c:v>
                </c:pt>
                <c:pt idx="15">
                  <c:v>1.6886615207008171</c:v>
                </c:pt>
                <c:pt idx="16">
                  <c:v>0.99372976888426112</c:v>
                </c:pt>
                <c:pt idx="17">
                  <c:v>0.85791248839894096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0-4647-974E-8B1A4B7313C5}"/>
            </c:ext>
          </c:extLst>
        </c:ser>
        <c:ser>
          <c:idx val="4"/>
          <c:order val="1"/>
          <c:tx>
            <c:strRef>
              <c:f>'Ark1'!$C$3969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'Ark1'!$T$3969:$T$3986</c:f>
              <c:numCache>
                <c:formatCode>General</c:formatCode>
                <c:ptCount val="18"/>
                <c:pt idx="0">
                  <c:v>5.824247507222069E-2</c:v>
                </c:pt>
                <c:pt idx="1">
                  <c:v>0.18870561923399501</c:v>
                </c:pt>
                <c:pt idx="2">
                  <c:v>0.64765632280309393</c:v>
                </c:pt>
                <c:pt idx="3">
                  <c:v>1.870748299319728</c:v>
                </c:pt>
                <c:pt idx="4">
                  <c:v>11.38290932811481</c:v>
                </c:pt>
                <c:pt idx="5">
                  <c:v>16.864691081912213</c:v>
                </c:pt>
                <c:pt idx="6">
                  <c:v>10.998508992638149</c:v>
                </c:pt>
                <c:pt idx="7">
                  <c:v>10.164476749603949</c:v>
                </c:pt>
                <c:pt idx="8">
                  <c:v>9.2256080514397514</c:v>
                </c:pt>
                <c:pt idx="9">
                  <c:v>8.6385239027117695</c:v>
                </c:pt>
                <c:pt idx="10">
                  <c:v>7.9186469108191213</c:v>
                </c:pt>
                <c:pt idx="11">
                  <c:v>6.6070263721927116</c:v>
                </c:pt>
                <c:pt idx="12">
                  <c:v>5.5586618208927394</c:v>
                </c:pt>
                <c:pt idx="13">
                  <c:v>3.9348616158792278</c:v>
                </c:pt>
                <c:pt idx="14">
                  <c:v>2.6162519802441526</c:v>
                </c:pt>
                <c:pt idx="15">
                  <c:v>1.5212934488864038</c:v>
                </c:pt>
                <c:pt idx="16">
                  <c:v>0.85266983505731053</c:v>
                </c:pt>
                <c:pt idx="17">
                  <c:v>0.95051719317864147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0-4647-974E-8B1A4B7313C5}"/>
            </c:ext>
          </c:extLst>
        </c:ser>
        <c:ser>
          <c:idx val="10"/>
          <c:order val="2"/>
          <c:tx>
            <c:strRef>
              <c:f>'Ark1'!$C$3879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'Ark1'!$T$3879:$T$3896</c:f>
              <c:numCache>
                <c:formatCode>General</c:formatCode>
                <c:ptCount val="18"/>
                <c:pt idx="0">
                  <c:v>3.0033637674195098E-2</c:v>
                </c:pt>
                <c:pt idx="1">
                  <c:v>0.18320518981259004</c:v>
                </c:pt>
                <c:pt idx="2">
                  <c:v>0.69377703027390691</c:v>
                </c:pt>
                <c:pt idx="3">
                  <c:v>1.9191494473810673</c:v>
                </c:pt>
                <c:pt idx="4">
                  <c:v>3.7992551657856808</c:v>
                </c:pt>
                <c:pt idx="5">
                  <c:v>6.6674675636713108</c:v>
                </c:pt>
                <c:pt idx="6">
                  <c:v>12.07652570879385</c:v>
                </c:pt>
                <c:pt idx="7">
                  <c:v>14.296011532916872</c:v>
                </c:pt>
                <c:pt idx="8">
                  <c:v>13.364968765016815</c:v>
                </c:pt>
                <c:pt idx="9">
                  <c:v>12.040485343584816</c:v>
                </c:pt>
                <c:pt idx="10">
                  <c:v>9.962157616530515</c:v>
                </c:pt>
                <c:pt idx="11">
                  <c:v>8.1120855358000981</c:v>
                </c:pt>
                <c:pt idx="12">
                  <c:v>6.2590100913022573</c:v>
                </c:pt>
                <c:pt idx="13">
                  <c:v>4.3158337337818358</c:v>
                </c:pt>
                <c:pt idx="14">
                  <c:v>2.6790004805382024</c:v>
                </c:pt>
                <c:pt idx="15">
                  <c:v>1.5857760691975011</c:v>
                </c:pt>
                <c:pt idx="16">
                  <c:v>0.92203267659778909</c:v>
                </c:pt>
                <c:pt idx="17">
                  <c:v>1.0932244113407017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0-4647-974E-8B1A4B7313C5}"/>
            </c:ext>
          </c:extLst>
        </c:ser>
        <c:ser>
          <c:idx val="13"/>
          <c:order val="3"/>
          <c:tx>
            <c:strRef>
              <c:f>'Ark1'!$C$3771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'Ark1'!$T$3771:$T$3788</c:f>
              <c:numCache>
                <c:formatCode>General</c:formatCode>
                <c:ptCount val="18"/>
                <c:pt idx="0">
                  <c:v>2.2177163857559249E-2</c:v>
                </c:pt>
                <c:pt idx="1">
                  <c:v>7.6035990368774523E-2</c:v>
                </c:pt>
                <c:pt idx="2">
                  <c:v>0.39285261690533513</c:v>
                </c:pt>
                <c:pt idx="3">
                  <c:v>1.3242934989228232</c:v>
                </c:pt>
                <c:pt idx="4">
                  <c:v>3.2410340894690153</c:v>
                </c:pt>
                <c:pt idx="5">
                  <c:v>5.6931947788619937</c:v>
                </c:pt>
                <c:pt idx="6">
                  <c:v>11.094918261310356</c:v>
                </c:pt>
                <c:pt idx="7">
                  <c:v>14.335952350779372</c:v>
                </c:pt>
                <c:pt idx="8">
                  <c:v>13.252439488024329</c:v>
                </c:pt>
                <c:pt idx="9">
                  <c:v>11.791914839690781</c:v>
                </c:pt>
                <c:pt idx="10">
                  <c:v>10.217336205804077</c:v>
                </c:pt>
                <c:pt idx="11">
                  <c:v>8.6902800658978592</c:v>
                </c:pt>
                <c:pt idx="12">
                  <c:v>6.5612723355721707</c:v>
                </c:pt>
                <c:pt idx="13">
                  <c:v>4.8536307185401091</c:v>
                </c:pt>
                <c:pt idx="14">
                  <c:v>3.4184514003294901</c:v>
                </c:pt>
                <c:pt idx="15">
                  <c:v>2.0307945760993542</c:v>
                </c:pt>
                <c:pt idx="16">
                  <c:v>1.2894436700038019</c:v>
                </c:pt>
                <c:pt idx="17">
                  <c:v>1.7139779495627929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0-4647-974E-8B1A4B7313C5}"/>
            </c:ext>
          </c:extLst>
        </c:ser>
        <c:ser>
          <c:idx val="1"/>
          <c:order val="4"/>
          <c:tx>
            <c:strRef>
              <c:f>'Ark1'!$C$3753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'Ark1'!$T$3753:$T$3770</c:f>
              <c:numCache>
                <c:formatCode>General</c:formatCode>
                <c:ptCount val="18"/>
                <c:pt idx="0">
                  <c:v>2.3310023310023312E-2</c:v>
                </c:pt>
                <c:pt idx="1">
                  <c:v>7.9920079920079934E-2</c:v>
                </c:pt>
                <c:pt idx="2">
                  <c:v>0.34299034299034298</c:v>
                </c:pt>
                <c:pt idx="3">
                  <c:v>1.2121212121212122</c:v>
                </c:pt>
                <c:pt idx="4">
                  <c:v>3.106893106893108</c:v>
                </c:pt>
                <c:pt idx="5">
                  <c:v>5.8807858807858802</c:v>
                </c:pt>
                <c:pt idx="6">
                  <c:v>11.601731601731602</c:v>
                </c:pt>
                <c:pt idx="7">
                  <c:v>14.072594072594072</c:v>
                </c:pt>
                <c:pt idx="8">
                  <c:v>13.333333333333337</c:v>
                </c:pt>
                <c:pt idx="9">
                  <c:v>11.228771228771228</c:v>
                </c:pt>
                <c:pt idx="10">
                  <c:v>10.086580086580087</c:v>
                </c:pt>
                <c:pt idx="11">
                  <c:v>8.4881784881784892</c:v>
                </c:pt>
                <c:pt idx="12">
                  <c:v>6.7532467532467537</c:v>
                </c:pt>
                <c:pt idx="13">
                  <c:v>5.0982350982350999</c:v>
                </c:pt>
                <c:pt idx="14">
                  <c:v>3.3599733599733601</c:v>
                </c:pt>
                <c:pt idx="15">
                  <c:v>2.1178821178821181</c:v>
                </c:pt>
                <c:pt idx="16">
                  <c:v>1.4385614385614385</c:v>
                </c:pt>
                <c:pt idx="17">
                  <c:v>1.7748917748917743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0-4647-974E-8B1A4B731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27614076371999"/>
          <c:y val="0.22288769136416087"/>
          <c:w val="6.5130353512441189E-2"/>
          <c:h val="0.22352821433137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Variant!$G$69:$G$71</c:f>
              <c:numCache>
                <c:formatCode>#,##0</c:formatCode>
                <c:ptCount val="3"/>
                <c:pt idx="0">
                  <c:v>37154</c:v>
                </c:pt>
                <c:pt idx="1">
                  <c:v>6998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B-41AB-AAC8-D443C30D9B00}"/>
            </c:ext>
          </c:extLst>
        </c:ser>
        <c:ser>
          <c:idx val="4"/>
          <c:order val="1"/>
          <c:tx>
            <c:strRef>
              <c:f>Variant!$B$48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Variant!$G$48:$G$50</c:f>
              <c:numCache>
                <c:formatCode>#,##0</c:formatCode>
                <c:ptCount val="3"/>
                <c:pt idx="0">
                  <c:v>35230</c:v>
                </c:pt>
                <c:pt idx="1">
                  <c:v>7384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B-41AB-AAC8-D443C30D9B00}"/>
            </c:ext>
          </c:extLst>
        </c:ser>
        <c:ser>
          <c:idx val="10"/>
          <c:order val="2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Variant!$G$23:$G$25</c:f>
              <c:numCache>
                <c:formatCode>#,##0</c:formatCode>
                <c:ptCount val="3"/>
                <c:pt idx="0">
                  <c:v>32023</c:v>
                </c:pt>
                <c:pt idx="1">
                  <c:v>0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B-41AB-AAC8-D443C30D9B00}"/>
            </c:ext>
          </c:extLst>
        </c:ser>
        <c:ser>
          <c:idx val="13"/>
          <c:order val="3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31066</c:v>
                </c:pt>
                <c:pt idx="1">
                  <c:v>327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7B-41AB-AAC8-D443C30D9B00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19266</c:v>
                </c:pt>
                <c:pt idx="1">
                  <c:v>10701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7B-41AB-AAC8-D443C30D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</a:t>
            </a:r>
            <a:r>
              <a:rPr lang="nb-NO" sz="2400" baseline="0"/>
              <a:t>talls%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18813834455651E-2"/>
          <c:y val="0.18781592003549868"/>
          <c:w val="0.90002042702580953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Variant!$J$69:$J$71</c:f>
              <c:numCache>
                <c:formatCode>0.0</c:formatCode>
                <c:ptCount val="3"/>
                <c:pt idx="0">
                  <c:v>84.102587319193248</c:v>
                </c:pt>
                <c:pt idx="1">
                  <c:v>15.840822147271204</c:v>
                </c:pt>
                <c:pt idx="2">
                  <c:v>4.3008805487018117E-2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B-4B3F-A327-D8CE6F7A4D56}"/>
            </c:ext>
          </c:extLst>
        </c:ser>
        <c:ser>
          <c:idx val="4"/>
          <c:order val="1"/>
          <c:tx>
            <c:strRef>
              <c:f>Variant!$B$48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Variant!$J$48:$J$50</c:f>
              <c:numCache>
                <c:formatCode>0.0</c:formatCode>
                <c:ptCount val="3"/>
                <c:pt idx="0">
                  <c:v>82.010335676707498</c:v>
                </c:pt>
                <c:pt idx="1">
                  <c:v>17.188882163974117</c:v>
                </c:pt>
                <c:pt idx="2">
                  <c:v>0.79612644908980867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B-4B3F-A327-D8CE6F7A4D56}"/>
            </c:ext>
          </c:extLst>
        </c:ser>
        <c:ser>
          <c:idx val="10"/>
          <c:order val="2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Variant!$J$23:$J$25</c:f>
              <c:numCache>
                <c:formatCode>0.0</c:formatCode>
                <c:ptCount val="3"/>
                <c:pt idx="0">
                  <c:v>99.407090085056183</c:v>
                </c:pt>
                <c:pt idx="1">
                  <c:v>0</c:v>
                </c:pt>
                <c:pt idx="2">
                  <c:v>0.5929099149438134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B-4B3F-A327-D8CE6F7A4D56}"/>
            </c:ext>
          </c:extLst>
        </c:ser>
        <c:ser>
          <c:idx val="13"/>
          <c:order val="3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98.422253199847972</c:v>
                </c:pt>
                <c:pt idx="1">
                  <c:v>1.0359903687745535</c:v>
                </c:pt>
                <c:pt idx="2">
                  <c:v>0.54175643137751883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B-4B3F-A327-D8CE6F7A4D56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64.15584415584415</c:v>
                </c:pt>
                <c:pt idx="1">
                  <c:v>35.634365634365629</c:v>
                </c:pt>
                <c:pt idx="2">
                  <c:v>0.20979020979020976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B-4B3F-A327-D8CE6F7A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VARIANT</a:t>
            </a:r>
          </a:p>
        </c:rich>
      </c:tx>
      <c:layout>
        <c:manualLayout>
          <c:xMode val="edge"/>
          <c:yMode val="edge"/>
          <c:x val="0.13636763146542169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6398533670376073"/>
          <c:w val="0.90142522507267242"/>
          <c:h val="0.72148841173451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Variant!$O$69:$O$71</c:f>
              <c:numCache>
                <c:formatCode>0.0</c:formatCode>
                <c:ptCount val="3"/>
                <c:pt idx="0">
                  <c:v>149.71463099531621</c:v>
                </c:pt>
                <c:pt idx="1">
                  <c:v>120.35377250643027</c:v>
                </c:pt>
                <c:pt idx="2">
                  <c:v>135.77894736842109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7BE-A8D0-BD97A0E22360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Variant!$O$48:$O$50</c:f>
              <c:numCache>
                <c:formatCode>0.0</c:formatCode>
                <c:ptCount val="3"/>
                <c:pt idx="0">
                  <c:v>148.8774056202094</c:v>
                </c:pt>
                <c:pt idx="1">
                  <c:v>117.62441765980498</c:v>
                </c:pt>
                <c:pt idx="2">
                  <c:v>125.10678362573104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0-47BE-A8D0-BD97A0E22360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Variant!$O$23:$O$25</c:f>
              <c:numCache>
                <c:formatCode>0.0</c:formatCode>
                <c:ptCount val="3"/>
                <c:pt idx="0">
                  <c:v>152.18878556037893</c:v>
                </c:pt>
                <c:pt idx="1">
                  <c:v>0</c:v>
                </c:pt>
                <c:pt idx="2">
                  <c:v>176.27785340314139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0-47BE-A8D0-BD97A0E22360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154.4275944762766</c:v>
                </c:pt>
                <c:pt idx="1">
                  <c:v>156.09296636085625</c:v>
                </c:pt>
                <c:pt idx="2">
                  <c:v>163.78526315789478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0-47BE-A8D0-BD97A0E22360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152.70515415758251</c:v>
                </c:pt>
                <c:pt idx="1">
                  <c:v>158.43929539295419</c:v>
                </c:pt>
                <c:pt idx="2">
                  <c:v>178.98888888888891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0-47BE-A8D0-BD97A0E2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4400"/>
        <c:axId val="393894792"/>
      </c:barChart>
      <c:catAx>
        <c:axId val="39389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479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9.0331450504170848E-3"/>
              <c:y val="0.37891376354708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4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00037067406504"/>
          <c:y val="4.6174100441917602E-2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Variant!$M$69:$M$71</c:f>
              <c:numCache>
                <c:formatCode>0.00</c:formatCode>
                <c:ptCount val="3"/>
                <c:pt idx="0">
                  <c:v>56.964741246242603</c:v>
                </c:pt>
                <c:pt idx="1">
                  <c:v>56.374856651376149</c:v>
                </c:pt>
                <c:pt idx="2">
                  <c:v>55.105263157894754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688-8FB7-019E73A99C44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Variant!$M$48:$M$50</c:f>
              <c:numCache>
                <c:formatCode>0.00</c:formatCode>
                <c:ptCount val="3"/>
                <c:pt idx="0">
                  <c:v>59.281102451789081</c:v>
                </c:pt>
                <c:pt idx="1">
                  <c:v>59.502505756467585</c:v>
                </c:pt>
                <c:pt idx="2">
                  <c:v>55.515463917525778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688-8FB7-019E73A99C44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Variant!$M$23:$M$25</c:f>
              <c:numCache>
                <c:formatCode>0.00</c:formatCode>
                <c:ptCount val="3"/>
                <c:pt idx="0">
                  <c:v>59.187958654716915</c:v>
                </c:pt>
                <c:pt idx="1">
                  <c:v>0</c:v>
                </c:pt>
                <c:pt idx="2">
                  <c:v>52.172774869109936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2-4688-8FB7-019E73A99C44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58.987378453216557</c:v>
                </c:pt>
                <c:pt idx="1">
                  <c:v>58.354740061162097</c:v>
                </c:pt>
                <c:pt idx="2">
                  <c:v>52.011695906432749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12-4688-8FB7-019E73A99C44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59.32456003737736</c:v>
                </c:pt>
                <c:pt idx="1">
                  <c:v>58.525838706662938</c:v>
                </c:pt>
                <c:pt idx="2">
                  <c:v>50.936507936507937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2-4688-8FB7-019E73A9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7.1602878362976768E-2"/>
          <c:h val="0.282919214552968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Variant!$T$69:$T$71</c:f>
              <c:numCache>
                <c:formatCode>0</c:formatCode>
                <c:ptCount val="3"/>
                <c:pt idx="0">
                  <c:v>25.570543702684102</c:v>
                </c:pt>
                <c:pt idx="1">
                  <c:v>7.1117886178861784</c:v>
                </c:pt>
                <c:pt idx="2">
                  <c:v>2.7142857142857144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8CA-BDC6-6EF04A6876BE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Variant!$T$48:$T$50</c:f>
              <c:numCache>
                <c:formatCode>0</c:formatCode>
                <c:ptCount val="3"/>
                <c:pt idx="0">
                  <c:v>41.840855106888363</c:v>
                </c:pt>
                <c:pt idx="1">
                  <c:v>9.5400516795865631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8CA-BDC6-6EF04A6876BE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Variant!$T$23:$T$25</c:f>
              <c:numCache>
                <c:formatCode>0</c:formatCode>
                <c:ptCount val="3"/>
                <c:pt idx="0">
                  <c:v>39.052439024390246</c:v>
                </c:pt>
                <c:pt idx="1">
                  <c:v>0</c:v>
                </c:pt>
                <c:pt idx="2">
                  <c:v>13.642857142857142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E-48CA-BDC6-6EF04A6876BE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34.176017601760179</c:v>
                </c:pt>
                <c:pt idx="1">
                  <c:v>8.1750000000000007</c:v>
                </c:pt>
                <c:pt idx="2">
                  <c:v>10.058823529411764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E-48CA-BDC6-6EF04A6876BE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33.103092783505154</c:v>
                </c:pt>
                <c:pt idx="1">
                  <c:v>45.730769230769234</c:v>
                </c:pt>
                <c:pt idx="2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E-48CA-BDC6-6EF04A6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Variant!$B$69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Variant!$E$69:$E$71</c:f>
              <c:numCache>
                <c:formatCode>0</c:formatCode>
                <c:ptCount val="3"/>
                <c:pt idx="0">
                  <c:v>1453</c:v>
                </c:pt>
                <c:pt idx="1">
                  <c:v>984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B-4FBF-B916-2C43B9E93FA7}"/>
            </c:ext>
          </c:extLst>
        </c:ser>
        <c:ser>
          <c:idx val="5"/>
          <c:order val="1"/>
          <c:tx>
            <c:strRef>
              <c:f>Variant!$B$48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Variant!$E$48:$E$50</c:f>
              <c:numCache>
                <c:formatCode>0</c:formatCode>
                <c:ptCount val="3"/>
                <c:pt idx="0">
                  <c:v>842</c:v>
                </c:pt>
                <c:pt idx="1">
                  <c:v>774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B-4FBF-B916-2C43B9E93FA7}"/>
            </c:ext>
          </c:extLst>
        </c:ser>
        <c:ser>
          <c:idx val="1"/>
          <c:order val="2"/>
          <c:tx>
            <c:strRef>
              <c:f>Variant!$B$23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Variant!$E$23:$E$25</c:f>
              <c:numCache>
                <c:formatCode>0</c:formatCode>
                <c:ptCount val="3"/>
                <c:pt idx="0">
                  <c:v>820</c:v>
                </c:pt>
                <c:pt idx="1">
                  <c:v>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B-4FBF-B916-2C43B9E93FA7}"/>
            </c:ext>
          </c:extLst>
        </c:ser>
        <c:ser>
          <c:idx val="4"/>
          <c:order val="3"/>
          <c:tx>
            <c:strRef>
              <c:f>Variant!$B$15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909</c:v>
                </c:pt>
                <c:pt idx="1">
                  <c:v>40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B-4FBF-B916-2C43B9E93FA7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582</c:v>
                </c:pt>
                <c:pt idx="1">
                  <c:v>234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B-4FBF-B916-2C43B9E93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24883596333834"/>
          <c:y val="0.18916464631294386"/>
          <c:w val="6.3086804852504383E-2"/>
          <c:h val="0.263108035551745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Fylker!$F$21:$F$30</c:f>
              <c:numCache>
                <c:formatCode>#,##0</c:formatCode>
                <c:ptCount val="10"/>
                <c:pt idx="0">
                  <c:v>3230</c:v>
                </c:pt>
                <c:pt idx="1">
                  <c:v>5709</c:v>
                </c:pt>
                <c:pt idx="2">
                  <c:v>3334</c:v>
                </c:pt>
                <c:pt idx="3">
                  <c:v>668</c:v>
                </c:pt>
                <c:pt idx="4">
                  <c:v>13114</c:v>
                </c:pt>
                <c:pt idx="5">
                  <c:v>1104</c:v>
                </c:pt>
                <c:pt idx="6">
                  <c:v>198</c:v>
                </c:pt>
                <c:pt idx="7">
                  <c:v>1554</c:v>
                </c:pt>
                <c:pt idx="8">
                  <c:v>2537</c:v>
                </c:pt>
                <c:pt idx="9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Fylker!$F$10:$F$19</c:f>
              <c:numCache>
                <c:formatCode>#,##0</c:formatCode>
                <c:ptCount val="10"/>
                <c:pt idx="0">
                  <c:v>3295</c:v>
                </c:pt>
                <c:pt idx="1">
                  <c:v>5333</c:v>
                </c:pt>
                <c:pt idx="2">
                  <c:v>3103</c:v>
                </c:pt>
                <c:pt idx="3">
                  <c:v>714</c:v>
                </c:pt>
                <c:pt idx="4">
                  <c:v>13196</c:v>
                </c:pt>
                <c:pt idx="5">
                  <c:v>910</c:v>
                </c:pt>
                <c:pt idx="6">
                  <c:v>177</c:v>
                </c:pt>
                <c:pt idx="7">
                  <c:v>738</c:v>
                </c:pt>
                <c:pt idx="8">
                  <c:v>2437</c:v>
                </c:pt>
                <c:pt idx="9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antall</a:t>
            </a:r>
            <a:r>
              <a:rPr lang="en-US" sz="2000" baseline="0"/>
              <a:t> SLAKT per PRODUSENT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Fylker!$T$21:$T$30</c:f>
              <c:numCache>
                <c:formatCode>0</c:formatCode>
                <c:ptCount val="10"/>
                <c:pt idx="0">
                  <c:v>29.907407407407408</c:v>
                </c:pt>
                <c:pt idx="1">
                  <c:v>34.185628742514972</c:v>
                </c:pt>
                <c:pt idx="2">
                  <c:v>39.223529411764709</c:v>
                </c:pt>
                <c:pt idx="3">
                  <c:v>21.548387096774192</c:v>
                </c:pt>
                <c:pt idx="4">
                  <c:v>53.745901639344261</c:v>
                </c:pt>
                <c:pt idx="5">
                  <c:v>21.647058823529413</c:v>
                </c:pt>
                <c:pt idx="6">
                  <c:v>16.5</c:v>
                </c:pt>
                <c:pt idx="7">
                  <c:v>10.090909090909092</c:v>
                </c:pt>
                <c:pt idx="8">
                  <c:v>43.741379310344826</c:v>
                </c:pt>
                <c:pt idx="9">
                  <c:v>12.75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6-407B-89F5-7EE35BCA798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Fylker!$T$10:$T$19</c:f>
              <c:numCache>
                <c:formatCode>0</c:formatCode>
                <c:ptCount val="10"/>
                <c:pt idx="0">
                  <c:v>33.96907216494845</c:v>
                </c:pt>
                <c:pt idx="1">
                  <c:v>37.293706293706293</c:v>
                </c:pt>
                <c:pt idx="2">
                  <c:v>39.782051282051285</c:v>
                </c:pt>
                <c:pt idx="3">
                  <c:v>25.5</c:v>
                </c:pt>
                <c:pt idx="4">
                  <c:v>55.213389121338913</c:v>
                </c:pt>
                <c:pt idx="5">
                  <c:v>22.195121951219512</c:v>
                </c:pt>
                <c:pt idx="6">
                  <c:v>29.5</c:v>
                </c:pt>
                <c:pt idx="7">
                  <c:v>6</c:v>
                </c:pt>
                <c:pt idx="8">
                  <c:v>51.851063829787236</c:v>
                </c:pt>
                <c:pt idx="9">
                  <c:v>17.571428571428573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07B-89F5-7EE35BCA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2704746106859"/>
          <c:y val="0.2083062741215996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</a:t>
            </a:r>
            <a:r>
              <a:rPr lang="nb-NO" sz="2800" baseline="0"/>
              <a:t> purke: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69179092816354E-2"/>
          <c:y val="0.12661259842519684"/>
          <c:w val="0.89210311356062022"/>
          <c:h val="0.73229816272965875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Måned!$M$239:$M$250</c:f>
              <c:numCache>
                <c:formatCode>0.00</c:formatCode>
                <c:ptCount val="12"/>
                <c:pt idx="0">
                  <c:v>56.734467855213389</c:v>
                </c:pt>
                <c:pt idx="1">
                  <c:v>56.653284671532816</c:v>
                </c:pt>
                <c:pt idx="2">
                  <c:v>56.946709470304995</c:v>
                </c:pt>
                <c:pt idx="3">
                  <c:v>56.826731078904999</c:v>
                </c:pt>
                <c:pt idx="4">
                  <c:v>57.00529256101148</c:v>
                </c:pt>
                <c:pt idx="5">
                  <c:v>56.834579718815441</c:v>
                </c:pt>
                <c:pt idx="6">
                  <c:v>56.780414312617694</c:v>
                </c:pt>
                <c:pt idx="7">
                  <c:v>56.698080279232109</c:v>
                </c:pt>
                <c:pt idx="8">
                  <c:v>56.732846251588306</c:v>
                </c:pt>
                <c:pt idx="9">
                  <c:v>56.759699624530647</c:v>
                </c:pt>
                <c:pt idx="10">
                  <c:v>56.826120556414224</c:v>
                </c:pt>
                <c:pt idx="11">
                  <c:v>56.835967685282753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F-49EB-B4E9-60DEC0185BA6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Måned!$M$114:$M$125</c:f>
              <c:numCache>
                <c:formatCode>0.00</c:formatCode>
                <c:ptCount val="12"/>
                <c:pt idx="0">
                  <c:v>59.116641528406248</c:v>
                </c:pt>
                <c:pt idx="1">
                  <c:v>59.680062794348522</c:v>
                </c:pt>
                <c:pt idx="2">
                  <c:v>59.586527929901415</c:v>
                </c:pt>
                <c:pt idx="3">
                  <c:v>59.419117647058819</c:v>
                </c:pt>
                <c:pt idx="4">
                  <c:v>59.427116827438361</c:v>
                </c:pt>
                <c:pt idx="5">
                  <c:v>59.556647825018416</c:v>
                </c:pt>
                <c:pt idx="6">
                  <c:v>59.583271097834221</c:v>
                </c:pt>
                <c:pt idx="7">
                  <c:v>59.273616473616485</c:v>
                </c:pt>
                <c:pt idx="8">
                  <c:v>59.196658387897962</c:v>
                </c:pt>
                <c:pt idx="9">
                  <c:v>58.507571401188414</c:v>
                </c:pt>
                <c:pt idx="10">
                  <c:v>58.737840785169027</c:v>
                </c:pt>
                <c:pt idx="11">
                  <c:v>58.705071393402257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F-49EB-B4E9-60DEC0185BA6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59.109722222222224</c:v>
                </c:pt>
                <c:pt idx="1">
                  <c:v>58.97421076033794</c:v>
                </c:pt>
                <c:pt idx="2">
                  <c:v>59.138256087981162</c:v>
                </c:pt>
                <c:pt idx="3">
                  <c:v>59.2148180622534</c:v>
                </c:pt>
                <c:pt idx="4">
                  <c:v>58.736769759450191</c:v>
                </c:pt>
                <c:pt idx="5">
                  <c:v>59.254356568364607</c:v>
                </c:pt>
                <c:pt idx="6">
                  <c:v>58.958577405857746</c:v>
                </c:pt>
                <c:pt idx="7">
                  <c:v>58.904583333333349</c:v>
                </c:pt>
                <c:pt idx="8">
                  <c:v>58.988347457627114</c:v>
                </c:pt>
                <c:pt idx="9">
                  <c:v>58.792048929663601</c:v>
                </c:pt>
                <c:pt idx="10">
                  <c:v>58.397993311036799</c:v>
                </c:pt>
                <c:pt idx="11">
                  <c:v>58.868203096867099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F-49EB-B4E9-60DEC0185BA6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tx2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58.680294358135761</c:v>
                </c:pt>
                <c:pt idx="1">
                  <c:v>59.238131995368576</c:v>
                </c:pt>
                <c:pt idx="2">
                  <c:v>59.18118948824344</c:v>
                </c:pt>
                <c:pt idx="3">
                  <c:v>59.061686949223656</c:v>
                </c:pt>
                <c:pt idx="4">
                  <c:v>59.211165970375987</c:v>
                </c:pt>
                <c:pt idx="5">
                  <c:v>59.173092053501186</c:v>
                </c:pt>
                <c:pt idx="6">
                  <c:v>58.978961504028653</c:v>
                </c:pt>
                <c:pt idx="7">
                  <c:v>58.871711857547545</c:v>
                </c:pt>
                <c:pt idx="8">
                  <c:v>58.595638867635799</c:v>
                </c:pt>
                <c:pt idx="9">
                  <c:v>58.745297215951851</c:v>
                </c:pt>
                <c:pt idx="10">
                  <c:v>59.106726457399105</c:v>
                </c:pt>
                <c:pt idx="11">
                  <c:v>59.440634376339482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3F-49EB-B4E9-60DEC018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6804428072639"/>
          <c:y val="0.33352510936132979"/>
          <c:w val="7.1626847912125063E-2"/>
          <c:h val="0.21374330708661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820695792626935"/>
          <c:y val="5.8440563984585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108</c:v>
                </c:pt>
                <c:pt idx="1">
                  <c:v>167</c:v>
                </c:pt>
                <c:pt idx="2">
                  <c:v>85</c:v>
                </c:pt>
                <c:pt idx="3">
                  <c:v>31</c:v>
                </c:pt>
                <c:pt idx="4">
                  <c:v>244</c:v>
                </c:pt>
                <c:pt idx="5">
                  <c:v>51</c:v>
                </c:pt>
                <c:pt idx="6">
                  <c:v>12</c:v>
                </c:pt>
                <c:pt idx="7">
                  <c:v>154</c:v>
                </c:pt>
                <c:pt idx="8">
                  <c:v>58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A-4097-AF06-AC76670C13A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97</c:v>
                </c:pt>
                <c:pt idx="1">
                  <c:v>143</c:v>
                </c:pt>
                <c:pt idx="2">
                  <c:v>78</c:v>
                </c:pt>
                <c:pt idx="3">
                  <c:v>28</c:v>
                </c:pt>
                <c:pt idx="4">
                  <c:v>239</c:v>
                </c:pt>
                <c:pt idx="5">
                  <c:v>41</c:v>
                </c:pt>
                <c:pt idx="6">
                  <c:v>6</c:v>
                </c:pt>
                <c:pt idx="7">
                  <c:v>123</c:v>
                </c:pt>
                <c:pt idx="8">
                  <c:v>47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A-4097-AF06-AC76670C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63097674472681"/>
          <c:y val="0.208306181458250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Fylker!$M$21:$M$30</c:f>
              <c:numCache>
                <c:formatCode>0.00</c:formatCode>
                <c:ptCount val="10"/>
                <c:pt idx="0">
                  <c:v>59.020433436532507</c:v>
                </c:pt>
                <c:pt idx="1">
                  <c:v>59.062226117440815</c:v>
                </c:pt>
                <c:pt idx="2">
                  <c:v>57.18956208758248</c:v>
                </c:pt>
                <c:pt idx="3">
                  <c:v>58.303892215568872</c:v>
                </c:pt>
                <c:pt idx="4">
                  <c:v>59.282358325070511</c:v>
                </c:pt>
                <c:pt idx="5">
                  <c:v>59.418478260869549</c:v>
                </c:pt>
                <c:pt idx="6">
                  <c:v>58.2713567839196</c:v>
                </c:pt>
                <c:pt idx="7">
                  <c:v>58.509020618556697</c:v>
                </c:pt>
                <c:pt idx="8">
                  <c:v>59.535277887268457</c:v>
                </c:pt>
                <c:pt idx="9">
                  <c:v>55.66666666666665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1-4ABA-BBBA-D3CB7451774D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Fylker!$M$10:$M$19</c:f>
              <c:numCache>
                <c:formatCode>0.00</c:formatCode>
                <c:ptCount val="10"/>
                <c:pt idx="0">
                  <c:v>58.631259484066796</c:v>
                </c:pt>
                <c:pt idx="1">
                  <c:v>59.073879617476081</c:v>
                </c:pt>
                <c:pt idx="2">
                  <c:v>57.020302932645805</c:v>
                </c:pt>
                <c:pt idx="3">
                  <c:v>58.998599439775894</c:v>
                </c:pt>
                <c:pt idx="4">
                  <c:v>59.582449227038509</c:v>
                </c:pt>
                <c:pt idx="5">
                  <c:v>59.839560439560422</c:v>
                </c:pt>
                <c:pt idx="6">
                  <c:v>56.847457627118636</c:v>
                </c:pt>
                <c:pt idx="7">
                  <c:v>57.820408163265306</c:v>
                </c:pt>
                <c:pt idx="8">
                  <c:v>59.333606893721793</c:v>
                </c:pt>
                <c:pt idx="9">
                  <c:v>55.951219512195117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1-4ABA-BBBA-D3CB7451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70455380435172"/>
          <c:y val="0.1860607593437328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VEKT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88449417909365E-2"/>
          <c:y val="0.17063171544207856"/>
          <c:w val="0.89901776882889628"/>
          <c:h val="0.6469394528285297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Fylker!$O$21:$O$30</c:f>
              <c:numCache>
                <c:formatCode>0</c:formatCode>
                <c:ptCount val="10"/>
                <c:pt idx="0">
                  <c:v>158.3239969040246</c:v>
                </c:pt>
                <c:pt idx="1">
                  <c:v>156.89935890698877</c:v>
                </c:pt>
                <c:pt idx="2">
                  <c:v>158.60533293341325</c:v>
                </c:pt>
                <c:pt idx="3">
                  <c:v>161.9609880239519</c:v>
                </c:pt>
                <c:pt idx="4">
                  <c:v>155.05371435107546</c:v>
                </c:pt>
                <c:pt idx="5">
                  <c:v>150.70467391304348</c:v>
                </c:pt>
                <c:pt idx="6">
                  <c:v>146.63343434343429</c:v>
                </c:pt>
                <c:pt idx="7">
                  <c:v>134.95653153153145</c:v>
                </c:pt>
                <c:pt idx="8">
                  <c:v>147.2709972408359</c:v>
                </c:pt>
                <c:pt idx="9">
                  <c:v>178.31862745098044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6F0-BCAE-41D5E1CD7C1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Fylker!$O$10:$O$19</c:f>
              <c:numCache>
                <c:formatCode>0</c:formatCode>
                <c:ptCount val="10"/>
                <c:pt idx="0">
                  <c:v>159.68940819423344</c:v>
                </c:pt>
                <c:pt idx="1">
                  <c:v>156.32210763172773</c:v>
                </c:pt>
                <c:pt idx="2">
                  <c:v>160.39813084112151</c:v>
                </c:pt>
                <c:pt idx="3">
                  <c:v>169.04299719887948</c:v>
                </c:pt>
                <c:pt idx="4">
                  <c:v>153.41079872688721</c:v>
                </c:pt>
                <c:pt idx="5">
                  <c:v>147.75802197802201</c:v>
                </c:pt>
                <c:pt idx="6">
                  <c:v>146.49039548022589</c:v>
                </c:pt>
                <c:pt idx="7">
                  <c:v>137.21246612466109</c:v>
                </c:pt>
                <c:pt idx="8">
                  <c:v>148.37332786212539</c:v>
                </c:pt>
                <c:pt idx="9">
                  <c:v>181.34471544715453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6F0-BCAE-41D5E1CD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52350084231825E-2"/>
          <c:y val="0.16867098965570479"/>
          <c:w val="0.89705382580521753"/>
          <c:h val="0.6521408059286706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Fylker!$J$21:$J$30</c:f>
              <c:numCache>
                <c:formatCode>0.0</c:formatCode>
                <c:ptCount val="10"/>
                <c:pt idx="0">
                  <c:v>10.233177037130908</c:v>
                </c:pt>
                <c:pt idx="1">
                  <c:v>18.087061208972244</c:v>
                </c:pt>
                <c:pt idx="2">
                  <c:v>10.562666328728936</c:v>
                </c:pt>
                <c:pt idx="3">
                  <c:v>2.1163350652642254</c:v>
                </c:pt>
                <c:pt idx="4">
                  <c:v>41.547332404004557</c:v>
                </c:pt>
                <c:pt idx="5">
                  <c:v>3.4976555569636298</c:v>
                </c:pt>
                <c:pt idx="6">
                  <c:v>0.62729692054238995</c:v>
                </c:pt>
                <c:pt idx="7">
                  <c:v>4.9233303763781517</c:v>
                </c:pt>
                <c:pt idx="8">
                  <c:v>8.0376378152325447</c:v>
                </c:pt>
                <c:pt idx="9">
                  <c:v>0.32315295906729202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3-4146-B5F7-9B90A2C3B63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Fylker!$J$10:$J$19</c:f>
              <c:numCache>
                <c:formatCode>0.0</c:formatCode>
                <c:ptCount val="10"/>
                <c:pt idx="0">
                  <c:v>10.972360972360972</c:v>
                </c:pt>
                <c:pt idx="1">
                  <c:v>17.758907758907764</c:v>
                </c:pt>
                <c:pt idx="2">
                  <c:v>10.333000333000337</c:v>
                </c:pt>
                <c:pt idx="3">
                  <c:v>2.3776223776223775</c:v>
                </c:pt>
                <c:pt idx="4">
                  <c:v>43.942723942723937</c:v>
                </c:pt>
                <c:pt idx="5">
                  <c:v>3.0303030303030303</c:v>
                </c:pt>
                <c:pt idx="6">
                  <c:v>0.58941058941058966</c:v>
                </c:pt>
                <c:pt idx="7">
                  <c:v>2.4575424575424578</c:v>
                </c:pt>
                <c:pt idx="8">
                  <c:v>8.1152181152181129</c:v>
                </c:pt>
                <c:pt idx="9">
                  <c:v>0.40959040959040965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3-4146-B5F7-9B90A2C3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5810500666346E-2"/>
          <c:y val="0.1689380917317544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måned'!$I$10:$I$12</c:f>
              <c:numCache>
                <c:formatCode>General</c:formatCode>
                <c:ptCount val="3"/>
                <c:pt idx="0">
                  <c:v>1535</c:v>
                </c:pt>
                <c:pt idx="1">
                  <c:v>905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2-401D-AE88-8636B0A8D81A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måned'!$I$14:$I$16</c:f>
              <c:numCache>
                <c:formatCode>General</c:formatCode>
                <c:ptCount val="3"/>
                <c:pt idx="0">
                  <c:v>1716</c:v>
                </c:pt>
                <c:pt idx="1">
                  <c:v>874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2-401D-AE88-8636B0A8D81A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måned'!$I$18:$I$20</c:f>
              <c:numCache>
                <c:formatCode>General</c:formatCode>
                <c:ptCount val="3"/>
                <c:pt idx="0">
                  <c:v>2024</c:v>
                </c:pt>
                <c:pt idx="1">
                  <c:v>859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2-401D-AE88-8636B0A8D81A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måned'!$I$22:$I$24</c:f>
              <c:numCache>
                <c:formatCode>General</c:formatCode>
                <c:ptCount val="3"/>
                <c:pt idx="0">
                  <c:v>1422</c:v>
                </c:pt>
                <c:pt idx="1">
                  <c:v>960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2-401D-AE88-8636B0A8D81A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måned'!$I$26:$I$28</c:f>
              <c:numCache>
                <c:formatCode>General</c:formatCode>
                <c:ptCount val="3"/>
                <c:pt idx="0">
                  <c:v>1702</c:v>
                </c:pt>
                <c:pt idx="1">
                  <c:v>926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2-401D-AE88-8636B0A8D81A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måned'!$I$30:$I$32</c:f>
              <c:numCache>
                <c:formatCode>General</c:formatCode>
                <c:ptCount val="3"/>
                <c:pt idx="0">
                  <c:v>1615</c:v>
                </c:pt>
                <c:pt idx="1">
                  <c:v>917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F2-401D-AE88-8636B0A8D81A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1342</c:v>
                </c:pt>
                <c:pt idx="1">
                  <c:v>880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F2-401D-AE88-8636B0A8D81A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1664</c:v>
                </c:pt>
                <c:pt idx="1">
                  <c:v>805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F2-401D-AE88-8636B0A8D81A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1776</c:v>
                </c:pt>
                <c:pt idx="1">
                  <c:v>833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F2-401D-AE88-8636B0A8D81A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1615</c:v>
                </c:pt>
                <c:pt idx="1">
                  <c:v>1033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F2-401D-AE88-8636B0A8D81A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1419</c:v>
                </c:pt>
                <c:pt idx="1">
                  <c:v>810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F2-401D-AE88-8636B0A8D81A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1433</c:v>
                </c:pt>
                <c:pt idx="1">
                  <c:v>899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F2-401D-AE88-8636B0A8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4832"/>
        <c:axId val="867495224"/>
      </c:barChart>
      <c:catAx>
        <c:axId val="867494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5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48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6399131368006179"/>
          <c:y val="8.4686820189475015E-2"/>
          <c:w val="9.7015363164579774E-2"/>
          <c:h val="0.427948341558225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måned'!$J$10:$J$12</c:f>
              <c:numCache>
                <c:formatCode>0.0</c:formatCode>
                <c:ptCount val="3"/>
                <c:pt idx="0">
                  <c:v>62.785947712418277</c:v>
                </c:pt>
                <c:pt idx="1">
                  <c:v>36.968954248366003</c:v>
                </c:pt>
                <c:pt idx="2">
                  <c:v>0.24509803921568624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D-4466-9DE1-8560D8E0ADA9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måned'!$J$14:$J$16</c:f>
              <c:numCache>
                <c:formatCode>0.0</c:formatCode>
                <c:ptCount val="3"/>
                <c:pt idx="0">
                  <c:v>66.229255113855643</c:v>
                </c:pt>
                <c:pt idx="1">
                  <c:v>33.732149749131622</c:v>
                </c:pt>
                <c:pt idx="2">
                  <c:v>3.8595137012736411E-2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D-4466-9DE1-8560D8E0ADA9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måned'!$J$18:$J$20</c:f>
              <c:numCache>
                <c:formatCode>0.0</c:formatCode>
                <c:ptCount val="3"/>
                <c:pt idx="0">
                  <c:v>69.986168741355485</c:v>
                </c:pt>
                <c:pt idx="1">
                  <c:v>29.702627939142456</c:v>
                </c:pt>
                <c:pt idx="2">
                  <c:v>0.31120331950207464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D-4466-9DE1-8560D8E0ADA9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måned'!$J$22:$J$24</c:f>
              <c:numCache>
                <c:formatCode>0.0</c:formatCode>
                <c:ptCount val="3"/>
                <c:pt idx="0">
                  <c:v>59.672681493915213</c:v>
                </c:pt>
                <c:pt idx="1">
                  <c:v>40.285354595048254</c:v>
                </c:pt>
                <c:pt idx="2">
                  <c:v>4.1963911036508601E-2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D-4466-9DE1-8560D8E0ADA9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64.641093809342948</c:v>
                </c:pt>
                <c:pt idx="1">
                  <c:v>35.169008735282951</c:v>
                </c:pt>
                <c:pt idx="2">
                  <c:v>0.18989745537409797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D-4466-9DE1-8560D8E0ADA9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måned'!$J$30:$J$32</c:f>
              <c:numCache>
                <c:formatCode>0.0</c:formatCode>
                <c:ptCount val="3"/>
                <c:pt idx="0">
                  <c:v>63.532651455546798</c:v>
                </c:pt>
                <c:pt idx="1">
                  <c:v>36.073957513768683</c:v>
                </c:pt>
                <c:pt idx="2">
                  <c:v>0.39339103068450049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D-4466-9DE1-8560D8E0ADA9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1342</c:v>
                </c:pt>
                <c:pt idx="1">
                  <c:v>880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D-4466-9DE1-8560D8E0ADA9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1664</c:v>
                </c:pt>
                <c:pt idx="1">
                  <c:v>805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FD-4466-9DE1-8560D8E0ADA9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1776</c:v>
                </c:pt>
                <c:pt idx="1">
                  <c:v>833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FD-4466-9DE1-8560D8E0ADA9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1615</c:v>
                </c:pt>
                <c:pt idx="1">
                  <c:v>1033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FD-4466-9DE1-8560D8E0ADA9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1419</c:v>
                </c:pt>
                <c:pt idx="1">
                  <c:v>810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FD-4466-9DE1-8560D8E0ADA9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1433</c:v>
                </c:pt>
                <c:pt idx="1">
                  <c:v>899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FD-4466-9DE1-8560D8E0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7888"/>
        <c:axId val="688018280"/>
      </c:barChart>
      <c:catAx>
        <c:axId val="688017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7888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5932392650916873"/>
          <c:y val="0.23639948313074097"/>
          <c:w val="0.3207480570665982"/>
          <c:h val="0.13799252047401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72657569955394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måned'!$N$10:$N$12</c:f>
              <c:numCache>
                <c:formatCode>0</c:formatCode>
                <c:ptCount val="3"/>
                <c:pt idx="0">
                  <c:v>155.26174365647381</c:v>
                </c:pt>
                <c:pt idx="1">
                  <c:v>159.92397790055253</c:v>
                </c:pt>
                <c:pt idx="2">
                  <c:v>154.83333333333337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3-4A2A-96D5-4D3702D0F326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måned'!$N$14:$N$16</c:f>
              <c:numCache>
                <c:formatCode>0</c:formatCode>
                <c:ptCount val="3"/>
                <c:pt idx="0">
                  <c:v>151.52569930069924</c:v>
                </c:pt>
                <c:pt idx="1">
                  <c:v>157.33855835240277</c:v>
                </c:pt>
                <c:pt idx="2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3-4A2A-96D5-4D3702D0F326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måned'!$N$18:$N$20</c:f>
              <c:numCache>
                <c:formatCode>0</c:formatCode>
                <c:ptCount val="3"/>
                <c:pt idx="0">
                  <c:v>152.23423913043499</c:v>
                </c:pt>
                <c:pt idx="1">
                  <c:v>159.14330616996497</c:v>
                </c:pt>
                <c:pt idx="2">
                  <c:v>200.54444444444445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3-4A2A-96D5-4D3702D0F326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måned'!$N$22:$N$24</c:f>
              <c:numCache>
                <c:formatCode>0</c:formatCode>
                <c:ptCount val="3"/>
                <c:pt idx="0">
                  <c:v>153.85056258790453</c:v>
                </c:pt>
                <c:pt idx="1">
                  <c:v>159.10999999999987</c:v>
                </c:pt>
                <c:pt idx="2">
                  <c:v>160.70000000000005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73-4A2A-96D5-4D3702D0F326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64.641093809342948</c:v>
                </c:pt>
                <c:pt idx="1">
                  <c:v>35.169008735282951</c:v>
                </c:pt>
                <c:pt idx="2">
                  <c:v>0.18989745537409797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73-4A2A-96D5-4D3702D0F326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måned'!$N$30:$N$32</c:f>
              <c:numCache>
                <c:formatCode>0</c:formatCode>
                <c:ptCount val="3"/>
                <c:pt idx="0">
                  <c:v>153.83925696594429</c:v>
                </c:pt>
                <c:pt idx="1">
                  <c:v>158.30556161395845</c:v>
                </c:pt>
                <c:pt idx="2">
                  <c:v>165.66000000000005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73-4A2A-96D5-4D3702D0F326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1342</c:v>
                </c:pt>
                <c:pt idx="1">
                  <c:v>880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73-4A2A-96D5-4D3702D0F326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1664</c:v>
                </c:pt>
                <c:pt idx="1">
                  <c:v>805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73-4A2A-96D5-4D3702D0F326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1776</c:v>
                </c:pt>
                <c:pt idx="1">
                  <c:v>833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73-4A2A-96D5-4D3702D0F326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1615</c:v>
                </c:pt>
                <c:pt idx="1">
                  <c:v>1033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73-4A2A-96D5-4D3702D0F326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1419</c:v>
                </c:pt>
                <c:pt idx="1">
                  <c:v>810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73-4A2A-96D5-4D3702D0F326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1433</c:v>
                </c:pt>
                <c:pt idx="1">
                  <c:v>899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73-4A2A-96D5-4D3702D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9064"/>
        <c:axId val="688019456"/>
      </c:barChart>
      <c:catAx>
        <c:axId val="6880190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6978851805873572E-2"/>
              <c:y val="0.340360246977324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064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49913360648532146"/>
          <c:y val="0.17075301550420954"/>
          <c:w val="0.16667651380342413"/>
          <c:h val="0.20587270341207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9533374489"/>
          <c:y val="4.2085036451749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måned'!$L$10:$L$12</c:f>
              <c:numCache>
                <c:formatCode>0.00</c:formatCode>
                <c:ptCount val="3"/>
                <c:pt idx="0">
                  <c:v>59.029315960912015</c:v>
                </c:pt>
                <c:pt idx="1">
                  <c:v>58.145856353591149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7A6-9A50-2F148FA12F0C}"/>
            </c:ext>
          </c:extLst>
        </c:ser>
        <c:ser>
          <c:idx val="4"/>
          <c:order val="1"/>
          <c:tx>
            <c:strRef>
              <c:f>'Variant per måned'!$F$14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måned'!$L$14:$L$16</c:f>
              <c:numCache>
                <c:formatCode>0.00</c:formatCode>
                <c:ptCount val="3"/>
                <c:pt idx="0">
                  <c:v>59.805361305361295</c:v>
                </c:pt>
                <c:pt idx="1">
                  <c:v>58.135011441647599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7A6-9A50-2F148FA12F0C}"/>
            </c:ext>
          </c:extLst>
        </c:ser>
        <c:ser>
          <c:idx val="10"/>
          <c:order val="2"/>
          <c:tx>
            <c:strRef>
              <c:f>'Variant per måned'!$F$18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måned'!$L$18:$L$20</c:f>
              <c:numCache>
                <c:formatCode>0.00</c:formatCode>
                <c:ptCount val="3"/>
                <c:pt idx="0">
                  <c:v>59.350790513833999</c:v>
                </c:pt>
                <c:pt idx="1">
                  <c:v>58.84400465657739</c:v>
                </c:pt>
                <c:pt idx="2">
                  <c:v>53.222222222222221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9-47A6-9A50-2F148FA12F0C}"/>
            </c:ext>
          </c:extLst>
        </c:ser>
        <c:ser>
          <c:idx val="1"/>
          <c:order val="3"/>
          <c:tx>
            <c:strRef>
              <c:f>'Variant per måned'!$F$22</c:f>
              <c:strCache>
                <c:ptCount val="1"/>
                <c:pt idx="0">
                  <c:v>Apr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måned'!$L$22:$L$24</c:f>
              <c:numCache>
                <c:formatCode>0.00</c:formatCode>
                <c:ptCount val="3"/>
                <c:pt idx="0">
                  <c:v>59.525316455696192</c:v>
                </c:pt>
                <c:pt idx="1">
                  <c:v>58.372916666666669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9-47A6-9A50-2F148FA12F0C}"/>
            </c:ext>
          </c:extLst>
        </c:ser>
        <c:ser>
          <c:idx val="2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64.641093809342948</c:v>
                </c:pt>
                <c:pt idx="1">
                  <c:v>35.169008735282951</c:v>
                </c:pt>
                <c:pt idx="2">
                  <c:v>0.18989745537409797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9-47A6-9A50-2F148FA12F0C}"/>
            </c:ext>
          </c:extLst>
        </c:ser>
        <c:ser>
          <c:idx val="3"/>
          <c:order val="5"/>
          <c:tx>
            <c:strRef>
              <c:f>'Variant per måned'!$F$30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måned'!$L$30:$L$32</c:f>
              <c:numCache>
                <c:formatCode>0.00</c:formatCode>
                <c:ptCount val="3"/>
                <c:pt idx="0">
                  <c:v>59.460061919504639</c:v>
                </c:pt>
                <c:pt idx="1">
                  <c:v>58.753544165757901</c:v>
                </c:pt>
                <c:pt idx="2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9-47A6-9A50-2F148FA12F0C}"/>
            </c:ext>
          </c:extLst>
        </c:ser>
        <c:ser>
          <c:idx val="5"/>
          <c:order val="6"/>
          <c:tx>
            <c:strRef>
              <c:f>'Variant per måned'!$F$34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måned'!$I$34:$I$36</c:f>
              <c:numCache>
                <c:formatCode>General</c:formatCode>
                <c:ptCount val="3"/>
                <c:pt idx="0">
                  <c:v>1342</c:v>
                </c:pt>
                <c:pt idx="1">
                  <c:v>880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9-47A6-9A50-2F148FA12F0C}"/>
            </c:ext>
          </c:extLst>
        </c:ser>
        <c:ser>
          <c:idx val="6"/>
          <c:order val="7"/>
          <c:tx>
            <c:strRef>
              <c:f>'Variant per måned'!$F$37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strRef>
              <c:f>'Variant per måned'!$C$10:$C$12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'Variant per måned'!$I$37:$I$39</c:f>
              <c:numCache>
                <c:formatCode>General</c:formatCode>
                <c:ptCount val="3"/>
                <c:pt idx="0">
                  <c:v>1664</c:v>
                </c:pt>
                <c:pt idx="1">
                  <c:v>805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69-47A6-9A50-2F148FA12F0C}"/>
            </c:ext>
          </c:extLst>
        </c:ser>
        <c:ser>
          <c:idx val="7"/>
          <c:order val="8"/>
          <c:tx>
            <c:strRef>
              <c:f>'Variant per måned'!$F$40</c:f>
              <c:strCache>
                <c:ptCount val="1"/>
                <c:pt idx="0">
                  <c:v>Sep</c:v>
                </c:pt>
              </c:strCache>
            </c:strRef>
          </c:tx>
          <c:invertIfNegative val="0"/>
          <c:val>
            <c:numRef>
              <c:f>'Variant per måned'!$I$40:$I$42</c:f>
              <c:numCache>
                <c:formatCode>General</c:formatCode>
                <c:ptCount val="3"/>
                <c:pt idx="0">
                  <c:v>1776</c:v>
                </c:pt>
                <c:pt idx="1">
                  <c:v>833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9-47A6-9A50-2F148FA12F0C}"/>
            </c:ext>
          </c:extLst>
        </c:ser>
        <c:ser>
          <c:idx val="8"/>
          <c:order val="9"/>
          <c:tx>
            <c:strRef>
              <c:f>'Variant per måned'!$F$43</c:f>
              <c:strCache>
                <c:ptCount val="1"/>
                <c:pt idx="0">
                  <c:v>Okt</c:v>
                </c:pt>
              </c:strCache>
            </c:strRef>
          </c:tx>
          <c:invertIfNegative val="0"/>
          <c:val>
            <c:numRef>
              <c:f>'Variant per måned'!$I$43:$I$45</c:f>
              <c:numCache>
                <c:formatCode>General</c:formatCode>
                <c:ptCount val="3"/>
                <c:pt idx="0">
                  <c:v>1615</c:v>
                </c:pt>
                <c:pt idx="1">
                  <c:v>1033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69-47A6-9A50-2F148FA12F0C}"/>
            </c:ext>
          </c:extLst>
        </c:ser>
        <c:ser>
          <c:idx val="9"/>
          <c:order val="10"/>
          <c:tx>
            <c:strRef>
              <c:f>'Variant per måned'!$F$46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val>
            <c:numRef>
              <c:f>'Variant per måned'!$I$46:$I$48</c:f>
              <c:numCache>
                <c:formatCode>General</c:formatCode>
                <c:ptCount val="3"/>
                <c:pt idx="0">
                  <c:v>1419</c:v>
                </c:pt>
                <c:pt idx="1">
                  <c:v>810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69-47A6-9A50-2F148FA12F0C}"/>
            </c:ext>
          </c:extLst>
        </c:ser>
        <c:ser>
          <c:idx val="11"/>
          <c:order val="11"/>
          <c:tx>
            <c:strRef>
              <c:f>'Variant per måned'!$F$49</c:f>
              <c:strCache>
                <c:ptCount val="1"/>
                <c:pt idx="0">
                  <c:v>Des</c:v>
                </c:pt>
              </c:strCache>
            </c:strRef>
          </c:tx>
          <c:invertIfNegative val="0"/>
          <c:val>
            <c:numRef>
              <c:f>'Variant per måned'!$I$49:$I$51</c:f>
              <c:numCache>
                <c:formatCode>General</c:formatCode>
                <c:ptCount val="3"/>
                <c:pt idx="0">
                  <c:v>1433</c:v>
                </c:pt>
                <c:pt idx="1">
                  <c:v>899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69-47A6-9A50-2F148FA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20240"/>
        <c:axId val="688020632"/>
      </c:barChart>
      <c:catAx>
        <c:axId val="6880202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2063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4830518744809828E-2"/>
              <c:y val="0.26390082059756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240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81962111026794104"/>
          <c:y val="0.13398685657690981"/>
          <c:w val="0.16710939894615459"/>
          <c:h val="0.26166555324784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3707820528472E-2"/>
          <c:y val="0.14840227109769011"/>
          <c:w val="0.89485861049040505"/>
          <c:h val="0.7026849307655556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59.109722222222224</c:v>
                </c:pt>
                <c:pt idx="1">
                  <c:v>58.97421076033794</c:v>
                </c:pt>
                <c:pt idx="2">
                  <c:v>59.138256087981162</c:v>
                </c:pt>
                <c:pt idx="3">
                  <c:v>59.2148180622534</c:v>
                </c:pt>
                <c:pt idx="4">
                  <c:v>58.736769759450191</c:v>
                </c:pt>
                <c:pt idx="5">
                  <c:v>59.254356568364607</c:v>
                </c:pt>
                <c:pt idx="6">
                  <c:v>58.958577405857746</c:v>
                </c:pt>
                <c:pt idx="7">
                  <c:v>58.904583333333349</c:v>
                </c:pt>
                <c:pt idx="8">
                  <c:v>58.988347457627114</c:v>
                </c:pt>
                <c:pt idx="9">
                  <c:v>58.792048929663601</c:v>
                </c:pt>
                <c:pt idx="10">
                  <c:v>58.397993311036799</c:v>
                </c:pt>
                <c:pt idx="11">
                  <c:v>58.868203096867099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3-474B-9B4A-CA972EA1A0A6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58.680294358135761</c:v>
                </c:pt>
                <c:pt idx="1">
                  <c:v>59.238131995368576</c:v>
                </c:pt>
                <c:pt idx="2">
                  <c:v>59.18118948824344</c:v>
                </c:pt>
                <c:pt idx="3">
                  <c:v>59.061686949223656</c:v>
                </c:pt>
                <c:pt idx="4">
                  <c:v>59.211165970375987</c:v>
                </c:pt>
                <c:pt idx="5">
                  <c:v>59.173092053501186</c:v>
                </c:pt>
                <c:pt idx="6">
                  <c:v>58.978961504028653</c:v>
                </c:pt>
                <c:pt idx="7">
                  <c:v>58.871711857547545</c:v>
                </c:pt>
                <c:pt idx="8">
                  <c:v>58.595638867635799</c:v>
                </c:pt>
                <c:pt idx="9">
                  <c:v>58.745297215951851</c:v>
                </c:pt>
                <c:pt idx="10">
                  <c:v>59.106726457399105</c:v>
                </c:pt>
                <c:pt idx="11">
                  <c:v>59.440634376339482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74B-9B4A-CA972EA1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54682297979033"/>
          <c:y val="0.53187564729056003"/>
          <c:w val="8.5234352218152662E-2"/>
          <c:h val="0.157978391248840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71581453935542E-2"/>
          <c:y val="0.15501925938039368"/>
          <c:w val="0.88390068623334594"/>
          <c:h val="0.7038916924258286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Måned!$O$239:$O$250</c:f>
              <c:numCache>
                <c:formatCode>0</c:formatCode>
                <c:ptCount val="12"/>
                <c:pt idx="0">
                  <c:v>148.99394921663955</c:v>
                </c:pt>
                <c:pt idx="1">
                  <c:v>145.26229927007279</c:v>
                </c:pt>
                <c:pt idx="2">
                  <c:v>143.32121990369171</c:v>
                </c:pt>
                <c:pt idx="3">
                  <c:v>145.03539452495963</c:v>
                </c:pt>
                <c:pt idx="4">
                  <c:v>144.07189062040555</c:v>
                </c:pt>
                <c:pt idx="5">
                  <c:v>145.45581812743029</c:v>
                </c:pt>
                <c:pt idx="6">
                  <c:v>145.99770244821093</c:v>
                </c:pt>
                <c:pt idx="7">
                  <c:v>146.37713787085562</c:v>
                </c:pt>
                <c:pt idx="8">
                  <c:v>145.45435196950444</c:v>
                </c:pt>
                <c:pt idx="9">
                  <c:v>144.05087609511895</c:v>
                </c:pt>
                <c:pt idx="10">
                  <c:v>144.04853168469853</c:v>
                </c:pt>
                <c:pt idx="11">
                  <c:v>145.23568668774143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E-4ED4-B519-32EF229CA26C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Måned!$O$114:$O$125</c:f>
              <c:numCache>
                <c:formatCode>0</c:formatCode>
                <c:ptCount val="12"/>
                <c:pt idx="0">
                  <c:v>140.94198089492204</c:v>
                </c:pt>
                <c:pt idx="1">
                  <c:v>140.68740973312424</c:v>
                </c:pt>
                <c:pt idx="2">
                  <c:v>142.0194140197153</c:v>
                </c:pt>
                <c:pt idx="3">
                  <c:v>138.93975659229187</c:v>
                </c:pt>
                <c:pt idx="4">
                  <c:v>137.96637191854228</c:v>
                </c:pt>
                <c:pt idx="5">
                  <c:v>139.63027770951064</c:v>
                </c:pt>
                <c:pt idx="6">
                  <c:v>138.84548170276344</c:v>
                </c:pt>
                <c:pt idx="7">
                  <c:v>138.75624195624189</c:v>
                </c:pt>
                <c:pt idx="8">
                  <c:v>138.64402799729029</c:v>
                </c:pt>
                <c:pt idx="9">
                  <c:v>136.06055204140284</c:v>
                </c:pt>
                <c:pt idx="10">
                  <c:v>135.32972737186475</c:v>
                </c:pt>
                <c:pt idx="11">
                  <c:v>139.90418513047791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E-4ED4-B519-32EF229CA26C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154.00087847222221</c:v>
                </c:pt>
                <c:pt idx="1">
                  <c:v>155.32939084037363</c:v>
                </c:pt>
                <c:pt idx="2">
                  <c:v>156.25640219952876</c:v>
                </c:pt>
                <c:pt idx="3">
                  <c:v>153.64923279263476</c:v>
                </c:pt>
                <c:pt idx="4">
                  <c:v>154.75463917525738</c:v>
                </c:pt>
                <c:pt idx="5">
                  <c:v>152.49892761394099</c:v>
                </c:pt>
                <c:pt idx="6">
                  <c:v>153.96761506276161</c:v>
                </c:pt>
                <c:pt idx="7">
                  <c:v>155.76708333333332</c:v>
                </c:pt>
                <c:pt idx="8">
                  <c:v>153.10967514124317</c:v>
                </c:pt>
                <c:pt idx="9">
                  <c:v>156.46487003058101</c:v>
                </c:pt>
                <c:pt idx="10">
                  <c:v>155.82809364548484</c:v>
                </c:pt>
                <c:pt idx="11">
                  <c:v>153.35534749729899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E-4ED4-B519-32EF229CA26C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157.11263286999161</c:v>
                </c:pt>
                <c:pt idx="1">
                  <c:v>153.53531455036651</c:v>
                </c:pt>
                <c:pt idx="2">
                  <c:v>154.43675656984789</c:v>
                </c:pt>
                <c:pt idx="3">
                  <c:v>155.97221989089397</c:v>
                </c:pt>
                <c:pt idx="4">
                  <c:v>154.20744398025099</c:v>
                </c:pt>
                <c:pt idx="5">
                  <c:v>155.49693154996061</c:v>
                </c:pt>
                <c:pt idx="6">
                  <c:v>154.23840644583748</c:v>
                </c:pt>
                <c:pt idx="7">
                  <c:v>156.55479562929972</c:v>
                </c:pt>
                <c:pt idx="8">
                  <c:v>155.08374139250213</c:v>
                </c:pt>
                <c:pt idx="9">
                  <c:v>154.35914221218957</c:v>
                </c:pt>
                <c:pt idx="10">
                  <c:v>155.13905829596422</c:v>
                </c:pt>
                <c:pt idx="11">
                  <c:v>151.72730390055733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2E-4ED4-B519-32EF229C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27826203984031"/>
          <c:y val="1.6102824179973933E-2"/>
          <c:w val="7.550179457422368E-2"/>
          <c:h val="0.219499167233990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4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167289</xdr:colOff>
      <xdr:row>1</xdr:row>
      <xdr:rowOff>36095</xdr:rowOff>
    </xdr:from>
    <xdr:to>
      <xdr:col>14</xdr:col>
      <xdr:colOff>364959</xdr:colOff>
      <xdr:row>30</xdr:row>
      <xdr:rowOff>80211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14</xdr:col>
      <xdr:colOff>818147</xdr:colOff>
      <xdr:row>64</xdr:row>
      <xdr:rowOff>136358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D0A44FC-EB67-49C1-9851-D4022022B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152400</xdr:colOff>
      <xdr:row>2</xdr:row>
      <xdr:rowOff>1</xdr:rowOff>
    </xdr:from>
    <xdr:to>
      <xdr:col>15</xdr:col>
      <xdr:colOff>637032</xdr:colOff>
      <xdr:row>7</xdr:row>
      <xdr:rowOff>15883</xdr:rowOff>
    </xdr:to>
    <xdr:sp macro="" textlink="">
      <xdr:nvSpPr>
        <xdr:cNvPr id="7" name="Pil: ned 6">
          <a:extLst>
            <a:ext uri="{FF2B5EF4-FFF2-40B4-BE49-F238E27FC236}">
              <a16:creationId xmlns:a16="http://schemas.microsoft.com/office/drawing/2014/main" id="{DDE01AEB-8E05-4391-A2AC-F1C1FDAFF026}"/>
            </a:ext>
          </a:extLst>
        </xdr:cNvPr>
        <xdr:cNvSpPr/>
      </xdr:nvSpPr>
      <xdr:spPr bwMode="auto">
        <a:xfrm>
          <a:off x="13868400" y="4491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272716</xdr:colOff>
      <xdr:row>50</xdr:row>
      <xdr:rowOff>136357</xdr:rowOff>
    </xdr:from>
    <xdr:to>
      <xdr:col>15</xdr:col>
      <xdr:colOff>757348</xdr:colOff>
      <xdr:row>55</xdr:row>
      <xdr:rowOff>152239</xdr:rowOff>
    </xdr:to>
    <xdr:sp macro="" textlink="">
      <xdr:nvSpPr>
        <xdr:cNvPr id="2" name="Pil: ned 1">
          <a:extLst>
            <a:ext uri="{FF2B5EF4-FFF2-40B4-BE49-F238E27FC236}">
              <a16:creationId xmlns:a16="http://schemas.microsoft.com/office/drawing/2014/main" id="{DDDF5EAF-A208-4136-A70E-901593C4F7A4}"/>
            </a:ext>
          </a:extLst>
        </xdr:cNvPr>
        <xdr:cNvSpPr/>
      </xdr:nvSpPr>
      <xdr:spPr bwMode="auto">
        <a:xfrm>
          <a:off x="13988716" y="98338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240632</xdr:colOff>
      <xdr:row>42</xdr:row>
      <xdr:rowOff>144378</xdr:rowOff>
    </xdr:from>
    <xdr:to>
      <xdr:col>15</xdr:col>
      <xdr:colOff>725264</xdr:colOff>
      <xdr:row>47</xdr:row>
      <xdr:rowOff>160260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109DED5-6899-403B-A932-A0465479DA62}"/>
            </a:ext>
          </a:extLst>
        </xdr:cNvPr>
        <xdr:cNvSpPr/>
      </xdr:nvSpPr>
      <xdr:spPr bwMode="auto">
        <a:xfrm>
          <a:off x="13956632" y="830178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88232</xdr:colOff>
      <xdr:row>133</xdr:row>
      <xdr:rowOff>8020</xdr:rowOff>
    </xdr:from>
    <xdr:to>
      <xdr:col>14</xdr:col>
      <xdr:colOff>585537</xdr:colOff>
      <xdr:row>163</xdr:row>
      <xdr:rowOff>124126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061E07BE-DEBD-4603-BD97-A4C70ECE4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140</xdr:row>
      <xdr:rowOff>0</xdr:rowOff>
    </xdr:from>
    <xdr:to>
      <xdr:col>15</xdr:col>
      <xdr:colOff>484632</xdr:colOff>
      <xdr:row>145</xdr:row>
      <xdr:rowOff>15881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B62F30E6-350D-4D54-80CA-7517EA87FCE3}"/>
            </a:ext>
          </a:extLst>
        </xdr:cNvPr>
        <xdr:cNvSpPr/>
      </xdr:nvSpPr>
      <xdr:spPr bwMode="auto">
        <a:xfrm>
          <a:off x="13716000" y="2701490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236621</xdr:colOff>
      <xdr:row>66</xdr:row>
      <xdr:rowOff>140367</xdr:rowOff>
    </xdr:from>
    <xdr:to>
      <xdr:col>14</xdr:col>
      <xdr:colOff>140368</xdr:colOff>
      <xdr:row>97</xdr:row>
      <xdr:rowOff>84220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54A1A251-190A-46A6-ACE0-44EE4153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100263</xdr:colOff>
      <xdr:row>99</xdr:row>
      <xdr:rowOff>184484</xdr:rowOff>
    </xdr:from>
    <xdr:to>
      <xdr:col>15</xdr:col>
      <xdr:colOff>4010</xdr:colOff>
      <xdr:row>130</xdr:row>
      <xdr:rowOff>128337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50E5D858-AF22-4E3D-B1D9-F2A3D1847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140970</xdr:rowOff>
    </xdr:from>
    <xdr:to>
      <xdr:col>14</xdr:col>
      <xdr:colOff>80010</xdr:colOff>
      <xdr:row>31</xdr:row>
      <xdr:rowOff>30480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584836</xdr:colOff>
      <xdr:row>33</xdr:row>
      <xdr:rowOff>55245</xdr:rowOff>
    </xdr:from>
    <xdr:to>
      <xdr:col>14</xdr:col>
      <xdr:colOff>209550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136CCF-CF64-4466-9101-8B3082B0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835867</xdr:colOff>
      <xdr:row>161</xdr:row>
      <xdr:rowOff>19439</xdr:rowOff>
    </xdr:from>
    <xdr:to>
      <xdr:col>14</xdr:col>
      <xdr:colOff>78455</xdr:colOff>
      <xdr:row>190</xdr:row>
      <xdr:rowOff>107148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32F1F42-ECC2-42A3-845F-897CD695D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129</xdr:row>
      <xdr:rowOff>3888</xdr:rowOff>
    </xdr:from>
    <xdr:to>
      <xdr:col>13</xdr:col>
      <xdr:colOff>685333</xdr:colOff>
      <xdr:row>158</xdr:row>
      <xdr:rowOff>95328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80F7D3F-7783-41FD-9314-85CE711D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789213</xdr:colOff>
      <xdr:row>96</xdr:row>
      <xdr:rowOff>120521</xdr:rowOff>
    </xdr:from>
    <xdr:to>
      <xdr:col>13</xdr:col>
      <xdr:colOff>713791</xdr:colOff>
      <xdr:row>126</xdr:row>
      <xdr:rowOff>86230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8AD02BD-CC29-454C-A5B7-B4D6FC77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816428</xdr:colOff>
      <xdr:row>65</xdr:row>
      <xdr:rowOff>1</xdr:rowOff>
    </xdr:from>
    <xdr:to>
      <xdr:col>14</xdr:col>
      <xdr:colOff>24726</xdr:colOff>
      <xdr:row>94</xdr:row>
      <xdr:rowOff>72390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22C28064-087D-48DA-8859-F1C174E9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79375</xdr:colOff>
      <xdr:row>166</xdr:row>
      <xdr:rowOff>79375</xdr:rowOff>
    </xdr:from>
    <xdr:to>
      <xdr:col>24</xdr:col>
      <xdr:colOff>779145</xdr:colOff>
      <xdr:row>191</xdr:row>
      <xdr:rowOff>69850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320040</xdr:colOff>
      <xdr:row>31</xdr:row>
      <xdr:rowOff>49530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CCF90F0D-6477-435E-A244-CF35F8AF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377190</xdr:colOff>
      <xdr:row>63</xdr:row>
      <xdr:rowOff>26670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3B99232-2161-4522-B200-E6F8AF172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110490</xdr:colOff>
      <xdr:row>94</xdr:row>
      <xdr:rowOff>80010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4A92665-4AA3-492B-9304-31EB9B22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510704</xdr:colOff>
      <xdr:row>0</xdr:row>
      <xdr:rowOff>149968</xdr:rowOff>
    </xdr:from>
    <xdr:to>
      <xdr:col>14</xdr:col>
      <xdr:colOff>445851</xdr:colOff>
      <xdr:row>31</xdr:row>
      <xdr:rowOff>85116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81111E-ABF6-4E65-B352-F1D58824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198</xdr:row>
      <xdr:rowOff>48638</xdr:rowOff>
    </xdr:from>
    <xdr:to>
      <xdr:col>15</xdr:col>
      <xdr:colOff>121596</xdr:colOff>
      <xdr:row>229</xdr:row>
      <xdr:rowOff>145916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DFDFDEB8-5517-4933-82D3-06FA0D46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40532</xdr:colOff>
      <xdr:row>164</xdr:row>
      <xdr:rowOff>121596</xdr:rowOff>
    </xdr:from>
    <xdr:to>
      <xdr:col>15</xdr:col>
      <xdr:colOff>125649</xdr:colOff>
      <xdr:row>196</xdr:row>
      <xdr:rowOff>133755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6B888BA-BE6F-47F2-A364-4ACB43BD6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8107</xdr:colOff>
      <xdr:row>131</xdr:row>
      <xdr:rowOff>170234</xdr:rowOff>
    </xdr:from>
    <xdr:to>
      <xdr:col>15</xdr:col>
      <xdr:colOff>429639</xdr:colOff>
      <xdr:row>164</xdr:row>
      <xdr:rowOff>20266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4D57D0E-F1B5-4AC3-9CE4-0D8267CF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883595</xdr:colOff>
      <xdr:row>98</xdr:row>
      <xdr:rowOff>186448</xdr:rowOff>
    </xdr:from>
    <xdr:to>
      <xdr:col>15</xdr:col>
      <xdr:colOff>190500</xdr:colOff>
      <xdr:row>130</xdr:row>
      <xdr:rowOff>105383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538A504D-298D-49FE-BC75-9B5A9AE85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24319</xdr:colOff>
      <xdr:row>65</xdr:row>
      <xdr:rowOff>154020</xdr:rowOff>
    </xdr:from>
    <xdr:to>
      <xdr:col>15</xdr:col>
      <xdr:colOff>434910</xdr:colOff>
      <xdr:row>97</xdr:row>
      <xdr:rowOff>103357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8330395-084D-403D-904D-C7792E46D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883596</xdr:colOff>
      <xdr:row>32</xdr:row>
      <xdr:rowOff>158073</xdr:rowOff>
    </xdr:from>
    <xdr:to>
      <xdr:col>15</xdr:col>
      <xdr:colOff>267511</xdr:colOff>
      <xdr:row>64</xdr:row>
      <xdr:rowOff>68903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10CF657F-1144-4803-A9D1-0C45B117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868788</xdr:colOff>
      <xdr:row>29</xdr:row>
      <xdr:rowOff>175665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9B22C58-C46A-4FD6-8393-2A49A67C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582930</xdr:colOff>
      <xdr:row>33</xdr:row>
      <xdr:rowOff>53340</xdr:rowOff>
    </xdr:from>
    <xdr:to>
      <xdr:col>14</xdr:col>
      <xdr:colOff>694530</xdr:colOff>
      <xdr:row>61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8AA67D-05C5-4C91-A898-09A30250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887730</xdr:colOff>
      <xdr:row>65</xdr:row>
      <xdr:rowOff>0</xdr:rowOff>
    </xdr:from>
    <xdr:to>
      <xdr:col>15</xdr:col>
      <xdr:colOff>2649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A9F206-1570-4FB3-A75E-25CDC784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838200</xdr:colOff>
      <xdr:row>97</xdr:row>
      <xdr:rowOff>0</xdr:rowOff>
    </xdr:from>
    <xdr:to>
      <xdr:col>14</xdr:col>
      <xdr:colOff>886265</xdr:colOff>
      <xdr:row>127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632E37-7CC5-42CC-A54B-23487A86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57150</xdr:colOff>
      <xdr:row>158</xdr:row>
      <xdr:rowOff>99060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EE9CC045-D343-452F-B95E-085C92CC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300990</xdr:colOff>
      <xdr:row>190</xdr:row>
      <xdr:rowOff>68580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6686F6C7-49C4-4103-9057-2735E6DC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57594</xdr:colOff>
      <xdr:row>1</xdr:row>
      <xdr:rowOff>53163</xdr:rowOff>
    </xdr:from>
    <xdr:to>
      <xdr:col>25</xdr:col>
      <xdr:colOff>615802</xdr:colOff>
      <xdr:row>34</xdr:row>
      <xdr:rowOff>150628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172778</xdr:colOff>
      <xdr:row>183</xdr:row>
      <xdr:rowOff>186070</xdr:rowOff>
    </xdr:from>
    <xdr:to>
      <xdr:col>25</xdr:col>
      <xdr:colOff>48732</xdr:colOff>
      <xdr:row>219</xdr:row>
      <xdr:rowOff>31012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0FA592F-C650-4466-B814-47FDBC05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234803</xdr:colOff>
      <xdr:row>147</xdr:row>
      <xdr:rowOff>17720</xdr:rowOff>
    </xdr:from>
    <xdr:to>
      <xdr:col>25</xdr:col>
      <xdr:colOff>487326</xdr:colOff>
      <xdr:row>181</xdr:row>
      <xdr:rowOff>44302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91093AC-F06C-4BCF-A6A5-8BA3C4B34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44302</xdr:colOff>
      <xdr:row>109</xdr:row>
      <xdr:rowOff>194929</xdr:rowOff>
    </xdr:from>
    <xdr:to>
      <xdr:col>24</xdr:col>
      <xdr:colOff>471981</xdr:colOff>
      <xdr:row>144</xdr:row>
      <xdr:rowOff>141767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78F749D-814B-4FCF-B6E9-A8F0978E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150628</xdr:colOff>
      <xdr:row>73</xdr:row>
      <xdr:rowOff>35442</xdr:rowOff>
    </xdr:from>
    <xdr:to>
      <xdr:col>23</xdr:col>
      <xdr:colOff>618017</xdr:colOff>
      <xdr:row>107</xdr:row>
      <xdr:rowOff>166133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A39363D-1814-42DA-B2E4-96AA83D1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279103</xdr:colOff>
      <xdr:row>37</xdr:row>
      <xdr:rowOff>53163</xdr:rowOff>
    </xdr:from>
    <xdr:to>
      <xdr:col>24</xdr:col>
      <xdr:colOff>637952</xdr:colOff>
      <xdr:row>70</xdr:row>
      <xdr:rowOff>146199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0B264A9-B8DE-4CC2-8368-0F68D765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186690</xdr:colOff>
      <xdr:row>30</xdr:row>
      <xdr:rowOff>114300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52F4046-22FF-49F4-91B2-9A546D8AE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849630</xdr:colOff>
      <xdr:row>32</xdr:row>
      <xdr:rowOff>179070</xdr:rowOff>
    </xdr:from>
    <xdr:to>
      <xdr:col>14</xdr:col>
      <xdr:colOff>3535</xdr:colOff>
      <xdr:row>62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519F019-BE15-4863-B168-1BE253BEA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64</xdr:row>
      <xdr:rowOff>179070</xdr:rowOff>
    </xdr:from>
    <xdr:to>
      <xdr:col>14</xdr:col>
      <xdr:colOff>15601</xdr:colOff>
      <xdr:row>94</xdr:row>
      <xdr:rowOff>41910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44E4FEB-86B6-4D8A-B1F7-B35D185B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407670</xdr:colOff>
      <xdr:row>125</xdr:row>
      <xdr:rowOff>148590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A3E4A5C-AEEA-4704-BB8E-3F73621E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481720</xdr:colOff>
      <xdr:row>1</xdr:row>
      <xdr:rowOff>72956</xdr:rowOff>
    </xdr:from>
    <xdr:to>
      <xdr:col>14</xdr:col>
      <xdr:colOff>834958</xdr:colOff>
      <xdr:row>32</xdr:row>
      <xdr:rowOff>121595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145915</xdr:colOff>
      <xdr:row>166</xdr:row>
      <xdr:rowOff>24320</xdr:rowOff>
    </xdr:from>
    <xdr:to>
      <xdr:col>14</xdr:col>
      <xdr:colOff>729574</xdr:colOff>
      <xdr:row>195</xdr:row>
      <xdr:rowOff>97278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399FBB8-869B-4726-BC6D-6B2DEE445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125649</xdr:colOff>
      <xdr:row>133</xdr:row>
      <xdr:rowOff>32426</xdr:rowOff>
    </xdr:from>
    <xdr:to>
      <xdr:col>15</xdr:col>
      <xdr:colOff>20266</xdr:colOff>
      <xdr:row>162</xdr:row>
      <xdr:rowOff>149968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D4AC72C-A554-453E-87DE-432806664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72959</xdr:colOff>
      <xdr:row>100</xdr:row>
      <xdr:rowOff>32426</xdr:rowOff>
    </xdr:from>
    <xdr:to>
      <xdr:col>14</xdr:col>
      <xdr:colOff>194555</xdr:colOff>
      <xdr:row>129</xdr:row>
      <xdr:rowOff>20265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2983404-9ACE-46D8-AA36-B02FE3161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32426</xdr:colOff>
      <xdr:row>67</xdr:row>
      <xdr:rowOff>52933</xdr:rowOff>
    </xdr:from>
    <xdr:to>
      <xdr:col>14</xdr:col>
      <xdr:colOff>129702</xdr:colOff>
      <xdr:row>96</xdr:row>
      <xdr:rowOff>186447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2EA0E29-AFE2-47BB-9823-8B3EB2053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44585</xdr:colOff>
      <xdr:row>34</xdr:row>
      <xdr:rowOff>32425</xdr:rowOff>
    </xdr:from>
    <xdr:to>
      <xdr:col>14</xdr:col>
      <xdr:colOff>295883</xdr:colOff>
      <xdr:row>63</xdr:row>
      <xdr:rowOff>178340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97B38C68-6377-450C-9E1A-60F04B2E9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113490</xdr:colOff>
      <xdr:row>173</xdr:row>
      <xdr:rowOff>64852</xdr:rowOff>
    </xdr:from>
    <xdr:to>
      <xdr:col>15</xdr:col>
      <xdr:colOff>598122</xdr:colOff>
      <xdr:row>178</xdr:row>
      <xdr:rowOff>70494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6505078-3D60-413F-80D2-BEE2042170D2}"/>
            </a:ext>
          </a:extLst>
        </xdr:cNvPr>
        <xdr:cNvSpPr/>
      </xdr:nvSpPr>
      <xdr:spPr bwMode="auto">
        <a:xfrm>
          <a:off x="13853809" y="3372255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664890</xdr:colOff>
      <xdr:row>0</xdr:row>
      <xdr:rowOff>162147</xdr:rowOff>
    </xdr:from>
    <xdr:to>
      <xdr:col>16</xdr:col>
      <xdr:colOff>496186</xdr:colOff>
      <xdr:row>35</xdr:row>
      <xdr:rowOff>26582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22151</xdr:colOff>
      <xdr:row>148</xdr:row>
      <xdr:rowOff>194930</xdr:rowOff>
    </xdr:from>
    <xdr:to>
      <xdr:col>17</xdr:col>
      <xdr:colOff>174507</xdr:colOff>
      <xdr:row>184</xdr:row>
      <xdr:rowOff>18960</xdr:rowOff>
    </xdr:to>
    <xdr:graphicFrame macro="">
      <xdr:nvGraphicFramePr>
        <xdr:cNvPr id="7" name="Diagram 29">
          <a:extLst>
            <a:ext uri="{FF2B5EF4-FFF2-40B4-BE49-F238E27FC236}">
              <a16:creationId xmlns:a16="http://schemas.microsoft.com/office/drawing/2014/main" id="{BCB15B24-2ADA-4050-A88B-5124916F4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894906</xdr:colOff>
      <xdr:row>112</xdr:row>
      <xdr:rowOff>26582</xdr:rowOff>
    </xdr:from>
    <xdr:to>
      <xdr:col>16</xdr:col>
      <xdr:colOff>212650</xdr:colOff>
      <xdr:row>146</xdr:row>
      <xdr:rowOff>26582</xdr:rowOff>
    </xdr:to>
    <xdr:graphicFrame macro="">
      <xdr:nvGraphicFramePr>
        <xdr:cNvPr id="8" name="Diagram 30">
          <a:extLst>
            <a:ext uri="{FF2B5EF4-FFF2-40B4-BE49-F238E27FC236}">
              <a16:creationId xmlns:a16="http://schemas.microsoft.com/office/drawing/2014/main" id="{D7572216-692A-4DEF-9E5A-B12DD531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4431</xdr:colOff>
      <xdr:row>75</xdr:row>
      <xdr:rowOff>39873</xdr:rowOff>
    </xdr:from>
    <xdr:to>
      <xdr:col>16</xdr:col>
      <xdr:colOff>412012</xdr:colOff>
      <xdr:row>108</xdr:row>
      <xdr:rowOff>172780</xdr:rowOff>
    </xdr:to>
    <xdr:graphicFrame macro="">
      <xdr:nvGraphicFramePr>
        <xdr:cNvPr id="9" name="Diagram 34">
          <a:extLst>
            <a:ext uri="{FF2B5EF4-FFF2-40B4-BE49-F238E27FC236}">
              <a16:creationId xmlns:a16="http://schemas.microsoft.com/office/drawing/2014/main" id="{862E7843-3386-4C5F-A3F2-E9111613E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4429</xdr:colOff>
      <xdr:row>38</xdr:row>
      <xdr:rowOff>9480</xdr:rowOff>
    </xdr:from>
    <xdr:to>
      <xdr:col>16</xdr:col>
      <xdr:colOff>429732</xdr:colOff>
      <xdr:row>71</xdr:row>
      <xdr:rowOff>4429</xdr:rowOff>
    </xdr:to>
    <xdr:graphicFrame macro="">
      <xdr:nvGraphicFramePr>
        <xdr:cNvPr id="10" name="Diagram 34">
          <a:extLst>
            <a:ext uri="{FF2B5EF4-FFF2-40B4-BE49-F238E27FC236}">
              <a16:creationId xmlns:a16="http://schemas.microsoft.com/office/drawing/2014/main" id="{83D8656C-C290-4B2C-994D-B211C6789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136</xdr:row>
      <xdr:rowOff>109484</xdr:rowOff>
    </xdr:from>
    <xdr:to>
      <xdr:col>44</xdr:col>
      <xdr:colOff>128160</xdr:colOff>
      <xdr:row>160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845592</xdr:colOff>
      <xdr:row>1</xdr:row>
      <xdr:rowOff>100030</xdr:rowOff>
    </xdr:from>
    <xdr:to>
      <xdr:col>14</xdr:col>
      <xdr:colOff>777875</xdr:colOff>
      <xdr:row>31</xdr:row>
      <xdr:rowOff>134937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27781</xdr:colOff>
      <xdr:row>166</xdr:row>
      <xdr:rowOff>178593</xdr:rowOff>
    </xdr:from>
    <xdr:to>
      <xdr:col>14</xdr:col>
      <xdr:colOff>202406</xdr:colOff>
      <xdr:row>198</xdr:row>
      <xdr:rowOff>19843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2224513-7B05-4972-82F1-75165633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133</xdr:row>
      <xdr:rowOff>39687</xdr:rowOff>
    </xdr:from>
    <xdr:to>
      <xdr:col>14</xdr:col>
      <xdr:colOff>365126</xdr:colOff>
      <xdr:row>164</xdr:row>
      <xdr:rowOff>71437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9924CC5F-87EA-4706-A8CB-141C2AE39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71437</xdr:colOff>
      <xdr:row>100</xdr:row>
      <xdr:rowOff>3968</xdr:rowOff>
    </xdr:from>
    <xdr:to>
      <xdr:col>14</xdr:col>
      <xdr:colOff>762000</xdr:colOff>
      <xdr:row>131</xdr:row>
      <xdr:rowOff>130968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EB11FACC-85A8-4B11-BC67-CB3C1673A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67</xdr:row>
      <xdr:rowOff>51594</xdr:rowOff>
    </xdr:from>
    <xdr:to>
      <xdr:col>14</xdr:col>
      <xdr:colOff>658812</xdr:colOff>
      <xdr:row>98</xdr:row>
      <xdr:rowOff>43656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8B399155-35FB-4F24-9D8C-BBF04CE65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-1</xdr:colOff>
      <xdr:row>35</xdr:row>
      <xdr:rowOff>19844</xdr:rowOff>
    </xdr:from>
    <xdr:to>
      <xdr:col>14</xdr:col>
      <xdr:colOff>555624</xdr:colOff>
      <xdr:row>65</xdr:row>
      <xdr:rowOff>178594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F9CAC4F-0142-4A5E-A40D-18759314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221206</xdr:colOff>
      <xdr:row>1</xdr:row>
      <xdr:rowOff>38795</xdr:rowOff>
    </xdr:from>
    <xdr:to>
      <xdr:col>26</xdr:col>
      <xdr:colOff>190500</xdr:colOff>
      <xdr:row>30</xdr:row>
      <xdr:rowOff>140804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165651</xdr:colOff>
      <xdr:row>135</xdr:row>
      <xdr:rowOff>4140</xdr:rowOff>
    </xdr:from>
    <xdr:to>
      <xdr:col>25</xdr:col>
      <xdr:colOff>430695</xdr:colOff>
      <xdr:row>167</xdr:row>
      <xdr:rowOff>28987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E590757-7824-40C7-BF69-2DFFE0A7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414131</xdr:colOff>
      <xdr:row>101</xdr:row>
      <xdr:rowOff>37271</xdr:rowOff>
    </xdr:from>
    <xdr:to>
      <xdr:col>25</xdr:col>
      <xdr:colOff>207065</xdr:colOff>
      <xdr:row>132</xdr:row>
      <xdr:rowOff>86966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9A80C53-6742-4D81-8F5C-53405E77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525946</xdr:colOff>
      <xdr:row>66</xdr:row>
      <xdr:rowOff>169793</xdr:rowOff>
    </xdr:from>
    <xdr:to>
      <xdr:col>25</xdr:col>
      <xdr:colOff>153228</xdr:colOff>
      <xdr:row>98</xdr:row>
      <xdr:rowOff>20706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54800E8-9127-4B13-980A-C02212A7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530086</xdr:colOff>
      <xdr:row>35</xdr:row>
      <xdr:rowOff>24849</xdr:rowOff>
    </xdr:from>
    <xdr:to>
      <xdr:col>25</xdr:col>
      <xdr:colOff>223629</xdr:colOff>
      <xdr:row>65</xdr:row>
      <xdr:rowOff>107675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6D299BE0-B134-4644-9C6C-B0FB29E1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518161</xdr:colOff>
      <xdr:row>1</xdr:row>
      <xdr:rowOff>91440</xdr:rowOff>
    </xdr:from>
    <xdr:to>
      <xdr:col>14</xdr:col>
      <xdr:colOff>472440</xdr:colOff>
      <xdr:row>30</xdr:row>
      <xdr:rowOff>45720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883920</xdr:colOff>
      <xdr:row>158</xdr:row>
      <xdr:rowOff>76200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5D642FEB-5773-4C1C-B3D5-8B80DCD6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22860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2F96594-B9AC-4478-B8CE-C96F8C88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807720</xdr:colOff>
      <xdr:row>94</xdr:row>
      <xdr:rowOff>144780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5D30CFD3-91D3-4ED3-A0D1-2E46776B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297180</xdr:colOff>
      <xdr:row>62</xdr:row>
      <xdr:rowOff>129540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552B1F9F-5ADC-44AA-B17A-6E6AFA3F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0</xdr:row>
      <xdr:rowOff>137161</xdr:rowOff>
    </xdr:from>
    <xdr:to>
      <xdr:col>14</xdr:col>
      <xdr:colOff>30480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70701</xdr:colOff>
      <xdr:row>166</xdr:row>
      <xdr:rowOff>3928</xdr:rowOff>
    </xdr:from>
    <xdr:to>
      <xdr:col>14</xdr:col>
      <xdr:colOff>154521</xdr:colOff>
      <xdr:row>194</xdr:row>
      <xdr:rowOff>186807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1EE09-29F2-4791-8F08-E805AF80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133</xdr:row>
      <xdr:rowOff>125691</xdr:rowOff>
    </xdr:from>
    <xdr:to>
      <xdr:col>14</xdr:col>
      <xdr:colOff>586740</xdr:colOff>
      <xdr:row>162</xdr:row>
      <xdr:rowOff>62767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044937-D55E-46C3-8D5C-FC4744C2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828774</xdr:colOff>
      <xdr:row>100</xdr:row>
      <xdr:rowOff>94268</xdr:rowOff>
    </xdr:from>
    <xdr:to>
      <xdr:col>14</xdr:col>
      <xdr:colOff>5028</xdr:colOff>
      <xdr:row>129</xdr:row>
      <xdr:rowOff>16105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AA2FB2E1-F873-43D3-A7CC-48035DE7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903402</xdr:colOff>
      <xdr:row>68</xdr:row>
      <xdr:rowOff>145330</xdr:rowOff>
    </xdr:from>
    <xdr:to>
      <xdr:col>14</xdr:col>
      <xdr:colOff>597816</xdr:colOff>
      <xdr:row>97</xdr:row>
      <xdr:rowOff>82404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41416A63-616F-4AD1-90C2-E6FDA2C4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872255</xdr:colOff>
      <xdr:row>34</xdr:row>
      <xdr:rowOff>132408</xdr:rowOff>
    </xdr:from>
    <xdr:to>
      <xdr:col>14</xdr:col>
      <xdr:colOff>140735</xdr:colOff>
      <xdr:row>64</xdr:row>
      <xdr:rowOff>48588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F718611-C595-4CD8-ABCB-D5D513D7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17518</xdr:colOff>
      <xdr:row>1</xdr:row>
      <xdr:rowOff>21176</xdr:rowOff>
    </xdr:from>
    <xdr:to>
      <xdr:col>24</xdr:col>
      <xdr:colOff>148382</xdr:colOff>
      <xdr:row>33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3481</xdr:colOff>
      <xdr:row>142</xdr:row>
      <xdr:rowOff>178238</xdr:rowOff>
    </xdr:from>
    <xdr:to>
      <xdr:col>22</xdr:col>
      <xdr:colOff>649938</xdr:colOff>
      <xdr:row>176</xdr:row>
      <xdr:rowOff>88460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C74A942-018A-457C-8F22-B09A92DC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35649</xdr:colOff>
      <xdr:row>70</xdr:row>
      <xdr:rowOff>7011</xdr:rowOff>
    </xdr:from>
    <xdr:to>
      <xdr:col>23</xdr:col>
      <xdr:colOff>451753</xdr:colOff>
      <xdr:row>103</xdr:row>
      <xdr:rowOff>142770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585D7C4E-4ABE-472B-98CD-A7915E313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492080</xdr:colOff>
      <xdr:row>35</xdr:row>
      <xdr:rowOff>12631</xdr:rowOff>
    </xdr:from>
    <xdr:to>
      <xdr:col>22</xdr:col>
      <xdr:colOff>746080</xdr:colOff>
      <xdr:row>69</xdr:row>
      <xdr:rowOff>53665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C7321730-05FA-4DE0-8250-DD9B3962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17467</xdr:colOff>
      <xdr:row>105</xdr:row>
      <xdr:rowOff>167443</xdr:rowOff>
    </xdr:from>
    <xdr:to>
      <xdr:col>22</xdr:col>
      <xdr:colOff>663924</xdr:colOff>
      <xdr:row>139</xdr:row>
      <xdr:rowOff>75479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6E6781D-6E9C-480E-B761-BAA6F79ED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5430"/>
  <sheetViews>
    <sheetView zoomScale="91" zoomScaleNormal="91" workbookViewId="0">
      <pane xSplit="6" ySplit="1" topLeftCell="AC5397" activePane="bottomRight" state="frozen"/>
      <selection pane="topRight" activeCell="G1" sqref="G1"/>
      <selection pane="bottomLeft" activeCell="A2" sqref="A2"/>
      <selection pane="bottomRight" sqref="A1:AM5430"/>
    </sheetView>
  </sheetViews>
  <sheetFormatPr baseColWidth="10" defaultColWidth="8.90625" defaultRowHeight="15"/>
  <cols>
    <col min="1" max="29" width="13" customWidth="1"/>
  </cols>
  <sheetData>
    <row r="1" spans="1:39">
      <c r="A1" s="3" t="s">
        <v>506</v>
      </c>
      <c r="B1" t="s">
        <v>451</v>
      </c>
      <c r="C1" t="s">
        <v>12</v>
      </c>
      <c r="D1" t="s">
        <v>47</v>
      </c>
      <c r="E1" t="s">
        <v>19</v>
      </c>
      <c r="F1" t="s">
        <v>466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580</v>
      </c>
      <c r="P1" t="s">
        <v>581</v>
      </c>
      <c r="Q1" t="s">
        <v>48</v>
      </c>
      <c r="R1" t="s">
        <v>50</v>
      </c>
      <c r="S1" t="s">
        <v>469</v>
      </c>
      <c r="T1" t="s">
        <v>20</v>
      </c>
      <c r="U1" t="s">
        <v>51</v>
      </c>
      <c r="V1" t="s">
        <v>13</v>
      </c>
      <c r="W1" t="s">
        <v>14</v>
      </c>
      <c r="X1" t="s">
        <v>470</v>
      </c>
      <c r="Y1" t="s">
        <v>471</v>
      </c>
      <c r="Z1" t="s">
        <v>527</v>
      </c>
      <c r="AA1" t="s">
        <v>15</v>
      </c>
      <c r="AB1" t="s">
        <v>16</v>
      </c>
      <c r="AC1" t="s">
        <v>17</v>
      </c>
      <c r="AD1" t="s">
        <v>558</v>
      </c>
      <c r="AE1" t="s">
        <v>559</v>
      </c>
      <c r="AF1" t="s">
        <v>560</v>
      </c>
      <c r="AG1" t="s">
        <v>561</v>
      </c>
      <c r="AH1" t="s">
        <v>562</v>
      </c>
      <c r="AI1" t="s">
        <v>563</v>
      </c>
      <c r="AJ1" t="s">
        <v>564</v>
      </c>
      <c r="AK1" t="s">
        <v>565</v>
      </c>
      <c r="AL1" t="s">
        <v>566</v>
      </c>
      <c r="AM1" t="s">
        <v>567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4083</v>
      </c>
      <c r="R2">
        <v>34153.75</v>
      </c>
      <c r="S2">
        <v>31212.25</v>
      </c>
      <c r="T2">
        <v>100</v>
      </c>
      <c r="U2">
        <v>100</v>
      </c>
      <c r="V2">
        <v>16.004421183618202</v>
      </c>
      <c r="W2">
        <v>55.168851973183607</v>
      </c>
      <c r="X2">
        <v>153.74212487671588</v>
      </c>
      <c r="Y2">
        <v>141.90398126120817</v>
      </c>
      <c r="Z2">
        <v>143.32514958069339</v>
      </c>
      <c r="AA2">
        <v>29.780699710274646</v>
      </c>
      <c r="AB2">
        <v>4.5112539230319681</v>
      </c>
      <c r="AC2">
        <v>-54.523038128884174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3896</v>
      </c>
      <c r="R3">
        <v>37721.5</v>
      </c>
      <c r="S3">
        <v>34333</v>
      </c>
      <c r="T3">
        <v>100</v>
      </c>
      <c r="U3">
        <v>100</v>
      </c>
      <c r="V3">
        <v>15.940802990337076</v>
      </c>
      <c r="W3">
        <v>55.536422683715351</v>
      </c>
      <c r="X3">
        <v>155.5685221027943</v>
      </c>
      <c r="Y3">
        <v>143.58974590087797</v>
      </c>
      <c r="Z3">
        <v>144.7243060612231</v>
      </c>
      <c r="AA3">
        <v>30.281247701617566</v>
      </c>
      <c r="AB3">
        <v>5.0606100404318921</v>
      </c>
      <c r="AC3">
        <v>-45.015154685027404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3664</v>
      </c>
      <c r="R4">
        <v>37452.25</v>
      </c>
      <c r="S4">
        <v>33779</v>
      </c>
      <c r="T4">
        <v>100</v>
      </c>
      <c r="U4">
        <v>100</v>
      </c>
      <c r="V4">
        <v>15.417471580479141</v>
      </c>
      <c r="W4">
        <v>55.436040143284302</v>
      </c>
      <c r="X4">
        <v>157.61878720731605</v>
      </c>
      <c r="Y4">
        <v>145.48214059235397</v>
      </c>
      <c r="Z4">
        <v>146.28155362799413</v>
      </c>
      <c r="AA4">
        <v>30.652011632307424</v>
      </c>
      <c r="AB4">
        <v>5.2281495209085183</v>
      </c>
      <c r="AC4">
        <v>-44.68512204535719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4430</v>
      </c>
      <c r="R5">
        <v>39922.25</v>
      </c>
      <c r="S5">
        <v>37021</v>
      </c>
      <c r="T5">
        <v>100</v>
      </c>
      <c r="U5">
        <v>100</v>
      </c>
      <c r="V5">
        <v>14.997776928905562</v>
      </c>
      <c r="W5">
        <v>55.404446125172193</v>
      </c>
      <c r="X5">
        <v>157.00531722186037</v>
      </c>
      <c r="Y5">
        <v>144.91590779577712</v>
      </c>
      <c r="Z5">
        <v>145.80568326085145</v>
      </c>
      <c r="AA5">
        <v>30.996058066571777</v>
      </c>
      <c r="AB5">
        <v>5.0303802149044117</v>
      </c>
      <c r="AC5">
        <v>-49.109656092682414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3012</v>
      </c>
      <c r="R6">
        <v>35941.25</v>
      </c>
      <c r="S6">
        <v>35385.25</v>
      </c>
      <c r="T6">
        <v>100</v>
      </c>
      <c r="U6">
        <v>100</v>
      </c>
      <c r="V6">
        <v>13.50932424442667</v>
      </c>
      <c r="W6">
        <v>55.769451960915923</v>
      </c>
      <c r="X6">
        <v>155.27677492525271</v>
      </c>
      <c r="Y6">
        <v>143.32046325600811</v>
      </c>
      <c r="Z6">
        <v>143.54481881574941</v>
      </c>
      <c r="AA6">
        <v>30.749809078872563</v>
      </c>
      <c r="AB6">
        <v>4.887293285246912</v>
      </c>
      <c r="AC6">
        <v>-52.518158509343266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2364</v>
      </c>
      <c r="R7">
        <v>30047.5</v>
      </c>
      <c r="S7">
        <v>29625.5</v>
      </c>
      <c r="T7">
        <v>100</v>
      </c>
      <c r="U7">
        <v>100</v>
      </c>
      <c r="V7">
        <v>13.768366752641651</v>
      </c>
      <c r="W7">
        <v>56.080099913925515</v>
      </c>
      <c r="X7">
        <v>152.66955525546089</v>
      </c>
      <c r="Y7">
        <v>140.91399950079071</v>
      </c>
      <c r="Z7">
        <v>141.23090918296788</v>
      </c>
      <c r="AA7">
        <v>30.372585628959591</v>
      </c>
      <c r="AB7">
        <v>4.6893394781133422</v>
      </c>
      <c r="AC7">
        <v>-48.666663290738526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2251</v>
      </c>
      <c r="R8">
        <v>33046</v>
      </c>
      <c r="S8">
        <v>32618</v>
      </c>
      <c r="T8">
        <v>100</v>
      </c>
      <c r="U8">
        <v>100</v>
      </c>
      <c r="V8">
        <v>13.486049748834956</v>
      </c>
      <c r="W8">
        <v>55.797535103317195</v>
      </c>
      <c r="X8">
        <v>155.217740738819</v>
      </c>
      <c r="Y8">
        <v>143.26597470193045</v>
      </c>
      <c r="Z8">
        <v>143.55529768839278</v>
      </c>
      <c r="AA8">
        <v>31.04709099227771</v>
      </c>
      <c r="AB8">
        <v>4.4359750730732541</v>
      </c>
      <c r="AC8">
        <v>-50.979056510766632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2206</v>
      </c>
      <c r="R9">
        <v>32427</v>
      </c>
      <c r="S9">
        <v>32051</v>
      </c>
      <c r="T9">
        <v>100</v>
      </c>
      <c r="U9">
        <v>100</v>
      </c>
      <c r="V9">
        <v>13.669380454559469</v>
      </c>
      <c r="W9">
        <v>56.016411344419822</v>
      </c>
      <c r="X9">
        <v>156.63055622127371</v>
      </c>
      <c r="Y9">
        <v>144.57000339223421</v>
      </c>
      <c r="Z9">
        <v>144.79365386415338</v>
      </c>
      <c r="AA9">
        <v>31.827068570942313</v>
      </c>
      <c r="AB9">
        <v>4.5841562361728956</v>
      </c>
      <c r="AC9">
        <v>-47.488425643322202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2159</v>
      </c>
      <c r="R10">
        <v>38061</v>
      </c>
      <c r="S10">
        <v>37556</v>
      </c>
      <c r="T10">
        <v>100</v>
      </c>
      <c r="U10">
        <v>100</v>
      </c>
      <c r="V10">
        <v>14.837287512151548</v>
      </c>
      <c r="W10">
        <v>56.371418681435721</v>
      </c>
      <c r="X10">
        <v>155.87056849467035</v>
      </c>
      <c r="Y10">
        <v>143.8685347205801</v>
      </c>
      <c r="Z10">
        <v>144.09695121951225</v>
      </c>
      <c r="AA10">
        <v>31.620355147395426</v>
      </c>
      <c r="AB10">
        <v>4.5447798610991201</v>
      </c>
      <c r="AC10">
        <v>-47.890389906069288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1985</v>
      </c>
      <c r="R11">
        <v>39111.25</v>
      </c>
      <c r="S11">
        <v>38572</v>
      </c>
      <c r="T11">
        <v>100</v>
      </c>
      <c r="U11">
        <v>100</v>
      </c>
      <c r="V11">
        <v>15.471047332928501</v>
      </c>
      <c r="W11">
        <v>56.804417712330192</v>
      </c>
      <c r="X11">
        <v>157.10772812517979</v>
      </c>
      <c r="Y11">
        <v>145.01043305954127</v>
      </c>
      <c r="Z11">
        <v>145.29840039406795</v>
      </c>
      <c r="AA11">
        <v>31.886182509889483</v>
      </c>
      <c r="AB11">
        <v>4.6256091112471438</v>
      </c>
      <c r="AC11">
        <v>-47.503650312256518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1856</v>
      </c>
      <c r="R12">
        <v>44177</v>
      </c>
      <c r="S12">
        <v>43928</v>
      </c>
      <c r="T12">
        <v>100</v>
      </c>
      <c r="U12">
        <v>100</v>
      </c>
      <c r="V12">
        <v>15.438508726260276</v>
      </c>
      <c r="W12">
        <v>56.870196685485354</v>
      </c>
      <c r="X12">
        <v>157.91496293191443</v>
      </c>
      <c r="Y12">
        <v>145.75551078615476</v>
      </c>
      <c r="Z12">
        <v>145.87632944818677</v>
      </c>
      <c r="AA12">
        <v>31.94100204618189</v>
      </c>
      <c r="AB12">
        <v>4.5606853820644302</v>
      </c>
      <c r="AC12">
        <v>-45.814787671301602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1767</v>
      </c>
      <c r="R13">
        <v>43908</v>
      </c>
      <c r="S13">
        <v>43748</v>
      </c>
      <c r="T13">
        <v>100</v>
      </c>
      <c r="U13">
        <v>100</v>
      </c>
      <c r="V13">
        <v>15.143345176277675</v>
      </c>
      <c r="W13">
        <v>56.752262960592496</v>
      </c>
      <c r="X13">
        <v>160.16247554351622</v>
      </c>
      <c r="Y13">
        <v>147.82996492666564</v>
      </c>
      <c r="Z13">
        <v>147.92488113742411</v>
      </c>
      <c r="AA13">
        <v>32.646037387853397</v>
      </c>
      <c r="AB13">
        <v>4.598569515838836</v>
      </c>
      <c r="AC13">
        <v>-47.04078851457124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1794</v>
      </c>
      <c r="R14">
        <v>42424</v>
      </c>
      <c r="S14">
        <v>42289</v>
      </c>
      <c r="T14">
        <v>100</v>
      </c>
      <c r="U14">
        <v>100</v>
      </c>
      <c r="V14">
        <v>15.16424665283802</v>
      </c>
      <c r="W14">
        <v>56.745844072926758</v>
      </c>
      <c r="X14">
        <v>158.40128566405622</v>
      </c>
      <c r="Y14">
        <v>146.20438666792421</v>
      </c>
      <c r="Z14">
        <v>146.29858119132663</v>
      </c>
      <c r="AA14">
        <v>33.053766415605608</v>
      </c>
      <c r="AB14">
        <v>4.6756418504525525</v>
      </c>
      <c r="AC14">
        <v>-45.039292069419695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1662</v>
      </c>
      <c r="R15">
        <v>44066</v>
      </c>
      <c r="S15">
        <v>43930</v>
      </c>
      <c r="T15">
        <v>100</v>
      </c>
      <c r="U15">
        <v>100</v>
      </c>
      <c r="V15">
        <v>15.509780783370401</v>
      </c>
      <c r="W15">
        <v>57.259412702025955</v>
      </c>
      <c r="X15">
        <v>157.25901200400637</v>
      </c>
      <c r="Y15">
        <v>145.15006807969911</v>
      </c>
      <c r="Z15">
        <v>145.2146164352383</v>
      </c>
      <c r="AA15">
        <v>32.626251025371111</v>
      </c>
      <c r="AB15">
        <v>4.8459438401119321</v>
      </c>
      <c r="AC15">
        <v>-44.121222708079003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1658</v>
      </c>
      <c r="R16">
        <v>42435</v>
      </c>
      <c r="S16">
        <v>42304</v>
      </c>
      <c r="T16">
        <v>100</v>
      </c>
      <c r="U16">
        <v>100</v>
      </c>
      <c r="V16">
        <v>14.667137975727581</v>
      </c>
      <c r="W16">
        <v>58.320466149773054</v>
      </c>
      <c r="X16">
        <v>156.19794444399776</v>
      </c>
      <c r="Y16">
        <v>144.17070272181061</v>
      </c>
      <c r="Z16">
        <v>144.25150033093877</v>
      </c>
      <c r="AA16">
        <v>32.449982841432117</v>
      </c>
      <c r="AB16">
        <v>4.6067161195370865</v>
      </c>
      <c r="AC16">
        <v>-40.439621805778287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1592</v>
      </c>
      <c r="R17">
        <v>42924</v>
      </c>
      <c r="S17">
        <v>42843</v>
      </c>
      <c r="T17">
        <v>100</v>
      </c>
      <c r="U17">
        <v>100</v>
      </c>
      <c r="V17">
        <v>16.155251141552508</v>
      </c>
      <c r="W17">
        <v>58.832551408631531</v>
      </c>
      <c r="X17">
        <v>155.64696044196486</v>
      </c>
      <c r="Y17">
        <v>143.6621444879311</v>
      </c>
      <c r="Z17">
        <v>143.67723058609235</v>
      </c>
      <c r="AA17">
        <v>32.54954765432997</v>
      </c>
      <c r="AB17">
        <v>4.4531832509281806</v>
      </c>
      <c r="AC17">
        <v>-38.100524079357243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1372</v>
      </c>
      <c r="R18">
        <v>42976</v>
      </c>
      <c r="S18">
        <v>42866</v>
      </c>
      <c r="T18">
        <v>100</v>
      </c>
      <c r="U18">
        <v>100</v>
      </c>
      <c r="V18">
        <v>16.269057148175722</v>
      </c>
      <c r="W18">
        <v>59.103415294172542</v>
      </c>
      <c r="X18">
        <v>156.25915878166123</v>
      </c>
      <c r="Y18">
        <v>144.22720355547276</v>
      </c>
      <c r="Z18">
        <v>144.25886950030323</v>
      </c>
      <c r="AA18">
        <v>32.834810694977833</v>
      </c>
      <c r="AB18">
        <v>4.4188842010461551</v>
      </c>
      <c r="AC18">
        <v>-40.259831212470743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1266</v>
      </c>
      <c r="R19">
        <v>42958</v>
      </c>
      <c r="S19">
        <v>42834</v>
      </c>
      <c r="T19">
        <v>100</v>
      </c>
      <c r="U19">
        <v>100</v>
      </c>
      <c r="V19">
        <v>16.278015736300578</v>
      </c>
      <c r="W19">
        <v>59.293575197273199</v>
      </c>
      <c r="X19">
        <v>155.65963419030595</v>
      </c>
      <c r="Y19">
        <v>143.67384235765064</v>
      </c>
      <c r="Z19">
        <v>143.73019377130223</v>
      </c>
      <c r="AA19">
        <v>32.428895029852683</v>
      </c>
      <c r="AB19">
        <v>4.4128084971028807</v>
      </c>
      <c r="AC19">
        <v>-41.005289788578125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1380</v>
      </c>
      <c r="R20">
        <v>43630</v>
      </c>
      <c r="S20">
        <v>43540</v>
      </c>
      <c r="T20">
        <v>100</v>
      </c>
      <c r="U20">
        <v>100</v>
      </c>
      <c r="V20">
        <v>16.090717396286966</v>
      </c>
      <c r="W20">
        <v>59.327400091869521</v>
      </c>
      <c r="X20">
        <v>154.56927169249701</v>
      </c>
      <c r="Y20">
        <v>142.6674377721738</v>
      </c>
      <c r="Z20">
        <v>142.70562034910299</v>
      </c>
      <c r="AA20">
        <v>31.966333015496755</v>
      </c>
      <c r="AB20">
        <v>4.4726749404450388</v>
      </c>
      <c r="AC20">
        <v>-37.910837767786774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1624</v>
      </c>
      <c r="R21">
        <v>48770</v>
      </c>
      <c r="S21">
        <v>48755</v>
      </c>
      <c r="T21">
        <v>100</v>
      </c>
      <c r="U21">
        <v>100</v>
      </c>
      <c r="V21">
        <v>15.091982776296902</v>
      </c>
      <c r="W21">
        <v>59.196738796020888</v>
      </c>
      <c r="X21">
        <v>150.38514965441439</v>
      </c>
      <c r="Y21">
        <v>138.80549313102316</v>
      </c>
      <c r="Z21">
        <v>138.81460773254017</v>
      </c>
      <c r="AA21">
        <v>30.938022962392569</v>
      </c>
      <c r="AB21">
        <v>4.4114944849542486</v>
      </c>
      <c r="AC21">
        <v>-31.039313002406924</v>
      </c>
      <c r="AD21">
        <v>19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1229</v>
      </c>
      <c r="AM21">
        <v>326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889</v>
      </c>
      <c r="R22">
        <v>33296</v>
      </c>
      <c r="S22">
        <v>33258</v>
      </c>
      <c r="T22">
        <v>100</v>
      </c>
      <c r="U22">
        <v>100</v>
      </c>
      <c r="V22">
        <v>14.866650648726564</v>
      </c>
      <c r="W22">
        <v>58.838956040651858</v>
      </c>
      <c r="X22">
        <v>163.61170990382502</v>
      </c>
      <c r="Y22">
        <v>151.01360824123023</v>
      </c>
      <c r="Z22">
        <v>151.03130073967174</v>
      </c>
      <c r="AA22">
        <v>29.995961449624904</v>
      </c>
      <c r="AB22">
        <v>4.8907280537601761</v>
      </c>
      <c r="AC22">
        <v>-43.847136923871751</v>
      </c>
      <c r="AD22">
        <v>1103</v>
      </c>
      <c r="AE22">
        <v>4</v>
      </c>
      <c r="AF22">
        <v>0</v>
      </c>
      <c r="AG22">
        <v>148</v>
      </c>
      <c r="AH22">
        <v>2848</v>
      </c>
      <c r="AI22">
        <v>367</v>
      </c>
      <c r="AJ22">
        <v>471</v>
      </c>
      <c r="AK22">
        <v>389</v>
      </c>
      <c r="AL22">
        <v>738</v>
      </c>
      <c r="AM22">
        <v>104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902</v>
      </c>
      <c r="R23">
        <v>32549</v>
      </c>
      <c r="S23">
        <v>32549</v>
      </c>
      <c r="T23">
        <v>100</v>
      </c>
      <c r="U23">
        <v>100</v>
      </c>
      <c r="V23">
        <v>14.77301914037298</v>
      </c>
      <c r="W23">
        <v>58.64213954345756</v>
      </c>
      <c r="X23">
        <v>164.5262828504209</v>
      </c>
      <c r="Y23">
        <v>151.85775907093824</v>
      </c>
      <c r="Z23">
        <v>151.85775907093824</v>
      </c>
      <c r="AA23">
        <v>30.027178863314024</v>
      </c>
      <c r="AB23">
        <v>4.9511163536751708</v>
      </c>
      <c r="AC23">
        <v>-43.917531117307192</v>
      </c>
      <c r="AD23">
        <v>1022</v>
      </c>
      <c r="AE23">
        <v>1</v>
      </c>
      <c r="AF23">
        <v>0</v>
      </c>
      <c r="AG23">
        <v>105</v>
      </c>
      <c r="AH23">
        <v>2399</v>
      </c>
      <c r="AI23">
        <v>369</v>
      </c>
      <c r="AJ23">
        <v>375</v>
      </c>
      <c r="AK23">
        <v>310</v>
      </c>
      <c r="AL23">
        <v>1110</v>
      </c>
      <c r="AM23">
        <v>116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858</v>
      </c>
      <c r="R24">
        <v>33110</v>
      </c>
      <c r="S24">
        <v>33108</v>
      </c>
      <c r="T24">
        <v>100</v>
      </c>
      <c r="U24">
        <v>100</v>
      </c>
      <c r="V24">
        <v>14.81066143159166</v>
      </c>
      <c r="W24">
        <v>58.669777697233293</v>
      </c>
      <c r="X24">
        <v>165.81574665099163</v>
      </c>
      <c r="Y24">
        <v>153.04793415886411</v>
      </c>
      <c r="Z24">
        <v>153.04928114050963</v>
      </c>
      <c r="AA24">
        <v>30.909244689899033</v>
      </c>
      <c r="AB24">
        <v>4.8597046698526452</v>
      </c>
      <c r="AC24">
        <v>-45.25919350556039</v>
      </c>
      <c r="AD24">
        <v>988</v>
      </c>
      <c r="AE24">
        <v>0</v>
      </c>
      <c r="AF24">
        <v>0</v>
      </c>
      <c r="AG24">
        <v>95</v>
      </c>
      <c r="AH24">
        <v>2541</v>
      </c>
      <c r="AI24">
        <v>344</v>
      </c>
      <c r="AJ24">
        <v>333</v>
      </c>
      <c r="AK24">
        <v>257</v>
      </c>
      <c r="AL24">
        <v>699</v>
      </c>
      <c r="AM24">
        <v>107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856</v>
      </c>
      <c r="R25">
        <v>32969</v>
      </c>
      <c r="S25">
        <v>32934</v>
      </c>
      <c r="T25">
        <v>100</v>
      </c>
      <c r="U25">
        <v>100</v>
      </c>
      <c r="V25">
        <v>15.062270617853139</v>
      </c>
      <c r="W25">
        <v>59.155614258820691</v>
      </c>
      <c r="X25">
        <v>164.88759935915311</v>
      </c>
      <c r="Y25">
        <v>152.19125420849949</v>
      </c>
      <c r="Z25">
        <v>152.19148600230815</v>
      </c>
      <c r="AA25">
        <v>30.969477364760778</v>
      </c>
      <c r="AB25">
        <v>4.6695161194245447</v>
      </c>
      <c r="AC25">
        <v>-44.739641704392326</v>
      </c>
      <c r="AD25">
        <v>1128</v>
      </c>
      <c r="AE25">
        <v>2</v>
      </c>
      <c r="AF25">
        <v>0</v>
      </c>
      <c r="AG25">
        <v>99</v>
      </c>
      <c r="AH25">
        <v>2854</v>
      </c>
      <c r="AI25">
        <v>424</v>
      </c>
      <c r="AJ25">
        <v>512</v>
      </c>
      <c r="AK25">
        <v>252</v>
      </c>
      <c r="AL25">
        <v>297</v>
      </c>
      <c r="AM25">
        <v>121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828</v>
      </c>
      <c r="R26">
        <v>32214</v>
      </c>
      <c r="S26">
        <v>32214</v>
      </c>
      <c r="T26">
        <v>100</v>
      </c>
      <c r="U26">
        <v>100</v>
      </c>
      <c r="V26">
        <v>15.070869808157941</v>
      </c>
      <c r="W26">
        <v>59.146364934500504</v>
      </c>
      <c r="X26">
        <v>165.03966634023436</v>
      </c>
      <c r="Y26">
        <v>152.33161203203599</v>
      </c>
      <c r="Z26">
        <v>152.33161203203599</v>
      </c>
      <c r="AA26">
        <v>30.671676014351284</v>
      </c>
      <c r="AB26">
        <v>4.6101472636667475</v>
      </c>
      <c r="AC26">
        <v>-42.712678273674712</v>
      </c>
      <c r="AD26">
        <v>1269</v>
      </c>
      <c r="AE26">
        <v>0</v>
      </c>
      <c r="AF26">
        <v>0</v>
      </c>
      <c r="AG26">
        <v>98</v>
      </c>
      <c r="AH26">
        <v>3083</v>
      </c>
      <c r="AI26">
        <v>442</v>
      </c>
      <c r="AJ26">
        <v>485</v>
      </c>
      <c r="AK26">
        <v>269</v>
      </c>
      <c r="AL26">
        <v>371</v>
      </c>
      <c r="AM26">
        <v>89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870</v>
      </c>
      <c r="R27">
        <v>31831</v>
      </c>
      <c r="S27">
        <v>31833</v>
      </c>
      <c r="T27">
        <v>100</v>
      </c>
      <c r="U27">
        <v>100</v>
      </c>
      <c r="V27">
        <v>15.008733624454145</v>
      </c>
      <c r="W27">
        <v>59.033895642886314</v>
      </c>
      <c r="X27">
        <v>166.67700725659779</v>
      </c>
      <c r="Y27">
        <v>153.84287769784189</v>
      </c>
      <c r="Z27">
        <v>153.84182326516532</v>
      </c>
      <c r="AA27">
        <v>30.246022428537913</v>
      </c>
      <c r="AB27">
        <v>4.6043827063158629</v>
      </c>
      <c r="AC27">
        <v>-40.934358826820144</v>
      </c>
      <c r="AD27">
        <v>1076</v>
      </c>
      <c r="AE27">
        <v>1</v>
      </c>
      <c r="AF27">
        <v>0</v>
      </c>
      <c r="AG27">
        <v>122</v>
      </c>
      <c r="AH27">
        <v>2567</v>
      </c>
      <c r="AI27">
        <v>314</v>
      </c>
      <c r="AJ27">
        <v>452</v>
      </c>
      <c r="AK27">
        <v>168</v>
      </c>
      <c r="AL27">
        <v>301</v>
      </c>
      <c r="AM27">
        <v>97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919</v>
      </c>
      <c r="R28">
        <v>31564</v>
      </c>
      <c r="S28">
        <v>31556</v>
      </c>
      <c r="T28">
        <v>100</v>
      </c>
      <c r="U28">
        <v>100</v>
      </c>
      <c r="V28">
        <v>14.917374223799269</v>
      </c>
      <c r="W28">
        <v>58.943021929268589</v>
      </c>
      <c r="X28">
        <v>167.42921739908908</v>
      </c>
      <c r="Y28">
        <v>154.53716765935877</v>
      </c>
      <c r="Z28">
        <v>154.53471067308902</v>
      </c>
      <c r="AA28">
        <v>30.891436926729408</v>
      </c>
      <c r="AB28">
        <v>4.7381543103971557</v>
      </c>
      <c r="AC28">
        <v>-41.331298530086706</v>
      </c>
      <c r="AD28">
        <v>929</v>
      </c>
      <c r="AE28">
        <v>0</v>
      </c>
      <c r="AF28">
        <v>0</v>
      </c>
      <c r="AG28">
        <v>117</v>
      </c>
      <c r="AH28">
        <v>2313</v>
      </c>
      <c r="AI28">
        <v>280</v>
      </c>
      <c r="AJ28">
        <v>768</v>
      </c>
      <c r="AK28">
        <v>200</v>
      </c>
      <c r="AL28">
        <v>327</v>
      </c>
      <c r="AM28">
        <v>118</v>
      </c>
    </row>
    <row r="29" spans="1:39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810</v>
      </c>
      <c r="R29">
        <v>30030</v>
      </c>
      <c r="S29">
        <v>30027</v>
      </c>
      <c r="T29">
        <v>100</v>
      </c>
      <c r="U29">
        <v>100</v>
      </c>
      <c r="V29">
        <v>5.9664002664002691</v>
      </c>
      <c r="W29">
        <v>59.022313251407077</v>
      </c>
      <c r="X29">
        <v>167.73557608877343</v>
      </c>
      <c r="Y29">
        <v>154.81993672993596</v>
      </c>
      <c r="Z29">
        <v>154.81908615579238</v>
      </c>
      <c r="AA29">
        <v>31.097035839185331</v>
      </c>
      <c r="AB29">
        <v>4.7169563238865049</v>
      </c>
      <c r="AC29">
        <v>-39.178514492231557</v>
      </c>
      <c r="AD29">
        <v>911</v>
      </c>
      <c r="AE29">
        <v>1</v>
      </c>
      <c r="AF29">
        <v>0</v>
      </c>
      <c r="AG29">
        <v>143</v>
      </c>
      <c r="AH29">
        <v>2175</v>
      </c>
      <c r="AI29">
        <v>321</v>
      </c>
      <c r="AJ29">
        <v>599</v>
      </c>
      <c r="AK29">
        <v>241</v>
      </c>
      <c r="AL29">
        <v>342</v>
      </c>
      <c r="AM29">
        <v>68</v>
      </c>
    </row>
    <row r="30" spans="1:39">
      <c r="A30">
        <v>2</v>
      </c>
      <c r="B30">
        <v>1</v>
      </c>
      <c r="C30">
        <v>2023</v>
      </c>
      <c r="D30">
        <v>1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350</v>
      </c>
      <c r="R30">
        <v>2448</v>
      </c>
      <c r="S30">
        <v>2446</v>
      </c>
      <c r="T30">
        <v>8.1518481518481511</v>
      </c>
      <c r="U30">
        <v>8.2666797913341217</v>
      </c>
      <c r="V30">
        <v>6.367647058823529</v>
      </c>
      <c r="W30">
        <v>58.680294358135761</v>
      </c>
      <c r="X30">
        <v>170.2311215204754</v>
      </c>
      <c r="Y30">
        <v>157.12332516339845</v>
      </c>
      <c r="Z30">
        <v>157.11263286999161</v>
      </c>
      <c r="AA30">
        <v>31.346007318862579</v>
      </c>
      <c r="AB30">
        <v>4.8051991376293639</v>
      </c>
      <c r="AC30">
        <v>-41.614650078432653</v>
      </c>
      <c r="AD30">
        <v>103</v>
      </c>
      <c r="AE30">
        <v>0</v>
      </c>
      <c r="AF30">
        <v>0</v>
      </c>
      <c r="AG30">
        <v>15</v>
      </c>
      <c r="AH30">
        <v>176</v>
      </c>
      <c r="AI30">
        <v>21</v>
      </c>
      <c r="AJ30">
        <v>27</v>
      </c>
      <c r="AK30">
        <v>25</v>
      </c>
      <c r="AL30">
        <v>35</v>
      </c>
      <c r="AM30">
        <v>9</v>
      </c>
    </row>
    <row r="31" spans="1:39">
      <c r="A31">
        <v>2</v>
      </c>
      <c r="B31">
        <v>2</v>
      </c>
      <c r="C31">
        <v>2023</v>
      </c>
      <c r="D31">
        <v>2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320</v>
      </c>
      <c r="R31">
        <v>2591</v>
      </c>
      <c r="S31">
        <v>2591</v>
      </c>
      <c r="T31">
        <v>8.6280386280386274</v>
      </c>
      <c r="U31">
        <v>8.5573491573341744</v>
      </c>
      <c r="V31">
        <v>5.6626785025086814</v>
      </c>
      <c r="W31">
        <v>59.238131995368576</v>
      </c>
      <c r="X31">
        <v>166.34378607840372</v>
      </c>
      <c r="Y31">
        <v>153.53531455036651</v>
      </c>
      <c r="Z31">
        <v>153.53531455036651</v>
      </c>
      <c r="AA31">
        <v>30.982667797765995</v>
      </c>
      <c r="AB31">
        <v>4.7449854722580946</v>
      </c>
      <c r="AC31">
        <v>-45.242023196338451</v>
      </c>
      <c r="AD31">
        <v>70</v>
      </c>
      <c r="AE31">
        <v>0</v>
      </c>
      <c r="AF31">
        <v>0</v>
      </c>
      <c r="AG31">
        <v>8</v>
      </c>
      <c r="AH31">
        <v>197</v>
      </c>
      <c r="AI31">
        <v>31</v>
      </c>
      <c r="AJ31">
        <v>36</v>
      </c>
      <c r="AK31">
        <v>9</v>
      </c>
      <c r="AL31">
        <v>39</v>
      </c>
      <c r="AM31">
        <v>4</v>
      </c>
    </row>
    <row r="32" spans="1:39">
      <c r="A32">
        <v>2</v>
      </c>
      <c r="B32">
        <v>3</v>
      </c>
      <c r="C32">
        <v>2023</v>
      </c>
      <c r="D32">
        <v>3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341</v>
      </c>
      <c r="R32">
        <v>2892</v>
      </c>
      <c r="S32">
        <v>2892</v>
      </c>
      <c r="T32">
        <v>9.630369630369632</v>
      </c>
      <c r="U32">
        <v>9.6075469878188979</v>
      </c>
      <c r="V32">
        <v>6.0038035961272476</v>
      </c>
      <c r="W32">
        <v>59.18118948824344</v>
      </c>
      <c r="X32">
        <v>167.32042965313977</v>
      </c>
      <c r="Y32">
        <v>154.43675656984789</v>
      </c>
      <c r="Z32">
        <v>154.43675656984789</v>
      </c>
      <c r="AA32">
        <v>30.580659408642873</v>
      </c>
      <c r="AB32">
        <v>4.5699971969810402</v>
      </c>
      <c r="AC32">
        <v>-35.682944981289509</v>
      </c>
      <c r="AD32">
        <v>98</v>
      </c>
      <c r="AE32">
        <v>0</v>
      </c>
      <c r="AF32">
        <v>0</v>
      </c>
      <c r="AG32">
        <v>8</v>
      </c>
      <c r="AH32">
        <v>215</v>
      </c>
      <c r="AI32">
        <v>27</v>
      </c>
      <c r="AJ32">
        <v>44</v>
      </c>
      <c r="AK32">
        <v>13</v>
      </c>
      <c r="AL32">
        <v>37</v>
      </c>
      <c r="AM32">
        <v>13</v>
      </c>
    </row>
    <row r="33" spans="1:39">
      <c r="A33">
        <v>2</v>
      </c>
      <c r="B33">
        <v>4</v>
      </c>
      <c r="C33">
        <v>2023</v>
      </c>
      <c r="D33">
        <v>4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289</v>
      </c>
      <c r="R33">
        <v>2383</v>
      </c>
      <c r="S33">
        <v>2383</v>
      </c>
      <c r="T33">
        <v>7.935397935397936</v>
      </c>
      <c r="U33">
        <v>7.9953016214435388</v>
      </c>
      <c r="V33">
        <v>5.6491817037347891</v>
      </c>
      <c r="W33">
        <v>59.061686949223656</v>
      </c>
      <c r="X33">
        <v>168.9839868807087</v>
      </c>
      <c r="Y33">
        <v>155.97221989089397</v>
      </c>
      <c r="Z33">
        <v>155.97221989089397</v>
      </c>
      <c r="AA33">
        <v>32.079913598157297</v>
      </c>
      <c r="AB33">
        <v>5.0607692751290738</v>
      </c>
      <c r="AC33">
        <v>-44.518044701936873</v>
      </c>
      <c r="AD33">
        <v>94</v>
      </c>
      <c r="AE33">
        <v>1</v>
      </c>
      <c r="AF33">
        <v>0</v>
      </c>
      <c r="AG33">
        <v>12</v>
      </c>
      <c r="AH33">
        <v>163</v>
      </c>
      <c r="AI33">
        <v>18</v>
      </c>
      <c r="AJ33">
        <v>21</v>
      </c>
      <c r="AK33">
        <v>16</v>
      </c>
      <c r="AL33">
        <v>30</v>
      </c>
      <c r="AM33">
        <v>5</v>
      </c>
    </row>
    <row r="34" spans="1:39">
      <c r="A34">
        <v>2</v>
      </c>
      <c r="B34">
        <v>5</v>
      </c>
      <c r="C34">
        <v>2023</v>
      </c>
      <c r="D34">
        <v>5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309</v>
      </c>
      <c r="R34">
        <v>2633</v>
      </c>
      <c r="S34">
        <v>2633</v>
      </c>
      <c r="T34">
        <v>8.7678987678987674</v>
      </c>
      <c r="U34">
        <v>8.7341320608429189</v>
      </c>
      <c r="V34">
        <v>5.7326243828332721</v>
      </c>
      <c r="W34">
        <v>59.211165970375987</v>
      </c>
      <c r="X34">
        <v>167.07198697751971</v>
      </c>
      <c r="Y34">
        <v>154.20744398025099</v>
      </c>
      <c r="Z34">
        <v>154.20744398025099</v>
      </c>
      <c r="AA34">
        <v>31.17883224214734</v>
      </c>
      <c r="AB34">
        <v>4.7262546073152496</v>
      </c>
      <c r="AC34">
        <v>-43.217744214339966</v>
      </c>
      <c r="AD34">
        <v>71</v>
      </c>
      <c r="AE34">
        <v>0</v>
      </c>
      <c r="AF34">
        <v>0</v>
      </c>
      <c r="AG34">
        <v>16</v>
      </c>
      <c r="AH34">
        <v>190</v>
      </c>
      <c r="AI34">
        <v>26</v>
      </c>
      <c r="AJ34">
        <v>20</v>
      </c>
      <c r="AK34">
        <v>16</v>
      </c>
      <c r="AL34">
        <v>21</v>
      </c>
      <c r="AM34">
        <v>3</v>
      </c>
    </row>
    <row r="35" spans="1:39">
      <c r="A35">
        <v>2</v>
      </c>
      <c r="B35">
        <v>6</v>
      </c>
      <c r="C35">
        <v>2023</v>
      </c>
      <c r="D35">
        <v>6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339</v>
      </c>
      <c r="R35">
        <v>2542</v>
      </c>
      <c r="S35">
        <v>2542</v>
      </c>
      <c r="T35">
        <v>8.4648684648684629</v>
      </c>
      <c r="U35">
        <v>8.5027796810959586</v>
      </c>
      <c r="V35">
        <v>5.8646734854445315</v>
      </c>
      <c r="W35">
        <v>59.173092053501186</v>
      </c>
      <c r="X35">
        <v>168.46904826647929</v>
      </c>
      <c r="Y35">
        <v>155.49693154996061</v>
      </c>
      <c r="Z35">
        <v>155.49693154996061</v>
      </c>
      <c r="AA35">
        <v>29.816753854360758</v>
      </c>
      <c r="AB35">
        <v>4.6202713933718913</v>
      </c>
      <c r="AC35">
        <v>-36.838816939211007</v>
      </c>
      <c r="AD35">
        <v>69</v>
      </c>
      <c r="AE35">
        <v>0</v>
      </c>
      <c r="AF35">
        <v>0</v>
      </c>
      <c r="AG35">
        <v>9</v>
      </c>
      <c r="AH35">
        <v>187</v>
      </c>
      <c r="AI35">
        <v>39</v>
      </c>
      <c r="AJ35">
        <v>37</v>
      </c>
      <c r="AK35">
        <v>30</v>
      </c>
      <c r="AL35">
        <v>38</v>
      </c>
      <c r="AM35">
        <v>7</v>
      </c>
    </row>
    <row r="36" spans="1:39">
      <c r="A36">
        <v>2</v>
      </c>
      <c r="B36">
        <v>7</v>
      </c>
      <c r="C36">
        <v>2023</v>
      </c>
      <c r="D36">
        <v>7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299</v>
      </c>
      <c r="R36">
        <v>2234</v>
      </c>
      <c r="S36">
        <v>2234</v>
      </c>
      <c r="T36">
        <v>7.4392274392274382</v>
      </c>
      <c r="U36">
        <v>7.4120656063292172</v>
      </c>
      <c r="V36">
        <v>6.0076096687555953</v>
      </c>
      <c r="W36">
        <v>58.978961504028653</v>
      </c>
      <c r="X36">
        <v>167.10553244402749</v>
      </c>
      <c r="Y36">
        <v>154.23840644583748</v>
      </c>
      <c r="Z36">
        <v>154.23840644583748</v>
      </c>
      <c r="AA36">
        <v>31.767737167852289</v>
      </c>
      <c r="AB36">
        <v>4.7152589115355719</v>
      </c>
      <c r="AC36">
        <v>-42.863387107007149</v>
      </c>
      <c r="AD36">
        <v>59</v>
      </c>
      <c r="AE36">
        <v>0</v>
      </c>
      <c r="AF36">
        <v>0</v>
      </c>
      <c r="AG36">
        <v>6</v>
      </c>
      <c r="AH36">
        <v>169</v>
      </c>
      <c r="AI36">
        <v>23</v>
      </c>
      <c r="AJ36">
        <v>45</v>
      </c>
      <c r="AK36">
        <v>37</v>
      </c>
      <c r="AL36">
        <v>28</v>
      </c>
      <c r="AM36">
        <v>3</v>
      </c>
    </row>
    <row r="37" spans="1:39">
      <c r="A37">
        <v>2</v>
      </c>
      <c r="B37">
        <v>8</v>
      </c>
      <c r="C37">
        <v>2023</v>
      </c>
      <c r="D37">
        <v>8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318</v>
      </c>
      <c r="R37">
        <v>2471</v>
      </c>
      <c r="S37">
        <v>2471</v>
      </c>
      <c r="T37">
        <v>8.2284382284382307</v>
      </c>
      <c r="U37">
        <v>8.3215203080172344</v>
      </c>
      <c r="V37">
        <v>6.1019830028328599</v>
      </c>
      <c r="W37">
        <v>58.871711857547545</v>
      </c>
      <c r="X37">
        <v>169.61516319534121</v>
      </c>
      <c r="Y37">
        <v>156.55479562929972</v>
      </c>
      <c r="Z37">
        <v>156.55479562929972</v>
      </c>
      <c r="AA37">
        <v>31.222596082644536</v>
      </c>
      <c r="AB37">
        <v>4.6913791046145663</v>
      </c>
      <c r="AC37">
        <v>-39.222320135918864</v>
      </c>
      <c r="AD37">
        <v>62</v>
      </c>
      <c r="AE37">
        <v>0</v>
      </c>
      <c r="AF37">
        <v>0</v>
      </c>
      <c r="AG37">
        <v>10</v>
      </c>
      <c r="AH37">
        <v>179</v>
      </c>
      <c r="AI37">
        <v>35</v>
      </c>
      <c r="AJ37">
        <v>72</v>
      </c>
      <c r="AK37">
        <v>31</v>
      </c>
      <c r="AL37">
        <v>33</v>
      </c>
      <c r="AM37">
        <v>4</v>
      </c>
    </row>
    <row r="38" spans="1:39">
      <c r="A38">
        <v>2</v>
      </c>
      <c r="B38">
        <v>9</v>
      </c>
      <c r="C38">
        <v>2023</v>
      </c>
      <c r="D38">
        <v>9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307</v>
      </c>
      <c r="R38">
        <v>2615</v>
      </c>
      <c r="S38">
        <v>2614</v>
      </c>
      <c r="T38">
        <v>8.70795870795871</v>
      </c>
      <c r="U38">
        <v>8.7203799849366117</v>
      </c>
      <c r="V38">
        <v>6.4485659655831746</v>
      </c>
      <c r="W38">
        <v>58.595638867635799</v>
      </c>
      <c r="X38">
        <v>168.01911631577948</v>
      </c>
      <c r="Y38">
        <v>155.0816443594648</v>
      </c>
      <c r="Z38">
        <v>155.08374139250213</v>
      </c>
      <c r="AA38">
        <v>30.569315412066313</v>
      </c>
      <c r="AB38">
        <v>4.7065205010592086</v>
      </c>
      <c r="AC38">
        <v>-33.49805645842541</v>
      </c>
      <c r="AD38">
        <v>71</v>
      </c>
      <c r="AE38">
        <v>0</v>
      </c>
      <c r="AF38">
        <v>0</v>
      </c>
      <c r="AG38">
        <v>10</v>
      </c>
      <c r="AH38">
        <v>190</v>
      </c>
      <c r="AI38">
        <v>28</v>
      </c>
      <c r="AJ38">
        <v>92</v>
      </c>
      <c r="AK38">
        <v>22</v>
      </c>
      <c r="AL38">
        <v>30</v>
      </c>
      <c r="AM38">
        <v>8</v>
      </c>
    </row>
    <row r="39" spans="1:39">
      <c r="A39">
        <v>2</v>
      </c>
      <c r="B39">
        <v>10</v>
      </c>
      <c r="C39">
        <v>2023</v>
      </c>
      <c r="D39">
        <v>10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346</v>
      </c>
      <c r="R39">
        <v>2658</v>
      </c>
      <c r="S39">
        <v>2658</v>
      </c>
      <c r="T39">
        <v>8.8511488511488494</v>
      </c>
      <c r="U39">
        <v>8.825735126757758</v>
      </c>
      <c r="V39">
        <v>6.1775771256583889</v>
      </c>
      <c r="W39">
        <v>58.745297215951851</v>
      </c>
      <c r="X39">
        <v>167.23634042490747</v>
      </c>
      <c r="Y39">
        <v>154.35914221218957</v>
      </c>
      <c r="Z39">
        <v>154.35914221218957</v>
      </c>
      <c r="AA39">
        <v>31.073148987149079</v>
      </c>
      <c r="AB39">
        <v>4.8579740679469641</v>
      </c>
      <c r="AC39">
        <v>-33.61728376394894</v>
      </c>
      <c r="AD39">
        <v>78</v>
      </c>
      <c r="AE39">
        <v>0</v>
      </c>
      <c r="AF39">
        <v>0</v>
      </c>
      <c r="AG39">
        <v>13</v>
      </c>
      <c r="AH39">
        <v>169</v>
      </c>
      <c r="AI39">
        <v>27</v>
      </c>
      <c r="AJ39">
        <v>91</v>
      </c>
      <c r="AK39">
        <v>10</v>
      </c>
      <c r="AL39">
        <v>25</v>
      </c>
      <c r="AM39">
        <v>5</v>
      </c>
    </row>
    <row r="40" spans="1:39">
      <c r="A40">
        <v>2</v>
      </c>
      <c r="B40">
        <v>11</v>
      </c>
      <c r="C40">
        <v>2023</v>
      </c>
      <c r="D40">
        <v>11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319</v>
      </c>
      <c r="R40">
        <v>2230</v>
      </c>
      <c r="S40">
        <v>2230</v>
      </c>
      <c r="T40">
        <v>7.4259074259074254</v>
      </c>
      <c r="U40">
        <v>7.4419983665726113</v>
      </c>
      <c r="V40">
        <v>5.8659192825112116</v>
      </c>
      <c r="W40">
        <v>59.106726457399105</v>
      </c>
      <c r="X40">
        <v>168.08131993062182</v>
      </c>
      <c r="Y40">
        <v>155.13905829596422</v>
      </c>
      <c r="Z40">
        <v>155.13905829596422</v>
      </c>
      <c r="AA40">
        <v>31.002816073613683</v>
      </c>
      <c r="AB40">
        <v>4.584463874310762</v>
      </c>
      <c r="AC40">
        <v>-33.246717935568554</v>
      </c>
      <c r="AD40">
        <v>70</v>
      </c>
      <c r="AE40">
        <v>0</v>
      </c>
      <c r="AF40">
        <v>0</v>
      </c>
      <c r="AG40">
        <v>16</v>
      </c>
      <c r="AH40">
        <v>163</v>
      </c>
      <c r="AI40">
        <v>22</v>
      </c>
      <c r="AJ40">
        <v>64</v>
      </c>
      <c r="AK40">
        <v>20</v>
      </c>
      <c r="AL40">
        <v>13</v>
      </c>
      <c r="AM40">
        <v>2</v>
      </c>
    </row>
    <row r="41" spans="1:39">
      <c r="A41">
        <v>2</v>
      </c>
      <c r="B41">
        <v>12</v>
      </c>
      <c r="C41">
        <v>2023</v>
      </c>
      <c r="D41">
        <v>12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287</v>
      </c>
      <c r="R41">
        <v>2333</v>
      </c>
      <c r="S41">
        <v>2333</v>
      </c>
      <c r="T41">
        <v>7.7688977688977694</v>
      </c>
      <c r="U41">
        <v>7.6145113075169677</v>
      </c>
      <c r="V41">
        <v>5.6669524217745399</v>
      </c>
      <c r="W41">
        <v>59.440634376339482</v>
      </c>
      <c r="X41">
        <v>164.3849446376567</v>
      </c>
      <c r="Y41">
        <v>151.72730390055733</v>
      </c>
      <c r="Z41">
        <v>151.72730390055733</v>
      </c>
      <c r="AA41">
        <v>31.395483134146872</v>
      </c>
      <c r="AB41">
        <v>4.4119731428140048</v>
      </c>
      <c r="AC41">
        <v>-39.893770415899617</v>
      </c>
      <c r="AD41">
        <v>66</v>
      </c>
      <c r="AE41">
        <v>0</v>
      </c>
      <c r="AF41">
        <v>0</v>
      </c>
      <c r="AG41">
        <v>20</v>
      </c>
      <c r="AH41">
        <v>177</v>
      </c>
      <c r="AI41">
        <v>24</v>
      </c>
      <c r="AJ41">
        <v>50</v>
      </c>
      <c r="AK41">
        <v>12</v>
      </c>
      <c r="AL41">
        <v>13</v>
      </c>
      <c r="AM41">
        <v>5</v>
      </c>
    </row>
    <row r="42" spans="1:39">
      <c r="A42">
        <v>2</v>
      </c>
      <c r="B42">
        <v>13</v>
      </c>
      <c r="C42">
        <v>2022</v>
      </c>
      <c r="D42">
        <v>1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359</v>
      </c>
      <c r="R42">
        <v>2883</v>
      </c>
      <c r="S42">
        <v>2880</v>
      </c>
      <c r="T42">
        <v>9.133823343049043</v>
      </c>
      <c r="U42">
        <v>9.0951045388965692</v>
      </c>
      <c r="V42">
        <v>15.050988553590011</v>
      </c>
      <c r="W42">
        <v>59.109722222222224</v>
      </c>
      <c r="X42">
        <v>166.82125464438499</v>
      </c>
      <c r="Y42">
        <v>153.97601803676724</v>
      </c>
      <c r="Z42">
        <v>154.00087847222221</v>
      </c>
      <c r="AA42">
        <v>29.282570964971558</v>
      </c>
      <c r="AB42">
        <v>4.4143597661565153</v>
      </c>
      <c r="AC42">
        <v>-39.090884323697487</v>
      </c>
      <c r="AD42">
        <v>81</v>
      </c>
      <c r="AE42">
        <v>0</v>
      </c>
      <c r="AF42">
        <v>0</v>
      </c>
      <c r="AG42">
        <v>10</v>
      </c>
      <c r="AH42">
        <v>265</v>
      </c>
      <c r="AI42">
        <v>31</v>
      </c>
      <c r="AJ42">
        <v>51</v>
      </c>
      <c r="AK42">
        <v>16</v>
      </c>
      <c r="AL42">
        <v>30</v>
      </c>
      <c r="AM42">
        <v>17</v>
      </c>
    </row>
    <row r="43" spans="1:39">
      <c r="A43">
        <v>2</v>
      </c>
      <c r="B43">
        <v>14</v>
      </c>
      <c r="C43">
        <v>2022</v>
      </c>
      <c r="D43">
        <v>2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305</v>
      </c>
      <c r="R43">
        <v>2249</v>
      </c>
      <c r="S43">
        <v>2249</v>
      </c>
      <c r="T43">
        <v>7.1252059308072493</v>
      </c>
      <c r="U43">
        <v>7.1636622838056656</v>
      </c>
      <c r="V43">
        <v>14.979101823032464</v>
      </c>
      <c r="W43">
        <v>58.97421076033794</v>
      </c>
      <c r="X43">
        <v>168.28753070462977</v>
      </c>
      <c r="Y43">
        <v>155.32939084037363</v>
      </c>
      <c r="Z43">
        <v>155.32939084037363</v>
      </c>
      <c r="AA43">
        <v>30.801346941967871</v>
      </c>
      <c r="AB43">
        <v>4.5825516426092818</v>
      </c>
      <c r="AC43">
        <v>-44.973535363413603</v>
      </c>
      <c r="AD43">
        <v>65</v>
      </c>
      <c r="AE43">
        <v>0</v>
      </c>
      <c r="AF43">
        <v>0</v>
      </c>
      <c r="AG43">
        <v>5</v>
      </c>
      <c r="AH43">
        <v>161</v>
      </c>
      <c r="AI43">
        <v>19</v>
      </c>
      <c r="AJ43">
        <v>27</v>
      </c>
      <c r="AK43">
        <v>8</v>
      </c>
      <c r="AL43">
        <v>29</v>
      </c>
      <c r="AM43">
        <v>8</v>
      </c>
    </row>
    <row r="44" spans="1:39">
      <c r="A44">
        <v>2</v>
      </c>
      <c r="B44">
        <v>15</v>
      </c>
      <c r="C44">
        <v>2022</v>
      </c>
      <c r="D44">
        <v>3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363</v>
      </c>
      <c r="R44">
        <v>2546</v>
      </c>
      <c r="S44">
        <v>2546</v>
      </c>
      <c r="T44">
        <v>8.0661513116208354</v>
      </c>
      <c r="U44">
        <v>8.1580850573335653</v>
      </c>
      <c r="V44">
        <v>15.04752553024352</v>
      </c>
      <c r="W44">
        <v>59.138256087981162</v>
      </c>
      <c r="X44">
        <v>169.29187670588149</v>
      </c>
      <c r="Y44">
        <v>156.25640219952876</v>
      </c>
      <c r="Z44">
        <v>156.25640219952876</v>
      </c>
      <c r="AA44">
        <v>31.753939210724216</v>
      </c>
      <c r="AB44">
        <v>4.7291666523665796</v>
      </c>
      <c r="AC44">
        <v>-45.319424547788806</v>
      </c>
      <c r="AD44">
        <v>81</v>
      </c>
      <c r="AE44">
        <v>0</v>
      </c>
      <c r="AF44">
        <v>0</v>
      </c>
      <c r="AG44">
        <v>7</v>
      </c>
      <c r="AH44">
        <v>193</v>
      </c>
      <c r="AI44">
        <v>15</v>
      </c>
      <c r="AJ44">
        <v>33</v>
      </c>
      <c r="AK44">
        <v>10</v>
      </c>
      <c r="AL44">
        <v>32</v>
      </c>
      <c r="AM44">
        <v>9</v>
      </c>
    </row>
    <row r="45" spans="1:39">
      <c r="A45">
        <v>2</v>
      </c>
      <c r="B45">
        <v>16</v>
      </c>
      <c r="C45">
        <v>2022</v>
      </c>
      <c r="D45">
        <v>4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311</v>
      </c>
      <c r="R45">
        <v>2281</v>
      </c>
      <c r="S45">
        <v>2281</v>
      </c>
      <c r="T45">
        <v>7.22658725129895</v>
      </c>
      <c r="U45">
        <v>7.1870007565450669</v>
      </c>
      <c r="V45">
        <v>15.111354669004822</v>
      </c>
      <c r="W45">
        <v>59.2148180622534</v>
      </c>
      <c r="X45">
        <v>166.46720779267045</v>
      </c>
      <c r="Y45">
        <v>153.64923279263476</v>
      </c>
      <c r="Z45">
        <v>153.64923279263476</v>
      </c>
      <c r="AA45">
        <v>29.784186927801741</v>
      </c>
      <c r="AB45">
        <v>4.6065132752221993</v>
      </c>
      <c r="AC45">
        <v>-44.928104432159806</v>
      </c>
      <c r="AD45">
        <v>82</v>
      </c>
      <c r="AE45">
        <v>0</v>
      </c>
      <c r="AF45">
        <v>0</v>
      </c>
      <c r="AG45">
        <v>5</v>
      </c>
      <c r="AH45">
        <v>194</v>
      </c>
      <c r="AI45">
        <v>16</v>
      </c>
      <c r="AJ45">
        <v>27</v>
      </c>
      <c r="AK45">
        <v>20</v>
      </c>
      <c r="AL45">
        <v>21</v>
      </c>
      <c r="AM45">
        <v>6</v>
      </c>
    </row>
    <row r="46" spans="1:39">
      <c r="A46">
        <v>2</v>
      </c>
      <c r="B46">
        <v>17</v>
      </c>
      <c r="C46">
        <v>2022</v>
      </c>
      <c r="D46">
        <v>5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336</v>
      </c>
      <c r="R46">
        <v>2910</v>
      </c>
      <c r="S46">
        <v>2910</v>
      </c>
      <c r="T46">
        <v>9.2193638322139133</v>
      </c>
      <c r="U46">
        <v>9.2348251116544553</v>
      </c>
      <c r="V46">
        <v>14.863917525773196</v>
      </c>
      <c r="W46">
        <v>58.736769759450191</v>
      </c>
      <c r="X46">
        <v>167.66483117579398</v>
      </c>
      <c r="Y46">
        <v>154.75463917525738</v>
      </c>
      <c r="Z46">
        <v>154.75463917525738</v>
      </c>
      <c r="AA46">
        <v>30.435608849475894</v>
      </c>
      <c r="AB46">
        <v>4.6187413541061639</v>
      </c>
      <c r="AC46">
        <v>-43.747607103944162</v>
      </c>
      <c r="AD46">
        <v>72</v>
      </c>
      <c r="AE46">
        <v>0</v>
      </c>
      <c r="AF46">
        <v>0</v>
      </c>
      <c r="AG46">
        <v>3</v>
      </c>
      <c r="AH46">
        <v>169</v>
      </c>
      <c r="AI46">
        <v>26</v>
      </c>
      <c r="AJ46">
        <v>38</v>
      </c>
      <c r="AK46">
        <v>16</v>
      </c>
      <c r="AL46">
        <v>33</v>
      </c>
      <c r="AM46">
        <v>19</v>
      </c>
    </row>
    <row r="47" spans="1:39">
      <c r="A47">
        <v>2</v>
      </c>
      <c r="B47">
        <v>18</v>
      </c>
      <c r="C47">
        <v>2022</v>
      </c>
      <c r="D47">
        <v>6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413</v>
      </c>
      <c r="R47">
        <v>2984</v>
      </c>
      <c r="S47">
        <v>2984</v>
      </c>
      <c r="T47">
        <v>9.4538081358509682</v>
      </c>
      <c r="U47">
        <v>9.3316323009244808</v>
      </c>
      <c r="V47">
        <v>15.092828418230564</v>
      </c>
      <c r="W47">
        <v>59.254356568364607</v>
      </c>
      <c r="X47">
        <v>165.22093999343539</v>
      </c>
      <c r="Y47">
        <v>152.49892761394099</v>
      </c>
      <c r="Z47">
        <v>152.49892761394099</v>
      </c>
      <c r="AA47">
        <v>30.011768450039</v>
      </c>
      <c r="AB47">
        <v>4.4686104864744474</v>
      </c>
      <c r="AC47">
        <v>-38.821953541684493</v>
      </c>
      <c r="AD47">
        <v>85</v>
      </c>
      <c r="AE47">
        <v>0</v>
      </c>
      <c r="AF47">
        <v>0</v>
      </c>
      <c r="AG47">
        <v>10</v>
      </c>
      <c r="AH47">
        <v>188</v>
      </c>
      <c r="AI47">
        <v>19</v>
      </c>
      <c r="AJ47">
        <v>77</v>
      </c>
      <c r="AK47">
        <v>15</v>
      </c>
      <c r="AL47">
        <v>25</v>
      </c>
      <c r="AM47">
        <v>9</v>
      </c>
    </row>
    <row r="48" spans="1:39">
      <c r="A48">
        <v>2</v>
      </c>
      <c r="B48">
        <v>19</v>
      </c>
      <c r="C48">
        <v>2022</v>
      </c>
      <c r="D48">
        <v>7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343</v>
      </c>
      <c r="R48">
        <v>2392</v>
      </c>
      <c r="S48">
        <v>2390</v>
      </c>
      <c r="T48">
        <v>7.5782537067545315</v>
      </c>
      <c r="U48">
        <v>7.5460432990742623</v>
      </c>
      <c r="V48">
        <v>14.941889632107021</v>
      </c>
      <c r="W48">
        <v>58.958577405857746</v>
      </c>
      <c r="X48">
        <v>166.83197331661702</v>
      </c>
      <c r="Y48">
        <v>153.98591137123751</v>
      </c>
      <c r="Z48">
        <v>153.96761506276161</v>
      </c>
      <c r="AA48">
        <v>31.401224381199032</v>
      </c>
      <c r="AB48">
        <v>5.0263281374442332</v>
      </c>
      <c r="AC48">
        <v>-45.133361696528922</v>
      </c>
      <c r="AD48">
        <v>68</v>
      </c>
      <c r="AE48">
        <v>0</v>
      </c>
      <c r="AF48">
        <v>0</v>
      </c>
      <c r="AG48">
        <v>7</v>
      </c>
      <c r="AH48">
        <v>189</v>
      </c>
      <c r="AI48">
        <v>24</v>
      </c>
      <c r="AJ48">
        <v>72</v>
      </c>
      <c r="AK48">
        <v>16</v>
      </c>
      <c r="AL48">
        <v>28</v>
      </c>
      <c r="AM48">
        <v>8</v>
      </c>
    </row>
    <row r="49" spans="1:39">
      <c r="A49">
        <v>2</v>
      </c>
      <c r="B49">
        <v>20</v>
      </c>
      <c r="C49">
        <v>2022</v>
      </c>
      <c r="D49">
        <v>8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354</v>
      </c>
      <c r="R49">
        <v>2404</v>
      </c>
      <c r="S49">
        <v>2400</v>
      </c>
      <c r="T49">
        <v>7.6162717019389188</v>
      </c>
      <c r="U49">
        <v>7.6661787078226498</v>
      </c>
      <c r="V49">
        <v>14.913477537437601</v>
      </c>
      <c r="W49">
        <v>58.904583333333349</v>
      </c>
      <c r="X49">
        <v>168.79735471577689</v>
      </c>
      <c r="Y49">
        <v>155.79995840266213</v>
      </c>
      <c r="Z49">
        <v>155.76708333333332</v>
      </c>
      <c r="AA49">
        <v>31.468759108460759</v>
      </c>
      <c r="AB49">
        <v>4.7701829796897472</v>
      </c>
      <c r="AC49">
        <v>-40.541893103821714</v>
      </c>
      <c r="AD49">
        <v>50</v>
      </c>
      <c r="AE49">
        <v>0</v>
      </c>
      <c r="AF49">
        <v>0</v>
      </c>
      <c r="AG49">
        <v>11</v>
      </c>
      <c r="AH49">
        <v>164</v>
      </c>
      <c r="AI49">
        <v>12</v>
      </c>
      <c r="AJ49">
        <v>79</v>
      </c>
      <c r="AK49">
        <v>27</v>
      </c>
      <c r="AL49">
        <v>20</v>
      </c>
      <c r="AM49">
        <v>8</v>
      </c>
    </row>
    <row r="50" spans="1:39">
      <c r="A50">
        <v>2</v>
      </c>
      <c r="B50">
        <v>21</v>
      </c>
      <c r="C50">
        <v>2022</v>
      </c>
      <c r="D50">
        <v>9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348</v>
      </c>
      <c r="R50">
        <v>2832</v>
      </c>
      <c r="S50">
        <v>2832</v>
      </c>
      <c r="T50">
        <v>8.9722468635153945</v>
      </c>
      <c r="U50">
        <v>8.8917633017549651</v>
      </c>
      <c r="V50">
        <v>14.868644067796613</v>
      </c>
      <c r="W50">
        <v>58.988347457627114</v>
      </c>
      <c r="X50">
        <v>165.88263828953754</v>
      </c>
      <c r="Y50">
        <v>153.10967514124317</v>
      </c>
      <c r="Z50">
        <v>153.10967514124317</v>
      </c>
      <c r="AA50">
        <v>31.29545369423905</v>
      </c>
      <c r="AB50">
        <v>4.8550535536919135</v>
      </c>
      <c r="AC50">
        <v>-41.039653156427875</v>
      </c>
      <c r="AD50">
        <v>112</v>
      </c>
      <c r="AE50">
        <v>0</v>
      </c>
      <c r="AF50">
        <v>0</v>
      </c>
      <c r="AG50">
        <v>17</v>
      </c>
      <c r="AH50">
        <v>214</v>
      </c>
      <c r="AI50">
        <v>40</v>
      </c>
      <c r="AJ50">
        <v>85</v>
      </c>
      <c r="AK50">
        <v>20</v>
      </c>
      <c r="AL50">
        <v>27</v>
      </c>
      <c r="AM50">
        <v>6</v>
      </c>
    </row>
    <row r="51" spans="1:39">
      <c r="A51">
        <v>2</v>
      </c>
      <c r="B51">
        <v>22</v>
      </c>
      <c r="C51">
        <v>2022</v>
      </c>
      <c r="D51">
        <v>10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387</v>
      </c>
      <c r="R51">
        <v>2616</v>
      </c>
      <c r="S51">
        <v>2616</v>
      </c>
      <c r="T51">
        <v>8.2879229501964282</v>
      </c>
      <c r="U51">
        <v>8.3935676019328422</v>
      </c>
      <c r="V51">
        <v>14.79357798165138</v>
      </c>
      <c r="W51">
        <v>58.792048929663601</v>
      </c>
      <c r="X51">
        <v>169.51773567776937</v>
      </c>
      <c r="Y51">
        <v>156.46487003058101</v>
      </c>
      <c r="Z51">
        <v>156.46487003058101</v>
      </c>
      <c r="AA51">
        <v>31.608179620841074</v>
      </c>
      <c r="AB51">
        <v>4.780937980474226</v>
      </c>
      <c r="AC51">
        <v>-39.539880023074822</v>
      </c>
      <c r="AD51">
        <v>77</v>
      </c>
      <c r="AE51">
        <v>0</v>
      </c>
      <c r="AF51">
        <v>0</v>
      </c>
      <c r="AG51">
        <v>10</v>
      </c>
      <c r="AH51">
        <v>190</v>
      </c>
      <c r="AI51">
        <v>25</v>
      </c>
      <c r="AJ51">
        <v>96</v>
      </c>
      <c r="AK51">
        <v>17</v>
      </c>
      <c r="AL51">
        <v>23</v>
      </c>
      <c r="AM51">
        <v>7</v>
      </c>
    </row>
    <row r="52" spans="1:39">
      <c r="A52">
        <v>2</v>
      </c>
      <c r="B52">
        <v>23</v>
      </c>
      <c r="C52">
        <v>2022</v>
      </c>
      <c r="D52">
        <v>11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389</v>
      </c>
      <c r="R52">
        <v>2691</v>
      </c>
      <c r="S52">
        <v>2691</v>
      </c>
      <c r="T52">
        <v>8.5255354200988425</v>
      </c>
      <c r="U52">
        <v>8.599069611302335</v>
      </c>
      <c r="V52">
        <v>14.522853957636563</v>
      </c>
      <c r="W52">
        <v>58.397993311036799</v>
      </c>
      <c r="X52">
        <v>168.82783710236677</v>
      </c>
      <c r="Y52">
        <v>155.82809364548484</v>
      </c>
      <c r="Z52">
        <v>155.82809364548484</v>
      </c>
      <c r="AA52">
        <v>31.121829605734899</v>
      </c>
      <c r="AB52">
        <v>5.1409978095544471</v>
      </c>
      <c r="AC52">
        <v>-31.74708077069883</v>
      </c>
      <c r="AD52">
        <v>74</v>
      </c>
      <c r="AE52">
        <v>0</v>
      </c>
      <c r="AF52">
        <v>0</v>
      </c>
      <c r="AG52">
        <v>14</v>
      </c>
      <c r="AH52">
        <v>187</v>
      </c>
      <c r="AI52">
        <v>32</v>
      </c>
      <c r="AJ52">
        <v>137</v>
      </c>
      <c r="AK52">
        <v>13</v>
      </c>
      <c r="AL52">
        <v>32</v>
      </c>
      <c r="AM52">
        <v>11</v>
      </c>
    </row>
    <row r="53" spans="1:39">
      <c r="A53">
        <v>2</v>
      </c>
      <c r="B53">
        <v>24</v>
      </c>
      <c r="C53">
        <v>2022</v>
      </c>
      <c r="D53">
        <v>12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349</v>
      </c>
      <c r="R53">
        <v>2776</v>
      </c>
      <c r="S53">
        <v>2777</v>
      </c>
      <c r="T53">
        <v>8.7948295526549209</v>
      </c>
      <c r="U53">
        <v>8.7330674289531416</v>
      </c>
      <c r="V53">
        <v>14.84834293948127</v>
      </c>
      <c r="W53">
        <v>58.868203096867099</v>
      </c>
      <c r="X53">
        <v>166.15780361619971</v>
      </c>
      <c r="Y53">
        <v>153.36365273775183</v>
      </c>
      <c r="Z53">
        <v>153.35534749729899</v>
      </c>
      <c r="AA53">
        <v>31.5075722565701</v>
      </c>
      <c r="AB53">
        <v>4.7919540931411548</v>
      </c>
      <c r="AC53">
        <v>-43.401050981873965</v>
      </c>
      <c r="AD53">
        <v>82</v>
      </c>
      <c r="AE53">
        <v>0</v>
      </c>
      <c r="AF53">
        <v>0</v>
      </c>
      <c r="AG53">
        <v>18</v>
      </c>
      <c r="AH53">
        <v>199</v>
      </c>
      <c r="AI53">
        <v>21</v>
      </c>
      <c r="AJ53">
        <v>46</v>
      </c>
      <c r="AK53">
        <v>22</v>
      </c>
      <c r="AL53">
        <v>27</v>
      </c>
      <c r="AM53">
        <v>10</v>
      </c>
    </row>
    <row r="54" spans="1:39">
      <c r="A54">
        <v>2</v>
      </c>
      <c r="B54">
        <v>25</v>
      </c>
      <c r="C54">
        <v>2021</v>
      </c>
      <c r="D54">
        <v>1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342</v>
      </c>
      <c r="R54">
        <v>2598</v>
      </c>
      <c r="S54">
        <v>2598</v>
      </c>
      <c r="T54">
        <v>8.1618547956394689</v>
      </c>
      <c r="U54">
        <v>8.1846457743125978</v>
      </c>
      <c r="V54">
        <v>15.18129330254042</v>
      </c>
      <c r="W54">
        <v>59.443418013856792</v>
      </c>
      <c r="X54">
        <v>167.15178856641961</v>
      </c>
      <c r="Y54">
        <v>154.28110084680543</v>
      </c>
      <c r="Z54">
        <v>154.28110084680543</v>
      </c>
      <c r="AA54">
        <v>29.779431922196537</v>
      </c>
      <c r="AB54">
        <v>4.4387536155718861</v>
      </c>
      <c r="AC54">
        <v>-40.672529052008031</v>
      </c>
      <c r="AD54">
        <v>102</v>
      </c>
      <c r="AE54">
        <v>0</v>
      </c>
      <c r="AF54">
        <v>0</v>
      </c>
      <c r="AG54">
        <v>11</v>
      </c>
      <c r="AH54">
        <v>227</v>
      </c>
      <c r="AI54">
        <v>16</v>
      </c>
      <c r="AJ54">
        <v>27</v>
      </c>
      <c r="AK54">
        <v>10</v>
      </c>
      <c r="AL54">
        <v>16</v>
      </c>
      <c r="AM54">
        <v>5</v>
      </c>
    </row>
    <row r="55" spans="1:39">
      <c r="A55">
        <v>2</v>
      </c>
      <c r="B55">
        <v>26</v>
      </c>
      <c r="C55">
        <v>2021</v>
      </c>
      <c r="D55">
        <v>2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328</v>
      </c>
      <c r="R55">
        <v>2298</v>
      </c>
      <c r="S55">
        <v>2298</v>
      </c>
      <c r="T55">
        <v>7.2193773365587006</v>
      </c>
      <c r="U55">
        <v>7.2033088649182124</v>
      </c>
      <c r="V55">
        <v>15.058746736292427</v>
      </c>
      <c r="W55">
        <v>59.072671888598784</v>
      </c>
      <c r="X55">
        <v>166.31533662037887</v>
      </c>
      <c r="Y55">
        <v>153.50905570060908</v>
      </c>
      <c r="Z55">
        <v>153.50905570060908</v>
      </c>
      <c r="AA55">
        <v>29.725561830380872</v>
      </c>
      <c r="AB55">
        <v>4.3312003752340908</v>
      </c>
      <c r="AC55">
        <v>-43.239511266772631</v>
      </c>
      <c r="AD55">
        <v>75</v>
      </c>
      <c r="AE55">
        <v>0</v>
      </c>
      <c r="AF55">
        <v>0</v>
      </c>
      <c r="AG55">
        <v>6</v>
      </c>
      <c r="AH55">
        <v>197</v>
      </c>
      <c r="AI55">
        <v>30</v>
      </c>
      <c r="AJ55">
        <v>23</v>
      </c>
      <c r="AK55">
        <v>12</v>
      </c>
      <c r="AL55">
        <v>21</v>
      </c>
      <c r="AM55">
        <v>10</v>
      </c>
    </row>
    <row r="56" spans="1:39">
      <c r="A56">
        <v>2</v>
      </c>
      <c r="B56">
        <v>27</v>
      </c>
      <c r="C56">
        <v>2021</v>
      </c>
      <c r="D56">
        <v>3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357</v>
      </c>
      <c r="R56">
        <v>2798</v>
      </c>
      <c r="S56">
        <v>2798</v>
      </c>
      <c r="T56">
        <v>8.7901731016933198</v>
      </c>
      <c r="U56">
        <v>8.8383167361572728</v>
      </c>
      <c r="V56">
        <v>14.890993566833451</v>
      </c>
      <c r="W56">
        <v>58.801286633309523</v>
      </c>
      <c r="X56">
        <v>167.59927575570555</v>
      </c>
      <c r="Y56">
        <v>154.69413152251596</v>
      </c>
      <c r="Z56">
        <v>154.69413152251596</v>
      </c>
      <c r="AA56">
        <v>30.775515188389196</v>
      </c>
      <c r="AB56">
        <v>4.5510178961847778</v>
      </c>
      <c r="AC56">
        <v>-42.750214194679437</v>
      </c>
      <c r="AD56">
        <v>100</v>
      </c>
      <c r="AE56">
        <v>0</v>
      </c>
      <c r="AF56">
        <v>0</v>
      </c>
      <c r="AG56">
        <v>11</v>
      </c>
      <c r="AH56">
        <v>265</v>
      </c>
      <c r="AI56">
        <v>38</v>
      </c>
      <c r="AJ56">
        <v>29</v>
      </c>
      <c r="AK56">
        <v>24</v>
      </c>
      <c r="AL56">
        <v>36</v>
      </c>
      <c r="AM56">
        <v>9</v>
      </c>
    </row>
    <row r="57" spans="1:39">
      <c r="A57">
        <v>2</v>
      </c>
      <c r="B57">
        <v>28</v>
      </c>
      <c r="C57">
        <v>2021</v>
      </c>
      <c r="D57">
        <v>4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347</v>
      </c>
      <c r="R57">
        <v>2778</v>
      </c>
      <c r="S57">
        <v>2778</v>
      </c>
      <c r="T57">
        <v>8.7273412710879352</v>
      </c>
      <c r="U57">
        <v>8.6068538233103151</v>
      </c>
      <c r="V57">
        <v>15.183585313174945</v>
      </c>
      <c r="W57">
        <v>59.309935205183599</v>
      </c>
      <c r="X57">
        <v>164.38510834626163</v>
      </c>
      <c r="Y57">
        <v>151.72745500359983</v>
      </c>
      <c r="Z57">
        <v>151.72745500359983</v>
      </c>
      <c r="AA57">
        <v>29.494979690860021</v>
      </c>
      <c r="AB57">
        <v>4.3203332350016836</v>
      </c>
      <c r="AC57">
        <v>-43.614614576392505</v>
      </c>
      <c r="AD57">
        <v>91</v>
      </c>
      <c r="AE57">
        <v>0</v>
      </c>
      <c r="AF57">
        <v>0</v>
      </c>
      <c r="AG57">
        <v>13</v>
      </c>
      <c r="AH57">
        <v>232</v>
      </c>
      <c r="AI57">
        <v>24</v>
      </c>
      <c r="AJ57">
        <v>17</v>
      </c>
      <c r="AK57">
        <v>20</v>
      </c>
      <c r="AL57">
        <v>21</v>
      </c>
      <c r="AM57">
        <v>7</v>
      </c>
    </row>
    <row r="58" spans="1:39">
      <c r="A58">
        <v>2</v>
      </c>
      <c r="B58">
        <v>29</v>
      </c>
      <c r="C58">
        <v>2021</v>
      </c>
      <c r="D58">
        <v>5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319</v>
      </c>
      <c r="R58">
        <v>2263</v>
      </c>
      <c r="S58">
        <v>2263</v>
      </c>
      <c r="T58">
        <v>7.1094216329992781</v>
      </c>
      <c r="U58">
        <v>7.0222209917802818</v>
      </c>
      <c r="V58">
        <v>15.214317277949622</v>
      </c>
      <c r="W58">
        <v>59.364118426866995</v>
      </c>
      <c r="X58">
        <v>164.64184542996813</v>
      </c>
      <c r="Y58">
        <v>151.96442333186022</v>
      </c>
      <c r="Z58">
        <v>151.96442333186022</v>
      </c>
      <c r="AA58">
        <v>29.178206125330071</v>
      </c>
      <c r="AB58">
        <v>4.270668151331706</v>
      </c>
      <c r="AC58">
        <v>-43.220227140262544</v>
      </c>
      <c r="AD58">
        <v>62</v>
      </c>
      <c r="AE58">
        <v>0</v>
      </c>
      <c r="AF58">
        <v>0</v>
      </c>
      <c r="AG58">
        <v>11</v>
      </c>
      <c r="AH58">
        <v>162</v>
      </c>
      <c r="AI58">
        <v>22</v>
      </c>
      <c r="AJ58">
        <v>21</v>
      </c>
      <c r="AK58">
        <v>16</v>
      </c>
      <c r="AL58">
        <v>19</v>
      </c>
      <c r="AM58">
        <v>10</v>
      </c>
    </row>
    <row r="59" spans="1:39">
      <c r="A59">
        <v>2</v>
      </c>
      <c r="B59">
        <v>30</v>
      </c>
      <c r="C59">
        <v>2021</v>
      </c>
      <c r="D59">
        <v>6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363</v>
      </c>
      <c r="R59">
        <v>2879</v>
      </c>
      <c r="S59">
        <v>2880</v>
      </c>
      <c r="T59">
        <v>9.0446420156451275</v>
      </c>
      <c r="U59">
        <v>8.9881909483360385</v>
      </c>
      <c r="V59">
        <v>15.079541507467871</v>
      </c>
      <c r="W59">
        <v>59.168750000000003</v>
      </c>
      <c r="X59">
        <v>165.59877500501429</v>
      </c>
      <c r="Y59">
        <v>152.84766932962827</v>
      </c>
      <c r="Z59">
        <v>152.83815624999991</v>
      </c>
      <c r="AA59">
        <v>30.399055213695529</v>
      </c>
      <c r="AB59">
        <v>4.4639756936003989</v>
      </c>
      <c r="AC59">
        <v>-39.624114544372524</v>
      </c>
      <c r="AD59">
        <v>91</v>
      </c>
      <c r="AE59">
        <v>0</v>
      </c>
      <c r="AF59">
        <v>0</v>
      </c>
      <c r="AG59">
        <v>19</v>
      </c>
      <c r="AH59">
        <v>250</v>
      </c>
      <c r="AI59">
        <v>19</v>
      </c>
      <c r="AJ59">
        <v>31</v>
      </c>
      <c r="AK59">
        <v>15</v>
      </c>
      <c r="AL59">
        <v>35</v>
      </c>
      <c r="AM59">
        <v>12</v>
      </c>
    </row>
    <row r="60" spans="1:39">
      <c r="A60">
        <v>2</v>
      </c>
      <c r="B60">
        <v>31</v>
      </c>
      <c r="C60">
        <v>2021</v>
      </c>
      <c r="D60">
        <v>7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344</v>
      </c>
      <c r="R60">
        <v>2808</v>
      </c>
      <c r="S60">
        <v>2808</v>
      </c>
      <c r="T60">
        <v>8.8215890169960076</v>
      </c>
      <c r="U60">
        <v>8.8330305005909189</v>
      </c>
      <c r="V60">
        <v>15.107905982905979</v>
      </c>
      <c r="W60">
        <v>59.220797720797719</v>
      </c>
      <c r="X60">
        <v>166.90252737110839</v>
      </c>
      <c r="Y60">
        <v>154.05103276353285</v>
      </c>
      <c r="Z60">
        <v>154.05103276353285</v>
      </c>
      <c r="AA60">
        <v>30.682999876349481</v>
      </c>
      <c r="AB60">
        <v>4.6906095730789952</v>
      </c>
      <c r="AC60">
        <v>-44.937219982053762</v>
      </c>
      <c r="AD60">
        <v>58</v>
      </c>
      <c r="AE60">
        <v>1</v>
      </c>
      <c r="AF60">
        <v>0</v>
      </c>
      <c r="AG60">
        <v>5</v>
      </c>
      <c r="AH60">
        <v>219</v>
      </c>
      <c r="AI60">
        <v>15</v>
      </c>
      <c r="AJ60">
        <v>29</v>
      </c>
      <c r="AK60">
        <v>9</v>
      </c>
      <c r="AL60">
        <v>14</v>
      </c>
      <c r="AM60">
        <v>4</v>
      </c>
    </row>
    <row r="61" spans="1:39">
      <c r="A61">
        <v>2</v>
      </c>
      <c r="B61">
        <v>32</v>
      </c>
      <c r="C61">
        <v>2021</v>
      </c>
      <c r="D61">
        <v>8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361</v>
      </c>
      <c r="R61">
        <v>2484</v>
      </c>
      <c r="S61">
        <v>2484</v>
      </c>
      <c r="T61">
        <v>7.8037133611887812</v>
      </c>
      <c r="U61">
        <v>7.8085046300587004</v>
      </c>
      <c r="V61">
        <v>15.113526570048315</v>
      </c>
      <c r="W61">
        <v>59.262077294685994</v>
      </c>
      <c r="X61">
        <v>166.78867831041777</v>
      </c>
      <c r="Y61">
        <v>153.94595008051513</v>
      </c>
      <c r="Z61">
        <v>153.94595008051513</v>
      </c>
      <c r="AA61">
        <v>30.770648226740743</v>
      </c>
      <c r="AB61">
        <v>4.5601361889376335</v>
      </c>
      <c r="AC61">
        <v>-38.83807584668989</v>
      </c>
      <c r="AD61">
        <v>85</v>
      </c>
      <c r="AE61">
        <v>0</v>
      </c>
      <c r="AF61">
        <v>0</v>
      </c>
      <c r="AG61">
        <v>8</v>
      </c>
      <c r="AH61">
        <v>190</v>
      </c>
      <c r="AI61">
        <v>25</v>
      </c>
      <c r="AJ61">
        <v>45</v>
      </c>
      <c r="AK61">
        <v>13</v>
      </c>
      <c r="AL61">
        <v>30</v>
      </c>
      <c r="AM61">
        <v>10</v>
      </c>
    </row>
    <row r="62" spans="1:39">
      <c r="A62">
        <v>2</v>
      </c>
      <c r="B62">
        <v>33</v>
      </c>
      <c r="C62">
        <v>2021</v>
      </c>
      <c r="D62">
        <v>9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346</v>
      </c>
      <c r="R62">
        <v>2913</v>
      </c>
      <c r="S62">
        <v>2913</v>
      </c>
      <c r="T62">
        <v>9.1514561276742814</v>
      </c>
      <c r="U62">
        <v>9.1569655763067939</v>
      </c>
      <c r="V62">
        <v>15.146240988671476</v>
      </c>
      <c r="W62">
        <v>59.235152763474069</v>
      </c>
      <c r="X62">
        <v>166.78668753921536</v>
      </c>
      <c r="Y62">
        <v>153.9441125986954</v>
      </c>
      <c r="Z62">
        <v>153.9441125986954</v>
      </c>
      <c r="AA62">
        <v>30.14423942517266</v>
      </c>
      <c r="AB62">
        <v>4.4945678147140864</v>
      </c>
      <c r="AC62">
        <v>-37.907610574873473</v>
      </c>
      <c r="AD62">
        <v>95</v>
      </c>
      <c r="AE62">
        <v>0</v>
      </c>
      <c r="AF62">
        <v>0</v>
      </c>
      <c r="AG62">
        <v>9</v>
      </c>
      <c r="AH62">
        <v>214</v>
      </c>
      <c r="AI62">
        <v>31</v>
      </c>
      <c r="AJ62">
        <v>53</v>
      </c>
      <c r="AK62">
        <v>26</v>
      </c>
      <c r="AL62">
        <v>22</v>
      </c>
      <c r="AM62">
        <v>6</v>
      </c>
    </row>
    <row r="63" spans="1:39">
      <c r="A63">
        <v>2</v>
      </c>
      <c r="B63">
        <v>34</v>
      </c>
      <c r="C63">
        <v>2021</v>
      </c>
      <c r="D63">
        <v>10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384</v>
      </c>
      <c r="R63">
        <v>2670</v>
      </c>
      <c r="S63">
        <v>2671</v>
      </c>
      <c r="T63">
        <v>8.3880493858188583</v>
      </c>
      <c r="U63">
        <v>8.4019693138762808</v>
      </c>
      <c r="V63">
        <v>14.938202247191011</v>
      </c>
      <c r="W63">
        <v>58.936727817296877</v>
      </c>
      <c r="X63">
        <v>166.90262578061299</v>
      </c>
      <c r="Y63">
        <v>154.05112359550577</v>
      </c>
      <c r="Z63">
        <v>154.04910894795972</v>
      </c>
      <c r="AA63">
        <v>30.798456937182184</v>
      </c>
      <c r="AB63">
        <v>4.7588931115328519</v>
      </c>
      <c r="AC63">
        <v>-35.767988946393302</v>
      </c>
      <c r="AD63">
        <v>98</v>
      </c>
      <c r="AE63">
        <v>0</v>
      </c>
      <c r="AF63">
        <v>0</v>
      </c>
      <c r="AG63">
        <v>10</v>
      </c>
      <c r="AH63">
        <v>192</v>
      </c>
      <c r="AI63">
        <v>25</v>
      </c>
      <c r="AJ63">
        <v>42</v>
      </c>
      <c r="AK63">
        <v>6</v>
      </c>
      <c r="AL63">
        <v>19</v>
      </c>
      <c r="AM63">
        <v>9</v>
      </c>
    </row>
    <row r="64" spans="1:39">
      <c r="A64">
        <v>2</v>
      </c>
      <c r="B64">
        <v>35</v>
      </c>
      <c r="C64">
        <v>2021</v>
      </c>
      <c r="D64">
        <v>11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389</v>
      </c>
      <c r="R64">
        <v>3058</v>
      </c>
      <c r="S64">
        <v>3058</v>
      </c>
      <c r="T64">
        <v>9.606986899563319</v>
      </c>
      <c r="U64">
        <v>9.7193660709063234</v>
      </c>
      <c r="V64">
        <v>14.528776978417261</v>
      </c>
      <c r="W64">
        <v>58.215827338129515</v>
      </c>
      <c r="X64">
        <v>168.63617586183179</v>
      </c>
      <c r="Y64">
        <v>155.6511903204705</v>
      </c>
      <c r="Z64">
        <v>155.6511903204705</v>
      </c>
      <c r="AA64">
        <v>30.706208003646445</v>
      </c>
      <c r="AB64">
        <v>5.2100281240363122</v>
      </c>
      <c r="AC64">
        <v>-42.273277467232894</v>
      </c>
      <c r="AD64">
        <v>140</v>
      </c>
      <c r="AE64">
        <v>0</v>
      </c>
      <c r="AF64">
        <v>0</v>
      </c>
      <c r="AG64">
        <v>13</v>
      </c>
      <c r="AH64">
        <v>222</v>
      </c>
      <c r="AI64">
        <v>50</v>
      </c>
      <c r="AJ64">
        <v>88</v>
      </c>
      <c r="AK64">
        <v>11</v>
      </c>
      <c r="AL64">
        <v>28</v>
      </c>
      <c r="AM64">
        <v>9</v>
      </c>
    </row>
    <row r="65" spans="1:39">
      <c r="A65">
        <v>2</v>
      </c>
      <c r="B65">
        <v>36</v>
      </c>
      <c r="C65">
        <v>2021</v>
      </c>
      <c r="D65">
        <v>12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313</v>
      </c>
      <c r="R65">
        <v>2284</v>
      </c>
      <c r="S65">
        <v>2284</v>
      </c>
      <c r="T65">
        <v>7.1753950551349313</v>
      </c>
      <c r="U65">
        <v>7.2366267694462589</v>
      </c>
      <c r="V65">
        <v>14.714535901926444</v>
      </c>
      <c r="W65">
        <v>58.455341506129599</v>
      </c>
      <c r="X65">
        <v>168.10876643398021</v>
      </c>
      <c r="Y65">
        <v>155.16439141856378</v>
      </c>
      <c r="Z65">
        <v>155.16439141856378</v>
      </c>
      <c r="AA65">
        <v>29.830541922201544</v>
      </c>
      <c r="AB65">
        <v>4.7735243285855038</v>
      </c>
      <c r="AC65">
        <v>-38.552352863767851</v>
      </c>
      <c r="AD65">
        <v>79</v>
      </c>
      <c r="AE65">
        <v>0</v>
      </c>
      <c r="AF65">
        <v>0</v>
      </c>
      <c r="AG65">
        <v>6</v>
      </c>
      <c r="AH65">
        <v>197</v>
      </c>
      <c r="AI65">
        <v>19</v>
      </c>
      <c r="AJ65">
        <v>47</v>
      </c>
      <c r="AK65">
        <v>6</v>
      </c>
      <c r="AL65">
        <v>40</v>
      </c>
      <c r="AM65">
        <v>6</v>
      </c>
    </row>
    <row r="66" spans="1:39">
      <c r="A66">
        <v>2</v>
      </c>
      <c r="B66">
        <v>37</v>
      </c>
      <c r="C66">
        <v>2020</v>
      </c>
      <c r="D66">
        <v>1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373</v>
      </c>
      <c r="R66">
        <v>3305</v>
      </c>
      <c r="S66">
        <v>3305</v>
      </c>
      <c r="T66">
        <v>10.259514496802629</v>
      </c>
      <c r="U66">
        <v>10.196655817020115</v>
      </c>
      <c r="V66">
        <v>15.279878971255677</v>
      </c>
      <c r="W66">
        <v>59.497730711043857</v>
      </c>
      <c r="X66">
        <v>164.02849027131481</v>
      </c>
      <c r="Y66">
        <v>151.39829652042357</v>
      </c>
      <c r="Z66">
        <v>151.39829652042357</v>
      </c>
      <c r="AA66">
        <v>29.485021019857449</v>
      </c>
      <c r="AB66">
        <v>4.2588071238439369</v>
      </c>
      <c r="AC66">
        <v>-42.437352982759698</v>
      </c>
      <c r="AD66">
        <v>142</v>
      </c>
      <c r="AE66">
        <v>0</v>
      </c>
      <c r="AF66">
        <v>0</v>
      </c>
      <c r="AG66">
        <v>9</v>
      </c>
      <c r="AH66">
        <v>450</v>
      </c>
      <c r="AI66">
        <v>90</v>
      </c>
      <c r="AJ66">
        <v>35</v>
      </c>
      <c r="AK66">
        <v>25</v>
      </c>
      <c r="AL66">
        <v>47</v>
      </c>
      <c r="AM66">
        <v>14</v>
      </c>
    </row>
    <row r="67" spans="1:39">
      <c r="A67">
        <v>2</v>
      </c>
      <c r="B67">
        <v>38</v>
      </c>
      <c r="C67">
        <v>2020</v>
      </c>
      <c r="D67">
        <v>2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314</v>
      </c>
      <c r="R67">
        <v>2243</v>
      </c>
      <c r="S67">
        <v>2243</v>
      </c>
      <c r="T67">
        <v>6.9628112000993356</v>
      </c>
      <c r="U67">
        <v>6.9220991546816677</v>
      </c>
      <c r="V67">
        <v>15.300044583147573</v>
      </c>
      <c r="W67">
        <v>59.53544360231831</v>
      </c>
      <c r="X67">
        <v>164.07466783622979</v>
      </c>
      <c r="Y67">
        <v>151.44091841283989</v>
      </c>
      <c r="Z67">
        <v>151.44091841283989</v>
      </c>
      <c r="AA67">
        <v>30.520720918716354</v>
      </c>
      <c r="AB67">
        <v>4.2965181101139525</v>
      </c>
      <c r="AC67">
        <v>-38.190842404447139</v>
      </c>
      <c r="AD67">
        <v>86</v>
      </c>
      <c r="AE67">
        <v>0</v>
      </c>
      <c r="AF67">
        <v>0</v>
      </c>
      <c r="AG67">
        <v>7</v>
      </c>
      <c r="AH67">
        <v>222</v>
      </c>
      <c r="AI67">
        <v>31</v>
      </c>
      <c r="AJ67">
        <v>38</v>
      </c>
      <c r="AK67">
        <v>20</v>
      </c>
      <c r="AL67">
        <v>20</v>
      </c>
      <c r="AM67">
        <v>6</v>
      </c>
    </row>
    <row r="68" spans="1:39">
      <c r="A68">
        <v>2</v>
      </c>
      <c r="B68">
        <v>39</v>
      </c>
      <c r="C68">
        <v>2020</v>
      </c>
      <c r="D68">
        <v>3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347</v>
      </c>
      <c r="R68">
        <v>2635</v>
      </c>
      <c r="S68">
        <v>2635</v>
      </c>
      <c r="T68">
        <v>8.1796734339107218</v>
      </c>
      <c r="U68">
        <v>8.1865152494832518</v>
      </c>
      <c r="V68">
        <v>14.995066413662236</v>
      </c>
      <c r="W68">
        <v>59.066793168880487</v>
      </c>
      <c r="X68">
        <v>165.17771231094071</v>
      </c>
      <c r="Y68">
        <v>152.45902846299839</v>
      </c>
      <c r="Z68">
        <v>152.45902846299839</v>
      </c>
      <c r="AA68">
        <v>31.607414016962796</v>
      </c>
      <c r="AB68">
        <v>4.9221739848472223</v>
      </c>
      <c r="AC68">
        <v>-44.825926976042098</v>
      </c>
      <c r="AD68">
        <v>84</v>
      </c>
      <c r="AE68">
        <v>0</v>
      </c>
      <c r="AF68">
        <v>0</v>
      </c>
      <c r="AG68">
        <v>7</v>
      </c>
      <c r="AH68">
        <v>241</v>
      </c>
      <c r="AI68">
        <v>29</v>
      </c>
      <c r="AJ68">
        <v>28</v>
      </c>
      <c r="AK68">
        <v>21</v>
      </c>
      <c r="AL68">
        <v>36</v>
      </c>
      <c r="AM68">
        <v>7</v>
      </c>
    </row>
    <row r="69" spans="1:39">
      <c r="A69">
        <v>2</v>
      </c>
      <c r="B69">
        <v>40</v>
      </c>
      <c r="C69">
        <v>2020</v>
      </c>
      <c r="D69">
        <v>4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327</v>
      </c>
      <c r="R69">
        <v>2607</v>
      </c>
      <c r="S69">
        <v>2607</v>
      </c>
      <c r="T69">
        <v>8.0927547029241929</v>
      </c>
      <c r="U69">
        <v>8.0809984808986872</v>
      </c>
      <c r="V69">
        <v>15.036823935558107</v>
      </c>
      <c r="W69">
        <v>59.100115074798609</v>
      </c>
      <c r="X69">
        <v>164.79991571986579</v>
      </c>
      <c r="Y69">
        <v>152.11032220943619</v>
      </c>
      <c r="Z69">
        <v>152.11032220943619</v>
      </c>
      <c r="AA69">
        <v>30.83762595066105</v>
      </c>
      <c r="AB69">
        <v>4.7069417989973052</v>
      </c>
      <c r="AC69">
        <v>-47.774302235593119</v>
      </c>
      <c r="AD69">
        <v>93</v>
      </c>
      <c r="AE69">
        <v>0</v>
      </c>
      <c r="AF69">
        <v>0</v>
      </c>
      <c r="AG69">
        <v>11</v>
      </c>
      <c r="AH69">
        <v>217</v>
      </c>
      <c r="AI69">
        <v>42</v>
      </c>
      <c r="AJ69">
        <v>33</v>
      </c>
      <c r="AK69">
        <v>20</v>
      </c>
      <c r="AL69">
        <v>23</v>
      </c>
      <c r="AM69">
        <v>9</v>
      </c>
    </row>
    <row r="70" spans="1:39">
      <c r="A70">
        <v>2</v>
      </c>
      <c r="B70">
        <v>41</v>
      </c>
      <c r="C70">
        <v>2020</v>
      </c>
      <c r="D70">
        <v>5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337</v>
      </c>
      <c r="R70">
        <v>2129</v>
      </c>
      <c r="S70">
        <v>2129</v>
      </c>
      <c r="T70">
        <v>6.608927795368472</v>
      </c>
      <c r="U70">
        <v>6.6167330032333744</v>
      </c>
      <c r="V70">
        <v>15.072334429309535</v>
      </c>
      <c r="W70">
        <v>59.183184593705981</v>
      </c>
      <c r="X70">
        <v>165.23457978786502</v>
      </c>
      <c r="Y70">
        <v>152.51151714419919</v>
      </c>
      <c r="Z70">
        <v>152.51151714419919</v>
      </c>
      <c r="AA70">
        <v>30.625842960184809</v>
      </c>
      <c r="AB70">
        <v>4.7166075775008034</v>
      </c>
      <c r="AC70">
        <v>-46.73909413330145</v>
      </c>
      <c r="AD70">
        <v>90</v>
      </c>
      <c r="AE70">
        <v>0</v>
      </c>
      <c r="AF70">
        <v>0</v>
      </c>
      <c r="AG70">
        <v>15</v>
      </c>
      <c r="AH70">
        <v>182</v>
      </c>
      <c r="AI70">
        <v>27</v>
      </c>
      <c r="AJ70">
        <v>32</v>
      </c>
      <c r="AK70">
        <v>19</v>
      </c>
      <c r="AL70">
        <v>22</v>
      </c>
      <c r="AM70">
        <v>8</v>
      </c>
    </row>
    <row r="71" spans="1:39">
      <c r="A71">
        <v>2</v>
      </c>
      <c r="B71">
        <v>42</v>
      </c>
      <c r="C71">
        <v>2020</v>
      </c>
      <c r="D71">
        <v>6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345</v>
      </c>
      <c r="R71">
        <v>2585</v>
      </c>
      <c r="S71">
        <v>2585</v>
      </c>
      <c r="T71">
        <v>8.0244614142919204</v>
      </c>
      <c r="U71">
        <v>8.000240584745244</v>
      </c>
      <c r="V71">
        <v>15.099032882011604</v>
      </c>
      <c r="W71">
        <v>59.229787234042576</v>
      </c>
      <c r="X71">
        <v>164.54151482320518</v>
      </c>
      <c r="Y71">
        <v>151.87181818181836</v>
      </c>
      <c r="Z71">
        <v>151.87181818181836</v>
      </c>
      <c r="AA71">
        <v>29.635456482893197</v>
      </c>
      <c r="AB71">
        <v>4.4811881188658491</v>
      </c>
      <c r="AC71">
        <v>-41.875942342323192</v>
      </c>
      <c r="AD71">
        <v>112</v>
      </c>
      <c r="AE71">
        <v>0</v>
      </c>
      <c r="AF71">
        <v>0</v>
      </c>
      <c r="AG71">
        <v>4</v>
      </c>
      <c r="AH71">
        <v>224</v>
      </c>
      <c r="AI71">
        <v>33</v>
      </c>
      <c r="AJ71">
        <v>35</v>
      </c>
      <c r="AK71">
        <v>38</v>
      </c>
      <c r="AL71">
        <v>25</v>
      </c>
      <c r="AM71">
        <v>5</v>
      </c>
    </row>
    <row r="72" spans="1:39">
      <c r="A72">
        <v>2</v>
      </c>
      <c r="B72">
        <v>43</v>
      </c>
      <c r="C72">
        <v>2020</v>
      </c>
      <c r="D72">
        <v>7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365</v>
      </c>
      <c r="R72">
        <v>2654</v>
      </c>
      <c r="S72">
        <v>2654</v>
      </c>
      <c r="T72">
        <v>8.2386540013658625</v>
      </c>
      <c r="U72">
        <v>8.2931837925723251</v>
      </c>
      <c r="V72">
        <v>15.055764883195179</v>
      </c>
      <c r="W72">
        <v>59.139788997739267</v>
      </c>
      <c r="X72">
        <v>166.13202663899463</v>
      </c>
      <c r="Y72">
        <v>153.33986058779178</v>
      </c>
      <c r="Z72">
        <v>153.33986058779178</v>
      </c>
      <c r="AA72">
        <v>32.194968066766634</v>
      </c>
      <c r="AB72">
        <v>4.6515807606296322</v>
      </c>
      <c r="AC72">
        <v>-46.724479294350921</v>
      </c>
      <c r="AD72">
        <v>112</v>
      </c>
      <c r="AE72">
        <v>0</v>
      </c>
      <c r="AF72">
        <v>0</v>
      </c>
      <c r="AG72">
        <v>9</v>
      </c>
      <c r="AH72">
        <v>259</v>
      </c>
      <c r="AI72">
        <v>29</v>
      </c>
      <c r="AJ72">
        <v>43</v>
      </c>
      <c r="AK72">
        <v>31</v>
      </c>
      <c r="AL72">
        <v>18</v>
      </c>
      <c r="AM72">
        <v>3</v>
      </c>
    </row>
    <row r="73" spans="1:39">
      <c r="A73">
        <v>2</v>
      </c>
      <c r="B73">
        <v>44</v>
      </c>
      <c r="C73">
        <v>2020</v>
      </c>
      <c r="D73">
        <v>8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323</v>
      </c>
      <c r="R73">
        <v>2401</v>
      </c>
      <c r="S73">
        <v>2401</v>
      </c>
      <c r="T73">
        <v>7.4532811820947389</v>
      </c>
      <c r="U73">
        <v>7.5141063592635104</v>
      </c>
      <c r="V73">
        <v>15.157017909204496</v>
      </c>
      <c r="W73">
        <v>59.344856309870899</v>
      </c>
      <c r="X73">
        <v>166.38653179448988</v>
      </c>
      <c r="Y73">
        <v>153.57476884631399</v>
      </c>
      <c r="Z73">
        <v>153.57476884631399</v>
      </c>
      <c r="AA73">
        <v>30.594936499343724</v>
      </c>
      <c r="AB73">
        <v>4.5961639010530382</v>
      </c>
      <c r="AC73">
        <v>-44.032402679954842</v>
      </c>
      <c r="AD73">
        <v>87</v>
      </c>
      <c r="AE73">
        <v>0</v>
      </c>
      <c r="AF73">
        <v>0</v>
      </c>
      <c r="AG73">
        <v>1</v>
      </c>
      <c r="AH73">
        <v>227</v>
      </c>
      <c r="AI73">
        <v>29</v>
      </c>
      <c r="AJ73">
        <v>49</v>
      </c>
      <c r="AK73">
        <v>25</v>
      </c>
      <c r="AL73">
        <v>22</v>
      </c>
      <c r="AM73">
        <v>5</v>
      </c>
    </row>
    <row r="74" spans="1:39">
      <c r="A74">
        <v>2</v>
      </c>
      <c r="B74">
        <v>45</v>
      </c>
      <c r="C74">
        <v>2020</v>
      </c>
      <c r="D74">
        <v>9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336</v>
      </c>
      <c r="R74">
        <v>2828</v>
      </c>
      <c r="S74">
        <v>2828</v>
      </c>
      <c r="T74">
        <v>8.7787918296392853</v>
      </c>
      <c r="U74">
        <v>8.8248781173654809</v>
      </c>
      <c r="V74">
        <v>14.942008486562941</v>
      </c>
      <c r="W74">
        <v>58.865275813295597</v>
      </c>
      <c r="X74">
        <v>165.90608004462459</v>
      </c>
      <c r="Y74">
        <v>153.13131188118828</v>
      </c>
      <c r="Z74">
        <v>153.13131188118828</v>
      </c>
      <c r="AA74">
        <v>30.498268193655392</v>
      </c>
      <c r="AB74">
        <v>4.545217970013244</v>
      </c>
      <c r="AC74">
        <v>-40.825943577976801</v>
      </c>
      <c r="AD74">
        <v>106</v>
      </c>
      <c r="AE74">
        <v>0</v>
      </c>
      <c r="AF74">
        <v>0</v>
      </c>
      <c r="AG74">
        <v>9</v>
      </c>
      <c r="AH74">
        <v>293</v>
      </c>
      <c r="AI74">
        <v>39</v>
      </c>
      <c r="AJ74">
        <v>52</v>
      </c>
      <c r="AK74">
        <v>23</v>
      </c>
      <c r="AL74">
        <v>33</v>
      </c>
      <c r="AM74">
        <v>6</v>
      </c>
    </row>
    <row r="75" spans="1:39">
      <c r="A75">
        <v>2</v>
      </c>
      <c r="B75">
        <v>46</v>
      </c>
      <c r="C75">
        <v>2020</v>
      </c>
      <c r="D75">
        <v>10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411</v>
      </c>
      <c r="R75">
        <v>3060</v>
      </c>
      <c r="S75">
        <v>3060</v>
      </c>
      <c r="T75">
        <v>9.4989756006705193</v>
      </c>
      <c r="U75">
        <v>9.437457905693476</v>
      </c>
      <c r="V75">
        <v>15.121568627450989</v>
      </c>
      <c r="W75">
        <v>59.237581699346407</v>
      </c>
      <c r="X75">
        <v>163.9708289960985</v>
      </c>
      <c r="Y75">
        <v>151.34507516339846</v>
      </c>
      <c r="Z75">
        <v>151.34507516339846</v>
      </c>
      <c r="AA75">
        <v>30.144241185148854</v>
      </c>
      <c r="AB75">
        <v>4.5633621257120813</v>
      </c>
      <c r="AC75">
        <v>-40.450728535586762</v>
      </c>
      <c r="AD75">
        <v>124</v>
      </c>
      <c r="AE75">
        <v>0</v>
      </c>
      <c r="AF75">
        <v>0</v>
      </c>
      <c r="AG75">
        <v>12</v>
      </c>
      <c r="AH75">
        <v>264</v>
      </c>
      <c r="AI75">
        <v>25</v>
      </c>
      <c r="AJ75">
        <v>47</v>
      </c>
      <c r="AK75">
        <v>20</v>
      </c>
      <c r="AL75">
        <v>57</v>
      </c>
      <c r="AM75">
        <v>5</v>
      </c>
    </row>
    <row r="76" spans="1:39">
      <c r="A76">
        <v>2</v>
      </c>
      <c r="B76">
        <v>47</v>
      </c>
      <c r="C76">
        <v>2020</v>
      </c>
      <c r="D76">
        <v>11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370</v>
      </c>
      <c r="R76">
        <v>3045</v>
      </c>
      <c r="S76">
        <v>3045</v>
      </c>
      <c r="T76">
        <v>9.4524119947848764</v>
      </c>
      <c r="U76">
        <v>9.4189879421415927</v>
      </c>
      <c r="V76">
        <v>14.845320197044339</v>
      </c>
      <c r="W76">
        <v>58.738916256157609</v>
      </c>
      <c r="X76">
        <v>164.45608042596848</v>
      </c>
      <c r="Y76">
        <v>151.79296223316922</v>
      </c>
      <c r="Z76">
        <v>151.79296223316922</v>
      </c>
      <c r="AA76">
        <v>30.693390559953848</v>
      </c>
      <c r="AB76">
        <v>4.7409559020210228</v>
      </c>
      <c r="AC76">
        <v>-40.101337681475513</v>
      </c>
      <c r="AD76">
        <v>111</v>
      </c>
      <c r="AE76">
        <v>0</v>
      </c>
      <c r="AF76">
        <v>0</v>
      </c>
      <c r="AG76">
        <v>7</v>
      </c>
      <c r="AH76">
        <v>282</v>
      </c>
      <c r="AI76">
        <v>36</v>
      </c>
      <c r="AJ76">
        <v>43</v>
      </c>
      <c r="AK76">
        <v>12</v>
      </c>
      <c r="AL76">
        <v>28</v>
      </c>
      <c r="AM76">
        <v>9</v>
      </c>
    </row>
    <row r="77" spans="1:39">
      <c r="A77">
        <v>2</v>
      </c>
      <c r="B77">
        <v>48</v>
      </c>
      <c r="C77">
        <v>2020</v>
      </c>
      <c r="D77">
        <v>12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338</v>
      </c>
      <c r="R77">
        <v>2722</v>
      </c>
      <c r="S77">
        <v>2722</v>
      </c>
      <c r="T77">
        <v>8.4497423480474367</v>
      </c>
      <c r="U77">
        <v>8.5081435929012752</v>
      </c>
      <c r="V77">
        <v>14.97428361498898</v>
      </c>
      <c r="W77">
        <v>58.889052167523879</v>
      </c>
      <c r="X77">
        <v>166.18035460829196</v>
      </c>
      <c r="Y77">
        <v>153.38446730345356</v>
      </c>
      <c r="Z77">
        <v>153.38446730345356</v>
      </c>
      <c r="AA77">
        <v>31.292325097715072</v>
      </c>
      <c r="AB77">
        <v>4.7681165308225451</v>
      </c>
      <c r="AC77">
        <v>-39.489102281863389</v>
      </c>
      <c r="AD77">
        <v>122</v>
      </c>
      <c r="AE77">
        <v>0</v>
      </c>
      <c r="AF77">
        <v>0</v>
      </c>
      <c r="AG77">
        <v>7</v>
      </c>
      <c r="AH77">
        <v>222</v>
      </c>
      <c r="AI77">
        <v>32</v>
      </c>
      <c r="AJ77">
        <v>50</v>
      </c>
      <c r="AK77">
        <v>15</v>
      </c>
      <c r="AL77">
        <v>40</v>
      </c>
      <c r="AM77">
        <v>12</v>
      </c>
    </row>
    <row r="78" spans="1:39">
      <c r="A78">
        <v>2</v>
      </c>
      <c r="B78">
        <v>49</v>
      </c>
      <c r="C78">
        <v>2019</v>
      </c>
      <c r="D78">
        <v>1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384</v>
      </c>
      <c r="R78">
        <v>2960</v>
      </c>
      <c r="S78">
        <v>2960</v>
      </c>
      <c r="T78">
        <v>8.978130971518695</v>
      </c>
      <c r="U78">
        <v>9.0962398227838364</v>
      </c>
      <c r="V78">
        <v>15.045945945945949</v>
      </c>
      <c r="W78">
        <v>59.06520270270272</v>
      </c>
      <c r="X78">
        <v>166.8796301718838</v>
      </c>
      <c r="Y78">
        <v>154.02989864864853</v>
      </c>
      <c r="Z78">
        <v>154.02989864864853</v>
      </c>
      <c r="AA78">
        <v>30.515205248221815</v>
      </c>
      <c r="AB78">
        <v>4.6152807254951487</v>
      </c>
      <c r="AC78">
        <v>-47.750751010825901</v>
      </c>
      <c r="AD78">
        <v>78</v>
      </c>
      <c r="AE78">
        <v>0</v>
      </c>
      <c r="AF78">
        <v>0</v>
      </c>
      <c r="AG78">
        <v>6</v>
      </c>
      <c r="AH78">
        <v>222</v>
      </c>
      <c r="AI78">
        <v>24</v>
      </c>
      <c r="AJ78">
        <v>17</v>
      </c>
      <c r="AK78">
        <v>15</v>
      </c>
      <c r="AL78">
        <v>30</v>
      </c>
      <c r="AM78">
        <v>17</v>
      </c>
    </row>
    <row r="79" spans="1:39">
      <c r="A79">
        <v>2</v>
      </c>
      <c r="B79">
        <v>50</v>
      </c>
      <c r="C79">
        <v>2019</v>
      </c>
      <c r="D79">
        <v>2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358</v>
      </c>
      <c r="R79">
        <v>2684</v>
      </c>
      <c r="S79">
        <v>2684</v>
      </c>
      <c r="T79">
        <v>8.1409809214716873</v>
      </c>
      <c r="U79">
        <v>8.1312786865778719</v>
      </c>
      <c r="V79">
        <v>15.05402384500745</v>
      </c>
      <c r="W79">
        <v>59.101341281669136</v>
      </c>
      <c r="X79">
        <v>164.51650404548101</v>
      </c>
      <c r="Y79">
        <v>151.84873323397872</v>
      </c>
      <c r="Z79">
        <v>151.84873323397872</v>
      </c>
      <c r="AA79">
        <v>29.304593959965633</v>
      </c>
      <c r="AB79">
        <v>4.3846549913549566</v>
      </c>
      <c r="AC79">
        <v>-40.352052338232511</v>
      </c>
      <c r="AD79">
        <v>71</v>
      </c>
      <c r="AE79">
        <v>0</v>
      </c>
      <c r="AF79">
        <v>0</v>
      </c>
      <c r="AG79">
        <v>16</v>
      </c>
      <c r="AH79">
        <v>137</v>
      </c>
      <c r="AI79">
        <v>25</v>
      </c>
      <c r="AJ79">
        <v>13</v>
      </c>
      <c r="AK79">
        <v>11</v>
      </c>
      <c r="AL79">
        <v>15</v>
      </c>
      <c r="AM79">
        <v>18</v>
      </c>
    </row>
    <row r="80" spans="1:39">
      <c r="A80">
        <v>2</v>
      </c>
      <c r="B80">
        <v>51</v>
      </c>
      <c r="C80">
        <v>2019</v>
      </c>
      <c r="D80">
        <v>3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360</v>
      </c>
      <c r="R80">
        <v>2460</v>
      </c>
      <c r="S80">
        <v>2460</v>
      </c>
      <c r="T80">
        <v>7.4615547938972995</v>
      </c>
      <c r="U80">
        <v>7.4202721223722383</v>
      </c>
      <c r="V80">
        <v>15.210975609756099</v>
      </c>
      <c r="W80">
        <v>59.514634146341457</v>
      </c>
      <c r="X80">
        <v>163.80149565309287</v>
      </c>
      <c r="Y80">
        <v>151.18878048780505</v>
      </c>
      <c r="Z80">
        <v>151.18878048780505</v>
      </c>
      <c r="AA80">
        <v>29.900766300247049</v>
      </c>
      <c r="AB80">
        <v>4.4887607235884799</v>
      </c>
      <c r="AC80">
        <v>-44.649867396565746</v>
      </c>
      <c r="AD80">
        <v>78</v>
      </c>
      <c r="AE80">
        <v>0</v>
      </c>
      <c r="AF80">
        <v>0</v>
      </c>
      <c r="AG80">
        <v>7</v>
      </c>
      <c r="AH80">
        <v>183</v>
      </c>
      <c r="AI80">
        <v>16</v>
      </c>
      <c r="AJ80">
        <v>15</v>
      </c>
      <c r="AK80">
        <v>13</v>
      </c>
      <c r="AL80">
        <v>28</v>
      </c>
      <c r="AM80">
        <v>5</v>
      </c>
    </row>
    <row r="81" spans="1:39">
      <c r="A81">
        <v>2</v>
      </c>
      <c r="B81">
        <v>52</v>
      </c>
      <c r="C81">
        <v>2019</v>
      </c>
      <c r="D81">
        <v>4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335</v>
      </c>
      <c r="R81">
        <v>2539</v>
      </c>
      <c r="S81">
        <v>2539</v>
      </c>
      <c r="T81">
        <v>7.7011738299614816</v>
      </c>
      <c r="U81">
        <v>7.6819497352339807</v>
      </c>
      <c r="V81">
        <v>15.074044899566752</v>
      </c>
      <c r="W81">
        <v>59.202048050413552</v>
      </c>
      <c r="X81">
        <v>164.30163981434572</v>
      </c>
      <c r="Y81">
        <v>151.6504135486415</v>
      </c>
      <c r="Z81">
        <v>151.6504135486415</v>
      </c>
      <c r="AA81">
        <v>31.357570286669208</v>
      </c>
      <c r="AB81">
        <v>4.8612634545974736</v>
      </c>
      <c r="AC81">
        <v>-46.602656445074494</v>
      </c>
      <c r="AD81">
        <v>70</v>
      </c>
      <c r="AE81">
        <v>0</v>
      </c>
      <c r="AF81">
        <v>0</v>
      </c>
      <c r="AG81">
        <v>5</v>
      </c>
      <c r="AH81">
        <v>179</v>
      </c>
      <c r="AI81">
        <v>21</v>
      </c>
      <c r="AJ81">
        <v>21</v>
      </c>
      <c r="AK81">
        <v>12</v>
      </c>
      <c r="AL81">
        <v>17</v>
      </c>
      <c r="AM81">
        <v>7</v>
      </c>
    </row>
    <row r="82" spans="1:39">
      <c r="A82">
        <v>2</v>
      </c>
      <c r="B82">
        <v>53</v>
      </c>
      <c r="C82">
        <v>2019</v>
      </c>
      <c r="D82">
        <v>5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362</v>
      </c>
      <c r="R82">
        <v>2629</v>
      </c>
      <c r="S82">
        <v>2629</v>
      </c>
      <c r="T82">
        <v>7.974157541933331</v>
      </c>
      <c r="U82">
        <v>8.026130811992255</v>
      </c>
      <c r="V82">
        <v>15.066945606694556</v>
      </c>
      <c r="W82">
        <v>59.239634842145293</v>
      </c>
      <c r="X82">
        <v>165.7863557857662</v>
      </c>
      <c r="Y82">
        <v>153.02080639026246</v>
      </c>
      <c r="Z82">
        <v>153.02080639026246</v>
      </c>
      <c r="AA82">
        <v>31.317260165713385</v>
      </c>
      <c r="AB82">
        <v>4.7383028504323059</v>
      </c>
      <c r="AC82">
        <v>-47.534132580385439</v>
      </c>
      <c r="AD82">
        <v>86</v>
      </c>
      <c r="AE82">
        <v>0</v>
      </c>
      <c r="AF82">
        <v>0</v>
      </c>
      <c r="AG82">
        <v>5</v>
      </c>
      <c r="AH82">
        <v>198</v>
      </c>
      <c r="AI82">
        <v>24</v>
      </c>
      <c r="AJ82">
        <v>21</v>
      </c>
      <c r="AK82">
        <v>22</v>
      </c>
      <c r="AL82">
        <v>19</v>
      </c>
      <c r="AM82">
        <v>2</v>
      </c>
    </row>
    <row r="83" spans="1:39">
      <c r="A83">
        <v>2</v>
      </c>
      <c r="B83">
        <v>54</v>
      </c>
      <c r="C83">
        <v>2019</v>
      </c>
      <c r="D83">
        <v>6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328</v>
      </c>
      <c r="R83">
        <v>2340</v>
      </c>
      <c r="S83">
        <v>2305</v>
      </c>
      <c r="T83">
        <v>7.0975765112681612</v>
      </c>
      <c r="U83">
        <v>6.9273956749055952</v>
      </c>
      <c r="V83">
        <v>15.107692307692304</v>
      </c>
      <c r="W83">
        <v>59.271583514099774</v>
      </c>
      <c r="X83">
        <v>163.22616699539776</v>
      </c>
      <c r="Y83">
        <v>150.65775213675235</v>
      </c>
      <c r="Z83">
        <v>150.6377787418657</v>
      </c>
      <c r="AA83">
        <v>32.330503073603154</v>
      </c>
      <c r="AB83">
        <v>4.8008490174737561</v>
      </c>
      <c r="AC83">
        <v>-45.902581991802606</v>
      </c>
      <c r="AD83">
        <v>83</v>
      </c>
      <c r="AE83">
        <v>1</v>
      </c>
      <c r="AF83">
        <v>0</v>
      </c>
      <c r="AG83">
        <v>8</v>
      </c>
      <c r="AH83">
        <v>189</v>
      </c>
      <c r="AI83">
        <v>21</v>
      </c>
      <c r="AJ83">
        <v>23</v>
      </c>
      <c r="AK83">
        <v>24</v>
      </c>
      <c r="AL83">
        <v>12</v>
      </c>
      <c r="AM83">
        <v>11</v>
      </c>
    </row>
    <row r="84" spans="1:39">
      <c r="A84">
        <v>2</v>
      </c>
      <c r="B84">
        <v>55</v>
      </c>
      <c r="C84">
        <v>2019</v>
      </c>
      <c r="D84">
        <v>7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369</v>
      </c>
      <c r="R84">
        <v>2748</v>
      </c>
      <c r="S84">
        <v>2748</v>
      </c>
      <c r="T84">
        <v>8.3351026722072259</v>
      </c>
      <c r="U84">
        <v>8.4232401562053401</v>
      </c>
      <c r="V84">
        <v>15.143013100436677</v>
      </c>
      <c r="W84">
        <v>59.29002911208152</v>
      </c>
      <c r="X84">
        <v>166.45451986355468</v>
      </c>
      <c r="Y84">
        <v>153.63752183406123</v>
      </c>
      <c r="Z84">
        <v>153.63752183406123</v>
      </c>
      <c r="AA84">
        <v>32.598547575183154</v>
      </c>
      <c r="AB84">
        <v>4.7601055759055191</v>
      </c>
      <c r="AC84">
        <v>-46.379815203201261</v>
      </c>
      <c r="AD84">
        <v>87</v>
      </c>
      <c r="AE84">
        <v>0</v>
      </c>
      <c r="AF84">
        <v>0</v>
      </c>
      <c r="AG84">
        <v>6</v>
      </c>
      <c r="AH84">
        <v>240</v>
      </c>
      <c r="AI84">
        <v>34</v>
      </c>
      <c r="AJ84">
        <v>27</v>
      </c>
      <c r="AK84">
        <v>22</v>
      </c>
      <c r="AL84">
        <v>17</v>
      </c>
      <c r="AM84">
        <v>7</v>
      </c>
    </row>
    <row r="85" spans="1:39">
      <c r="A85">
        <v>2</v>
      </c>
      <c r="B85">
        <v>56</v>
      </c>
      <c r="C85">
        <v>2019</v>
      </c>
      <c r="D85">
        <v>8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381</v>
      </c>
      <c r="R85">
        <v>3174</v>
      </c>
      <c r="S85">
        <v>3174</v>
      </c>
      <c r="T85">
        <v>9.6272255755406633</v>
      </c>
      <c r="U85">
        <v>9.569939746315562</v>
      </c>
      <c r="V85">
        <v>15.207939508506612</v>
      </c>
      <c r="W85">
        <v>59.508506616257101</v>
      </c>
      <c r="X85">
        <v>163.7326981617295</v>
      </c>
      <c r="Y85">
        <v>151.12528040327661</v>
      </c>
      <c r="Z85">
        <v>151.12528040327661</v>
      </c>
      <c r="AA85">
        <v>31.988390835361056</v>
      </c>
      <c r="AB85">
        <v>4.6772071412212322</v>
      </c>
      <c r="AC85">
        <v>-47.037502714356883</v>
      </c>
      <c r="AD85">
        <v>88</v>
      </c>
      <c r="AE85">
        <v>1</v>
      </c>
      <c r="AF85">
        <v>0</v>
      </c>
      <c r="AG85">
        <v>8</v>
      </c>
      <c r="AH85">
        <v>337</v>
      </c>
      <c r="AI85">
        <v>41</v>
      </c>
      <c r="AJ85">
        <v>108</v>
      </c>
      <c r="AK85">
        <v>21</v>
      </c>
      <c r="AL85">
        <v>26</v>
      </c>
      <c r="AM85">
        <v>12</v>
      </c>
    </row>
    <row r="86" spans="1:39">
      <c r="A86">
        <v>2</v>
      </c>
      <c r="B86">
        <v>57</v>
      </c>
      <c r="C86">
        <v>2019</v>
      </c>
      <c r="D86">
        <v>9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372</v>
      </c>
      <c r="R86">
        <v>2810</v>
      </c>
      <c r="S86">
        <v>2810</v>
      </c>
      <c r="T86">
        <v>8.5231581182322795</v>
      </c>
      <c r="U86">
        <v>8.5617730745148304</v>
      </c>
      <c r="V86">
        <v>14.938434163701068</v>
      </c>
      <c r="W86">
        <v>58.848754448398594</v>
      </c>
      <c r="X86">
        <v>165.45905159949561</v>
      </c>
      <c r="Y86">
        <v>152.71870462633436</v>
      </c>
      <c r="Z86">
        <v>152.71870462633436</v>
      </c>
      <c r="AA86">
        <v>31.043018696336855</v>
      </c>
      <c r="AB86">
        <v>4.6926428614495244</v>
      </c>
      <c r="AC86">
        <v>-43.724750429839055</v>
      </c>
      <c r="AD86">
        <v>110</v>
      </c>
      <c r="AE86">
        <v>0</v>
      </c>
      <c r="AF86">
        <v>0</v>
      </c>
      <c r="AG86">
        <v>7</v>
      </c>
      <c r="AH86">
        <v>257</v>
      </c>
      <c r="AI86">
        <v>31</v>
      </c>
      <c r="AJ86">
        <v>92</v>
      </c>
      <c r="AK86">
        <v>23</v>
      </c>
      <c r="AL86">
        <v>41</v>
      </c>
      <c r="AM86">
        <v>8</v>
      </c>
    </row>
    <row r="87" spans="1:39">
      <c r="A87">
        <v>2</v>
      </c>
      <c r="B87">
        <v>58</v>
      </c>
      <c r="C87">
        <v>2019</v>
      </c>
      <c r="D87">
        <v>10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409</v>
      </c>
      <c r="R87">
        <v>2873</v>
      </c>
      <c r="S87">
        <v>2873</v>
      </c>
      <c r="T87">
        <v>8.7142467166125765</v>
      </c>
      <c r="U87">
        <v>8.7156579057204091</v>
      </c>
      <c r="V87">
        <v>15.038983640793596</v>
      </c>
      <c r="W87">
        <v>59.050469892098839</v>
      </c>
      <c r="X87">
        <v>164.73947866696295</v>
      </c>
      <c r="Y87">
        <v>152.05453880960678</v>
      </c>
      <c r="Z87">
        <v>152.05453880960678</v>
      </c>
      <c r="AA87">
        <v>30.540866482767111</v>
      </c>
      <c r="AB87">
        <v>4.6247898839636257</v>
      </c>
      <c r="AC87">
        <v>-40.809636128031073</v>
      </c>
      <c r="AD87">
        <v>129</v>
      </c>
      <c r="AE87">
        <v>0</v>
      </c>
      <c r="AF87">
        <v>0</v>
      </c>
      <c r="AG87">
        <v>11</v>
      </c>
      <c r="AH87">
        <v>315</v>
      </c>
      <c r="AI87">
        <v>28</v>
      </c>
      <c r="AJ87">
        <v>52</v>
      </c>
      <c r="AK87">
        <v>33</v>
      </c>
      <c r="AL87">
        <v>20</v>
      </c>
      <c r="AM87">
        <v>10</v>
      </c>
    </row>
    <row r="88" spans="1:39">
      <c r="A88">
        <v>2</v>
      </c>
      <c r="B88">
        <v>59</v>
      </c>
      <c r="C88">
        <v>2019</v>
      </c>
      <c r="D88">
        <v>11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390</v>
      </c>
      <c r="R88">
        <v>3078</v>
      </c>
      <c r="S88">
        <v>3078</v>
      </c>
      <c r="T88">
        <v>9.3360429494373527</v>
      </c>
      <c r="U88">
        <v>9.3416607438730708</v>
      </c>
      <c r="V88">
        <v>14.917153996101369</v>
      </c>
      <c r="W88">
        <v>58.863547758284589</v>
      </c>
      <c r="X88">
        <v>164.81191794139639</v>
      </c>
      <c r="Y88">
        <v>152.12140025990897</v>
      </c>
      <c r="Z88">
        <v>152.12140025990897</v>
      </c>
      <c r="AA88">
        <v>30.38293140480204</v>
      </c>
      <c r="AB88">
        <v>4.7690894093293243</v>
      </c>
      <c r="AC88">
        <v>-43.723719352643279</v>
      </c>
      <c r="AD88">
        <v>125</v>
      </c>
      <c r="AE88">
        <v>0</v>
      </c>
      <c r="AF88">
        <v>0</v>
      </c>
      <c r="AG88">
        <v>10</v>
      </c>
      <c r="AH88">
        <v>280</v>
      </c>
      <c r="AI88">
        <v>74</v>
      </c>
      <c r="AJ88">
        <v>60</v>
      </c>
      <c r="AK88">
        <v>29</v>
      </c>
      <c r="AL88">
        <v>35</v>
      </c>
      <c r="AM88">
        <v>11</v>
      </c>
    </row>
    <row r="89" spans="1:39">
      <c r="A89">
        <v>2</v>
      </c>
      <c r="B89">
        <v>60</v>
      </c>
      <c r="C89">
        <v>2019</v>
      </c>
      <c r="D89">
        <v>12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378</v>
      </c>
      <c r="R89">
        <v>2674</v>
      </c>
      <c r="S89">
        <v>2674</v>
      </c>
      <c r="T89">
        <v>8.1106493979192607</v>
      </c>
      <c r="U89">
        <v>8.1044615195050049</v>
      </c>
      <c r="V89">
        <v>14.962602842183996</v>
      </c>
      <c r="W89">
        <v>58.96783844427825</v>
      </c>
      <c r="X89">
        <v>164.58714023974679</v>
      </c>
      <c r="Y89">
        <v>151.91393044128662</v>
      </c>
      <c r="Z89">
        <v>151.91393044128662</v>
      </c>
      <c r="AA89">
        <v>30.045739577982022</v>
      </c>
      <c r="AB89">
        <v>4.5433684363882048</v>
      </c>
      <c r="AC89">
        <v>-41.61004996870269</v>
      </c>
      <c r="AD89">
        <v>123</v>
      </c>
      <c r="AE89">
        <v>0</v>
      </c>
      <c r="AF89">
        <v>0</v>
      </c>
      <c r="AG89">
        <v>10</v>
      </c>
      <c r="AH89">
        <v>317</v>
      </c>
      <c r="AI89">
        <v>85</v>
      </c>
      <c r="AJ89">
        <v>63</v>
      </c>
      <c r="AK89">
        <v>27</v>
      </c>
      <c r="AL89">
        <v>37</v>
      </c>
      <c r="AM89">
        <v>13</v>
      </c>
    </row>
    <row r="90" spans="1:39">
      <c r="A90">
        <v>2</v>
      </c>
      <c r="B90">
        <v>61</v>
      </c>
      <c r="C90">
        <v>2018</v>
      </c>
      <c r="D90">
        <v>1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381</v>
      </c>
      <c r="R90">
        <v>3008</v>
      </c>
      <c r="S90">
        <v>3008</v>
      </c>
      <c r="T90">
        <v>9.0848686197523421</v>
      </c>
      <c r="U90">
        <v>9.1806791960365448</v>
      </c>
      <c r="V90">
        <v>14.85771276595745</v>
      </c>
      <c r="W90">
        <v>58.75</v>
      </c>
      <c r="X90">
        <v>167.5558208086488</v>
      </c>
      <c r="Y90">
        <v>154.65402260638319</v>
      </c>
      <c r="Z90">
        <v>154.65402260638319</v>
      </c>
      <c r="AA90">
        <v>30.724502658396244</v>
      </c>
      <c r="AB90">
        <v>4.8477484354715639</v>
      </c>
      <c r="AC90">
        <v>-49.943576167526707</v>
      </c>
      <c r="AD90">
        <v>100</v>
      </c>
      <c r="AE90">
        <v>0</v>
      </c>
      <c r="AF90">
        <v>0</v>
      </c>
      <c r="AG90">
        <v>6</v>
      </c>
      <c r="AH90">
        <v>242</v>
      </c>
      <c r="AI90">
        <v>34</v>
      </c>
      <c r="AJ90">
        <v>25</v>
      </c>
      <c r="AK90">
        <v>32</v>
      </c>
      <c r="AL90">
        <v>68</v>
      </c>
      <c r="AM90">
        <v>12</v>
      </c>
    </row>
    <row r="91" spans="1:39">
      <c r="A91">
        <v>2</v>
      </c>
      <c r="B91">
        <v>62</v>
      </c>
      <c r="C91">
        <v>2018</v>
      </c>
      <c r="D91">
        <v>2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357</v>
      </c>
      <c r="R91">
        <v>2718</v>
      </c>
      <c r="S91">
        <v>2718</v>
      </c>
      <c r="T91">
        <v>8.2090003020235596</v>
      </c>
      <c r="U91">
        <v>8.1473854878267549</v>
      </c>
      <c r="V91">
        <v>14.785871964679904</v>
      </c>
      <c r="W91">
        <v>58.635393671817511</v>
      </c>
      <c r="X91">
        <v>164.56268032147148</v>
      </c>
      <c r="Y91">
        <v>151.89135393671847</v>
      </c>
      <c r="Z91">
        <v>151.89135393671847</v>
      </c>
      <c r="AA91">
        <v>30.414260885338106</v>
      </c>
      <c r="AB91">
        <v>4.8443649371346336</v>
      </c>
      <c r="AC91">
        <v>-42.729941422952876</v>
      </c>
      <c r="AD91">
        <v>76</v>
      </c>
      <c r="AE91">
        <v>0</v>
      </c>
      <c r="AF91">
        <v>0</v>
      </c>
      <c r="AG91">
        <v>7</v>
      </c>
      <c r="AH91">
        <v>210</v>
      </c>
      <c r="AI91">
        <v>36</v>
      </c>
      <c r="AJ91">
        <v>20</v>
      </c>
      <c r="AK91">
        <v>19</v>
      </c>
      <c r="AL91">
        <v>65</v>
      </c>
      <c r="AM91">
        <v>17</v>
      </c>
    </row>
    <row r="92" spans="1:39">
      <c r="A92">
        <v>2</v>
      </c>
      <c r="B92">
        <v>63</v>
      </c>
      <c r="C92">
        <v>2018</v>
      </c>
      <c r="D92">
        <v>3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352</v>
      </c>
      <c r="R92">
        <v>2665</v>
      </c>
      <c r="S92">
        <v>2665</v>
      </c>
      <c r="T92">
        <v>8.0489278163696767</v>
      </c>
      <c r="U92">
        <v>8.0045440088715516</v>
      </c>
      <c r="V92">
        <v>14.89718574108818</v>
      </c>
      <c r="W92">
        <v>58.882926829268307</v>
      </c>
      <c r="X92">
        <v>164.89288741541483</v>
      </c>
      <c r="Y92">
        <v>152.19613508442751</v>
      </c>
      <c r="Z92">
        <v>152.19613508442751</v>
      </c>
      <c r="AA92">
        <v>31.472728897205545</v>
      </c>
      <c r="AB92">
        <v>5.074361600739409</v>
      </c>
      <c r="AC92">
        <v>-53.729017784649358</v>
      </c>
      <c r="AD92">
        <v>82</v>
      </c>
      <c r="AE92">
        <v>0</v>
      </c>
      <c r="AF92">
        <v>0</v>
      </c>
      <c r="AG92">
        <v>9</v>
      </c>
      <c r="AH92">
        <v>218</v>
      </c>
      <c r="AI92">
        <v>36</v>
      </c>
      <c r="AJ92">
        <v>11</v>
      </c>
      <c r="AK92">
        <v>10</v>
      </c>
      <c r="AL92">
        <v>51</v>
      </c>
      <c r="AM92">
        <v>8</v>
      </c>
    </row>
    <row r="93" spans="1:39">
      <c r="A93">
        <v>2</v>
      </c>
      <c r="B93">
        <v>64</v>
      </c>
      <c r="C93">
        <v>2018</v>
      </c>
      <c r="D93">
        <v>4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376</v>
      </c>
      <c r="R93">
        <v>2696</v>
      </c>
      <c r="S93">
        <v>2695</v>
      </c>
      <c r="T93">
        <v>8.1425551192993062</v>
      </c>
      <c r="U93">
        <v>8.2518938238249504</v>
      </c>
      <c r="V93">
        <v>14.693249258160236</v>
      </c>
      <c r="W93">
        <v>58.428571428571438</v>
      </c>
      <c r="X93">
        <v>168.08770908950598</v>
      </c>
      <c r="Y93">
        <v>155.14495548961429</v>
      </c>
      <c r="Z93">
        <v>155.15261595547315</v>
      </c>
      <c r="AA93">
        <v>31.371750400837236</v>
      </c>
      <c r="AB93">
        <v>5.102511295561805</v>
      </c>
      <c r="AC93">
        <v>-49.069613159237797</v>
      </c>
      <c r="AD93">
        <v>75</v>
      </c>
      <c r="AE93">
        <v>0</v>
      </c>
      <c r="AF93">
        <v>0</v>
      </c>
      <c r="AG93">
        <v>8</v>
      </c>
      <c r="AH93">
        <v>215</v>
      </c>
      <c r="AI93">
        <v>27</v>
      </c>
      <c r="AJ93">
        <v>19</v>
      </c>
      <c r="AK93">
        <v>31</v>
      </c>
      <c r="AL93">
        <v>66</v>
      </c>
      <c r="AM93">
        <v>17</v>
      </c>
    </row>
    <row r="94" spans="1:39">
      <c r="A94">
        <v>2</v>
      </c>
      <c r="B94">
        <v>65</v>
      </c>
      <c r="C94">
        <v>2018</v>
      </c>
      <c r="D94">
        <v>5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371</v>
      </c>
      <c r="R94">
        <v>3049</v>
      </c>
      <c r="S94">
        <v>3049</v>
      </c>
      <c r="T94">
        <v>9.2086982784657181</v>
      </c>
      <c r="U94">
        <v>9.2051327573205093</v>
      </c>
      <c r="V94">
        <v>14.882584453919316</v>
      </c>
      <c r="W94">
        <v>58.812725483765185</v>
      </c>
      <c r="X94">
        <v>165.74299088168789</v>
      </c>
      <c r="Y94">
        <v>152.98078058379815</v>
      </c>
      <c r="Z94">
        <v>152.98078058379815</v>
      </c>
      <c r="AA94">
        <v>31.3831623260022</v>
      </c>
      <c r="AB94">
        <v>4.7810049104587407</v>
      </c>
      <c r="AC94">
        <v>-49.567641250198513</v>
      </c>
      <c r="AD94">
        <v>88</v>
      </c>
      <c r="AE94">
        <v>0</v>
      </c>
      <c r="AF94">
        <v>0</v>
      </c>
      <c r="AG94">
        <v>7</v>
      </c>
      <c r="AH94">
        <v>252</v>
      </c>
      <c r="AI94">
        <v>28</v>
      </c>
      <c r="AJ94">
        <v>22</v>
      </c>
      <c r="AK94">
        <v>30</v>
      </c>
      <c r="AL94">
        <v>64</v>
      </c>
      <c r="AM94">
        <v>7</v>
      </c>
    </row>
    <row r="95" spans="1:39">
      <c r="A95">
        <v>2</v>
      </c>
      <c r="B95">
        <v>66</v>
      </c>
      <c r="C95">
        <v>2018</v>
      </c>
      <c r="D95">
        <v>6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355</v>
      </c>
      <c r="R95">
        <v>2540</v>
      </c>
      <c r="S95">
        <v>2539</v>
      </c>
      <c r="T95">
        <v>7.6713983690727874</v>
      </c>
      <c r="U95">
        <v>7.6486342752134817</v>
      </c>
      <c r="V95">
        <v>14.75</v>
      </c>
      <c r="W95">
        <v>58.50334777471447</v>
      </c>
      <c r="X95">
        <v>165.36934508321855</v>
      </c>
      <c r="Y95">
        <v>152.63590551181079</v>
      </c>
      <c r="Z95">
        <v>152.64600236313487</v>
      </c>
      <c r="AA95">
        <v>30.592820857780161</v>
      </c>
      <c r="AB95">
        <v>4.7761519273087991</v>
      </c>
      <c r="AC95">
        <v>-40.850517574192622</v>
      </c>
      <c r="AD95">
        <v>74</v>
      </c>
      <c r="AE95">
        <v>0</v>
      </c>
      <c r="AF95">
        <v>0</v>
      </c>
      <c r="AG95">
        <v>7</v>
      </c>
      <c r="AH95">
        <v>156</v>
      </c>
      <c r="AI95">
        <v>28</v>
      </c>
      <c r="AJ95">
        <v>19</v>
      </c>
      <c r="AK95">
        <v>12</v>
      </c>
      <c r="AL95">
        <v>54</v>
      </c>
      <c r="AM95">
        <v>12</v>
      </c>
    </row>
    <row r="96" spans="1:39">
      <c r="A96">
        <v>2</v>
      </c>
      <c r="B96">
        <v>67</v>
      </c>
      <c r="C96">
        <v>2018</v>
      </c>
      <c r="D96">
        <v>7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351</v>
      </c>
      <c r="R96">
        <v>2905</v>
      </c>
      <c r="S96">
        <v>2905</v>
      </c>
      <c r="T96">
        <v>8.7737843551797017</v>
      </c>
      <c r="U96">
        <v>8.7646528952061313</v>
      </c>
      <c r="V96">
        <v>14.93253012048193</v>
      </c>
      <c r="W96">
        <v>58.86540447504305</v>
      </c>
      <c r="X96">
        <v>165.63462330983157</v>
      </c>
      <c r="Y96">
        <v>152.88075731497403</v>
      </c>
      <c r="Z96">
        <v>152.88075731497403</v>
      </c>
      <c r="AA96">
        <v>31.049034864804568</v>
      </c>
      <c r="AB96">
        <v>4.7265454320339924</v>
      </c>
      <c r="AC96">
        <v>-44.490497345111677</v>
      </c>
      <c r="AD96">
        <v>92</v>
      </c>
      <c r="AE96">
        <v>0</v>
      </c>
      <c r="AF96">
        <v>0</v>
      </c>
      <c r="AG96">
        <v>9</v>
      </c>
      <c r="AH96">
        <v>227</v>
      </c>
      <c r="AI96">
        <v>22</v>
      </c>
      <c r="AJ96">
        <v>30</v>
      </c>
      <c r="AK96">
        <v>28</v>
      </c>
      <c r="AL96">
        <v>68</v>
      </c>
      <c r="AM96">
        <v>7</v>
      </c>
    </row>
    <row r="97" spans="1:39">
      <c r="A97">
        <v>2</v>
      </c>
      <c r="B97">
        <v>68</v>
      </c>
      <c r="C97">
        <v>2018</v>
      </c>
      <c r="D97">
        <v>8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370</v>
      </c>
      <c r="R97">
        <v>3199</v>
      </c>
      <c r="S97">
        <v>3199</v>
      </c>
      <c r="T97">
        <v>9.6617336152219853</v>
      </c>
      <c r="U97">
        <v>9.6028193805613515</v>
      </c>
      <c r="V97">
        <v>14.74085651766177</v>
      </c>
      <c r="W97">
        <v>58.550484526414486</v>
      </c>
      <c r="X97">
        <v>164.79614939256837</v>
      </c>
      <c r="Y97">
        <v>152.10684588934043</v>
      </c>
      <c r="Z97">
        <v>152.10684588934043</v>
      </c>
      <c r="AA97">
        <v>31.088868575747124</v>
      </c>
      <c r="AB97">
        <v>4.9810392835396202</v>
      </c>
      <c r="AC97">
        <v>-44.49047663753543</v>
      </c>
      <c r="AD97">
        <v>102</v>
      </c>
      <c r="AE97">
        <v>0</v>
      </c>
      <c r="AF97">
        <v>0</v>
      </c>
      <c r="AG97">
        <v>4</v>
      </c>
      <c r="AH97">
        <v>201</v>
      </c>
      <c r="AI97">
        <v>29</v>
      </c>
      <c r="AJ97">
        <v>32</v>
      </c>
      <c r="AK97">
        <v>24</v>
      </c>
      <c r="AL97">
        <v>72</v>
      </c>
      <c r="AM97">
        <v>4</v>
      </c>
    </row>
    <row r="98" spans="1:39">
      <c r="A98">
        <v>2</v>
      </c>
      <c r="B98">
        <v>69</v>
      </c>
      <c r="C98">
        <v>2018</v>
      </c>
      <c r="D98">
        <v>9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336</v>
      </c>
      <c r="R98">
        <v>2513</v>
      </c>
      <c r="S98">
        <v>2513</v>
      </c>
      <c r="T98">
        <v>7.589852008456659</v>
      </c>
      <c r="U98">
        <v>7.6136738331066898</v>
      </c>
      <c r="V98">
        <v>14.818941504178271</v>
      </c>
      <c r="W98">
        <v>58.649423000397931</v>
      </c>
      <c r="X98">
        <v>166.32759919275725</v>
      </c>
      <c r="Y98">
        <v>153.52037405491453</v>
      </c>
      <c r="Z98">
        <v>153.52037405491453</v>
      </c>
      <c r="AA98">
        <v>29.353234072528025</v>
      </c>
      <c r="AB98">
        <v>4.7519506817594719</v>
      </c>
      <c r="AC98">
        <v>-38.485878025048791</v>
      </c>
      <c r="AD98">
        <v>79</v>
      </c>
      <c r="AE98">
        <v>0</v>
      </c>
      <c r="AF98">
        <v>0</v>
      </c>
      <c r="AG98">
        <v>7</v>
      </c>
      <c r="AH98">
        <v>140</v>
      </c>
      <c r="AI98">
        <v>22</v>
      </c>
      <c r="AJ98">
        <v>43</v>
      </c>
      <c r="AK98">
        <v>17</v>
      </c>
      <c r="AL98">
        <v>51</v>
      </c>
      <c r="AM98">
        <v>5</v>
      </c>
    </row>
    <row r="99" spans="1:39">
      <c r="A99">
        <v>2</v>
      </c>
      <c r="B99">
        <v>70</v>
      </c>
      <c r="C99">
        <v>2018</v>
      </c>
      <c r="D99">
        <v>10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401</v>
      </c>
      <c r="R99">
        <v>2754</v>
      </c>
      <c r="S99">
        <v>2754</v>
      </c>
      <c r="T99">
        <v>8.3177287828450641</v>
      </c>
      <c r="U99">
        <v>8.2934852049935071</v>
      </c>
      <c r="V99">
        <v>14.698257080610022</v>
      </c>
      <c r="W99">
        <v>58.507988380537405</v>
      </c>
      <c r="X99">
        <v>165.32391376357162</v>
      </c>
      <c r="Y99">
        <v>152.59397240377638</v>
      </c>
      <c r="Z99">
        <v>152.59397240377638</v>
      </c>
      <c r="AA99">
        <v>31.458454348794632</v>
      </c>
      <c r="AB99">
        <v>4.9709513567621801</v>
      </c>
      <c r="AC99">
        <v>-44.04623563513718</v>
      </c>
      <c r="AD99">
        <v>99</v>
      </c>
      <c r="AE99">
        <v>0</v>
      </c>
      <c r="AF99">
        <v>0</v>
      </c>
      <c r="AG99">
        <v>15</v>
      </c>
      <c r="AH99">
        <v>248</v>
      </c>
      <c r="AI99">
        <v>40</v>
      </c>
      <c r="AJ99">
        <v>46</v>
      </c>
      <c r="AK99">
        <v>20</v>
      </c>
      <c r="AL99">
        <v>62</v>
      </c>
      <c r="AM99">
        <v>9</v>
      </c>
    </row>
    <row r="100" spans="1:39">
      <c r="A100">
        <v>2</v>
      </c>
      <c r="B100">
        <v>71</v>
      </c>
      <c r="C100">
        <v>2018</v>
      </c>
      <c r="D100">
        <v>11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403</v>
      </c>
      <c r="R100">
        <v>2838</v>
      </c>
      <c r="S100">
        <v>2838</v>
      </c>
      <c r="T100">
        <v>8.5714285714285694</v>
      </c>
      <c r="U100">
        <v>8.5619336418246093</v>
      </c>
      <c r="V100">
        <v>14.785412262156452</v>
      </c>
      <c r="W100">
        <v>58.623678646934465</v>
      </c>
      <c r="X100">
        <v>165.62351830940099</v>
      </c>
      <c r="Y100">
        <v>152.87050739957712</v>
      </c>
      <c r="Z100">
        <v>152.87050739957712</v>
      </c>
      <c r="AA100">
        <v>30.164733885046871</v>
      </c>
      <c r="AB100">
        <v>4.7391465258887644</v>
      </c>
      <c r="AC100">
        <v>-40.05205132063157</v>
      </c>
      <c r="AD100">
        <v>67</v>
      </c>
      <c r="AE100">
        <v>0</v>
      </c>
      <c r="AF100">
        <v>0</v>
      </c>
      <c r="AG100">
        <v>10</v>
      </c>
      <c r="AH100">
        <v>225</v>
      </c>
      <c r="AI100">
        <v>26</v>
      </c>
      <c r="AJ100">
        <v>47</v>
      </c>
      <c r="AK100">
        <v>11</v>
      </c>
      <c r="AL100">
        <v>40</v>
      </c>
      <c r="AM100">
        <v>6</v>
      </c>
    </row>
    <row r="101" spans="1:39">
      <c r="A101">
        <v>2</v>
      </c>
      <c r="B101">
        <v>72</v>
      </c>
      <c r="C101">
        <v>2018</v>
      </c>
      <c r="D101">
        <v>12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332</v>
      </c>
      <c r="R101">
        <v>2225</v>
      </c>
      <c r="S101">
        <v>2225</v>
      </c>
      <c r="T101">
        <v>6.7200241618846235</v>
      </c>
      <c r="U101">
        <v>6.7251654952139237</v>
      </c>
      <c r="V101">
        <v>14.889887640449436</v>
      </c>
      <c r="W101">
        <v>58.832359550561812</v>
      </c>
      <c r="X101">
        <v>165.93404506555322</v>
      </c>
      <c r="Y101">
        <v>153.15712359550565</v>
      </c>
      <c r="Z101">
        <v>153.15712359550565</v>
      </c>
      <c r="AA101">
        <v>31.518043696712351</v>
      </c>
      <c r="AB101">
        <v>4.6200574008963953</v>
      </c>
      <c r="AC101">
        <v>-43.019530624472438</v>
      </c>
      <c r="AD101">
        <v>54</v>
      </c>
      <c r="AE101">
        <v>0</v>
      </c>
      <c r="AF101">
        <v>0</v>
      </c>
      <c r="AG101">
        <v>6</v>
      </c>
      <c r="AH101">
        <v>207</v>
      </c>
      <c r="AI101">
        <v>16</v>
      </c>
      <c r="AJ101">
        <v>19</v>
      </c>
      <c r="AK101">
        <v>23</v>
      </c>
      <c r="AL101">
        <v>38</v>
      </c>
      <c r="AM101">
        <v>3</v>
      </c>
    </row>
    <row r="102" spans="1:39">
      <c r="A102">
        <v>2</v>
      </c>
      <c r="B102">
        <v>73</v>
      </c>
      <c r="C102">
        <v>2017</v>
      </c>
      <c r="D102">
        <v>1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408</v>
      </c>
      <c r="R102">
        <v>2754</v>
      </c>
      <c r="S102">
        <v>2754</v>
      </c>
      <c r="T102">
        <v>8.4610894343912229</v>
      </c>
      <c r="U102">
        <v>8.5755288349468142</v>
      </c>
      <c r="V102">
        <v>14.815904139433547</v>
      </c>
      <c r="W102">
        <v>58.732752360203371</v>
      </c>
      <c r="X102">
        <v>166.75156238812676</v>
      </c>
      <c r="Y102">
        <v>153.91169208424071</v>
      </c>
      <c r="Z102">
        <v>153.91169208424071</v>
      </c>
      <c r="AA102">
        <v>29.821819588536908</v>
      </c>
      <c r="AB102">
        <v>4.8329128258631791</v>
      </c>
      <c r="AC102">
        <v>-47.555812982743525</v>
      </c>
      <c r="AD102">
        <v>88</v>
      </c>
      <c r="AE102">
        <v>0</v>
      </c>
      <c r="AF102">
        <v>0</v>
      </c>
      <c r="AG102">
        <v>6</v>
      </c>
      <c r="AH102">
        <v>196</v>
      </c>
      <c r="AI102">
        <v>30</v>
      </c>
      <c r="AJ102">
        <v>38</v>
      </c>
      <c r="AK102">
        <v>14</v>
      </c>
      <c r="AL102">
        <v>96</v>
      </c>
      <c r="AM102">
        <v>12</v>
      </c>
    </row>
    <row r="103" spans="1:39">
      <c r="A103">
        <v>2</v>
      </c>
      <c r="B103">
        <v>74</v>
      </c>
      <c r="C103">
        <v>2017</v>
      </c>
      <c r="D103">
        <v>2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361</v>
      </c>
      <c r="R103">
        <v>2223</v>
      </c>
      <c r="S103">
        <v>2223</v>
      </c>
      <c r="T103">
        <v>6.829702909459586</v>
      </c>
      <c r="U103">
        <v>6.8404377081884276</v>
      </c>
      <c r="V103">
        <v>14.875843454790822</v>
      </c>
      <c r="W103">
        <v>58.9037336932074</v>
      </c>
      <c r="X103">
        <v>164.78488217098004</v>
      </c>
      <c r="Y103">
        <v>152.09644624381477</v>
      </c>
      <c r="Z103">
        <v>152.09644624381477</v>
      </c>
      <c r="AA103">
        <v>29.106939361511223</v>
      </c>
      <c r="AB103">
        <v>4.7138256757415151</v>
      </c>
      <c r="AC103">
        <v>-44.413587052555975</v>
      </c>
      <c r="AD103">
        <v>79</v>
      </c>
      <c r="AE103">
        <v>0</v>
      </c>
      <c r="AF103">
        <v>0</v>
      </c>
      <c r="AG103">
        <v>10</v>
      </c>
      <c r="AH103">
        <v>153</v>
      </c>
      <c r="AI103">
        <v>18</v>
      </c>
      <c r="AJ103">
        <v>26</v>
      </c>
      <c r="AK103">
        <v>26</v>
      </c>
      <c r="AL103">
        <v>70</v>
      </c>
      <c r="AM103">
        <v>7</v>
      </c>
    </row>
    <row r="104" spans="1:39">
      <c r="A104">
        <v>2</v>
      </c>
      <c r="B104">
        <v>75</v>
      </c>
      <c r="C104">
        <v>2017</v>
      </c>
      <c r="D104">
        <v>3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403</v>
      </c>
      <c r="R104">
        <v>2612</v>
      </c>
      <c r="S104">
        <v>2612</v>
      </c>
      <c r="T104">
        <v>8.0248241113398251</v>
      </c>
      <c r="U104">
        <v>8.0391142041194144</v>
      </c>
      <c r="V104">
        <v>14.88667687595712</v>
      </c>
      <c r="W104">
        <v>58.851837672281754</v>
      </c>
      <c r="X104">
        <v>164.81926071685129</v>
      </c>
      <c r="Y104">
        <v>152.12817764165371</v>
      </c>
      <c r="Z104">
        <v>152.12817764165371</v>
      </c>
      <c r="AA104">
        <v>30.076321918922361</v>
      </c>
      <c r="AB104">
        <v>4.7493717316096564</v>
      </c>
      <c r="AC104">
        <v>-47.888600973992595</v>
      </c>
      <c r="AD104">
        <v>89</v>
      </c>
      <c r="AE104">
        <v>0</v>
      </c>
      <c r="AF104">
        <v>0</v>
      </c>
      <c r="AG104">
        <v>9</v>
      </c>
      <c r="AH104">
        <v>223</v>
      </c>
      <c r="AI104">
        <v>30</v>
      </c>
      <c r="AJ104">
        <v>30</v>
      </c>
      <c r="AK104">
        <v>26</v>
      </c>
      <c r="AL104">
        <v>59</v>
      </c>
      <c r="AM104">
        <v>10</v>
      </c>
    </row>
    <row r="105" spans="1:39">
      <c r="A105">
        <v>2</v>
      </c>
      <c r="B105">
        <v>76</v>
      </c>
      <c r="C105">
        <v>2017</v>
      </c>
      <c r="D105">
        <v>4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364</v>
      </c>
      <c r="R105">
        <v>2539</v>
      </c>
      <c r="S105">
        <v>2539</v>
      </c>
      <c r="T105">
        <v>7.8005468677993184</v>
      </c>
      <c r="U105">
        <v>7.753728429663898</v>
      </c>
      <c r="V105">
        <v>14.857818038597872</v>
      </c>
      <c r="W105">
        <v>58.831035840882222</v>
      </c>
      <c r="X105">
        <v>163.53880546892108</v>
      </c>
      <c r="Y105">
        <v>150.94631744781449</v>
      </c>
      <c r="Z105">
        <v>150.94631744781449</v>
      </c>
      <c r="AA105">
        <v>29.149262038343561</v>
      </c>
      <c r="AB105">
        <v>4.7274063883060071</v>
      </c>
      <c r="AC105">
        <v>-47.89336687280484</v>
      </c>
      <c r="AD105">
        <v>86</v>
      </c>
      <c r="AE105">
        <v>1</v>
      </c>
      <c r="AF105">
        <v>0</v>
      </c>
      <c r="AG105">
        <v>9</v>
      </c>
      <c r="AH105">
        <v>219</v>
      </c>
      <c r="AI105">
        <v>58</v>
      </c>
      <c r="AJ105">
        <v>32</v>
      </c>
      <c r="AK105">
        <v>22</v>
      </c>
      <c r="AL105">
        <v>84</v>
      </c>
      <c r="AM105">
        <v>12</v>
      </c>
    </row>
    <row r="106" spans="1:39">
      <c r="A106">
        <v>2</v>
      </c>
      <c r="B106">
        <v>77</v>
      </c>
      <c r="C106">
        <v>2017</v>
      </c>
      <c r="D106">
        <v>5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410</v>
      </c>
      <c r="R106">
        <v>2791</v>
      </c>
      <c r="S106">
        <v>2791</v>
      </c>
      <c r="T106">
        <v>8.5747642016651806</v>
      </c>
      <c r="U106">
        <v>8.5607154234399925</v>
      </c>
      <c r="V106">
        <v>14.806162665711216</v>
      </c>
      <c r="W106">
        <v>58.699749193837349</v>
      </c>
      <c r="X106">
        <v>164.25672520363196</v>
      </c>
      <c r="Y106">
        <v>151.60895736295197</v>
      </c>
      <c r="Z106">
        <v>151.60895736295197</v>
      </c>
      <c r="AA106">
        <v>29.657912833610698</v>
      </c>
      <c r="AB106">
        <v>5.0142894994882621</v>
      </c>
      <c r="AC106">
        <v>-47.094894536316062</v>
      </c>
      <c r="AD106">
        <v>92</v>
      </c>
      <c r="AE106">
        <v>0</v>
      </c>
      <c r="AF106">
        <v>0</v>
      </c>
      <c r="AG106">
        <v>7</v>
      </c>
      <c r="AH106">
        <v>177</v>
      </c>
      <c r="AI106">
        <v>26</v>
      </c>
      <c r="AJ106">
        <v>32</v>
      </c>
      <c r="AK106">
        <v>30</v>
      </c>
      <c r="AL106">
        <v>124</v>
      </c>
      <c r="AM106">
        <v>11</v>
      </c>
    </row>
    <row r="107" spans="1:39">
      <c r="A107">
        <v>2</v>
      </c>
      <c r="B107">
        <v>78</v>
      </c>
      <c r="C107">
        <v>2017</v>
      </c>
      <c r="D107">
        <v>6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389</v>
      </c>
      <c r="R107">
        <v>2586</v>
      </c>
      <c r="S107">
        <v>2586</v>
      </c>
      <c r="T107">
        <v>7.9449445451473153</v>
      </c>
      <c r="U107">
        <v>7.9271396224931054</v>
      </c>
      <c r="V107">
        <v>14.813225058004637</v>
      </c>
      <c r="W107">
        <v>58.744006187161638</v>
      </c>
      <c r="X107">
        <v>164.15757319812749</v>
      </c>
      <c r="Y107">
        <v>151.51744006187172</v>
      </c>
      <c r="Z107">
        <v>151.51744006187172</v>
      </c>
      <c r="AA107">
        <v>29.427981771733162</v>
      </c>
      <c r="AB107">
        <v>4.997390351297482</v>
      </c>
      <c r="AC107">
        <v>-44.697482726482178</v>
      </c>
      <c r="AD107">
        <v>70</v>
      </c>
      <c r="AE107">
        <v>0</v>
      </c>
      <c r="AF107">
        <v>0</v>
      </c>
      <c r="AG107">
        <v>2</v>
      </c>
      <c r="AH107">
        <v>179</v>
      </c>
      <c r="AI107">
        <v>25</v>
      </c>
      <c r="AJ107">
        <v>19</v>
      </c>
      <c r="AK107">
        <v>21</v>
      </c>
      <c r="AL107">
        <v>108</v>
      </c>
      <c r="AM107">
        <v>8</v>
      </c>
    </row>
    <row r="108" spans="1:39">
      <c r="A108">
        <v>2</v>
      </c>
      <c r="B108">
        <v>79</v>
      </c>
      <c r="C108">
        <v>2017</v>
      </c>
      <c r="D108">
        <v>7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379</v>
      </c>
      <c r="R108">
        <v>2646</v>
      </c>
      <c r="S108">
        <v>2646</v>
      </c>
      <c r="T108">
        <v>8.1292820055915698</v>
      </c>
      <c r="U108">
        <v>8.0788344592564698</v>
      </c>
      <c r="V108">
        <v>15.003401360544219</v>
      </c>
      <c r="W108">
        <v>59.024943310657619</v>
      </c>
      <c r="X108">
        <v>163.50528895800556</v>
      </c>
      <c r="Y108">
        <v>150.91538170823901</v>
      </c>
      <c r="Z108">
        <v>150.91538170823901</v>
      </c>
      <c r="AA108">
        <v>30.689024335259528</v>
      </c>
      <c r="AB108">
        <v>4.6619815217141882</v>
      </c>
      <c r="AC108">
        <v>-44.72950260181841</v>
      </c>
      <c r="AD108">
        <v>94</v>
      </c>
      <c r="AE108">
        <v>0</v>
      </c>
      <c r="AF108">
        <v>0</v>
      </c>
      <c r="AG108">
        <v>8</v>
      </c>
      <c r="AH108">
        <v>186</v>
      </c>
      <c r="AI108">
        <v>22</v>
      </c>
      <c r="AJ108">
        <v>40</v>
      </c>
      <c r="AK108">
        <v>19</v>
      </c>
      <c r="AL108">
        <v>141</v>
      </c>
      <c r="AM108">
        <v>5</v>
      </c>
    </row>
    <row r="109" spans="1:39">
      <c r="A109">
        <v>2</v>
      </c>
      <c r="B109">
        <v>80</v>
      </c>
      <c r="C109">
        <v>2017</v>
      </c>
      <c r="D109">
        <v>8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399</v>
      </c>
      <c r="R109">
        <v>2977</v>
      </c>
      <c r="S109">
        <v>2977</v>
      </c>
      <c r="T109">
        <v>9.1462103290423684</v>
      </c>
      <c r="U109">
        <v>9.0755391327158375</v>
      </c>
      <c r="V109">
        <v>14.811219348337252</v>
      </c>
      <c r="W109">
        <v>58.717500839771603</v>
      </c>
      <c r="X109">
        <v>163.25501652066356</v>
      </c>
      <c r="Y109">
        <v>150.68438024857247</v>
      </c>
      <c r="Z109">
        <v>150.68438024857247</v>
      </c>
      <c r="AA109">
        <v>29.888286929160031</v>
      </c>
      <c r="AB109">
        <v>4.9571702124667185</v>
      </c>
      <c r="AC109">
        <v>-43.527945343763527</v>
      </c>
      <c r="AD109">
        <v>100</v>
      </c>
      <c r="AE109">
        <v>0</v>
      </c>
      <c r="AF109">
        <v>0</v>
      </c>
      <c r="AG109">
        <v>11</v>
      </c>
      <c r="AH109">
        <v>232</v>
      </c>
      <c r="AI109">
        <v>31</v>
      </c>
      <c r="AJ109">
        <v>30</v>
      </c>
      <c r="AK109">
        <v>34</v>
      </c>
      <c r="AL109">
        <v>149</v>
      </c>
      <c r="AM109">
        <v>10</v>
      </c>
    </row>
    <row r="110" spans="1:39">
      <c r="A110">
        <v>2</v>
      </c>
      <c r="B110">
        <v>81</v>
      </c>
      <c r="C110">
        <v>2017</v>
      </c>
      <c r="D110">
        <v>9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377</v>
      </c>
      <c r="R110">
        <v>2810</v>
      </c>
      <c r="S110">
        <v>2810</v>
      </c>
      <c r="T110">
        <v>8.6331377308058617</v>
      </c>
      <c r="U110">
        <v>8.562491738012934</v>
      </c>
      <c r="V110">
        <v>14.38967971530249</v>
      </c>
      <c r="W110">
        <v>57.950177935943053</v>
      </c>
      <c r="X110">
        <v>163.17994471069471</v>
      </c>
      <c r="Y110">
        <v>150.6150889679713</v>
      </c>
      <c r="Z110">
        <v>150.6150889679713</v>
      </c>
      <c r="AA110">
        <v>30.177684835037621</v>
      </c>
      <c r="AB110">
        <v>5.4842065351928211</v>
      </c>
      <c r="AC110">
        <v>-31.609595536028607</v>
      </c>
      <c r="AD110">
        <v>81</v>
      </c>
      <c r="AE110">
        <v>0</v>
      </c>
      <c r="AF110">
        <v>0</v>
      </c>
      <c r="AG110">
        <v>14</v>
      </c>
      <c r="AH110">
        <v>201</v>
      </c>
      <c r="AI110">
        <v>28</v>
      </c>
      <c r="AJ110">
        <v>26</v>
      </c>
      <c r="AK110">
        <v>27</v>
      </c>
      <c r="AL110">
        <v>73</v>
      </c>
      <c r="AM110">
        <v>7</v>
      </c>
    </row>
    <row r="111" spans="1:39">
      <c r="A111">
        <v>2</v>
      </c>
      <c r="B111">
        <v>82</v>
      </c>
      <c r="C111">
        <v>2017</v>
      </c>
      <c r="D111">
        <v>10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425</v>
      </c>
      <c r="R111">
        <v>2941</v>
      </c>
      <c r="S111">
        <v>2941</v>
      </c>
      <c r="T111">
        <v>9.0356078527758168</v>
      </c>
      <c r="U111">
        <v>9.0330815727756324</v>
      </c>
      <c r="V111">
        <v>14.60081604896294</v>
      </c>
      <c r="W111">
        <v>58.330499829989797</v>
      </c>
      <c r="X111">
        <v>164.48028268478339</v>
      </c>
      <c r="Y111">
        <v>151.81530091805504</v>
      </c>
      <c r="Z111">
        <v>151.81530091805504</v>
      </c>
      <c r="AA111">
        <v>31.410359554408245</v>
      </c>
      <c r="AB111">
        <v>5.1063745377557721</v>
      </c>
      <c r="AC111">
        <v>-44.39634798158788</v>
      </c>
      <c r="AD111">
        <v>85</v>
      </c>
      <c r="AE111">
        <v>0</v>
      </c>
      <c r="AF111">
        <v>0</v>
      </c>
      <c r="AG111">
        <v>10</v>
      </c>
      <c r="AH111">
        <v>205</v>
      </c>
      <c r="AI111">
        <v>35</v>
      </c>
      <c r="AJ111">
        <v>36</v>
      </c>
      <c r="AK111">
        <v>35</v>
      </c>
      <c r="AL111">
        <v>60</v>
      </c>
      <c r="AM111">
        <v>15</v>
      </c>
    </row>
    <row r="112" spans="1:39">
      <c r="A112">
        <v>2</v>
      </c>
      <c r="B112">
        <v>83</v>
      </c>
      <c r="C112">
        <v>2017</v>
      </c>
      <c r="D112">
        <v>11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425</v>
      </c>
      <c r="R112">
        <v>3091</v>
      </c>
      <c r="S112">
        <v>3091</v>
      </c>
      <c r="T112">
        <v>9.4964515038864477</v>
      </c>
      <c r="U112">
        <v>9.5611527852673248</v>
      </c>
      <c r="V112">
        <v>14.613393723714005</v>
      </c>
      <c r="W112">
        <v>58.3348430928502</v>
      </c>
      <c r="X112">
        <v>165.6472343254961</v>
      </c>
      <c r="Y112">
        <v>152.89239728243291</v>
      </c>
      <c r="Z112">
        <v>152.89239728243291</v>
      </c>
      <c r="AA112">
        <v>30.13694233358401</v>
      </c>
      <c r="AB112">
        <v>5.096875724822711</v>
      </c>
      <c r="AC112">
        <v>-41.807730454890688</v>
      </c>
      <c r="AD112">
        <v>81</v>
      </c>
      <c r="AE112">
        <v>0</v>
      </c>
      <c r="AF112">
        <v>0</v>
      </c>
      <c r="AG112">
        <v>10</v>
      </c>
      <c r="AH112">
        <v>198</v>
      </c>
      <c r="AI112">
        <v>34</v>
      </c>
      <c r="AJ112">
        <v>39</v>
      </c>
      <c r="AK112">
        <v>30</v>
      </c>
      <c r="AL112">
        <v>71</v>
      </c>
      <c r="AM112">
        <v>12</v>
      </c>
    </row>
    <row r="113" spans="1:39">
      <c r="A113">
        <v>2</v>
      </c>
      <c r="B113">
        <v>84</v>
      </c>
      <c r="C113">
        <v>2017</v>
      </c>
      <c r="D113">
        <v>12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363</v>
      </c>
      <c r="R113">
        <v>2579</v>
      </c>
      <c r="S113">
        <v>2579</v>
      </c>
      <c r="T113">
        <v>7.9234385080954883</v>
      </c>
      <c r="U113">
        <v>7.9922360891201629</v>
      </c>
      <c r="V113">
        <v>14.88871655680496</v>
      </c>
      <c r="W113">
        <v>58.754943776657619</v>
      </c>
      <c r="X113">
        <v>165.95483060320976</v>
      </c>
      <c r="Y113">
        <v>153.17630864676212</v>
      </c>
      <c r="Z113">
        <v>153.17630864676212</v>
      </c>
      <c r="AA113">
        <v>30.170131022526988</v>
      </c>
      <c r="AB113">
        <v>4.7754186914341341</v>
      </c>
      <c r="AC113">
        <v>-46.791568965673342</v>
      </c>
      <c r="AD113">
        <v>77</v>
      </c>
      <c r="AE113">
        <v>0</v>
      </c>
      <c r="AF113">
        <v>0</v>
      </c>
      <c r="AG113">
        <v>9</v>
      </c>
      <c r="AH113">
        <v>230</v>
      </c>
      <c r="AI113">
        <v>32</v>
      </c>
      <c r="AJ113">
        <v>27</v>
      </c>
      <c r="AK113">
        <v>26</v>
      </c>
      <c r="AL113">
        <v>75</v>
      </c>
      <c r="AM113">
        <v>7</v>
      </c>
    </row>
    <row r="114" spans="1:39">
      <c r="A114">
        <v>2</v>
      </c>
      <c r="B114">
        <v>85</v>
      </c>
      <c r="C114">
        <v>2016</v>
      </c>
      <c r="D114">
        <v>1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403</v>
      </c>
      <c r="R114">
        <v>2714</v>
      </c>
      <c r="S114">
        <v>2714</v>
      </c>
      <c r="T114">
        <v>8.1511292647765483</v>
      </c>
      <c r="U114">
        <v>8.11571732345557</v>
      </c>
      <c r="V114">
        <v>15.14075165806927</v>
      </c>
      <c r="W114">
        <v>59.30692704495209</v>
      </c>
      <c r="X114">
        <v>162.73405982063264</v>
      </c>
      <c r="Y114">
        <v>150.20353721444363</v>
      </c>
      <c r="Z114">
        <v>150.20353721444363</v>
      </c>
      <c r="AA114">
        <v>29.360564805113004</v>
      </c>
      <c r="AB114">
        <v>4.4535318704025473</v>
      </c>
      <c r="AC114">
        <v>-40.260239602690191</v>
      </c>
      <c r="AD114">
        <v>99</v>
      </c>
      <c r="AE114">
        <v>0</v>
      </c>
      <c r="AF114">
        <v>0</v>
      </c>
      <c r="AG114">
        <v>2</v>
      </c>
      <c r="AH114">
        <v>125</v>
      </c>
      <c r="AI114">
        <v>19</v>
      </c>
      <c r="AJ114">
        <v>27</v>
      </c>
      <c r="AK114">
        <v>21</v>
      </c>
      <c r="AL114">
        <v>33</v>
      </c>
      <c r="AM114">
        <v>13</v>
      </c>
    </row>
    <row r="115" spans="1:39">
      <c r="A115">
        <v>2</v>
      </c>
      <c r="B115">
        <v>86</v>
      </c>
      <c r="C115">
        <v>2016</v>
      </c>
      <c r="D115">
        <v>2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377</v>
      </c>
      <c r="R115">
        <v>2366</v>
      </c>
      <c r="S115">
        <v>2364</v>
      </c>
      <c r="T115">
        <v>7.1059586737145617</v>
      </c>
      <c r="U115">
        <v>7.1092249869052351</v>
      </c>
      <c r="V115">
        <v>15.027895181741332</v>
      </c>
      <c r="W115">
        <v>59.173011844331633</v>
      </c>
      <c r="X115">
        <v>163.56184443941757</v>
      </c>
      <c r="Y115">
        <v>150.96758241758243</v>
      </c>
      <c r="Z115">
        <v>151.05596446700505</v>
      </c>
      <c r="AA115">
        <v>29.341959914655348</v>
      </c>
      <c r="AB115">
        <v>4.3044186046891992</v>
      </c>
      <c r="AC115">
        <v>-46.973272443832691</v>
      </c>
      <c r="AD115">
        <v>80</v>
      </c>
      <c r="AE115">
        <v>0</v>
      </c>
      <c r="AF115">
        <v>0</v>
      </c>
      <c r="AG115">
        <v>12</v>
      </c>
      <c r="AH115">
        <v>189</v>
      </c>
      <c r="AI115">
        <v>22</v>
      </c>
      <c r="AJ115">
        <v>25</v>
      </c>
      <c r="AK115">
        <v>30</v>
      </c>
      <c r="AL115">
        <v>36</v>
      </c>
      <c r="AM115">
        <v>8</v>
      </c>
    </row>
    <row r="116" spans="1:39">
      <c r="A116">
        <v>2</v>
      </c>
      <c r="B116">
        <v>87</v>
      </c>
      <c r="C116">
        <v>2016</v>
      </c>
      <c r="D116">
        <v>3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369</v>
      </c>
      <c r="R116">
        <v>2494</v>
      </c>
      <c r="S116">
        <v>2494</v>
      </c>
      <c r="T116">
        <v>7.4903892359442557</v>
      </c>
      <c r="U116">
        <v>7.38952167818469</v>
      </c>
      <c r="V116">
        <v>15.113873295910182</v>
      </c>
      <c r="W116">
        <v>59.290296712109082</v>
      </c>
      <c r="X116">
        <v>161.24314823615697</v>
      </c>
      <c r="Y116">
        <v>148.82742582197284</v>
      </c>
      <c r="Z116">
        <v>148.82742582197284</v>
      </c>
      <c r="AA116">
        <v>28.418434923371574</v>
      </c>
      <c r="AB116">
        <v>4.5001035887762404</v>
      </c>
      <c r="AC116">
        <v>-40.420533704165251</v>
      </c>
      <c r="AD116">
        <v>86</v>
      </c>
      <c r="AE116">
        <v>0</v>
      </c>
      <c r="AF116">
        <v>0</v>
      </c>
      <c r="AG116">
        <v>14</v>
      </c>
      <c r="AH116">
        <v>207</v>
      </c>
      <c r="AI116">
        <v>23</v>
      </c>
      <c r="AJ116">
        <v>43</v>
      </c>
      <c r="AK116">
        <v>38</v>
      </c>
      <c r="AL116">
        <v>58</v>
      </c>
      <c r="AM116">
        <v>8</v>
      </c>
    </row>
    <row r="117" spans="1:39">
      <c r="A117">
        <v>2</v>
      </c>
      <c r="B117">
        <v>88</v>
      </c>
      <c r="C117">
        <v>2016</v>
      </c>
      <c r="D117">
        <v>4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419</v>
      </c>
      <c r="R117">
        <v>2770</v>
      </c>
      <c r="S117">
        <v>2769</v>
      </c>
      <c r="T117">
        <v>8.3193176357520393</v>
      </c>
      <c r="U117">
        <v>8.3693546425153595</v>
      </c>
      <c r="V117">
        <v>15.022382671480148</v>
      </c>
      <c r="W117">
        <v>59.112676056338024</v>
      </c>
      <c r="X117">
        <v>164.47676897262477</v>
      </c>
      <c r="Y117">
        <v>151.81205776173283</v>
      </c>
      <c r="Z117">
        <v>151.82109064644277</v>
      </c>
      <c r="AA117">
        <v>29.874732135870794</v>
      </c>
      <c r="AB117">
        <v>4.780363600605968</v>
      </c>
      <c r="AC117">
        <v>-44.44917612393531</v>
      </c>
      <c r="AD117">
        <v>87</v>
      </c>
      <c r="AE117">
        <v>0</v>
      </c>
      <c r="AF117">
        <v>0</v>
      </c>
      <c r="AG117">
        <v>11</v>
      </c>
      <c r="AH117">
        <v>275</v>
      </c>
      <c r="AI117">
        <v>47</v>
      </c>
      <c r="AJ117">
        <v>41</v>
      </c>
      <c r="AK117">
        <v>26</v>
      </c>
      <c r="AL117">
        <v>54</v>
      </c>
      <c r="AM117">
        <v>12</v>
      </c>
    </row>
    <row r="118" spans="1:39">
      <c r="A118">
        <v>2</v>
      </c>
      <c r="B118">
        <v>89</v>
      </c>
      <c r="C118">
        <v>2016</v>
      </c>
      <c r="D118">
        <v>5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398</v>
      </c>
      <c r="R118">
        <v>2820</v>
      </c>
      <c r="S118">
        <v>2816</v>
      </c>
      <c r="T118">
        <v>8.4694858241230175</v>
      </c>
      <c r="U118">
        <v>8.3429978783591245</v>
      </c>
      <c r="V118">
        <v>15.001063829787237</v>
      </c>
      <c r="W118">
        <v>59.072798295454554</v>
      </c>
      <c r="X118">
        <v>161.20486695404301</v>
      </c>
      <c r="Y118">
        <v>148.79209219858157</v>
      </c>
      <c r="Z118">
        <v>148.81700994318183</v>
      </c>
      <c r="AA118">
        <v>30.60594047001084</v>
      </c>
      <c r="AB118">
        <v>4.8724525814192239</v>
      </c>
      <c r="AC118">
        <v>-46.016607159038621</v>
      </c>
      <c r="AD118">
        <v>84</v>
      </c>
      <c r="AE118">
        <v>0</v>
      </c>
      <c r="AF118">
        <v>0</v>
      </c>
      <c r="AG118">
        <v>9</v>
      </c>
      <c r="AH118">
        <v>284</v>
      </c>
      <c r="AI118">
        <v>24</v>
      </c>
      <c r="AJ118">
        <v>37</v>
      </c>
      <c r="AK118">
        <v>38</v>
      </c>
      <c r="AL118">
        <v>44</v>
      </c>
      <c r="AM118">
        <v>6</v>
      </c>
    </row>
    <row r="119" spans="1:39">
      <c r="A119">
        <v>2</v>
      </c>
      <c r="B119">
        <v>90</v>
      </c>
      <c r="C119">
        <v>2016</v>
      </c>
      <c r="D119">
        <v>6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417</v>
      </c>
      <c r="R119">
        <v>3021</v>
      </c>
      <c r="S119">
        <v>3012</v>
      </c>
      <c r="T119">
        <v>9.0731619413743374</v>
      </c>
      <c r="U119">
        <v>8.9732209781447061</v>
      </c>
      <c r="V119">
        <v>14.924528301886795</v>
      </c>
      <c r="W119">
        <v>59.032204515272213</v>
      </c>
      <c r="X119">
        <v>162.14379445004479</v>
      </c>
      <c r="Y119">
        <v>149.65872227739123</v>
      </c>
      <c r="Z119">
        <v>149.64302788844589</v>
      </c>
      <c r="AA119">
        <v>29.830514513567241</v>
      </c>
      <c r="AB119">
        <v>4.7694480653371585</v>
      </c>
      <c r="AC119">
        <v>-41.778801921102904</v>
      </c>
      <c r="AD119">
        <v>88</v>
      </c>
      <c r="AE119">
        <v>0</v>
      </c>
      <c r="AF119">
        <v>0</v>
      </c>
      <c r="AG119">
        <v>7</v>
      </c>
      <c r="AH119">
        <v>273</v>
      </c>
      <c r="AI119">
        <v>49</v>
      </c>
      <c r="AJ119">
        <v>36</v>
      </c>
      <c r="AK119">
        <v>32</v>
      </c>
      <c r="AL119">
        <v>60</v>
      </c>
      <c r="AM119">
        <v>10</v>
      </c>
    </row>
    <row r="120" spans="1:39">
      <c r="A120">
        <v>2</v>
      </c>
      <c r="B120">
        <v>91</v>
      </c>
      <c r="C120">
        <v>2016</v>
      </c>
      <c r="D120">
        <v>7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375</v>
      </c>
      <c r="R120">
        <v>2763</v>
      </c>
      <c r="S120">
        <v>2759</v>
      </c>
      <c r="T120">
        <v>8.2982940893801089</v>
      </c>
      <c r="U120">
        <v>8.2380605689947526</v>
      </c>
      <c r="V120">
        <v>14.907709011943545</v>
      </c>
      <c r="W120">
        <v>58.937296121783248</v>
      </c>
      <c r="X120">
        <v>162.47484069202659</v>
      </c>
      <c r="Y120">
        <v>149.96427795874075</v>
      </c>
      <c r="Z120">
        <v>149.98104385647002</v>
      </c>
      <c r="AA120">
        <v>30.375005096487072</v>
      </c>
      <c r="AB120">
        <v>5.0303951895074883</v>
      </c>
      <c r="AC120">
        <v>-43.489783979110321</v>
      </c>
      <c r="AD120">
        <v>81</v>
      </c>
      <c r="AE120">
        <v>0</v>
      </c>
      <c r="AF120">
        <v>0</v>
      </c>
      <c r="AG120">
        <v>13</v>
      </c>
      <c r="AH120">
        <v>327</v>
      </c>
      <c r="AI120">
        <v>26</v>
      </c>
      <c r="AJ120">
        <v>37</v>
      </c>
      <c r="AK120">
        <v>40</v>
      </c>
      <c r="AL120">
        <v>75</v>
      </c>
      <c r="AM120">
        <v>8</v>
      </c>
    </row>
    <row r="121" spans="1:39">
      <c r="A121">
        <v>2</v>
      </c>
      <c r="B121">
        <v>92</v>
      </c>
      <c r="C121">
        <v>2016</v>
      </c>
      <c r="D121">
        <v>8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418</v>
      </c>
      <c r="R121">
        <v>2940</v>
      </c>
      <c r="S121">
        <v>2940</v>
      </c>
      <c r="T121">
        <v>8.8298894762133582</v>
      </c>
      <c r="U121">
        <v>8.9836231303251264</v>
      </c>
      <c r="V121">
        <v>14.753061224489796</v>
      </c>
      <c r="W121">
        <v>58.615646258503425</v>
      </c>
      <c r="X121">
        <v>166.28979002218409</v>
      </c>
      <c r="Y121">
        <v>153.48547619047611</v>
      </c>
      <c r="Z121">
        <v>153.48547619047611</v>
      </c>
      <c r="AA121">
        <v>30.926132917360448</v>
      </c>
      <c r="AB121">
        <v>5.0933356574807247</v>
      </c>
      <c r="AC121">
        <v>-48.067884571703189</v>
      </c>
      <c r="AD121">
        <v>105</v>
      </c>
      <c r="AE121">
        <v>0</v>
      </c>
      <c r="AF121">
        <v>0</v>
      </c>
      <c r="AG121">
        <v>18</v>
      </c>
      <c r="AH121">
        <v>289</v>
      </c>
      <c r="AI121">
        <v>25</v>
      </c>
      <c r="AJ121">
        <v>39</v>
      </c>
      <c r="AK121">
        <v>40</v>
      </c>
      <c r="AL121">
        <v>77</v>
      </c>
      <c r="AM121">
        <v>6</v>
      </c>
    </row>
    <row r="122" spans="1:39">
      <c r="A122">
        <v>2</v>
      </c>
      <c r="B122">
        <v>93</v>
      </c>
      <c r="C122">
        <v>2016</v>
      </c>
      <c r="D122">
        <v>9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398</v>
      </c>
      <c r="R122">
        <v>2827</v>
      </c>
      <c r="S122">
        <v>2814</v>
      </c>
      <c r="T122">
        <v>8.4905093704949568</v>
      </c>
      <c r="U122">
        <v>8.4576743893438895</v>
      </c>
      <c r="V122">
        <v>14.905199858507252</v>
      </c>
      <c r="W122">
        <v>58.937455579246638</v>
      </c>
      <c r="X122">
        <v>163.47149315856495</v>
      </c>
      <c r="Y122">
        <v>150.88418818535547</v>
      </c>
      <c r="Z122">
        <v>150.96975835110149</v>
      </c>
      <c r="AA122">
        <v>30.824615393484905</v>
      </c>
      <c r="AB122">
        <v>4.7074693095027458</v>
      </c>
      <c r="AC122">
        <v>-45.632134365382917</v>
      </c>
      <c r="AD122">
        <v>102</v>
      </c>
      <c r="AE122">
        <v>1</v>
      </c>
      <c r="AF122">
        <v>0</v>
      </c>
      <c r="AG122">
        <v>18</v>
      </c>
      <c r="AH122">
        <v>235</v>
      </c>
      <c r="AI122">
        <v>37</v>
      </c>
      <c r="AJ122">
        <v>31</v>
      </c>
      <c r="AK122">
        <v>37</v>
      </c>
      <c r="AL122">
        <v>65</v>
      </c>
      <c r="AM122">
        <v>7</v>
      </c>
    </row>
    <row r="123" spans="1:39">
      <c r="A123">
        <v>2</v>
      </c>
      <c r="B123">
        <v>94</v>
      </c>
      <c r="C123">
        <v>2016</v>
      </c>
      <c r="D123">
        <v>10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413</v>
      </c>
      <c r="R123">
        <v>2766</v>
      </c>
      <c r="S123">
        <v>2766</v>
      </c>
      <c r="T123">
        <v>8.3073041806823618</v>
      </c>
      <c r="U123">
        <v>8.3600116185569497</v>
      </c>
      <c r="V123">
        <v>14.659436008676796</v>
      </c>
      <c r="W123">
        <v>58.460231381055678</v>
      </c>
      <c r="X123">
        <v>164.48113565983485</v>
      </c>
      <c r="Y123">
        <v>151.8160882140273</v>
      </c>
      <c r="Z123">
        <v>151.8160882140273</v>
      </c>
      <c r="AA123">
        <v>29.824684257523209</v>
      </c>
      <c r="AB123">
        <v>5.000763696265194</v>
      </c>
      <c r="AC123">
        <v>-41.022117376194259</v>
      </c>
      <c r="AD123">
        <v>94</v>
      </c>
      <c r="AE123">
        <v>0</v>
      </c>
      <c r="AF123">
        <v>0</v>
      </c>
      <c r="AG123">
        <v>8</v>
      </c>
      <c r="AH123">
        <v>212</v>
      </c>
      <c r="AI123">
        <v>30</v>
      </c>
      <c r="AJ123">
        <v>36</v>
      </c>
      <c r="AK123">
        <v>35</v>
      </c>
      <c r="AL123">
        <v>59</v>
      </c>
      <c r="AM123">
        <v>5</v>
      </c>
    </row>
    <row r="124" spans="1:39">
      <c r="A124">
        <v>2</v>
      </c>
      <c r="B124">
        <v>95</v>
      </c>
      <c r="C124">
        <v>2016</v>
      </c>
      <c r="D124">
        <v>11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446</v>
      </c>
      <c r="R124">
        <v>3084</v>
      </c>
      <c r="S124">
        <v>3079</v>
      </c>
      <c r="T124">
        <v>9.2623738587217677</v>
      </c>
      <c r="U124">
        <v>9.3300297292513985</v>
      </c>
      <c r="V124">
        <v>14.370622568093379</v>
      </c>
      <c r="W124">
        <v>57.891198441052303</v>
      </c>
      <c r="X124">
        <v>164.89682884295723</v>
      </c>
      <c r="Y124">
        <v>152.19977302204938</v>
      </c>
      <c r="Z124">
        <v>152.20763234816511</v>
      </c>
      <c r="AA124">
        <v>30.019053441913719</v>
      </c>
      <c r="AB124">
        <v>5.5440762893817954</v>
      </c>
      <c r="AC124">
        <v>-42.581615694369773</v>
      </c>
      <c r="AD124">
        <v>99</v>
      </c>
      <c r="AE124">
        <v>2</v>
      </c>
      <c r="AF124">
        <v>0</v>
      </c>
      <c r="AG124">
        <v>10</v>
      </c>
      <c r="AH124">
        <v>209</v>
      </c>
      <c r="AI124">
        <v>40</v>
      </c>
      <c r="AJ124">
        <v>56</v>
      </c>
      <c r="AK124">
        <v>22</v>
      </c>
      <c r="AL124">
        <v>68</v>
      </c>
      <c r="AM124">
        <v>13</v>
      </c>
    </row>
    <row r="125" spans="1:39">
      <c r="A125">
        <v>2</v>
      </c>
      <c r="B125">
        <v>96</v>
      </c>
      <c r="C125">
        <v>2016</v>
      </c>
      <c r="D125">
        <v>12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366</v>
      </c>
      <c r="R125">
        <v>2731</v>
      </c>
      <c r="S125">
        <v>2731</v>
      </c>
      <c r="T125">
        <v>8.202186448822685</v>
      </c>
      <c r="U125">
        <v>8.3305630759631857</v>
      </c>
      <c r="V125">
        <v>14.678872207982426</v>
      </c>
      <c r="W125">
        <v>58.432442328817281</v>
      </c>
      <c r="X125">
        <v>166.00227792692004</v>
      </c>
      <c r="Y125">
        <v>153.22010252654709</v>
      </c>
      <c r="Z125">
        <v>153.22010252654709</v>
      </c>
      <c r="AA125">
        <v>29.671469567989686</v>
      </c>
      <c r="AB125">
        <v>5.0921312495495137</v>
      </c>
      <c r="AC125">
        <v>-45.011713954829048</v>
      </c>
      <c r="AD125">
        <v>98</v>
      </c>
      <c r="AE125">
        <v>1</v>
      </c>
      <c r="AF125">
        <v>0</v>
      </c>
      <c r="AG125">
        <v>26</v>
      </c>
      <c r="AH125">
        <v>223</v>
      </c>
      <c r="AI125">
        <v>25</v>
      </c>
      <c r="AJ125">
        <v>63</v>
      </c>
      <c r="AK125">
        <v>30</v>
      </c>
      <c r="AL125">
        <v>109</v>
      </c>
      <c r="AM125">
        <v>8</v>
      </c>
    </row>
    <row r="126" spans="1:39">
      <c r="A126">
        <v>2</v>
      </c>
      <c r="B126">
        <v>97</v>
      </c>
      <c r="C126">
        <v>2015</v>
      </c>
      <c r="D126">
        <v>1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630</v>
      </c>
      <c r="R126">
        <v>3980</v>
      </c>
      <c r="S126">
        <v>3978</v>
      </c>
      <c r="T126">
        <v>8.1607545622308777</v>
      </c>
      <c r="U126">
        <v>8.2842046481081528</v>
      </c>
      <c r="V126">
        <v>15.07185929648241</v>
      </c>
      <c r="W126">
        <v>59.116641528406248</v>
      </c>
      <c r="X126">
        <v>152.68531171567437</v>
      </c>
      <c r="Y126">
        <v>140.92854271356779</v>
      </c>
      <c r="Z126">
        <v>140.94198089492204</v>
      </c>
      <c r="AA126">
        <v>32.267242825741249</v>
      </c>
      <c r="AB126">
        <v>4.2644448380153124</v>
      </c>
      <c r="AC126">
        <v>-34.555589687021609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108</v>
      </c>
      <c r="AM126">
        <v>33</v>
      </c>
    </row>
    <row r="127" spans="1:39">
      <c r="A127">
        <v>2</v>
      </c>
      <c r="B127">
        <v>98</v>
      </c>
      <c r="C127">
        <v>2015</v>
      </c>
      <c r="D127">
        <v>2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503</v>
      </c>
      <c r="R127">
        <v>3187</v>
      </c>
      <c r="S127">
        <v>3185</v>
      </c>
      <c r="T127">
        <v>6.5347549723190479</v>
      </c>
      <c r="U127">
        <v>6.6207980246534861</v>
      </c>
      <c r="V127">
        <v>15.350486350800121</v>
      </c>
      <c r="W127">
        <v>59.680062794348522</v>
      </c>
      <c r="X127">
        <v>152.40333410275565</v>
      </c>
      <c r="Y127">
        <v>140.66827737684363</v>
      </c>
      <c r="Z127">
        <v>140.68740973312424</v>
      </c>
      <c r="AA127">
        <v>31.257695743799744</v>
      </c>
      <c r="AB127">
        <v>4.2211616095070967</v>
      </c>
      <c r="AC127">
        <v>-35.741121207025827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88</v>
      </c>
      <c r="AM127">
        <v>26</v>
      </c>
    </row>
    <row r="128" spans="1:39">
      <c r="A128">
        <v>2</v>
      </c>
      <c r="B128">
        <v>99</v>
      </c>
      <c r="C128">
        <v>2015</v>
      </c>
      <c r="D128">
        <v>3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572</v>
      </c>
      <c r="R128">
        <v>3652</v>
      </c>
      <c r="S128">
        <v>3652</v>
      </c>
      <c r="T128">
        <v>7.4882099651425058</v>
      </c>
      <c r="U128">
        <v>7.6634469313419329</v>
      </c>
      <c r="V128">
        <v>15.275739320920048</v>
      </c>
      <c r="W128">
        <v>59.586527929901415</v>
      </c>
      <c r="X128">
        <v>153.86718745364533</v>
      </c>
      <c r="Y128">
        <v>142.0194140197153</v>
      </c>
      <c r="Z128">
        <v>142.0194140197153</v>
      </c>
      <c r="AA128">
        <v>30.457841482313722</v>
      </c>
      <c r="AB128">
        <v>4.3785690237906403</v>
      </c>
      <c r="AC128">
        <v>-34.294197910827847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92</v>
      </c>
      <c r="AM128">
        <v>35</v>
      </c>
    </row>
    <row r="129" spans="1:39">
      <c r="A129">
        <v>2</v>
      </c>
      <c r="B129">
        <v>100</v>
      </c>
      <c r="C129">
        <v>2015</v>
      </c>
      <c r="D129">
        <v>4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573</v>
      </c>
      <c r="R129">
        <v>3944</v>
      </c>
      <c r="S129">
        <v>3944</v>
      </c>
      <c r="T129">
        <v>8.0869386918187391</v>
      </c>
      <c r="U129">
        <v>8.0967197801884296</v>
      </c>
      <c r="V129">
        <v>15.242900608519269</v>
      </c>
      <c r="W129">
        <v>59.419117647058819</v>
      </c>
      <c r="X129">
        <v>150.53061385947143</v>
      </c>
      <c r="Y129">
        <v>138.93975659229187</v>
      </c>
      <c r="Z129">
        <v>138.93975659229187</v>
      </c>
      <c r="AA129">
        <v>30.318477913368351</v>
      </c>
      <c r="AB129">
        <v>4.1537453018706092</v>
      </c>
      <c r="AC129">
        <v>-31.851310452270777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98</v>
      </c>
      <c r="AM129">
        <v>47</v>
      </c>
    </row>
    <row r="130" spans="1:39">
      <c r="A130">
        <v>2</v>
      </c>
      <c r="B130">
        <v>101</v>
      </c>
      <c r="C130">
        <v>2015</v>
      </c>
      <c r="D130">
        <v>5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545</v>
      </c>
      <c r="R130">
        <v>3733</v>
      </c>
      <c r="S130">
        <v>3732</v>
      </c>
      <c r="T130">
        <v>7.6542956735698144</v>
      </c>
      <c r="U130">
        <v>7.607825593091107</v>
      </c>
      <c r="V130">
        <v>15.199839271363514</v>
      </c>
      <c r="W130">
        <v>59.427116827438361</v>
      </c>
      <c r="X130">
        <v>149.46700956216313</v>
      </c>
      <c r="Y130">
        <v>137.95804982587731</v>
      </c>
      <c r="Z130">
        <v>137.96637191854228</v>
      </c>
      <c r="AA130">
        <v>30.664750553266252</v>
      </c>
      <c r="AB130">
        <v>4.4016334715492809</v>
      </c>
      <c r="AC130">
        <v>-30.582874696918282</v>
      </c>
      <c r="AD130">
        <v>1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87</v>
      </c>
      <c r="AM130">
        <v>35</v>
      </c>
    </row>
    <row r="131" spans="1:39">
      <c r="A131">
        <v>2</v>
      </c>
      <c r="B131">
        <v>102</v>
      </c>
      <c r="C131">
        <v>2015</v>
      </c>
      <c r="D131">
        <v>6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573</v>
      </c>
      <c r="R131">
        <v>4069</v>
      </c>
      <c r="S131">
        <v>4069</v>
      </c>
      <c r="T131">
        <v>8.3432437974164486</v>
      </c>
      <c r="U131">
        <v>8.394850389622702</v>
      </c>
      <c r="V131">
        <v>15.275497665274022</v>
      </c>
      <c r="W131">
        <v>59.556647825018416</v>
      </c>
      <c r="X131">
        <v>151.278740747032</v>
      </c>
      <c r="Y131">
        <v>139.63027770951064</v>
      </c>
      <c r="Z131">
        <v>139.63027770951064</v>
      </c>
      <c r="AA131">
        <v>30.71749997261934</v>
      </c>
      <c r="AB131">
        <v>4.3453800766901258</v>
      </c>
      <c r="AC131">
        <v>-35.83038762490235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111</v>
      </c>
      <c r="AM131">
        <v>9</v>
      </c>
    </row>
    <row r="132" spans="1:39">
      <c r="A132">
        <v>2</v>
      </c>
      <c r="B132">
        <v>103</v>
      </c>
      <c r="C132">
        <v>2015</v>
      </c>
      <c r="D132">
        <v>7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569</v>
      </c>
      <c r="R132">
        <v>4021</v>
      </c>
      <c r="S132">
        <v>4017</v>
      </c>
      <c r="T132">
        <v>8.2448226368669282</v>
      </c>
      <c r="U132">
        <v>8.2409874415812823</v>
      </c>
      <c r="V132">
        <v>15.270082069137031</v>
      </c>
      <c r="W132">
        <v>59.583271097834221</v>
      </c>
      <c r="X132">
        <v>150.38121907655477</v>
      </c>
      <c r="Y132">
        <v>138.80186520766</v>
      </c>
      <c r="Z132">
        <v>138.84548170276344</v>
      </c>
      <c r="AA132">
        <v>30.819773228081356</v>
      </c>
      <c r="AB132">
        <v>4.281726629177018</v>
      </c>
      <c r="AC132">
        <v>-33.259960019413271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120</v>
      </c>
      <c r="AM132">
        <v>16</v>
      </c>
    </row>
    <row r="133" spans="1:39">
      <c r="A133">
        <v>2</v>
      </c>
      <c r="B133">
        <v>104</v>
      </c>
      <c r="C133">
        <v>2015</v>
      </c>
      <c r="D133">
        <v>8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619</v>
      </c>
      <c r="R133">
        <v>3887</v>
      </c>
      <c r="S133">
        <v>3885</v>
      </c>
      <c r="T133">
        <v>7.970063563666189</v>
      </c>
      <c r="U133">
        <v>7.9650631091784323</v>
      </c>
      <c r="V133">
        <v>15.117571391818879</v>
      </c>
      <c r="W133">
        <v>59.273616473616485</v>
      </c>
      <c r="X133">
        <v>150.31957791354372</v>
      </c>
      <c r="Y133">
        <v>138.74497041420116</v>
      </c>
      <c r="Z133">
        <v>138.75624195624189</v>
      </c>
      <c r="AA133">
        <v>31.851534459046249</v>
      </c>
      <c r="AB133">
        <v>4.3617663079579652</v>
      </c>
      <c r="AC133">
        <v>-29.796530188989195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90</v>
      </c>
      <c r="AM133">
        <v>19</v>
      </c>
    </row>
    <row r="134" spans="1:39">
      <c r="A134">
        <v>2</v>
      </c>
      <c r="B134">
        <v>105</v>
      </c>
      <c r="C134">
        <v>2015</v>
      </c>
      <c r="D134">
        <v>9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610</v>
      </c>
      <c r="R134">
        <v>4429</v>
      </c>
      <c r="S134">
        <v>4429</v>
      </c>
      <c r="T134">
        <v>9.0814025015378306</v>
      </c>
      <c r="U134">
        <v>9.0730335476576016</v>
      </c>
      <c r="V134">
        <v>15.110860239331677</v>
      </c>
      <c r="W134">
        <v>59.196658387897962</v>
      </c>
      <c r="X134">
        <v>150.21021451494087</v>
      </c>
      <c r="Y134">
        <v>138.64402799729029</v>
      </c>
      <c r="Z134">
        <v>138.64402799729029</v>
      </c>
      <c r="AA134">
        <v>30.965296034229031</v>
      </c>
      <c r="AB134">
        <v>4.3776797565156791</v>
      </c>
      <c r="AC134">
        <v>-32.059900356723304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107</v>
      </c>
      <c r="AM134">
        <v>14</v>
      </c>
    </row>
    <row r="135" spans="1:39">
      <c r="A135">
        <v>2</v>
      </c>
      <c r="B135">
        <v>106</v>
      </c>
      <c r="C135">
        <v>2015</v>
      </c>
      <c r="D135">
        <v>10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715</v>
      </c>
      <c r="R135">
        <v>5217</v>
      </c>
      <c r="S135">
        <v>5217</v>
      </c>
      <c r="T135">
        <v>10.697149887225752</v>
      </c>
      <c r="U135">
        <v>10.48814624528926</v>
      </c>
      <c r="V135">
        <v>14.735480161012079</v>
      </c>
      <c r="W135">
        <v>58.507571401188414</v>
      </c>
      <c r="X135">
        <v>147.41121564615705</v>
      </c>
      <c r="Y135">
        <v>136.06055204140284</v>
      </c>
      <c r="Z135">
        <v>136.06055204140284</v>
      </c>
      <c r="AA135">
        <v>31.641004850738675</v>
      </c>
      <c r="AB135">
        <v>4.7287948825003525</v>
      </c>
      <c r="AC135">
        <v>-33.114474540602551</v>
      </c>
      <c r="AD135">
        <v>2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96</v>
      </c>
      <c r="AM135">
        <v>32</v>
      </c>
    </row>
    <row r="136" spans="1:39">
      <c r="A136">
        <v>2</v>
      </c>
      <c r="B136">
        <v>107</v>
      </c>
      <c r="C136">
        <v>2015</v>
      </c>
      <c r="D136">
        <v>11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698</v>
      </c>
      <c r="R136">
        <v>4588</v>
      </c>
      <c r="S136">
        <v>4585</v>
      </c>
      <c r="T136">
        <v>9.4074225958581099</v>
      </c>
      <c r="U136">
        <v>9.1680762360447616</v>
      </c>
      <c r="V136">
        <v>14.851351351351351</v>
      </c>
      <c r="W136">
        <v>58.737840785169027</v>
      </c>
      <c r="X136">
        <v>146.60471379008411</v>
      </c>
      <c r="Y136">
        <v>135.31615082824752</v>
      </c>
      <c r="Z136">
        <v>135.32972737186475</v>
      </c>
      <c r="AA136">
        <v>29.392809854385504</v>
      </c>
      <c r="AB136">
        <v>4.4060255317742687</v>
      </c>
      <c r="AC136">
        <v>-20.021868458125486</v>
      </c>
      <c r="AD136">
        <v>5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119</v>
      </c>
      <c r="AM136">
        <v>35</v>
      </c>
    </row>
    <row r="137" spans="1:39">
      <c r="A137">
        <v>2</v>
      </c>
      <c r="B137">
        <v>108</v>
      </c>
      <c r="C137">
        <v>2015</v>
      </c>
      <c r="D137">
        <v>12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589</v>
      </c>
      <c r="R137">
        <v>4063</v>
      </c>
      <c r="S137">
        <v>4062</v>
      </c>
      <c r="T137">
        <v>8.3309411523477515</v>
      </c>
      <c r="U137">
        <v>8.3968480532428398</v>
      </c>
      <c r="V137">
        <v>14.822544917548612</v>
      </c>
      <c r="W137">
        <v>58.705071393402257</v>
      </c>
      <c r="X137">
        <v>151.57141756234219</v>
      </c>
      <c r="Y137">
        <v>139.90041841004219</v>
      </c>
      <c r="Z137">
        <v>139.90418513047791</v>
      </c>
      <c r="AA137">
        <v>30.142198398369555</v>
      </c>
      <c r="AB137">
        <v>4.6318071528354334</v>
      </c>
      <c r="AC137">
        <v>-29.559742478510259</v>
      </c>
      <c r="AD137">
        <v>11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113</v>
      </c>
      <c r="AM137">
        <v>25</v>
      </c>
    </row>
    <row r="138" spans="1:39">
      <c r="A138">
        <v>2</v>
      </c>
      <c r="B138">
        <v>109</v>
      </c>
      <c r="C138">
        <v>2014</v>
      </c>
      <c r="D138">
        <v>1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590</v>
      </c>
      <c r="R138">
        <v>4383</v>
      </c>
      <c r="S138">
        <v>4379</v>
      </c>
      <c r="T138">
        <v>10.045840018336008</v>
      </c>
      <c r="U138">
        <v>10.240874923106382</v>
      </c>
      <c r="V138">
        <v>16.139402235911476</v>
      </c>
      <c r="W138">
        <v>59.299155058232486</v>
      </c>
      <c r="X138">
        <v>157.42612363487535</v>
      </c>
      <c r="Y138">
        <v>145.30431211499035</v>
      </c>
      <c r="Z138">
        <v>145.30870061657973</v>
      </c>
      <c r="AA138">
        <v>32.059792984630278</v>
      </c>
      <c r="AB138">
        <v>4.364477706238918</v>
      </c>
      <c r="AC138">
        <v>-42.839835942155425</v>
      </c>
    </row>
    <row r="139" spans="1:39">
      <c r="A139">
        <v>2</v>
      </c>
      <c r="B139">
        <v>110</v>
      </c>
      <c r="C139">
        <v>2014</v>
      </c>
      <c r="D139">
        <v>2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484</v>
      </c>
      <c r="R139">
        <v>3629</v>
      </c>
      <c r="S139">
        <v>3617</v>
      </c>
      <c r="T139">
        <v>8.3176713270685294</v>
      </c>
      <c r="U139">
        <v>8.3823393446197496</v>
      </c>
      <c r="V139">
        <v>16.237806558280514</v>
      </c>
      <c r="W139">
        <v>59.554879734586706</v>
      </c>
      <c r="X139">
        <v>155.95803875545715</v>
      </c>
      <c r="Y139">
        <v>143.94926977128688</v>
      </c>
      <c r="Z139">
        <v>143.99460879181643</v>
      </c>
      <c r="AA139">
        <v>31.683616378602657</v>
      </c>
      <c r="AB139">
        <v>4.3529440325842375</v>
      </c>
      <c r="AC139">
        <v>-42.720389923242095</v>
      </c>
    </row>
    <row r="140" spans="1:39">
      <c r="A140">
        <v>2</v>
      </c>
      <c r="B140">
        <v>111</v>
      </c>
      <c r="C140">
        <v>2014</v>
      </c>
      <c r="D140">
        <v>3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513</v>
      </c>
      <c r="R140">
        <v>3261</v>
      </c>
      <c r="S140">
        <v>3263</v>
      </c>
      <c r="T140">
        <v>7.4742149896859935</v>
      </c>
      <c r="U140">
        <v>7.4629815842082996</v>
      </c>
      <c r="V140">
        <v>16.292854952468563</v>
      </c>
      <c r="W140">
        <v>59.348758810910226</v>
      </c>
      <c r="X140">
        <v>153.99070999962464</v>
      </c>
      <c r="Y140">
        <v>142.13342532965336</v>
      </c>
      <c r="Z140">
        <v>142.11005209929502</v>
      </c>
      <c r="AA140">
        <v>31.972841056330957</v>
      </c>
      <c r="AB140">
        <v>4.5114052515720431</v>
      </c>
      <c r="AC140">
        <v>-40.349719927113838</v>
      </c>
    </row>
    <row r="141" spans="1:39">
      <c r="A141">
        <v>2</v>
      </c>
      <c r="B141">
        <v>112</v>
      </c>
      <c r="C141">
        <v>2014</v>
      </c>
      <c r="D141">
        <v>4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516</v>
      </c>
      <c r="R141">
        <v>3603</v>
      </c>
      <c r="S141">
        <v>3591</v>
      </c>
      <c r="T141">
        <v>8.2580793032317192</v>
      </c>
      <c r="U141">
        <v>8.3021063349038897</v>
      </c>
      <c r="V141">
        <v>16.16375242853178</v>
      </c>
      <c r="W141">
        <v>59.474798106377051</v>
      </c>
      <c r="X141">
        <v>155.54195387315696</v>
      </c>
      <c r="Y141">
        <v>143.56522342492369</v>
      </c>
      <c r="Z141">
        <v>143.64892787524369</v>
      </c>
      <c r="AA141">
        <v>30.90238182205044</v>
      </c>
      <c r="AB141">
        <v>4.5161756131632407</v>
      </c>
      <c r="AC141">
        <v>-41.534633417063723</v>
      </c>
    </row>
    <row r="142" spans="1:39">
      <c r="A142">
        <v>2</v>
      </c>
      <c r="B142">
        <v>113</v>
      </c>
      <c r="C142">
        <v>2014</v>
      </c>
      <c r="D142">
        <v>5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506</v>
      </c>
      <c r="R142">
        <v>3228</v>
      </c>
      <c r="S142">
        <v>3216</v>
      </c>
      <c r="T142">
        <v>7.3985789594315809</v>
      </c>
      <c r="U142">
        <v>7.390847196511424</v>
      </c>
      <c r="V142">
        <v>16.17131350681537</v>
      </c>
      <c r="W142">
        <v>59.561256218905456</v>
      </c>
      <c r="X142">
        <v>154.62344652223709</v>
      </c>
      <c r="Y142">
        <v>142.71744114002479</v>
      </c>
      <c r="Z142">
        <v>142.79325248756223</v>
      </c>
      <c r="AA142">
        <v>31.986490772026006</v>
      </c>
      <c r="AB142">
        <v>4.2561753688227046</v>
      </c>
      <c r="AC142">
        <v>-41.134256759408991</v>
      </c>
    </row>
    <row r="143" spans="1:39">
      <c r="A143">
        <v>2</v>
      </c>
      <c r="B143">
        <v>114</v>
      </c>
      <c r="C143">
        <v>2014</v>
      </c>
      <c r="D143">
        <v>6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495</v>
      </c>
      <c r="R143">
        <v>3560</v>
      </c>
      <c r="S143">
        <v>3554</v>
      </c>
      <c r="T143">
        <v>8.1595232638093087</v>
      </c>
      <c r="U143">
        <v>8.1133096232225483</v>
      </c>
      <c r="V143">
        <v>16.046910112359548</v>
      </c>
      <c r="W143">
        <v>59.177827799662353</v>
      </c>
      <c r="X143">
        <v>153.63357761086803</v>
      </c>
      <c r="Y143">
        <v>141.80379213483161</v>
      </c>
      <c r="Z143">
        <v>141.84372537985388</v>
      </c>
      <c r="AA143">
        <v>31.991456834221378</v>
      </c>
      <c r="AB143">
        <v>4.3898259628204839</v>
      </c>
      <c r="AC143">
        <v>-38.246107614686402</v>
      </c>
    </row>
    <row r="144" spans="1:39">
      <c r="A144">
        <v>2</v>
      </c>
      <c r="B144">
        <v>115</v>
      </c>
      <c r="C144">
        <v>2014</v>
      </c>
      <c r="D144">
        <v>7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503</v>
      </c>
      <c r="R144">
        <v>3518</v>
      </c>
      <c r="S144">
        <v>3508</v>
      </c>
      <c r="T144">
        <v>8.0632592253036925</v>
      </c>
      <c r="U144">
        <v>8.1598058851717354</v>
      </c>
      <c r="V144">
        <v>16.043490619670266</v>
      </c>
      <c r="W144">
        <v>59.612029646522224</v>
      </c>
      <c r="X144">
        <v>156.49142592468223</v>
      </c>
      <c r="Y144">
        <v>144.44158612848219</v>
      </c>
      <c r="Z144">
        <v>144.52725199543903</v>
      </c>
      <c r="AA144">
        <v>32.566202263216312</v>
      </c>
      <c r="AB144">
        <v>4.627177053916169</v>
      </c>
      <c r="AC144">
        <v>-43.54385367367513</v>
      </c>
    </row>
    <row r="145" spans="1:29">
      <c r="A145">
        <v>2</v>
      </c>
      <c r="B145">
        <v>116</v>
      </c>
      <c r="C145">
        <v>2014</v>
      </c>
      <c r="D145">
        <v>8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496</v>
      </c>
      <c r="R145">
        <v>3357</v>
      </c>
      <c r="S145">
        <v>3352</v>
      </c>
      <c r="T145">
        <v>7.6942470776988321</v>
      </c>
      <c r="U145">
        <v>7.7350386323180924</v>
      </c>
      <c r="V145">
        <v>15.997914804885315</v>
      </c>
      <c r="W145">
        <v>59.296539379474943</v>
      </c>
      <c r="X145">
        <v>155.31072828206828</v>
      </c>
      <c r="Y145">
        <v>143.35180220434901</v>
      </c>
      <c r="Z145">
        <v>143.37980310262515</v>
      </c>
      <c r="AA145">
        <v>32.837723349561259</v>
      </c>
      <c r="AB145">
        <v>4.5210077081483284</v>
      </c>
      <c r="AC145">
        <v>-40.240856910354303</v>
      </c>
    </row>
    <row r="146" spans="1:29">
      <c r="A146">
        <v>2</v>
      </c>
      <c r="B146">
        <v>117</v>
      </c>
      <c r="C146">
        <v>2014</v>
      </c>
      <c r="D146">
        <v>9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568</v>
      </c>
      <c r="R146">
        <v>3625</v>
      </c>
      <c r="S146">
        <v>3622</v>
      </c>
      <c r="T146">
        <v>8.308503323401327</v>
      </c>
      <c r="U146">
        <v>8.3473297033406002</v>
      </c>
      <c r="V146">
        <v>15.832551724137925</v>
      </c>
      <c r="W146">
        <v>59.025952512424077</v>
      </c>
      <c r="X146">
        <v>155.11285089849463</v>
      </c>
      <c r="Y146">
        <v>143.16916137931037</v>
      </c>
      <c r="Z146">
        <v>143.1952540033131</v>
      </c>
      <c r="AA146">
        <v>32.312488856316463</v>
      </c>
      <c r="AB146">
        <v>4.6534087795905474</v>
      </c>
      <c r="AC146">
        <v>-35.970475490605367</v>
      </c>
    </row>
    <row r="147" spans="1:29">
      <c r="A147">
        <v>2</v>
      </c>
      <c r="B147">
        <v>118</v>
      </c>
      <c r="C147">
        <v>2014</v>
      </c>
      <c r="D147">
        <v>10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615</v>
      </c>
      <c r="R147">
        <v>4160</v>
      </c>
      <c r="S147">
        <v>4151</v>
      </c>
      <c r="T147">
        <v>9.5347238138895278</v>
      </c>
      <c r="U147">
        <v>9.3967754425497354</v>
      </c>
      <c r="V147">
        <v>15.918749999999999</v>
      </c>
      <c r="W147">
        <v>58.926523729221891</v>
      </c>
      <c r="X147">
        <v>152.33357988165648</v>
      </c>
      <c r="Y147">
        <v>140.6038942307691</v>
      </c>
      <c r="Z147">
        <v>140.65514333895445</v>
      </c>
      <c r="AA147">
        <v>31.165112420116039</v>
      </c>
      <c r="AB147">
        <v>4.5669776579603267</v>
      </c>
      <c r="AC147">
        <v>-31.577633355372203</v>
      </c>
    </row>
    <row r="148" spans="1:29">
      <c r="A148">
        <v>2</v>
      </c>
      <c r="B148">
        <v>119</v>
      </c>
      <c r="C148">
        <v>2014</v>
      </c>
      <c r="D148">
        <v>11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608</v>
      </c>
      <c r="R148">
        <v>4051</v>
      </c>
      <c r="S148">
        <v>4037</v>
      </c>
      <c r="T148">
        <v>9.2848957139582851</v>
      </c>
      <c r="U148">
        <v>9.0179331060934853</v>
      </c>
      <c r="V148">
        <v>16.06097259935818</v>
      </c>
      <c r="W148">
        <v>59.063413425811241</v>
      </c>
      <c r="X148">
        <v>150.36694924116188</v>
      </c>
      <c r="Y148">
        <v>138.78869414959263</v>
      </c>
      <c r="Z148">
        <v>138.79625959871191</v>
      </c>
      <c r="AA148">
        <v>31.711618469886155</v>
      </c>
      <c r="AB148">
        <v>4.4385481830766524</v>
      </c>
      <c r="AC148">
        <v>-30.398615676908697</v>
      </c>
    </row>
    <row r="149" spans="1:29">
      <c r="A149">
        <v>2</v>
      </c>
      <c r="B149">
        <v>120</v>
      </c>
      <c r="C149">
        <v>2014</v>
      </c>
      <c r="D149">
        <v>12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479</v>
      </c>
      <c r="R149">
        <v>3255</v>
      </c>
      <c r="S149">
        <v>3250</v>
      </c>
      <c r="T149">
        <v>7.4604629841851935</v>
      </c>
      <c r="U149">
        <v>7.4506582239540622</v>
      </c>
      <c r="V149">
        <v>16.236866359447003</v>
      </c>
      <c r="W149">
        <v>59.760615384615377</v>
      </c>
      <c r="X149">
        <v>154.28641326869371</v>
      </c>
      <c r="Y149">
        <v>142.40635944700449</v>
      </c>
      <c r="Z149">
        <v>142.4428923076922</v>
      </c>
      <c r="AA149">
        <v>31.973703862885824</v>
      </c>
      <c r="AB149">
        <v>4.360584250523913</v>
      </c>
      <c r="AC149">
        <v>-30.864523975083401</v>
      </c>
    </row>
    <row r="150" spans="1:29">
      <c r="A150">
        <v>2</v>
      </c>
      <c r="B150">
        <v>121</v>
      </c>
      <c r="C150">
        <v>2013</v>
      </c>
      <c r="D150">
        <v>1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570</v>
      </c>
      <c r="R150">
        <v>4377</v>
      </c>
      <c r="S150">
        <v>4365</v>
      </c>
      <c r="T150">
        <v>10.189021835280972</v>
      </c>
      <c r="U150">
        <v>10.128698735532462</v>
      </c>
      <c r="V150">
        <v>16.440027416038379</v>
      </c>
      <c r="W150">
        <v>59.132646048109976</v>
      </c>
      <c r="X150">
        <v>154.7130412569791</v>
      </c>
      <c r="Y150">
        <v>142.8001370801922</v>
      </c>
      <c r="Z150">
        <v>142.8584879725089</v>
      </c>
      <c r="AA150">
        <v>32.993755450760474</v>
      </c>
      <c r="AB150">
        <v>4.1488401597100593</v>
      </c>
      <c r="AC150">
        <v>-35.115355487810071</v>
      </c>
    </row>
    <row r="151" spans="1:29">
      <c r="A151">
        <v>2</v>
      </c>
      <c r="B151">
        <v>122</v>
      </c>
      <c r="C151">
        <v>2013</v>
      </c>
      <c r="D151">
        <v>2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506</v>
      </c>
      <c r="R151">
        <v>3290</v>
      </c>
      <c r="S151">
        <v>3276</v>
      </c>
      <c r="T151">
        <v>7.6586433260393854</v>
      </c>
      <c r="U151">
        <v>7.6592028542165744</v>
      </c>
      <c r="V151">
        <v>16.340729483282683</v>
      </c>
      <c r="W151">
        <v>59.069902319902319</v>
      </c>
      <c r="X151">
        <v>155.81562039997732</v>
      </c>
      <c r="Y151">
        <v>143.81781762917922</v>
      </c>
      <c r="Z151">
        <v>143.93828449328441</v>
      </c>
      <c r="AA151">
        <v>33.223479452380651</v>
      </c>
      <c r="AB151">
        <v>4.3898467731019295</v>
      </c>
      <c r="AC151">
        <v>-43.186563892570071</v>
      </c>
    </row>
    <row r="152" spans="1:29">
      <c r="A152">
        <v>2</v>
      </c>
      <c r="B152">
        <v>123</v>
      </c>
      <c r="C152">
        <v>2013</v>
      </c>
      <c r="D152">
        <v>3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462</v>
      </c>
      <c r="R152">
        <v>2810</v>
      </c>
      <c r="S152">
        <v>2804</v>
      </c>
      <c r="T152">
        <v>6.5412728711764991</v>
      </c>
      <c r="U152">
        <v>6.6125040719305934</v>
      </c>
      <c r="V152">
        <v>16.666903914590748</v>
      </c>
      <c r="W152">
        <v>59.232168330955773</v>
      </c>
      <c r="X152">
        <v>157.28889625736954</v>
      </c>
      <c r="Y152">
        <v>145.17765124555152</v>
      </c>
      <c r="Z152">
        <v>145.18594864479309</v>
      </c>
      <c r="AA152">
        <v>32.112148380336713</v>
      </c>
      <c r="AB152">
        <v>4.518225038131888</v>
      </c>
      <c r="AC152">
        <v>-40.02974355304837</v>
      </c>
    </row>
    <row r="153" spans="1:29">
      <c r="A153">
        <v>2</v>
      </c>
      <c r="B153">
        <v>124</v>
      </c>
      <c r="C153">
        <v>2013</v>
      </c>
      <c r="D153">
        <v>4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523</v>
      </c>
      <c r="R153">
        <v>4048</v>
      </c>
      <c r="S153">
        <v>4038</v>
      </c>
      <c r="T153">
        <v>9.4231575026770322</v>
      </c>
      <c r="U153">
        <v>9.2907116945274755</v>
      </c>
      <c r="V153">
        <v>16.18379446640316</v>
      </c>
      <c r="W153">
        <v>59.221149083704809</v>
      </c>
      <c r="X153">
        <v>153.41222234593317</v>
      </c>
      <c r="Y153">
        <v>141.59948122529613</v>
      </c>
      <c r="Z153">
        <v>141.65089153046037</v>
      </c>
      <c r="AA153">
        <v>31.783580136103701</v>
      </c>
      <c r="AB153">
        <v>4.3072762270776321</v>
      </c>
      <c r="AC153">
        <v>-39.694304697680195</v>
      </c>
    </row>
    <row r="154" spans="1:29">
      <c r="A154">
        <v>2</v>
      </c>
      <c r="B154">
        <v>125</v>
      </c>
      <c r="C154">
        <v>2013</v>
      </c>
      <c r="D154">
        <v>5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486</v>
      </c>
      <c r="R154">
        <v>3345</v>
      </c>
      <c r="S154">
        <v>3326</v>
      </c>
      <c r="T154">
        <v>7.7866753573257581</v>
      </c>
      <c r="U154">
        <v>7.817284851428032</v>
      </c>
      <c r="V154">
        <v>16.586846038863971</v>
      </c>
      <c r="W154">
        <v>59.393866506313877</v>
      </c>
      <c r="X154">
        <v>156.66156534469519</v>
      </c>
      <c r="Y154">
        <v>144.5986248131542</v>
      </c>
      <c r="Z154">
        <v>144.70060132291067</v>
      </c>
      <c r="AA154">
        <v>33.125001770145033</v>
      </c>
      <c r="AB154">
        <v>4.4619738599208638</v>
      </c>
      <c r="AC154">
        <v>-47.998825592097539</v>
      </c>
    </row>
    <row r="155" spans="1:29">
      <c r="A155">
        <v>2</v>
      </c>
      <c r="B155">
        <v>126</v>
      </c>
      <c r="C155">
        <v>2013</v>
      </c>
      <c r="D155">
        <v>6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477</v>
      </c>
      <c r="R155">
        <v>3141</v>
      </c>
      <c r="S155">
        <v>3136</v>
      </c>
      <c r="T155">
        <v>7.3117929140090308</v>
      </c>
      <c r="U155">
        <v>7.3675094263024894</v>
      </c>
      <c r="V155">
        <v>15.898121617319322</v>
      </c>
      <c r="W155">
        <v>59.398915816326515</v>
      </c>
      <c r="X155">
        <v>156.68109506843911</v>
      </c>
      <c r="Y155">
        <v>144.61665074816955</v>
      </c>
      <c r="Z155">
        <v>144.63762755102053</v>
      </c>
      <c r="AA155">
        <v>31.881732982114599</v>
      </c>
      <c r="AB155">
        <v>4.3200247245200156</v>
      </c>
      <c r="AC155">
        <v>-43.251965256790157</v>
      </c>
    </row>
    <row r="156" spans="1:29">
      <c r="A156">
        <v>2</v>
      </c>
      <c r="B156">
        <v>127</v>
      </c>
      <c r="C156">
        <v>2013</v>
      </c>
      <c r="D156">
        <v>7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488</v>
      </c>
      <c r="R156">
        <v>3499</v>
      </c>
      <c r="S156">
        <v>3487</v>
      </c>
      <c r="T156">
        <v>8.1451650449276016</v>
      </c>
      <c r="U156">
        <v>8.0904821733675369</v>
      </c>
      <c r="V156">
        <v>16.045155758788223</v>
      </c>
      <c r="W156">
        <v>59.25638084313163</v>
      </c>
      <c r="X156">
        <v>154.70567817395295</v>
      </c>
      <c r="Y156">
        <v>142.793340954558</v>
      </c>
      <c r="Z156">
        <v>142.84304559793475</v>
      </c>
      <c r="AA156">
        <v>32.423373782473419</v>
      </c>
      <c r="AB156">
        <v>4.4091958655451489</v>
      </c>
      <c r="AC156">
        <v>-41.642645846312867</v>
      </c>
    </row>
    <row r="157" spans="1:29">
      <c r="A157">
        <v>2</v>
      </c>
      <c r="B157">
        <v>128</v>
      </c>
      <c r="C157">
        <v>2013</v>
      </c>
      <c r="D157">
        <v>8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492</v>
      </c>
      <c r="R157">
        <v>3523</v>
      </c>
      <c r="S157">
        <v>3512</v>
      </c>
      <c r="T157">
        <v>8.2010335676707502</v>
      </c>
      <c r="U157">
        <v>8.4105792216585371</v>
      </c>
      <c r="V157">
        <v>15.985239852398522</v>
      </c>
      <c r="W157">
        <v>59.187072892938495</v>
      </c>
      <c r="X157">
        <v>159.63175283057069</v>
      </c>
      <c r="Y157">
        <v>147.3401078626168</v>
      </c>
      <c r="Z157">
        <v>147.43752847380381</v>
      </c>
      <c r="AA157">
        <v>33.844473080971291</v>
      </c>
      <c r="AB157">
        <v>4.8165696445159512</v>
      </c>
      <c r="AC157">
        <v>-49.036903288589471</v>
      </c>
    </row>
    <row r="158" spans="1:29">
      <c r="A158">
        <v>2</v>
      </c>
      <c r="B158">
        <v>129</v>
      </c>
      <c r="C158">
        <v>2013</v>
      </c>
      <c r="D158">
        <v>9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509</v>
      </c>
      <c r="R158">
        <v>3785</v>
      </c>
      <c r="S158">
        <v>3777</v>
      </c>
      <c r="T158">
        <v>8.8109316076167481</v>
      </c>
      <c r="U158">
        <v>8.8046691401515975</v>
      </c>
      <c r="V158">
        <v>16.176750330250989</v>
      </c>
      <c r="W158">
        <v>59.148001059041555</v>
      </c>
      <c r="X158">
        <v>155.49207039820485</v>
      </c>
      <c r="Y158">
        <v>143.5191809775431</v>
      </c>
      <c r="Z158">
        <v>143.5167858088432</v>
      </c>
      <c r="AA158">
        <v>32.513827024572642</v>
      </c>
      <c r="AB158">
        <v>4.6185805231959005</v>
      </c>
      <c r="AC158">
        <v>-40.390734113335931</v>
      </c>
    </row>
    <row r="159" spans="1:29">
      <c r="A159">
        <v>2</v>
      </c>
      <c r="B159">
        <v>130</v>
      </c>
      <c r="C159">
        <v>2013</v>
      </c>
      <c r="D159">
        <v>10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575</v>
      </c>
      <c r="R159">
        <v>3984</v>
      </c>
      <c r="S159">
        <v>3975</v>
      </c>
      <c r="T159">
        <v>9.274174775361983</v>
      </c>
      <c r="U159">
        <v>9.3369081036554729</v>
      </c>
      <c r="V159">
        <v>16.31902610441767</v>
      </c>
      <c r="W159">
        <v>59.478993710691839</v>
      </c>
      <c r="X159">
        <v>156.59982834914945</v>
      </c>
      <c r="Y159">
        <v>144.5416415662649</v>
      </c>
      <c r="Z159">
        <v>144.61142138364755</v>
      </c>
      <c r="AA159">
        <v>32.009255035330547</v>
      </c>
      <c r="AB159">
        <v>4.3288703473581993</v>
      </c>
      <c r="AC159">
        <v>-37.529468601787976</v>
      </c>
    </row>
    <row r="160" spans="1:29">
      <c r="A160">
        <v>2</v>
      </c>
      <c r="B160">
        <v>131</v>
      </c>
      <c r="C160">
        <v>2013</v>
      </c>
      <c r="D160">
        <v>11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586</v>
      </c>
      <c r="R160">
        <v>3825</v>
      </c>
      <c r="S160">
        <v>3814</v>
      </c>
      <c r="T160">
        <v>8.9040458121886488</v>
      </c>
      <c r="U160">
        <v>8.7561873561196499</v>
      </c>
      <c r="V160">
        <v>16.417254901960789</v>
      </c>
      <c r="W160">
        <v>59.547456738332464</v>
      </c>
      <c r="X160">
        <v>153.07849510334989</v>
      </c>
      <c r="Y160">
        <v>141.29145098039223</v>
      </c>
      <c r="Z160">
        <v>141.34192448872571</v>
      </c>
      <c r="AA160">
        <v>30.996823620081226</v>
      </c>
      <c r="AB160">
        <v>4.3699800124807826</v>
      </c>
      <c r="AC160">
        <v>-35.98411215619312</v>
      </c>
    </row>
    <row r="161" spans="1:29">
      <c r="A161">
        <v>2</v>
      </c>
      <c r="B161">
        <v>132</v>
      </c>
      <c r="C161">
        <v>2013</v>
      </c>
      <c r="D161">
        <v>12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480</v>
      </c>
      <c r="R161">
        <v>3331</v>
      </c>
      <c r="S161">
        <v>3324</v>
      </c>
      <c r="T161">
        <v>7.7540853857255918</v>
      </c>
      <c r="U161">
        <v>7.7252623711095696</v>
      </c>
      <c r="V161">
        <v>16.298108676073252</v>
      </c>
      <c r="W161">
        <v>59.469314079422382</v>
      </c>
      <c r="X161">
        <v>154.967632272168</v>
      </c>
      <c r="Y161">
        <v>143.03512458721099</v>
      </c>
      <c r="Z161">
        <v>143.08327316486157</v>
      </c>
      <c r="AA161">
        <v>31.705938612785751</v>
      </c>
      <c r="AB161">
        <v>4.2764667519924444</v>
      </c>
      <c r="AC161">
        <v>-40.043987239636991</v>
      </c>
    </row>
    <row r="162" spans="1:29">
      <c r="A162">
        <v>2</v>
      </c>
      <c r="B162">
        <v>133</v>
      </c>
      <c r="C162">
        <v>2012</v>
      </c>
      <c r="D162">
        <v>1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634</v>
      </c>
      <c r="R162">
        <v>3983</v>
      </c>
      <c r="S162">
        <v>3980</v>
      </c>
      <c r="T162">
        <v>9.2679635145197317</v>
      </c>
      <c r="U162">
        <v>9.3454645134342531</v>
      </c>
      <c r="V162">
        <v>16.115992970123024</v>
      </c>
      <c r="W162">
        <v>58.99773869346734</v>
      </c>
      <c r="X162">
        <v>157.28593543143404</v>
      </c>
      <c r="Y162">
        <v>145.17491840321338</v>
      </c>
      <c r="Z162">
        <v>145.20223618090429</v>
      </c>
      <c r="AA162">
        <v>33.096597731968352</v>
      </c>
      <c r="AB162">
        <v>4.3684852326867185</v>
      </c>
      <c r="AC162">
        <v>-39.75787736736261</v>
      </c>
    </row>
    <row r="163" spans="1:29">
      <c r="A163">
        <v>2</v>
      </c>
      <c r="B163">
        <v>134</v>
      </c>
      <c r="C163">
        <v>2012</v>
      </c>
      <c r="D163">
        <v>2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555</v>
      </c>
      <c r="R163">
        <v>3639</v>
      </c>
      <c r="S163">
        <v>3637</v>
      </c>
      <c r="T163">
        <v>8.4675167535368576</v>
      </c>
      <c r="U163">
        <v>8.3944522985677636</v>
      </c>
      <c r="V163">
        <v>16.224512228634239</v>
      </c>
      <c r="W163">
        <v>59.191641462744016</v>
      </c>
      <c r="X163">
        <v>154.62613548839036</v>
      </c>
      <c r="Y163">
        <v>142.71992305578439</v>
      </c>
      <c r="Z163">
        <v>142.72647786637327</v>
      </c>
      <c r="AA163">
        <v>32.897686103182963</v>
      </c>
      <c r="AB163">
        <v>4.3808713193567925</v>
      </c>
      <c r="AC163">
        <v>-37.659256282830945</v>
      </c>
    </row>
    <row r="164" spans="1:29">
      <c r="A164">
        <v>2</v>
      </c>
      <c r="B164">
        <v>135</v>
      </c>
      <c r="C164">
        <v>2012</v>
      </c>
      <c r="D164">
        <v>3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584</v>
      </c>
      <c r="R164">
        <v>3564</v>
      </c>
      <c r="S164">
        <v>3561</v>
      </c>
      <c r="T164">
        <v>8.2930007446016383</v>
      </c>
      <c r="U164">
        <v>8.3687933215570744</v>
      </c>
      <c r="V164">
        <v>16.671436588103258</v>
      </c>
      <c r="W164">
        <v>59.263128334737431</v>
      </c>
      <c r="X164">
        <v>157.46525687840244</v>
      </c>
      <c r="Y164">
        <v>145.34043209876538</v>
      </c>
      <c r="Z164">
        <v>145.32701488345964</v>
      </c>
      <c r="AA164">
        <v>32.40050937732579</v>
      </c>
      <c r="AB164">
        <v>4.3984516674787324</v>
      </c>
      <c r="AC164">
        <v>-43.721074618285591</v>
      </c>
    </row>
    <row r="165" spans="1:29">
      <c r="A165">
        <v>2</v>
      </c>
      <c r="B165">
        <v>136</v>
      </c>
      <c r="C165">
        <v>2012</v>
      </c>
      <c r="D165">
        <v>4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546</v>
      </c>
      <c r="R165">
        <v>3379</v>
      </c>
      <c r="S165">
        <v>3366</v>
      </c>
      <c r="T165">
        <v>7.86252792256143</v>
      </c>
      <c r="U165">
        <v>7.8609147283805747</v>
      </c>
      <c r="V165">
        <v>16.249778040840486</v>
      </c>
      <c r="W165">
        <v>58.960487225193113</v>
      </c>
      <c r="X165">
        <v>156.39122141504285</v>
      </c>
      <c r="Y165">
        <v>144.34909736608495</v>
      </c>
      <c r="Z165">
        <v>144.41571598336341</v>
      </c>
      <c r="AA165">
        <v>32.666200197769051</v>
      </c>
      <c r="AB165">
        <v>4.4796942271401052</v>
      </c>
      <c r="AC165">
        <v>-40.050880858214065</v>
      </c>
    </row>
    <row r="166" spans="1:29">
      <c r="A166">
        <v>2</v>
      </c>
      <c r="B166">
        <v>137</v>
      </c>
      <c r="C166">
        <v>2012</v>
      </c>
      <c r="D166">
        <v>5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586</v>
      </c>
      <c r="R166">
        <v>3770</v>
      </c>
      <c r="S166">
        <v>3766</v>
      </c>
      <c r="T166">
        <v>8.7723380491437055</v>
      </c>
      <c r="U166">
        <v>8.6959982393999304</v>
      </c>
      <c r="V166">
        <v>16.172148541114058</v>
      </c>
      <c r="W166">
        <v>59.25411577270313</v>
      </c>
      <c r="X166">
        <v>154.67998770012429</v>
      </c>
      <c r="Y166">
        <v>142.769628647215</v>
      </c>
      <c r="Z166">
        <v>142.78895379713245</v>
      </c>
      <c r="AA166">
        <v>32.195400085070027</v>
      </c>
      <c r="AB166">
        <v>4.4625011980411342</v>
      </c>
      <c r="AC166">
        <v>-40.875288092142178</v>
      </c>
    </row>
    <row r="167" spans="1:29">
      <c r="A167">
        <v>2</v>
      </c>
      <c r="B167">
        <v>138</v>
      </c>
      <c r="C167">
        <v>2012</v>
      </c>
      <c r="D167">
        <v>6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529</v>
      </c>
      <c r="R167">
        <v>3341</v>
      </c>
      <c r="S167">
        <v>3334</v>
      </c>
      <c r="T167">
        <v>7.7741064780342528</v>
      </c>
      <c r="U167">
        <v>7.7190860953846556</v>
      </c>
      <c r="V167">
        <v>16.575576174797973</v>
      </c>
      <c r="W167">
        <v>59.479004199160165</v>
      </c>
      <c r="X167">
        <v>155.07517974098349</v>
      </c>
      <c r="Y167">
        <v>143.13439090092751</v>
      </c>
      <c r="Z167">
        <v>143.17123575284913</v>
      </c>
      <c r="AA167">
        <v>32.214099084356839</v>
      </c>
      <c r="AB167">
        <v>4.2521750774873492</v>
      </c>
      <c r="AC167">
        <v>-36.415554498441686</v>
      </c>
    </row>
    <row r="168" spans="1:29">
      <c r="A168">
        <v>2</v>
      </c>
      <c r="B168">
        <v>139</v>
      </c>
      <c r="C168">
        <v>2012</v>
      </c>
      <c r="D168">
        <v>7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529</v>
      </c>
      <c r="R168">
        <v>3598</v>
      </c>
      <c r="S168">
        <v>3581</v>
      </c>
      <c r="T168">
        <v>8.3721146686522712</v>
      </c>
      <c r="U168">
        <v>8.3750661627888476</v>
      </c>
      <c r="V168">
        <v>16.441078376876042</v>
      </c>
      <c r="W168">
        <v>59.053337056688086</v>
      </c>
      <c r="X168">
        <v>156.5851258403456</v>
      </c>
      <c r="Y168">
        <v>144.52807115063919</v>
      </c>
      <c r="Z168">
        <v>144.62368053616311</v>
      </c>
      <c r="AA168">
        <v>32.429830644568938</v>
      </c>
      <c r="AB168">
        <v>4.5535938721234652</v>
      </c>
      <c r="AC168">
        <v>-41.663750338967724</v>
      </c>
    </row>
    <row r="169" spans="1:29">
      <c r="A169">
        <v>2</v>
      </c>
      <c r="B169">
        <v>140</v>
      </c>
      <c r="C169">
        <v>2012</v>
      </c>
      <c r="D169">
        <v>8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562</v>
      </c>
      <c r="R169">
        <v>3935</v>
      </c>
      <c r="S169">
        <v>3922</v>
      </c>
      <c r="T169">
        <v>9.156273268801197</v>
      </c>
      <c r="U169">
        <v>9.2222183033809628</v>
      </c>
      <c r="V169">
        <v>15.911054637865307</v>
      </c>
      <c r="W169">
        <v>58.89240183579804</v>
      </c>
      <c r="X169">
        <v>157.42313130075516</v>
      </c>
      <c r="Y169">
        <v>145.30155019059725</v>
      </c>
      <c r="Z169">
        <v>145.40632330443654</v>
      </c>
      <c r="AA169">
        <v>33.349225511528402</v>
      </c>
      <c r="AB169">
        <v>4.554687628346981</v>
      </c>
      <c r="AC169">
        <v>-45.512982502812406</v>
      </c>
    </row>
    <row r="170" spans="1:29">
      <c r="A170">
        <v>2</v>
      </c>
      <c r="B170">
        <v>141</v>
      </c>
      <c r="C170">
        <v>2012</v>
      </c>
      <c r="D170">
        <v>9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533</v>
      </c>
      <c r="R170">
        <v>3300</v>
      </c>
      <c r="S170">
        <v>3291</v>
      </c>
      <c r="T170">
        <v>7.6787043931496637</v>
      </c>
      <c r="U170">
        <v>7.7779592734934093</v>
      </c>
      <c r="V170">
        <v>16.579393939393935</v>
      </c>
      <c r="W170">
        <v>59.003342449103613</v>
      </c>
      <c r="X170">
        <v>158.32066056009728</v>
      </c>
      <c r="Y170">
        <v>146.12996969696997</v>
      </c>
      <c r="Z170">
        <v>146.14813126709223</v>
      </c>
      <c r="AA170">
        <v>33.219017481817993</v>
      </c>
      <c r="AB170">
        <v>4.4897318020036732</v>
      </c>
      <c r="AC170">
        <v>-41.007027254552071</v>
      </c>
    </row>
    <row r="171" spans="1:29">
      <c r="A171">
        <v>2</v>
      </c>
      <c r="B171">
        <v>142</v>
      </c>
      <c r="C171">
        <v>2012</v>
      </c>
      <c r="D171">
        <v>10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636</v>
      </c>
      <c r="R171">
        <v>4166</v>
      </c>
      <c r="S171">
        <v>4145</v>
      </c>
      <c r="T171">
        <v>9.6937825763216665</v>
      </c>
      <c r="U171">
        <v>9.5978675380013527</v>
      </c>
      <c r="V171">
        <v>16.201872299567931</v>
      </c>
      <c r="W171">
        <v>59.064414957780478</v>
      </c>
      <c r="X171">
        <v>155.11016540544597</v>
      </c>
      <c r="Y171">
        <v>143.16668266922724</v>
      </c>
      <c r="Z171">
        <v>143.18769601930049</v>
      </c>
      <c r="AA171">
        <v>32.988354389555859</v>
      </c>
      <c r="AB171">
        <v>4.2983937080666497</v>
      </c>
      <c r="AC171">
        <v>-37.384713247611529</v>
      </c>
    </row>
    <row r="172" spans="1:29">
      <c r="A172">
        <v>2</v>
      </c>
      <c r="B172">
        <v>143</v>
      </c>
      <c r="C172">
        <v>2012</v>
      </c>
      <c r="D172">
        <v>11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566</v>
      </c>
      <c r="R172">
        <v>3474</v>
      </c>
      <c r="S172">
        <v>3460</v>
      </c>
      <c r="T172">
        <v>8.0835815338793768</v>
      </c>
      <c r="U172">
        <v>8.0242269127463981</v>
      </c>
      <c r="V172">
        <v>16.116004605641916</v>
      </c>
      <c r="W172">
        <v>59.057514450867089</v>
      </c>
      <c r="X172">
        <v>155.36138758060935</v>
      </c>
      <c r="Y172">
        <v>143.39856073690279</v>
      </c>
      <c r="Z172">
        <v>143.41104046242779</v>
      </c>
      <c r="AA172">
        <v>32.803435506031121</v>
      </c>
      <c r="AB172">
        <v>4.3746363886645261</v>
      </c>
      <c r="AC172">
        <v>-38.552689446704321</v>
      </c>
    </row>
    <row r="173" spans="1:29">
      <c r="A173">
        <v>2</v>
      </c>
      <c r="B173">
        <v>144</v>
      </c>
      <c r="C173">
        <v>2012</v>
      </c>
      <c r="D173">
        <v>12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436</v>
      </c>
      <c r="R173">
        <v>2827</v>
      </c>
      <c r="S173">
        <v>2823</v>
      </c>
      <c r="T173">
        <v>6.5780900967982108</v>
      </c>
      <c r="U173">
        <v>6.6179526128647757</v>
      </c>
      <c r="V173">
        <v>16.029006013441812</v>
      </c>
      <c r="W173">
        <v>59.049946865037199</v>
      </c>
      <c r="X173">
        <v>157.09638637791238</v>
      </c>
      <c r="Y173">
        <v>144.99996462681301</v>
      </c>
      <c r="Z173">
        <v>144.96670208997537</v>
      </c>
      <c r="AA173">
        <v>33.549987818266636</v>
      </c>
      <c r="AB173">
        <v>4.3643792695863812</v>
      </c>
      <c r="AC173">
        <v>-39.507965830040575</v>
      </c>
    </row>
    <row r="174" spans="1:29">
      <c r="A174">
        <v>2</v>
      </c>
      <c r="B174">
        <v>145</v>
      </c>
      <c r="C174">
        <v>2011</v>
      </c>
      <c r="D174">
        <v>1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628</v>
      </c>
      <c r="R174">
        <v>3667</v>
      </c>
      <c r="S174">
        <v>3653</v>
      </c>
      <c r="T174">
        <v>8.5430062435933287</v>
      </c>
      <c r="U174">
        <v>8.6242923533830567</v>
      </c>
      <c r="V174">
        <v>16.292609762748842</v>
      </c>
      <c r="W174">
        <v>58.694497673145371</v>
      </c>
      <c r="X174">
        <v>157.42035861410403</v>
      </c>
      <c r="Y174">
        <v>145.29899100081855</v>
      </c>
      <c r="Z174">
        <v>145.32543115247788</v>
      </c>
      <c r="AA174">
        <v>32.396596426443701</v>
      </c>
      <c r="AB174">
        <v>4.4618730163368578</v>
      </c>
      <c r="AC174">
        <v>-38.508158503663914</v>
      </c>
    </row>
    <row r="175" spans="1:29">
      <c r="A175">
        <v>2</v>
      </c>
      <c r="B175">
        <v>146</v>
      </c>
      <c r="C175">
        <v>2011</v>
      </c>
      <c r="D175">
        <v>2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541</v>
      </c>
      <c r="R175">
        <v>3016</v>
      </c>
      <c r="S175">
        <v>3004</v>
      </c>
      <c r="T175">
        <v>7.0263721927127003</v>
      </c>
      <c r="U175">
        <v>6.9253837405325163</v>
      </c>
      <c r="V175">
        <v>16.193302387267909</v>
      </c>
      <c r="W175">
        <v>58.582223701731024</v>
      </c>
      <c r="X175">
        <v>153.67386937417203</v>
      </c>
      <c r="Y175">
        <v>141.84098143236059</v>
      </c>
      <c r="Z175">
        <v>141.90958721704376</v>
      </c>
      <c r="AA175">
        <v>31.777044448640961</v>
      </c>
      <c r="AB175">
        <v>4.3006475662670889</v>
      </c>
      <c r="AC175">
        <v>-38.328478816286399</v>
      </c>
    </row>
    <row r="176" spans="1:29">
      <c r="A176">
        <v>2</v>
      </c>
      <c r="B176">
        <v>147</v>
      </c>
      <c r="C176">
        <v>2011</v>
      </c>
      <c r="D176">
        <v>3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625</v>
      </c>
      <c r="R176">
        <v>3821</v>
      </c>
      <c r="S176">
        <v>3815</v>
      </c>
      <c r="T176">
        <v>8.9017798900382061</v>
      </c>
      <c r="U176">
        <v>8.8107919294519128</v>
      </c>
      <c r="V176">
        <v>16.143941376602982</v>
      </c>
      <c r="W176">
        <v>58.578768020969854</v>
      </c>
      <c r="X176">
        <v>153.98469369961251</v>
      </c>
      <c r="Y176">
        <v>142.12787228474238</v>
      </c>
      <c r="Z176">
        <v>142.16353866317189</v>
      </c>
      <c r="AA176">
        <v>32.54019971014791</v>
      </c>
      <c r="AB176">
        <v>4.3911647326153371</v>
      </c>
      <c r="AC176">
        <v>-38.564269559981526</v>
      </c>
    </row>
    <row r="177" spans="1:29">
      <c r="A177">
        <v>2</v>
      </c>
      <c r="B177">
        <v>148</v>
      </c>
      <c r="C177">
        <v>2011</v>
      </c>
      <c r="D177">
        <v>4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572</v>
      </c>
      <c r="R177">
        <v>3310</v>
      </c>
      <c r="S177">
        <v>3306</v>
      </c>
      <c r="T177">
        <v>7.7113036995620172</v>
      </c>
      <c r="U177">
        <v>7.6483167319533596</v>
      </c>
      <c r="V177">
        <v>16.405740181268879</v>
      </c>
      <c r="W177">
        <v>58.986085904416207</v>
      </c>
      <c r="X177">
        <v>154.2661359745737</v>
      </c>
      <c r="Y177">
        <v>142.38764350453144</v>
      </c>
      <c r="Z177">
        <v>142.40683605565604</v>
      </c>
      <c r="AA177">
        <v>32.250444387477224</v>
      </c>
      <c r="AB177">
        <v>4.2691283338256252</v>
      </c>
      <c r="AC177">
        <v>-32.259988199478627</v>
      </c>
    </row>
    <row r="178" spans="1:29">
      <c r="A178">
        <v>2</v>
      </c>
      <c r="B178">
        <v>149</v>
      </c>
      <c r="C178">
        <v>2011</v>
      </c>
      <c r="D178">
        <v>5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633</v>
      </c>
      <c r="R178">
        <v>3705</v>
      </c>
      <c r="S178">
        <v>3692</v>
      </c>
      <c r="T178">
        <v>8.6315348057031027</v>
      </c>
      <c r="U178">
        <v>8.6072784766731747</v>
      </c>
      <c r="V178">
        <v>16.277192982456139</v>
      </c>
      <c r="W178">
        <v>59.046045503791987</v>
      </c>
      <c r="X178">
        <v>155.39663393002027</v>
      </c>
      <c r="Y178">
        <v>143.43109311740912</v>
      </c>
      <c r="Z178">
        <v>143.50663596966436</v>
      </c>
      <c r="AA178">
        <v>32.253968057002929</v>
      </c>
      <c r="AB178">
        <v>4.4741393751788188</v>
      </c>
      <c r="AC178">
        <v>-35.945115931153993</v>
      </c>
    </row>
    <row r="179" spans="1:29">
      <c r="A179">
        <v>2</v>
      </c>
      <c r="B179">
        <v>150</v>
      </c>
      <c r="C179">
        <v>2011</v>
      </c>
      <c r="D179">
        <v>6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582</v>
      </c>
      <c r="R179">
        <v>3422</v>
      </c>
      <c r="S179">
        <v>3417</v>
      </c>
      <c r="T179">
        <v>7.9722299878855649</v>
      </c>
      <c r="U179">
        <v>8.0280691243740456</v>
      </c>
      <c r="V179">
        <v>16.230566919929867</v>
      </c>
      <c r="W179">
        <v>58.998536728124094</v>
      </c>
      <c r="X179">
        <v>156.72571145978469</v>
      </c>
      <c r="Y179">
        <v>144.65783167738175</v>
      </c>
      <c r="Z179">
        <v>144.62186128182628</v>
      </c>
      <c r="AA179">
        <v>32.790785164982218</v>
      </c>
      <c r="AB179">
        <v>4.4724301837157627</v>
      </c>
      <c r="AC179">
        <v>-42.120122388152929</v>
      </c>
    </row>
    <row r="180" spans="1:29">
      <c r="A180">
        <v>2</v>
      </c>
      <c r="B180">
        <v>151</v>
      </c>
      <c r="C180">
        <v>2011</v>
      </c>
      <c r="D180">
        <v>7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555</v>
      </c>
      <c r="R180">
        <v>3035</v>
      </c>
      <c r="S180">
        <v>3032</v>
      </c>
      <c r="T180">
        <v>7.07063647376759</v>
      </c>
      <c r="U180">
        <v>7.1158488348911639</v>
      </c>
      <c r="V180">
        <v>16.249093904448102</v>
      </c>
      <c r="W180">
        <v>59.007585751978894</v>
      </c>
      <c r="X180">
        <v>156.5384347652255</v>
      </c>
      <c r="Y180">
        <v>144.4849752883031</v>
      </c>
      <c r="Z180">
        <v>144.46589709762529</v>
      </c>
      <c r="AA180">
        <v>32.282340934332915</v>
      </c>
      <c r="AB180">
        <v>4.5137880794028966</v>
      </c>
      <c r="AC180">
        <v>-36.325994111629839</v>
      </c>
    </row>
    <row r="181" spans="1:29">
      <c r="A181">
        <v>2</v>
      </c>
      <c r="B181">
        <v>152</v>
      </c>
      <c r="C181">
        <v>2011</v>
      </c>
      <c r="D181">
        <v>8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630</v>
      </c>
      <c r="R181">
        <v>3931</v>
      </c>
      <c r="S181">
        <v>3929</v>
      </c>
      <c r="T181">
        <v>9.158046780355976</v>
      </c>
      <c r="U181">
        <v>9.2503518430876941</v>
      </c>
      <c r="V181">
        <v>16.21139659119817</v>
      </c>
      <c r="W181">
        <v>58.878595062356837</v>
      </c>
      <c r="X181">
        <v>157.03225989599036</v>
      </c>
      <c r="Y181">
        <v>144.94077588399904</v>
      </c>
      <c r="Z181">
        <v>144.92524560956988</v>
      </c>
      <c r="AA181">
        <v>33.350262901953194</v>
      </c>
      <c r="AB181">
        <v>4.6284470647056208</v>
      </c>
      <c r="AC181">
        <v>-43.658485347385195</v>
      </c>
    </row>
    <row r="182" spans="1:29">
      <c r="A182">
        <v>2</v>
      </c>
      <c r="B182">
        <v>153</v>
      </c>
      <c r="C182">
        <v>2011</v>
      </c>
      <c r="D182">
        <v>9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615</v>
      </c>
      <c r="R182">
        <v>4026</v>
      </c>
      <c r="S182">
        <v>4017</v>
      </c>
      <c r="T182">
        <v>9.3793681856304172</v>
      </c>
      <c r="U182">
        <v>9.3221975796370398</v>
      </c>
      <c r="V182">
        <v>15.81445603576751</v>
      </c>
      <c r="W182">
        <v>58.707991038088146</v>
      </c>
      <c r="X182">
        <v>154.74462042229297</v>
      </c>
      <c r="Y182">
        <v>142.82928464977621</v>
      </c>
      <c r="Z182">
        <v>142.85133183968111</v>
      </c>
      <c r="AA182">
        <v>32.528734526899882</v>
      </c>
      <c r="AB182">
        <v>4.453182829543163</v>
      </c>
      <c r="AC182">
        <v>-35.055703018423287</v>
      </c>
    </row>
    <row r="183" spans="1:29">
      <c r="A183">
        <v>2</v>
      </c>
      <c r="B183">
        <v>154</v>
      </c>
      <c r="C183">
        <v>2011</v>
      </c>
      <c r="D183">
        <v>10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635</v>
      </c>
      <c r="R183">
        <v>3703</v>
      </c>
      <c r="S183">
        <v>3702</v>
      </c>
      <c r="T183">
        <v>8.6268754076973266</v>
      </c>
      <c r="U183">
        <v>8.577502161747617</v>
      </c>
      <c r="V183">
        <v>16.027005130974882</v>
      </c>
      <c r="W183">
        <v>58.631820637493249</v>
      </c>
      <c r="X183">
        <v>154.52833329773637</v>
      </c>
      <c r="Y183">
        <v>142.62965163381023</v>
      </c>
      <c r="Z183">
        <v>142.62387898433261</v>
      </c>
      <c r="AA183">
        <v>32.723906960146955</v>
      </c>
      <c r="AB183">
        <v>4.5149721372969474</v>
      </c>
      <c r="AC183">
        <v>-37.547361114712203</v>
      </c>
    </row>
    <row r="184" spans="1:29">
      <c r="A184">
        <v>2</v>
      </c>
      <c r="B184">
        <v>155</v>
      </c>
      <c r="C184">
        <v>2011</v>
      </c>
      <c r="D184">
        <v>11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653</v>
      </c>
      <c r="R184">
        <v>4024</v>
      </c>
      <c r="S184">
        <v>4016</v>
      </c>
      <c r="T184">
        <v>9.3747087876246393</v>
      </c>
      <c r="U184">
        <v>9.3144419940920624</v>
      </c>
      <c r="V184">
        <v>15.905566600397613</v>
      </c>
      <c r="W184">
        <v>58.88097609561752</v>
      </c>
      <c r="X184">
        <v>154.67842996193997</v>
      </c>
      <c r="Y184">
        <v>142.76819085487099</v>
      </c>
      <c r="Z184">
        <v>142.76802788844651</v>
      </c>
      <c r="AA184">
        <v>32.581939897208969</v>
      </c>
      <c r="AB184">
        <v>4.3998117312386498</v>
      </c>
      <c r="AC184">
        <v>-39.491024782772897</v>
      </c>
    </row>
    <row r="185" spans="1:29">
      <c r="A185">
        <v>2</v>
      </c>
      <c r="B185">
        <v>156</v>
      </c>
      <c r="C185">
        <v>2011</v>
      </c>
      <c r="D185">
        <v>12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513</v>
      </c>
      <c r="R185">
        <v>3264</v>
      </c>
      <c r="S185">
        <v>3260</v>
      </c>
      <c r="T185">
        <v>7.6041375454291309</v>
      </c>
      <c r="U185">
        <v>7.7755252301763553</v>
      </c>
      <c r="V185">
        <v>16.22640931372549</v>
      </c>
      <c r="W185">
        <v>59.046932515337424</v>
      </c>
      <c r="X185">
        <v>159.05598087013769</v>
      </c>
      <c r="Y185">
        <v>146.80867034313707</v>
      </c>
      <c r="Z185">
        <v>146.81822085889553</v>
      </c>
      <c r="AA185">
        <v>32.464526641955715</v>
      </c>
      <c r="AB185">
        <v>4.4696597956329045</v>
      </c>
      <c r="AC185">
        <v>-40.023266326773133</v>
      </c>
    </row>
    <row r="186" spans="1:29">
      <c r="A186">
        <v>2</v>
      </c>
      <c r="B186">
        <v>157</v>
      </c>
      <c r="C186">
        <v>2010</v>
      </c>
      <c r="D186">
        <v>1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666</v>
      </c>
      <c r="R186">
        <v>3769</v>
      </c>
      <c r="S186">
        <v>3756</v>
      </c>
      <c r="T186">
        <v>8.8818192529751379</v>
      </c>
      <c r="U186">
        <v>8.9829118108210189</v>
      </c>
      <c r="V186">
        <v>14.822764659060763</v>
      </c>
      <c r="W186">
        <v>58.424121405750803</v>
      </c>
      <c r="X186">
        <v>158.01266360947068</v>
      </c>
      <c r="Y186">
        <v>145.84568851154131</v>
      </c>
      <c r="Z186">
        <v>145.94637912673025</v>
      </c>
      <c r="AA186">
        <v>32.258199215112072</v>
      </c>
      <c r="AB186">
        <v>4.6732811388723112</v>
      </c>
      <c r="AC186">
        <v>-44.900334383501033</v>
      </c>
    </row>
    <row r="187" spans="1:29">
      <c r="A187">
        <v>2</v>
      </c>
      <c r="B187">
        <v>158</v>
      </c>
      <c r="C187">
        <v>2010</v>
      </c>
      <c r="D187">
        <v>2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626</v>
      </c>
      <c r="R187">
        <v>3216</v>
      </c>
      <c r="S187">
        <v>3203</v>
      </c>
      <c r="T187">
        <v>7.5786496995404722</v>
      </c>
      <c r="U187">
        <v>7.5477473184892894</v>
      </c>
      <c r="V187">
        <v>14.80939054726368</v>
      </c>
      <c r="W187">
        <v>58.357165157664703</v>
      </c>
      <c r="X187">
        <v>155.59347762811083</v>
      </c>
      <c r="Y187">
        <v>143.61277985074639</v>
      </c>
      <c r="Z187">
        <v>143.80109272556996</v>
      </c>
      <c r="AA187">
        <v>31.330166813101901</v>
      </c>
      <c r="AB187">
        <v>4.4082700874372254</v>
      </c>
      <c r="AC187">
        <v>-39.249741365054248</v>
      </c>
    </row>
    <row r="188" spans="1:29">
      <c r="A188">
        <v>2</v>
      </c>
      <c r="B188">
        <v>159</v>
      </c>
      <c r="C188">
        <v>2010</v>
      </c>
      <c r="D188">
        <v>3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724</v>
      </c>
      <c r="R188">
        <v>3841</v>
      </c>
      <c r="S188">
        <v>3822</v>
      </c>
      <c r="T188">
        <v>9.051490514905149</v>
      </c>
      <c r="U188">
        <v>9.0907346890296008</v>
      </c>
      <c r="V188">
        <v>14.713355896901851</v>
      </c>
      <c r="W188">
        <v>58.374672946101519</v>
      </c>
      <c r="X188">
        <v>157.10767921973158</v>
      </c>
      <c r="Y188">
        <v>145.01038791981222</v>
      </c>
      <c r="Z188">
        <v>145.14767137624241</v>
      </c>
      <c r="AA188">
        <v>31.930157438116993</v>
      </c>
      <c r="AB188">
        <v>4.5291505488542816</v>
      </c>
      <c r="AC188">
        <v>-39.242058798523779</v>
      </c>
    </row>
    <row r="189" spans="1:29">
      <c r="A189">
        <v>2</v>
      </c>
      <c r="B189">
        <v>160</v>
      </c>
      <c r="C189">
        <v>2010</v>
      </c>
      <c r="D189">
        <v>4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685</v>
      </c>
      <c r="R189">
        <v>3701</v>
      </c>
      <c r="S189">
        <v>3686</v>
      </c>
      <c r="T189">
        <v>8.7215741722634625</v>
      </c>
      <c r="U189">
        <v>8.7269852834192658</v>
      </c>
      <c r="V189">
        <v>14.572818157254796</v>
      </c>
      <c r="W189">
        <v>58.270482908301645</v>
      </c>
      <c r="X189">
        <v>156.39083811789331</v>
      </c>
      <c r="Y189">
        <v>144.34874358281562</v>
      </c>
      <c r="Z189">
        <v>144.48098209441139</v>
      </c>
      <c r="AA189">
        <v>31.733681605649291</v>
      </c>
      <c r="AB189">
        <v>4.6997572275538477</v>
      </c>
      <c r="AC189">
        <v>-41.031363772727246</v>
      </c>
    </row>
    <row r="190" spans="1:29">
      <c r="A190">
        <v>2</v>
      </c>
      <c r="B190">
        <v>161</v>
      </c>
      <c r="C190">
        <v>2010</v>
      </c>
      <c r="D190">
        <v>5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625</v>
      </c>
      <c r="R190">
        <v>3155</v>
      </c>
      <c r="S190">
        <v>3143</v>
      </c>
      <c r="T190">
        <v>7.4349004359608788</v>
      </c>
      <c r="U190">
        <v>7.5156010313404611</v>
      </c>
      <c r="V190">
        <v>14.78795562599049</v>
      </c>
      <c r="W190">
        <v>58.328348711422223</v>
      </c>
      <c r="X190">
        <v>157.97981844498636</v>
      </c>
      <c r="Y190">
        <v>145.81537242472251</v>
      </c>
      <c r="Z190">
        <v>145.92211263124389</v>
      </c>
      <c r="AA190">
        <v>32.399812306111734</v>
      </c>
      <c r="AB190">
        <v>4.6900475494908509</v>
      </c>
      <c r="AC190">
        <v>-44.819266610986865</v>
      </c>
    </row>
    <row r="191" spans="1:29">
      <c r="A191">
        <v>2</v>
      </c>
      <c r="B191">
        <v>162</v>
      </c>
      <c r="C191">
        <v>2010</v>
      </c>
      <c r="D191">
        <v>6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635</v>
      </c>
      <c r="R191">
        <v>3547</v>
      </c>
      <c r="S191">
        <v>3538</v>
      </c>
      <c r="T191">
        <v>8.3586661953576016</v>
      </c>
      <c r="U191">
        <v>8.3646435171350308</v>
      </c>
      <c r="V191">
        <v>14.438116718353539</v>
      </c>
      <c r="W191">
        <v>58.289994347088744</v>
      </c>
      <c r="X191">
        <v>156.22702841062329</v>
      </c>
      <c r="Y191">
        <v>144.19754722300539</v>
      </c>
      <c r="Z191">
        <v>144.27509892594685</v>
      </c>
      <c r="AA191">
        <v>36.70781726775445</v>
      </c>
      <c r="AB191">
        <v>4.6994601099499054</v>
      </c>
      <c r="AC191">
        <v>-37.497622832128656</v>
      </c>
    </row>
    <row r="192" spans="1:29">
      <c r="A192">
        <v>2</v>
      </c>
      <c r="B192">
        <v>163</v>
      </c>
      <c r="C192">
        <v>2010</v>
      </c>
      <c r="D192">
        <v>7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615</v>
      </c>
      <c r="R192">
        <v>3246</v>
      </c>
      <c r="S192">
        <v>3238</v>
      </c>
      <c r="T192">
        <v>7.6493460586779811</v>
      </c>
      <c r="U192">
        <v>7.8267040706751372</v>
      </c>
      <c r="V192">
        <v>14.602279728897104</v>
      </c>
      <c r="W192">
        <v>58.262816553428046</v>
      </c>
      <c r="X192">
        <v>159.75107958524188</v>
      </c>
      <c r="Y192">
        <v>147.45024645717777</v>
      </c>
      <c r="Z192">
        <v>147.50401482396512</v>
      </c>
      <c r="AA192">
        <v>32.677774952582503</v>
      </c>
      <c r="AB192">
        <v>4.6000424009456244</v>
      </c>
      <c r="AC192">
        <v>-44.83501905849397</v>
      </c>
    </row>
    <row r="193" spans="1:29">
      <c r="A193">
        <v>2</v>
      </c>
      <c r="B193">
        <v>164</v>
      </c>
      <c r="C193">
        <v>2010</v>
      </c>
      <c r="D193">
        <v>8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642</v>
      </c>
      <c r="R193">
        <v>3603</v>
      </c>
      <c r="S193">
        <v>3594</v>
      </c>
      <c r="T193">
        <v>8.4906327324142801</v>
      </c>
      <c r="U193">
        <v>8.6865488363741186</v>
      </c>
      <c r="V193">
        <v>14.506799888981401</v>
      </c>
      <c r="W193">
        <v>58.038397328881445</v>
      </c>
      <c r="X193">
        <v>159.70737639182948</v>
      </c>
      <c r="Y193">
        <v>147.4099084096583</v>
      </c>
      <c r="Z193">
        <v>147.4928491930994</v>
      </c>
      <c r="AA193">
        <v>32.741137642240119</v>
      </c>
      <c r="AB193">
        <v>4.8745161188052046</v>
      </c>
      <c r="AC193">
        <v>-45.740309122021237</v>
      </c>
    </row>
    <row r="194" spans="1:29">
      <c r="A194">
        <v>2</v>
      </c>
      <c r="B194">
        <v>165</v>
      </c>
      <c r="C194">
        <v>2010</v>
      </c>
      <c r="D194">
        <v>9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628</v>
      </c>
      <c r="R194">
        <v>3433</v>
      </c>
      <c r="S194">
        <v>3428</v>
      </c>
      <c r="T194">
        <v>8.0900200306350882</v>
      </c>
      <c r="U194">
        <v>7.9685916567067245</v>
      </c>
      <c r="V194">
        <v>14.692106029711622</v>
      </c>
      <c r="W194">
        <v>58.524212368728143</v>
      </c>
      <c r="X194">
        <v>153.699710192861</v>
      </c>
      <c r="Y194">
        <v>141.86483250801061</v>
      </c>
      <c r="Z194">
        <v>141.85430863477248</v>
      </c>
      <c r="AA194">
        <v>31.73682716407999</v>
      </c>
      <c r="AB194">
        <v>4.432463195625024</v>
      </c>
      <c r="AC194">
        <v>-37.41431118793772</v>
      </c>
    </row>
    <row r="195" spans="1:29">
      <c r="A195">
        <v>2</v>
      </c>
      <c r="B195">
        <v>166</v>
      </c>
      <c r="C195">
        <v>2010</v>
      </c>
      <c r="D195">
        <v>10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651</v>
      </c>
      <c r="R195">
        <v>3774</v>
      </c>
      <c r="S195">
        <v>3760</v>
      </c>
      <c r="T195">
        <v>8.8936019794980545</v>
      </c>
      <c r="U195">
        <v>8.6756760925686347</v>
      </c>
      <c r="V195">
        <v>14.614997350291462</v>
      </c>
      <c r="W195">
        <v>58.175797872340397</v>
      </c>
      <c r="X195">
        <v>152.48409457191565</v>
      </c>
      <c r="Y195">
        <v>140.74281928987799</v>
      </c>
      <c r="Z195">
        <v>140.80473404255301</v>
      </c>
      <c r="AA195">
        <v>31.494810006985624</v>
      </c>
      <c r="AB195">
        <v>4.5447186324905191</v>
      </c>
      <c r="AC195">
        <v>-31.72755554284365</v>
      </c>
    </row>
    <row r="196" spans="1:29">
      <c r="A196">
        <v>2</v>
      </c>
      <c r="B196">
        <v>167</v>
      </c>
      <c r="C196">
        <v>2010</v>
      </c>
      <c r="D196">
        <v>11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662</v>
      </c>
      <c r="R196">
        <v>3999</v>
      </c>
      <c r="S196">
        <v>3990</v>
      </c>
      <c r="T196">
        <v>9.4238246730293351</v>
      </c>
      <c r="U196">
        <v>9.1453311028002044</v>
      </c>
      <c r="V196">
        <v>14.689172293073259</v>
      </c>
      <c r="W196">
        <v>58.401503759398487</v>
      </c>
      <c r="X196">
        <v>151.50331461521955</v>
      </c>
      <c r="Y196">
        <v>139.83755938984771</v>
      </c>
      <c r="Z196">
        <v>139.87120300751903</v>
      </c>
      <c r="AA196">
        <v>31.228997679184044</v>
      </c>
      <c r="AB196">
        <v>4.5234779070201485</v>
      </c>
      <c r="AC196">
        <v>-37.42816087066025</v>
      </c>
    </row>
    <row r="197" spans="1:29">
      <c r="A197">
        <v>2</v>
      </c>
      <c r="B197">
        <v>168</v>
      </c>
      <c r="C197">
        <v>2010</v>
      </c>
      <c r="D197">
        <v>12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541</v>
      </c>
      <c r="R197">
        <v>3151</v>
      </c>
      <c r="S197">
        <v>3146</v>
      </c>
      <c r="T197">
        <v>7.4254742547425501</v>
      </c>
      <c r="U197">
        <v>7.4685245906405022</v>
      </c>
      <c r="V197">
        <v>14.784512853062523</v>
      </c>
      <c r="W197">
        <v>58.408137317228238</v>
      </c>
      <c r="X197">
        <v>156.94675339098512</v>
      </c>
      <c r="Y197">
        <v>144.86185337987939</v>
      </c>
      <c r="Z197">
        <v>144.86980292434842</v>
      </c>
      <c r="AA197">
        <v>31.877240750068491</v>
      </c>
      <c r="AB197">
        <v>4.5525801380928037</v>
      </c>
      <c r="AC197">
        <v>-43.204814082054149</v>
      </c>
    </row>
    <row r="198" spans="1:29">
      <c r="A198">
        <v>2</v>
      </c>
      <c r="B198">
        <v>169</v>
      </c>
      <c r="C198">
        <v>2009</v>
      </c>
      <c r="D198">
        <v>1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787</v>
      </c>
      <c r="R198">
        <v>4406</v>
      </c>
      <c r="S198">
        <v>4392</v>
      </c>
      <c r="T198">
        <v>9.998638406027327</v>
      </c>
      <c r="U198">
        <v>10.053352275079536</v>
      </c>
      <c r="V198">
        <v>15.229005901044028</v>
      </c>
      <c r="W198">
        <v>56.588570127504546</v>
      </c>
      <c r="X198">
        <v>158.11220196629318</v>
      </c>
      <c r="Y198">
        <v>145.9375624148889</v>
      </c>
      <c r="Z198">
        <v>146.02260928961755</v>
      </c>
      <c r="AA198">
        <v>32.622386295855627</v>
      </c>
      <c r="AB198">
        <v>4.530747670991734</v>
      </c>
      <c r="AC198">
        <v>-41.879927164085792</v>
      </c>
    </row>
    <row r="199" spans="1:29">
      <c r="A199">
        <v>2</v>
      </c>
      <c r="B199">
        <v>170</v>
      </c>
      <c r="C199">
        <v>2009</v>
      </c>
      <c r="D199">
        <v>2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631</v>
      </c>
      <c r="R199">
        <v>3645</v>
      </c>
      <c r="S199">
        <v>3632</v>
      </c>
      <c r="T199">
        <v>8.2716833840148887</v>
      </c>
      <c r="U199">
        <v>8.1605628699585928</v>
      </c>
      <c r="V199">
        <v>15.249382716049382</v>
      </c>
      <c r="W199">
        <v>56.863986784140977</v>
      </c>
      <c r="X199">
        <v>155.16406659859962</v>
      </c>
      <c r="Y199">
        <v>143.21643347050752</v>
      </c>
      <c r="Z199">
        <v>143.33287444933916</v>
      </c>
      <c r="AA199">
        <v>31.156182585860172</v>
      </c>
      <c r="AB199">
        <v>4.5888442547703505</v>
      </c>
      <c r="AC199">
        <v>-38.199353791686654</v>
      </c>
    </row>
    <row r="200" spans="1:29">
      <c r="A200">
        <v>2</v>
      </c>
      <c r="B200">
        <v>171</v>
      </c>
      <c r="C200">
        <v>2009</v>
      </c>
      <c r="D200">
        <v>3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729</v>
      </c>
      <c r="R200">
        <v>3734</v>
      </c>
      <c r="S200">
        <v>3718</v>
      </c>
      <c r="T200">
        <v>8.4736531566286946</v>
      </c>
      <c r="U200">
        <v>8.5369612589863397</v>
      </c>
      <c r="V200">
        <v>15.870380289234063</v>
      </c>
      <c r="W200">
        <v>57.06589564281871</v>
      </c>
      <c r="X200">
        <v>158.62917606997487</v>
      </c>
      <c r="Y200">
        <v>146.414729512587</v>
      </c>
      <c r="Z200">
        <v>146.47565895642816</v>
      </c>
      <c r="AA200">
        <v>32.449338041089483</v>
      </c>
      <c r="AB200">
        <v>4.7504382620362247</v>
      </c>
      <c r="AC200">
        <v>-44.86419218317765</v>
      </c>
    </row>
    <row r="201" spans="1:29">
      <c r="A201">
        <v>2</v>
      </c>
      <c r="B201">
        <v>172</v>
      </c>
      <c r="C201">
        <v>2009</v>
      </c>
      <c r="D201">
        <v>4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698</v>
      </c>
      <c r="R201">
        <v>3433</v>
      </c>
      <c r="S201">
        <v>3415</v>
      </c>
      <c r="T201">
        <v>7.7905868470022224</v>
      </c>
      <c r="U201">
        <v>7.8789996629869554</v>
      </c>
      <c r="V201">
        <v>15.205359743664436</v>
      </c>
      <c r="W201">
        <v>56.925036603221081</v>
      </c>
      <c r="X201">
        <v>159.39607259727205</v>
      </c>
      <c r="Y201">
        <v>147.12257500728245</v>
      </c>
      <c r="Z201">
        <v>147.1810541727674</v>
      </c>
      <c r="AA201">
        <v>33.139879256444047</v>
      </c>
      <c r="AB201">
        <v>4.9074243622577614</v>
      </c>
      <c r="AC201">
        <v>-49.102309291061403</v>
      </c>
    </row>
    <row r="202" spans="1:29">
      <c r="A202">
        <v>2</v>
      </c>
      <c r="B202">
        <v>173</v>
      </c>
      <c r="C202">
        <v>2009</v>
      </c>
      <c r="D202">
        <v>5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658</v>
      </c>
      <c r="R202">
        <v>3484</v>
      </c>
      <c r="S202">
        <v>3476</v>
      </c>
      <c r="T202">
        <v>7.9063223346797988</v>
      </c>
      <c r="U202">
        <v>7.8186809256677314</v>
      </c>
      <c r="V202">
        <v>15.708094144661308</v>
      </c>
      <c r="W202">
        <v>56.809551208285377</v>
      </c>
      <c r="X202">
        <v>155.38359539911923</v>
      </c>
      <c r="Y202">
        <v>143.41905855338661</v>
      </c>
      <c r="Z202">
        <v>143.49119677790529</v>
      </c>
      <c r="AA202">
        <v>32.241984983728521</v>
      </c>
      <c r="AB202">
        <v>4.8194061016456313</v>
      </c>
      <c r="AC202">
        <v>-45.331744742930091</v>
      </c>
    </row>
    <row r="203" spans="1:29">
      <c r="A203">
        <v>2</v>
      </c>
      <c r="B203">
        <v>174</v>
      </c>
      <c r="C203">
        <v>2009</v>
      </c>
      <c r="D203">
        <v>6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674</v>
      </c>
      <c r="R203">
        <v>3759</v>
      </c>
      <c r="S203">
        <v>3753</v>
      </c>
      <c r="T203">
        <v>8.5303862388235849</v>
      </c>
      <c r="U203">
        <v>8.3944702144275691</v>
      </c>
      <c r="V203">
        <v>14.88587390263368</v>
      </c>
      <c r="W203">
        <v>56.728483879563001</v>
      </c>
      <c r="X203">
        <v>154.54684848814989</v>
      </c>
      <c r="Y203">
        <v>142.64674115456259</v>
      </c>
      <c r="Z203">
        <v>142.6876099120706</v>
      </c>
      <c r="AA203">
        <v>31.722883222896929</v>
      </c>
      <c r="AB203">
        <v>4.619792134866894</v>
      </c>
      <c r="AC203">
        <v>-42.487895769190679</v>
      </c>
    </row>
    <row r="204" spans="1:29">
      <c r="A204">
        <v>2</v>
      </c>
      <c r="B204">
        <v>175</v>
      </c>
      <c r="C204">
        <v>2009</v>
      </c>
      <c r="D204">
        <v>7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661</v>
      </c>
      <c r="R204">
        <v>3356</v>
      </c>
      <c r="S204">
        <v>3344</v>
      </c>
      <c r="T204">
        <v>7.6158489538419616</v>
      </c>
      <c r="U204">
        <v>7.6905002777665441</v>
      </c>
      <c r="V204">
        <v>15.987187127532778</v>
      </c>
      <c r="W204">
        <v>57.935705741626776</v>
      </c>
      <c r="X204">
        <v>158.87312967379765</v>
      </c>
      <c r="Y204">
        <v>146.63989868891545</v>
      </c>
      <c r="Z204">
        <v>146.71004784689001</v>
      </c>
      <c r="AA204">
        <v>33.408478417030821</v>
      </c>
      <c r="AB204">
        <v>4.7342403107690316</v>
      </c>
      <c r="AC204">
        <v>-45.166573338897408</v>
      </c>
    </row>
    <row r="205" spans="1:29">
      <c r="A205">
        <v>2</v>
      </c>
      <c r="B205">
        <v>176</v>
      </c>
      <c r="C205">
        <v>2009</v>
      </c>
      <c r="D205">
        <v>8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661</v>
      </c>
      <c r="R205">
        <v>3762</v>
      </c>
      <c r="S205">
        <v>3755</v>
      </c>
      <c r="T205">
        <v>8.5371942086869694</v>
      </c>
      <c r="U205">
        <v>8.7259763765432741</v>
      </c>
      <c r="V205">
        <v>15.161881977671451</v>
      </c>
      <c r="W205">
        <v>57.140346205059913</v>
      </c>
      <c r="X205">
        <v>160.55926200477754</v>
      </c>
      <c r="Y205">
        <v>148.19619883040903</v>
      </c>
      <c r="Z205">
        <v>148.24348868175733</v>
      </c>
      <c r="AA205">
        <v>34.241324300127566</v>
      </c>
      <c r="AB205">
        <v>5.4862383832505639</v>
      </c>
      <c r="AC205">
        <v>-52.302560563512031</v>
      </c>
    </row>
    <row r="206" spans="1:29">
      <c r="A206">
        <v>2</v>
      </c>
      <c r="B206">
        <v>177</v>
      </c>
      <c r="C206">
        <v>2009</v>
      </c>
      <c r="D206">
        <v>9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661</v>
      </c>
      <c r="R206">
        <v>3636</v>
      </c>
      <c r="S206">
        <v>3623</v>
      </c>
      <c r="T206">
        <v>8.2512594744247263</v>
      </c>
      <c r="U206">
        <v>8.3666096952255593</v>
      </c>
      <c r="V206">
        <v>15.765676567656763</v>
      </c>
      <c r="W206">
        <v>57.459839911675402</v>
      </c>
      <c r="X206">
        <v>159.48555852334951</v>
      </c>
      <c r="Y206">
        <v>147.20517051705181</v>
      </c>
      <c r="Z206">
        <v>147.31694728125879</v>
      </c>
      <c r="AA206">
        <v>33.521251758684599</v>
      </c>
      <c r="AB206">
        <v>5.1179277346164787</v>
      </c>
      <c r="AC206">
        <v>-47.667959779002082</v>
      </c>
    </row>
    <row r="207" spans="1:29">
      <c r="A207">
        <v>2</v>
      </c>
      <c r="B207">
        <v>178</v>
      </c>
      <c r="C207">
        <v>2009</v>
      </c>
      <c r="D207">
        <v>10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732</v>
      </c>
      <c r="R207">
        <v>4245</v>
      </c>
      <c r="S207">
        <v>4238</v>
      </c>
      <c r="T207">
        <v>9.6332773566922363</v>
      </c>
      <c r="U207">
        <v>9.4847048602568034</v>
      </c>
      <c r="V207">
        <v>15.704593639575974</v>
      </c>
      <c r="W207">
        <v>57.884379424256721</v>
      </c>
      <c r="X207">
        <v>154.66149073474949</v>
      </c>
      <c r="Y207">
        <v>142.75255594817389</v>
      </c>
      <c r="Z207">
        <v>142.7691599811227</v>
      </c>
      <c r="AA207">
        <v>32.34060786731601</v>
      </c>
      <c r="AB207">
        <v>4.7683315554817804</v>
      </c>
      <c r="AC207">
        <v>-40.00958823420887</v>
      </c>
    </row>
    <row r="208" spans="1:29">
      <c r="A208">
        <v>2</v>
      </c>
      <c r="B208">
        <v>179</v>
      </c>
      <c r="C208">
        <v>2009</v>
      </c>
      <c r="D208">
        <v>11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689</v>
      </c>
      <c r="R208">
        <v>3817</v>
      </c>
      <c r="S208">
        <v>3801</v>
      </c>
      <c r="T208">
        <v>8.6620069895157208</v>
      </c>
      <c r="U208">
        <v>8.4851325105265616</v>
      </c>
      <c r="V208">
        <v>15.858789625360229</v>
      </c>
      <c r="W208">
        <v>57.838989739542249</v>
      </c>
      <c r="X208">
        <v>154.2115999842182</v>
      </c>
      <c r="Y208">
        <v>142.33730678543395</v>
      </c>
      <c r="Z208">
        <v>142.40731386477276</v>
      </c>
      <c r="AA208">
        <v>31.910617887848705</v>
      </c>
      <c r="AB208">
        <v>4.6641890777341128</v>
      </c>
      <c r="AC208">
        <v>-39.051634716745639</v>
      </c>
    </row>
    <row r="209" spans="1:29">
      <c r="A209">
        <v>2</v>
      </c>
      <c r="B209">
        <v>180</v>
      </c>
      <c r="C209">
        <v>2009</v>
      </c>
      <c r="D209">
        <v>12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581</v>
      </c>
      <c r="R209">
        <v>2789</v>
      </c>
      <c r="S209">
        <v>2783</v>
      </c>
      <c r="T209">
        <v>6.3291426496618737</v>
      </c>
      <c r="U209">
        <v>6.4040490725745176</v>
      </c>
      <c r="V209">
        <v>15.565794191466477</v>
      </c>
      <c r="W209">
        <v>58.124685591088749</v>
      </c>
      <c r="X209">
        <v>159.00995514416454</v>
      </c>
      <c r="Y209">
        <v>146.76618859806356</v>
      </c>
      <c r="Z209">
        <v>146.79558030901876</v>
      </c>
      <c r="AA209">
        <v>31.76710612960844</v>
      </c>
      <c r="AB209">
        <v>4.8145535634212724</v>
      </c>
      <c r="AC209">
        <v>-46.739786809284176</v>
      </c>
    </row>
    <row r="210" spans="1:29">
      <c r="A210">
        <v>2</v>
      </c>
      <c r="B210">
        <v>181</v>
      </c>
      <c r="C210">
        <v>2008</v>
      </c>
      <c r="D210">
        <v>1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846</v>
      </c>
      <c r="R210">
        <v>4161</v>
      </c>
      <c r="S210">
        <v>4150</v>
      </c>
      <c r="T210">
        <v>9.8081274750141443</v>
      </c>
      <c r="U210">
        <v>10.025173349536376</v>
      </c>
      <c r="V210">
        <v>15.45614035087719</v>
      </c>
      <c r="W210">
        <v>57.074216867469879</v>
      </c>
      <c r="X210">
        <v>161.84659023595995</v>
      </c>
      <c r="Y210">
        <v>149.3844027877914</v>
      </c>
      <c r="Z210">
        <v>149.45530120481931</v>
      </c>
      <c r="AA210">
        <v>33.289188079338508</v>
      </c>
      <c r="AB210">
        <v>4.4524567796504426</v>
      </c>
      <c r="AC210">
        <v>-49.847699809600051</v>
      </c>
    </row>
    <row r="211" spans="1:29">
      <c r="A211">
        <v>2</v>
      </c>
      <c r="B211">
        <v>182</v>
      </c>
      <c r="C211">
        <v>2008</v>
      </c>
      <c r="D211">
        <v>2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689</v>
      </c>
      <c r="R211">
        <v>3442</v>
      </c>
      <c r="S211">
        <v>3431</v>
      </c>
      <c r="T211">
        <v>8.1133320761832888</v>
      </c>
      <c r="U211">
        <v>8.0392195623189799</v>
      </c>
      <c r="V211">
        <v>15.237361998837889</v>
      </c>
      <c r="W211">
        <v>57.031477703293511</v>
      </c>
      <c r="X211">
        <v>156.95877765138195</v>
      </c>
      <c r="Y211">
        <v>144.87295177222538</v>
      </c>
      <c r="Z211">
        <v>144.96417953949276</v>
      </c>
      <c r="AA211">
        <v>31.785976973613643</v>
      </c>
      <c r="AB211">
        <v>4.2723719948371972</v>
      </c>
      <c r="AC211">
        <v>-41.264130875381525</v>
      </c>
    </row>
    <row r="212" spans="1:29">
      <c r="A212">
        <v>2</v>
      </c>
      <c r="B212">
        <v>183</v>
      </c>
      <c r="C212">
        <v>2008</v>
      </c>
      <c r="D212">
        <v>3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664</v>
      </c>
      <c r="R212">
        <v>2791</v>
      </c>
      <c r="S212">
        <v>2784</v>
      </c>
      <c r="T212">
        <v>6.5788233075617581</v>
      </c>
      <c r="U212">
        <v>6.6456556596185212</v>
      </c>
      <c r="V212">
        <v>15.238982443568611</v>
      </c>
      <c r="W212">
        <v>57.112428160919549</v>
      </c>
      <c r="X212">
        <v>159.97892933213245</v>
      </c>
      <c r="Y212">
        <v>147.66055177355787</v>
      </c>
      <c r="Z212">
        <v>147.68491379310356</v>
      </c>
      <c r="AA212">
        <v>33.417876943604099</v>
      </c>
      <c r="AB212">
        <v>4.5119497302610005</v>
      </c>
      <c r="AC212">
        <v>-46.04494343229031</v>
      </c>
    </row>
    <row r="213" spans="1:29">
      <c r="A213">
        <v>2</v>
      </c>
      <c r="B213">
        <v>184</v>
      </c>
      <c r="C213">
        <v>2008</v>
      </c>
      <c r="D213">
        <v>4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791</v>
      </c>
      <c r="R213">
        <v>4866</v>
      </c>
      <c r="S213">
        <v>4849</v>
      </c>
      <c r="T213">
        <v>11.469922685272488</v>
      </c>
      <c r="U213">
        <v>11.565177571737298</v>
      </c>
      <c r="V213">
        <v>15.233662145499386</v>
      </c>
      <c r="W213">
        <v>57.169313260466083</v>
      </c>
      <c r="X213">
        <v>159.73364611457035</v>
      </c>
      <c r="Y213">
        <v>147.43415536374852</v>
      </c>
      <c r="Z213">
        <v>147.5596617859353</v>
      </c>
      <c r="AA213">
        <v>33.04279385878354</v>
      </c>
      <c r="AB213">
        <v>4.188583847678375</v>
      </c>
      <c r="AC213">
        <v>-49.163419124639837</v>
      </c>
    </row>
    <row r="214" spans="1:29">
      <c r="A214">
        <v>2</v>
      </c>
      <c r="B214">
        <v>185</v>
      </c>
      <c r="C214">
        <v>2008</v>
      </c>
      <c r="D214">
        <v>5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689</v>
      </c>
      <c r="R214">
        <v>2999</v>
      </c>
      <c r="S214">
        <v>2989</v>
      </c>
      <c r="T214">
        <v>7.0691118234961321</v>
      </c>
      <c r="U214">
        <v>7.1075795036374636</v>
      </c>
      <c r="V214">
        <v>15.308436145381796</v>
      </c>
      <c r="W214">
        <v>56.694881231181007</v>
      </c>
      <c r="X214">
        <v>159.31341505312179</v>
      </c>
      <c r="Y214">
        <v>147.04628209403137</v>
      </c>
      <c r="Z214">
        <v>147.11716293074613</v>
      </c>
      <c r="AA214">
        <v>33.2592528802912</v>
      </c>
      <c r="AB214">
        <v>4.7826541890058207</v>
      </c>
      <c r="AC214">
        <v>-44.813125426238862</v>
      </c>
    </row>
    <row r="215" spans="1:29">
      <c r="A215">
        <v>2</v>
      </c>
      <c r="B215">
        <v>186</v>
      </c>
      <c r="C215">
        <v>2008</v>
      </c>
      <c r="D215">
        <v>6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669</v>
      </c>
      <c r="R215">
        <v>3426</v>
      </c>
      <c r="S215">
        <v>3417</v>
      </c>
      <c r="T215">
        <v>8.0756175749575689</v>
      </c>
      <c r="U215">
        <v>7.9852564662169652</v>
      </c>
      <c r="V215">
        <v>14.732340922358436</v>
      </c>
      <c r="W215">
        <v>56.318700614574198</v>
      </c>
      <c r="X215">
        <v>156.54797707164437</v>
      </c>
      <c r="Y215">
        <v>144.49378283712778</v>
      </c>
      <c r="Z215">
        <v>144.5810652619256</v>
      </c>
      <c r="AA215">
        <v>32.423261939769638</v>
      </c>
      <c r="AB215">
        <v>4.8495640922568324</v>
      </c>
      <c r="AC215">
        <v>-42.2383747888938</v>
      </c>
    </row>
    <row r="216" spans="1:29">
      <c r="A216">
        <v>2</v>
      </c>
      <c r="B216">
        <v>187</v>
      </c>
      <c r="C216">
        <v>2008</v>
      </c>
      <c r="D216">
        <v>7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664</v>
      </c>
      <c r="R216">
        <v>3240</v>
      </c>
      <c r="S216">
        <v>3227</v>
      </c>
      <c r="T216">
        <v>7.6371864982085631</v>
      </c>
      <c r="U216">
        <v>7.6691021609855188</v>
      </c>
      <c r="V216">
        <v>15.440123456790124</v>
      </c>
      <c r="W216">
        <v>56.69073442826155</v>
      </c>
      <c r="X216">
        <v>159.11533780078403</v>
      </c>
      <c r="Y216">
        <v>146.86345679012317</v>
      </c>
      <c r="Z216">
        <v>147.03241400681725</v>
      </c>
      <c r="AA216">
        <v>33.544936442359926</v>
      </c>
      <c r="AB216">
        <v>4.7825136294492543</v>
      </c>
      <c r="AC216">
        <v>-48.432865969430061</v>
      </c>
    </row>
    <row r="217" spans="1:29">
      <c r="A217">
        <v>2</v>
      </c>
      <c r="B217">
        <v>188</v>
      </c>
      <c r="C217">
        <v>2008</v>
      </c>
      <c r="D217">
        <v>8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700</v>
      </c>
      <c r="R217">
        <v>3706</v>
      </c>
      <c r="S217">
        <v>3702</v>
      </c>
      <c r="T217">
        <v>8.7356213464076973</v>
      </c>
      <c r="U217">
        <v>8.7017973544958487</v>
      </c>
      <c r="V217">
        <v>14.4851592012952</v>
      </c>
      <c r="W217">
        <v>56.198271204754199</v>
      </c>
      <c r="X217">
        <v>157.54017233042481</v>
      </c>
      <c r="Y217">
        <v>145.40957906098251</v>
      </c>
      <c r="Z217">
        <v>145.42533765532181</v>
      </c>
      <c r="AA217">
        <v>33.408349125367209</v>
      </c>
      <c r="AB217">
        <v>5.043797077754455</v>
      </c>
      <c r="AC217">
        <v>-45.58518723880988</v>
      </c>
    </row>
    <row r="218" spans="1:29">
      <c r="A218">
        <v>2</v>
      </c>
      <c r="B218">
        <v>189</v>
      </c>
      <c r="C218">
        <v>2008</v>
      </c>
      <c r="D218">
        <v>9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699</v>
      </c>
      <c r="R218">
        <v>3063</v>
      </c>
      <c r="S218">
        <v>3048</v>
      </c>
      <c r="T218">
        <v>7.2199698283990177</v>
      </c>
      <c r="U218">
        <v>7.418246337735293</v>
      </c>
      <c r="V218">
        <v>15.067580803134179</v>
      </c>
      <c r="W218">
        <v>56.433398950131242</v>
      </c>
      <c r="X218">
        <v>162.93587638996027</v>
      </c>
      <c r="Y218">
        <v>150.38981390793299</v>
      </c>
      <c r="Z218">
        <v>150.57532808398915</v>
      </c>
      <c r="AA218">
        <v>34.466362146927246</v>
      </c>
      <c r="AB218">
        <v>5.1175961175087883</v>
      </c>
      <c r="AC218">
        <v>-52.028172964313811</v>
      </c>
    </row>
    <row r="219" spans="1:29">
      <c r="A219">
        <v>2</v>
      </c>
      <c r="B219">
        <v>190</v>
      </c>
      <c r="C219">
        <v>2008</v>
      </c>
      <c r="D219">
        <v>10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813</v>
      </c>
      <c r="R219">
        <v>3791</v>
      </c>
      <c r="S219">
        <v>3776</v>
      </c>
      <c r="T219">
        <v>8.9359796341693407</v>
      </c>
      <c r="U219">
        <v>8.8071147754451644</v>
      </c>
      <c r="V219">
        <v>15.410182010023741</v>
      </c>
      <c r="W219">
        <v>56.828125</v>
      </c>
      <c r="X219">
        <v>156.17470012943389</v>
      </c>
      <c r="Y219">
        <v>144.14924821946721</v>
      </c>
      <c r="Z219">
        <v>144.30095338983057</v>
      </c>
      <c r="AA219">
        <v>33.044327078291289</v>
      </c>
      <c r="AB219">
        <v>4.7193887945945372</v>
      </c>
      <c r="AC219">
        <v>-43.701480905274003</v>
      </c>
    </row>
    <row r="220" spans="1:29">
      <c r="A220">
        <v>2</v>
      </c>
      <c r="B220">
        <v>191</v>
      </c>
      <c r="C220">
        <v>2008</v>
      </c>
      <c r="D220">
        <v>11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762</v>
      </c>
      <c r="R220">
        <v>3828</v>
      </c>
      <c r="S220">
        <v>3816</v>
      </c>
      <c r="T220">
        <v>9.0231944182538211</v>
      </c>
      <c r="U220">
        <v>8.807423496207031</v>
      </c>
      <c r="V220">
        <v>15.068965517241381</v>
      </c>
      <c r="W220">
        <v>56.57573375262055</v>
      </c>
      <c r="X220">
        <v>154.64561745523369</v>
      </c>
      <c r="Y220">
        <v>142.73790491118075</v>
      </c>
      <c r="Z220">
        <v>142.79337002096437</v>
      </c>
      <c r="AA220">
        <v>31.652437312224855</v>
      </c>
      <c r="AB220">
        <v>4.64206546014168</v>
      </c>
      <c r="AC220">
        <v>-38.448048239130735</v>
      </c>
    </row>
    <row r="221" spans="1:29">
      <c r="A221">
        <v>2</v>
      </c>
      <c r="B221">
        <v>192</v>
      </c>
      <c r="C221">
        <v>2008</v>
      </c>
      <c r="D221">
        <v>12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591</v>
      </c>
      <c r="R221">
        <v>3111</v>
      </c>
      <c r="S221">
        <v>3100</v>
      </c>
      <c r="T221">
        <v>7.3331133320761852</v>
      </c>
      <c r="U221">
        <v>7.2282537620655507</v>
      </c>
      <c r="V221">
        <v>15.288331726133082</v>
      </c>
      <c r="W221">
        <v>56.646129032258088</v>
      </c>
      <c r="X221">
        <v>156.20349697522437</v>
      </c>
      <c r="Y221">
        <v>144.17582770813252</v>
      </c>
      <c r="Z221">
        <v>144.25777419354844</v>
      </c>
      <c r="AA221">
        <v>32.615426998147967</v>
      </c>
      <c r="AB221">
        <v>4.7788783792847882</v>
      </c>
      <c r="AC221">
        <v>-42.013511431811743</v>
      </c>
    </row>
    <row r="222" spans="1:29">
      <c r="A222">
        <v>2</v>
      </c>
      <c r="B222">
        <v>193</v>
      </c>
      <c r="C222">
        <v>2007</v>
      </c>
      <c r="D222">
        <v>1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819</v>
      </c>
      <c r="R222">
        <v>4148</v>
      </c>
      <c r="S222">
        <v>4136</v>
      </c>
      <c r="T222">
        <v>9.4470255989796872</v>
      </c>
      <c r="U222">
        <v>9.7680203829216552</v>
      </c>
      <c r="V222">
        <v>15.064850530376075</v>
      </c>
      <c r="W222">
        <v>56.458413926499027</v>
      </c>
      <c r="X222">
        <v>165.48329364959147</v>
      </c>
      <c r="Y222">
        <v>152.74108003857285</v>
      </c>
      <c r="Z222">
        <v>152.83592843326875</v>
      </c>
      <c r="AA222">
        <v>32.120540396096104</v>
      </c>
      <c r="AB222">
        <v>4.806629428115464</v>
      </c>
      <c r="AC222">
        <v>-50.128605324872225</v>
      </c>
    </row>
    <row r="223" spans="1:29">
      <c r="A223">
        <v>2</v>
      </c>
      <c r="B223">
        <v>194</v>
      </c>
      <c r="C223">
        <v>2007</v>
      </c>
      <c r="D223">
        <v>2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680</v>
      </c>
      <c r="R223">
        <v>3165</v>
      </c>
      <c r="S223">
        <v>3157</v>
      </c>
      <c r="T223">
        <v>7.2082536212079775</v>
      </c>
      <c r="U223">
        <v>7.2693746843137603</v>
      </c>
      <c r="V223">
        <v>15.24423380726698</v>
      </c>
      <c r="W223">
        <v>56.887234716503009</v>
      </c>
      <c r="X223">
        <v>161.38041519257723</v>
      </c>
      <c r="Y223">
        <v>148.95412322274873</v>
      </c>
      <c r="Z223">
        <v>149.01222679759258</v>
      </c>
      <c r="AA223">
        <v>31.574986531809078</v>
      </c>
      <c r="AB223">
        <v>4.6074217977230436</v>
      </c>
      <c r="AC223">
        <v>-49.965228446050247</v>
      </c>
    </row>
    <row r="224" spans="1:29">
      <c r="A224">
        <v>2</v>
      </c>
      <c r="B224">
        <v>195</v>
      </c>
      <c r="C224">
        <v>2007</v>
      </c>
      <c r="D224">
        <v>3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777</v>
      </c>
      <c r="R224">
        <v>4161</v>
      </c>
      <c r="S224">
        <v>4145</v>
      </c>
      <c r="T224">
        <v>9.4766329598250874</v>
      </c>
      <c r="U224">
        <v>9.4826980493007191</v>
      </c>
      <c r="V224">
        <v>15.269166065849548</v>
      </c>
      <c r="W224">
        <v>56.87696019300364</v>
      </c>
      <c r="X224">
        <v>160.26238588055077</v>
      </c>
      <c r="Y224">
        <v>147.92218216774847</v>
      </c>
      <c r="Z224">
        <v>148.04945717732244</v>
      </c>
      <c r="AA224">
        <v>31.053610755591411</v>
      </c>
      <c r="AB224">
        <v>4.5191790648978394</v>
      </c>
      <c r="AC224">
        <v>-45.528026380452161</v>
      </c>
    </row>
    <row r="225" spans="1:29">
      <c r="A225">
        <v>2</v>
      </c>
      <c r="B225">
        <v>196</v>
      </c>
      <c r="C225">
        <v>2007</v>
      </c>
      <c r="D225">
        <v>4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688</v>
      </c>
      <c r="R225">
        <v>3387</v>
      </c>
      <c r="S225">
        <v>3379</v>
      </c>
      <c r="T225">
        <v>7.7138562448756494</v>
      </c>
      <c r="U225">
        <v>7.7399500885254096</v>
      </c>
      <c r="V225">
        <v>15.285503395335104</v>
      </c>
      <c r="W225">
        <v>57.073098549866806</v>
      </c>
      <c r="X225">
        <v>160.52633851758097</v>
      </c>
      <c r="Y225">
        <v>148.16581045172691</v>
      </c>
      <c r="Z225">
        <v>148.23453684522016</v>
      </c>
      <c r="AA225">
        <v>32.209668888662648</v>
      </c>
      <c r="AB225">
        <v>4.3783394529490627</v>
      </c>
      <c r="AC225">
        <v>-47.53130974901584</v>
      </c>
    </row>
    <row r="226" spans="1:29">
      <c r="A226">
        <v>2</v>
      </c>
      <c r="B226">
        <v>197</v>
      </c>
      <c r="C226">
        <v>2007</v>
      </c>
      <c r="D226">
        <v>5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754</v>
      </c>
      <c r="R226">
        <v>3623</v>
      </c>
      <c r="S226">
        <v>3600</v>
      </c>
      <c r="T226">
        <v>8.251343718684522</v>
      </c>
      <c r="U226">
        <v>8.2514516100544455</v>
      </c>
      <c r="V226">
        <v>15.617444107093572</v>
      </c>
      <c r="W226">
        <v>56.765277777777776</v>
      </c>
      <c r="X226">
        <v>160.47498391909824</v>
      </c>
      <c r="Y226">
        <v>148.11841015732773</v>
      </c>
      <c r="Z226">
        <v>148.32941666666613</v>
      </c>
      <c r="AA226">
        <v>33.228638479712203</v>
      </c>
      <c r="AB226">
        <v>4.8183866514467217</v>
      </c>
      <c r="AC226">
        <v>-49.026332112746921</v>
      </c>
    </row>
    <row r="227" spans="1:29">
      <c r="A227">
        <v>2</v>
      </c>
      <c r="B227">
        <v>198</v>
      </c>
      <c r="C227">
        <v>2007</v>
      </c>
      <c r="D227">
        <v>6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709</v>
      </c>
      <c r="R227">
        <v>3450</v>
      </c>
      <c r="S227">
        <v>3433</v>
      </c>
      <c r="T227">
        <v>7.8573380705110685</v>
      </c>
      <c r="U227">
        <v>7.8486465183664542</v>
      </c>
      <c r="V227">
        <v>15.20144927536232</v>
      </c>
      <c r="W227">
        <v>56.512379842703183</v>
      </c>
      <c r="X227">
        <v>160.14470771114944</v>
      </c>
      <c r="Y227">
        <v>147.81356521739141</v>
      </c>
      <c r="Z227">
        <v>147.95184969414515</v>
      </c>
      <c r="AA227">
        <v>32.862290990862874</v>
      </c>
      <c r="AB227">
        <v>4.6899103312786492</v>
      </c>
      <c r="AC227">
        <v>-50.319518683704679</v>
      </c>
    </row>
    <row r="228" spans="1:29">
      <c r="A228">
        <v>2</v>
      </c>
      <c r="B228">
        <v>199</v>
      </c>
      <c r="C228">
        <v>2007</v>
      </c>
      <c r="D228">
        <v>7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705</v>
      </c>
      <c r="R228">
        <v>3564</v>
      </c>
      <c r="S228">
        <v>3550</v>
      </c>
      <c r="T228">
        <v>8.1169718502323018</v>
      </c>
      <c r="U228">
        <v>8.1250310886283827</v>
      </c>
      <c r="V228">
        <v>14.880751964085301</v>
      </c>
      <c r="W228">
        <v>56.695774647887319</v>
      </c>
      <c r="X228">
        <v>160.39873880249456</v>
      </c>
      <c r="Y228">
        <v>148.04803591470244</v>
      </c>
      <c r="Z228">
        <v>148.11399999999989</v>
      </c>
      <c r="AA228">
        <v>33.15127450314889</v>
      </c>
      <c r="AB228">
        <v>4.7067059328099763</v>
      </c>
      <c r="AC228">
        <v>-45.964218629835045</v>
      </c>
    </row>
    <row r="229" spans="1:29">
      <c r="A229">
        <v>2</v>
      </c>
      <c r="B229">
        <v>200</v>
      </c>
      <c r="C229">
        <v>2007</v>
      </c>
      <c r="D229">
        <v>8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766</v>
      </c>
      <c r="R229">
        <v>3644</v>
      </c>
      <c r="S229">
        <v>3630</v>
      </c>
      <c r="T229">
        <v>8.299170993896329</v>
      </c>
      <c r="U229">
        <v>8.3696297335280985</v>
      </c>
      <c r="V229">
        <v>15.161361141602629</v>
      </c>
      <c r="W229">
        <v>56.743250688705217</v>
      </c>
      <c r="X229">
        <v>161.57003661757716</v>
      </c>
      <c r="Y229">
        <v>149.12914379802413</v>
      </c>
      <c r="Z229">
        <v>149.21038567493116</v>
      </c>
      <c r="AA229">
        <v>33.52328231059716</v>
      </c>
      <c r="AB229">
        <v>4.7249618373223479</v>
      </c>
      <c r="AC229">
        <v>-47.309161793473088</v>
      </c>
    </row>
    <row r="230" spans="1:29">
      <c r="A230">
        <v>2</v>
      </c>
      <c r="B230">
        <v>201</v>
      </c>
      <c r="C230">
        <v>2007</v>
      </c>
      <c r="D230">
        <v>9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724</v>
      </c>
      <c r="R230">
        <v>3857</v>
      </c>
      <c r="S230">
        <v>3846</v>
      </c>
      <c r="T230">
        <v>8.784276213901796</v>
      </c>
      <c r="U230">
        <v>8.6111193224322378</v>
      </c>
      <c r="V230">
        <v>14.99299974073114</v>
      </c>
      <c r="W230">
        <v>56.479459178367151</v>
      </c>
      <c r="X230">
        <v>156.95681839185337</v>
      </c>
      <c r="Y230">
        <v>144.87114337568059</v>
      </c>
      <c r="Z230">
        <v>144.89378575142999</v>
      </c>
      <c r="AA230">
        <v>32.652631320584241</v>
      </c>
      <c r="AB230">
        <v>4.6998267655721779</v>
      </c>
      <c r="AC230">
        <v>-42.107024022258749</v>
      </c>
    </row>
    <row r="231" spans="1:29">
      <c r="A231">
        <v>2</v>
      </c>
      <c r="B231">
        <v>202</v>
      </c>
      <c r="C231">
        <v>2007</v>
      </c>
      <c r="D231">
        <v>10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851</v>
      </c>
      <c r="R231">
        <v>4211</v>
      </c>
      <c r="S231">
        <v>4200</v>
      </c>
      <c r="T231">
        <v>9.5905074246151027</v>
      </c>
      <c r="U231">
        <v>9.4652644659299447</v>
      </c>
      <c r="V231">
        <v>15.167656138684396</v>
      </c>
      <c r="W231">
        <v>56.942142857142883</v>
      </c>
      <c r="X231">
        <v>157.91474271712127</v>
      </c>
      <c r="Y231">
        <v>145.75530752790331</v>
      </c>
      <c r="Z231">
        <v>145.84209523809542</v>
      </c>
      <c r="AA231">
        <v>33.350329681962421</v>
      </c>
      <c r="AB231">
        <v>4.3263847415565122</v>
      </c>
      <c r="AC231">
        <v>-48.60535608270547</v>
      </c>
    </row>
    <row r="232" spans="1:29">
      <c r="A232">
        <v>2</v>
      </c>
      <c r="B232">
        <v>203</v>
      </c>
      <c r="C232">
        <v>2007</v>
      </c>
      <c r="D232">
        <v>11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774</v>
      </c>
      <c r="R232">
        <v>4246</v>
      </c>
      <c r="S232">
        <v>4228</v>
      </c>
      <c r="T232">
        <v>9.6702195499681114</v>
      </c>
      <c r="U232">
        <v>9.462974395857664</v>
      </c>
      <c r="V232">
        <v>14.795101271785212</v>
      </c>
      <c r="W232">
        <v>56.77010406811732</v>
      </c>
      <c r="X232">
        <v>156.80957005484515</v>
      </c>
      <c r="Y232">
        <v>144.73523316062199</v>
      </c>
      <c r="Z232">
        <v>144.84120151371823</v>
      </c>
      <c r="AA232">
        <v>31.993216976732921</v>
      </c>
      <c r="AB232">
        <v>4.4213012473183868</v>
      </c>
      <c r="AC232">
        <v>-42.359007223775151</v>
      </c>
    </row>
    <row r="233" spans="1:29">
      <c r="A233">
        <v>2</v>
      </c>
      <c r="B233">
        <v>204</v>
      </c>
      <c r="C233">
        <v>2007</v>
      </c>
      <c r="D233">
        <v>12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561</v>
      </c>
      <c r="R233">
        <v>2452</v>
      </c>
      <c r="S233">
        <v>2444</v>
      </c>
      <c r="T233">
        <v>5.5844037533023592</v>
      </c>
      <c r="U233">
        <v>5.6058396601412444</v>
      </c>
      <c r="V233">
        <v>15.106443719412724</v>
      </c>
      <c r="W233">
        <v>56.905482815057262</v>
      </c>
      <c r="X233">
        <v>160.7538631210025</v>
      </c>
      <c r="Y233">
        <v>148.37581566068528</v>
      </c>
      <c r="Z233">
        <v>148.43588379705412</v>
      </c>
      <c r="AA233">
        <v>33.48155184315884</v>
      </c>
      <c r="AB233">
        <v>4.3669251659706303</v>
      </c>
      <c r="AC233">
        <v>-48.416704940291261</v>
      </c>
    </row>
    <row r="234" spans="1:29">
      <c r="A234">
        <v>2</v>
      </c>
      <c r="B234">
        <v>205</v>
      </c>
      <c r="C234">
        <v>2006</v>
      </c>
      <c r="D234">
        <v>1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842</v>
      </c>
      <c r="R234">
        <v>3822</v>
      </c>
      <c r="S234">
        <v>3788</v>
      </c>
      <c r="T234">
        <v>8.6515607669149102</v>
      </c>
      <c r="U234">
        <v>8.7916842916183242</v>
      </c>
      <c r="V234">
        <v>15.799581371009941</v>
      </c>
      <c r="W234">
        <v>56.88833157338965</v>
      </c>
      <c r="X234">
        <v>160.9513377815494</v>
      </c>
      <c r="Y234">
        <v>148.55808477237056</v>
      </c>
      <c r="Z234">
        <v>148.72650475184795</v>
      </c>
      <c r="AA234">
        <v>32.305867349221955</v>
      </c>
      <c r="AB234">
        <v>4.5124421520026212</v>
      </c>
      <c r="AC234">
        <v>-49.9953784164572</v>
      </c>
    </row>
    <row r="235" spans="1:29">
      <c r="A235">
        <v>2</v>
      </c>
      <c r="B235">
        <v>206</v>
      </c>
      <c r="C235">
        <v>2006</v>
      </c>
      <c r="D235">
        <v>2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766</v>
      </c>
      <c r="R235">
        <v>3077</v>
      </c>
      <c r="S235">
        <v>3037</v>
      </c>
      <c r="T235">
        <v>6.9651628675555184</v>
      </c>
      <c r="U235">
        <v>7.0065296251964302</v>
      </c>
      <c r="V235">
        <v>15.555086122846925</v>
      </c>
      <c r="W235">
        <v>56.878827790582811</v>
      </c>
      <c r="X235">
        <v>159.94152963077349</v>
      </c>
      <c r="Y235">
        <v>147.62603184920371</v>
      </c>
      <c r="Z235">
        <v>147.83743826144217</v>
      </c>
      <c r="AA235">
        <v>32.26636318787169</v>
      </c>
      <c r="AB235">
        <v>4.5034435522639304</v>
      </c>
      <c r="AC235">
        <v>-46.898765286463394</v>
      </c>
    </row>
    <row r="236" spans="1:29">
      <c r="A236">
        <v>2</v>
      </c>
      <c r="B236">
        <v>207</v>
      </c>
      <c r="C236">
        <v>2006</v>
      </c>
      <c r="D236">
        <v>3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789</v>
      </c>
      <c r="R236">
        <v>3453</v>
      </c>
      <c r="S236">
        <v>3420</v>
      </c>
      <c r="T236">
        <v>7.8162844919301886</v>
      </c>
      <c r="U236">
        <v>7.8552863322623443</v>
      </c>
      <c r="V236">
        <v>15.637127135823924</v>
      </c>
      <c r="W236">
        <v>56.927485380116948</v>
      </c>
      <c r="X236">
        <v>159.17196690804445</v>
      </c>
      <c r="Y236">
        <v>146.91572545612485</v>
      </c>
      <c r="Z236">
        <v>147.18453216374243</v>
      </c>
      <c r="AA236">
        <v>32.666889418107274</v>
      </c>
      <c r="AB236">
        <v>4.6040922673760072</v>
      </c>
      <c r="AC236">
        <v>-51.499688516277153</v>
      </c>
    </row>
    <row r="237" spans="1:29">
      <c r="A237">
        <v>2</v>
      </c>
      <c r="B237">
        <v>208</v>
      </c>
      <c r="C237">
        <v>2006</v>
      </c>
      <c r="D237">
        <v>4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743</v>
      </c>
      <c r="R237">
        <v>3301</v>
      </c>
      <c r="S237">
        <v>3269</v>
      </c>
      <c r="T237">
        <v>7.4722140480340444</v>
      </c>
      <c r="U237">
        <v>7.3479015178301932</v>
      </c>
      <c r="V237">
        <v>15.705240836110265</v>
      </c>
      <c r="W237">
        <v>57.024778219639046</v>
      </c>
      <c r="X237">
        <v>155.83927914421025</v>
      </c>
      <c r="Y237">
        <v>143.83965465010598</v>
      </c>
      <c r="Z237">
        <v>144.03719791985304</v>
      </c>
      <c r="AA237">
        <v>30.902890343946119</v>
      </c>
      <c r="AB237">
        <v>4.4304555477998973</v>
      </c>
      <c r="AC237">
        <v>-42.972848262450142</v>
      </c>
    </row>
    <row r="238" spans="1:29">
      <c r="A238">
        <v>2</v>
      </c>
      <c r="B238">
        <v>209</v>
      </c>
      <c r="C238">
        <v>2006</v>
      </c>
      <c r="D238">
        <v>5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810</v>
      </c>
      <c r="R238">
        <v>3706</v>
      </c>
      <c r="S238">
        <v>3680</v>
      </c>
      <c r="T238">
        <v>8.3889806913099605</v>
      </c>
      <c r="U238">
        <v>8.3687978103310456</v>
      </c>
      <c r="V238">
        <v>15.85860766324878</v>
      </c>
      <c r="W238">
        <v>57.069021739130449</v>
      </c>
      <c r="X238">
        <v>157.65772350070347</v>
      </c>
      <c r="Y238">
        <v>145.51807879114949</v>
      </c>
      <c r="Z238">
        <v>145.72750000000005</v>
      </c>
      <c r="AA238">
        <v>31.898190272538251</v>
      </c>
      <c r="AB238">
        <v>4.5796830533446888</v>
      </c>
      <c r="AC238">
        <v>-49.391626351627743</v>
      </c>
    </row>
    <row r="239" spans="1:29">
      <c r="A239">
        <v>2</v>
      </c>
      <c r="B239">
        <v>210</v>
      </c>
      <c r="C239">
        <v>2006</v>
      </c>
      <c r="D239">
        <v>6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792</v>
      </c>
      <c r="R239">
        <v>3869</v>
      </c>
      <c r="S239">
        <v>3858</v>
      </c>
      <c r="T239">
        <v>8.7579509699617475</v>
      </c>
      <c r="U239">
        <v>8.5814348608783906</v>
      </c>
      <c r="V239">
        <v>15.25432928405273</v>
      </c>
      <c r="W239">
        <v>56.87843442198028</v>
      </c>
      <c r="X239">
        <v>154.40598338825095</v>
      </c>
      <c r="Y239">
        <v>142.51672266735599</v>
      </c>
      <c r="Z239">
        <v>142.53579574909281</v>
      </c>
      <c r="AA239">
        <v>30.891965996734424</v>
      </c>
      <c r="AB239">
        <v>4.3593742132718551</v>
      </c>
      <c r="AC239">
        <v>-42.774337718934177</v>
      </c>
    </row>
    <row r="240" spans="1:29">
      <c r="A240">
        <v>2</v>
      </c>
      <c r="B240">
        <v>211</v>
      </c>
      <c r="C240">
        <v>2006</v>
      </c>
      <c r="D240">
        <v>7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690</v>
      </c>
      <c r="R240">
        <v>3365</v>
      </c>
      <c r="S240">
        <v>3357</v>
      </c>
      <c r="T240">
        <v>7.617085813885053</v>
      </c>
      <c r="U240">
        <v>7.6459482544423762</v>
      </c>
      <c r="V240">
        <v>15.322139673105498</v>
      </c>
      <c r="W240">
        <v>57.24218051831992</v>
      </c>
      <c r="X240">
        <v>158.08847369276839</v>
      </c>
      <c r="Y240">
        <v>145.91566121842521</v>
      </c>
      <c r="Z240">
        <v>145.95072981829028</v>
      </c>
      <c r="AA240">
        <v>32.259421665330279</v>
      </c>
      <c r="AB240">
        <v>4.4914809388785848</v>
      </c>
      <c r="AC240">
        <v>-47.451904537138638</v>
      </c>
    </row>
    <row r="241" spans="1:29">
      <c r="A241">
        <v>2</v>
      </c>
      <c r="B241">
        <v>212</v>
      </c>
      <c r="C241">
        <v>2006</v>
      </c>
      <c r="D241">
        <v>8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826</v>
      </c>
      <c r="R241">
        <v>4261</v>
      </c>
      <c r="S241">
        <v>4244</v>
      </c>
      <c r="T241">
        <v>9.6452905357991696</v>
      </c>
      <c r="U241">
        <v>9.821063656846702</v>
      </c>
      <c r="V241">
        <v>15.377845576155837</v>
      </c>
      <c r="W241">
        <v>56.76790763430725</v>
      </c>
      <c r="X241">
        <v>160.48463437821849</v>
      </c>
      <c r="Y241">
        <v>148.12731753109671</v>
      </c>
      <c r="Z241">
        <v>148.2891611687094</v>
      </c>
      <c r="AA241">
        <v>32.470262990238261</v>
      </c>
      <c r="AB241">
        <v>4.768445731928689</v>
      </c>
      <c r="AC241">
        <v>-49.453503078609529</v>
      </c>
    </row>
    <row r="242" spans="1:29">
      <c r="A242">
        <v>2</v>
      </c>
      <c r="B242">
        <v>213</v>
      </c>
      <c r="C242">
        <v>2006</v>
      </c>
      <c r="D242">
        <v>9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715</v>
      </c>
      <c r="R242">
        <v>3576</v>
      </c>
      <c r="S242">
        <v>3564</v>
      </c>
      <c r="T242">
        <v>8.0947099169250976</v>
      </c>
      <c r="U242">
        <v>8.1100781369649191</v>
      </c>
      <c r="V242">
        <v>15.587248322147651</v>
      </c>
      <c r="W242">
        <v>56.814814814814817</v>
      </c>
      <c r="X242">
        <v>157.89969121214983</v>
      </c>
      <c r="Y242">
        <v>145.74141498881437</v>
      </c>
      <c r="Z242">
        <v>145.81882716049381</v>
      </c>
      <c r="AA242">
        <v>32.927091460491177</v>
      </c>
      <c r="AB242">
        <v>4.6910072820625839</v>
      </c>
      <c r="AC242">
        <v>-47.436687514108677</v>
      </c>
    </row>
    <row r="243" spans="1:29">
      <c r="A243">
        <v>2</v>
      </c>
      <c r="B243">
        <v>214</v>
      </c>
      <c r="C243">
        <v>2006</v>
      </c>
      <c r="D243">
        <v>10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804</v>
      </c>
      <c r="R243">
        <v>4319</v>
      </c>
      <c r="S243">
        <v>4309</v>
      </c>
      <c r="T243">
        <v>9.7765805736016471</v>
      </c>
      <c r="U243">
        <v>9.6783230057592835</v>
      </c>
      <c r="V243">
        <v>14.897198425561475</v>
      </c>
      <c r="W243">
        <v>56.701554885124203</v>
      </c>
      <c r="X243">
        <v>155.89367146652495</v>
      </c>
      <c r="Y243">
        <v>143.88985876360277</v>
      </c>
      <c r="Z243">
        <v>143.92951961011838</v>
      </c>
      <c r="AA243">
        <v>31.614988782053619</v>
      </c>
      <c r="AB243">
        <v>4.5280436498587457</v>
      </c>
      <c r="AC243">
        <v>-40.640611733333714</v>
      </c>
    </row>
    <row r="244" spans="1:29">
      <c r="A244">
        <v>2</v>
      </c>
      <c r="B244">
        <v>215</v>
      </c>
      <c r="C244">
        <v>2006</v>
      </c>
      <c r="D244">
        <v>11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856</v>
      </c>
      <c r="R244">
        <v>4308</v>
      </c>
      <c r="S244">
        <v>4292</v>
      </c>
      <c r="T244">
        <v>9.7516807388460069</v>
      </c>
      <c r="U244">
        <v>9.7297816744842596</v>
      </c>
      <c r="V244">
        <v>15.323351903435467</v>
      </c>
      <c r="W244">
        <v>56.705731593662641</v>
      </c>
      <c r="X244">
        <v>157.33908845545201</v>
      </c>
      <c r="Y244">
        <v>145.2239786443823</v>
      </c>
      <c r="Z244">
        <v>145.26789375582459</v>
      </c>
      <c r="AA244">
        <v>31.693735566015786</v>
      </c>
      <c r="AB244">
        <v>4.5560948958100278</v>
      </c>
      <c r="AC244">
        <v>-41.789925427750248</v>
      </c>
    </row>
    <row r="245" spans="1:29">
      <c r="A245">
        <v>2</v>
      </c>
      <c r="B245">
        <v>216</v>
      </c>
      <c r="C245">
        <v>2006</v>
      </c>
      <c r="D245">
        <v>12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618</v>
      </c>
      <c r="R245">
        <v>3120</v>
      </c>
      <c r="S245">
        <v>3110</v>
      </c>
      <c r="T245">
        <v>7.0624985852366642</v>
      </c>
      <c r="U245">
        <v>7.0631708333857279</v>
      </c>
      <c r="V245">
        <v>15.054807692307696</v>
      </c>
      <c r="W245">
        <v>56.630868167202557</v>
      </c>
      <c r="X245">
        <v>157.57278384309788</v>
      </c>
      <c r="Y245">
        <v>145.43967948717923</v>
      </c>
      <c r="Z245">
        <v>145.5343729903534</v>
      </c>
      <c r="AA245">
        <v>30.578113642468491</v>
      </c>
      <c r="AB245">
        <v>4.6256045631095661</v>
      </c>
      <c r="AC245">
        <v>-40.377636028086656</v>
      </c>
    </row>
    <row r="246" spans="1:29">
      <c r="A246">
        <v>2</v>
      </c>
      <c r="B246">
        <v>217</v>
      </c>
      <c r="C246">
        <v>2005</v>
      </c>
      <c r="D246">
        <v>1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914</v>
      </c>
      <c r="R246">
        <v>3764</v>
      </c>
      <c r="S246">
        <v>3702</v>
      </c>
      <c r="T246">
        <v>9.6238294608328783</v>
      </c>
      <c r="U246">
        <v>9.8417437900551121</v>
      </c>
      <c r="V246">
        <v>15.293836344314556</v>
      </c>
      <c r="W246">
        <v>56.734467855213389</v>
      </c>
      <c r="X246">
        <v>161.19561725786741</v>
      </c>
      <c r="Y246">
        <v>148.78355472901157</v>
      </c>
      <c r="Z246">
        <v>148.99394921663955</v>
      </c>
      <c r="AA246">
        <v>31.644336909972218</v>
      </c>
      <c r="AB246">
        <v>4.5961715065923237</v>
      </c>
      <c r="AC246">
        <v>-51.325452850526659</v>
      </c>
    </row>
    <row r="247" spans="1:29">
      <c r="A247">
        <v>2</v>
      </c>
      <c r="B247">
        <v>218</v>
      </c>
      <c r="C247">
        <v>2005</v>
      </c>
      <c r="D247">
        <v>2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759</v>
      </c>
      <c r="R247">
        <v>2796</v>
      </c>
      <c r="S247">
        <v>2740</v>
      </c>
      <c r="T247">
        <v>7.1488382498641689</v>
      </c>
      <c r="U247">
        <v>7.1018334912762731</v>
      </c>
      <c r="V247">
        <v>15.629828326180252</v>
      </c>
      <c r="W247">
        <v>56.653284671532816</v>
      </c>
      <c r="X247">
        <v>156.75667297501275</v>
      </c>
      <c r="Y247">
        <v>144.6864091559369</v>
      </c>
      <c r="Z247">
        <v>145.26229927007279</v>
      </c>
      <c r="AA247">
        <v>32.176198164016775</v>
      </c>
      <c r="AB247">
        <v>4.5207801002241839</v>
      </c>
      <c r="AC247">
        <v>-52.063790715839886</v>
      </c>
    </row>
    <row r="248" spans="1:29">
      <c r="A248">
        <v>2</v>
      </c>
      <c r="B248">
        <v>219</v>
      </c>
      <c r="C248">
        <v>2005</v>
      </c>
      <c r="D248">
        <v>3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765</v>
      </c>
      <c r="R248">
        <v>3160.25</v>
      </c>
      <c r="S248">
        <v>3115</v>
      </c>
      <c r="T248">
        <v>8.0801559653552388</v>
      </c>
      <c r="U248">
        <v>7.965912943570066</v>
      </c>
      <c r="V248">
        <v>15.703820900245235</v>
      </c>
      <c r="W248">
        <v>56.946709470304995</v>
      </c>
      <c r="X248">
        <v>155.07913637741603</v>
      </c>
      <c r="Y248">
        <v>143.1380428763546</v>
      </c>
      <c r="Z248">
        <v>143.32121990369171</v>
      </c>
      <c r="AA248">
        <v>31.293518666816116</v>
      </c>
      <c r="AB248">
        <v>4.5266875402818361</v>
      </c>
      <c r="AC248">
        <v>-47.992669746940543</v>
      </c>
    </row>
    <row r="249" spans="1:29">
      <c r="A249">
        <v>2</v>
      </c>
      <c r="B249">
        <v>220</v>
      </c>
      <c r="C249">
        <v>2005</v>
      </c>
      <c r="D249">
        <v>4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790</v>
      </c>
      <c r="R249">
        <v>3173</v>
      </c>
      <c r="S249">
        <v>3105</v>
      </c>
      <c r="T249">
        <v>8.1127552814088002</v>
      </c>
      <c r="U249">
        <v>8.0353095849781742</v>
      </c>
      <c r="V249">
        <v>15.421682949889696</v>
      </c>
      <c r="W249">
        <v>56.826731078904999</v>
      </c>
      <c r="X249">
        <v>156.54627905618895</v>
      </c>
      <c r="Y249">
        <v>144.49221556886215</v>
      </c>
      <c r="Z249">
        <v>145.03539452495963</v>
      </c>
      <c r="AA249">
        <v>31.916799044347819</v>
      </c>
      <c r="AB249">
        <v>4.5871339120103363</v>
      </c>
      <c r="AC249">
        <v>-47.209163202024918</v>
      </c>
    </row>
    <row r="250" spans="1:29">
      <c r="A250">
        <v>2</v>
      </c>
      <c r="B250">
        <v>221</v>
      </c>
      <c r="C250">
        <v>2005</v>
      </c>
      <c r="D250">
        <v>5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839</v>
      </c>
      <c r="R250">
        <v>3480</v>
      </c>
      <c r="S250">
        <v>3401</v>
      </c>
      <c r="T250">
        <v>8.8976956757966068</v>
      </c>
      <c r="U250">
        <v>8.7428473577754584</v>
      </c>
      <c r="V250">
        <v>15.20775862068966</v>
      </c>
      <c r="W250">
        <v>57.00529256101148</v>
      </c>
      <c r="X250">
        <v>155.79049451438971</v>
      </c>
      <c r="Y250">
        <v>143.79462643678127</v>
      </c>
      <c r="Z250">
        <v>144.07189062040555</v>
      </c>
      <c r="AA250">
        <v>31.584061225188449</v>
      </c>
      <c r="AB250">
        <v>4.4554676767026669</v>
      </c>
      <c r="AC250">
        <v>-44.639563613520558</v>
      </c>
    </row>
    <row r="251" spans="1:29">
      <c r="A251">
        <v>2</v>
      </c>
      <c r="B251">
        <v>222</v>
      </c>
      <c r="C251">
        <v>2005</v>
      </c>
      <c r="D251">
        <v>6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817</v>
      </c>
      <c r="R251">
        <v>3402</v>
      </c>
      <c r="S251">
        <v>3343</v>
      </c>
      <c r="T251">
        <v>8.6982645658218551</v>
      </c>
      <c r="U251">
        <v>8.676298453484252</v>
      </c>
      <c r="V251">
        <v>15.65843621399177</v>
      </c>
      <c r="W251">
        <v>56.834579718815441</v>
      </c>
      <c r="X251">
        <v>157.15836646979062</v>
      </c>
      <c r="Y251">
        <v>145.05717225161652</v>
      </c>
      <c r="Z251">
        <v>145.45581812743029</v>
      </c>
      <c r="AA251">
        <v>31.843062219701874</v>
      </c>
      <c r="AB251">
        <v>4.6889972658139882</v>
      </c>
      <c r="AC251">
        <v>-49.919056739561448</v>
      </c>
    </row>
    <row r="252" spans="1:29">
      <c r="A252">
        <v>2</v>
      </c>
      <c r="B252">
        <v>223</v>
      </c>
      <c r="C252">
        <v>2005</v>
      </c>
      <c r="D252">
        <v>7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655</v>
      </c>
      <c r="R252">
        <v>2689</v>
      </c>
      <c r="S252">
        <v>2655</v>
      </c>
      <c r="T252">
        <v>6.8752596759244442</v>
      </c>
      <c r="U252">
        <v>6.9163594450188626</v>
      </c>
      <c r="V252">
        <v>15.227965786537744</v>
      </c>
      <c r="W252">
        <v>56.780414312617694</v>
      </c>
      <c r="X252">
        <v>157.91207467363299</v>
      </c>
      <c r="Y252">
        <v>145.75284492376349</v>
      </c>
      <c r="Z252">
        <v>145.99770244821093</v>
      </c>
      <c r="AA252">
        <v>31.484975378275699</v>
      </c>
      <c r="AB252">
        <v>4.7844294515380144</v>
      </c>
      <c r="AC252">
        <v>-47.045145453411237</v>
      </c>
    </row>
    <row r="253" spans="1:29">
      <c r="A253">
        <v>2</v>
      </c>
      <c r="B253">
        <v>224</v>
      </c>
      <c r="C253">
        <v>2005</v>
      </c>
      <c r="D253">
        <v>8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793</v>
      </c>
      <c r="R253">
        <v>3462</v>
      </c>
      <c r="S253">
        <v>3438</v>
      </c>
      <c r="T253">
        <v>8.8516731119562753</v>
      </c>
      <c r="U253">
        <v>8.9793754780465012</v>
      </c>
      <c r="V253">
        <v>15.844020797227037</v>
      </c>
      <c r="W253">
        <v>56.698080279232109</v>
      </c>
      <c r="X253">
        <v>158.36555125983227</v>
      </c>
      <c r="Y253">
        <v>146.17140381282539</v>
      </c>
      <c r="Z253">
        <v>146.37713787085562</v>
      </c>
      <c r="AA253">
        <v>32.484993819522025</v>
      </c>
      <c r="AB253">
        <v>4.7005318021836837</v>
      </c>
      <c r="AC253">
        <v>-51.899174565737034</v>
      </c>
    </row>
    <row r="254" spans="1:29">
      <c r="A254">
        <v>2</v>
      </c>
      <c r="B254">
        <v>225</v>
      </c>
      <c r="C254">
        <v>2005</v>
      </c>
      <c r="D254">
        <v>9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748</v>
      </c>
      <c r="R254">
        <v>3190</v>
      </c>
      <c r="S254">
        <v>3148</v>
      </c>
      <c r="T254">
        <v>8.1562210361468903</v>
      </c>
      <c r="U254">
        <v>8.1701203181421995</v>
      </c>
      <c r="V254">
        <v>15.77460815047022</v>
      </c>
      <c r="W254">
        <v>56.732846251588306</v>
      </c>
      <c r="X254">
        <v>157.25778349867744</v>
      </c>
      <c r="Y254">
        <v>145.14893416927899</v>
      </c>
      <c r="Z254">
        <v>145.45435196950444</v>
      </c>
      <c r="AA254">
        <v>32.495476522158711</v>
      </c>
      <c r="AB254">
        <v>4.8426421380534439</v>
      </c>
      <c r="AC254">
        <v>-43.970026412103536</v>
      </c>
    </row>
    <row r="255" spans="1:29">
      <c r="A255">
        <v>2</v>
      </c>
      <c r="B255">
        <v>226</v>
      </c>
      <c r="C255">
        <v>2005</v>
      </c>
      <c r="D255">
        <v>10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789</v>
      </c>
      <c r="R255">
        <v>3230</v>
      </c>
      <c r="S255">
        <v>3196</v>
      </c>
      <c r="T255">
        <v>8.2584934002365031</v>
      </c>
      <c r="U255">
        <v>8.2146617101528552</v>
      </c>
      <c r="V255">
        <v>15.211764705882352</v>
      </c>
      <c r="W255">
        <v>56.759699624530647</v>
      </c>
      <c r="X255">
        <v>155.77421183447444</v>
      </c>
      <c r="Y255">
        <v>143.77959752321985</v>
      </c>
      <c r="Z255">
        <v>144.05087609511895</v>
      </c>
      <c r="AA255">
        <v>31.961903497795809</v>
      </c>
      <c r="AB255">
        <v>4.6753638033049469</v>
      </c>
      <c r="AC255">
        <v>-42.961728661883775</v>
      </c>
    </row>
    <row r="256" spans="1:29">
      <c r="A256">
        <v>2</v>
      </c>
      <c r="B256">
        <v>227</v>
      </c>
      <c r="C256">
        <v>2005</v>
      </c>
      <c r="D256">
        <v>11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862</v>
      </c>
      <c r="R256">
        <v>3900</v>
      </c>
      <c r="S256">
        <v>3882</v>
      </c>
      <c r="T256">
        <v>9.9715554987375761</v>
      </c>
      <c r="U256">
        <v>9.9777214530903393</v>
      </c>
      <c r="V256">
        <v>15.393589743589748</v>
      </c>
      <c r="W256">
        <v>56.826120556414224</v>
      </c>
      <c r="X256">
        <v>155.93963385837765</v>
      </c>
      <c r="Y256">
        <v>143.93228205128196</v>
      </c>
      <c r="Z256">
        <v>144.04853168469853</v>
      </c>
      <c r="AA256">
        <v>31.512241010371529</v>
      </c>
      <c r="AB256">
        <v>4.5616626852822568</v>
      </c>
      <c r="AC256">
        <v>-44.110279234110429</v>
      </c>
    </row>
    <row r="257" spans="1:29">
      <c r="A257">
        <v>2</v>
      </c>
      <c r="B257">
        <v>228</v>
      </c>
      <c r="C257">
        <v>2005</v>
      </c>
      <c r="D257">
        <v>12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689</v>
      </c>
      <c r="R257">
        <v>2865</v>
      </c>
      <c r="S257">
        <v>2847</v>
      </c>
      <c r="T257">
        <v>7.3252580779187602</v>
      </c>
      <c r="U257">
        <v>7.3778159744099101</v>
      </c>
      <c r="V257">
        <v>15.281326352530543</v>
      </c>
      <c r="W257">
        <v>56.835967685282753</v>
      </c>
      <c r="X257">
        <v>157.13057239935756</v>
      </c>
      <c r="Y257">
        <v>145.03151832460739</v>
      </c>
      <c r="Z257">
        <v>145.23568668774143</v>
      </c>
      <c r="AA257">
        <v>31.855574450086177</v>
      </c>
      <c r="AB257">
        <v>4.5661202876807216</v>
      </c>
      <c r="AC257">
        <v>-47.487546622534758</v>
      </c>
    </row>
    <row r="258" spans="1:29">
      <c r="A258">
        <v>2</v>
      </c>
      <c r="B258">
        <v>229</v>
      </c>
      <c r="C258">
        <v>2004</v>
      </c>
      <c r="D258">
        <v>1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868</v>
      </c>
      <c r="R258">
        <v>3046</v>
      </c>
      <c r="S258">
        <v>3023</v>
      </c>
      <c r="T258">
        <v>8.0029426447019283</v>
      </c>
      <c r="U258">
        <v>8.2178646430678715</v>
      </c>
      <c r="V258">
        <v>13.6424819435325</v>
      </c>
      <c r="W258">
        <v>56.064505458154152</v>
      </c>
      <c r="X258">
        <v>159.20721561552773</v>
      </c>
      <c r="Y258">
        <v>146.94826001313228</v>
      </c>
      <c r="Z258">
        <v>147.11432351968276</v>
      </c>
      <c r="AA258">
        <v>31.948252226187112</v>
      </c>
      <c r="AB258">
        <v>4.5214386743924404</v>
      </c>
      <c r="AC258">
        <v>-50.405469748252223</v>
      </c>
    </row>
    <row r="259" spans="1:29">
      <c r="A259">
        <v>2</v>
      </c>
      <c r="B259">
        <v>230</v>
      </c>
      <c r="C259">
        <v>2004</v>
      </c>
      <c r="D259">
        <v>2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774</v>
      </c>
      <c r="R259">
        <v>2746</v>
      </c>
      <c r="S259">
        <v>2722</v>
      </c>
      <c r="T259">
        <v>7.2147342424003602</v>
      </c>
      <c r="U259">
        <v>7.2143860906241901</v>
      </c>
      <c r="V259">
        <v>13.829206117989804</v>
      </c>
      <c r="W259">
        <v>56.252020573108005</v>
      </c>
      <c r="X259">
        <v>155.22181776862089</v>
      </c>
      <c r="Y259">
        <v>143.26973780043704</v>
      </c>
      <c r="Z259">
        <v>143.43177810433505</v>
      </c>
      <c r="AA259">
        <v>30.721305980443319</v>
      </c>
      <c r="AB259">
        <v>4.5494714667812355</v>
      </c>
      <c r="AC259">
        <v>-49.811949198455594</v>
      </c>
    </row>
    <row r="260" spans="1:29">
      <c r="A260">
        <v>2</v>
      </c>
      <c r="B260">
        <v>231</v>
      </c>
      <c r="C260">
        <v>2004</v>
      </c>
      <c r="D260">
        <v>3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877</v>
      </c>
      <c r="R260">
        <v>3268</v>
      </c>
      <c r="S260">
        <v>3238</v>
      </c>
      <c r="T260">
        <v>8.5862168624050863</v>
      </c>
      <c r="U260">
        <v>8.6403581008137103</v>
      </c>
      <c r="V260">
        <v>13.871175030599757</v>
      </c>
      <c r="W260">
        <v>56.32952439777641</v>
      </c>
      <c r="X260">
        <v>156.17896248595952</v>
      </c>
      <c r="Y260">
        <v>144.15318237454065</v>
      </c>
      <c r="Z260">
        <v>144.40725756639873</v>
      </c>
      <c r="AA260">
        <v>32.061645375975701</v>
      </c>
      <c r="AB260">
        <v>4.6150583839701111</v>
      </c>
      <c r="AC260">
        <v>-52.437681181862487</v>
      </c>
    </row>
    <row r="261" spans="1:29">
      <c r="A261">
        <v>2</v>
      </c>
      <c r="B261">
        <v>232</v>
      </c>
      <c r="C261">
        <v>2004</v>
      </c>
      <c r="D261">
        <v>4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812</v>
      </c>
      <c r="R261">
        <v>3190</v>
      </c>
      <c r="S261">
        <v>3161</v>
      </c>
      <c r="T261">
        <v>8.3812826778066807</v>
      </c>
      <c r="U261">
        <v>8.3751034401338824</v>
      </c>
      <c r="V261">
        <v>13.86175548589342</v>
      </c>
      <c r="W261">
        <v>56.372034166403047</v>
      </c>
      <c r="X261">
        <v>155.12123136698173</v>
      </c>
      <c r="Y261">
        <v>143.17689655172441</v>
      </c>
      <c r="Z261">
        <v>143.38370768744088</v>
      </c>
      <c r="AA261">
        <v>31.083560224206305</v>
      </c>
      <c r="AB261">
        <v>4.3307018769859376</v>
      </c>
      <c r="AC261">
        <v>-50.075154786218995</v>
      </c>
    </row>
    <row r="262" spans="1:29">
      <c r="A262">
        <v>2</v>
      </c>
      <c r="B262">
        <v>233</v>
      </c>
      <c r="C262">
        <v>2004</v>
      </c>
      <c r="D262">
        <v>5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794</v>
      </c>
      <c r="R262">
        <v>2691</v>
      </c>
      <c r="S262">
        <v>2661</v>
      </c>
      <c r="T262">
        <v>7.0702293686450703</v>
      </c>
      <c r="U262">
        <v>7.1064995762610801</v>
      </c>
      <c r="V262">
        <v>14.042363433667783</v>
      </c>
      <c r="W262">
        <v>56.529875986471247</v>
      </c>
      <c r="X262">
        <v>156.43614423585251</v>
      </c>
      <c r="Y262">
        <v>144.39056112969141</v>
      </c>
      <c r="Z262">
        <v>144.52566704246496</v>
      </c>
      <c r="AA262">
        <v>31.197488534271784</v>
      </c>
      <c r="AB262">
        <v>4.4176406160930899</v>
      </c>
      <c r="AC262">
        <v>-46.866889951150277</v>
      </c>
    </row>
    <row r="263" spans="1:29">
      <c r="A263">
        <v>2</v>
      </c>
      <c r="B263">
        <v>234</v>
      </c>
      <c r="C263">
        <v>2004</v>
      </c>
      <c r="D263">
        <v>6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879</v>
      </c>
      <c r="R263">
        <v>3227</v>
      </c>
      <c r="S263">
        <v>3182</v>
      </c>
      <c r="T263">
        <v>8.4784950474238716</v>
      </c>
      <c r="U263">
        <v>8.4989073037257761</v>
      </c>
      <c r="V263">
        <v>15.315463278586924</v>
      </c>
      <c r="W263">
        <v>56.268698931489617</v>
      </c>
      <c r="X263">
        <v>156.40312759251964</v>
      </c>
      <c r="Y263">
        <v>144.36008676789604</v>
      </c>
      <c r="Z263">
        <v>144.54299182903844</v>
      </c>
      <c r="AA263">
        <v>32.019328301656351</v>
      </c>
      <c r="AB263">
        <v>4.6448088936545116</v>
      </c>
      <c r="AC263">
        <v>-46.215675758853919</v>
      </c>
    </row>
    <row r="264" spans="1:29">
      <c r="A264">
        <v>2</v>
      </c>
      <c r="B264">
        <v>235</v>
      </c>
      <c r="C264">
        <v>2004</v>
      </c>
      <c r="D264">
        <v>7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753</v>
      </c>
      <c r="R264">
        <v>2854</v>
      </c>
      <c r="S264">
        <v>2803</v>
      </c>
      <c r="T264">
        <v>7.4984892672289245</v>
      </c>
      <c r="U264">
        <v>7.4336201357313492</v>
      </c>
      <c r="V264">
        <v>15.90224246671338</v>
      </c>
      <c r="W264">
        <v>56.439172315376389</v>
      </c>
      <c r="X264">
        <v>154.82837188079125</v>
      </c>
      <c r="Y264">
        <v>142.9065872459706</v>
      </c>
      <c r="Z264">
        <v>143.51965750981103</v>
      </c>
      <c r="AA264">
        <v>31.810708009808767</v>
      </c>
      <c r="AB264">
        <v>4.505452315095634</v>
      </c>
      <c r="AC264">
        <v>-46.322743119324677</v>
      </c>
    </row>
    <row r="265" spans="1:29">
      <c r="A265">
        <v>2</v>
      </c>
      <c r="B265">
        <v>236</v>
      </c>
      <c r="C265">
        <v>2004</v>
      </c>
      <c r="D265">
        <v>8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857</v>
      </c>
      <c r="R265">
        <v>3406</v>
      </c>
      <c r="S265">
        <v>3348</v>
      </c>
      <c r="T265">
        <v>8.9487927274638057</v>
      </c>
      <c r="U265">
        <v>8.8861383078690004</v>
      </c>
      <c r="V265">
        <v>15.389019377568998</v>
      </c>
      <c r="W265">
        <v>56.474611708482684</v>
      </c>
      <c r="X265">
        <v>155.348696360829</v>
      </c>
      <c r="Y265">
        <v>143.38684674104528</v>
      </c>
      <c r="Z265">
        <v>143.63548387096779</v>
      </c>
      <c r="AA265">
        <v>32.062071875688474</v>
      </c>
      <c r="AB265">
        <v>4.6577885978464488</v>
      </c>
      <c r="AC265">
        <v>-51.378958160781409</v>
      </c>
    </row>
    <row r="266" spans="1:29">
      <c r="A266">
        <v>2</v>
      </c>
      <c r="B266">
        <v>237</v>
      </c>
      <c r="C266">
        <v>2004</v>
      </c>
      <c r="D266">
        <v>9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877</v>
      </c>
      <c r="R266">
        <v>3332</v>
      </c>
      <c r="S266">
        <v>3268</v>
      </c>
      <c r="T266">
        <v>8.7543679882294185</v>
      </c>
      <c r="U266">
        <v>8.7094952753430661</v>
      </c>
      <c r="V266">
        <v>16.358043217286919</v>
      </c>
      <c r="W266">
        <v>56.727968176254578</v>
      </c>
      <c r="X266">
        <v>156.04473642111196</v>
      </c>
      <c r="Y266">
        <v>144.02929171668671</v>
      </c>
      <c r="Z266">
        <v>144.22649938800487</v>
      </c>
      <c r="AA266">
        <v>32.301777887571383</v>
      </c>
      <c r="AB266">
        <v>4.4733387987921551</v>
      </c>
      <c r="AC266">
        <v>-50.575346790750316</v>
      </c>
    </row>
    <row r="267" spans="1:29">
      <c r="A267">
        <v>2</v>
      </c>
      <c r="B267">
        <v>238</v>
      </c>
      <c r="C267">
        <v>2004</v>
      </c>
      <c r="D267">
        <v>10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878</v>
      </c>
      <c r="R267">
        <v>3983</v>
      </c>
      <c r="S267">
        <v>3927</v>
      </c>
      <c r="T267">
        <v>10.464780221223826</v>
      </c>
      <c r="U267">
        <v>10.229186361244999</v>
      </c>
      <c r="V267">
        <v>15.053728345468237</v>
      </c>
      <c r="W267">
        <v>56.249299719887965</v>
      </c>
      <c r="X267">
        <v>152.4869101046728</v>
      </c>
      <c r="Y267">
        <v>140.74541802661321</v>
      </c>
      <c r="Z267">
        <v>140.9659791189203</v>
      </c>
      <c r="AA267">
        <v>30.372961665077089</v>
      </c>
      <c r="AB267">
        <v>4.3723130444133131</v>
      </c>
      <c r="AC267">
        <v>-39.937297362734178</v>
      </c>
    </row>
    <row r="268" spans="1:29">
      <c r="A268">
        <v>2</v>
      </c>
      <c r="B268">
        <v>239</v>
      </c>
      <c r="C268">
        <v>2004</v>
      </c>
      <c r="D268">
        <v>11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931</v>
      </c>
      <c r="R268">
        <v>3814</v>
      </c>
      <c r="S268">
        <v>3757</v>
      </c>
      <c r="T268">
        <v>10.020756154593943</v>
      </c>
      <c r="U268">
        <v>10.057246097907303</v>
      </c>
      <c r="V268">
        <v>15.094651284740427</v>
      </c>
      <c r="W268">
        <v>56.39366515837105</v>
      </c>
      <c r="X268">
        <v>156.79656576869979</v>
      </c>
      <c r="Y268">
        <v>144.72323020450995</v>
      </c>
      <c r="Z268">
        <v>144.86784668618597</v>
      </c>
      <c r="AA268">
        <v>31.595039990544301</v>
      </c>
      <c r="AB268">
        <v>4.6720152723446988</v>
      </c>
      <c r="AC268">
        <v>-44.343369322215942</v>
      </c>
    </row>
    <row r="269" spans="1:29">
      <c r="A269">
        <v>2</v>
      </c>
      <c r="B269">
        <v>240</v>
      </c>
      <c r="C269">
        <v>2004</v>
      </c>
      <c r="D269">
        <v>12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676</v>
      </c>
      <c r="R269">
        <v>2504</v>
      </c>
      <c r="S269">
        <v>2466</v>
      </c>
      <c r="T269">
        <v>6.5789127978770923</v>
      </c>
      <c r="U269">
        <v>6.6311946672777777</v>
      </c>
      <c r="V269">
        <v>15.413738019169331</v>
      </c>
      <c r="W269">
        <v>56.366180048661811</v>
      </c>
      <c r="X269">
        <v>157.41889899238163</v>
      </c>
      <c r="Y269">
        <v>145.29764376996781</v>
      </c>
      <c r="Z269">
        <v>145.52339821573381</v>
      </c>
      <c r="AA269">
        <v>31.970742783510826</v>
      </c>
      <c r="AB269">
        <v>4.7563650705694123</v>
      </c>
      <c r="AC269">
        <v>-48.80212367253295</v>
      </c>
    </row>
    <row r="270" spans="1:29">
      <c r="A270">
        <v>2</v>
      </c>
      <c r="B270">
        <v>241</v>
      </c>
      <c r="C270">
        <v>2003</v>
      </c>
      <c r="D270">
        <v>1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931</v>
      </c>
      <c r="R270">
        <v>3066</v>
      </c>
      <c r="S270">
        <v>3033</v>
      </c>
      <c r="T270">
        <v>9.4550837265241903</v>
      </c>
      <c r="U270">
        <v>9.6319425862205019</v>
      </c>
      <c r="V270">
        <v>13.576647097195035</v>
      </c>
      <c r="W270">
        <v>55.575997362347515</v>
      </c>
      <c r="X270">
        <v>159.29772523444089</v>
      </c>
      <c r="Y270">
        <v>147.03180039138945</v>
      </c>
      <c r="Z270">
        <v>147.3779756017145</v>
      </c>
      <c r="AA270">
        <v>32.216411767879123</v>
      </c>
      <c r="AB270">
        <v>4.6772077010392819</v>
      </c>
      <c r="AC270">
        <v>-47.241786435690607</v>
      </c>
    </row>
    <row r="271" spans="1:29">
      <c r="A271">
        <v>2</v>
      </c>
      <c r="B271">
        <v>242</v>
      </c>
      <c r="C271">
        <v>2003</v>
      </c>
      <c r="D271">
        <v>2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774</v>
      </c>
      <c r="R271">
        <v>2814</v>
      </c>
      <c r="S271">
        <v>2776</v>
      </c>
      <c r="T271">
        <v>8.6779535572208353</v>
      </c>
      <c r="U271">
        <v>8.6076991258411759</v>
      </c>
      <c r="V271">
        <v>13.514570007107316</v>
      </c>
      <c r="W271">
        <v>55.749279538904887</v>
      </c>
      <c r="X271">
        <v>155.61516823867055</v>
      </c>
      <c r="Y271">
        <v>143.63280028429287</v>
      </c>
      <c r="Z271">
        <v>143.8993155619597</v>
      </c>
      <c r="AA271">
        <v>31.105497771398632</v>
      </c>
      <c r="AB271">
        <v>4.7303171201627512</v>
      </c>
      <c r="AC271">
        <v>-45.594603274195855</v>
      </c>
    </row>
    <row r="272" spans="1:29">
      <c r="A272">
        <v>2</v>
      </c>
      <c r="B272">
        <v>243</v>
      </c>
      <c r="C272">
        <v>2003</v>
      </c>
      <c r="D272">
        <v>3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680</v>
      </c>
      <c r="R272">
        <v>2189</v>
      </c>
      <c r="S272">
        <v>2162</v>
      </c>
      <c r="T272">
        <v>6.7505473833533758</v>
      </c>
      <c r="U272">
        <v>6.6823294025441555</v>
      </c>
      <c r="V272">
        <v>13.328460484239377</v>
      </c>
      <c r="W272">
        <v>55.697039777983363</v>
      </c>
      <c r="X272">
        <v>155.15675491611498</v>
      </c>
      <c r="Y272">
        <v>143.2096847875745</v>
      </c>
      <c r="Z272">
        <v>143.43769657724351</v>
      </c>
      <c r="AA272">
        <v>31.046876376127145</v>
      </c>
      <c r="AB272">
        <v>4.7032455311871892</v>
      </c>
      <c r="AC272">
        <v>-38.740115948656474</v>
      </c>
    </row>
    <row r="273" spans="1:29">
      <c r="A273">
        <v>2</v>
      </c>
      <c r="B273">
        <v>244</v>
      </c>
      <c r="C273">
        <v>2003</v>
      </c>
      <c r="D273">
        <v>4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855</v>
      </c>
      <c r="R273">
        <v>2799</v>
      </c>
      <c r="S273">
        <v>2769</v>
      </c>
      <c r="T273">
        <v>8.6316958090480185</v>
      </c>
      <c r="U273">
        <v>8.6072767831727681</v>
      </c>
      <c r="V273">
        <v>13.923901393354772</v>
      </c>
      <c r="W273">
        <v>56.141928494041181</v>
      </c>
      <c r="X273">
        <v>155.87516358767661</v>
      </c>
      <c r="Y273">
        <v>143.87277599142556</v>
      </c>
      <c r="Z273">
        <v>144.25601300108349</v>
      </c>
      <c r="AA273">
        <v>31.288044129463096</v>
      </c>
      <c r="AB273">
        <v>4.46563953716905</v>
      </c>
      <c r="AC273">
        <v>-49.932309292105934</v>
      </c>
    </row>
    <row r="274" spans="1:29">
      <c r="A274">
        <v>2</v>
      </c>
      <c r="B274">
        <v>245</v>
      </c>
      <c r="C274">
        <v>2003</v>
      </c>
      <c r="D274">
        <v>5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840</v>
      </c>
      <c r="R274">
        <v>2766</v>
      </c>
      <c r="S274">
        <v>2739</v>
      </c>
      <c r="T274">
        <v>8.5299287630678116</v>
      </c>
      <c r="U274">
        <v>8.5099871327703269</v>
      </c>
      <c r="V274">
        <v>13.674258857556039</v>
      </c>
      <c r="W274">
        <v>56.100036509675078</v>
      </c>
      <c r="X274">
        <v>156.10160210386297</v>
      </c>
      <c r="Y274">
        <v>144.08177874186501</v>
      </c>
      <c r="Z274">
        <v>144.18762322015283</v>
      </c>
      <c r="AA274">
        <v>31.237104709533696</v>
      </c>
      <c r="AB274">
        <v>4.5482521144887196</v>
      </c>
      <c r="AC274">
        <v>-50.19575257634591</v>
      </c>
    </row>
    <row r="275" spans="1:29">
      <c r="A275">
        <v>2</v>
      </c>
      <c r="B275">
        <v>246</v>
      </c>
      <c r="C275">
        <v>2003</v>
      </c>
      <c r="D275">
        <v>6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773</v>
      </c>
      <c r="R275">
        <v>2532</v>
      </c>
      <c r="S275">
        <v>2505</v>
      </c>
      <c r="T275">
        <v>7.8083078915718387</v>
      </c>
      <c r="U275">
        <v>7.7474021939494975</v>
      </c>
      <c r="V275">
        <v>13.940363349131122</v>
      </c>
      <c r="W275">
        <v>56.337724550898201</v>
      </c>
      <c r="X275">
        <v>155.24621785886055</v>
      </c>
      <c r="Y275">
        <v>143.29225908372831</v>
      </c>
      <c r="Z275">
        <v>143.52894211576856</v>
      </c>
      <c r="AA275">
        <v>31.095246453029326</v>
      </c>
      <c r="AB275">
        <v>4.480353432288581</v>
      </c>
      <c r="AC275">
        <v>-53.372545141943363</v>
      </c>
    </row>
    <row r="276" spans="1:29">
      <c r="A276">
        <v>2</v>
      </c>
      <c r="B276">
        <v>247</v>
      </c>
      <c r="C276">
        <v>2003</v>
      </c>
      <c r="D276">
        <v>7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780</v>
      </c>
      <c r="R276">
        <v>2687</v>
      </c>
      <c r="S276">
        <v>2672</v>
      </c>
      <c r="T276">
        <v>8.2863046226909649</v>
      </c>
      <c r="U276">
        <v>8.3247984919091422</v>
      </c>
      <c r="V276">
        <v>13.707108299218456</v>
      </c>
      <c r="W276">
        <v>56.154565868263482</v>
      </c>
      <c r="X276">
        <v>156.52842364081147</v>
      </c>
      <c r="Y276">
        <v>144.47573502046896</v>
      </c>
      <c r="Z276">
        <v>144.58671407185636</v>
      </c>
      <c r="AA276">
        <v>31.784856852450599</v>
      </c>
      <c r="AB276">
        <v>4.4066823022910748</v>
      </c>
      <c r="AC276">
        <v>-48.813418106406033</v>
      </c>
    </row>
    <row r="277" spans="1:29">
      <c r="A277">
        <v>2</v>
      </c>
      <c r="B277">
        <v>248</v>
      </c>
      <c r="C277">
        <v>2003</v>
      </c>
      <c r="D277">
        <v>8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835</v>
      </c>
      <c r="R277">
        <v>2859</v>
      </c>
      <c r="S277">
        <v>2816</v>
      </c>
      <c r="T277">
        <v>8.8167268017392946</v>
      </c>
      <c r="U277">
        <v>8.8087450100536948</v>
      </c>
      <c r="V277">
        <v>13.75725778244141</v>
      </c>
      <c r="W277">
        <v>56.116122159090899</v>
      </c>
      <c r="X277">
        <v>157.11878286697561</v>
      </c>
      <c r="Y277">
        <v>145.02063658621901</v>
      </c>
      <c r="Z277">
        <v>145.16853693181829</v>
      </c>
      <c r="AA277">
        <v>32.26049871159443</v>
      </c>
      <c r="AB277">
        <v>4.6059585009365476</v>
      </c>
      <c r="AC277">
        <v>-47.72080929484887</v>
      </c>
    </row>
    <row r="278" spans="1:29">
      <c r="A278">
        <v>2</v>
      </c>
      <c r="B278">
        <v>249</v>
      </c>
      <c r="C278">
        <v>2003</v>
      </c>
      <c r="D278">
        <v>9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845</v>
      </c>
      <c r="R278">
        <v>2931</v>
      </c>
      <c r="S278">
        <v>2891</v>
      </c>
      <c r="T278">
        <v>9.0387639929688248</v>
      </c>
      <c r="U278">
        <v>8.9633676776932489</v>
      </c>
      <c r="V278">
        <v>13.615830774479697</v>
      </c>
      <c r="W278">
        <v>56.183327568315448</v>
      </c>
      <c r="X278">
        <v>155.77243742221344</v>
      </c>
      <c r="Y278">
        <v>143.77795974070298</v>
      </c>
      <c r="Z278">
        <v>143.88457281217589</v>
      </c>
      <c r="AA278">
        <v>31.659101542251658</v>
      </c>
      <c r="AB278">
        <v>4.3028244562389695</v>
      </c>
      <c r="AC278">
        <v>-46.579440244048435</v>
      </c>
    </row>
    <row r="279" spans="1:29">
      <c r="A279">
        <v>2</v>
      </c>
      <c r="B279">
        <v>250</v>
      </c>
      <c r="C279">
        <v>2003</v>
      </c>
      <c r="D279">
        <v>10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922</v>
      </c>
      <c r="R279">
        <v>3015</v>
      </c>
      <c r="S279">
        <v>2982</v>
      </c>
      <c r="T279">
        <v>9.2978073827366092</v>
      </c>
      <c r="U279">
        <v>9.3706309889968136</v>
      </c>
      <c r="V279">
        <v>13.596351575456049</v>
      </c>
      <c r="W279">
        <v>55.856807511737102</v>
      </c>
      <c r="X279">
        <v>157.70364501077157</v>
      </c>
      <c r="Y279">
        <v>145.56046434494212</v>
      </c>
      <c r="Z279">
        <v>145.83182427900752</v>
      </c>
      <c r="AA279">
        <v>32.885360444245094</v>
      </c>
      <c r="AB279">
        <v>4.5877631835869446</v>
      </c>
      <c r="AC279">
        <v>-49.096005739475409</v>
      </c>
    </row>
    <row r="280" spans="1:29">
      <c r="A280">
        <v>2</v>
      </c>
      <c r="B280">
        <v>251</v>
      </c>
      <c r="C280">
        <v>2003</v>
      </c>
      <c r="D280">
        <v>11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896</v>
      </c>
      <c r="R280">
        <v>2732</v>
      </c>
      <c r="S280">
        <v>2700</v>
      </c>
      <c r="T280">
        <v>8.4250778672094242</v>
      </c>
      <c r="U280">
        <v>8.4279341405738233</v>
      </c>
      <c r="V280">
        <v>13.579795021961935</v>
      </c>
      <c r="W280">
        <v>56.051481481481474</v>
      </c>
      <c r="X280">
        <v>156.65904991838613</v>
      </c>
      <c r="Y280">
        <v>144.59630307467057</v>
      </c>
      <c r="Z280">
        <v>144.85999999999996</v>
      </c>
      <c r="AA280">
        <v>32.176739931083645</v>
      </c>
      <c r="AB280">
        <v>4.8703883818847373</v>
      </c>
      <c r="AC280">
        <v>-43.731222716422238</v>
      </c>
    </row>
    <row r="281" spans="1:29">
      <c r="A281">
        <v>2</v>
      </c>
      <c r="B281">
        <v>252</v>
      </c>
      <c r="C281">
        <v>2003</v>
      </c>
      <c r="D281">
        <v>12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667</v>
      </c>
      <c r="R281">
        <v>2037</v>
      </c>
      <c r="S281">
        <v>2006</v>
      </c>
      <c r="T281">
        <v>6.2818022018688113</v>
      </c>
      <c r="U281">
        <v>6.3178864662748353</v>
      </c>
      <c r="V281">
        <v>13.828178694158078</v>
      </c>
      <c r="W281">
        <v>56.333000997008973</v>
      </c>
      <c r="X281">
        <v>158.13719217233091</v>
      </c>
      <c r="Y281">
        <v>145.96062837506139</v>
      </c>
      <c r="Z281">
        <v>146.1611665004985</v>
      </c>
      <c r="AA281">
        <v>32.760492864988109</v>
      </c>
      <c r="AB281">
        <v>4.540147448095456</v>
      </c>
      <c r="AC281">
        <v>-49.102709742590385</v>
      </c>
    </row>
    <row r="282" spans="1:29">
      <c r="A282">
        <v>2</v>
      </c>
      <c r="B282">
        <v>253</v>
      </c>
      <c r="C282">
        <v>2002</v>
      </c>
      <c r="D282">
        <v>1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943</v>
      </c>
      <c r="R282">
        <v>4754</v>
      </c>
      <c r="S282">
        <v>4704</v>
      </c>
      <c r="T282">
        <v>14.386007383647035</v>
      </c>
      <c r="U282">
        <v>14.588340421767796</v>
      </c>
      <c r="V282">
        <v>13.576777450567947</v>
      </c>
      <c r="W282">
        <v>55.820365646258509</v>
      </c>
      <c r="X282">
        <v>156.96561166943363</v>
      </c>
      <c r="Y282">
        <v>144.87925957088791</v>
      </c>
      <c r="Z282">
        <v>145.21622023809539</v>
      </c>
      <c r="AA282">
        <v>30.236659903582133</v>
      </c>
      <c r="AB282">
        <v>4.6244417058486817</v>
      </c>
      <c r="AC282">
        <v>-48.409715144467839</v>
      </c>
    </row>
    <row r="283" spans="1:29">
      <c r="A283">
        <v>2</v>
      </c>
      <c r="B283">
        <v>254</v>
      </c>
      <c r="C283">
        <v>2002</v>
      </c>
      <c r="D283">
        <v>2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800</v>
      </c>
      <c r="R283">
        <v>2297</v>
      </c>
      <c r="S283">
        <v>2268</v>
      </c>
      <c r="T283">
        <v>6.9509169037099801</v>
      </c>
      <c r="U283">
        <v>6.8833895459863141</v>
      </c>
      <c r="V283">
        <v>13.569438397910316</v>
      </c>
      <c r="W283">
        <v>55.902116402116405</v>
      </c>
      <c r="X283">
        <v>153.83181510953813</v>
      </c>
      <c r="Y283">
        <v>141.9867653461034</v>
      </c>
      <c r="Z283">
        <v>142.11366843033497</v>
      </c>
      <c r="AA283">
        <v>30.40575383186675</v>
      </c>
      <c r="AB283">
        <v>4.5025110494165856</v>
      </c>
      <c r="AC283">
        <v>-48.684298657171873</v>
      </c>
    </row>
    <row r="284" spans="1:29">
      <c r="A284">
        <v>2</v>
      </c>
      <c r="B284">
        <v>255</v>
      </c>
      <c r="C284">
        <v>2002</v>
      </c>
      <c r="D284">
        <v>3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757</v>
      </c>
      <c r="R284">
        <v>2154</v>
      </c>
      <c r="S284">
        <v>2123</v>
      </c>
      <c r="T284">
        <v>6.5181867699570306</v>
      </c>
      <c r="U284">
        <v>6.3930133533534477</v>
      </c>
      <c r="V284">
        <v>13.524141132776229</v>
      </c>
      <c r="W284">
        <v>55.985869053226558</v>
      </c>
      <c r="X284">
        <v>152.5185826766903</v>
      </c>
      <c r="Y284">
        <v>140.7746518105846</v>
      </c>
      <c r="Z284">
        <v>141.00423928403163</v>
      </c>
      <c r="AA284">
        <v>30.968279258448216</v>
      </c>
      <c r="AB284">
        <v>4.4997292047897126</v>
      </c>
      <c r="AC284">
        <v>-46.77453047369012</v>
      </c>
    </row>
    <row r="285" spans="1:29">
      <c r="A285">
        <v>2</v>
      </c>
      <c r="B285">
        <v>256</v>
      </c>
      <c r="C285">
        <v>2002</v>
      </c>
      <c r="D285">
        <v>4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869</v>
      </c>
      <c r="R285">
        <v>2748</v>
      </c>
      <c r="S285">
        <v>2710</v>
      </c>
      <c r="T285">
        <v>8.3156811717000547</v>
      </c>
      <c r="U285">
        <v>8.2885958864549352</v>
      </c>
      <c r="V285">
        <v>13.496724890829697</v>
      </c>
      <c r="W285">
        <v>55.760147601476007</v>
      </c>
      <c r="X285">
        <v>154.77692039596181</v>
      </c>
      <c r="Y285">
        <v>142.859097525473</v>
      </c>
      <c r="Z285">
        <v>143.21490774907735</v>
      </c>
      <c r="AA285">
        <v>30.200018741759564</v>
      </c>
      <c r="AB285">
        <v>4.5847531669469914</v>
      </c>
      <c r="AC285">
        <v>-47.200246793300437</v>
      </c>
    </row>
    <row r="286" spans="1:29">
      <c r="A286">
        <v>2</v>
      </c>
      <c r="B286">
        <v>257</v>
      </c>
      <c r="C286">
        <v>2002</v>
      </c>
      <c r="D286">
        <v>5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723</v>
      </c>
      <c r="R286">
        <v>2137</v>
      </c>
      <c r="S286">
        <v>2112</v>
      </c>
      <c r="T286">
        <v>6.4667433274829005</v>
      </c>
      <c r="U286">
        <v>6.3094914930564556</v>
      </c>
      <c r="V286">
        <v>13.385119326158163</v>
      </c>
      <c r="W286">
        <v>55.723011363636367</v>
      </c>
      <c r="X286">
        <v>151.41096027227036</v>
      </c>
      <c r="Y286">
        <v>139.75231633130556</v>
      </c>
      <c r="Z286">
        <v>139.88688446969701</v>
      </c>
      <c r="AA286">
        <v>30.803593868536435</v>
      </c>
      <c r="AB286">
        <v>4.46858572211955</v>
      </c>
      <c r="AC286">
        <v>-47.169880507493993</v>
      </c>
    </row>
    <row r="287" spans="1:29">
      <c r="A287">
        <v>2</v>
      </c>
      <c r="B287">
        <v>258</v>
      </c>
      <c r="C287">
        <v>2002</v>
      </c>
      <c r="D287">
        <v>6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809</v>
      </c>
      <c r="R287">
        <v>2496</v>
      </c>
      <c r="S287">
        <v>2458</v>
      </c>
      <c r="T287">
        <v>7.5531077891424081</v>
      </c>
      <c r="U287">
        <v>7.4678055145356659</v>
      </c>
      <c r="V287">
        <v>13.402243589743591</v>
      </c>
      <c r="W287">
        <v>55.508543531326282</v>
      </c>
      <c r="X287">
        <v>153.86108564602597</v>
      </c>
      <c r="Y287">
        <v>142.01378205128179</v>
      </c>
      <c r="Z287">
        <v>142.26159479251402</v>
      </c>
      <c r="AA287">
        <v>30.773138605300904</v>
      </c>
      <c r="AB287">
        <v>4.5231670440249614</v>
      </c>
      <c r="AC287">
        <v>-48.222558815396837</v>
      </c>
    </row>
    <row r="288" spans="1:29">
      <c r="A288">
        <v>2</v>
      </c>
      <c r="B288">
        <v>259</v>
      </c>
      <c r="C288">
        <v>2002</v>
      </c>
      <c r="D288">
        <v>7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823</v>
      </c>
      <c r="R288">
        <v>2718</v>
      </c>
      <c r="S288">
        <v>2682</v>
      </c>
      <c r="T288">
        <v>8.2248986261574757</v>
      </c>
      <c r="U288">
        <v>8.2576550617859006</v>
      </c>
      <c r="V288">
        <v>13.219278881530538</v>
      </c>
      <c r="W288">
        <v>55.535794183445191</v>
      </c>
      <c r="X288">
        <v>155.87113556985764</v>
      </c>
      <c r="Y288">
        <v>143.86905813097928</v>
      </c>
      <c r="Z288">
        <v>144.16987322893428</v>
      </c>
      <c r="AA288">
        <v>31.601605162204685</v>
      </c>
      <c r="AB288">
        <v>4.5730895799921489</v>
      </c>
      <c r="AC288">
        <v>-43.499791779517025</v>
      </c>
    </row>
    <row r="289" spans="1:29">
      <c r="A289">
        <v>2</v>
      </c>
      <c r="B289">
        <v>260</v>
      </c>
      <c r="C289">
        <v>2002</v>
      </c>
      <c r="D289">
        <v>8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875</v>
      </c>
      <c r="R289">
        <v>3139</v>
      </c>
      <c r="S289">
        <v>3098</v>
      </c>
      <c r="T289">
        <v>9.4988803486049775</v>
      </c>
      <c r="U289">
        <v>9.4595847971121838</v>
      </c>
      <c r="V289">
        <v>13.70850589359668</v>
      </c>
      <c r="W289">
        <v>56.176888315041971</v>
      </c>
      <c r="X289">
        <v>154.32432367133913</v>
      </c>
      <c r="Y289">
        <v>142.44135074864604</v>
      </c>
      <c r="Z289">
        <v>142.97734021949648</v>
      </c>
      <c r="AA289">
        <v>30.862827194143552</v>
      </c>
      <c r="AB289">
        <v>2.7117291325107762</v>
      </c>
      <c r="AC289">
        <v>-107.08753341920256</v>
      </c>
    </row>
    <row r="290" spans="1:29">
      <c r="A290">
        <v>2</v>
      </c>
      <c r="B290">
        <v>261</v>
      </c>
      <c r="C290">
        <v>2002</v>
      </c>
      <c r="D290">
        <v>9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867</v>
      </c>
      <c r="R290">
        <v>2857</v>
      </c>
      <c r="S290">
        <v>2811</v>
      </c>
      <c r="T290">
        <v>8.6455244205047492</v>
      </c>
      <c r="U290">
        <v>8.7632197652584871</v>
      </c>
      <c r="V290">
        <v>13.285614280714036</v>
      </c>
      <c r="W290">
        <v>55.625755958733549</v>
      </c>
      <c r="X290">
        <v>157.94780529925737</v>
      </c>
      <c r="Y290">
        <v>145.78582429121457</v>
      </c>
      <c r="Z290">
        <v>145.9753112771256</v>
      </c>
      <c r="AA290">
        <v>32.332504142432853</v>
      </c>
      <c r="AB290">
        <v>4.6746245839934915</v>
      </c>
      <c r="AC290">
        <v>-52.235211580160794</v>
      </c>
    </row>
    <row r="291" spans="1:29">
      <c r="A291">
        <v>2</v>
      </c>
      <c r="B291">
        <v>262</v>
      </c>
      <c r="C291">
        <v>2002</v>
      </c>
      <c r="D291">
        <v>10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965</v>
      </c>
      <c r="R291">
        <v>3089</v>
      </c>
      <c r="S291">
        <v>3065</v>
      </c>
      <c r="T291">
        <v>9.3475761060340137</v>
      </c>
      <c r="U291">
        <v>9.4818016247648895</v>
      </c>
      <c r="V291">
        <v>13.564584007769502</v>
      </c>
      <c r="W291">
        <v>55.812724306688416</v>
      </c>
      <c r="X291">
        <v>156.85276837707781</v>
      </c>
      <c r="Y291">
        <v>144.77510521204277</v>
      </c>
      <c r="Z291">
        <v>144.85615008156603</v>
      </c>
      <c r="AA291">
        <v>31.965507851321128</v>
      </c>
      <c r="AB291">
        <v>4.6916851844683469</v>
      </c>
      <c r="AC291">
        <v>-52.953268666825373</v>
      </c>
    </row>
    <row r="292" spans="1:29">
      <c r="A292">
        <v>2</v>
      </c>
      <c r="B292">
        <v>263</v>
      </c>
      <c r="C292">
        <v>2002</v>
      </c>
      <c r="D292">
        <v>11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894</v>
      </c>
      <c r="R292">
        <v>2635</v>
      </c>
      <c r="S292">
        <v>2601</v>
      </c>
      <c r="T292">
        <v>7.9737335834896852</v>
      </c>
      <c r="U292">
        <v>7.9558859184800195</v>
      </c>
      <c r="V292">
        <v>13.40948766603416</v>
      </c>
      <c r="W292">
        <v>55.741637831603214</v>
      </c>
      <c r="X292">
        <v>154.71971810427573</v>
      </c>
      <c r="Y292">
        <v>142.8062998102466</v>
      </c>
      <c r="Z292">
        <v>143.2269511726258</v>
      </c>
      <c r="AA292">
        <v>30.464764002400873</v>
      </c>
      <c r="AB292">
        <v>4.4656138743980485</v>
      </c>
      <c r="AC292">
        <v>-43.752985528772925</v>
      </c>
    </row>
    <row r="293" spans="1:29">
      <c r="A293">
        <v>2</v>
      </c>
      <c r="B293">
        <v>264</v>
      </c>
      <c r="C293">
        <v>2002</v>
      </c>
      <c r="D293">
        <v>12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721</v>
      </c>
      <c r="R293">
        <v>2022</v>
      </c>
      <c r="S293">
        <v>1986</v>
      </c>
      <c r="T293">
        <v>6.1187435695696912</v>
      </c>
      <c r="U293">
        <v>6.151216617443886</v>
      </c>
      <c r="V293">
        <v>13.609297725024728</v>
      </c>
      <c r="W293">
        <v>55.965256797583088</v>
      </c>
      <c r="X293">
        <v>156.65748274934563</v>
      </c>
      <c r="Y293">
        <v>144.59485657764597</v>
      </c>
      <c r="Z293">
        <v>145.03016112789524</v>
      </c>
      <c r="AA293">
        <v>31.718738630919155</v>
      </c>
      <c r="AB293">
        <v>4.6060625314712489</v>
      </c>
      <c r="AC293">
        <v>-46.598541956157277</v>
      </c>
    </row>
    <row r="294" spans="1:29">
      <c r="A294">
        <v>2</v>
      </c>
      <c r="B294">
        <v>265</v>
      </c>
      <c r="C294">
        <v>2001</v>
      </c>
      <c r="D294">
        <v>1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870</v>
      </c>
      <c r="R294">
        <v>2466.5</v>
      </c>
      <c r="S294">
        <v>2422.5</v>
      </c>
      <c r="T294">
        <v>8.2086696064564446</v>
      </c>
      <c r="U294">
        <v>8.2550287625372789</v>
      </c>
      <c r="V294">
        <v>13.739712142712344</v>
      </c>
      <c r="W294">
        <v>56.00990712074303</v>
      </c>
      <c r="X294">
        <v>154.02348127970038</v>
      </c>
      <c r="Y294">
        <v>142.16367322116389</v>
      </c>
      <c r="Z294">
        <v>142.57725490196103</v>
      </c>
      <c r="AA294">
        <v>31.360339941666599</v>
      </c>
      <c r="AB294">
        <v>4.8552531201071183</v>
      </c>
      <c r="AC294">
        <v>-51.302470604625277</v>
      </c>
    </row>
    <row r="295" spans="1:29">
      <c r="A295">
        <v>2</v>
      </c>
      <c r="B295">
        <v>266</v>
      </c>
      <c r="C295">
        <v>2001</v>
      </c>
      <c r="D295">
        <v>2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837</v>
      </c>
      <c r="R295">
        <v>2237</v>
      </c>
      <c r="S295">
        <v>2203</v>
      </c>
      <c r="T295">
        <v>7.444878941675678</v>
      </c>
      <c r="U295">
        <v>7.4006814902633566</v>
      </c>
      <c r="V295">
        <v>13.898077782744748</v>
      </c>
      <c r="W295">
        <v>56.178847026781646</v>
      </c>
      <c r="X295">
        <v>151.94151740330912</v>
      </c>
      <c r="Y295">
        <v>140.24202056325441</v>
      </c>
      <c r="Z295">
        <v>140.55705855651382</v>
      </c>
      <c r="AA295">
        <v>30.110758756485197</v>
      </c>
      <c r="AB295">
        <v>4.7958568076986117</v>
      </c>
      <c r="AC295">
        <v>-51.989729673944211</v>
      </c>
    </row>
    <row r="296" spans="1:29">
      <c r="A296">
        <v>2</v>
      </c>
      <c r="B296">
        <v>267</v>
      </c>
      <c r="C296">
        <v>2001</v>
      </c>
      <c r="D296">
        <v>3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894</v>
      </c>
      <c r="R296">
        <v>2364</v>
      </c>
      <c r="S296">
        <v>2323</v>
      </c>
      <c r="T296">
        <v>7.8675430568266895</v>
      </c>
      <c r="U296">
        <v>7.8850200224123155</v>
      </c>
      <c r="V296">
        <v>13.712774957698819</v>
      </c>
      <c r="W296">
        <v>56.174343521308678</v>
      </c>
      <c r="X296">
        <v>153.31030828993221</v>
      </c>
      <c r="Y296">
        <v>141.50541455160729</v>
      </c>
      <c r="Z296">
        <v>142.01984502798084</v>
      </c>
      <c r="AA296">
        <v>30.794038808657913</v>
      </c>
      <c r="AB296">
        <v>4.8129180666114717</v>
      </c>
      <c r="AC296">
        <v>-46.684906902534763</v>
      </c>
    </row>
    <row r="297" spans="1:29">
      <c r="A297">
        <v>2</v>
      </c>
      <c r="B297">
        <v>268</v>
      </c>
      <c r="C297">
        <v>2001</v>
      </c>
      <c r="D297">
        <v>4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875</v>
      </c>
      <c r="R297">
        <v>2326</v>
      </c>
      <c r="S297">
        <v>2296</v>
      </c>
      <c r="T297">
        <v>7.7410766286712702</v>
      </c>
      <c r="U297">
        <v>7.7142041047779779</v>
      </c>
      <c r="V297">
        <v>13.96388650042992</v>
      </c>
      <c r="W297">
        <v>56.375</v>
      </c>
      <c r="X297">
        <v>152.23769363984698</v>
      </c>
      <c r="Y297">
        <v>140.51539122957911</v>
      </c>
      <c r="Z297">
        <v>140.57713414634179</v>
      </c>
      <c r="AA297">
        <v>30.278393890037389</v>
      </c>
      <c r="AB297">
        <v>4.7312864914430515</v>
      </c>
      <c r="AC297">
        <v>-47.220774551136358</v>
      </c>
    </row>
    <row r="298" spans="1:29">
      <c r="A298">
        <v>2</v>
      </c>
      <c r="B298">
        <v>269</v>
      </c>
      <c r="C298">
        <v>2001</v>
      </c>
      <c r="D298">
        <v>5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892</v>
      </c>
      <c r="R298">
        <v>2665</v>
      </c>
      <c r="S298">
        <v>2627</v>
      </c>
      <c r="T298">
        <v>8.8692902903735735</v>
      </c>
      <c r="U298">
        <v>8.8657572115232313</v>
      </c>
      <c r="V298">
        <v>13.958348968105064</v>
      </c>
      <c r="W298">
        <v>56.4461362771222</v>
      </c>
      <c r="X298">
        <v>152.51429489042772</v>
      </c>
      <c r="Y298">
        <v>140.7706941838648</v>
      </c>
      <c r="Z298">
        <v>141.20536733917012</v>
      </c>
      <c r="AA298">
        <v>30.74027781242382</v>
      </c>
      <c r="AB298">
        <v>4.4417786865136408</v>
      </c>
      <c r="AC298">
        <v>-49.593865051756651</v>
      </c>
    </row>
    <row r="299" spans="1:29">
      <c r="A299">
        <v>2</v>
      </c>
      <c r="B299">
        <v>270</v>
      </c>
      <c r="C299">
        <v>2001</v>
      </c>
      <c r="D299">
        <v>6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747</v>
      </c>
      <c r="R299">
        <v>2018</v>
      </c>
      <c r="S299">
        <v>1992</v>
      </c>
      <c r="T299">
        <v>6.7160329478325993</v>
      </c>
      <c r="U299">
        <v>6.6286781498525684</v>
      </c>
      <c r="V299">
        <v>14.260654112983152</v>
      </c>
      <c r="W299">
        <v>56.276104417670687</v>
      </c>
      <c r="X299">
        <v>150.426443696869</v>
      </c>
      <c r="Y299">
        <v>138.84360753221009</v>
      </c>
      <c r="Z299">
        <v>139.23007028112451</v>
      </c>
      <c r="AA299">
        <v>31.27891681217292</v>
      </c>
      <c r="AB299">
        <v>4.5019040243566701</v>
      </c>
      <c r="AC299">
        <v>-53.553160356924359</v>
      </c>
    </row>
    <row r="300" spans="1:29">
      <c r="A300">
        <v>2</v>
      </c>
      <c r="B300">
        <v>271</v>
      </c>
      <c r="C300">
        <v>2001</v>
      </c>
      <c r="D300">
        <v>7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811</v>
      </c>
      <c r="R300">
        <v>2448</v>
      </c>
      <c r="S300">
        <v>2404</v>
      </c>
      <c r="T300">
        <v>8.1471004243281477</v>
      </c>
      <c r="U300">
        <v>8.1380364697122776</v>
      </c>
      <c r="V300">
        <v>13.833741830065357</v>
      </c>
      <c r="W300">
        <v>56.126455906821967</v>
      </c>
      <c r="X300">
        <v>152.83730411630177</v>
      </c>
      <c r="Y300">
        <v>141.06883169934659</v>
      </c>
      <c r="Z300">
        <v>141.63826955074887</v>
      </c>
      <c r="AA300">
        <v>31.349253091339303</v>
      </c>
      <c r="AB300">
        <v>4.6124135028493249</v>
      </c>
      <c r="AC300">
        <v>-53.486938410780851</v>
      </c>
    </row>
    <row r="301" spans="1:29">
      <c r="A301">
        <v>2</v>
      </c>
      <c r="B301">
        <v>272</v>
      </c>
      <c r="C301">
        <v>2001</v>
      </c>
      <c r="D301">
        <v>8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1002</v>
      </c>
      <c r="R301">
        <v>3094</v>
      </c>
      <c r="S301">
        <v>3045</v>
      </c>
      <c r="T301">
        <v>10.297029702970297</v>
      </c>
      <c r="U301">
        <v>10.302790633054522</v>
      </c>
      <c r="V301">
        <v>13.544925662572725</v>
      </c>
      <c r="W301">
        <v>55.874548440065688</v>
      </c>
      <c r="X301">
        <v>153.03418141988035</v>
      </c>
      <c r="Y301">
        <v>141.25054945054984</v>
      </c>
      <c r="Z301">
        <v>141.56732348111689</v>
      </c>
      <c r="AA301">
        <v>30.009638838443507</v>
      </c>
      <c r="AB301">
        <v>4.7229335149427492</v>
      </c>
      <c r="AC301">
        <v>-51.890428427550049</v>
      </c>
    </row>
    <row r="302" spans="1:29">
      <c r="A302">
        <v>2</v>
      </c>
      <c r="B302">
        <v>273</v>
      </c>
      <c r="C302">
        <v>2001</v>
      </c>
      <c r="D302">
        <v>9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845</v>
      </c>
      <c r="R302">
        <v>2412</v>
      </c>
      <c r="S302">
        <v>2393</v>
      </c>
      <c r="T302">
        <v>8.0272901239703813</v>
      </c>
      <c r="U302">
        <v>8.117898021104649</v>
      </c>
      <c r="V302">
        <v>13.635572139303481</v>
      </c>
      <c r="W302">
        <v>55.864605098203086</v>
      </c>
      <c r="X302">
        <v>153.53410808004071</v>
      </c>
      <c r="Y302">
        <v>141.71198175787745</v>
      </c>
      <c r="Z302">
        <v>141.93723359799435</v>
      </c>
      <c r="AA302">
        <v>30.298676546244533</v>
      </c>
      <c r="AB302">
        <v>4.6790931029099188</v>
      </c>
      <c r="AC302">
        <v>-51.814715475015412</v>
      </c>
    </row>
    <row r="303" spans="1:29">
      <c r="A303">
        <v>2</v>
      </c>
      <c r="B303">
        <v>274</v>
      </c>
      <c r="C303">
        <v>2001</v>
      </c>
      <c r="D303">
        <v>10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1005</v>
      </c>
      <c r="R303">
        <v>3118</v>
      </c>
      <c r="S303">
        <v>3082</v>
      </c>
      <c r="T303">
        <v>10.376903236542139</v>
      </c>
      <c r="U303">
        <v>10.398848595075503</v>
      </c>
      <c r="V303">
        <v>13.669018601667736</v>
      </c>
      <c r="W303">
        <v>56.023685918234918</v>
      </c>
      <c r="X303">
        <v>152.64775111417475</v>
      </c>
      <c r="Y303">
        <v>140.89387427838329</v>
      </c>
      <c r="Z303">
        <v>141.17183646982451</v>
      </c>
      <c r="AA303">
        <v>29.470087978590762</v>
      </c>
      <c r="AB303">
        <v>4.4005807138454553</v>
      </c>
      <c r="AC303">
        <v>-46.607773909919722</v>
      </c>
    </row>
    <row r="304" spans="1:29">
      <c r="A304">
        <v>2</v>
      </c>
      <c r="B304">
        <v>275</v>
      </c>
      <c r="C304">
        <v>2001</v>
      </c>
      <c r="D304">
        <v>11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984</v>
      </c>
      <c r="R304">
        <v>2862</v>
      </c>
      <c r="S304">
        <v>2819</v>
      </c>
      <c r="T304">
        <v>9.5249188784424668</v>
      </c>
      <c r="U304">
        <v>9.4500900960156731</v>
      </c>
      <c r="V304">
        <v>13.640111809923129</v>
      </c>
      <c r="W304">
        <v>55.922667612628594</v>
      </c>
      <c r="X304">
        <v>151.64164041389671</v>
      </c>
      <c r="Y304">
        <v>139.9652341020269</v>
      </c>
      <c r="Z304">
        <v>140.26080170273181</v>
      </c>
      <c r="AA304">
        <v>29.489507086973703</v>
      </c>
      <c r="AB304">
        <v>5.0296439977473923</v>
      </c>
      <c r="AC304">
        <v>-38.560833210721775</v>
      </c>
    </row>
    <row r="305" spans="1:29">
      <c r="A305">
        <v>2</v>
      </c>
      <c r="B305">
        <v>276</v>
      </c>
      <c r="C305">
        <v>2001</v>
      </c>
      <c r="D305">
        <v>12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718</v>
      </c>
      <c r="R305">
        <v>2037</v>
      </c>
      <c r="S305">
        <v>2019</v>
      </c>
      <c r="T305">
        <v>6.779266161910309</v>
      </c>
      <c r="U305">
        <v>6.842966443670667</v>
      </c>
      <c r="V305">
        <v>13.515954835542464</v>
      </c>
      <c r="W305">
        <v>55.759286775631487</v>
      </c>
      <c r="X305">
        <v>153.7029738568871</v>
      </c>
      <c r="Y305">
        <v>141.86784486990663</v>
      </c>
      <c r="Z305">
        <v>141.80891530460622</v>
      </c>
      <c r="AA305">
        <v>29.520934047979502</v>
      </c>
      <c r="AB305">
        <v>4.5939110255453812</v>
      </c>
      <c r="AC305">
        <v>-43.683449526714789</v>
      </c>
    </row>
    <row r="306" spans="1:29">
      <c r="A306">
        <v>2</v>
      </c>
      <c r="B306">
        <v>277</v>
      </c>
      <c r="C306">
        <v>2000</v>
      </c>
      <c r="D306">
        <v>1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1266</v>
      </c>
      <c r="R306">
        <v>3534.5</v>
      </c>
      <c r="S306">
        <v>3477.5</v>
      </c>
      <c r="T306">
        <v>9.8341042673807983</v>
      </c>
      <c r="U306">
        <v>9.9719152139616973</v>
      </c>
      <c r="V306">
        <v>13.33257886546895</v>
      </c>
      <c r="W306">
        <v>55.553702372393971</v>
      </c>
      <c r="X306">
        <v>157.72057724761339</v>
      </c>
      <c r="Y306">
        <v>145.57609279954724</v>
      </c>
      <c r="Z306">
        <v>145.65360172537731</v>
      </c>
      <c r="AA306">
        <v>30.424124421923658</v>
      </c>
      <c r="AB306">
        <v>4.8761319858699776</v>
      </c>
      <c r="AC306">
        <v>-53.213137193469045</v>
      </c>
    </row>
    <row r="307" spans="1:29">
      <c r="A307">
        <v>2</v>
      </c>
      <c r="B307">
        <v>278</v>
      </c>
      <c r="C307">
        <v>2000</v>
      </c>
      <c r="D307">
        <v>2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1151</v>
      </c>
      <c r="R307">
        <v>2939.5</v>
      </c>
      <c r="S307">
        <v>2859.5</v>
      </c>
      <c r="T307">
        <v>8.1786248391472185</v>
      </c>
      <c r="U307">
        <v>8.1643325284499397</v>
      </c>
      <c r="V307">
        <v>13.29545841129444</v>
      </c>
      <c r="W307">
        <v>55.187969924812016</v>
      </c>
      <c r="X307">
        <v>156.56040736285749</v>
      </c>
      <c r="Y307">
        <v>144.50525599591776</v>
      </c>
      <c r="Z307">
        <v>145.02416506382235</v>
      </c>
      <c r="AA307">
        <v>30.889806465072141</v>
      </c>
      <c r="AB307">
        <v>5.1125286649251613</v>
      </c>
      <c r="AC307">
        <v>-54.683329853321993</v>
      </c>
    </row>
    <row r="308" spans="1:29">
      <c r="A308">
        <v>2</v>
      </c>
      <c r="B308">
        <v>279</v>
      </c>
      <c r="C308">
        <v>2000</v>
      </c>
      <c r="D308">
        <v>3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1269</v>
      </c>
      <c r="R308">
        <v>3336.5</v>
      </c>
      <c r="S308">
        <v>3282.5</v>
      </c>
      <c r="T308">
        <v>9.2832052307585275</v>
      </c>
      <c r="U308">
        <v>9.3302312159110112</v>
      </c>
      <c r="V308">
        <v>13.250112393226436</v>
      </c>
      <c r="W308">
        <v>55.35476009139375</v>
      </c>
      <c r="X308">
        <v>156.19877259615291</v>
      </c>
      <c r="Y308">
        <v>144.17146710624922</v>
      </c>
      <c r="Z308">
        <v>144.37681645087599</v>
      </c>
      <c r="AA308">
        <v>30.939654926744247</v>
      </c>
      <c r="AB308">
        <v>5.2226404387674439</v>
      </c>
      <c r="AC308">
        <v>-56.034095188732813</v>
      </c>
    </row>
    <row r="309" spans="1:29">
      <c r="A309">
        <v>2</v>
      </c>
      <c r="B309">
        <v>280</v>
      </c>
      <c r="C309">
        <v>2000</v>
      </c>
      <c r="D309">
        <v>4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1105</v>
      </c>
      <c r="R309">
        <v>2992.5</v>
      </c>
      <c r="S309">
        <v>2935.5</v>
      </c>
      <c r="T309">
        <v>8.3260877125865118</v>
      </c>
      <c r="U309">
        <v>8.2846998346822502</v>
      </c>
      <c r="V309">
        <v>13.610693400167085</v>
      </c>
      <c r="W309">
        <v>55.742462953500251</v>
      </c>
      <c r="X309">
        <v>154.92052630673845</v>
      </c>
      <c r="Y309">
        <v>142.99164578111973</v>
      </c>
      <c r="Z309">
        <v>143.35223982285839</v>
      </c>
      <c r="AA309">
        <v>30.210320124270478</v>
      </c>
      <c r="AB309">
        <v>5.1021686250256524</v>
      </c>
      <c r="AC309">
        <v>-49.269909430683192</v>
      </c>
    </row>
    <row r="310" spans="1:29">
      <c r="A310">
        <v>2</v>
      </c>
      <c r="B310">
        <v>281</v>
      </c>
      <c r="C310">
        <v>2000</v>
      </c>
      <c r="D310">
        <v>5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1032</v>
      </c>
      <c r="R310">
        <v>2475</v>
      </c>
      <c r="S310">
        <v>2423</v>
      </c>
      <c r="T310">
        <v>6.8862379577783193</v>
      </c>
      <c r="U310">
        <v>6.8227624244608656</v>
      </c>
      <c r="V310">
        <v>13.498989898989898</v>
      </c>
      <c r="W310">
        <v>55.939331407346259</v>
      </c>
      <c r="X310">
        <v>154.97904286636651</v>
      </c>
      <c r="Y310">
        <v>143.04565656565683</v>
      </c>
      <c r="Z310">
        <v>143.02653735039237</v>
      </c>
      <c r="AA310">
        <v>30.901896035015021</v>
      </c>
      <c r="AB310">
        <v>5.2168447490935508</v>
      </c>
      <c r="AC310">
        <v>-44.397368889806685</v>
      </c>
    </row>
    <row r="311" spans="1:29">
      <c r="A311">
        <v>2</v>
      </c>
      <c r="B311">
        <v>282</v>
      </c>
      <c r="C311">
        <v>2000</v>
      </c>
      <c r="D311">
        <v>6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1064</v>
      </c>
      <c r="R311">
        <v>2871.25</v>
      </c>
      <c r="S311">
        <v>2829.25</v>
      </c>
      <c r="T311">
        <v>7.9887316106145452</v>
      </c>
      <c r="U311">
        <v>8.0110339683314802</v>
      </c>
      <c r="V311">
        <v>13.469046582498915</v>
      </c>
      <c r="W311">
        <v>55.845542104798085</v>
      </c>
      <c r="X311">
        <v>155.55152016549931</v>
      </c>
      <c r="Y311">
        <v>143.57405311275599</v>
      </c>
      <c r="Z311">
        <v>143.82256781832669</v>
      </c>
      <c r="AA311">
        <v>31.295307205496819</v>
      </c>
      <c r="AB311">
        <v>5.1135900654734492</v>
      </c>
      <c r="AC311">
        <v>-48.282336927285762</v>
      </c>
    </row>
    <row r="312" spans="1:29">
      <c r="A312">
        <v>2</v>
      </c>
      <c r="B312">
        <v>283</v>
      </c>
      <c r="C312">
        <v>2000</v>
      </c>
      <c r="D312">
        <v>7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975</v>
      </c>
      <c r="R312">
        <v>2924</v>
      </c>
      <c r="S312">
        <v>2892</v>
      </c>
      <c r="T312">
        <v>8.1354989044621409</v>
      </c>
      <c r="U312">
        <v>8.0362634786173111</v>
      </c>
      <c r="V312">
        <v>13.602941176470589</v>
      </c>
      <c r="W312">
        <v>56.010719225449513</v>
      </c>
      <c r="X312">
        <v>152.78948234286244</v>
      </c>
      <c r="Y312">
        <v>141.02469220246221</v>
      </c>
      <c r="Z312">
        <v>141.14505532503441</v>
      </c>
      <c r="AA312">
        <v>31.354969314657858</v>
      </c>
      <c r="AB312">
        <v>4.530161243653863</v>
      </c>
      <c r="AC312">
        <v>-53.609258869216305</v>
      </c>
    </row>
    <row r="313" spans="1:29">
      <c r="A313">
        <v>2</v>
      </c>
      <c r="B313">
        <v>284</v>
      </c>
      <c r="C313">
        <v>2000</v>
      </c>
      <c r="D313">
        <v>8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1131</v>
      </c>
      <c r="R313">
        <v>3386</v>
      </c>
      <c r="S313">
        <v>3345</v>
      </c>
      <c r="T313">
        <v>9.4209299899140984</v>
      </c>
      <c r="U313">
        <v>9.4862978362293919</v>
      </c>
      <c r="V313">
        <v>13.479031305375077</v>
      </c>
      <c r="W313">
        <v>55.911509715994015</v>
      </c>
      <c r="X313">
        <v>155.83647278738059</v>
      </c>
      <c r="Y313">
        <v>143.83706438275243</v>
      </c>
      <c r="Z313">
        <v>144.04905829596404</v>
      </c>
      <c r="AA313">
        <v>30.60286356626689</v>
      </c>
      <c r="AB313">
        <v>4.713108865669418</v>
      </c>
      <c r="AC313">
        <v>-54.016036594928352</v>
      </c>
    </row>
    <row r="314" spans="1:29">
      <c r="A314">
        <v>2</v>
      </c>
      <c r="B314">
        <v>285</v>
      </c>
      <c r="C314">
        <v>2000</v>
      </c>
      <c r="D314">
        <v>9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1132</v>
      </c>
      <c r="R314">
        <v>3184</v>
      </c>
      <c r="S314">
        <v>3142</v>
      </c>
      <c r="T314">
        <v>8.8589016798247116</v>
      </c>
      <c r="U314">
        <v>8.9140968741926017</v>
      </c>
      <c r="V314">
        <v>13.697236180904522</v>
      </c>
      <c r="W314">
        <v>55.920432845321471</v>
      </c>
      <c r="X314">
        <v>156.00827131322899</v>
      </c>
      <c r="Y314">
        <v>143.99563442211013</v>
      </c>
      <c r="Z314">
        <v>144.10563335455075</v>
      </c>
      <c r="AA314">
        <v>30.825258261330934</v>
      </c>
      <c r="AB314">
        <v>4.7041738381429772</v>
      </c>
      <c r="AC314">
        <v>-54.702565570139683</v>
      </c>
    </row>
    <row r="315" spans="1:29">
      <c r="A315">
        <v>2</v>
      </c>
      <c r="B315">
        <v>286</v>
      </c>
      <c r="C315">
        <v>2000</v>
      </c>
      <c r="D315">
        <v>10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1279</v>
      </c>
      <c r="R315">
        <v>3685</v>
      </c>
      <c r="S315">
        <v>3653</v>
      </c>
      <c r="T315">
        <v>10.252843181581056</v>
      </c>
      <c r="U315">
        <v>10.262291816426876</v>
      </c>
      <c r="V315">
        <v>13.734599728629577</v>
      </c>
      <c r="W315">
        <v>56.029017246099102</v>
      </c>
      <c r="X315">
        <v>154.41891301887111</v>
      </c>
      <c r="Y315">
        <v>142.5286567164176</v>
      </c>
      <c r="Z315">
        <v>142.69359430604953</v>
      </c>
      <c r="AA315">
        <v>30.066351071738431</v>
      </c>
      <c r="AB315">
        <v>4.5912866979549758</v>
      </c>
      <c r="AC315">
        <v>-50.231848566112738</v>
      </c>
    </row>
    <row r="316" spans="1:29">
      <c r="A316">
        <v>2</v>
      </c>
      <c r="B316">
        <v>287</v>
      </c>
      <c r="C316">
        <v>2000</v>
      </c>
      <c r="D316">
        <v>11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835</v>
      </c>
      <c r="R316">
        <v>2049</v>
      </c>
      <c r="S316">
        <v>2023</v>
      </c>
      <c r="T316">
        <v>5.7009703335304156</v>
      </c>
      <c r="U316">
        <v>5.6612245146262579</v>
      </c>
      <c r="V316">
        <v>13.61639824304539</v>
      </c>
      <c r="W316">
        <v>55.79535343549184</v>
      </c>
      <c r="X316">
        <v>153.71179662726911</v>
      </c>
      <c r="Y316">
        <v>141.87598828696923</v>
      </c>
      <c r="Z316">
        <v>142.14260998517057</v>
      </c>
      <c r="AA316">
        <v>30.278644878027251</v>
      </c>
      <c r="AB316">
        <v>4.5652990779281648</v>
      </c>
      <c r="AC316">
        <v>-59.286260059679854</v>
      </c>
    </row>
    <row r="317" spans="1:29">
      <c r="A317">
        <v>2</v>
      </c>
      <c r="B317">
        <v>288</v>
      </c>
      <c r="C317">
        <v>2000</v>
      </c>
      <c r="D317">
        <v>12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861</v>
      </c>
      <c r="R317">
        <v>2564</v>
      </c>
      <c r="S317">
        <v>2523</v>
      </c>
      <c r="T317">
        <v>7.1338642924216602</v>
      </c>
      <c r="U317">
        <v>7.0548502941103397</v>
      </c>
      <c r="V317">
        <v>13.562792511700469</v>
      </c>
      <c r="W317">
        <v>55.998810939357902</v>
      </c>
      <c r="X317">
        <v>153.30465331289307</v>
      </c>
      <c r="Y317">
        <v>141.50019500780039</v>
      </c>
      <c r="Z317">
        <v>142.03008323424501</v>
      </c>
      <c r="AA317">
        <v>31.039920894437696</v>
      </c>
      <c r="AB317">
        <v>4.7563294680923667</v>
      </c>
      <c r="AC317">
        <v>-54.172851507196953</v>
      </c>
    </row>
    <row r="318" spans="1:29">
      <c r="A318">
        <v>2</v>
      </c>
      <c r="B318">
        <v>289</v>
      </c>
      <c r="C318">
        <v>1999</v>
      </c>
      <c r="D318">
        <v>1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1565</v>
      </c>
      <c r="R318">
        <v>3636.5</v>
      </c>
      <c r="S318">
        <v>3366.5</v>
      </c>
      <c r="T318">
        <v>9.108955532315937</v>
      </c>
      <c r="U318">
        <v>9.2079245596070081</v>
      </c>
      <c r="V318">
        <v>14.874192217791837</v>
      </c>
      <c r="W318">
        <v>55.43739789098472</v>
      </c>
      <c r="X318">
        <v>159.27775135301317</v>
      </c>
      <c r="Y318">
        <v>147.01336449883092</v>
      </c>
      <c r="Z318">
        <v>147.64057626615147</v>
      </c>
      <c r="AA318">
        <v>30.586741993327191</v>
      </c>
      <c r="AB318">
        <v>5.5285449827128597</v>
      </c>
      <c r="AC318">
        <v>-42.014550502027042</v>
      </c>
    </row>
    <row r="319" spans="1:29">
      <c r="A319">
        <v>2</v>
      </c>
      <c r="B319">
        <v>290</v>
      </c>
      <c r="C319">
        <v>1999</v>
      </c>
      <c r="D319">
        <v>2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1374</v>
      </c>
      <c r="R319">
        <v>2985.75</v>
      </c>
      <c r="S319">
        <v>2715.75</v>
      </c>
      <c r="T319">
        <v>7.4789121354633057</v>
      </c>
      <c r="U319">
        <v>7.3801506452857568</v>
      </c>
      <c r="V319">
        <v>15.107761868877173</v>
      </c>
      <c r="W319">
        <v>55.514314646046202</v>
      </c>
      <c r="X319">
        <v>158.03390409247075</v>
      </c>
      <c r="Y319">
        <v>145.86529347735075</v>
      </c>
      <c r="Z319">
        <v>146.68916505569379</v>
      </c>
      <c r="AA319">
        <v>29.406691192441102</v>
      </c>
      <c r="AB319">
        <v>4.8742780389366436</v>
      </c>
      <c r="AC319">
        <v>-47.74434125542836</v>
      </c>
    </row>
    <row r="320" spans="1:29">
      <c r="A320">
        <v>2</v>
      </c>
      <c r="B320">
        <v>291</v>
      </c>
      <c r="C320">
        <v>1999</v>
      </c>
      <c r="D320">
        <v>3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1519</v>
      </c>
      <c r="R320">
        <v>3660.5</v>
      </c>
      <c r="S320">
        <v>3352.5</v>
      </c>
      <c r="T320">
        <v>9.1690723844472668</v>
      </c>
      <c r="U320">
        <v>9.100476665601672</v>
      </c>
      <c r="V320">
        <v>15.230159814233028</v>
      </c>
      <c r="W320">
        <v>55.416256524981371</v>
      </c>
      <c r="X320">
        <v>157.28833615522672</v>
      </c>
      <c r="Y320">
        <v>145.17713427127435</v>
      </c>
      <c r="Z320">
        <v>146.52709917971652</v>
      </c>
      <c r="AA320">
        <v>30.854897293004537</v>
      </c>
      <c r="AB320">
        <v>4.9463825849729997</v>
      </c>
      <c r="AC320">
        <v>-50.495423664156554</v>
      </c>
    </row>
    <row r="321" spans="1:29">
      <c r="A321">
        <v>2</v>
      </c>
      <c r="B321">
        <v>292</v>
      </c>
      <c r="C321">
        <v>1999</v>
      </c>
      <c r="D321">
        <v>4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1575</v>
      </c>
      <c r="R321">
        <v>3940</v>
      </c>
      <c r="S321">
        <v>3628</v>
      </c>
      <c r="T321">
        <v>9.8691832248933888</v>
      </c>
      <c r="U321">
        <v>9.8121256001577883</v>
      </c>
      <c r="V321">
        <v>14.653553299492383</v>
      </c>
      <c r="W321">
        <v>55.24200661521499</v>
      </c>
      <c r="X321">
        <v>156.98137281321689</v>
      </c>
      <c r="Y321">
        <v>144.89380710659901</v>
      </c>
      <c r="Z321">
        <v>145.98842337375973</v>
      </c>
      <c r="AA321">
        <v>30.881268669300439</v>
      </c>
      <c r="AB321">
        <v>5.2636004911139747</v>
      </c>
      <c r="AC321">
        <v>-47.904578075014719</v>
      </c>
    </row>
    <row r="322" spans="1:29">
      <c r="A322">
        <v>2</v>
      </c>
      <c r="B322">
        <v>293</v>
      </c>
      <c r="C322">
        <v>1999</v>
      </c>
      <c r="D322">
        <v>5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1172</v>
      </c>
      <c r="R322">
        <v>2764</v>
      </c>
      <c r="S322">
        <v>2554</v>
      </c>
      <c r="T322">
        <v>6.9234574704582013</v>
      </c>
      <c r="U322">
        <v>6.8572575690102404</v>
      </c>
      <c r="V322">
        <v>15.920043415340089</v>
      </c>
      <c r="W322">
        <v>55.537588097102557</v>
      </c>
      <c r="X322">
        <v>155.95651723991972</v>
      </c>
      <c r="Y322">
        <v>143.94786541244565</v>
      </c>
      <c r="Z322">
        <v>144.92795614721985</v>
      </c>
      <c r="AA322">
        <v>30.875848347815623</v>
      </c>
      <c r="AB322">
        <v>5.0384280868674862</v>
      </c>
      <c r="AC322">
        <v>-49.124917095770947</v>
      </c>
    </row>
    <row r="323" spans="1:29">
      <c r="A323">
        <v>2</v>
      </c>
      <c r="B323">
        <v>294</v>
      </c>
      <c r="C323">
        <v>1999</v>
      </c>
      <c r="D323">
        <v>6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1171</v>
      </c>
      <c r="R323">
        <v>2878.5</v>
      </c>
      <c r="S323">
        <v>2611.5</v>
      </c>
      <c r="T323">
        <v>7.2102649525014222</v>
      </c>
      <c r="U323">
        <v>7.0067331345858896</v>
      </c>
      <c r="V323">
        <v>15.233976029181862</v>
      </c>
      <c r="W323">
        <v>55.363201225349407</v>
      </c>
      <c r="X323">
        <v>155.2326424978703</v>
      </c>
      <c r="Y323">
        <v>143.27972902553395</v>
      </c>
      <c r="Z323">
        <v>144.82653647329127</v>
      </c>
      <c r="AA323">
        <v>31.124359768858994</v>
      </c>
      <c r="AB323">
        <v>4.875002904322959</v>
      </c>
      <c r="AC323">
        <v>-51.030411130348945</v>
      </c>
    </row>
    <row r="324" spans="1:29">
      <c r="A324">
        <v>2</v>
      </c>
      <c r="B324">
        <v>295</v>
      </c>
      <c r="C324">
        <v>1999</v>
      </c>
      <c r="D324">
        <v>7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1068</v>
      </c>
      <c r="R324">
        <v>2799.5</v>
      </c>
      <c r="S324">
        <v>2583.5</v>
      </c>
      <c r="T324">
        <v>7.0123803142357914</v>
      </c>
      <c r="U324">
        <v>6.8847332102453294</v>
      </c>
      <c r="V324">
        <v>14.893016610108948</v>
      </c>
      <c r="W324">
        <v>55.21269595509969</v>
      </c>
      <c r="X324">
        <v>155.2949499378567</v>
      </c>
      <c r="Y324">
        <v>143.33723879264156</v>
      </c>
      <c r="Z324">
        <v>143.84714534546163</v>
      </c>
      <c r="AA324">
        <v>30.989359740821779</v>
      </c>
      <c r="AB324">
        <v>4.9456353003791085</v>
      </c>
      <c r="AC324">
        <v>-47.800955140095375</v>
      </c>
    </row>
    <row r="325" spans="1:29">
      <c r="A325">
        <v>2</v>
      </c>
      <c r="B325">
        <v>296</v>
      </c>
      <c r="C325">
        <v>1999</v>
      </c>
      <c r="D325">
        <v>8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1260</v>
      </c>
      <c r="R325">
        <v>3371.25</v>
      </c>
      <c r="S325">
        <v>3100</v>
      </c>
      <c r="T325">
        <v>8.4445390728227991</v>
      </c>
      <c r="U325">
        <v>8.3961843335231254</v>
      </c>
      <c r="V325">
        <v>15.29017426770486</v>
      </c>
      <c r="W325">
        <v>55.190322580645159</v>
      </c>
      <c r="X325">
        <v>157.79372048152683</v>
      </c>
      <c r="Y325">
        <v>145.64360400444932</v>
      </c>
      <c r="Z325">
        <v>146.19848387096775</v>
      </c>
      <c r="AA325">
        <v>31.808742675632288</v>
      </c>
      <c r="AB325">
        <v>5.1544544785273372</v>
      </c>
      <c r="AC325">
        <v>-50.759542608128683</v>
      </c>
    </row>
    <row r="326" spans="1:29">
      <c r="A326">
        <v>2</v>
      </c>
      <c r="B326">
        <v>297</v>
      </c>
      <c r="C326">
        <v>1999</v>
      </c>
      <c r="D326">
        <v>9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1441</v>
      </c>
      <c r="R326">
        <v>3920.5</v>
      </c>
      <c r="S326">
        <v>3661.5</v>
      </c>
      <c r="T326">
        <v>9.8203382825366816</v>
      </c>
      <c r="U326">
        <v>9.9045749916050312</v>
      </c>
      <c r="V326">
        <v>15.497002933299328</v>
      </c>
      <c r="W326">
        <v>55.505667076334838</v>
      </c>
      <c r="X326">
        <v>157.39344388463965</v>
      </c>
      <c r="Y326">
        <v>145.27414870552221</v>
      </c>
      <c r="Z326">
        <v>146.01564932404756</v>
      </c>
      <c r="AA326">
        <v>31.523598010740525</v>
      </c>
      <c r="AB326">
        <v>4.8801072235375198</v>
      </c>
      <c r="AC326">
        <v>-48.798993095821054</v>
      </c>
    </row>
    <row r="327" spans="1:29">
      <c r="A327">
        <v>2</v>
      </c>
      <c r="B327">
        <v>298</v>
      </c>
      <c r="C327">
        <v>1999</v>
      </c>
      <c r="D327">
        <v>10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1464</v>
      </c>
      <c r="R327">
        <v>3943.25</v>
      </c>
      <c r="S327">
        <v>3664.25</v>
      </c>
      <c r="T327">
        <v>9.8773240486195064</v>
      </c>
      <c r="U327">
        <v>9.8990468874012993</v>
      </c>
      <c r="V327">
        <v>15.302859316553604</v>
      </c>
      <c r="W327">
        <v>55.354847513133663</v>
      </c>
      <c r="X327">
        <v>156.90581413072096</v>
      </c>
      <c r="Y327">
        <v>144.82406644265529</v>
      </c>
      <c r="Z327">
        <v>145.82462986968687</v>
      </c>
      <c r="AA327">
        <v>31.913958832565239</v>
      </c>
      <c r="AB327">
        <v>5.0050446777297486</v>
      </c>
      <c r="AC327">
        <v>-52.342391860198973</v>
      </c>
    </row>
    <row r="328" spans="1:29">
      <c r="A328">
        <v>2</v>
      </c>
      <c r="B328">
        <v>299</v>
      </c>
      <c r="C328">
        <v>1999</v>
      </c>
      <c r="D328">
        <v>11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1156</v>
      </c>
      <c r="R328">
        <v>3280</v>
      </c>
      <c r="S328">
        <v>3093</v>
      </c>
      <c r="T328">
        <v>8.2159697912818057</v>
      </c>
      <c r="U328">
        <v>8.3108247727688003</v>
      </c>
      <c r="V328">
        <v>14.136890243902441</v>
      </c>
      <c r="W328">
        <v>55.512124151309393</v>
      </c>
      <c r="X328">
        <v>156.03860026953447</v>
      </c>
      <c r="Y328">
        <v>144.02362804878055</v>
      </c>
      <c r="Z328">
        <v>145.03967022308444</v>
      </c>
      <c r="AA328">
        <v>30.357427460591992</v>
      </c>
      <c r="AB328">
        <v>4.8033355201446559</v>
      </c>
      <c r="AC328">
        <v>-51.980389172733531</v>
      </c>
    </row>
    <row r="329" spans="1:29">
      <c r="A329">
        <v>2</v>
      </c>
      <c r="B329">
        <v>300</v>
      </c>
      <c r="C329">
        <v>1999</v>
      </c>
      <c r="D329">
        <v>12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1042</v>
      </c>
      <c r="R329">
        <v>2742.5</v>
      </c>
      <c r="S329">
        <v>2690.5</v>
      </c>
      <c r="T329">
        <v>6.869602790423885</v>
      </c>
      <c r="U329">
        <v>7.2399676302080627</v>
      </c>
      <c r="V329">
        <v>13.673655423883316</v>
      </c>
      <c r="W329">
        <v>55.607136220033446</v>
      </c>
      <c r="X329">
        <v>156.96771753161158</v>
      </c>
      <c r="Y329">
        <v>144.88120328167722</v>
      </c>
      <c r="Z329">
        <v>145.25337297900003</v>
      </c>
      <c r="AA329">
        <v>30.981080699731404</v>
      </c>
      <c r="AB329">
        <v>4.855455493797507</v>
      </c>
      <c r="AC329">
        <v>-51.641416480018954</v>
      </c>
    </row>
    <row r="330" spans="1:29">
      <c r="A330">
        <v>2</v>
      </c>
      <c r="B330">
        <v>301</v>
      </c>
      <c r="C330">
        <v>1998</v>
      </c>
      <c r="D330">
        <v>1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1403</v>
      </c>
      <c r="R330">
        <v>2906.5</v>
      </c>
      <c r="S330">
        <v>2654.5</v>
      </c>
      <c r="T330">
        <v>7.7605484316696609</v>
      </c>
      <c r="U330">
        <v>7.9784372544520492</v>
      </c>
      <c r="V330">
        <v>15.790813693445724</v>
      </c>
      <c r="W330">
        <v>55.122998681484255</v>
      </c>
      <c r="X330">
        <v>159.87392549929689</v>
      </c>
      <c r="Y330">
        <v>147.56363323585069</v>
      </c>
      <c r="Z330">
        <v>148.51538896213972</v>
      </c>
      <c r="AA330">
        <v>30.938434946906444</v>
      </c>
      <c r="AB330">
        <v>4.9334367957468253</v>
      </c>
      <c r="AC330">
        <v>-54.179710236150363</v>
      </c>
    </row>
    <row r="331" spans="1:29">
      <c r="A331">
        <v>2</v>
      </c>
      <c r="B331">
        <v>302</v>
      </c>
      <c r="C331">
        <v>1998</v>
      </c>
      <c r="D331">
        <v>2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1386</v>
      </c>
      <c r="R331">
        <v>2732.25</v>
      </c>
      <c r="S331">
        <v>2486.25</v>
      </c>
      <c r="T331">
        <v>7.2952893350866788</v>
      </c>
      <c r="U331">
        <v>7.3733629782261856</v>
      </c>
      <c r="V331">
        <v>15.853234513679199</v>
      </c>
      <c r="W331">
        <v>55.422423328305698</v>
      </c>
      <c r="X331">
        <v>157.96584018564863</v>
      </c>
      <c r="Y331">
        <v>145.80247049135349</v>
      </c>
      <c r="Z331">
        <v>146.54033182503787</v>
      </c>
      <c r="AA331">
        <v>29.969503799575243</v>
      </c>
      <c r="AB331">
        <v>4.9403860244417741</v>
      </c>
      <c r="AC331">
        <v>-48.535578051440318</v>
      </c>
    </row>
    <row r="332" spans="1:29">
      <c r="A332">
        <v>2</v>
      </c>
      <c r="B332">
        <v>303</v>
      </c>
      <c r="C332">
        <v>1998</v>
      </c>
      <c r="D332">
        <v>3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1599</v>
      </c>
      <c r="R332">
        <v>3555.75</v>
      </c>
      <c r="S332">
        <v>3233.5</v>
      </c>
      <c r="T332">
        <v>9.4940891401718162</v>
      </c>
      <c r="U332">
        <v>9.5572054862452891</v>
      </c>
      <c r="V332">
        <v>15.264571468747802</v>
      </c>
      <c r="W332">
        <v>55.394464202876158</v>
      </c>
      <c r="X332">
        <v>157.21042679638788</v>
      </c>
      <c r="Y332">
        <v>145.10522393306587</v>
      </c>
      <c r="Z332">
        <v>146.04759548476852</v>
      </c>
      <c r="AA332">
        <v>29.88457963758222</v>
      </c>
      <c r="AB332">
        <v>4.9008633102003261</v>
      </c>
      <c r="AC332">
        <v>-48.781122220486878</v>
      </c>
    </row>
    <row r="333" spans="1:29">
      <c r="A333">
        <v>2</v>
      </c>
      <c r="B333">
        <v>304</v>
      </c>
      <c r="C333">
        <v>1998</v>
      </c>
      <c r="D333">
        <v>4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1601</v>
      </c>
      <c r="R333">
        <v>3571.5</v>
      </c>
      <c r="S333">
        <v>3146.5</v>
      </c>
      <c r="T333">
        <v>9.5361426883565059</v>
      </c>
      <c r="U333">
        <v>9.3374592304133248</v>
      </c>
      <c r="V333">
        <v>15.436371272574551</v>
      </c>
      <c r="W333">
        <v>55.523597648180512</v>
      </c>
      <c r="X333">
        <v>157.14890469254539</v>
      </c>
      <c r="Y333">
        <v>145.04843903121929</v>
      </c>
      <c r="Z333">
        <v>146.63489591609712</v>
      </c>
      <c r="AA333">
        <v>29.968163351997621</v>
      </c>
      <c r="AB333">
        <v>4.7380742719977356</v>
      </c>
      <c r="AC333">
        <v>-49.077668787490417</v>
      </c>
    </row>
    <row r="334" spans="1:29">
      <c r="A334">
        <v>2</v>
      </c>
      <c r="B334">
        <v>305</v>
      </c>
      <c r="C334">
        <v>1998</v>
      </c>
      <c r="D334">
        <v>5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1192</v>
      </c>
      <c r="R334">
        <v>2395</v>
      </c>
      <c r="S334">
        <v>2060</v>
      </c>
      <c r="T334">
        <v>6.3948093906240615</v>
      </c>
      <c r="U334">
        <v>6.1126239328447722</v>
      </c>
      <c r="V334">
        <v>14.783716075156573</v>
      </c>
      <c r="W334">
        <v>55.276699029126206</v>
      </c>
      <c r="X334">
        <v>157.42588500329083</v>
      </c>
      <c r="Y334">
        <v>145.30409185803737</v>
      </c>
      <c r="Z334">
        <v>146.62121359223283</v>
      </c>
      <c r="AA334">
        <v>31.12507708857844</v>
      </c>
      <c r="AB334">
        <v>4.9385683213615916</v>
      </c>
      <c r="AC334">
        <v>-52.987395931750783</v>
      </c>
    </row>
    <row r="335" spans="1:29">
      <c r="A335">
        <v>2</v>
      </c>
      <c r="B335">
        <v>306</v>
      </c>
      <c r="C335">
        <v>1998</v>
      </c>
      <c r="D335">
        <v>6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1355</v>
      </c>
      <c r="R335">
        <v>2832.25</v>
      </c>
      <c r="S335">
        <v>2507.25</v>
      </c>
      <c r="T335">
        <v>7.5622959902275584</v>
      </c>
      <c r="U335">
        <v>7.4306521883170946</v>
      </c>
      <c r="V335">
        <v>15.199929384764763</v>
      </c>
      <c r="W335">
        <v>55.462758001794811</v>
      </c>
      <c r="X335">
        <v>157.19284165786266</v>
      </c>
      <c r="Y335">
        <v>145.0889928502074</v>
      </c>
      <c r="Z335">
        <v>146.44199820520501</v>
      </c>
      <c r="AA335">
        <v>30.839939250835258</v>
      </c>
      <c r="AB335">
        <v>5.4575718577048837</v>
      </c>
      <c r="AC335">
        <v>-44.030571867358866</v>
      </c>
    </row>
    <row r="336" spans="1:29">
      <c r="A336">
        <v>2</v>
      </c>
      <c r="B336">
        <v>307</v>
      </c>
      <c r="C336">
        <v>1998</v>
      </c>
      <c r="D336">
        <v>7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1295</v>
      </c>
      <c r="R336">
        <v>2687</v>
      </c>
      <c r="S336">
        <v>2400</v>
      </c>
      <c r="T336">
        <v>7.1744688236354301</v>
      </c>
      <c r="U336">
        <v>7.1231264285115499</v>
      </c>
      <c r="V336">
        <v>15.577595831782652</v>
      </c>
      <c r="W336">
        <v>55.394166666666649</v>
      </c>
      <c r="X336">
        <v>158.04114429210725</v>
      </c>
      <c r="Y336">
        <v>145.87197618161497</v>
      </c>
      <c r="Z336">
        <v>146.65462499999984</v>
      </c>
      <c r="AA336">
        <v>32.624943797286058</v>
      </c>
      <c r="AB336">
        <v>5.5675816987470004</v>
      </c>
      <c r="AC336">
        <v>-44.057457559822687</v>
      </c>
    </row>
    <row r="337" spans="1:29">
      <c r="A337">
        <v>2</v>
      </c>
      <c r="B337">
        <v>308</v>
      </c>
      <c r="C337">
        <v>1998</v>
      </c>
      <c r="D337">
        <v>8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1461</v>
      </c>
      <c r="R337">
        <v>3341.25</v>
      </c>
      <c r="S337">
        <v>3028.25</v>
      </c>
      <c r="T337">
        <v>8.9213598648946348</v>
      </c>
      <c r="U337">
        <v>9.0023695649472675</v>
      </c>
      <c r="V337">
        <v>15.448709315375979</v>
      </c>
      <c r="W337">
        <v>55.267563774457187</v>
      </c>
      <c r="X337">
        <v>158.75631237133621</v>
      </c>
      <c r="Y337">
        <v>146.53207631874298</v>
      </c>
      <c r="Z337">
        <v>146.89312309089414</v>
      </c>
      <c r="AA337">
        <v>31.510344945125397</v>
      </c>
      <c r="AB337">
        <v>4.8453943978101837</v>
      </c>
      <c r="AC337">
        <v>-51.314450780369697</v>
      </c>
    </row>
    <row r="338" spans="1:29">
      <c r="A338">
        <v>2</v>
      </c>
      <c r="B338">
        <v>309</v>
      </c>
      <c r="C338">
        <v>1998</v>
      </c>
      <c r="D338">
        <v>9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1675</v>
      </c>
      <c r="R338">
        <v>3902.25</v>
      </c>
      <c r="S338">
        <v>3511.25</v>
      </c>
      <c r="T338">
        <v>10.419267200234968</v>
      </c>
      <c r="U338">
        <v>10.377296440657885</v>
      </c>
      <c r="V338">
        <v>15.407777564225764</v>
      </c>
      <c r="W338">
        <v>55.55343538625845</v>
      </c>
      <c r="X338">
        <v>158.01642897494943</v>
      </c>
      <c r="Y338">
        <v>145.84916394387861</v>
      </c>
      <c r="Z338">
        <v>146.03562833748651</v>
      </c>
      <c r="AA338">
        <v>30.704673238743208</v>
      </c>
      <c r="AB338">
        <v>6.1631499827931444</v>
      </c>
      <c r="AC338">
        <v>-31.328127192643159</v>
      </c>
    </row>
    <row r="339" spans="1:29">
      <c r="A339">
        <v>2</v>
      </c>
      <c r="B339">
        <v>310</v>
      </c>
      <c r="C339">
        <v>1998</v>
      </c>
      <c r="D339">
        <v>10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1684</v>
      </c>
      <c r="R339">
        <v>3876.5</v>
      </c>
      <c r="S339">
        <v>3580.5</v>
      </c>
      <c r="T339">
        <v>10.35051298653619</v>
      </c>
      <c r="U339">
        <v>10.602282267103318</v>
      </c>
      <c r="V339">
        <v>15.493357410034822</v>
      </c>
      <c r="W339">
        <v>55.586370618628685</v>
      </c>
      <c r="X339">
        <v>157.82479057140523</v>
      </c>
      <c r="Y339">
        <v>145.67228169740761</v>
      </c>
      <c r="Z339">
        <v>146.31607317413764</v>
      </c>
      <c r="AA339">
        <v>30.136674424488888</v>
      </c>
      <c r="AB339">
        <v>4.8189512912667691</v>
      </c>
      <c r="AC339">
        <v>-50.246749294301317</v>
      </c>
    </row>
    <row r="340" spans="1:29">
      <c r="A340">
        <v>2</v>
      </c>
      <c r="B340">
        <v>311</v>
      </c>
      <c r="C340">
        <v>1998</v>
      </c>
      <c r="D340">
        <v>11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1190</v>
      </c>
      <c r="R340">
        <v>2404.5</v>
      </c>
      <c r="S340">
        <v>2219.5</v>
      </c>
      <c r="T340">
        <v>6.4201750228624448</v>
      </c>
      <c r="U340">
        <v>6.4849329660790485</v>
      </c>
      <c r="V340">
        <v>15.556664587232277</v>
      </c>
      <c r="W340">
        <v>55.693174138319442</v>
      </c>
      <c r="X340">
        <v>156.21486167030179</v>
      </c>
      <c r="Y340">
        <v>144.18631732168876</v>
      </c>
      <c r="Z340">
        <v>144.37323721558937</v>
      </c>
      <c r="AA340">
        <v>30.412310989777577</v>
      </c>
      <c r="AB340">
        <v>6.3802343034682281</v>
      </c>
      <c r="AC340">
        <v>-26.137114723833967</v>
      </c>
    </row>
    <row r="341" spans="1:29">
      <c r="A341">
        <v>2</v>
      </c>
      <c r="B341">
        <v>312</v>
      </c>
      <c r="C341">
        <v>1998</v>
      </c>
      <c r="D341">
        <v>12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1445</v>
      </c>
      <c r="R341">
        <v>3247.5</v>
      </c>
      <c r="S341">
        <v>2951.5</v>
      </c>
      <c r="T341">
        <v>8.6710411257000608</v>
      </c>
      <c r="U341">
        <v>8.6202512622022347</v>
      </c>
      <c r="V341">
        <v>15.173826020015396</v>
      </c>
      <c r="W341">
        <v>55.461290869049648</v>
      </c>
      <c r="X341">
        <v>155.58203368371525</v>
      </c>
      <c r="Y341">
        <v>143.60221709006922</v>
      </c>
      <c r="Z341">
        <v>144.31566999830579</v>
      </c>
      <c r="AA341">
        <v>30.005068634228767</v>
      </c>
      <c r="AB341">
        <v>4.9292281702781375</v>
      </c>
      <c r="AC341">
        <v>-46.275202971476077</v>
      </c>
    </row>
    <row r="342" spans="1:29">
      <c r="A342">
        <v>2</v>
      </c>
      <c r="B342">
        <v>313</v>
      </c>
      <c r="C342">
        <v>1997</v>
      </c>
      <c r="D342">
        <v>1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1525</v>
      </c>
      <c r="R342">
        <v>3126.75</v>
      </c>
      <c r="S342">
        <v>2852.5</v>
      </c>
      <c r="T342">
        <v>8.2890394072345988</v>
      </c>
      <c r="U342">
        <v>8.4370662199126656</v>
      </c>
      <c r="V342">
        <v>15.4009754537459</v>
      </c>
      <c r="W342">
        <v>55.420508326029776</v>
      </c>
      <c r="X342">
        <v>157.43171689509339</v>
      </c>
      <c r="Y342">
        <v>145.30947469417109</v>
      </c>
      <c r="Z342">
        <v>146.96673093777372</v>
      </c>
      <c r="AA342">
        <v>30.288778233189259</v>
      </c>
      <c r="AB342">
        <v>5.3205767040593184</v>
      </c>
      <c r="AC342">
        <v>-42.496316343635527</v>
      </c>
    </row>
    <row r="343" spans="1:29">
      <c r="A343">
        <v>2</v>
      </c>
      <c r="B343">
        <v>314</v>
      </c>
      <c r="C343">
        <v>1997</v>
      </c>
      <c r="D343">
        <v>2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1370</v>
      </c>
      <c r="R343">
        <v>2762</v>
      </c>
      <c r="S343">
        <v>2503</v>
      </c>
      <c r="T343">
        <v>7.3220842225256142</v>
      </c>
      <c r="U343">
        <v>7.3108027508183104</v>
      </c>
      <c r="V343">
        <v>16.184648805213612</v>
      </c>
      <c r="W343">
        <v>55.624850179784254</v>
      </c>
      <c r="X343">
        <v>154.77840025167444</v>
      </c>
      <c r="Y343">
        <v>142.86046343229512</v>
      </c>
      <c r="Z343">
        <v>145.13008389932057</v>
      </c>
      <c r="AA343">
        <v>30.514156867752313</v>
      </c>
      <c r="AB343">
        <v>5.4525056575845596</v>
      </c>
      <c r="AC343">
        <v>-40.095854983150574</v>
      </c>
    </row>
    <row r="344" spans="1:29">
      <c r="A344">
        <v>2</v>
      </c>
      <c r="B344">
        <v>315</v>
      </c>
      <c r="C344">
        <v>1997</v>
      </c>
      <c r="D344">
        <v>3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1609</v>
      </c>
      <c r="R344">
        <v>3232.5</v>
      </c>
      <c r="S344">
        <v>2949.5</v>
      </c>
      <c r="T344">
        <v>8.5693835080789462</v>
      </c>
      <c r="U344">
        <v>8.6569554668477053</v>
      </c>
      <c r="V344">
        <v>16.604795050270692</v>
      </c>
      <c r="W344">
        <v>55.488048821834226</v>
      </c>
      <c r="X344">
        <v>156.33271579025023</v>
      </c>
      <c r="Y344">
        <v>144.29509667440081</v>
      </c>
      <c r="Z344">
        <v>145.837769113409</v>
      </c>
      <c r="AA344">
        <v>30.233395900440275</v>
      </c>
      <c r="AB344">
        <v>5.030941850322705</v>
      </c>
      <c r="AC344">
        <v>-47.447222320319526</v>
      </c>
    </row>
    <row r="345" spans="1:29">
      <c r="A345">
        <v>2</v>
      </c>
      <c r="B345">
        <v>316</v>
      </c>
      <c r="C345">
        <v>1997</v>
      </c>
      <c r="D345">
        <v>4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1695</v>
      </c>
      <c r="R345">
        <v>3596</v>
      </c>
      <c r="S345">
        <v>3270</v>
      </c>
      <c r="T345">
        <v>9.5330249327306689</v>
      </c>
      <c r="U345">
        <v>9.380328478820207</v>
      </c>
      <c r="V345">
        <v>16.146273637374861</v>
      </c>
      <c r="W345">
        <v>55.848623853211024</v>
      </c>
      <c r="X345">
        <v>152.91020961053343</v>
      </c>
      <c r="Y345">
        <v>141.13612347052276</v>
      </c>
      <c r="Z345">
        <v>142.53565749235477</v>
      </c>
      <c r="AA345">
        <v>29.120411267639422</v>
      </c>
      <c r="AB345">
        <v>5.0064810841828944</v>
      </c>
      <c r="AC345">
        <v>-42.921072080041341</v>
      </c>
    </row>
    <row r="346" spans="1:29">
      <c r="A346">
        <v>2</v>
      </c>
      <c r="B346">
        <v>317</v>
      </c>
      <c r="C346">
        <v>1997</v>
      </c>
      <c r="D346">
        <v>5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1463</v>
      </c>
      <c r="R346">
        <v>2802</v>
      </c>
      <c r="S346">
        <v>2533</v>
      </c>
      <c r="T346">
        <v>7.4281245443579902</v>
      </c>
      <c r="U346">
        <v>7.2979405410492291</v>
      </c>
      <c r="V346">
        <v>16.110635260528195</v>
      </c>
      <c r="W346">
        <v>55.547966837741811</v>
      </c>
      <c r="X346">
        <v>154.15726114221147</v>
      </c>
      <c r="Y346">
        <v>142.28715203426111</v>
      </c>
      <c r="Z346">
        <v>143.15890248716923</v>
      </c>
      <c r="AA346">
        <v>30.08301786025315</v>
      </c>
      <c r="AB346">
        <v>4.9299643779593687</v>
      </c>
      <c r="AC346">
        <v>-49.338323009490658</v>
      </c>
    </row>
    <row r="347" spans="1:29">
      <c r="A347">
        <v>2</v>
      </c>
      <c r="B347">
        <v>318</v>
      </c>
      <c r="C347">
        <v>1997</v>
      </c>
      <c r="D347">
        <v>6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1368</v>
      </c>
      <c r="R347">
        <v>2739</v>
      </c>
      <c r="S347">
        <v>2448.75</v>
      </c>
      <c r="T347">
        <v>7.2611110374720003</v>
      </c>
      <c r="U347">
        <v>7.0495616302914348</v>
      </c>
      <c r="V347">
        <v>15.714494341000371</v>
      </c>
      <c r="W347">
        <v>55.633282286881055</v>
      </c>
      <c r="X347">
        <v>153.87910353123323</v>
      </c>
      <c r="Y347">
        <v>142.03041255932831</v>
      </c>
      <c r="Z347">
        <v>143.04441041347627</v>
      </c>
      <c r="AA347">
        <v>30.508965894961431</v>
      </c>
      <c r="AB347">
        <v>4.7246173946749348</v>
      </c>
      <c r="AC347">
        <v>-52.825258605461961</v>
      </c>
    </row>
    <row r="348" spans="1:29">
      <c r="A348">
        <v>2</v>
      </c>
      <c r="B348">
        <v>319</v>
      </c>
      <c r="C348">
        <v>1997</v>
      </c>
      <c r="D348">
        <v>7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1354</v>
      </c>
      <c r="R348">
        <v>2778.5</v>
      </c>
      <c r="S348">
        <v>2545.5</v>
      </c>
      <c r="T348">
        <v>7.3658258552814706</v>
      </c>
      <c r="U348">
        <v>7.3675103841564349</v>
      </c>
      <c r="V348">
        <v>15.278387619219002</v>
      </c>
      <c r="W348">
        <v>55.473187978786086</v>
      </c>
      <c r="X348">
        <v>154.78978715804723</v>
      </c>
      <c r="Y348">
        <v>142.87097354687799</v>
      </c>
      <c r="Z348">
        <v>143.81390689451976</v>
      </c>
      <c r="AA348">
        <v>30.896806450974196</v>
      </c>
      <c r="AB348">
        <v>4.8121068213748943</v>
      </c>
      <c r="AC348">
        <v>-52.125180171463711</v>
      </c>
    </row>
    <row r="349" spans="1:29">
      <c r="A349">
        <v>2</v>
      </c>
      <c r="B349">
        <v>320</v>
      </c>
      <c r="C349">
        <v>1997</v>
      </c>
      <c r="D349">
        <v>8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1570</v>
      </c>
      <c r="R349">
        <v>3307</v>
      </c>
      <c r="S349">
        <v>3030</v>
      </c>
      <c r="T349">
        <v>8.7668836074917493</v>
      </c>
      <c r="U349">
        <v>8.8442675600458394</v>
      </c>
      <c r="V349">
        <v>15.482612639854851</v>
      </c>
      <c r="W349">
        <v>55.477887788778887</v>
      </c>
      <c r="X349">
        <v>156.46874665218175</v>
      </c>
      <c r="Y349">
        <v>144.42065315996339</v>
      </c>
      <c r="Z349">
        <v>145.0348844884486</v>
      </c>
      <c r="AA349">
        <v>30.577760759080057</v>
      </c>
      <c r="AB349">
        <v>4.521675646712719</v>
      </c>
      <c r="AC349">
        <v>-52.358617320434703</v>
      </c>
    </row>
    <row r="350" spans="1:29">
      <c r="A350">
        <v>2</v>
      </c>
      <c r="B350">
        <v>321</v>
      </c>
      <c r="C350">
        <v>1997</v>
      </c>
      <c r="D350">
        <v>9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1773</v>
      </c>
      <c r="R350">
        <v>4100.25</v>
      </c>
      <c r="S350">
        <v>3733.25</v>
      </c>
      <c r="T350">
        <v>10.869795739830071</v>
      </c>
      <c r="U350">
        <v>10.946674336898852</v>
      </c>
      <c r="V350">
        <v>16.285348454362538</v>
      </c>
      <c r="W350">
        <v>55.291769905578242</v>
      </c>
      <c r="X350">
        <v>156.65350321172579</v>
      </c>
      <c r="Y350">
        <v>144.59118346442278</v>
      </c>
      <c r="Z350">
        <v>145.69624321971469</v>
      </c>
      <c r="AA350">
        <v>30.694398796794648</v>
      </c>
      <c r="AB350">
        <v>4.6894811689439511</v>
      </c>
      <c r="AC350">
        <v>-49.639295717898442</v>
      </c>
    </row>
    <row r="351" spans="1:29">
      <c r="A351">
        <v>2</v>
      </c>
      <c r="B351">
        <v>322</v>
      </c>
      <c r="C351">
        <v>1997</v>
      </c>
      <c r="D351">
        <v>10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1798</v>
      </c>
      <c r="R351">
        <v>4074.25</v>
      </c>
      <c r="S351">
        <v>3719.25</v>
      </c>
      <c r="T351">
        <v>10.800869530639025</v>
      </c>
      <c r="U351">
        <v>10.909216748380249</v>
      </c>
      <c r="V351">
        <v>15.878259802417626</v>
      </c>
      <c r="W351">
        <v>55.633259393694964</v>
      </c>
      <c r="X351">
        <v>157.16100331794715</v>
      </c>
      <c r="Y351">
        <v>145.0596060624656</v>
      </c>
      <c r="Z351">
        <v>145.74424951267065</v>
      </c>
      <c r="AA351">
        <v>30.047588360836393</v>
      </c>
      <c r="AB351">
        <v>5.1891108320725401</v>
      </c>
      <c r="AC351">
        <v>-43.853494571383635</v>
      </c>
    </row>
    <row r="352" spans="1:29">
      <c r="A352">
        <v>2</v>
      </c>
      <c r="B352">
        <v>323</v>
      </c>
      <c r="C352">
        <v>1997</v>
      </c>
      <c r="D352">
        <v>11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1279</v>
      </c>
      <c r="R352">
        <v>2316.75</v>
      </c>
      <c r="S352">
        <v>2138.75</v>
      </c>
      <c r="T352">
        <v>6.1417228901289702</v>
      </c>
      <c r="U352">
        <v>6.2557996671885547</v>
      </c>
      <c r="V352">
        <v>15.703032265026438</v>
      </c>
      <c r="W352">
        <v>55.504383401519583</v>
      </c>
      <c r="X352">
        <v>156.87309937602896</v>
      </c>
      <c r="Y352">
        <v>144.79387072407437</v>
      </c>
      <c r="Z352">
        <v>145.33694915254213</v>
      </c>
      <c r="AA352">
        <v>29.565278424786719</v>
      </c>
      <c r="AB352">
        <v>6.243702478940043</v>
      </c>
      <c r="AC352">
        <v>-23.215006498712359</v>
      </c>
    </row>
    <row r="353" spans="1:39">
      <c r="A353">
        <v>2</v>
      </c>
      <c r="B353">
        <v>324</v>
      </c>
      <c r="C353">
        <v>1997</v>
      </c>
      <c r="D353">
        <v>12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1368</v>
      </c>
      <c r="R353">
        <v>2886.5</v>
      </c>
      <c r="S353">
        <v>2609.5</v>
      </c>
      <c r="T353">
        <v>7.6521347242288877</v>
      </c>
      <c r="U353">
        <v>7.543876215590525</v>
      </c>
      <c r="V353">
        <v>16.294820717131472</v>
      </c>
      <c r="W353">
        <v>55.50756849971259</v>
      </c>
      <c r="X353">
        <v>154.61744336423212</v>
      </c>
      <c r="Y353">
        <v>142.71190022518601</v>
      </c>
      <c r="Z353">
        <v>143.64498946158261</v>
      </c>
      <c r="AA353">
        <v>30.485214822239701</v>
      </c>
      <c r="AB353">
        <v>4.9542542514119692</v>
      </c>
      <c r="AC353">
        <v>-46.567928394587582</v>
      </c>
    </row>
    <row r="354" spans="1:39">
      <c r="A354">
        <v>2</v>
      </c>
      <c r="B354">
        <v>325</v>
      </c>
      <c r="C354">
        <v>1996</v>
      </c>
      <c r="D354">
        <v>1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1014</v>
      </c>
      <c r="R354">
        <v>1856</v>
      </c>
      <c r="S354">
        <v>1560</v>
      </c>
      <c r="T354">
        <v>5.4342495333601724</v>
      </c>
      <c r="U354">
        <v>5.1712256469229345</v>
      </c>
      <c r="V354">
        <v>14.987068965517247</v>
      </c>
      <c r="W354">
        <v>54.360897435897449</v>
      </c>
      <c r="X354">
        <v>157.93730386296559</v>
      </c>
      <c r="Y354">
        <v>145.77613146551744</v>
      </c>
      <c r="Z354">
        <v>148.29153846153849</v>
      </c>
      <c r="AA354">
        <v>30.394037331776328</v>
      </c>
      <c r="AB354">
        <v>4.7148031162900077</v>
      </c>
      <c r="AC354">
        <v>-52.864292083057613</v>
      </c>
    </row>
    <row r="355" spans="1:39">
      <c r="A355">
        <v>2</v>
      </c>
      <c r="B355">
        <v>326</v>
      </c>
      <c r="C355">
        <v>1996</v>
      </c>
      <c r="D355">
        <v>2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1367</v>
      </c>
      <c r="R355">
        <v>2492</v>
      </c>
      <c r="S355">
        <v>2308</v>
      </c>
      <c r="T355">
        <v>7.2964169381107506</v>
      </c>
      <c r="U355">
        <v>7.3777371295194207</v>
      </c>
      <c r="V355">
        <v>15.666934189406103</v>
      </c>
      <c r="W355">
        <v>54.846187175043319</v>
      </c>
      <c r="X355">
        <v>153.62377375749733</v>
      </c>
      <c r="Y355">
        <v>141.79474317817019</v>
      </c>
      <c r="Z355">
        <v>142.99961005199299</v>
      </c>
      <c r="AA355">
        <v>29.16778978347828</v>
      </c>
    </row>
    <row r="356" spans="1:39">
      <c r="A356">
        <v>2</v>
      </c>
      <c r="B356">
        <v>327</v>
      </c>
      <c r="C356">
        <v>1996</v>
      </c>
      <c r="D356">
        <v>3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1656</v>
      </c>
      <c r="R356">
        <v>3317</v>
      </c>
      <c r="S356">
        <v>2978</v>
      </c>
      <c r="T356">
        <v>9.7119642791787175</v>
      </c>
      <c r="U356">
        <v>9.3983740338997261</v>
      </c>
      <c r="V356">
        <v>16.254748266505882</v>
      </c>
      <c r="W356">
        <v>55.385493619879114</v>
      </c>
      <c r="X356">
        <v>151.09248753344269</v>
      </c>
      <c r="Y356">
        <v>139.45836599336761</v>
      </c>
      <c r="Z356">
        <v>141.18075889858983</v>
      </c>
      <c r="AA356">
        <v>28.814674547347071</v>
      </c>
    </row>
    <row r="357" spans="1:39">
      <c r="A357">
        <v>2</v>
      </c>
      <c r="B357">
        <v>328</v>
      </c>
      <c r="C357">
        <v>1996</v>
      </c>
      <c r="D357">
        <v>4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1453</v>
      </c>
      <c r="R357">
        <v>2829.75</v>
      </c>
      <c r="S357">
        <v>2554.75</v>
      </c>
      <c r="T357">
        <v>8.2853273798631193</v>
      </c>
      <c r="U357">
        <v>8.0853932638521737</v>
      </c>
      <c r="V357">
        <v>16.491562858909795</v>
      </c>
      <c r="W357">
        <v>55.354144241119485</v>
      </c>
      <c r="X357">
        <v>151.93445052600001</v>
      </c>
      <c r="Y357">
        <v>140.2354978354978</v>
      </c>
      <c r="Z357">
        <v>141.57945004403564</v>
      </c>
      <c r="AA357">
        <v>28.181391565965001</v>
      </c>
      <c r="AB357">
        <v>4.4371053004163823</v>
      </c>
      <c r="AC357">
        <v>-54.029077026769009</v>
      </c>
    </row>
    <row r="358" spans="1:39">
      <c r="A358">
        <v>2</v>
      </c>
      <c r="B358">
        <v>329</v>
      </c>
      <c r="C358">
        <v>1996</v>
      </c>
      <c r="D358">
        <v>5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1416</v>
      </c>
      <c r="R358">
        <v>2599</v>
      </c>
      <c r="S358">
        <v>2403.5</v>
      </c>
      <c r="T358">
        <v>7.6097061084068383</v>
      </c>
      <c r="U358">
        <v>7.5716389787290543</v>
      </c>
      <c r="V358">
        <v>16.238938053097343</v>
      </c>
      <c r="W358">
        <v>55.34886623673809</v>
      </c>
      <c r="X358">
        <v>151.9711931874794</v>
      </c>
      <c r="Y358">
        <v>140.26941131204299</v>
      </c>
      <c r="Z358">
        <v>140.92669024339511</v>
      </c>
      <c r="AA358">
        <v>29.122226681384639</v>
      </c>
      <c r="AB358">
        <v>4.8732627351786499</v>
      </c>
      <c r="AC358">
        <v>-48.219187956295713</v>
      </c>
    </row>
    <row r="359" spans="1:39">
      <c r="A359">
        <v>2</v>
      </c>
      <c r="B359">
        <v>330</v>
      </c>
      <c r="C359">
        <v>1996</v>
      </c>
      <c r="D359">
        <v>6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1408</v>
      </c>
      <c r="R359">
        <v>2646</v>
      </c>
      <c r="S359">
        <v>2473</v>
      </c>
      <c r="T359">
        <v>7.7473191084434383</v>
      </c>
      <c r="U359">
        <v>7.9099780565572253</v>
      </c>
      <c r="V359">
        <v>16.894935752078613</v>
      </c>
      <c r="W359">
        <v>55.203801051354638</v>
      </c>
      <c r="X359">
        <v>153.48239211418303</v>
      </c>
      <c r="Y359">
        <v>141.66424792139065</v>
      </c>
      <c r="Z359">
        <v>143.08649413667601</v>
      </c>
      <c r="AA359">
        <v>30.144215830578279</v>
      </c>
      <c r="AB359">
        <v>5.5272103537342083</v>
      </c>
      <c r="AC359">
        <v>-37.522636660509669</v>
      </c>
    </row>
    <row r="360" spans="1:39">
      <c r="A360">
        <v>2</v>
      </c>
      <c r="B360">
        <v>331</v>
      </c>
      <c r="C360">
        <v>1996</v>
      </c>
      <c r="D360">
        <v>7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1329</v>
      </c>
      <c r="R360">
        <v>2617</v>
      </c>
      <c r="S360">
        <v>2426</v>
      </c>
      <c r="T360">
        <v>7.662408959484682</v>
      </c>
      <c r="U360">
        <v>7.7075727991440512</v>
      </c>
      <c r="V360">
        <v>15.853649216660298</v>
      </c>
      <c r="W360">
        <v>55.193322341302554</v>
      </c>
      <c r="X360">
        <v>152.62876160581823</v>
      </c>
      <c r="Y360">
        <v>140.87634696217049</v>
      </c>
      <c r="Z360">
        <v>142.12625721352029</v>
      </c>
      <c r="AA360">
        <v>30.11998120334335</v>
      </c>
      <c r="AB360">
        <v>5.0792698898710178</v>
      </c>
      <c r="AC360">
        <v>-41.827986884970151</v>
      </c>
    </row>
    <row r="361" spans="1:39">
      <c r="A361">
        <v>2</v>
      </c>
      <c r="B361">
        <v>332</v>
      </c>
      <c r="C361">
        <v>1996</v>
      </c>
      <c r="D361">
        <v>8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1475</v>
      </c>
      <c r="R361">
        <v>3033</v>
      </c>
      <c r="S361">
        <v>2834</v>
      </c>
      <c r="T361">
        <v>8.8804304066171333</v>
      </c>
      <c r="U361">
        <v>9.2406876726779767</v>
      </c>
      <c r="V361">
        <v>15.673260797889881</v>
      </c>
      <c r="W361">
        <v>55.071983062808755</v>
      </c>
      <c r="X361">
        <v>156.43258215248011</v>
      </c>
      <c r="Y361">
        <v>144.38727332673923</v>
      </c>
      <c r="Z361">
        <v>145.86527875793931</v>
      </c>
      <c r="AA361">
        <v>30.645547438093747</v>
      </c>
      <c r="AB361">
        <v>4.9695372463543981</v>
      </c>
      <c r="AC361">
        <v>-43.622650823845753</v>
      </c>
    </row>
    <row r="362" spans="1:39">
      <c r="A362">
        <v>2</v>
      </c>
      <c r="B362">
        <v>333</v>
      </c>
      <c r="C362">
        <v>1996</v>
      </c>
      <c r="D362">
        <v>9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1727</v>
      </c>
      <c r="R362">
        <v>3744</v>
      </c>
      <c r="S362">
        <v>3451</v>
      </c>
      <c r="T362">
        <v>10.962193024192077</v>
      </c>
      <c r="U362">
        <v>11.113169901583126</v>
      </c>
      <c r="V362">
        <v>16.407318376068378</v>
      </c>
      <c r="W362">
        <v>55.172703564184303</v>
      </c>
      <c r="X362">
        <v>154.4270471613377</v>
      </c>
      <c r="Y362">
        <v>142.53616452991471</v>
      </c>
      <c r="Z362">
        <v>144.05902636916863</v>
      </c>
      <c r="AA362">
        <v>30.000468828213048</v>
      </c>
      <c r="AB362">
        <v>4.9468068394288363</v>
      </c>
      <c r="AC362">
        <v>-49.068325767817718</v>
      </c>
    </row>
    <row r="363" spans="1:39">
      <c r="A363">
        <v>2</v>
      </c>
      <c r="B363">
        <v>334</v>
      </c>
      <c r="C363">
        <v>1996</v>
      </c>
      <c r="D363">
        <v>10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1823</v>
      </c>
      <c r="R363">
        <v>3856.5</v>
      </c>
      <c r="S363">
        <v>3565.5</v>
      </c>
      <c r="T363">
        <v>11.291585843428612</v>
      </c>
      <c r="U363">
        <v>11.536288227447104</v>
      </c>
      <c r="V363">
        <v>15.476468300272268</v>
      </c>
      <c r="W363">
        <v>55.229561071378477</v>
      </c>
      <c r="X363">
        <v>155.24562869542879</v>
      </c>
      <c r="Y363">
        <v>143.29171528588063</v>
      </c>
      <c r="Z363">
        <v>144.74152292806036</v>
      </c>
      <c r="AA363">
        <v>29.903716168643125</v>
      </c>
      <c r="AB363">
        <v>5.2883286696009515</v>
      </c>
      <c r="AC363">
        <v>-38.532779058148257</v>
      </c>
    </row>
    <row r="364" spans="1:39">
      <c r="A364">
        <v>2</v>
      </c>
      <c r="B364">
        <v>335</v>
      </c>
      <c r="C364">
        <v>1996</v>
      </c>
      <c r="D364">
        <v>11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1294</v>
      </c>
      <c r="R364">
        <v>2279.5</v>
      </c>
      <c r="S364">
        <v>2064.5</v>
      </c>
      <c r="T364">
        <v>6.6742305017750612</v>
      </c>
      <c r="U364">
        <v>6.6170241093529318</v>
      </c>
      <c r="V364">
        <v>16.028076332529061</v>
      </c>
      <c r="W364">
        <v>55.265681763138758</v>
      </c>
      <c r="X364">
        <v>154.12277264240123</v>
      </c>
      <c r="Y364">
        <v>142.25531914893602</v>
      </c>
      <c r="Z364">
        <v>143.38222329861949</v>
      </c>
      <c r="AA364">
        <v>29.838910423235404</v>
      </c>
      <c r="AB364">
        <v>4.787556201510319</v>
      </c>
      <c r="AC364">
        <v>-42.315743934651913</v>
      </c>
    </row>
    <row r="365" spans="1:39">
      <c r="A365">
        <v>2</v>
      </c>
      <c r="B365">
        <v>336</v>
      </c>
      <c r="C365">
        <v>1996</v>
      </c>
      <c r="D365">
        <v>12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1431</v>
      </c>
      <c r="R365">
        <v>2884</v>
      </c>
      <c r="S365">
        <v>2594</v>
      </c>
      <c r="T365">
        <v>8.4441679171394064</v>
      </c>
      <c r="U365">
        <v>8.270910180314285</v>
      </c>
      <c r="V365">
        <v>15.805825242718448</v>
      </c>
      <c r="W365">
        <v>55.227833461835012</v>
      </c>
      <c r="X365">
        <v>152.78023630956764</v>
      </c>
      <c r="Y365">
        <v>141.01615811373125</v>
      </c>
      <c r="Z365">
        <v>142.63654587509649</v>
      </c>
      <c r="AA365">
        <v>30.346677364779911</v>
      </c>
      <c r="AB365">
        <v>4.8168599436032498</v>
      </c>
      <c r="AC365">
        <v>-46.654785165053376</v>
      </c>
    </row>
    <row r="366" spans="1:39">
      <c r="A366">
        <v>3</v>
      </c>
      <c r="B366">
        <v>1</v>
      </c>
      <c r="C366">
        <v>2023</v>
      </c>
      <c r="D366">
        <v>99</v>
      </c>
      <c r="E366">
        <v>1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97</v>
      </c>
      <c r="R366">
        <v>485</v>
      </c>
      <c r="S366">
        <v>485</v>
      </c>
      <c r="T366">
        <v>1.615051615051615</v>
      </c>
      <c r="U366">
        <v>1.608911138680273</v>
      </c>
      <c r="V366">
        <v>6.3319587628865985</v>
      </c>
      <c r="W366">
        <v>58.890721649484519</v>
      </c>
      <c r="X366">
        <v>167.08022919435717</v>
      </c>
      <c r="Y366">
        <v>154.21505154639161</v>
      </c>
      <c r="Z366">
        <v>154.21505154639161</v>
      </c>
      <c r="AA366">
        <v>27.938582867179356</v>
      </c>
      <c r="AB366">
        <v>4.389116870385541</v>
      </c>
      <c r="AC366">
        <v>-25.9823464428232</v>
      </c>
      <c r="AD366">
        <v>17</v>
      </c>
      <c r="AE366">
        <v>0</v>
      </c>
      <c r="AF366">
        <v>0</v>
      </c>
      <c r="AG366">
        <v>3</v>
      </c>
      <c r="AH366">
        <v>30</v>
      </c>
      <c r="AI366">
        <v>5</v>
      </c>
      <c r="AJ366">
        <v>4</v>
      </c>
      <c r="AK366">
        <v>9</v>
      </c>
      <c r="AL366">
        <v>5</v>
      </c>
      <c r="AM366">
        <v>2</v>
      </c>
    </row>
    <row r="367" spans="1:39">
      <c r="A367">
        <v>3</v>
      </c>
      <c r="B367">
        <v>2</v>
      </c>
      <c r="C367">
        <v>2023</v>
      </c>
      <c r="D367">
        <v>99</v>
      </c>
      <c r="E367">
        <v>2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120</v>
      </c>
      <c r="R367">
        <v>623</v>
      </c>
      <c r="S367">
        <v>623</v>
      </c>
      <c r="T367">
        <v>2.0745920745920747</v>
      </c>
      <c r="U367">
        <v>2.1422283874123922</v>
      </c>
      <c r="V367">
        <v>6.7479935794542572</v>
      </c>
      <c r="W367">
        <v>58.001605136436595</v>
      </c>
      <c r="X367">
        <v>173.18587410374079</v>
      </c>
      <c r="Y367">
        <v>159.85056179775296</v>
      </c>
      <c r="Z367">
        <v>159.85056179775296</v>
      </c>
      <c r="AA367">
        <v>34.893586851686408</v>
      </c>
      <c r="AB367">
        <v>5.416371116829291</v>
      </c>
      <c r="AC367">
        <v>-45.60609786076288</v>
      </c>
      <c r="AD367">
        <v>34</v>
      </c>
      <c r="AE367">
        <v>0</v>
      </c>
      <c r="AF367">
        <v>0</v>
      </c>
      <c r="AG367">
        <v>3</v>
      </c>
      <c r="AH367">
        <v>53</v>
      </c>
      <c r="AI367">
        <v>2</v>
      </c>
      <c r="AJ367">
        <v>6</v>
      </c>
      <c r="AK367">
        <v>3</v>
      </c>
      <c r="AL367">
        <v>15</v>
      </c>
      <c r="AM367">
        <v>3</v>
      </c>
    </row>
    <row r="368" spans="1:39">
      <c r="A368">
        <v>3</v>
      </c>
      <c r="B368">
        <v>3</v>
      </c>
      <c r="C368">
        <v>2023</v>
      </c>
      <c r="D368">
        <v>99</v>
      </c>
      <c r="E368">
        <v>3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131</v>
      </c>
      <c r="R368">
        <v>588</v>
      </c>
      <c r="S368">
        <v>586</v>
      </c>
      <c r="T368">
        <v>1.9580419580419579</v>
      </c>
      <c r="U368">
        <v>1.9878407384415189</v>
      </c>
      <c r="V368">
        <v>6.6989795918367347</v>
      </c>
      <c r="W368">
        <v>58.540955631399314</v>
      </c>
      <c r="X368">
        <v>170.8975464508662</v>
      </c>
      <c r="Y368">
        <v>157.15952380952388</v>
      </c>
      <c r="Z368">
        <v>157.69590443686013</v>
      </c>
      <c r="AA368">
        <v>30.339857939900256</v>
      </c>
      <c r="AB368">
        <v>4.6332227089129088</v>
      </c>
      <c r="AC368">
        <v>-37.958822886183931</v>
      </c>
      <c r="AD368">
        <v>23</v>
      </c>
      <c r="AE368">
        <v>0</v>
      </c>
      <c r="AF368">
        <v>0</v>
      </c>
      <c r="AG368">
        <v>2</v>
      </c>
      <c r="AH368">
        <v>27</v>
      </c>
      <c r="AI368">
        <v>8</v>
      </c>
      <c r="AJ368">
        <v>11</v>
      </c>
      <c r="AK368">
        <v>5</v>
      </c>
      <c r="AL368">
        <v>7</v>
      </c>
      <c r="AM368">
        <v>1</v>
      </c>
    </row>
    <row r="369" spans="1:39">
      <c r="A369">
        <v>3</v>
      </c>
      <c r="B369">
        <v>4</v>
      </c>
      <c r="C369">
        <v>2023</v>
      </c>
      <c r="D369">
        <v>99</v>
      </c>
      <c r="E369">
        <v>4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101</v>
      </c>
      <c r="R369">
        <v>521</v>
      </c>
      <c r="S369">
        <v>521</v>
      </c>
      <c r="T369">
        <v>1.7349317349317348</v>
      </c>
      <c r="U369">
        <v>1.7504975044166144</v>
      </c>
      <c r="V369">
        <v>5.6967370441458733</v>
      </c>
      <c r="W369">
        <v>59.355086372360851</v>
      </c>
      <c r="X369">
        <v>169.22265914993883</v>
      </c>
      <c r="Y369">
        <v>156.1925143953934</v>
      </c>
      <c r="Z369">
        <v>156.1925143953934</v>
      </c>
      <c r="AA369">
        <v>30.763373441500953</v>
      </c>
      <c r="AB369">
        <v>4.4857011086248111</v>
      </c>
      <c r="AC369">
        <v>-45.685602184827488</v>
      </c>
      <c r="AD369">
        <v>23</v>
      </c>
      <c r="AE369">
        <v>0</v>
      </c>
      <c r="AF369">
        <v>0</v>
      </c>
      <c r="AG369">
        <v>7</v>
      </c>
      <c r="AH369">
        <v>52</v>
      </c>
      <c r="AI369">
        <v>5</v>
      </c>
      <c r="AJ369">
        <v>5</v>
      </c>
      <c r="AK369">
        <v>4</v>
      </c>
      <c r="AL369">
        <v>6</v>
      </c>
      <c r="AM369">
        <v>3</v>
      </c>
    </row>
    <row r="370" spans="1:39">
      <c r="A370">
        <v>3</v>
      </c>
      <c r="B370">
        <v>5</v>
      </c>
      <c r="C370">
        <v>2023</v>
      </c>
      <c r="D370">
        <v>99</v>
      </c>
      <c r="E370">
        <v>5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94</v>
      </c>
      <c r="R370">
        <v>678</v>
      </c>
      <c r="S370">
        <v>678</v>
      </c>
      <c r="T370">
        <v>2.2577422577422581</v>
      </c>
      <c r="U370">
        <v>2.2464972163393422</v>
      </c>
      <c r="V370">
        <v>5.6415929203539825</v>
      </c>
      <c r="W370">
        <v>59.337758112094384</v>
      </c>
      <c r="X370">
        <v>166.88255240542404</v>
      </c>
      <c r="Y370">
        <v>154.03259587020651</v>
      </c>
      <c r="Z370">
        <v>154.03259587020651</v>
      </c>
      <c r="AA370">
        <v>30.201485869385056</v>
      </c>
      <c r="AB370">
        <v>4.4625041239794552</v>
      </c>
      <c r="AC370">
        <v>-46.195530425270078</v>
      </c>
      <c r="AD370">
        <v>17</v>
      </c>
      <c r="AE370">
        <v>0</v>
      </c>
      <c r="AF370">
        <v>0</v>
      </c>
      <c r="AG370">
        <v>0</v>
      </c>
      <c r="AH370">
        <v>51</v>
      </c>
      <c r="AI370">
        <v>3</v>
      </c>
      <c r="AJ370">
        <v>5</v>
      </c>
      <c r="AK370">
        <v>6</v>
      </c>
      <c r="AL370">
        <v>9</v>
      </c>
      <c r="AM370">
        <v>0</v>
      </c>
    </row>
    <row r="371" spans="1:39">
      <c r="A371">
        <v>3</v>
      </c>
      <c r="B371">
        <v>6</v>
      </c>
      <c r="C371">
        <v>2023</v>
      </c>
      <c r="D371">
        <v>99</v>
      </c>
      <c r="E371">
        <v>6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121</v>
      </c>
      <c r="R371">
        <v>690</v>
      </c>
      <c r="S371">
        <v>690</v>
      </c>
      <c r="T371">
        <v>2.2977022977022976</v>
      </c>
      <c r="U371">
        <v>2.2778927345393072</v>
      </c>
      <c r="V371">
        <v>5.7855072463768114</v>
      </c>
      <c r="W371">
        <v>59.339130434782611</v>
      </c>
      <c r="X371">
        <v>166.27192362648572</v>
      </c>
      <c r="Y371">
        <v>153.46898550724629</v>
      </c>
      <c r="Z371">
        <v>153.46898550724629</v>
      </c>
      <c r="AA371">
        <v>32.533017705092128</v>
      </c>
      <c r="AB371">
        <v>4.7409170944059129</v>
      </c>
      <c r="AC371">
        <v>-50.981371185980997</v>
      </c>
      <c r="AD371">
        <v>21</v>
      </c>
      <c r="AE371">
        <v>0</v>
      </c>
      <c r="AF371">
        <v>0</v>
      </c>
      <c r="AG371">
        <v>3</v>
      </c>
      <c r="AH371">
        <v>50</v>
      </c>
      <c r="AI371">
        <v>9</v>
      </c>
      <c r="AJ371">
        <v>11</v>
      </c>
      <c r="AK371">
        <v>1</v>
      </c>
      <c r="AL371">
        <v>10</v>
      </c>
      <c r="AM371">
        <v>0</v>
      </c>
    </row>
    <row r="372" spans="1:39">
      <c r="A372">
        <v>3</v>
      </c>
      <c r="B372">
        <v>7</v>
      </c>
      <c r="C372">
        <v>2023</v>
      </c>
      <c r="D372">
        <v>99</v>
      </c>
      <c r="E372">
        <v>7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100</v>
      </c>
      <c r="R372">
        <v>536</v>
      </c>
      <c r="S372">
        <v>536</v>
      </c>
      <c r="T372">
        <v>1.7848817848817851</v>
      </c>
      <c r="U372">
        <v>1.7480947093615045</v>
      </c>
      <c r="V372">
        <v>5.7947761194029841</v>
      </c>
      <c r="W372">
        <v>59.410447761194007</v>
      </c>
      <c r="X372">
        <v>164.26116977409819</v>
      </c>
      <c r="Y372">
        <v>151.61305970149277</v>
      </c>
      <c r="Z372">
        <v>151.61305970149277</v>
      </c>
      <c r="AA372">
        <v>28.3924952173635</v>
      </c>
      <c r="AB372">
        <v>4.5329847281651521</v>
      </c>
      <c r="AC372">
        <v>-37.004268059255992</v>
      </c>
      <c r="AD372">
        <v>21</v>
      </c>
      <c r="AE372">
        <v>0</v>
      </c>
      <c r="AF372">
        <v>0</v>
      </c>
      <c r="AG372">
        <v>2</v>
      </c>
      <c r="AH372">
        <v>40</v>
      </c>
      <c r="AI372">
        <v>6</v>
      </c>
      <c r="AJ372">
        <v>4</v>
      </c>
      <c r="AK372">
        <v>2</v>
      </c>
      <c r="AL372">
        <v>10</v>
      </c>
      <c r="AM372">
        <v>1</v>
      </c>
    </row>
    <row r="373" spans="1:39">
      <c r="A373">
        <v>3</v>
      </c>
      <c r="B373">
        <v>8</v>
      </c>
      <c r="C373">
        <v>2023</v>
      </c>
      <c r="D373">
        <v>99</v>
      </c>
      <c r="E373">
        <v>8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99</v>
      </c>
      <c r="R373">
        <v>641</v>
      </c>
      <c r="S373">
        <v>641</v>
      </c>
      <c r="T373">
        <v>2.1345321345321349</v>
      </c>
      <c r="U373">
        <v>2.176263323278091</v>
      </c>
      <c r="V373">
        <v>5.7160686427457108</v>
      </c>
      <c r="W373">
        <v>58.747269890795621</v>
      </c>
      <c r="X373">
        <v>170.9968680437359</v>
      </c>
      <c r="Y373">
        <v>157.83010920436817</v>
      </c>
      <c r="Z373">
        <v>157.83010920436817</v>
      </c>
      <c r="AA373">
        <v>31.875142259444921</v>
      </c>
      <c r="AB373">
        <v>5.3034380457403723</v>
      </c>
      <c r="AC373">
        <v>-46.810242031634751</v>
      </c>
      <c r="AD373">
        <v>13</v>
      </c>
      <c r="AE373">
        <v>0</v>
      </c>
      <c r="AF373">
        <v>0</v>
      </c>
      <c r="AG373">
        <v>2</v>
      </c>
      <c r="AH373">
        <v>61</v>
      </c>
      <c r="AI373">
        <v>13</v>
      </c>
      <c r="AJ373">
        <v>12</v>
      </c>
      <c r="AK373">
        <v>4</v>
      </c>
      <c r="AL373">
        <v>10</v>
      </c>
      <c r="AM373">
        <v>2</v>
      </c>
    </row>
    <row r="374" spans="1:39">
      <c r="A374">
        <v>3</v>
      </c>
      <c r="B374">
        <v>9</v>
      </c>
      <c r="C374">
        <v>2023</v>
      </c>
      <c r="D374">
        <v>99</v>
      </c>
      <c r="E374">
        <v>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106</v>
      </c>
      <c r="R374">
        <v>613</v>
      </c>
      <c r="S374">
        <v>613</v>
      </c>
      <c r="T374">
        <v>2.0412920412920412</v>
      </c>
      <c r="U374">
        <v>2.0156826152529059</v>
      </c>
      <c r="V374">
        <v>5.7814029363784654</v>
      </c>
      <c r="W374">
        <v>59.06035889070148</v>
      </c>
      <c r="X374">
        <v>165.61376036366275</v>
      </c>
      <c r="Y374">
        <v>152.86150081566069</v>
      </c>
      <c r="Z374">
        <v>152.86150081566069</v>
      </c>
      <c r="AA374">
        <v>32.008318948731301</v>
      </c>
      <c r="AB374">
        <v>4.5732691519085158</v>
      </c>
      <c r="AC374">
        <v>-42.397844945644309</v>
      </c>
      <c r="AD374">
        <v>11</v>
      </c>
      <c r="AE374">
        <v>0</v>
      </c>
      <c r="AF374">
        <v>0</v>
      </c>
      <c r="AG374">
        <v>1</v>
      </c>
      <c r="AH374">
        <v>39</v>
      </c>
      <c r="AI374">
        <v>3</v>
      </c>
      <c r="AJ374">
        <v>11</v>
      </c>
      <c r="AK374">
        <v>1</v>
      </c>
      <c r="AL374">
        <v>9</v>
      </c>
      <c r="AM374">
        <v>3</v>
      </c>
    </row>
    <row r="375" spans="1:39">
      <c r="A375">
        <v>3</v>
      </c>
      <c r="B375">
        <v>10</v>
      </c>
      <c r="C375">
        <v>2023</v>
      </c>
      <c r="D375">
        <v>99</v>
      </c>
      <c r="E375">
        <v>10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96</v>
      </c>
      <c r="R375">
        <v>481</v>
      </c>
      <c r="S375">
        <v>481</v>
      </c>
      <c r="T375">
        <v>1.6017316017316017</v>
      </c>
      <c r="U375">
        <v>1.6235537760483572</v>
      </c>
      <c r="V375">
        <v>5.9397089397089387</v>
      </c>
      <c r="W375">
        <v>59.461538461538481</v>
      </c>
      <c r="X375">
        <v>170.00290564754252</v>
      </c>
      <c r="Y375">
        <v>156.91268191268185</v>
      </c>
      <c r="Z375">
        <v>156.91268191268185</v>
      </c>
      <c r="AA375">
        <v>29.356151010697545</v>
      </c>
      <c r="AB375">
        <v>4.4299909803924677</v>
      </c>
      <c r="AC375">
        <v>-35.141994224865805</v>
      </c>
      <c r="AD375">
        <v>15</v>
      </c>
      <c r="AE375">
        <v>0</v>
      </c>
      <c r="AF375">
        <v>0</v>
      </c>
      <c r="AG375">
        <v>2</v>
      </c>
      <c r="AH375">
        <v>29</v>
      </c>
      <c r="AI375">
        <v>5</v>
      </c>
      <c r="AJ375">
        <v>21</v>
      </c>
      <c r="AK375">
        <v>4</v>
      </c>
      <c r="AL375">
        <v>3</v>
      </c>
      <c r="AM375">
        <v>2</v>
      </c>
    </row>
    <row r="376" spans="1:39">
      <c r="A376">
        <v>3</v>
      </c>
      <c r="B376">
        <v>11</v>
      </c>
      <c r="C376">
        <v>2023</v>
      </c>
      <c r="D376">
        <v>99</v>
      </c>
      <c r="E376">
        <v>11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99</v>
      </c>
      <c r="R376">
        <v>578</v>
      </c>
      <c r="S376">
        <v>578</v>
      </c>
      <c r="T376">
        <v>1.9247419247419244</v>
      </c>
      <c r="U376">
        <v>1.9277127819683748</v>
      </c>
      <c r="V376">
        <v>6.1522491349480974</v>
      </c>
      <c r="W376">
        <v>58.875432525951553</v>
      </c>
      <c r="X376">
        <v>167.97677199743583</v>
      </c>
      <c r="Y376">
        <v>155.04256055363308</v>
      </c>
      <c r="Z376">
        <v>155.04256055363308</v>
      </c>
      <c r="AA376">
        <v>31.267564282217176</v>
      </c>
      <c r="AB376">
        <v>4.6121231744439344</v>
      </c>
      <c r="AC376">
        <v>-39.781552144985191</v>
      </c>
      <c r="AD376">
        <v>25</v>
      </c>
      <c r="AE376">
        <v>0</v>
      </c>
      <c r="AF376">
        <v>0</v>
      </c>
      <c r="AG376">
        <v>2</v>
      </c>
      <c r="AH376">
        <v>45</v>
      </c>
      <c r="AI376">
        <v>8</v>
      </c>
      <c r="AJ376">
        <v>6</v>
      </c>
      <c r="AK376">
        <v>2</v>
      </c>
      <c r="AL376">
        <v>10</v>
      </c>
      <c r="AM376">
        <v>4</v>
      </c>
    </row>
    <row r="377" spans="1:39">
      <c r="A377">
        <v>3</v>
      </c>
      <c r="B377">
        <v>12</v>
      </c>
      <c r="C377">
        <v>2023</v>
      </c>
      <c r="D377">
        <v>99</v>
      </c>
      <c r="E377">
        <v>12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111</v>
      </c>
      <c r="R377">
        <v>711</v>
      </c>
      <c r="S377">
        <v>711</v>
      </c>
      <c r="T377">
        <v>2.3676323676323676</v>
      </c>
      <c r="U377">
        <v>2.2916749260505926</v>
      </c>
      <c r="V377">
        <v>5.8874824191279886</v>
      </c>
      <c r="W377">
        <v>59.365682137834064</v>
      </c>
      <c r="X377">
        <v>162.33723883928897</v>
      </c>
      <c r="Y377">
        <v>149.83727144866381</v>
      </c>
      <c r="Z377">
        <v>149.83727144866381</v>
      </c>
      <c r="AA377">
        <v>29.565005312179256</v>
      </c>
      <c r="AB377">
        <v>4.4713374791610123</v>
      </c>
      <c r="AC377">
        <v>-38.029911512475195</v>
      </c>
      <c r="AD377">
        <v>28</v>
      </c>
      <c r="AE377">
        <v>0</v>
      </c>
      <c r="AF377">
        <v>0</v>
      </c>
      <c r="AG377">
        <v>4</v>
      </c>
      <c r="AH377">
        <v>53</v>
      </c>
      <c r="AI377">
        <v>8</v>
      </c>
      <c r="AJ377">
        <v>6</v>
      </c>
      <c r="AK377">
        <v>3</v>
      </c>
      <c r="AL377">
        <v>11</v>
      </c>
      <c r="AM377">
        <v>4</v>
      </c>
    </row>
    <row r="378" spans="1:39">
      <c r="A378">
        <v>3</v>
      </c>
      <c r="B378">
        <v>13</v>
      </c>
      <c r="C378">
        <v>2023</v>
      </c>
      <c r="D378">
        <v>99</v>
      </c>
      <c r="E378">
        <v>13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140</v>
      </c>
      <c r="R378">
        <v>786</v>
      </c>
      <c r="S378">
        <v>786</v>
      </c>
      <c r="T378">
        <v>2.6173826173826176</v>
      </c>
      <c r="U378">
        <v>2.6347260846979408</v>
      </c>
      <c r="V378">
        <v>5.9936386768447845</v>
      </c>
      <c r="W378">
        <v>59.190839694656489</v>
      </c>
      <c r="X378">
        <v>168.82924085912995</v>
      </c>
      <c r="Y378">
        <v>155.82938931297696</v>
      </c>
      <c r="Z378">
        <v>155.82938931297696</v>
      </c>
      <c r="AA378">
        <v>30.352425089066944</v>
      </c>
      <c r="AB378">
        <v>4.6310949861495665</v>
      </c>
      <c r="AC378">
        <v>-28.660612207756113</v>
      </c>
      <c r="AD378">
        <v>23</v>
      </c>
      <c r="AE378">
        <v>0</v>
      </c>
      <c r="AF378">
        <v>0</v>
      </c>
      <c r="AG378">
        <v>0</v>
      </c>
      <c r="AH378">
        <v>58</v>
      </c>
      <c r="AI378">
        <v>4</v>
      </c>
      <c r="AJ378">
        <v>5</v>
      </c>
      <c r="AK378">
        <v>3</v>
      </c>
      <c r="AL378">
        <v>6</v>
      </c>
      <c r="AM378">
        <v>1</v>
      </c>
    </row>
    <row r="379" spans="1:39">
      <c r="A379">
        <v>3</v>
      </c>
      <c r="B379">
        <v>14</v>
      </c>
      <c r="C379">
        <v>2023</v>
      </c>
      <c r="D379">
        <v>99</v>
      </c>
      <c r="E379">
        <v>14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31</v>
      </c>
      <c r="R379">
        <v>208</v>
      </c>
      <c r="S379">
        <v>208</v>
      </c>
      <c r="T379">
        <v>0.69264069264069261</v>
      </c>
      <c r="U379">
        <v>0.70735532995764627</v>
      </c>
      <c r="V379">
        <v>4.7884615384615392</v>
      </c>
      <c r="W379">
        <v>60.076923076923087</v>
      </c>
      <c r="X379">
        <v>171.28094007833988</v>
      </c>
      <c r="Y379">
        <v>158.09230769230771</v>
      </c>
      <c r="Z379">
        <v>158.09230769230771</v>
      </c>
      <c r="AA379">
        <v>27.66217283969236</v>
      </c>
      <c r="AB379">
        <v>4.4725494099955556</v>
      </c>
      <c r="AC379">
        <v>-31.552514621301299</v>
      </c>
      <c r="AD379">
        <v>6</v>
      </c>
      <c r="AE379">
        <v>0</v>
      </c>
      <c r="AF379">
        <v>0</v>
      </c>
      <c r="AG379">
        <v>1</v>
      </c>
      <c r="AH379">
        <v>14</v>
      </c>
      <c r="AI379">
        <v>1</v>
      </c>
      <c r="AJ379">
        <v>3</v>
      </c>
      <c r="AK379">
        <v>2</v>
      </c>
      <c r="AL379">
        <v>1</v>
      </c>
      <c r="AM379">
        <v>0</v>
      </c>
    </row>
    <row r="380" spans="1:39">
      <c r="A380">
        <v>3</v>
      </c>
      <c r="B380">
        <v>15</v>
      </c>
      <c r="C380">
        <v>2023</v>
      </c>
      <c r="D380">
        <v>99</v>
      </c>
      <c r="E380">
        <v>15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108</v>
      </c>
      <c r="R380">
        <v>867</v>
      </c>
      <c r="S380">
        <v>867</v>
      </c>
      <c r="T380">
        <v>2.8871128871128873</v>
      </c>
      <c r="U380">
        <v>2.8727877910132755</v>
      </c>
      <c r="V380">
        <v>5.4936562860438292</v>
      </c>
      <c r="W380">
        <v>59.162629757785453</v>
      </c>
      <c r="X380">
        <v>166.88572567514021</v>
      </c>
      <c r="Y380">
        <v>154.0355247981546</v>
      </c>
      <c r="Z380">
        <v>154.0355247981546</v>
      </c>
      <c r="AA380">
        <v>32.378272183904244</v>
      </c>
      <c r="AB380">
        <v>4.882006744653955</v>
      </c>
      <c r="AC380">
        <v>-44.068155629378886</v>
      </c>
      <c r="AD380">
        <v>35</v>
      </c>
      <c r="AE380">
        <v>0</v>
      </c>
      <c r="AF380">
        <v>0</v>
      </c>
      <c r="AG380">
        <v>7</v>
      </c>
      <c r="AH380">
        <v>63</v>
      </c>
      <c r="AI380">
        <v>6</v>
      </c>
      <c r="AJ380">
        <v>9</v>
      </c>
      <c r="AK380">
        <v>5</v>
      </c>
      <c r="AL380">
        <v>8</v>
      </c>
      <c r="AM380">
        <v>1</v>
      </c>
    </row>
    <row r="381" spans="1:39">
      <c r="A381">
        <v>3</v>
      </c>
      <c r="B381">
        <v>16</v>
      </c>
      <c r="C381">
        <v>2023</v>
      </c>
      <c r="D381">
        <v>99</v>
      </c>
      <c r="E381">
        <v>16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125</v>
      </c>
      <c r="R381">
        <v>738</v>
      </c>
      <c r="S381">
        <v>738</v>
      </c>
      <c r="T381">
        <v>2.4575424575424578</v>
      </c>
      <c r="U381">
        <v>2.4897086911076158</v>
      </c>
      <c r="V381">
        <v>5.1802168021680242</v>
      </c>
      <c r="W381">
        <v>59.062330623306238</v>
      </c>
      <c r="X381">
        <v>169.91312058299329</v>
      </c>
      <c r="Y381">
        <v>156.82981029810298</v>
      </c>
      <c r="Z381">
        <v>156.82981029810298</v>
      </c>
      <c r="AA381">
        <v>34.160382610158251</v>
      </c>
      <c r="AB381">
        <v>5.502048496480775</v>
      </c>
      <c r="AC381">
        <v>-50.942445352694314</v>
      </c>
      <c r="AD381">
        <v>24</v>
      </c>
      <c r="AE381">
        <v>0</v>
      </c>
      <c r="AF381">
        <v>0</v>
      </c>
      <c r="AG381">
        <v>1</v>
      </c>
      <c r="AH381">
        <v>49</v>
      </c>
      <c r="AI381">
        <v>6</v>
      </c>
      <c r="AJ381">
        <v>4</v>
      </c>
      <c r="AK381">
        <v>6</v>
      </c>
      <c r="AL381">
        <v>7</v>
      </c>
      <c r="AM381">
        <v>2</v>
      </c>
    </row>
    <row r="382" spans="1:39">
      <c r="A382">
        <v>3</v>
      </c>
      <c r="B382">
        <v>17</v>
      </c>
      <c r="C382">
        <v>2023</v>
      </c>
      <c r="D382">
        <v>99</v>
      </c>
      <c r="E382">
        <v>17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101</v>
      </c>
      <c r="R382">
        <v>570</v>
      </c>
      <c r="S382">
        <v>570</v>
      </c>
      <c r="T382">
        <v>1.8981018981018976</v>
      </c>
      <c r="U382">
        <v>1.9254498093649923</v>
      </c>
      <c r="V382">
        <v>6.8070175438596499</v>
      </c>
      <c r="W382">
        <v>58.536842105263155</v>
      </c>
      <c r="X382">
        <v>170.13438254357456</v>
      </c>
      <c r="Y382">
        <v>157.03403508771919</v>
      </c>
      <c r="Z382">
        <v>157.03403508771919</v>
      </c>
      <c r="AA382">
        <v>30.138416346225846</v>
      </c>
      <c r="AB382">
        <v>4.864069178688716</v>
      </c>
      <c r="AC382">
        <v>-39.51181612373891</v>
      </c>
      <c r="AD382">
        <v>29</v>
      </c>
      <c r="AE382">
        <v>1</v>
      </c>
      <c r="AF382">
        <v>0</v>
      </c>
      <c r="AG382">
        <v>3</v>
      </c>
      <c r="AH382">
        <v>37</v>
      </c>
      <c r="AI382">
        <v>5</v>
      </c>
      <c r="AJ382">
        <v>5</v>
      </c>
      <c r="AK382">
        <v>3</v>
      </c>
      <c r="AL382">
        <v>14</v>
      </c>
      <c r="AM382">
        <v>2</v>
      </c>
    </row>
    <row r="383" spans="1:39">
      <c r="A383">
        <v>3</v>
      </c>
      <c r="B383">
        <v>18</v>
      </c>
      <c r="C383">
        <v>2023</v>
      </c>
      <c r="D383">
        <v>99</v>
      </c>
      <c r="E383">
        <v>18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110</v>
      </c>
      <c r="R383">
        <v>574</v>
      </c>
      <c r="S383">
        <v>574</v>
      </c>
      <c r="T383">
        <v>1.911421911421912</v>
      </c>
      <c r="U383">
        <v>1.9464984661369489</v>
      </c>
      <c r="V383">
        <v>5.9094076655052268</v>
      </c>
      <c r="W383">
        <v>59.233449477351911</v>
      </c>
      <c r="X383">
        <v>170.79569348549077</v>
      </c>
      <c r="Y383">
        <v>157.644425087108</v>
      </c>
      <c r="Z383">
        <v>157.644425087108</v>
      </c>
      <c r="AA383">
        <v>30.755918870607609</v>
      </c>
      <c r="AB383">
        <v>4.695375026309514</v>
      </c>
      <c r="AC383">
        <v>-37.737269974810445</v>
      </c>
      <c r="AD383">
        <v>24</v>
      </c>
      <c r="AE383">
        <v>0</v>
      </c>
      <c r="AF383">
        <v>0</v>
      </c>
      <c r="AG383">
        <v>1</v>
      </c>
      <c r="AH383">
        <v>56</v>
      </c>
      <c r="AI383">
        <v>5</v>
      </c>
      <c r="AJ383">
        <v>4</v>
      </c>
      <c r="AK383">
        <v>7</v>
      </c>
      <c r="AL383">
        <v>2</v>
      </c>
      <c r="AM383">
        <v>3</v>
      </c>
    </row>
    <row r="384" spans="1:39">
      <c r="A384">
        <v>3</v>
      </c>
      <c r="B384">
        <v>19</v>
      </c>
      <c r="C384">
        <v>2023</v>
      </c>
      <c r="D384">
        <v>99</v>
      </c>
      <c r="E384">
        <v>19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87</v>
      </c>
      <c r="R384">
        <v>521</v>
      </c>
      <c r="S384">
        <v>521</v>
      </c>
      <c r="T384">
        <v>1.7349317349317348</v>
      </c>
      <c r="U384">
        <v>1.7454681983836235</v>
      </c>
      <c r="V384">
        <v>5.5393474088291743</v>
      </c>
      <c r="W384">
        <v>59.389635316698651</v>
      </c>
      <c r="X384">
        <v>168.73647020169139</v>
      </c>
      <c r="Y384">
        <v>155.74376199616131</v>
      </c>
      <c r="Z384">
        <v>155.74376199616131</v>
      </c>
      <c r="AA384">
        <v>29.496558966051403</v>
      </c>
      <c r="AB384">
        <v>4.7213941202766287</v>
      </c>
      <c r="AC384">
        <v>-49.847268258953761</v>
      </c>
      <c r="AD384">
        <v>10</v>
      </c>
      <c r="AE384">
        <v>0</v>
      </c>
      <c r="AF384">
        <v>0</v>
      </c>
      <c r="AG384">
        <v>2</v>
      </c>
      <c r="AH384">
        <v>33</v>
      </c>
      <c r="AI384">
        <v>5</v>
      </c>
      <c r="AJ384">
        <v>3</v>
      </c>
      <c r="AK384">
        <v>2</v>
      </c>
      <c r="AL384">
        <v>3</v>
      </c>
      <c r="AM384">
        <v>0</v>
      </c>
    </row>
    <row r="385" spans="1:39">
      <c r="A385">
        <v>3</v>
      </c>
      <c r="B385">
        <v>20</v>
      </c>
      <c r="C385">
        <v>2023</v>
      </c>
      <c r="D385">
        <v>99</v>
      </c>
      <c r="E385">
        <v>20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93</v>
      </c>
      <c r="R385">
        <v>618</v>
      </c>
      <c r="S385">
        <v>618</v>
      </c>
      <c r="T385">
        <v>2.0579420579420575</v>
      </c>
      <c r="U385">
        <v>2.030465075072716</v>
      </c>
      <c r="V385">
        <v>5.6715210355987056</v>
      </c>
      <c r="W385">
        <v>59.383495145631059</v>
      </c>
      <c r="X385">
        <v>165.47858222273621</v>
      </c>
      <c r="Y385">
        <v>152.73673139158564</v>
      </c>
      <c r="Z385">
        <v>152.73673139158564</v>
      </c>
      <c r="AA385">
        <v>32.149019326958964</v>
      </c>
      <c r="AB385">
        <v>4.442387702118233</v>
      </c>
      <c r="AC385">
        <v>-41.883255618326423</v>
      </c>
      <c r="AD385">
        <v>13</v>
      </c>
      <c r="AE385">
        <v>0</v>
      </c>
      <c r="AF385">
        <v>0</v>
      </c>
      <c r="AG385">
        <v>5</v>
      </c>
      <c r="AH385">
        <v>41</v>
      </c>
      <c r="AI385">
        <v>9</v>
      </c>
      <c r="AJ385">
        <v>4</v>
      </c>
      <c r="AK385">
        <v>1</v>
      </c>
      <c r="AL385">
        <v>6</v>
      </c>
      <c r="AM385">
        <v>0</v>
      </c>
    </row>
    <row r="386" spans="1:39">
      <c r="A386">
        <v>3</v>
      </c>
      <c r="B386">
        <v>21</v>
      </c>
      <c r="C386">
        <v>2023</v>
      </c>
      <c r="D386">
        <v>99</v>
      </c>
      <c r="E386">
        <v>21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88</v>
      </c>
      <c r="R386">
        <v>519</v>
      </c>
      <c r="S386">
        <v>519</v>
      </c>
      <c r="T386">
        <v>1.7282717282717284</v>
      </c>
      <c r="U386">
        <v>1.68220821899173</v>
      </c>
      <c r="V386">
        <v>5.1926782273603083</v>
      </c>
      <c r="W386">
        <v>59.54720616570328</v>
      </c>
      <c r="X386">
        <v>163.2477240797682</v>
      </c>
      <c r="Y386">
        <v>150.67764932562619</v>
      </c>
      <c r="Z386">
        <v>150.67764932562619</v>
      </c>
      <c r="AA386">
        <v>30.328935951310839</v>
      </c>
      <c r="AB386">
        <v>4.7281784426184359</v>
      </c>
      <c r="AC386">
        <v>-43.935218692367563</v>
      </c>
      <c r="AD386">
        <v>17</v>
      </c>
      <c r="AE386">
        <v>0</v>
      </c>
      <c r="AF386">
        <v>0</v>
      </c>
      <c r="AG386">
        <v>2</v>
      </c>
      <c r="AH386">
        <v>38</v>
      </c>
      <c r="AI386">
        <v>6</v>
      </c>
      <c r="AJ386">
        <v>4</v>
      </c>
      <c r="AK386">
        <v>3</v>
      </c>
      <c r="AL386">
        <v>6</v>
      </c>
      <c r="AM386">
        <v>0</v>
      </c>
    </row>
    <row r="387" spans="1:39">
      <c r="A387">
        <v>3</v>
      </c>
      <c r="B387">
        <v>22</v>
      </c>
      <c r="C387">
        <v>2023</v>
      </c>
      <c r="D387">
        <v>99</v>
      </c>
      <c r="E387">
        <v>22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123</v>
      </c>
      <c r="R387">
        <v>834</v>
      </c>
      <c r="S387">
        <v>834</v>
      </c>
      <c r="T387">
        <v>2.7772227772227778</v>
      </c>
      <c r="U387">
        <v>2.7622054406120591</v>
      </c>
      <c r="V387">
        <v>5.9832134292565913</v>
      </c>
      <c r="W387">
        <v>58.842925659472407</v>
      </c>
      <c r="X387">
        <v>166.81099324224249</v>
      </c>
      <c r="Y387">
        <v>153.96654676258996</v>
      </c>
      <c r="Z387">
        <v>153.96654676258996</v>
      </c>
      <c r="AA387">
        <v>31.075196889099175</v>
      </c>
      <c r="AB387">
        <v>4.9275838955041049</v>
      </c>
      <c r="AC387">
        <v>-44.960792826300199</v>
      </c>
      <c r="AD387">
        <v>14</v>
      </c>
      <c r="AE387">
        <v>0</v>
      </c>
      <c r="AF387">
        <v>0</v>
      </c>
      <c r="AG387">
        <v>8</v>
      </c>
      <c r="AH387">
        <v>47</v>
      </c>
      <c r="AI387">
        <v>5</v>
      </c>
      <c r="AJ387">
        <v>12</v>
      </c>
      <c r="AK387">
        <v>9</v>
      </c>
      <c r="AL387">
        <v>5</v>
      </c>
      <c r="AM387">
        <v>1</v>
      </c>
    </row>
    <row r="388" spans="1:39">
      <c r="A388">
        <v>3</v>
      </c>
      <c r="B388">
        <v>23</v>
      </c>
      <c r="C388">
        <v>2023</v>
      </c>
      <c r="D388">
        <v>99</v>
      </c>
      <c r="E388">
        <v>23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112</v>
      </c>
      <c r="R388">
        <v>535</v>
      </c>
      <c r="S388">
        <v>535</v>
      </c>
      <c r="T388">
        <v>1.7815517815517818</v>
      </c>
      <c r="U388">
        <v>1.7963097929472565</v>
      </c>
      <c r="V388">
        <v>5.8373831775700946</v>
      </c>
      <c r="W388">
        <v>58.863551401869159</v>
      </c>
      <c r="X388">
        <v>169.10723868733621</v>
      </c>
      <c r="Y388">
        <v>156.08598130841125</v>
      </c>
      <c r="Z388">
        <v>156.08598130841125</v>
      </c>
      <c r="AA388">
        <v>30.290137343675202</v>
      </c>
      <c r="AB388">
        <v>5.000754943442745</v>
      </c>
      <c r="AC388">
        <v>-28.653252388736941</v>
      </c>
      <c r="AD388">
        <v>17</v>
      </c>
      <c r="AE388">
        <v>0</v>
      </c>
      <c r="AF388">
        <v>0</v>
      </c>
      <c r="AG388">
        <v>4</v>
      </c>
      <c r="AH388">
        <v>36</v>
      </c>
      <c r="AI388">
        <v>6</v>
      </c>
      <c r="AJ388">
        <v>3</v>
      </c>
      <c r="AK388">
        <v>1</v>
      </c>
      <c r="AL388">
        <v>12</v>
      </c>
      <c r="AM388">
        <v>0</v>
      </c>
    </row>
    <row r="389" spans="1:39">
      <c r="A389">
        <v>3</v>
      </c>
      <c r="B389">
        <v>24</v>
      </c>
      <c r="C389">
        <v>2023</v>
      </c>
      <c r="D389">
        <v>99</v>
      </c>
      <c r="E389">
        <v>24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98</v>
      </c>
      <c r="R389">
        <v>562</v>
      </c>
      <c r="S389">
        <v>562</v>
      </c>
      <c r="T389">
        <v>1.8714618714618716</v>
      </c>
      <c r="U389">
        <v>1.8470782496130624</v>
      </c>
      <c r="V389">
        <v>6.12455516014235</v>
      </c>
      <c r="W389">
        <v>59.088967971530259</v>
      </c>
      <c r="X389">
        <v>165.53267042716197</v>
      </c>
      <c r="Y389">
        <v>152.78665480427046</v>
      </c>
      <c r="Z389">
        <v>152.78665480427046</v>
      </c>
      <c r="AA389">
        <v>29.39600494290416</v>
      </c>
      <c r="AB389">
        <v>4.442105156699121</v>
      </c>
      <c r="AC389">
        <v>-39.00732636289387</v>
      </c>
      <c r="AD389">
        <v>21</v>
      </c>
      <c r="AE389">
        <v>0</v>
      </c>
      <c r="AF389">
        <v>0</v>
      </c>
      <c r="AG389">
        <v>2</v>
      </c>
      <c r="AH389">
        <v>48</v>
      </c>
      <c r="AI389">
        <v>6</v>
      </c>
      <c r="AJ389">
        <v>11</v>
      </c>
      <c r="AK389">
        <v>6</v>
      </c>
      <c r="AL389">
        <v>7</v>
      </c>
      <c r="AM389">
        <v>2</v>
      </c>
    </row>
    <row r="390" spans="1:39">
      <c r="A390">
        <v>3</v>
      </c>
      <c r="B390">
        <v>25</v>
      </c>
      <c r="C390">
        <v>2023</v>
      </c>
      <c r="D390">
        <v>99</v>
      </c>
      <c r="E390">
        <v>25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106</v>
      </c>
      <c r="R390">
        <v>500</v>
      </c>
      <c r="S390">
        <v>500</v>
      </c>
      <c r="T390">
        <v>1.6650016650016652</v>
      </c>
      <c r="U390">
        <v>1.678605101966383</v>
      </c>
      <c r="V390">
        <v>5.91</v>
      </c>
      <c r="W390">
        <v>59.265999999999984</v>
      </c>
      <c r="X390">
        <v>169.0881906825569</v>
      </c>
      <c r="Y390">
        <v>156.06840000000011</v>
      </c>
      <c r="Z390">
        <v>156.06840000000011</v>
      </c>
      <c r="AA390">
        <v>28.785740244780342</v>
      </c>
      <c r="AB390">
        <v>4.5143376036800733</v>
      </c>
      <c r="AC390">
        <v>-35.549603692482059</v>
      </c>
      <c r="AD390">
        <v>7</v>
      </c>
      <c r="AE390">
        <v>0</v>
      </c>
      <c r="AF390">
        <v>0</v>
      </c>
      <c r="AG390">
        <v>0</v>
      </c>
      <c r="AH390">
        <v>41</v>
      </c>
      <c r="AI390">
        <v>13</v>
      </c>
      <c r="AJ390">
        <v>6</v>
      </c>
      <c r="AK390">
        <v>5</v>
      </c>
      <c r="AL390">
        <v>5</v>
      </c>
      <c r="AM390">
        <v>2</v>
      </c>
    </row>
    <row r="391" spans="1:39">
      <c r="A391">
        <v>3</v>
      </c>
      <c r="B391">
        <v>26</v>
      </c>
      <c r="C391">
        <v>2023</v>
      </c>
      <c r="D391">
        <v>99</v>
      </c>
      <c r="E391">
        <v>26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99</v>
      </c>
      <c r="R391">
        <v>512</v>
      </c>
      <c r="S391">
        <v>512</v>
      </c>
      <c r="T391">
        <v>1.704961704961705</v>
      </c>
      <c r="U391">
        <v>1.7480731982150828</v>
      </c>
      <c r="V391">
        <v>5.88671875</v>
      </c>
      <c r="W391">
        <v>59.310546875</v>
      </c>
      <c r="X391">
        <v>171.95879604550396</v>
      </c>
      <c r="Y391">
        <v>158.71796875000004</v>
      </c>
      <c r="Z391">
        <v>158.71796875000004</v>
      </c>
      <c r="AA391">
        <v>30.750807112358626</v>
      </c>
      <c r="AB391">
        <v>4.3793779539368067</v>
      </c>
      <c r="AC391">
        <v>-38.947600116711435</v>
      </c>
      <c r="AD391">
        <v>17</v>
      </c>
      <c r="AE391">
        <v>0</v>
      </c>
      <c r="AF391">
        <v>0</v>
      </c>
      <c r="AG391">
        <v>1</v>
      </c>
      <c r="AH391">
        <v>37</v>
      </c>
      <c r="AI391">
        <v>10</v>
      </c>
      <c r="AJ391">
        <v>10</v>
      </c>
      <c r="AK391">
        <v>12</v>
      </c>
      <c r="AL391">
        <v>13</v>
      </c>
      <c r="AM391">
        <v>2</v>
      </c>
    </row>
    <row r="392" spans="1:39">
      <c r="A392">
        <v>3</v>
      </c>
      <c r="B392">
        <v>27</v>
      </c>
      <c r="C392">
        <v>2023</v>
      </c>
      <c r="D392">
        <v>99</v>
      </c>
      <c r="E392">
        <v>27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109</v>
      </c>
      <c r="R392">
        <v>600</v>
      </c>
      <c r="S392">
        <v>600</v>
      </c>
      <c r="T392">
        <v>1.9980019980019983</v>
      </c>
      <c r="U392">
        <v>1.9784747852902569</v>
      </c>
      <c r="V392">
        <v>6.4216666666666669</v>
      </c>
      <c r="W392">
        <v>58.47</v>
      </c>
      <c r="X392">
        <v>166.07872878295404</v>
      </c>
      <c r="Y392">
        <v>153.29066666666662</v>
      </c>
      <c r="Z392">
        <v>153.29066666666662</v>
      </c>
      <c r="AA392">
        <v>32.795861724037962</v>
      </c>
      <c r="AB392">
        <v>4.8444917174044519</v>
      </c>
      <c r="AC392">
        <v>-47.705578579886286</v>
      </c>
      <c r="AD392">
        <v>18</v>
      </c>
      <c r="AE392">
        <v>0</v>
      </c>
      <c r="AF392">
        <v>0</v>
      </c>
      <c r="AG392">
        <v>1</v>
      </c>
      <c r="AH392">
        <v>65</v>
      </c>
      <c r="AI392">
        <v>16</v>
      </c>
      <c r="AJ392">
        <v>14</v>
      </c>
      <c r="AK392">
        <v>5</v>
      </c>
      <c r="AL392">
        <v>8</v>
      </c>
      <c r="AM392">
        <v>0</v>
      </c>
    </row>
    <row r="393" spans="1:39">
      <c r="A393">
        <v>3</v>
      </c>
      <c r="B393">
        <v>28</v>
      </c>
      <c r="C393">
        <v>2023</v>
      </c>
      <c r="D393">
        <v>99</v>
      </c>
      <c r="E393">
        <v>28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103</v>
      </c>
      <c r="R393">
        <v>551</v>
      </c>
      <c r="S393">
        <v>551</v>
      </c>
      <c r="T393">
        <v>1.834831834831834</v>
      </c>
      <c r="U393">
        <v>1.8312460458479527</v>
      </c>
      <c r="V393">
        <v>5.9346642468239592</v>
      </c>
      <c r="W393">
        <v>58.978221415607983</v>
      </c>
      <c r="X393">
        <v>167.39012885072555</v>
      </c>
      <c r="Y393">
        <v>154.50108892921949</v>
      </c>
      <c r="Z393">
        <v>154.50108892921949</v>
      </c>
      <c r="AA393">
        <v>33.144546196213241</v>
      </c>
      <c r="AB393">
        <v>4.7204499033840319</v>
      </c>
      <c r="AC393">
        <v>-39.447645392748321</v>
      </c>
      <c r="AD393">
        <v>18</v>
      </c>
      <c r="AE393">
        <v>0</v>
      </c>
      <c r="AF393">
        <v>0</v>
      </c>
      <c r="AG393">
        <v>1</v>
      </c>
      <c r="AH393">
        <v>41</v>
      </c>
      <c r="AI393">
        <v>1</v>
      </c>
      <c r="AJ393">
        <v>7</v>
      </c>
      <c r="AK393">
        <v>6</v>
      </c>
      <c r="AL393">
        <v>8</v>
      </c>
      <c r="AM393">
        <v>0</v>
      </c>
    </row>
    <row r="394" spans="1:39">
      <c r="A394">
        <v>3</v>
      </c>
      <c r="B394">
        <v>29</v>
      </c>
      <c r="C394">
        <v>2023</v>
      </c>
      <c r="D394">
        <v>99</v>
      </c>
      <c r="E394">
        <v>29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79</v>
      </c>
      <c r="R394">
        <v>421</v>
      </c>
      <c r="S394">
        <v>421</v>
      </c>
      <c r="T394">
        <v>1.401931401931402</v>
      </c>
      <c r="U394">
        <v>1.4291188257873988</v>
      </c>
      <c r="V394">
        <v>6.7767220902612815</v>
      </c>
      <c r="W394">
        <v>58.657957244655599</v>
      </c>
      <c r="X394">
        <v>170.97042330724688</v>
      </c>
      <c r="Y394">
        <v>157.80570071258907</v>
      </c>
      <c r="Z394">
        <v>157.80570071258907</v>
      </c>
      <c r="AA394">
        <v>31.527508115563641</v>
      </c>
      <c r="AB394">
        <v>4.6473617380253964</v>
      </c>
      <c r="AC394">
        <v>-47.495290750460626</v>
      </c>
      <c r="AD394">
        <v>5</v>
      </c>
      <c r="AE394">
        <v>0</v>
      </c>
      <c r="AF394">
        <v>0</v>
      </c>
      <c r="AG394">
        <v>2</v>
      </c>
      <c r="AH394">
        <v>30</v>
      </c>
      <c r="AI394">
        <v>3</v>
      </c>
      <c r="AJ394">
        <v>4</v>
      </c>
      <c r="AK394">
        <v>16</v>
      </c>
      <c r="AL394">
        <v>5</v>
      </c>
      <c r="AM394">
        <v>1</v>
      </c>
    </row>
    <row r="395" spans="1:39">
      <c r="A395">
        <v>3</v>
      </c>
      <c r="B395">
        <v>30</v>
      </c>
      <c r="C395">
        <v>2023</v>
      </c>
      <c r="D395">
        <v>99</v>
      </c>
      <c r="E395">
        <v>30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101</v>
      </c>
      <c r="R395">
        <v>519</v>
      </c>
      <c r="S395">
        <v>519</v>
      </c>
      <c r="T395">
        <v>1.7282717282717284</v>
      </c>
      <c r="U395">
        <v>1.7263878115090945</v>
      </c>
      <c r="V395">
        <v>5.1021194605009645</v>
      </c>
      <c r="W395">
        <v>59.597302504816973</v>
      </c>
      <c r="X395">
        <v>167.53507557871322</v>
      </c>
      <c r="Y395">
        <v>154.63487475915204</v>
      </c>
      <c r="Z395">
        <v>154.63487475915204</v>
      </c>
      <c r="AA395">
        <v>30.091319546920939</v>
      </c>
      <c r="AB395">
        <v>4.6468412258894132</v>
      </c>
      <c r="AC395">
        <v>-42.002560795087859</v>
      </c>
      <c r="AD395">
        <v>16</v>
      </c>
      <c r="AE395">
        <v>0</v>
      </c>
      <c r="AF395">
        <v>0</v>
      </c>
      <c r="AG395">
        <v>1</v>
      </c>
      <c r="AH395">
        <v>32</v>
      </c>
      <c r="AI395">
        <v>3</v>
      </c>
      <c r="AJ395">
        <v>19</v>
      </c>
      <c r="AK395">
        <v>7</v>
      </c>
      <c r="AL395">
        <v>5</v>
      </c>
      <c r="AM395">
        <v>2</v>
      </c>
    </row>
    <row r="396" spans="1:39">
      <c r="A396">
        <v>3</v>
      </c>
      <c r="B396">
        <v>31</v>
      </c>
      <c r="C396">
        <v>2023</v>
      </c>
      <c r="D396">
        <v>99</v>
      </c>
      <c r="E396">
        <v>31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104</v>
      </c>
      <c r="R396">
        <v>601</v>
      </c>
      <c r="S396">
        <v>601</v>
      </c>
      <c r="T396">
        <v>2.0013320013320017</v>
      </c>
      <c r="U396">
        <v>1.9941542599157835</v>
      </c>
      <c r="V396">
        <v>5.8452579034941756</v>
      </c>
      <c r="W396">
        <v>59.212978369384381</v>
      </c>
      <c r="X396">
        <v>167.11638060797901</v>
      </c>
      <c r="Y396">
        <v>154.24841930116477</v>
      </c>
      <c r="Z396">
        <v>154.24841930116477</v>
      </c>
      <c r="AA396">
        <v>30.640748074955305</v>
      </c>
      <c r="AB396">
        <v>4.6674321715554692</v>
      </c>
      <c r="AC396">
        <v>-35.811139642831158</v>
      </c>
      <c r="AD396">
        <v>13</v>
      </c>
      <c r="AE396">
        <v>0</v>
      </c>
      <c r="AF396">
        <v>0</v>
      </c>
      <c r="AG396">
        <v>2</v>
      </c>
      <c r="AH396">
        <v>44</v>
      </c>
      <c r="AI396">
        <v>4</v>
      </c>
      <c r="AJ396">
        <v>9</v>
      </c>
      <c r="AK396">
        <v>7</v>
      </c>
      <c r="AL396">
        <v>16</v>
      </c>
      <c r="AM396">
        <v>3</v>
      </c>
    </row>
    <row r="397" spans="1:39">
      <c r="A397">
        <v>3</v>
      </c>
      <c r="B397">
        <v>32</v>
      </c>
      <c r="C397">
        <v>2023</v>
      </c>
      <c r="D397">
        <v>99</v>
      </c>
      <c r="E397">
        <v>32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89</v>
      </c>
      <c r="R397">
        <v>457</v>
      </c>
      <c r="S397">
        <v>457</v>
      </c>
      <c r="T397">
        <v>1.5218115218115216</v>
      </c>
      <c r="U397">
        <v>1.5254758550610783</v>
      </c>
      <c r="V397">
        <v>6.4485776805251644</v>
      </c>
      <c r="W397">
        <v>58.71334792122537</v>
      </c>
      <c r="X397">
        <v>168.12174172793027</v>
      </c>
      <c r="Y397">
        <v>155.17636761487964</v>
      </c>
      <c r="Z397">
        <v>155.17636761487964</v>
      </c>
      <c r="AA397">
        <v>30.62155119759089</v>
      </c>
      <c r="AB397">
        <v>4.6715884538360175</v>
      </c>
      <c r="AC397">
        <v>-30.842477106189367</v>
      </c>
      <c r="AD397">
        <v>20</v>
      </c>
      <c r="AE397">
        <v>0</v>
      </c>
      <c r="AF397">
        <v>0</v>
      </c>
      <c r="AG397">
        <v>3</v>
      </c>
      <c r="AH397">
        <v>53</v>
      </c>
      <c r="AI397">
        <v>11</v>
      </c>
      <c r="AJ397">
        <v>14</v>
      </c>
      <c r="AK397">
        <v>5</v>
      </c>
      <c r="AL397">
        <v>3</v>
      </c>
      <c r="AM397">
        <v>0</v>
      </c>
    </row>
    <row r="398" spans="1:39">
      <c r="A398">
        <v>3</v>
      </c>
      <c r="B398">
        <v>33</v>
      </c>
      <c r="C398">
        <v>2023</v>
      </c>
      <c r="D398">
        <v>99</v>
      </c>
      <c r="E398">
        <v>33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89</v>
      </c>
      <c r="R398">
        <v>531</v>
      </c>
      <c r="S398">
        <v>531</v>
      </c>
      <c r="T398">
        <v>1.768231768231769</v>
      </c>
      <c r="U398">
        <v>1.833661747590918</v>
      </c>
      <c r="V398">
        <v>6.3427495291902076</v>
      </c>
      <c r="W398">
        <v>58.523540489642194</v>
      </c>
      <c r="X398">
        <v>173.92397263488203</v>
      </c>
      <c r="Y398">
        <v>160.53182674199621</v>
      </c>
      <c r="Z398">
        <v>160.53182674199621</v>
      </c>
      <c r="AA398">
        <v>31.875833496080052</v>
      </c>
      <c r="AB398">
        <v>4.800434644453321</v>
      </c>
      <c r="AC398">
        <v>-40.367195358532193</v>
      </c>
      <c r="AD398">
        <v>10</v>
      </c>
      <c r="AE398">
        <v>0</v>
      </c>
      <c r="AF398">
        <v>0</v>
      </c>
      <c r="AG398">
        <v>2</v>
      </c>
      <c r="AH398">
        <v>30</v>
      </c>
      <c r="AI398">
        <v>8</v>
      </c>
      <c r="AJ398">
        <v>16</v>
      </c>
      <c r="AK398">
        <v>6</v>
      </c>
      <c r="AL398">
        <v>6</v>
      </c>
      <c r="AM398">
        <v>0</v>
      </c>
    </row>
    <row r="399" spans="1:39">
      <c r="A399">
        <v>3</v>
      </c>
      <c r="B399">
        <v>34</v>
      </c>
      <c r="C399">
        <v>2023</v>
      </c>
      <c r="D399">
        <v>99</v>
      </c>
      <c r="E399">
        <v>34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103</v>
      </c>
      <c r="R399">
        <v>558</v>
      </c>
      <c r="S399">
        <v>558</v>
      </c>
      <c r="T399">
        <v>1.8581418581418576</v>
      </c>
      <c r="U399">
        <v>1.8406808346677597</v>
      </c>
      <c r="V399">
        <v>5.8243727598566322</v>
      </c>
      <c r="W399">
        <v>59.044802867383503</v>
      </c>
      <c r="X399">
        <v>166.14184694602693</v>
      </c>
      <c r="Y399">
        <v>153.34892473118285</v>
      </c>
      <c r="Z399">
        <v>153.34892473118285</v>
      </c>
      <c r="AA399">
        <v>30.167309871204726</v>
      </c>
      <c r="AB399">
        <v>4.5578479972632762</v>
      </c>
      <c r="AC399">
        <v>-37.89135648445928</v>
      </c>
      <c r="AD399">
        <v>11</v>
      </c>
      <c r="AE399">
        <v>0</v>
      </c>
      <c r="AF399">
        <v>0</v>
      </c>
      <c r="AG399">
        <v>2</v>
      </c>
      <c r="AH399">
        <v>33</v>
      </c>
      <c r="AI399">
        <v>10</v>
      </c>
      <c r="AJ399">
        <v>19</v>
      </c>
      <c r="AK399">
        <v>7</v>
      </c>
      <c r="AL399">
        <v>4</v>
      </c>
      <c r="AM399">
        <v>0</v>
      </c>
    </row>
    <row r="400" spans="1:39">
      <c r="A400">
        <v>3</v>
      </c>
      <c r="B400">
        <v>35</v>
      </c>
      <c r="C400">
        <v>2023</v>
      </c>
      <c r="D400">
        <v>99</v>
      </c>
      <c r="E400">
        <v>35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102</v>
      </c>
      <c r="R400">
        <v>577</v>
      </c>
      <c r="S400">
        <v>577</v>
      </c>
      <c r="T400">
        <v>1.9214119214119216</v>
      </c>
      <c r="U400">
        <v>1.9451755306321217</v>
      </c>
      <c r="V400">
        <v>6.285961871750434</v>
      </c>
      <c r="W400">
        <v>58.814558058925485</v>
      </c>
      <c r="X400">
        <v>169.79219672118822</v>
      </c>
      <c r="Y400">
        <v>156.71819757365702</v>
      </c>
      <c r="Z400">
        <v>156.71819757365702</v>
      </c>
      <c r="AA400">
        <v>30.933660748260376</v>
      </c>
      <c r="AB400">
        <v>4.7292661065900061</v>
      </c>
      <c r="AC400">
        <v>-46.519513684295951</v>
      </c>
      <c r="AD400">
        <v>16</v>
      </c>
      <c r="AE400">
        <v>0</v>
      </c>
      <c r="AF400">
        <v>0</v>
      </c>
      <c r="AG400">
        <v>2</v>
      </c>
      <c r="AH400">
        <v>27</v>
      </c>
      <c r="AI400">
        <v>5</v>
      </c>
      <c r="AJ400">
        <v>19</v>
      </c>
      <c r="AK400">
        <v>11</v>
      </c>
      <c r="AL400">
        <v>7</v>
      </c>
      <c r="AM400">
        <v>1</v>
      </c>
    </row>
    <row r="401" spans="1:39">
      <c r="A401">
        <v>3</v>
      </c>
      <c r="B401">
        <v>36</v>
      </c>
      <c r="C401">
        <v>2023</v>
      </c>
      <c r="D401">
        <v>99</v>
      </c>
      <c r="E401">
        <v>36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102</v>
      </c>
      <c r="R401">
        <v>724</v>
      </c>
      <c r="S401">
        <v>724</v>
      </c>
      <c r="T401">
        <v>2.4109224109224106</v>
      </c>
      <c r="U401">
        <v>2.3603793766013839</v>
      </c>
      <c r="V401">
        <v>7.0621546961325974</v>
      </c>
      <c r="W401">
        <v>58.357734806629843</v>
      </c>
      <c r="X401">
        <v>164.20182805289025</v>
      </c>
      <c r="Y401">
        <v>151.55828729281777</v>
      </c>
      <c r="Z401">
        <v>151.55828729281777</v>
      </c>
      <c r="AA401">
        <v>26.699877404591621</v>
      </c>
      <c r="AB401">
        <v>4.4872974007548612</v>
      </c>
      <c r="AC401">
        <v>-31.991409428812151</v>
      </c>
      <c r="AD401">
        <v>18</v>
      </c>
      <c r="AE401">
        <v>0</v>
      </c>
      <c r="AF401">
        <v>0</v>
      </c>
      <c r="AG401">
        <v>3</v>
      </c>
      <c r="AH401">
        <v>46</v>
      </c>
      <c r="AI401">
        <v>7</v>
      </c>
      <c r="AJ401">
        <v>36</v>
      </c>
      <c r="AK401">
        <v>9</v>
      </c>
      <c r="AL401">
        <v>11</v>
      </c>
      <c r="AM401">
        <v>4</v>
      </c>
    </row>
    <row r="402" spans="1:39">
      <c r="A402">
        <v>3</v>
      </c>
      <c r="B402">
        <v>37</v>
      </c>
      <c r="C402">
        <v>2023</v>
      </c>
      <c r="D402">
        <v>99</v>
      </c>
      <c r="E402">
        <v>37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108</v>
      </c>
      <c r="R402">
        <v>637</v>
      </c>
      <c r="S402">
        <v>637</v>
      </c>
      <c r="T402">
        <v>2.1212121212121215</v>
      </c>
      <c r="U402">
        <v>2.1385994570113369</v>
      </c>
      <c r="V402">
        <v>5.7205651491365774</v>
      </c>
      <c r="W402">
        <v>58.880690737833604</v>
      </c>
      <c r="X402">
        <v>169.09266248377827</v>
      </c>
      <c r="Y402">
        <v>156.0725274725273</v>
      </c>
      <c r="Z402">
        <v>156.0725274725273</v>
      </c>
      <c r="AA402">
        <v>34.35578894846212</v>
      </c>
      <c r="AB402">
        <v>5.1387243003462117</v>
      </c>
      <c r="AC402">
        <v>-38.275409195891939</v>
      </c>
      <c r="AD402">
        <v>20</v>
      </c>
      <c r="AE402">
        <v>0</v>
      </c>
      <c r="AF402">
        <v>0</v>
      </c>
      <c r="AG402">
        <v>1</v>
      </c>
      <c r="AH402">
        <v>54</v>
      </c>
      <c r="AI402">
        <v>7</v>
      </c>
      <c r="AJ402">
        <v>9</v>
      </c>
      <c r="AK402">
        <v>5</v>
      </c>
      <c r="AL402">
        <v>7</v>
      </c>
      <c r="AM402">
        <v>0</v>
      </c>
    </row>
    <row r="403" spans="1:39">
      <c r="A403">
        <v>3</v>
      </c>
      <c r="B403">
        <v>38</v>
      </c>
      <c r="C403">
        <v>2023</v>
      </c>
      <c r="D403">
        <v>99</v>
      </c>
      <c r="E403">
        <v>38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86</v>
      </c>
      <c r="R403">
        <v>538</v>
      </c>
      <c r="S403">
        <v>537</v>
      </c>
      <c r="T403">
        <v>1.7915417915417915</v>
      </c>
      <c r="U403">
        <v>1.8039634588434876</v>
      </c>
      <c r="V403">
        <v>6.0892193308550189</v>
      </c>
      <c r="W403">
        <v>58.802607076350093</v>
      </c>
      <c r="X403">
        <v>169.18203530591612</v>
      </c>
      <c r="Y403">
        <v>155.87695167286253</v>
      </c>
      <c r="Z403">
        <v>156.16722532588463</v>
      </c>
      <c r="AA403">
        <v>31.040231692899049</v>
      </c>
      <c r="AB403">
        <v>4.6451505218615559</v>
      </c>
      <c r="AC403">
        <v>-24.209370488765295</v>
      </c>
      <c r="AD403">
        <v>11</v>
      </c>
      <c r="AE403">
        <v>0</v>
      </c>
      <c r="AF403">
        <v>0</v>
      </c>
      <c r="AG403">
        <v>4</v>
      </c>
      <c r="AH403">
        <v>44</v>
      </c>
      <c r="AI403">
        <v>4</v>
      </c>
      <c r="AJ403">
        <v>19</v>
      </c>
      <c r="AK403">
        <v>0</v>
      </c>
      <c r="AL403">
        <v>3</v>
      </c>
      <c r="AM403">
        <v>1</v>
      </c>
    </row>
    <row r="404" spans="1:39">
      <c r="A404">
        <v>3</v>
      </c>
      <c r="B404">
        <v>39</v>
      </c>
      <c r="C404">
        <v>2023</v>
      </c>
      <c r="D404">
        <v>99</v>
      </c>
      <c r="E404">
        <v>39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112</v>
      </c>
      <c r="R404">
        <v>606</v>
      </c>
      <c r="S404">
        <v>606</v>
      </c>
      <c r="T404">
        <v>2.017982017982018</v>
      </c>
      <c r="U404">
        <v>2.046647910524475</v>
      </c>
      <c r="V404">
        <v>6.6006600660066006</v>
      </c>
      <c r="W404">
        <v>58.55115511551157</v>
      </c>
      <c r="X404">
        <v>170.10036865008263</v>
      </c>
      <c r="Y404">
        <v>157.00264026402661</v>
      </c>
      <c r="Z404">
        <v>157.00264026402661</v>
      </c>
      <c r="AA404">
        <v>30.375497001883879</v>
      </c>
      <c r="AB404">
        <v>4.4354397446493401</v>
      </c>
      <c r="AC404">
        <v>-36.968541745084806</v>
      </c>
      <c r="AD404">
        <v>16</v>
      </c>
      <c r="AE404">
        <v>0</v>
      </c>
      <c r="AF404">
        <v>0</v>
      </c>
      <c r="AG404">
        <v>2</v>
      </c>
      <c r="AH404">
        <v>39</v>
      </c>
      <c r="AI404">
        <v>7</v>
      </c>
      <c r="AJ404">
        <v>24</v>
      </c>
      <c r="AK404">
        <v>6</v>
      </c>
      <c r="AL404">
        <v>8</v>
      </c>
      <c r="AM404">
        <v>3</v>
      </c>
    </row>
    <row r="405" spans="1:39">
      <c r="A405">
        <v>3</v>
      </c>
      <c r="B405">
        <v>40</v>
      </c>
      <c r="C405">
        <v>2023</v>
      </c>
      <c r="D405">
        <v>99</v>
      </c>
      <c r="E405">
        <v>40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109</v>
      </c>
      <c r="R405">
        <v>531</v>
      </c>
      <c r="S405">
        <v>531</v>
      </c>
      <c r="T405">
        <v>1.768231768231769</v>
      </c>
      <c r="U405">
        <v>1.8043269972179845</v>
      </c>
      <c r="V405">
        <v>6.4971751412429377</v>
      </c>
      <c r="W405">
        <v>58.687382297551792</v>
      </c>
      <c r="X405">
        <v>171.1415530704144</v>
      </c>
      <c r="Y405">
        <v>157.96365348399243</v>
      </c>
      <c r="Z405">
        <v>157.96365348399243</v>
      </c>
      <c r="AA405">
        <v>30.478117509382283</v>
      </c>
      <c r="AB405">
        <v>4.9873862477800115</v>
      </c>
      <c r="AC405">
        <v>-32.545559164663821</v>
      </c>
      <c r="AD405">
        <v>18</v>
      </c>
      <c r="AE405">
        <v>0</v>
      </c>
      <c r="AF405">
        <v>0</v>
      </c>
      <c r="AG405">
        <v>3</v>
      </c>
      <c r="AH405">
        <v>21</v>
      </c>
      <c r="AI405">
        <v>1</v>
      </c>
      <c r="AJ405">
        <v>13</v>
      </c>
      <c r="AK405">
        <v>0</v>
      </c>
      <c r="AL405">
        <v>6</v>
      </c>
      <c r="AM405">
        <v>3</v>
      </c>
    </row>
    <row r="406" spans="1:39">
      <c r="A406">
        <v>3</v>
      </c>
      <c r="B406">
        <v>41</v>
      </c>
      <c r="C406">
        <v>2023</v>
      </c>
      <c r="D406">
        <v>99</v>
      </c>
      <c r="E406">
        <v>41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98</v>
      </c>
      <c r="R406">
        <v>466</v>
      </c>
      <c r="S406">
        <v>466</v>
      </c>
      <c r="T406">
        <v>1.5517815517815521</v>
      </c>
      <c r="U406">
        <v>1.5639141225989504</v>
      </c>
      <c r="V406">
        <v>5.9141630901287554</v>
      </c>
      <c r="W406">
        <v>58.731759656652351</v>
      </c>
      <c r="X406">
        <v>169.02919663906189</v>
      </c>
      <c r="Y406">
        <v>156.01394849785413</v>
      </c>
      <c r="Z406">
        <v>156.01394849785413</v>
      </c>
      <c r="AA406">
        <v>31.405978604951155</v>
      </c>
      <c r="AB406">
        <v>5.0875320874190511</v>
      </c>
      <c r="AC406">
        <v>-38.696784378907751</v>
      </c>
      <c r="AD406">
        <v>13</v>
      </c>
      <c r="AE406">
        <v>0</v>
      </c>
      <c r="AF406">
        <v>0</v>
      </c>
      <c r="AG406">
        <v>2</v>
      </c>
      <c r="AH406">
        <v>42</v>
      </c>
      <c r="AI406">
        <v>2</v>
      </c>
      <c r="AJ406">
        <v>25</v>
      </c>
      <c r="AK406">
        <v>1</v>
      </c>
      <c r="AL406">
        <v>3</v>
      </c>
      <c r="AM406">
        <v>0</v>
      </c>
    </row>
    <row r="407" spans="1:39">
      <c r="A407">
        <v>3</v>
      </c>
      <c r="B407">
        <v>42</v>
      </c>
      <c r="C407">
        <v>2023</v>
      </c>
      <c r="D407">
        <v>99</v>
      </c>
      <c r="E407">
        <v>42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119</v>
      </c>
      <c r="R407">
        <v>730</v>
      </c>
      <c r="S407">
        <v>730</v>
      </c>
      <c r="T407">
        <v>2.4309024309024303</v>
      </c>
      <c r="U407">
        <v>2.3903788213986967</v>
      </c>
      <c r="V407">
        <v>5.7863013698630148</v>
      </c>
      <c r="W407">
        <v>58.913698630136977</v>
      </c>
      <c r="X407">
        <v>164.92200834087765</v>
      </c>
      <c r="Y407">
        <v>152.2230136986303</v>
      </c>
      <c r="Z407">
        <v>152.2230136986303</v>
      </c>
      <c r="AA407">
        <v>30.923082068516607</v>
      </c>
      <c r="AB407">
        <v>4.656938116563861</v>
      </c>
      <c r="AC407">
        <v>-35.599088965950578</v>
      </c>
      <c r="AD407">
        <v>23</v>
      </c>
      <c r="AE407">
        <v>0</v>
      </c>
      <c r="AF407">
        <v>0</v>
      </c>
      <c r="AG407">
        <v>5</v>
      </c>
      <c r="AH407">
        <v>41</v>
      </c>
      <c r="AI407">
        <v>9</v>
      </c>
      <c r="AJ407">
        <v>26</v>
      </c>
      <c r="AK407">
        <v>4</v>
      </c>
      <c r="AL407">
        <v>7</v>
      </c>
      <c r="AM407">
        <v>0</v>
      </c>
    </row>
    <row r="408" spans="1:39">
      <c r="A408">
        <v>3</v>
      </c>
      <c r="B408">
        <v>43</v>
      </c>
      <c r="C408">
        <v>2023</v>
      </c>
      <c r="D408">
        <v>99</v>
      </c>
      <c r="E408">
        <v>43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102</v>
      </c>
      <c r="R408">
        <v>555</v>
      </c>
      <c r="S408">
        <v>555</v>
      </c>
      <c r="T408">
        <v>1.848151848151848</v>
      </c>
      <c r="U408">
        <v>1.8248959554247743</v>
      </c>
      <c r="V408">
        <v>6.6468468468468478</v>
      </c>
      <c r="W408">
        <v>58.733333333333348</v>
      </c>
      <c r="X408">
        <v>165.60744926942118</v>
      </c>
      <c r="Y408">
        <v>152.85567567567571</v>
      </c>
      <c r="Z408">
        <v>152.85567567567571</v>
      </c>
      <c r="AA408">
        <v>31.025843619331368</v>
      </c>
      <c r="AB408">
        <v>4.7138923174782592</v>
      </c>
      <c r="AC408">
        <v>-28.488755772375679</v>
      </c>
      <c r="AD408">
        <v>12</v>
      </c>
      <c r="AE408">
        <v>0</v>
      </c>
      <c r="AF408">
        <v>0</v>
      </c>
      <c r="AG408">
        <v>3</v>
      </c>
      <c r="AH408">
        <v>30</v>
      </c>
      <c r="AI408">
        <v>4</v>
      </c>
      <c r="AJ408">
        <v>18</v>
      </c>
      <c r="AK408">
        <v>2</v>
      </c>
      <c r="AL408">
        <v>9</v>
      </c>
      <c r="AM408">
        <v>0</v>
      </c>
    </row>
    <row r="409" spans="1:39">
      <c r="A409">
        <v>3</v>
      </c>
      <c r="B409">
        <v>44</v>
      </c>
      <c r="C409">
        <v>2023</v>
      </c>
      <c r="D409">
        <v>99</v>
      </c>
      <c r="E409">
        <v>44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107</v>
      </c>
      <c r="R409">
        <v>599</v>
      </c>
      <c r="S409">
        <v>599</v>
      </c>
      <c r="T409">
        <v>1.9946719946719944</v>
      </c>
      <c r="U409">
        <v>2.0009388754966477</v>
      </c>
      <c r="V409">
        <v>6.2136894824707882</v>
      </c>
      <c r="W409">
        <v>58.59599332220369</v>
      </c>
      <c r="X409">
        <v>168.24483565060569</v>
      </c>
      <c r="Y409">
        <v>155.28998330550937</v>
      </c>
      <c r="Z409">
        <v>155.28998330550937</v>
      </c>
      <c r="AA409">
        <v>32.541206441897437</v>
      </c>
      <c r="AB409">
        <v>4.8730512365332572</v>
      </c>
      <c r="AC409">
        <v>-34.554233425853688</v>
      </c>
      <c r="AD409">
        <v>22</v>
      </c>
      <c r="AE409">
        <v>0</v>
      </c>
      <c r="AF409">
        <v>0</v>
      </c>
      <c r="AG409">
        <v>3</v>
      </c>
      <c r="AH409">
        <v>45</v>
      </c>
      <c r="AI409">
        <v>14</v>
      </c>
      <c r="AJ409">
        <v>18</v>
      </c>
      <c r="AK409">
        <v>5</v>
      </c>
      <c r="AL409">
        <v>0</v>
      </c>
      <c r="AM409">
        <v>2</v>
      </c>
    </row>
    <row r="410" spans="1:39">
      <c r="A410">
        <v>3</v>
      </c>
      <c r="B410">
        <v>45</v>
      </c>
      <c r="C410">
        <v>2023</v>
      </c>
      <c r="D410">
        <v>99</v>
      </c>
      <c r="E410">
        <v>45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111</v>
      </c>
      <c r="R410">
        <v>502</v>
      </c>
      <c r="S410">
        <v>502</v>
      </c>
      <c r="T410">
        <v>1.6716616716616717</v>
      </c>
      <c r="U410">
        <v>1.6465061692784837</v>
      </c>
      <c r="V410">
        <v>5.5976095617529884</v>
      </c>
      <c r="W410">
        <v>59.300796812749006</v>
      </c>
      <c r="X410">
        <v>165.19404505488347</v>
      </c>
      <c r="Y410">
        <v>152.47410358565747</v>
      </c>
      <c r="Z410">
        <v>152.47410358565747</v>
      </c>
      <c r="AA410">
        <v>28.207614726858338</v>
      </c>
      <c r="AB410">
        <v>4.5968072414762258</v>
      </c>
      <c r="AC410">
        <v>-15.7486618515207</v>
      </c>
      <c r="AD410">
        <v>11</v>
      </c>
      <c r="AE410">
        <v>0</v>
      </c>
      <c r="AF410">
        <v>0</v>
      </c>
      <c r="AG410">
        <v>3</v>
      </c>
      <c r="AH410">
        <v>27</v>
      </c>
      <c r="AI410">
        <v>2</v>
      </c>
      <c r="AJ410">
        <v>19</v>
      </c>
      <c r="AK410">
        <v>7</v>
      </c>
      <c r="AL410">
        <v>7</v>
      </c>
      <c r="AM410">
        <v>0</v>
      </c>
    </row>
    <row r="411" spans="1:39">
      <c r="A411">
        <v>3</v>
      </c>
      <c r="B411">
        <v>46</v>
      </c>
      <c r="C411">
        <v>2023</v>
      </c>
      <c r="D411">
        <v>99</v>
      </c>
      <c r="E411">
        <v>46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107</v>
      </c>
      <c r="R411">
        <v>572</v>
      </c>
      <c r="S411">
        <v>572</v>
      </c>
      <c r="T411">
        <v>1.9047619047619055</v>
      </c>
      <c r="U411">
        <v>1.9336692184120687</v>
      </c>
      <c r="V411">
        <v>6.3863636363636367</v>
      </c>
      <c r="W411">
        <v>58.653846153846168</v>
      </c>
      <c r="X411">
        <v>170.26324163377254</v>
      </c>
      <c r="Y411">
        <v>157.15297202797191</v>
      </c>
      <c r="Z411">
        <v>157.15297202797191</v>
      </c>
      <c r="AA411">
        <v>31.225992315092327</v>
      </c>
      <c r="AB411">
        <v>4.7388923380592116</v>
      </c>
      <c r="AC411">
        <v>-34.236901104063577</v>
      </c>
      <c r="AD411">
        <v>22</v>
      </c>
      <c r="AE411">
        <v>0</v>
      </c>
      <c r="AF411">
        <v>0</v>
      </c>
      <c r="AG411">
        <v>1</v>
      </c>
      <c r="AH411">
        <v>44</v>
      </c>
      <c r="AI411">
        <v>4</v>
      </c>
      <c r="AJ411">
        <v>12</v>
      </c>
      <c r="AK411">
        <v>7</v>
      </c>
      <c r="AL411">
        <v>5</v>
      </c>
      <c r="AM411">
        <v>1</v>
      </c>
    </row>
    <row r="412" spans="1:39">
      <c r="A412">
        <v>3</v>
      </c>
      <c r="B412">
        <v>47</v>
      </c>
      <c r="C412">
        <v>2023</v>
      </c>
      <c r="D412">
        <v>99</v>
      </c>
      <c r="E412">
        <v>47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83</v>
      </c>
      <c r="R412">
        <v>404</v>
      </c>
      <c r="S412">
        <v>404</v>
      </c>
      <c r="T412">
        <v>1.3453213453213453</v>
      </c>
      <c r="U412">
        <v>1.3299588941351936</v>
      </c>
      <c r="V412">
        <v>5.2054455445544567</v>
      </c>
      <c r="W412">
        <v>59.707920792079207</v>
      </c>
      <c r="X412">
        <v>165.80269890477675</v>
      </c>
      <c r="Y412">
        <v>153.03589108910879</v>
      </c>
      <c r="Z412">
        <v>153.03589108910879</v>
      </c>
      <c r="AA412">
        <v>31.922215548002249</v>
      </c>
      <c r="AB412">
        <v>4.2372507238416732</v>
      </c>
      <c r="AC412">
        <v>-49.667594838749849</v>
      </c>
      <c r="AD412">
        <v>10</v>
      </c>
      <c r="AE412">
        <v>0</v>
      </c>
      <c r="AF412">
        <v>0</v>
      </c>
      <c r="AG412">
        <v>0</v>
      </c>
      <c r="AH412">
        <v>39</v>
      </c>
      <c r="AI412">
        <v>7</v>
      </c>
      <c r="AJ412">
        <v>10</v>
      </c>
      <c r="AK412">
        <v>3</v>
      </c>
      <c r="AL412">
        <v>0</v>
      </c>
      <c r="AM412">
        <v>0</v>
      </c>
    </row>
    <row r="413" spans="1:39">
      <c r="A413">
        <v>3</v>
      </c>
      <c r="B413">
        <v>48</v>
      </c>
      <c r="C413">
        <v>2023</v>
      </c>
      <c r="D413">
        <v>99</v>
      </c>
      <c r="E413">
        <v>48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109</v>
      </c>
      <c r="R413">
        <v>596</v>
      </c>
      <c r="S413">
        <v>596</v>
      </c>
      <c r="T413">
        <v>1.9846819846819848</v>
      </c>
      <c r="U413">
        <v>1.9776616639555824</v>
      </c>
      <c r="V413">
        <v>5.8036912751677852</v>
      </c>
      <c r="W413">
        <v>59.223154362416103</v>
      </c>
      <c r="X413">
        <v>167.12463734393987</v>
      </c>
      <c r="Y413">
        <v>154.25604026845645</v>
      </c>
      <c r="Z413">
        <v>154.25604026845645</v>
      </c>
      <c r="AA413">
        <v>30.308372828562305</v>
      </c>
      <c r="AB413">
        <v>4.4899814781531759</v>
      </c>
      <c r="AC413">
        <v>-30.988370152779403</v>
      </c>
      <c r="AD413">
        <v>20</v>
      </c>
      <c r="AE413">
        <v>0</v>
      </c>
      <c r="AF413">
        <v>0</v>
      </c>
      <c r="AG413">
        <v>11</v>
      </c>
      <c r="AH413">
        <v>46</v>
      </c>
      <c r="AI413">
        <v>6</v>
      </c>
      <c r="AJ413">
        <v>14</v>
      </c>
      <c r="AK413">
        <v>1</v>
      </c>
      <c r="AL413">
        <v>3</v>
      </c>
      <c r="AM413">
        <v>1</v>
      </c>
    </row>
    <row r="414" spans="1:39">
      <c r="A414">
        <v>3</v>
      </c>
      <c r="B414">
        <v>49</v>
      </c>
      <c r="C414">
        <v>2023</v>
      </c>
      <c r="D414">
        <v>99</v>
      </c>
      <c r="E414">
        <v>49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105</v>
      </c>
      <c r="R414">
        <v>680</v>
      </c>
      <c r="S414">
        <v>680</v>
      </c>
      <c r="T414">
        <v>2.264402264402265</v>
      </c>
      <c r="U414">
        <v>2.2183842990830618</v>
      </c>
      <c r="V414">
        <v>6.1191176470588244</v>
      </c>
      <c r="W414">
        <v>59.19705882352941</v>
      </c>
      <c r="X414">
        <v>164.30947677012287</v>
      </c>
      <c r="Y414">
        <v>151.65764705882339</v>
      </c>
      <c r="Z414">
        <v>151.65764705882339</v>
      </c>
      <c r="AA414">
        <v>32.610864308299227</v>
      </c>
      <c r="AB414">
        <v>4.2598664225203393</v>
      </c>
      <c r="AC414">
        <v>-39.846554410625345</v>
      </c>
      <c r="AD414">
        <v>16</v>
      </c>
      <c r="AE414">
        <v>0</v>
      </c>
      <c r="AF414">
        <v>0</v>
      </c>
      <c r="AG414">
        <v>4</v>
      </c>
      <c r="AH414">
        <v>50</v>
      </c>
      <c r="AI414">
        <v>7</v>
      </c>
      <c r="AJ414">
        <v>10</v>
      </c>
      <c r="AK414">
        <v>4</v>
      </c>
      <c r="AL414">
        <v>1</v>
      </c>
      <c r="AM414">
        <v>1</v>
      </c>
    </row>
    <row r="415" spans="1:39">
      <c r="A415">
        <v>3</v>
      </c>
      <c r="B415">
        <v>50</v>
      </c>
      <c r="C415">
        <v>2023</v>
      </c>
      <c r="D415">
        <v>99</v>
      </c>
      <c r="E415">
        <v>50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122</v>
      </c>
      <c r="R415">
        <v>645</v>
      </c>
      <c r="S415">
        <v>645</v>
      </c>
      <c r="T415">
        <v>2.1478521478521482</v>
      </c>
      <c r="U415">
        <v>2.1408882429904263</v>
      </c>
      <c r="V415">
        <v>5.810852713178293</v>
      </c>
      <c r="W415">
        <v>59.027906976744156</v>
      </c>
      <c r="X415">
        <v>167.17411205455733</v>
      </c>
      <c r="Y415">
        <v>154.30170542635659</v>
      </c>
      <c r="Z415">
        <v>154.30170542635659</v>
      </c>
      <c r="AA415">
        <v>31.078443091610957</v>
      </c>
      <c r="AB415">
        <v>4.745540162426944</v>
      </c>
      <c r="AC415">
        <v>-38.430373662057754</v>
      </c>
      <c r="AD415">
        <v>17</v>
      </c>
      <c r="AE415">
        <v>0</v>
      </c>
      <c r="AF415">
        <v>0</v>
      </c>
      <c r="AG415">
        <v>5</v>
      </c>
      <c r="AH415">
        <v>59</v>
      </c>
      <c r="AI415">
        <v>5</v>
      </c>
      <c r="AJ415">
        <v>14</v>
      </c>
      <c r="AK415">
        <v>1</v>
      </c>
      <c r="AL415">
        <v>7</v>
      </c>
      <c r="AM415">
        <v>1</v>
      </c>
    </row>
    <row r="416" spans="1:39">
      <c r="A416">
        <v>3</v>
      </c>
      <c r="B416">
        <v>51</v>
      </c>
      <c r="C416">
        <v>2023</v>
      </c>
      <c r="D416">
        <v>99</v>
      </c>
      <c r="E416">
        <v>51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90</v>
      </c>
      <c r="R416">
        <v>465</v>
      </c>
      <c r="S416">
        <v>465</v>
      </c>
      <c r="T416">
        <v>1.5484515484515484</v>
      </c>
      <c r="U416">
        <v>1.5456317992566053</v>
      </c>
      <c r="V416">
        <v>5.5505376344086033</v>
      </c>
      <c r="W416">
        <v>59.550537634408599</v>
      </c>
      <c r="X416">
        <v>167.41248150607547</v>
      </c>
      <c r="Y416">
        <v>154.52172043010762</v>
      </c>
      <c r="Z416">
        <v>154.52172043010762</v>
      </c>
      <c r="AA416">
        <v>32.796592093601561</v>
      </c>
      <c r="AB416">
        <v>4.4531159480113907</v>
      </c>
      <c r="AC416">
        <v>-44.755005956264341</v>
      </c>
      <c r="AD416">
        <v>20</v>
      </c>
      <c r="AE416">
        <v>0</v>
      </c>
      <c r="AF416">
        <v>0</v>
      </c>
      <c r="AG416">
        <v>2</v>
      </c>
      <c r="AH416">
        <v>41</v>
      </c>
      <c r="AI416">
        <v>7</v>
      </c>
      <c r="AJ416">
        <v>11</v>
      </c>
      <c r="AK416">
        <v>4</v>
      </c>
      <c r="AL416">
        <v>0</v>
      </c>
      <c r="AM416">
        <v>3</v>
      </c>
    </row>
    <row r="417" spans="1:39">
      <c r="A417">
        <v>3</v>
      </c>
      <c r="B417">
        <v>52</v>
      </c>
      <c r="C417">
        <v>2023</v>
      </c>
      <c r="D417">
        <v>99</v>
      </c>
      <c r="E417">
        <v>52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46</v>
      </c>
      <c r="R417">
        <v>476</v>
      </c>
      <c r="S417">
        <v>476</v>
      </c>
      <c r="T417">
        <v>1.5850815850815849</v>
      </c>
      <c r="U417">
        <v>1.5050897415988598</v>
      </c>
      <c r="V417">
        <v>4.9705882352941186</v>
      </c>
      <c r="W417">
        <v>60.161764705882355</v>
      </c>
      <c r="X417">
        <v>159.25393992916773</v>
      </c>
      <c r="Y417">
        <v>146.99138655462187</v>
      </c>
      <c r="Z417">
        <v>146.99138655462187</v>
      </c>
      <c r="AA417">
        <v>28.760985284722601</v>
      </c>
      <c r="AB417">
        <v>4.0507661163673694</v>
      </c>
      <c r="AC417">
        <v>-37.600202767039406</v>
      </c>
      <c r="AD417">
        <v>10</v>
      </c>
      <c r="AE417">
        <v>0</v>
      </c>
      <c r="AF417">
        <v>0</v>
      </c>
      <c r="AG417">
        <v>7</v>
      </c>
      <c r="AH417">
        <v>24</v>
      </c>
      <c r="AI417">
        <v>5</v>
      </c>
      <c r="AJ417">
        <v>15</v>
      </c>
      <c r="AK417">
        <v>3</v>
      </c>
      <c r="AL417">
        <v>3</v>
      </c>
      <c r="AM417">
        <v>0</v>
      </c>
    </row>
    <row r="418" spans="1:39">
      <c r="A418">
        <v>3</v>
      </c>
      <c r="B418">
        <v>53</v>
      </c>
      <c r="C418">
        <v>2022</v>
      </c>
      <c r="D418">
        <v>99</v>
      </c>
      <c r="E418">
        <v>1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132</v>
      </c>
      <c r="R418">
        <v>972</v>
      </c>
      <c r="S418">
        <v>969</v>
      </c>
      <c r="T418">
        <v>3.0794576099353694</v>
      </c>
      <c r="U418">
        <v>3.0342013947129569</v>
      </c>
      <c r="V418">
        <v>15.240740740740742</v>
      </c>
      <c r="W418">
        <v>59.474716202270386</v>
      </c>
      <c r="X418">
        <v>165.35929091484647</v>
      </c>
      <c r="Y418">
        <v>152.22505144032931</v>
      </c>
      <c r="Z418">
        <v>152.69633642930859</v>
      </c>
      <c r="AA418">
        <v>29.696347832808225</v>
      </c>
      <c r="AB418">
        <v>4.2692688965680246</v>
      </c>
      <c r="AC418">
        <v>-37.768402706363091</v>
      </c>
      <c r="AD418">
        <v>29</v>
      </c>
      <c r="AE418">
        <v>0</v>
      </c>
      <c r="AF418">
        <v>0</v>
      </c>
      <c r="AG418">
        <v>3</v>
      </c>
      <c r="AH418">
        <v>82</v>
      </c>
      <c r="AI418">
        <v>14</v>
      </c>
      <c r="AJ418">
        <v>22</v>
      </c>
      <c r="AK418">
        <v>3</v>
      </c>
      <c r="AL418">
        <v>7</v>
      </c>
      <c r="AM418">
        <v>5</v>
      </c>
    </row>
    <row r="419" spans="1:39">
      <c r="A419">
        <v>3</v>
      </c>
      <c r="B419">
        <v>54</v>
      </c>
      <c r="C419">
        <v>2022</v>
      </c>
      <c r="D419">
        <v>99</v>
      </c>
      <c r="E419">
        <v>2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137</v>
      </c>
      <c r="R419">
        <v>747</v>
      </c>
      <c r="S419">
        <v>747</v>
      </c>
      <c r="T419">
        <v>2.3666202002281089</v>
      </c>
      <c r="U419">
        <v>2.3233762336541655</v>
      </c>
      <c r="V419">
        <v>15.124497991967871</v>
      </c>
      <c r="W419">
        <v>59.208835341365479</v>
      </c>
      <c r="X419">
        <v>164.32560143064123</v>
      </c>
      <c r="Y419">
        <v>151.67253012048172</v>
      </c>
      <c r="Z419">
        <v>151.67253012048172</v>
      </c>
      <c r="AA419">
        <v>28.295599861289055</v>
      </c>
      <c r="AB419">
        <v>4.4281292774624994</v>
      </c>
      <c r="AC419">
        <v>-36.93637004611201</v>
      </c>
      <c r="AD419">
        <v>20</v>
      </c>
      <c r="AE419">
        <v>0</v>
      </c>
      <c r="AF419">
        <v>0</v>
      </c>
      <c r="AG419">
        <v>0</v>
      </c>
      <c r="AH419">
        <v>72</v>
      </c>
      <c r="AI419">
        <v>4</v>
      </c>
      <c r="AJ419">
        <v>7</v>
      </c>
      <c r="AK419">
        <v>4</v>
      </c>
      <c r="AL419">
        <v>10</v>
      </c>
      <c r="AM419">
        <v>7</v>
      </c>
    </row>
    <row r="420" spans="1:39">
      <c r="A420">
        <v>3</v>
      </c>
      <c r="B420">
        <v>55</v>
      </c>
      <c r="C420">
        <v>2022</v>
      </c>
      <c r="D420">
        <v>99</v>
      </c>
      <c r="E420">
        <v>3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114</v>
      </c>
      <c r="R420">
        <v>541</v>
      </c>
      <c r="S420">
        <v>541</v>
      </c>
      <c r="T420">
        <v>1.7139779495627929</v>
      </c>
      <c r="U420">
        <v>1.7468706375770748</v>
      </c>
      <c r="V420">
        <v>14.53789279112754</v>
      </c>
      <c r="W420">
        <v>58.210720887245849</v>
      </c>
      <c r="X420">
        <v>170.5963636217991</v>
      </c>
      <c r="Y420">
        <v>157.46044362292051</v>
      </c>
      <c r="Z420">
        <v>157.46044362292051</v>
      </c>
      <c r="AA420">
        <v>30.882633153394313</v>
      </c>
      <c r="AB420">
        <v>4.8206230219244652</v>
      </c>
      <c r="AC420">
        <v>-46.39051532376736</v>
      </c>
      <c r="AD420">
        <v>14</v>
      </c>
      <c r="AE420">
        <v>0</v>
      </c>
      <c r="AF420">
        <v>0</v>
      </c>
      <c r="AG420">
        <v>3</v>
      </c>
      <c r="AH420">
        <v>49</v>
      </c>
      <c r="AI420">
        <v>9</v>
      </c>
      <c r="AJ420">
        <v>11</v>
      </c>
      <c r="AK420">
        <v>4</v>
      </c>
      <c r="AL420">
        <v>7</v>
      </c>
      <c r="AM420">
        <v>4</v>
      </c>
    </row>
    <row r="421" spans="1:39">
      <c r="A421">
        <v>3</v>
      </c>
      <c r="B421">
        <v>56</v>
      </c>
      <c r="C421">
        <v>2022</v>
      </c>
      <c r="D421">
        <v>99</v>
      </c>
      <c r="E421">
        <v>4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107</v>
      </c>
      <c r="R421">
        <v>543</v>
      </c>
      <c r="S421">
        <v>543</v>
      </c>
      <c r="T421">
        <v>1.7203142820935244</v>
      </c>
      <c r="U421">
        <v>1.7419039579377773</v>
      </c>
      <c r="V421">
        <v>15.055248618784528</v>
      </c>
      <c r="W421">
        <v>59.110497237569049</v>
      </c>
      <c r="X421">
        <v>169.48476522828724</v>
      </c>
      <c r="Y421">
        <v>156.43443830570902</v>
      </c>
      <c r="Z421">
        <v>156.43443830570902</v>
      </c>
      <c r="AA421">
        <v>28.183037164233024</v>
      </c>
      <c r="AB421">
        <v>4.2128825854858256</v>
      </c>
      <c r="AC421">
        <v>-33.410585759049319</v>
      </c>
      <c r="AD421">
        <v>12</v>
      </c>
      <c r="AE421">
        <v>0</v>
      </c>
      <c r="AF421">
        <v>0</v>
      </c>
      <c r="AG421">
        <v>2</v>
      </c>
      <c r="AH421">
        <v>54</v>
      </c>
      <c r="AI421">
        <v>4</v>
      </c>
      <c r="AJ421">
        <v>11</v>
      </c>
      <c r="AK421">
        <v>5</v>
      </c>
      <c r="AL421">
        <v>6</v>
      </c>
      <c r="AM421">
        <v>1</v>
      </c>
    </row>
    <row r="422" spans="1:39">
      <c r="A422">
        <v>3</v>
      </c>
      <c r="B422">
        <v>57</v>
      </c>
      <c r="C422">
        <v>2022</v>
      </c>
      <c r="D422">
        <v>99</v>
      </c>
      <c r="E422">
        <v>5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94</v>
      </c>
      <c r="R422">
        <v>413</v>
      </c>
      <c r="S422">
        <v>413</v>
      </c>
      <c r="T422">
        <v>1.3084526675959951</v>
      </c>
      <c r="U422">
        <v>1.3081787127729247</v>
      </c>
      <c r="V422">
        <v>15.184019370460048</v>
      </c>
      <c r="W422">
        <v>59.36319612590799</v>
      </c>
      <c r="X422">
        <v>167.34907489264123</v>
      </c>
      <c r="Y422">
        <v>154.46319612590796</v>
      </c>
      <c r="Z422">
        <v>154.46319612590796</v>
      </c>
      <c r="AA422">
        <v>30.359529284166989</v>
      </c>
      <c r="AB422">
        <v>4.3828635539426211</v>
      </c>
      <c r="AC422">
        <v>-51.528799438644469</v>
      </c>
      <c r="AD422">
        <v>16</v>
      </c>
      <c r="AE422">
        <v>0</v>
      </c>
      <c r="AF422">
        <v>0</v>
      </c>
      <c r="AG422">
        <v>2</v>
      </c>
      <c r="AH422">
        <v>31</v>
      </c>
      <c r="AI422">
        <v>5</v>
      </c>
      <c r="AJ422">
        <v>5</v>
      </c>
      <c r="AK422">
        <v>2</v>
      </c>
      <c r="AL422">
        <v>7</v>
      </c>
      <c r="AM422">
        <v>3</v>
      </c>
    </row>
    <row r="423" spans="1:39">
      <c r="A423">
        <v>3</v>
      </c>
      <c r="B423">
        <v>58</v>
      </c>
      <c r="C423">
        <v>2022</v>
      </c>
      <c r="D423">
        <v>99</v>
      </c>
      <c r="E423">
        <v>6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108</v>
      </c>
      <c r="R423">
        <v>763</v>
      </c>
      <c r="S423">
        <v>763</v>
      </c>
      <c r="T423">
        <v>2.4173108604739575</v>
      </c>
      <c r="U423">
        <v>2.4199767171819579</v>
      </c>
      <c r="V423">
        <v>15.006553079947572</v>
      </c>
      <c r="W423">
        <v>59.024901703800786</v>
      </c>
      <c r="X423">
        <v>167.56871504254875</v>
      </c>
      <c r="Y423">
        <v>154.66592398427238</v>
      </c>
      <c r="Z423">
        <v>154.66592398427238</v>
      </c>
      <c r="AA423">
        <v>30.462283020052745</v>
      </c>
      <c r="AB423">
        <v>4.4604754502155846</v>
      </c>
      <c r="AC423">
        <v>-42.611674089594125</v>
      </c>
      <c r="AD423">
        <v>16</v>
      </c>
      <c r="AE423">
        <v>0</v>
      </c>
      <c r="AF423">
        <v>0</v>
      </c>
      <c r="AG423">
        <v>3</v>
      </c>
      <c r="AH423">
        <v>48</v>
      </c>
      <c r="AI423">
        <v>5</v>
      </c>
      <c r="AJ423">
        <v>6</v>
      </c>
      <c r="AK423">
        <v>2</v>
      </c>
      <c r="AL423">
        <v>11</v>
      </c>
      <c r="AM423">
        <v>0</v>
      </c>
    </row>
    <row r="424" spans="1:39">
      <c r="A424">
        <v>3</v>
      </c>
      <c r="B424">
        <v>59</v>
      </c>
      <c r="C424">
        <v>2022</v>
      </c>
      <c r="D424">
        <v>99</v>
      </c>
      <c r="E424">
        <v>7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117</v>
      </c>
      <c r="R424">
        <v>588</v>
      </c>
      <c r="S424">
        <v>588</v>
      </c>
      <c r="T424">
        <v>1.8628817640349769</v>
      </c>
      <c r="U424">
        <v>1.8760596758083341</v>
      </c>
      <c r="V424">
        <v>15</v>
      </c>
      <c r="W424">
        <v>58.954081632653057</v>
      </c>
      <c r="X424">
        <v>168.56818567080128</v>
      </c>
      <c r="Y424">
        <v>155.5884353741497</v>
      </c>
      <c r="Z424">
        <v>155.5884353741497</v>
      </c>
      <c r="AA424">
        <v>31.275169492804523</v>
      </c>
      <c r="AB424">
        <v>4.8581511915685036</v>
      </c>
      <c r="AC424">
        <v>-44.348917408936174</v>
      </c>
      <c r="AD424">
        <v>19</v>
      </c>
      <c r="AE424">
        <v>0</v>
      </c>
      <c r="AF424">
        <v>0</v>
      </c>
      <c r="AG424">
        <v>2</v>
      </c>
      <c r="AH424">
        <v>39</v>
      </c>
      <c r="AI424">
        <v>4</v>
      </c>
      <c r="AJ424">
        <v>11</v>
      </c>
      <c r="AK424">
        <v>4</v>
      </c>
      <c r="AL424">
        <v>7</v>
      </c>
      <c r="AM424">
        <v>4</v>
      </c>
    </row>
    <row r="425" spans="1:39">
      <c r="A425">
        <v>3</v>
      </c>
      <c r="B425">
        <v>60</v>
      </c>
      <c r="C425">
        <v>2022</v>
      </c>
      <c r="D425">
        <v>99</v>
      </c>
      <c r="E425">
        <v>8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96</v>
      </c>
      <c r="R425">
        <v>471</v>
      </c>
      <c r="S425">
        <v>471</v>
      </c>
      <c r="T425">
        <v>1.4922063109872004</v>
      </c>
      <c r="U425">
        <v>1.5104242864416799</v>
      </c>
      <c r="V425">
        <v>14.834394904458598</v>
      </c>
      <c r="W425">
        <v>58.815286624203821</v>
      </c>
      <c r="X425">
        <v>169.4276716973406</v>
      </c>
      <c r="Y425">
        <v>156.38174097664557</v>
      </c>
      <c r="Z425">
        <v>156.38174097664557</v>
      </c>
      <c r="AA425">
        <v>30.645265874778143</v>
      </c>
      <c r="AB425">
        <v>4.4150221117151682</v>
      </c>
      <c r="AC425">
        <v>-43.268454375279426</v>
      </c>
      <c r="AD425">
        <v>16</v>
      </c>
      <c r="AE425">
        <v>0</v>
      </c>
      <c r="AF425">
        <v>0</v>
      </c>
      <c r="AG425">
        <v>0</v>
      </c>
      <c r="AH425">
        <v>44</v>
      </c>
      <c r="AI425">
        <v>5</v>
      </c>
      <c r="AJ425">
        <v>5</v>
      </c>
      <c r="AK425">
        <v>0</v>
      </c>
      <c r="AL425">
        <v>3</v>
      </c>
      <c r="AM425">
        <v>1</v>
      </c>
    </row>
    <row r="426" spans="1:39">
      <c r="A426">
        <v>3</v>
      </c>
      <c r="B426">
        <v>61</v>
      </c>
      <c r="C426">
        <v>2022</v>
      </c>
      <c r="D426">
        <v>99</v>
      </c>
      <c r="E426">
        <v>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122</v>
      </c>
      <c r="R426">
        <v>578</v>
      </c>
      <c r="S426">
        <v>578</v>
      </c>
      <c r="T426">
        <v>1.8312001013813204</v>
      </c>
      <c r="U426">
        <v>1.8537936941718776</v>
      </c>
      <c r="V426">
        <v>15.06920415224913</v>
      </c>
      <c r="W426">
        <v>59.062283737024231</v>
      </c>
      <c r="X426">
        <v>169.44932838982245</v>
      </c>
      <c r="Y426">
        <v>156.40173010380613</v>
      </c>
      <c r="Z426">
        <v>156.40173010380613</v>
      </c>
      <c r="AA426">
        <v>30.428506549740408</v>
      </c>
      <c r="AB426">
        <v>4.6822490724266714</v>
      </c>
      <c r="AC426">
        <v>-43.809730907811961</v>
      </c>
      <c r="AD426">
        <v>17</v>
      </c>
      <c r="AE426">
        <v>0</v>
      </c>
      <c r="AF426">
        <v>0</v>
      </c>
      <c r="AG426">
        <v>1</v>
      </c>
      <c r="AH426">
        <v>54</v>
      </c>
      <c r="AI426">
        <v>7</v>
      </c>
      <c r="AJ426">
        <v>5</v>
      </c>
      <c r="AK426">
        <v>3</v>
      </c>
      <c r="AL426">
        <v>7</v>
      </c>
      <c r="AM426">
        <v>3</v>
      </c>
    </row>
    <row r="427" spans="1:39">
      <c r="A427">
        <v>3</v>
      </c>
      <c r="B427">
        <v>62</v>
      </c>
      <c r="C427">
        <v>2022</v>
      </c>
      <c r="D427">
        <v>99</v>
      </c>
      <c r="E427">
        <v>10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113</v>
      </c>
      <c r="R427">
        <v>527</v>
      </c>
      <c r="S427">
        <v>527</v>
      </c>
      <c r="T427">
        <v>1.6696236218476741</v>
      </c>
      <c r="U427">
        <v>1.7237228754926852</v>
      </c>
      <c r="V427">
        <v>15.110056925996204</v>
      </c>
      <c r="W427">
        <v>59.161290322580633</v>
      </c>
      <c r="X427">
        <v>172.80771183809904</v>
      </c>
      <c r="Y427">
        <v>159.50151802656544</v>
      </c>
      <c r="Z427">
        <v>159.50151802656544</v>
      </c>
      <c r="AA427">
        <v>31.042169970560309</v>
      </c>
      <c r="AB427">
        <v>4.6139978266331347</v>
      </c>
      <c r="AC427">
        <v>-41.966921376586818</v>
      </c>
      <c r="AD427">
        <v>25</v>
      </c>
      <c r="AE427">
        <v>0</v>
      </c>
      <c r="AF427">
        <v>0</v>
      </c>
      <c r="AG427">
        <v>1</v>
      </c>
      <c r="AH427">
        <v>48</v>
      </c>
      <c r="AI427">
        <v>3</v>
      </c>
      <c r="AJ427">
        <v>4</v>
      </c>
      <c r="AK427">
        <v>1</v>
      </c>
      <c r="AL427">
        <v>7</v>
      </c>
      <c r="AM427">
        <v>1</v>
      </c>
    </row>
    <row r="428" spans="1:39">
      <c r="A428">
        <v>3</v>
      </c>
      <c r="B428">
        <v>63</v>
      </c>
      <c r="C428">
        <v>2022</v>
      </c>
      <c r="D428">
        <v>99</v>
      </c>
      <c r="E428">
        <v>11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96</v>
      </c>
      <c r="R428">
        <v>489</v>
      </c>
      <c r="S428">
        <v>489</v>
      </c>
      <c r="T428">
        <v>1.5492333037637818</v>
      </c>
      <c r="U428">
        <v>1.5477092448238861</v>
      </c>
      <c r="V428">
        <v>15.073619631901837</v>
      </c>
      <c r="W428">
        <v>59.257668711656429</v>
      </c>
      <c r="X428">
        <v>167.219456427095</v>
      </c>
      <c r="Y428">
        <v>154.34355828220853</v>
      </c>
      <c r="Z428">
        <v>154.34355828220853</v>
      </c>
      <c r="AA428">
        <v>32.705992840865257</v>
      </c>
      <c r="AB428">
        <v>4.3669922314977345</v>
      </c>
      <c r="AC428">
        <v>-49.289587778652432</v>
      </c>
      <c r="AD428">
        <v>9</v>
      </c>
      <c r="AE428">
        <v>0</v>
      </c>
      <c r="AF428">
        <v>0</v>
      </c>
      <c r="AG428">
        <v>2</v>
      </c>
      <c r="AH428">
        <v>31</v>
      </c>
      <c r="AI428">
        <v>3</v>
      </c>
      <c r="AJ428">
        <v>15</v>
      </c>
      <c r="AK428">
        <v>3</v>
      </c>
      <c r="AL428">
        <v>3</v>
      </c>
      <c r="AM428">
        <v>0</v>
      </c>
    </row>
    <row r="429" spans="1:39">
      <c r="A429">
        <v>3</v>
      </c>
      <c r="B429">
        <v>64</v>
      </c>
      <c r="C429">
        <v>2022</v>
      </c>
      <c r="D429">
        <v>99</v>
      </c>
      <c r="E429">
        <v>12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102</v>
      </c>
      <c r="R429">
        <v>476</v>
      </c>
      <c r="S429">
        <v>476</v>
      </c>
      <c r="T429">
        <v>1.5080471423140285</v>
      </c>
      <c r="U429">
        <v>1.5442026295541924</v>
      </c>
      <c r="V429">
        <v>14.844537815126053</v>
      </c>
      <c r="W429">
        <v>58.903361344537807</v>
      </c>
      <c r="X429">
        <v>171.39716124803135</v>
      </c>
      <c r="Y429">
        <v>158.19957983193277</v>
      </c>
      <c r="Z429">
        <v>158.19957983193277</v>
      </c>
      <c r="AA429">
        <v>32.463309603484937</v>
      </c>
      <c r="AB429">
        <v>5.3729705220459447</v>
      </c>
      <c r="AC429">
        <v>-48.674283999368249</v>
      </c>
      <c r="AD429">
        <v>21</v>
      </c>
      <c r="AE429">
        <v>0</v>
      </c>
      <c r="AF429">
        <v>0</v>
      </c>
      <c r="AG429">
        <v>3</v>
      </c>
      <c r="AH429">
        <v>38</v>
      </c>
      <c r="AI429">
        <v>1</v>
      </c>
      <c r="AJ429">
        <v>6</v>
      </c>
      <c r="AK429">
        <v>1</v>
      </c>
      <c r="AL429">
        <v>8</v>
      </c>
      <c r="AM429">
        <v>3</v>
      </c>
    </row>
    <row r="430" spans="1:39">
      <c r="A430">
        <v>3</v>
      </c>
      <c r="B430">
        <v>65</v>
      </c>
      <c r="C430">
        <v>2022</v>
      </c>
      <c r="D430">
        <v>99</v>
      </c>
      <c r="E430">
        <v>13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113</v>
      </c>
      <c r="R430">
        <v>635</v>
      </c>
      <c r="S430">
        <v>635</v>
      </c>
      <c r="T430">
        <v>2.0117855785071606</v>
      </c>
      <c r="U430">
        <v>2.0073690884190434</v>
      </c>
      <c r="V430">
        <v>15.039370078740156</v>
      </c>
      <c r="W430">
        <v>59.047244094488192</v>
      </c>
      <c r="X430">
        <v>167.01666083722188</v>
      </c>
      <c r="Y430">
        <v>154.15637795275578</v>
      </c>
      <c r="Z430">
        <v>154.15637795275578</v>
      </c>
      <c r="AA430">
        <v>31.277663325467113</v>
      </c>
      <c r="AB430">
        <v>4.5845654577593686</v>
      </c>
      <c r="AC430">
        <v>-44.586421955626392</v>
      </c>
      <c r="AD430">
        <v>16</v>
      </c>
      <c r="AE430">
        <v>0</v>
      </c>
      <c r="AF430">
        <v>0</v>
      </c>
      <c r="AG430">
        <v>0</v>
      </c>
      <c r="AH430">
        <v>37</v>
      </c>
      <c r="AI430">
        <v>2</v>
      </c>
      <c r="AJ430">
        <v>3</v>
      </c>
      <c r="AK430">
        <v>2</v>
      </c>
      <c r="AL430">
        <v>8</v>
      </c>
      <c r="AM430">
        <v>2</v>
      </c>
    </row>
    <row r="431" spans="1:39">
      <c r="A431">
        <v>3</v>
      </c>
      <c r="B431">
        <v>66</v>
      </c>
      <c r="C431">
        <v>2022</v>
      </c>
      <c r="D431">
        <v>99</v>
      </c>
      <c r="E431">
        <v>14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135</v>
      </c>
      <c r="R431">
        <v>778</v>
      </c>
      <c r="S431">
        <v>778</v>
      </c>
      <c r="T431">
        <v>2.464833354454441</v>
      </c>
      <c r="U431">
        <v>2.4555186211903473</v>
      </c>
      <c r="V431">
        <v>15.226221079691516</v>
      </c>
      <c r="W431">
        <v>59.437017994858607</v>
      </c>
      <c r="X431">
        <v>166.75156734355119</v>
      </c>
      <c r="Y431">
        <v>153.91169665809775</v>
      </c>
      <c r="Z431">
        <v>153.91169665809775</v>
      </c>
      <c r="AA431">
        <v>29.318484381483596</v>
      </c>
      <c r="AB431">
        <v>4.4616926885982409</v>
      </c>
      <c r="AC431">
        <v>-49.790469814279291</v>
      </c>
      <c r="AD431">
        <v>26</v>
      </c>
      <c r="AE431">
        <v>0</v>
      </c>
      <c r="AF431">
        <v>0</v>
      </c>
      <c r="AG431">
        <v>1</v>
      </c>
      <c r="AH431">
        <v>71</v>
      </c>
      <c r="AI431">
        <v>6</v>
      </c>
      <c r="AJ431">
        <v>8</v>
      </c>
      <c r="AK431">
        <v>2</v>
      </c>
      <c r="AL431">
        <v>10</v>
      </c>
      <c r="AM431">
        <v>2</v>
      </c>
    </row>
    <row r="432" spans="1:39">
      <c r="A432">
        <v>3</v>
      </c>
      <c r="B432">
        <v>67</v>
      </c>
      <c r="C432">
        <v>2022</v>
      </c>
      <c r="D432">
        <v>99</v>
      </c>
      <c r="E432">
        <v>15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32</v>
      </c>
      <c r="R432">
        <v>174</v>
      </c>
      <c r="S432">
        <v>174</v>
      </c>
      <c r="T432">
        <v>0.55126093017361555</v>
      </c>
      <c r="U432">
        <v>0.56265179991393532</v>
      </c>
      <c r="V432">
        <v>14.586206896551722</v>
      </c>
      <c r="W432">
        <v>58.258620689655153</v>
      </c>
      <c r="X432">
        <v>170.84282885642773</v>
      </c>
      <c r="Y432">
        <v>157.68793103448269</v>
      </c>
      <c r="Z432">
        <v>157.68793103448269</v>
      </c>
      <c r="AA432">
        <v>35.613942498930101</v>
      </c>
      <c r="AB432">
        <v>5.5777483143668407</v>
      </c>
      <c r="AC432">
        <v>-55.963340473661091</v>
      </c>
      <c r="AD432">
        <v>5</v>
      </c>
      <c r="AE432">
        <v>0</v>
      </c>
      <c r="AF432">
        <v>0</v>
      </c>
      <c r="AG432">
        <v>0</v>
      </c>
      <c r="AH432">
        <v>21</v>
      </c>
      <c r="AI432">
        <v>2</v>
      </c>
      <c r="AJ432">
        <v>7</v>
      </c>
      <c r="AK432">
        <v>4</v>
      </c>
      <c r="AL432">
        <v>0</v>
      </c>
      <c r="AM432">
        <v>0</v>
      </c>
    </row>
    <row r="433" spans="1:39">
      <c r="A433">
        <v>3</v>
      </c>
      <c r="B433">
        <v>68</v>
      </c>
      <c r="C433">
        <v>2022</v>
      </c>
      <c r="D433">
        <v>99</v>
      </c>
      <c r="E433">
        <v>16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114</v>
      </c>
      <c r="R433">
        <v>655</v>
      </c>
      <c r="S433">
        <v>655</v>
      </c>
      <c r="T433">
        <v>2.0751489038144726</v>
      </c>
      <c r="U433">
        <v>2.0567590467644097</v>
      </c>
      <c r="V433">
        <v>15.103816793893126</v>
      </c>
      <c r="W433">
        <v>59.280916030534357</v>
      </c>
      <c r="X433">
        <v>165.90077162918803</v>
      </c>
      <c r="Y433">
        <v>153.12641221374022</v>
      </c>
      <c r="Z433">
        <v>153.12641221374022</v>
      </c>
      <c r="AA433">
        <v>28.802247396111113</v>
      </c>
      <c r="AB433">
        <v>4.6568199106227155</v>
      </c>
      <c r="AC433">
        <v>-42.412683639463125</v>
      </c>
      <c r="AD433">
        <v>25</v>
      </c>
      <c r="AE433">
        <v>0</v>
      </c>
      <c r="AF433">
        <v>0</v>
      </c>
      <c r="AG433">
        <v>3</v>
      </c>
      <c r="AH433">
        <v>47</v>
      </c>
      <c r="AI433">
        <v>4</v>
      </c>
      <c r="AJ433">
        <v>5</v>
      </c>
      <c r="AK433">
        <v>8</v>
      </c>
      <c r="AL433">
        <v>4</v>
      </c>
      <c r="AM433">
        <v>1</v>
      </c>
    </row>
    <row r="434" spans="1:39">
      <c r="A434">
        <v>3</v>
      </c>
      <c r="B434">
        <v>69</v>
      </c>
      <c r="C434">
        <v>2022</v>
      </c>
      <c r="D434">
        <v>99</v>
      </c>
      <c r="E434">
        <v>17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122</v>
      </c>
      <c r="R434">
        <v>609</v>
      </c>
      <c r="S434">
        <v>609</v>
      </c>
      <c r="T434">
        <v>1.9294132556076535</v>
      </c>
      <c r="U434">
        <v>1.8911340201636075</v>
      </c>
      <c r="V434">
        <v>15.177339901477829</v>
      </c>
      <c r="W434">
        <v>59.279146141215101</v>
      </c>
      <c r="X434">
        <v>164.06324774464636</v>
      </c>
      <c r="Y434">
        <v>151.43037766830861</v>
      </c>
      <c r="Z434">
        <v>151.43037766830861</v>
      </c>
      <c r="AA434">
        <v>29.462711620756725</v>
      </c>
      <c r="AB434">
        <v>4.3866017001979243</v>
      </c>
      <c r="AC434">
        <v>-36.130390637898749</v>
      </c>
      <c r="AD434">
        <v>23</v>
      </c>
      <c r="AE434">
        <v>0</v>
      </c>
      <c r="AF434">
        <v>0</v>
      </c>
      <c r="AG434">
        <v>1</v>
      </c>
      <c r="AH434">
        <v>47</v>
      </c>
      <c r="AI434">
        <v>3</v>
      </c>
      <c r="AJ434">
        <v>7</v>
      </c>
      <c r="AK434">
        <v>6</v>
      </c>
      <c r="AL434">
        <v>7</v>
      </c>
      <c r="AM434">
        <v>3</v>
      </c>
    </row>
    <row r="435" spans="1:39">
      <c r="A435">
        <v>3</v>
      </c>
      <c r="B435">
        <v>70</v>
      </c>
      <c r="C435">
        <v>2022</v>
      </c>
      <c r="D435">
        <v>99</v>
      </c>
      <c r="E435">
        <v>18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130</v>
      </c>
      <c r="R435">
        <v>717</v>
      </c>
      <c r="S435">
        <v>717</v>
      </c>
      <c r="T435">
        <v>2.2715752122671402</v>
      </c>
      <c r="U435">
        <v>2.3246624027168301</v>
      </c>
      <c r="V435">
        <v>14.711297071129701</v>
      </c>
      <c r="W435">
        <v>58.504881450488142</v>
      </c>
      <c r="X435">
        <v>171.29592273089222</v>
      </c>
      <c r="Y435">
        <v>158.10613668061373</v>
      </c>
      <c r="Z435">
        <v>158.10613668061373</v>
      </c>
      <c r="AA435">
        <v>30.135739241562071</v>
      </c>
      <c r="AB435">
        <v>4.7713745632726843</v>
      </c>
      <c r="AC435">
        <v>-44.590416338089298</v>
      </c>
      <c r="AD435">
        <v>25</v>
      </c>
      <c r="AE435">
        <v>0</v>
      </c>
      <c r="AF435">
        <v>0</v>
      </c>
      <c r="AG435">
        <v>3</v>
      </c>
      <c r="AH435">
        <v>46</v>
      </c>
      <c r="AI435">
        <v>8</v>
      </c>
      <c r="AJ435">
        <v>13</v>
      </c>
      <c r="AK435">
        <v>2</v>
      </c>
      <c r="AL435">
        <v>12</v>
      </c>
      <c r="AM435">
        <v>9</v>
      </c>
    </row>
    <row r="436" spans="1:39">
      <c r="A436">
        <v>3</v>
      </c>
      <c r="B436">
        <v>71</v>
      </c>
      <c r="C436">
        <v>2022</v>
      </c>
      <c r="D436">
        <v>99</v>
      </c>
      <c r="E436">
        <v>19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90</v>
      </c>
      <c r="R436">
        <v>537</v>
      </c>
      <c r="S436">
        <v>537</v>
      </c>
      <c r="T436">
        <v>1.7013052845013306</v>
      </c>
      <c r="U436">
        <v>1.7092350176678976</v>
      </c>
      <c r="V436">
        <v>14.68156424581006</v>
      </c>
      <c r="W436">
        <v>58.324022346368722</v>
      </c>
      <c r="X436">
        <v>168.16429302069403</v>
      </c>
      <c r="Y436">
        <v>155.2156424581006</v>
      </c>
      <c r="Z436">
        <v>155.2156424581006</v>
      </c>
      <c r="AA436">
        <v>30.084990368020055</v>
      </c>
      <c r="AB436">
        <v>4.8245994636449359</v>
      </c>
      <c r="AC436">
        <v>-36.321773783753088</v>
      </c>
      <c r="AD436">
        <v>10</v>
      </c>
      <c r="AE436">
        <v>0</v>
      </c>
      <c r="AF436">
        <v>0</v>
      </c>
      <c r="AG436">
        <v>0</v>
      </c>
      <c r="AH436">
        <v>26</v>
      </c>
      <c r="AI436">
        <v>7</v>
      </c>
      <c r="AJ436">
        <v>1</v>
      </c>
      <c r="AK436">
        <v>1</v>
      </c>
      <c r="AL436">
        <v>8</v>
      </c>
      <c r="AM436">
        <v>0</v>
      </c>
    </row>
    <row r="437" spans="1:39">
      <c r="A437">
        <v>3</v>
      </c>
      <c r="B437">
        <v>72</v>
      </c>
      <c r="C437">
        <v>2022</v>
      </c>
      <c r="D437">
        <v>99</v>
      </c>
      <c r="E437">
        <v>20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121</v>
      </c>
      <c r="R437">
        <v>908</v>
      </c>
      <c r="S437">
        <v>908</v>
      </c>
      <c r="T437">
        <v>2.8766949689519703</v>
      </c>
      <c r="U437">
        <v>2.8655075670881218</v>
      </c>
      <c r="V437">
        <v>15.07709251101322</v>
      </c>
      <c r="W437">
        <v>59.166299559471362</v>
      </c>
      <c r="X437">
        <v>166.7331675583832</v>
      </c>
      <c r="Y437">
        <v>153.89471365638789</v>
      </c>
      <c r="Z437">
        <v>153.89471365638789</v>
      </c>
      <c r="AA437">
        <v>30.928346467703417</v>
      </c>
      <c r="AB437">
        <v>4.4073787706896956</v>
      </c>
      <c r="AC437">
        <v>-43.490965378796567</v>
      </c>
      <c r="AD437">
        <v>21</v>
      </c>
      <c r="AE437">
        <v>0</v>
      </c>
      <c r="AF437">
        <v>0</v>
      </c>
      <c r="AG437">
        <v>0</v>
      </c>
      <c r="AH437">
        <v>53</v>
      </c>
      <c r="AI437">
        <v>4</v>
      </c>
      <c r="AJ437">
        <v>9</v>
      </c>
      <c r="AK437">
        <v>6</v>
      </c>
      <c r="AL437">
        <v>9</v>
      </c>
      <c r="AM437">
        <v>3</v>
      </c>
    </row>
    <row r="438" spans="1:39">
      <c r="A438">
        <v>3</v>
      </c>
      <c r="B438">
        <v>73</v>
      </c>
      <c r="C438">
        <v>2022</v>
      </c>
      <c r="D438">
        <v>99</v>
      </c>
      <c r="E438">
        <v>21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92</v>
      </c>
      <c r="R438">
        <v>503</v>
      </c>
      <c r="S438">
        <v>503</v>
      </c>
      <c r="T438">
        <v>1.5935876314788997</v>
      </c>
      <c r="U438">
        <v>1.6047091735001524</v>
      </c>
      <c r="V438">
        <v>14.78131212723658</v>
      </c>
      <c r="W438">
        <v>58.564612326043751</v>
      </c>
      <c r="X438">
        <v>168.55228326681308</v>
      </c>
      <c r="Y438">
        <v>155.57375745526829</v>
      </c>
      <c r="Z438">
        <v>155.57375745526829</v>
      </c>
      <c r="AA438">
        <v>29.928788032233204</v>
      </c>
      <c r="AB438">
        <v>4.5246508601624909</v>
      </c>
      <c r="AC438">
        <v>-47.459868946976961</v>
      </c>
      <c r="AD438">
        <v>12</v>
      </c>
      <c r="AE438">
        <v>0</v>
      </c>
      <c r="AF438">
        <v>0</v>
      </c>
      <c r="AG438">
        <v>0</v>
      </c>
      <c r="AH438">
        <v>35</v>
      </c>
      <c r="AI438">
        <v>3</v>
      </c>
      <c r="AJ438">
        <v>11</v>
      </c>
      <c r="AK438">
        <v>3</v>
      </c>
      <c r="AL438">
        <v>2</v>
      </c>
      <c r="AM438">
        <v>6</v>
      </c>
    </row>
    <row r="439" spans="1:39">
      <c r="A439">
        <v>3</v>
      </c>
      <c r="B439">
        <v>74</v>
      </c>
      <c r="C439">
        <v>2022</v>
      </c>
      <c r="D439">
        <v>99</v>
      </c>
      <c r="E439">
        <v>22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120</v>
      </c>
      <c r="R439">
        <v>615</v>
      </c>
      <c r="S439">
        <v>615</v>
      </c>
      <c r="T439">
        <v>1.9484222531998476</v>
      </c>
      <c r="U439">
        <v>1.9189019016647364</v>
      </c>
      <c r="V439">
        <v>14.878048780487802</v>
      </c>
      <c r="W439">
        <v>58.8</v>
      </c>
      <c r="X439">
        <v>164.84810048533851</v>
      </c>
      <c r="Y439">
        <v>152.15479674796757</v>
      </c>
      <c r="Z439">
        <v>152.15479674796757</v>
      </c>
      <c r="AA439">
        <v>30.372914317623245</v>
      </c>
      <c r="AB439">
        <v>4.6483496503108839</v>
      </c>
      <c r="AC439">
        <v>-40.00381707101257</v>
      </c>
      <c r="AD439">
        <v>13</v>
      </c>
      <c r="AE439">
        <v>0</v>
      </c>
      <c r="AF439">
        <v>0</v>
      </c>
      <c r="AG439">
        <v>0</v>
      </c>
      <c r="AH439">
        <v>38</v>
      </c>
      <c r="AI439">
        <v>6</v>
      </c>
      <c r="AJ439">
        <v>9</v>
      </c>
      <c r="AK439">
        <v>5</v>
      </c>
      <c r="AL439">
        <v>7</v>
      </c>
      <c r="AM439">
        <v>3</v>
      </c>
    </row>
    <row r="440" spans="1:39">
      <c r="A440">
        <v>3</v>
      </c>
      <c r="B440">
        <v>75</v>
      </c>
      <c r="C440">
        <v>2022</v>
      </c>
      <c r="D440">
        <v>99</v>
      </c>
      <c r="E440">
        <v>23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122</v>
      </c>
      <c r="R440">
        <v>712</v>
      </c>
      <c r="S440">
        <v>712</v>
      </c>
      <c r="T440">
        <v>2.2557343809403121</v>
      </c>
      <c r="U440">
        <v>2.1498730114141198</v>
      </c>
      <c r="V440">
        <v>15.251404494382022</v>
      </c>
      <c r="W440">
        <v>59.650280898876403</v>
      </c>
      <c r="X440">
        <v>159.52880202563699</v>
      </c>
      <c r="Y440">
        <v>147.24508426966304</v>
      </c>
      <c r="Z440">
        <v>147.24508426966304</v>
      </c>
      <c r="AA440">
        <v>29.615525147600472</v>
      </c>
      <c r="AB440">
        <v>4.4752628357657773</v>
      </c>
      <c r="AC440">
        <v>-41.019071755523214</v>
      </c>
      <c r="AD440">
        <v>29</v>
      </c>
      <c r="AE440">
        <v>0</v>
      </c>
      <c r="AF440">
        <v>0</v>
      </c>
      <c r="AG440">
        <v>3</v>
      </c>
      <c r="AH440">
        <v>41</v>
      </c>
      <c r="AI440">
        <v>10</v>
      </c>
      <c r="AJ440">
        <v>9</v>
      </c>
      <c r="AK440">
        <v>3</v>
      </c>
      <c r="AL440">
        <v>8</v>
      </c>
      <c r="AM440">
        <v>3</v>
      </c>
    </row>
    <row r="441" spans="1:39">
      <c r="A441">
        <v>3</v>
      </c>
      <c r="B441">
        <v>76</v>
      </c>
      <c r="C441">
        <v>2022</v>
      </c>
      <c r="D441">
        <v>99</v>
      </c>
      <c r="E441">
        <v>24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135</v>
      </c>
      <c r="R441">
        <v>676</v>
      </c>
      <c r="S441">
        <v>676</v>
      </c>
      <c r="T441">
        <v>2.1416803953871497</v>
      </c>
      <c r="U441">
        <v>2.1282837450051488</v>
      </c>
      <c r="V441">
        <v>14.989644970414203</v>
      </c>
      <c r="W441">
        <v>59.090236686390512</v>
      </c>
      <c r="X441">
        <v>166.33709860437088</v>
      </c>
      <c r="Y441">
        <v>153.52914201183441</v>
      </c>
      <c r="Z441">
        <v>153.52914201183441</v>
      </c>
      <c r="AA441">
        <v>30.037677915080398</v>
      </c>
      <c r="AB441">
        <v>4.5269566631866489</v>
      </c>
      <c r="AC441">
        <v>-39.213554927205848</v>
      </c>
      <c r="AD441">
        <v>12</v>
      </c>
      <c r="AE441">
        <v>0</v>
      </c>
      <c r="AF441">
        <v>0</v>
      </c>
      <c r="AG441">
        <v>2</v>
      </c>
      <c r="AH441">
        <v>45</v>
      </c>
      <c r="AI441">
        <v>2</v>
      </c>
      <c r="AJ441">
        <v>12</v>
      </c>
      <c r="AK441">
        <v>4</v>
      </c>
      <c r="AL441">
        <v>4</v>
      </c>
      <c r="AM441">
        <v>0</v>
      </c>
    </row>
    <row r="442" spans="1:39">
      <c r="A442">
        <v>3</v>
      </c>
      <c r="B442">
        <v>77</v>
      </c>
      <c r="C442">
        <v>2022</v>
      </c>
      <c r="D442">
        <v>99</v>
      </c>
      <c r="E442">
        <v>25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141</v>
      </c>
      <c r="R442">
        <v>677</v>
      </c>
      <c r="S442">
        <v>677</v>
      </c>
      <c r="T442">
        <v>2.1448485616525161</v>
      </c>
      <c r="U442">
        <v>2.0984713632561323</v>
      </c>
      <c r="V442">
        <v>15.165435745937957</v>
      </c>
      <c r="W442">
        <v>59.288035450516993</v>
      </c>
      <c r="X442">
        <v>163.76484106319563</v>
      </c>
      <c r="Y442">
        <v>151.15494830132923</v>
      </c>
      <c r="Z442">
        <v>151.15494830132923</v>
      </c>
      <c r="AA442">
        <v>28.236472321499274</v>
      </c>
      <c r="AB442">
        <v>4.1245084908640761</v>
      </c>
      <c r="AC442">
        <v>-32.773015950709386</v>
      </c>
      <c r="AD442">
        <v>19</v>
      </c>
      <c r="AE442">
        <v>0</v>
      </c>
      <c r="AF442">
        <v>0</v>
      </c>
      <c r="AG442">
        <v>2</v>
      </c>
      <c r="AH442">
        <v>30</v>
      </c>
      <c r="AI442">
        <v>4</v>
      </c>
      <c r="AJ442">
        <v>19</v>
      </c>
      <c r="AK442">
        <v>3</v>
      </c>
      <c r="AL442">
        <v>2</v>
      </c>
      <c r="AM442">
        <v>3</v>
      </c>
    </row>
    <row r="443" spans="1:39">
      <c r="A443">
        <v>3</v>
      </c>
      <c r="B443">
        <v>78</v>
      </c>
      <c r="C443">
        <v>2022</v>
      </c>
      <c r="D443">
        <v>99</v>
      </c>
      <c r="E443">
        <v>26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136</v>
      </c>
      <c r="R443">
        <v>647</v>
      </c>
      <c r="S443">
        <v>647</v>
      </c>
      <c r="T443">
        <v>2.0498035736915474</v>
      </c>
      <c r="U443">
        <v>2.0637907331736405</v>
      </c>
      <c r="V443">
        <v>15.182380216383303</v>
      </c>
      <c r="W443">
        <v>59.366306027820698</v>
      </c>
      <c r="X443">
        <v>168.52629269852875</v>
      </c>
      <c r="Y443">
        <v>155.54976816074179</v>
      </c>
      <c r="Z443">
        <v>155.54976816074179</v>
      </c>
      <c r="AA443">
        <v>31.111573097905751</v>
      </c>
      <c r="AB443">
        <v>4.5223445710698362</v>
      </c>
      <c r="AC443">
        <v>-43.90959231803928</v>
      </c>
      <c r="AD443">
        <v>19</v>
      </c>
      <c r="AE443">
        <v>0</v>
      </c>
      <c r="AF443">
        <v>0</v>
      </c>
      <c r="AG443">
        <v>3</v>
      </c>
      <c r="AH443">
        <v>53</v>
      </c>
      <c r="AI443">
        <v>3</v>
      </c>
      <c r="AJ443">
        <v>32</v>
      </c>
      <c r="AK443">
        <v>5</v>
      </c>
      <c r="AL443">
        <v>7</v>
      </c>
      <c r="AM443">
        <v>2</v>
      </c>
    </row>
    <row r="444" spans="1:39">
      <c r="A444">
        <v>3</v>
      </c>
      <c r="B444">
        <v>79</v>
      </c>
      <c r="C444">
        <v>2022</v>
      </c>
      <c r="D444">
        <v>99</v>
      </c>
      <c r="E444">
        <v>27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118</v>
      </c>
      <c r="R444">
        <v>497</v>
      </c>
      <c r="S444">
        <v>497</v>
      </c>
      <c r="T444">
        <v>1.5745786338867063</v>
      </c>
      <c r="U444">
        <v>1.5696963377605284</v>
      </c>
      <c r="V444">
        <v>14.941649899396378</v>
      </c>
      <c r="W444">
        <v>59.086519114688109</v>
      </c>
      <c r="X444">
        <v>166.86511266951655</v>
      </c>
      <c r="Y444">
        <v>154.01649899396358</v>
      </c>
      <c r="Z444">
        <v>154.01649899396358</v>
      </c>
      <c r="AA444">
        <v>31.601158343778419</v>
      </c>
      <c r="AB444">
        <v>5.0377407982386444</v>
      </c>
      <c r="AC444">
        <v>-41.732723037131279</v>
      </c>
      <c r="AD444">
        <v>15</v>
      </c>
      <c r="AE444">
        <v>0</v>
      </c>
      <c r="AF444">
        <v>0</v>
      </c>
      <c r="AG444">
        <v>1</v>
      </c>
      <c r="AH444">
        <v>42</v>
      </c>
      <c r="AI444">
        <v>3</v>
      </c>
      <c r="AJ444">
        <v>9</v>
      </c>
      <c r="AK444">
        <v>2</v>
      </c>
      <c r="AL444">
        <v>5</v>
      </c>
      <c r="AM444">
        <v>1</v>
      </c>
    </row>
    <row r="445" spans="1:39">
      <c r="A445">
        <v>3</v>
      </c>
      <c r="B445">
        <v>80</v>
      </c>
      <c r="C445">
        <v>2022</v>
      </c>
      <c r="D445">
        <v>99</v>
      </c>
      <c r="E445">
        <v>28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127</v>
      </c>
      <c r="R445">
        <v>659</v>
      </c>
      <c r="S445">
        <v>659</v>
      </c>
      <c r="T445">
        <v>2.0878215688759343</v>
      </c>
      <c r="U445">
        <v>2.0387912321485895</v>
      </c>
      <c r="V445">
        <v>15.238239757207888</v>
      </c>
      <c r="W445">
        <v>59.409711684370258</v>
      </c>
      <c r="X445">
        <v>163.45327715094118</v>
      </c>
      <c r="Y445">
        <v>150.86737481031867</v>
      </c>
      <c r="Z445">
        <v>150.86737481031867</v>
      </c>
      <c r="AA445">
        <v>31.355564485687701</v>
      </c>
      <c r="AB445">
        <v>4.4177490414981087</v>
      </c>
      <c r="AC445">
        <v>-43.658146350215446</v>
      </c>
      <c r="AD445">
        <v>19</v>
      </c>
      <c r="AE445">
        <v>0</v>
      </c>
      <c r="AF445">
        <v>0</v>
      </c>
      <c r="AG445">
        <v>2</v>
      </c>
      <c r="AH445">
        <v>46</v>
      </c>
      <c r="AI445">
        <v>13</v>
      </c>
      <c r="AJ445">
        <v>17</v>
      </c>
      <c r="AK445">
        <v>8</v>
      </c>
      <c r="AL445">
        <v>9</v>
      </c>
      <c r="AM445">
        <v>0</v>
      </c>
    </row>
    <row r="446" spans="1:39">
      <c r="A446">
        <v>3</v>
      </c>
      <c r="B446">
        <v>81</v>
      </c>
      <c r="C446">
        <v>2022</v>
      </c>
      <c r="D446">
        <v>99</v>
      </c>
      <c r="E446">
        <v>29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92</v>
      </c>
      <c r="R446">
        <v>418</v>
      </c>
      <c r="S446">
        <v>416</v>
      </c>
      <c r="T446">
        <v>1.3242934989228232</v>
      </c>
      <c r="U446">
        <v>1.3596644376712912</v>
      </c>
      <c r="V446">
        <v>14.81818181818182</v>
      </c>
      <c r="W446">
        <v>58.668269230769241</v>
      </c>
      <c r="X446">
        <v>172.76641075751505</v>
      </c>
      <c r="Y446">
        <v>158.62200956937804</v>
      </c>
      <c r="Z446">
        <v>159.38461538461542</v>
      </c>
      <c r="AA446">
        <v>33.357358544747427</v>
      </c>
      <c r="AB446">
        <v>5.6878373006164358</v>
      </c>
      <c r="AC446">
        <v>-49.963926216528122</v>
      </c>
      <c r="AD446">
        <v>10</v>
      </c>
      <c r="AE446">
        <v>0</v>
      </c>
      <c r="AF446">
        <v>0</v>
      </c>
      <c r="AG446">
        <v>0</v>
      </c>
      <c r="AH446">
        <v>36</v>
      </c>
      <c r="AI446">
        <v>3</v>
      </c>
      <c r="AJ446">
        <v>8</v>
      </c>
      <c r="AK446">
        <v>5</v>
      </c>
      <c r="AL446">
        <v>7</v>
      </c>
      <c r="AM446">
        <v>1</v>
      </c>
    </row>
    <row r="447" spans="1:39">
      <c r="A447">
        <v>3</v>
      </c>
      <c r="B447">
        <v>82</v>
      </c>
      <c r="C447">
        <v>2022</v>
      </c>
      <c r="D447">
        <v>99</v>
      </c>
      <c r="E447">
        <v>30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107</v>
      </c>
      <c r="R447">
        <v>720</v>
      </c>
      <c r="S447">
        <v>720</v>
      </c>
      <c r="T447">
        <v>2.2810797110632368</v>
      </c>
      <c r="U447">
        <v>2.2809137885860395</v>
      </c>
      <c r="V447">
        <v>14.695833333333333</v>
      </c>
      <c r="W447">
        <v>58.544444444444437</v>
      </c>
      <c r="X447">
        <v>167.37194534729747</v>
      </c>
      <c r="Y447">
        <v>154.48430555555555</v>
      </c>
      <c r="Z447">
        <v>154.48430555555555</v>
      </c>
      <c r="AA447">
        <v>29.872951176904554</v>
      </c>
      <c r="AB447">
        <v>5.1742656185547773</v>
      </c>
      <c r="AC447">
        <v>-45.928988115438955</v>
      </c>
      <c r="AD447">
        <v>21</v>
      </c>
      <c r="AE447">
        <v>0</v>
      </c>
      <c r="AF447">
        <v>0</v>
      </c>
      <c r="AG447">
        <v>4</v>
      </c>
      <c r="AH447">
        <v>55</v>
      </c>
      <c r="AI447">
        <v>3</v>
      </c>
      <c r="AJ447">
        <v>38</v>
      </c>
      <c r="AK447">
        <v>0</v>
      </c>
      <c r="AL447">
        <v>6</v>
      </c>
      <c r="AM447">
        <v>5</v>
      </c>
    </row>
    <row r="448" spans="1:39">
      <c r="A448">
        <v>3</v>
      </c>
      <c r="B448">
        <v>83</v>
      </c>
      <c r="C448">
        <v>2022</v>
      </c>
      <c r="D448">
        <v>99</v>
      </c>
      <c r="E448">
        <v>31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107</v>
      </c>
      <c r="R448">
        <v>504</v>
      </c>
      <c r="S448">
        <v>504</v>
      </c>
      <c r="T448">
        <v>1.5967557977442652</v>
      </c>
      <c r="U448">
        <v>1.57649630047065</v>
      </c>
      <c r="V448">
        <v>15.083333333333337</v>
      </c>
      <c r="W448">
        <v>59.172619047619023</v>
      </c>
      <c r="X448">
        <v>165.26036561247824</v>
      </c>
      <c r="Y448">
        <v>152.5353174603174</v>
      </c>
      <c r="Z448">
        <v>152.5353174603174</v>
      </c>
      <c r="AA448">
        <v>29.992224235320503</v>
      </c>
      <c r="AB448">
        <v>4.3965133513416532</v>
      </c>
      <c r="AC448">
        <v>-33.899838982374554</v>
      </c>
      <c r="AD448">
        <v>9</v>
      </c>
      <c r="AE448">
        <v>0</v>
      </c>
      <c r="AF448">
        <v>0</v>
      </c>
      <c r="AG448">
        <v>3</v>
      </c>
      <c r="AH448">
        <v>39</v>
      </c>
      <c r="AI448">
        <v>3</v>
      </c>
      <c r="AJ448">
        <v>5</v>
      </c>
      <c r="AK448">
        <v>7</v>
      </c>
      <c r="AL448">
        <v>9</v>
      </c>
      <c r="AM448">
        <v>3</v>
      </c>
    </row>
    <row r="449" spans="1:39">
      <c r="A449">
        <v>3</v>
      </c>
      <c r="B449">
        <v>84</v>
      </c>
      <c r="C449">
        <v>2022</v>
      </c>
      <c r="D449">
        <v>99</v>
      </c>
      <c r="E449">
        <v>32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114</v>
      </c>
      <c r="R449">
        <v>521</v>
      </c>
      <c r="S449">
        <v>521</v>
      </c>
      <c r="T449">
        <v>1.6506146242554811</v>
      </c>
      <c r="U449">
        <v>1.6709144799224149</v>
      </c>
      <c r="V449">
        <v>14.817658349328212</v>
      </c>
      <c r="W449">
        <v>58.719769673704405</v>
      </c>
      <c r="X449">
        <v>169.44267108631411</v>
      </c>
      <c r="Y449">
        <v>156.39558541266777</v>
      </c>
      <c r="Z449">
        <v>156.39558541266777</v>
      </c>
      <c r="AA449">
        <v>30.833102205971596</v>
      </c>
      <c r="AB449">
        <v>5.1501609784879374</v>
      </c>
      <c r="AC449">
        <v>-41.210256897583747</v>
      </c>
      <c r="AD449">
        <v>11</v>
      </c>
      <c r="AE449">
        <v>0</v>
      </c>
      <c r="AF449">
        <v>0</v>
      </c>
      <c r="AG449">
        <v>1</v>
      </c>
      <c r="AH449">
        <v>38</v>
      </c>
      <c r="AI449">
        <v>3</v>
      </c>
      <c r="AJ449">
        <v>11</v>
      </c>
      <c r="AK449">
        <v>4</v>
      </c>
      <c r="AL449">
        <v>4</v>
      </c>
      <c r="AM449">
        <v>2</v>
      </c>
    </row>
    <row r="450" spans="1:39">
      <c r="A450">
        <v>3</v>
      </c>
      <c r="B450">
        <v>85</v>
      </c>
      <c r="C450">
        <v>2022</v>
      </c>
      <c r="D450">
        <v>99</v>
      </c>
      <c r="E450">
        <v>33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106</v>
      </c>
      <c r="R450">
        <v>539</v>
      </c>
      <c r="S450">
        <v>539</v>
      </c>
      <c r="T450">
        <v>1.7076416170320621</v>
      </c>
      <c r="U450">
        <v>1.7762236732322809</v>
      </c>
      <c r="V450">
        <v>14.779220779220781</v>
      </c>
      <c r="W450">
        <v>58.589981447124302</v>
      </c>
      <c r="X450">
        <v>174.1065775271006</v>
      </c>
      <c r="Y450">
        <v>160.70037105751399</v>
      </c>
      <c r="Z450">
        <v>160.70037105751399</v>
      </c>
      <c r="AA450">
        <v>31.568050589862249</v>
      </c>
      <c r="AB450">
        <v>5.0892563726316702</v>
      </c>
      <c r="AC450">
        <v>-48.600043616084179</v>
      </c>
      <c r="AD450">
        <v>15</v>
      </c>
      <c r="AE450">
        <v>0</v>
      </c>
      <c r="AF450">
        <v>0</v>
      </c>
      <c r="AG450">
        <v>3</v>
      </c>
      <c r="AH450">
        <v>33</v>
      </c>
      <c r="AI450">
        <v>2</v>
      </c>
      <c r="AJ450">
        <v>15</v>
      </c>
      <c r="AK450">
        <v>3</v>
      </c>
      <c r="AL450">
        <v>1</v>
      </c>
      <c r="AM450">
        <v>1</v>
      </c>
    </row>
    <row r="451" spans="1:39">
      <c r="A451">
        <v>3</v>
      </c>
      <c r="B451">
        <v>86</v>
      </c>
      <c r="C451">
        <v>2022</v>
      </c>
      <c r="D451">
        <v>99</v>
      </c>
      <c r="E451">
        <v>34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115</v>
      </c>
      <c r="R451">
        <v>547</v>
      </c>
      <c r="S451">
        <v>547</v>
      </c>
      <c r="T451">
        <v>1.7329869471549868</v>
      </c>
      <c r="U451">
        <v>1.719779471303434</v>
      </c>
      <c r="V451">
        <v>15.020109689213895</v>
      </c>
      <c r="W451">
        <v>59.106032906764177</v>
      </c>
      <c r="X451">
        <v>166.10844931776001</v>
      </c>
      <c r="Y451">
        <v>153.31809872029254</v>
      </c>
      <c r="Z451">
        <v>153.31809872029254</v>
      </c>
      <c r="AA451">
        <v>31.373131846686476</v>
      </c>
      <c r="AB451">
        <v>4.5915131334335504</v>
      </c>
      <c r="AC451">
        <v>-37.867233657245777</v>
      </c>
      <c r="AD451">
        <v>11</v>
      </c>
      <c r="AE451">
        <v>0</v>
      </c>
      <c r="AF451">
        <v>0</v>
      </c>
      <c r="AG451">
        <v>1</v>
      </c>
      <c r="AH451">
        <v>38</v>
      </c>
      <c r="AI451">
        <v>4</v>
      </c>
      <c r="AJ451">
        <v>36</v>
      </c>
      <c r="AK451">
        <v>8</v>
      </c>
      <c r="AL451">
        <v>4</v>
      </c>
      <c r="AM451">
        <v>2</v>
      </c>
    </row>
    <row r="452" spans="1:39">
      <c r="A452">
        <v>3</v>
      </c>
      <c r="B452">
        <v>87</v>
      </c>
      <c r="C452">
        <v>2022</v>
      </c>
      <c r="D452">
        <v>99</v>
      </c>
      <c r="E452">
        <v>35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109</v>
      </c>
      <c r="R452">
        <v>668</v>
      </c>
      <c r="S452">
        <v>664</v>
      </c>
      <c r="T452">
        <v>2.1163350652642254</v>
      </c>
      <c r="U452">
        <v>2.0930084257833474</v>
      </c>
      <c r="V452">
        <v>14.988023952095803</v>
      </c>
      <c r="W452">
        <v>59.109939759036145</v>
      </c>
      <c r="X452">
        <v>166.67791178206971</v>
      </c>
      <c r="Y452">
        <v>152.79266467065861</v>
      </c>
      <c r="Z452">
        <v>153.71310240963845</v>
      </c>
      <c r="AA452">
        <v>33.39097021022139</v>
      </c>
      <c r="AB452">
        <v>4.531844221127181</v>
      </c>
      <c r="AC452">
        <v>-43.444181871493825</v>
      </c>
      <c r="AD452">
        <v>11</v>
      </c>
      <c r="AE452">
        <v>0</v>
      </c>
      <c r="AF452">
        <v>0</v>
      </c>
      <c r="AG452">
        <v>6</v>
      </c>
      <c r="AH452">
        <v>48</v>
      </c>
      <c r="AI452">
        <v>3</v>
      </c>
      <c r="AJ452">
        <v>19</v>
      </c>
      <c r="AK452">
        <v>6</v>
      </c>
      <c r="AL452">
        <v>7</v>
      </c>
      <c r="AM452">
        <v>1</v>
      </c>
    </row>
    <row r="453" spans="1:39">
      <c r="A453">
        <v>3</v>
      </c>
      <c r="B453">
        <v>88</v>
      </c>
      <c r="C453">
        <v>2022</v>
      </c>
      <c r="D453">
        <v>99</v>
      </c>
      <c r="E453">
        <v>36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101</v>
      </c>
      <c r="R453">
        <v>631</v>
      </c>
      <c r="S453">
        <v>631</v>
      </c>
      <c r="T453">
        <v>1.9991129134456973</v>
      </c>
      <c r="U453">
        <v>1.9879350574770036</v>
      </c>
      <c r="V453">
        <v>14.884310618066564</v>
      </c>
      <c r="W453">
        <v>59.045958795562598</v>
      </c>
      <c r="X453">
        <v>166.44820771514372</v>
      </c>
      <c r="Y453">
        <v>153.6316957210777</v>
      </c>
      <c r="Z453">
        <v>153.6316957210777</v>
      </c>
      <c r="AA453">
        <v>33.210779713830654</v>
      </c>
      <c r="AB453">
        <v>5.0671664883021119</v>
      </c>
      <c r="AC453">
        <v>-47.079642271365515</v>
      </c>
      <c r="AD453">
        <v>23</v>
      </c>
      <c r="AE453">
        <v>0</v>
      </c>
      <c r="AF453">
        <v>0</v>
      </c>
      <c r="AG453">
        <v>4</v>
      </c>
      <c r="AH453">
        <v>61</v>
      </c>
      <c r="AI453">
        <v>12</v>
      </c>
      <c r="AJ453">
        <v>15</v>
      </c>
      <c r="AK453">
        <v>2</v>
      </c>
      <c r="AL453">
        <v>3</v>
      </c>
      <c r="AM453">
        <v>1</v>
      </c>
    </row>
    <row r="454" spans="1:39">
      <c r="A454">
        <v>3</v>
      </c>
      <c r="B454">
        <v>89</v>
      </c>
      <c r="C454">
        <v>2022</v>
      </c>
      <c r="D454">
        <v>99</v>
      </c>
      <c r="E454">
        <v>37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117</v>
      </c>
      <c r="R454">
        <v>631</v>
      </c>
      <c r="S454">
        <v>631</v>
      </c>
      <c r="T454">
        <v>1.9991129134456973</v>
      </c>
      <c r="U454">
        <v>1.9466164662085448</v>
      </c>
      <c r="V454">
        <v>14.798732171156896</v>
      </c>
      <c r="W454">
        <v>58.877971473851026</v>
      </c>
      <c r="X454">
        <v>162.98863521246938</v>
      </c>
      <c r="Y454">
        <v>150.43851030110937</v>
      </c>
      <c r="Z454">
        <v>150.43851030110937</v>
      </c>
      <c r="AA454">
        <v>31.289017586888097</v>
      </c>
      <c r="AB454">
        <v>4.7697547843501678</v>
      </c>
      <c r="AC454">
        <v>-43.183910155483531</v>
      </c>
      <c r="AD454">
        <v>21</v>
      </c>
      <c r="AE454">
        <v>0</v>
      </c>
      <c r="AF454">
        <v>0</v>
      </c>
      <c r="AG454">
        <v>6</v>
      </c>
      <c r="AH454">
        <v>37</v>
      </c>
      <c r="AI454">
        <v>10</v>
      </c>
      <c r="AJ454">
        <v>34</v>
      </c>
      <c r="AK454">
        <v>9</v>
      </c>
      <c r="AL454">
        <v>4</v>
      </c>
      <c r="AM454">
        <v>1</v>
      </c>
    </row>
    <row r="455" spans="1:39">
      <c r="A455">
        <v>3</v>
      </c>
      <c r="B455">
        <v>90</v>
      </c>
      <c r="C455">
        <v>2022</v>
      </c>
      <c r="D455">
        <v>99</v>
      </c>
      <c r="E455">
        <v>38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112</v>
      </c>
      <c r="R455">
        <v>546</v>
      </c>
      <c r="S455">
        <v>546</v>
      </c>
      <c r="T455">
        <v>1.7298187808896213</v>
      </c>
      <c r="U455">
        <v>1.7331538249811789</v>
      </c>
      <c r="V455">
        <v>14.769230769230772</v>
      </c>
      <c r="W455">
        <v>58.919413919413913</v>
      </c>
      <c r="X455">
        <v>167.70683271224988</v>
      </c>
      <c r="Y455">
        <v>154.79340659340662</v>
      </c>
      <c r="Z455">
        <v>154.79340659340662</v>
      </c>
      <c r="AA455">
        <v>27.732744569590341</v>
      </c>
      <c r="AB455">
        <v>4.8024059546453088</v>
      </c>
      <c r="AC455">
        <v>-30.663611437178325</v>
      </c>
      <c r="AD455">
        <v>26</v>
      </c>
      <c r="AE455">
        <v>0</v>
      </c>
      <c r="AF455">
        <v>0</v>
      </c>
      <c r="AG455">
        <v>1</v>
      </c>
      <c r="AH455">
        <v>44</v>
      </c>
      <c r="AI455">
        <v>6</v>
      </c>
      <c r="AJ455">
        <v>17</v>
      </c>
      <c r="AK455">
        <v>2</v>
      </c>
      <c r="AL455">
        <v>7</v>
      </c>
      <c r="AM455">
        <v>3</v>
      </c>
    </row>
    <row r="456" spans="1:39">
      <c r="A456">
        <v>3</v>
      </c>
      <c r="B456">
        <v>91</v>
      </c>
      <c r="C456">
        <v>2022</v>
      </c>
      <c r="D456">
        <v>99</v>
      </c>
      <c r="E456">
        <v>39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126</v>
      </c>
      <c r="R456">
        <v>649</v>
      </c>
      <c r="S456">
        <v>649</v>
      </c>
      <c r="T456">
        <v>2.056139906222278</v>
      </c>
      <c r="U456">
        <v>2.0538143101987512</v>
      </c>
      <c r="V456">
        <v>14.869029275808934</v>
      </c>
      <c r="W456">
        <v>58.967642526964561</v>
      </c>
      <c r="X456">
        <v>167.19480090212963</v>
      </c>
      <c r="Y456">
        <v>154.32080123266559</v>
      </c>
      <c r="Z456">
        <v>154.32080123266559</v>
      </c>
      <c r="AA456">
        <v>31.028445351478645</v>
      </c>
      <c r="AB456">
        <v>4.8668433391603472</v>
      </c>
      <c r="AC456">
        <v>-36.809186913743929</v>
      </c>
      <c r="AD456">
        <v>35</v>
      </c>
      <c r="AE456">
        <v>0</v>
      </c>
      <c r="AF456">
        <v>0</v>
      </c>
      <c r="AG456">
        <v>3</v>
      </c>
      <c r="AH456">
        <v>40</v>
      </c>
      <c r="AI456">
        <v>9</v>
      </c>
      <c r="AJ456">
        <v>12</v>
      </c>
      <c r="AK456">
        <v>6</v>
      </c>
      <c r="AL456">
        <v>8</v>
      </c>
      <c r="AM456">
        <v>0</v>
      </c>
    </row>
    <row r="457" spans="1:39">
      <c r="A457">
        <v>3</v>
      </c>
      <c r="B457">
        <v>92</v>
      </c>
      <c r="C457">
        <v>2022</v>
      </c>
      <c r="D457">
        <v>99</v>
      </c>
      <c r="E457">
        <v>40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120</v>
      </c>
      <c r="R457">
        <v>555</v>
      </c>
      <c r="S457">
        <v>555</v>
      </c>
      <c r="T457">
        <v>1.758332277277912</v>
      </c>
      <c r="U457">
        <v>1.8200009964939328</v>
      </c>
      <c r="V457">
        <v>14.594594594594588</v>
      </c>
      <c r="W457">
        <v>58.441441441441427</v>
      </c>
      <c r="X457">
        <v>173.25466311381811</v>
      </c>
      <c r="Y457">
        <v>159.91405405405402</v>
      </c>
      <c r="Z457">
        <v>159.91405405405402</v>
      </c>
      <c r="AA457">
        <v>31.734329334955714</v>
      </c>
      <c r="AB457">
        <v>4.6951857357742277</v>
      </c>
      <c r="AC457">
        <v>-35.514753034339755</v>
      </c>
      <c r="AD457">
        <v>17</v>
      </c>
      <c r="AE457">
        <v>0</v>
      </c>
      <c r="AF457">
        <v>0</v>
      </c>
      <c r="AG457">
        <v>4</v>
      </c>
      <c r="AH457">
        <v>53</v>
      </c>
      <c r="AI457">
        <v>5</v>
      </c>
      <c r="AJ457">
        <v>33</v>
      </c>
      <c r="AK457">
        <v>6</v>
      </c>
      <c r="AL457">
        <v>3</v>
      </c>
      <c r="AM457">
        <v>1</v>
      </c>
    </row>
    <row r="458" spans="1:39">
      <c r="A458">
        <v>3</v>
      </c>
      <c r="B458">
        <v>93</v>
      </c>
      <c r="C458">
        <v>2022</v>
      </c>
      <c r="D458">
        <v>99</v>
      </c>
      <c r="E458">
        <v>41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116</v>
      </c>
      <c r="R458">
        <v>510</v>
      </c>
      <c r="S458">
        <v>510</v>
      </c>
      <c r="T458">
        <v>1.6157647953364602</v>
      </c>
      <c r="U458">
        <v>1.6706684016578779</v>
      </c>
      <c r="V458">
        <v>14.882352941176469</v>
      </c>
      <c r="W458">
        <v>58.966666666666669</v>
      </c>
      <c r="X458">
        <v>173.0718246128354</v>
      </c>
      <c r="Y458">
        <v>159.74529411764723</v>
      </c>
      <c r="Z458">
        <v>159.74529411764723</v>
      </c>
      <c r="AA458">
        <v>31.834373570084725</v>
      </c>
      <c r="AB458">
        <v>4.8427089593903441</v>
      </c>
      <c r="AC458">
        <v>-40.858581084150245</v>
      </c>
      <c r="AD458">
        <v>17</v>
      </c>
      <c r="AE458">
        <v>0</v>
      </c>
      <c r="AF458">
        <v>0</v>
      </c>
      <c r="AG458">
        <v>2</v>
      </c>
      <c r="AH458">
        <v>28</v>
      </c>
      <c r="AI458">
        <v>6</v>
      </c>
      <c r="AJ458">
        <v>13</v>
      </c>
      <c r="AK458">
        <v>5</v>
      </c>
      <c r="AL458">
        <v>6</v>
      </c>
      <c r="AM458">
        <v>2</v>
      </c>
    </row>
    <row r="459" spans="1:39">
      <c r="A459">
        <v>3</v>
      </c>
      <c r="B459">
        <v>94</v>
      </c>
      <c r="C459">
        <v>2022</v>
      </c>
      <c r="D459">
        <v>99</v>
      </c>
      <c r="E459">
        <v>42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138</v>
      </c>
      <c r="R459">
        <v>724</v>
      </c>
      <c r="S459">
        <v>724</v>
      </c>
      <c r="T459">
        <v>2.2937523761246994</v>
      </c>
      <c r="U459">
        <v>2.3056651606943457</v>
      </c>
      <c r="V459">
        <v>14.783149171270724</v>
      </c>
      <c r="W459">
        <v>58.792817679557999</v>
      </c>
      <c r="X459">
        <v>168.25344331180429</v>
      </c>
      <c r="Y459">
        <v>155.29792817679541</v>
      </c>
      <c r="Z459">
        <v>155.29792817679541</v>
      </c>
      <c r="AA459">
        <v>32.061567733688207</v>
      </c>
      <c r="AB459">
        <v>4.9277826998483549</v>
      </c>
      <c r="AC459">
        <v>-41.736393760145511</v>
      </c>
      <c r="AD459">
        <v>17</v>
      </c>
      <c r="AE459">
        <v>0</v>
      </c>
      <c r="AF459">
        <v>0</v>
      </c>
      <c r="AG459">
        <v>2</v>
      </c>
      <c r="AH459">
        <v>56</v>
      </c>
      <c r="AI459">
        <v>8</v>
      </c>
      <c r="AJ459">
        <v>22</v>
      </c>
      <c r="AK459">
        <v>1</v>
      </c>
      <c r="AL459">
        <v>6</v>
      </c>
      <c r="AM459">
        <v>2</v>
      </c>
    </row>
    <row r="460" spans="1:39">
      <c r="A460">
        <v>3</v>
      </c>
      <c r="B460">
        <v>95</v>
      </c>
      <c r="C460">
        <v>2022</v>
      </c>
      <c r="D460">
        <v>99</v>
      </c>
      <c r="E460">
        <v>43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138</v>
      </c>
      <c r="R460">
        <v>670</v>
      </c>
      <c r="S460">
        <v>670</v>
      </c>
      <c r="T460">
        <v>2.1226713977949565</v>
      </c>
      <c r="U460">
        <v>2.0943085392810001</v>
      </c>
      <c r="V460">
        <v>14.891044776119402</v>
      </c>
      <c r="W460">
        <v>58.944776119402995</v>
      </c>
      <c r="X460">
        <v>165.14755582865723</v>
      </c>
      <c r="Y460">
        <v>152.43119402985067</v>
      </c>
      <c r="Z460">
        <v>152.43119402985067</v>
      </c>
      <c r="AA460">
        <v>31.280878190443495</v>
      </c>
      <c r="AB460">
        <v>4.739317401007086</v>
      </c>
      <c r="AC460">
        <v>-39.549513563201842</v>
      </c>
      <c r="AD460">
        <v>21</v>
      </c>
      <c r="AE460">
        <v>0</v>
      </c>
      <c r="AF460">
        <v>0</v>
      </c>
      <c r="AG460">
        <v>2</v>
      </c>
      <c r="AH460">
        <v>39</v>
      </c>
      <c r="AI460">
        <v>4</v>
      </c>
      <c r="AJ460">
        <v>27</v>
      </c>
      <c r="AK460">
        <v>4</v>
      </c>
      <c r="AL460">
        <v>7</v>
      </c>
      <c r="AM460">
        <v>2</v>
      </c>
    </row>
    <row r="461" spans="1:39">
      <c r="A461">
        <v>3</v>
      </c>
      <c r="B461">
        <v>96</v>
      </c>
      <c r="C461">
        <v>2022</v>
      </c>
      <c r="D461">
        <v>99</v>
      </c>
      <c r="E461">
        <v>44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126</v>
      </c>
      <c r="R461">
        <v>683</v>
      </c>
      <c r="S461">
        <v>683</v>
      </c>
      <c r="T461">
        <v>2.1638575592447098</v>
      </c>
      <c r="U461">
        <v>2.2321533804674525</v>
      </c>
      <c r="V461">
        <v>14.487554904831628</v>
      </c>
      <c r="W461">
        <v>58.265007320644223</v>
      </c>
      <c r="X461">
        <v>172.66710976524757</v>
      </c>
      <c r="Y461">
        <v>159.37174231332352</v>
      </c>
      <c r="Z461">
        <v>159.37174231332352</v>
      </c>
      <c r="AA461">
        <v>31.281378849144609</v>
      </c>
      <c r="AB461">
        <v>5.0233763465839552</v>
      </c>
      <c r="AC461">
        <v>-38.465642900647282</v>
      </c>
      <c r="AD461">
        <v>21</v>
      </c>
      <c r="AE461">
        <v>0</v>
      </c>
      <c r="AF461">
        <v>0</v>
      </c>
      <c r="AG461">
        <v>0</v>
      </c>
      <c r="AH461">
        <v>39</v>
      </c>
      <c r="AI461">
        <v>5</v>
      </c>
      <c r="AJ461">
        <v>13</v>
      </c>
      <c r="AK461">
        <v>3</v>
      </c>
      <c r="AL461">
        <v>5</v>
      </c>
      <c r="AM461">
        <v>2</v>
      </c>
    </row>
    <row r="462" spans="1:39">
      <c r="A462">
        <v>3</v>
      </c>
      <c r="B462">
        <v>97</v>
      </c>
      <c r="C462">
        <v>2022</v>
      </c>
      <c r="D462">
        <v>99</v>
      </c>
      <c r="E462">
        <v>45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130</v>
      </c>
      <c r="R462">
        <v>556</v>
      </c>
      <c r="S462">
        <v>556</v>
      </c>
      <c r="T462">
        <v>1.7615004435432773</v>
      </c>
      <c r="U462">
        <v>1.7293478144896262</v>
      </c>
      <c r="V462">
        <v>14.512589928057556</v>
      </c>
      <c r="W462">
        <v>58.501798561151091</v>
      </c>
      <c r="X462">
        <v>164.32886193753552</v>
      </c>
      <c r="Y462">
        <v>151.67553956834527</v>
      </c>
      <c r="Z462">
        <v>151.67553956834527</v>
      </c>
      <c r="AA462">
        <v>29.339900500845992</v>
      </c>
      <c r="AB462">
        <v>4.9200438308567964</v>
      </c>
      <c r="AC462">
        <v>-32.227239341284573</v>
      </c>
      <c r="AD462">
        <v>9</v>
      </c>
      <c r="AE462">
        <v>0</v>
      </c>
      <c r="AF462">
        <v>0</v>
      </c>
      <c r="AG462">
        <v>3</v>
      </c>
      <c r="AH462">
        <v>44</v>
      </c>
      <c r="AI462">
        <v>7</v>
      </c>
      <c r="AJ462">
        <v>18</v>
      </c>
      <c r="AK462">
        <v>2</v>
      </c>
      <c r="AL462">
        <v>6</v>
      </c>
      <c r="AM462">
        <v>3</v>
      </c>
    </row>
    <row r="463" spans="1:39">
      <c r="A463">
        <v>3</v>
      </c>
      <c r="B463">
        <v>98</v>
      </c>
      <c r="C463">
        <v>2022</v>
      </c>
      <c r="D463">
        <v>99</v>
      </c>
      <c r="E463">
        <v>46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125</v>
      </c>
      <c r="R463">
        <v>689</v>
      </c>
      <c r="S463">
        <v>689</v>
      </c>
      <c r="T463">
        <v>2.182866556836903</v>
      </c>
      <c r="U463">
        <v>2.2060055142078796</v>
      </c>
      <c r="V463">
        <v>14.90130624092888</v>
      </c>
      <c r="W463">
        <v>59.03483309143688</v>
      </c>
      <c r="X463">
        <v>169.158436158988</v>
      </c>
      <c r="Y463">
        <v>156.13323657474604</v>
      </c>
      <c r="Z463">
        <v>156.13323657474604</v>
      </c>
      <c r="AA463">
        <v>30.481725208272078</v>
      </c>
      <c r="AB463">
        <v>4.8685424285434653</v>
      </c>
      <c r="AC463">
        <v>-30.798829501244619</v>
      </c>
      <c r="AD463">
        <v>17</v>
      </c>
      <c r="AE463">
        <v>0</v>
      </c>
      <c r="AF463">
        <v>0</v>
      </c>
      <c r="AG463">
        <v>3</v>
      </c>
      <c r="AH463">
        <v>44</v>
      </c>
      <c r="AI463">
        <v>9</v>
      </c>
      <c r="AJ463">
        <v>24</v>
      </c>
      <c r="AK463">
        <v>6</v>
      </c>
      <c r="AL463">
        <v>12</v>
      </c>
      <c r="AM463">
        <v>1</v>
      </c>
    </row>
    <row r="464" spans="1:39">
      <c r="A464">
        <v>3</v>
      </c>
      <c r="B464">
        <v>99</v>
      </c>
      <c r="C464">
        <v>2022</v>
      </c>
      <c r="D464">
        <v>99</v>
      </c>
      <c r="E464">
        <v>47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112</v>
      </c>
      <c r="R464">
        <v>551</v>
      </c>
      <c r="S464">
        <v>551</v>
      </c>
      <c r="T464">
        <v>1.7456596122164489</v>
      </c>
      <c r="U464">
        <v>1.7530779618000965</v>
      </c>
      <c r="V464">
        <v>14.364791288566249</v>
      </c>
      <c r="W464">
        <v>58.070780399274064</v>
      </c>
      <c r="X464">
        <v>168.09543566017078</v>
      </c>
      <c r="Y464">
        <v>155.15208711433769</v>
      </c>
      <c r="Z464">
        <v>155.15208711433769</v>
      </c>
      <c r="AA464">
        <v>31.565129140819096</v>
      </c>
      <c r="AB464">
        <v>5.3018230546799936</v>
      </c>
      <c r="AC464">
        <v>-32.009107500124763</v>
      </c>
      <c r="AD464">
        <v>18</v>
      </c>
      <c r="AE464">
        <v>0</v>
      </c>
      <c r="AF464">
        <v>0</v>
      </c>
      <c r="AG464">
        <v>4</v>
      </c>
      <c r="AH464">
        <v>47</v>
      </c>
      <c r="AI464">
        <v>7</v>
      </c>
      <c r="AJ464">
        <v>47</v>
      </c>
      <c r="AK464">
        <v>1</v>
      </c>
      <c r="AL464">
        <v>5</v>
      </c>
      <c r="AM464">
        <v>4</v>
      </c>
    </row>
    <row r="465" spans="1:39">
      <c r="A465">
        <v>3</v>
      </c>
      <c r="B465">
        <v>100</v>
      </c>
      <c r="C465">
        <v>2022</v>
      </c>
      <c r="D465">
        <v>99</v>
      </c>
      <c r="E465">
        <v>48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120</v>
      </c>
      <c r="R465">
        <v>596</v>
      </c>
      <c r="S465">
        <v>596</v>
      </c>
      <c r="T465">
        <v>1.8882270941579016</v>
      </c>
      <c r="U465">
        <v>1.9495960638616832</v>
      </c>
      <c r="V465">
        <v>14.312080536912752</v>
      </c>
      <c r="W465">
        <v>58.062080536912745</v>
      </c>
      <c r="X465">
        <v>172.82424542089899</v>
      </c>
      <c r="Y465">
        <v>159.51677852349002</v>
      </c>
      <c r="Z465">
        <v>159.51677852349002</v>
      </c>
      <c r="AA465">
        <v>32.35161874249313</v>
      </c>
      <c r="AB465">
        <v>5.334247809973907</v>
      </c>
      <c r="AC465">
        <v>-31.64052894905937</v>
      </c>
      <c r="AD465">
        <v>20</v>
      </c>
      <c r="AE465">
        <v>0</v>
      </c>
      <c r="AF465">
        <v>0</v>
      </c>
      <c r="AG465">
        <v>6</v>
      </c>
      <c r="AH465">
        <v>44</v>
      </c>
      <c r="AI465">
        <v>7</v>
      </c>
      <c r="AJ465">
        <v>38</v>
      </c>
      <c r="AK465">
        <v>2</v>
      </c>
      <c r="AL465">
        <v>9</v>
      </c>
      <c r="AM465">
        <v>3</v>
      </c>
    </row>
    <row r="466" spans="1:39">
      <c r="A466">
        <v>3</v>
      </c>
      <c r="B466">
        <v>101</v>
      </c>
      <c r="C466">
        <v>2022</v>
      </c>
      <c r="D466">
        <v>99</v>
      </c>
      <c r="E466">
        <v>49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123</v>
      </c>
      <c r="R466">
        <v>533</v>
      </c>
      <c r="S466">
        <v>533</v>
      </c>
      <c r="T466">
        <v>1.6886326194398684</v>
      </c>
      <c r="U466">
        <v>1.7319213830062721</v>
      </c>
      <c r="V466">
        <v>14.669793621013126</v>
      </c>
      <c r="W466">
        <v>58.624765478424017</v>
      </c>
      <c r="X466">
        <v>171.67507861427472</v>
      </c>
      <c r="Y466">
        <v>158.45609756097542</v>
      </c>
      <c r="Z466">
        <v>158.45609756097542</v>
      </c>
      <c r="AA466">
        <v>33.064208745530642</v>
      </c>
      <c r="AB466">
        <v>5.0541074440195404</v>
      </c>
      <c r="AC466">
        <v>-42.884500543650901</v>
      </c>
      <c r="AD466">
        <v>14</v>
      </c>
      <c r="AE466">
        <v>0</v>
      </c>
      <c r="AF466">
        <v>0</v>
      </c>
      <c r="AG466">
        <v>4</v>
      </c>
      <c r="AH466">
        <v>41</v>
      </c>
      <c r="AI466">
        <v>5</v>
      </c>
      <c r="AJ466">
        <v>14</v>
      </c>
      <c r="AK466">
        <v>6</v>
      </c>
      <c r="AL466">
        <v>1</v>
      </c>
      <c r="AM466">
        <v>3</v>
      </c>
    </row>
    <row r="467" spans="1:39">
      <c r="A467">
        <v>3</v>
      </c>
      <c r="B467">
        <v>102</v>
      </c>
      <c r="C467">
        <v>2022</v>
      </c>
      <c r="D467">
        <v>99</v>
      </c>
      <c r="E467">
        <v>50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130</v>
      </c>
      <c r="R467">
        <v>781</v>
      </c>
      <c r="S467">
        <v>782</v>
      </c>
      <c r="T467">
        <v>2.4743378532505393</v>
      </c>
      <c r="U467">
        <v>2.3849495268769072</v>
      </c>
      <c r="V467">
        <v>14.895006402048656</v>
      </c>
      <c r="W467">
        <v>58.929667519181592</v>
      </c>
      <c r="X467">
        <v>161.15641945834363</v>
      </c>
      <c r="Y467">
        <v>148.9142125480154</v>
      </c>
      <c r="Z467">
        <v>148.72378516624045</v>
      </c>
      <c r="AA467">
        <v>31.018626068317804</v>
      </c>
      <c r="AB467">
        <v>4.8029098854462227</v>
      </c>
      <c r="AC467">
        <v>-48.640404317791806</v>
      </c>
      <c r="AD467">
        <v>25</v>
      </c>
      <c r="AE467">
        <v>0</v>
      </c>
      <c r="AF467">
        <v>0</v>
      </c>
      <c r="AG467">
        <v>3</v>
      </c>
      <c r="AH467">
        <v>46</v>
      </c>
      <c r="AI467">
        <v>8</v>
      </c>
      <c r="AJ467">
        <v>7</v>
      </c>
      <c r="AK467">
        <v>5</v>
      </c>
      <c r="AL467">
        <v>9</v>
      </c>
      <c r="AM467">
        <v>3</v>
      </c>
    </row>
    <row r="468" spans="1:39">
      <c r="A468">
        <v>3</v>
      </c>
      <c r="B468">
        <v>103</v>
      </c>
      <c r="C468">
        <v>2022</v>
      </c>
      <c r="D468">
        <v>99</v>
      </c>
      <c r="E468">
        <v>51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119</v>
      </c>
      <c r="R468">
        <v>628</v>
      </c>
      <c r="S468">
        <v>628</v>
      </c>
      <c r="T468">
        <v>1.9896084146496016</v>
      </c>
      <c r="U468">
        <v>1.9381431712995547</v>
      </c>
      <c r="V468">
        <v>15.012738853503183</v>
      </c>
      <c r="W468">
        <v>59.245222929936283</v>
      </c>
      <c r="X468">
        <v>163.0543920061281</v>
      </c>
      <c r="Y468">
        <v>150.49920382165621</v>
      </c>
      <c r="Z468">
        <v>150.49920382165621</v>
      </c>
      <c r="AA468">
        <v>30.690721683519179</v>
      </c>
      <c r="AB468">
        <v>4.5139972803622648</v>
      </c>
      <c r="AC468">
        <v>-42.35992172717139</v>
      </c>
      <c r="AD468">
        <v>18</v>
      </c>
      <c r="AE468">
        <v>0</v>
      </c>
      <c r="AF468">
        <v>0</v>
      </c>
      <c r="AG468">
        <v>4</v>
      </c>
      <c r="AH468">
        <v>34</v>
      </c>
      <c r="AI468">
        <v>3</v>
      </c>
      <c r="AJ468">
        <v>13</v>
      </c>
      <c r="AK468">
        <v>6</v>
      </c>
      <c r="AL468">
        <v>5</v>
      </c>
      <c r="AM468">
        <v>2</v>
      </c>
    </row>
    <row r="469" spans="1:39">
      <c r="A469">
        <v>3</v>
      </c>
      <c r="B469">
        <v>104</v>
      </c>
      <c r="C469">
        <v>2022</v>
      </c>
      <c r="D469">
        <v>99</v>
      </c>
      <c r="E469">
        <v>52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76</v>
      </c>
      <c r="R469">
        <v>607</v>
      </c>
      <c r="S469">
        <v>607</v>
      </c>
      <c r="T469">
        <v>1.9230769230769225</v>
      </c>
      <c r="U469">
        <v>1.9098667280517121</v>
      </c>
      <c r="V469">
        <v>14.948929159802317</v>
      </c>
      <c r="W469">
        <v>58.853377265238862</v>
      </c>
      <c r="X469">
        <v>166.23430865257441</v>
      </c>
      <c r="Y469">
        <v>153.43426688632627</v>
      </c>
      <c r="Z469">
        <v>153.43426688632627</v>
      </c>
      <c r="AA469">
        <v>29.174160534862324</v>
      </c>
      <c r="AB469">
        <v>4.6685795716485528</v>
      </c>
      <c r="AC469">
        <v>-35.400798977079461</v>
      </c>
      <c r="AD469">
        <v>19</v>
      </c>
      <c r="AE469">
        <v>0</v>
      </c>
      <c r="AF469">
        <v>0</v>
      </c>
      <c r="AG469">
        <v>5</v>
      </c>
      <c r="AH469">
        <v>61</v>
      </c>
      <c r="AI469">
        <v>4</v>
      </c>
      <c r="AJ469">
        <v>10</v>
      </c>
      <c r="AK469">
        <v>5</v>
      </c>
      <c r="AL469">
        <v>8</v>
      </c>
      <c r="AM469">
        <v>0</v>
      </c>
    </row>
    <row r="470" spans="1:39">
      <c r="A470">
        <v>3</v>
      </c>
      <c r="B470">
        <v>105</v>
      </c>
      <c r="C470">
        <v>2021</v>
      </c>
      <c r="D470">
        <v>99</v>
      </c>
      <c r="E470">
        <v>1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126</v>
      </c>
      <c r="R470">
        <v>749</v>
      </c>
      <c r="S470">
        <v>749</v>
      </c>
      <c r="T470">
        <v>2.3530520561716561</v>
      </c>
      <c r="U470">
        <v>2.340006244651637</v>
      </c>
      <c r="V470">
        <v>15.301735647530036</v>
      </c>
      <c r="W470">
        <v>59.714285714285694</v>
      </c>
      <c r="X470">
        <v>165.76219357843661</v>
      </c>
      <c r="Y470">
        <v>152.99850467289721</v>
      </c>
      <c r="Z470">
        <v>152.99850467289721</v>
      </c>
      <c r="AA470">
        <v>30.063953330971444</v>
      </c>
      <c r="AB470">
        <v>4.2197414392624424</v>
      </c>
      <c r="AC470">
        <v>-36.379090509011775</v>
      </c>
      <c r="AD470">
        <v>35</v>
      </c>
      <c r="AE470">
        <v>0</v>
      </c>
      <c r="AF470">
        <v>0</v>
      </c>
      <c r="AG470">
        <v>2</v>
      </c>
      <c r="AH470">
        <v>59</v>
      </c>
      <c r="AI470">
        <v>5</v>
      </c>
      <c r="AJ470">
        <v>9</v>
      </c>
      <c r="AK470">
        <v>3</v>
      </c>
      <c r="AL470">
        <v>4</v>
      </c>
      <c r="AM470">
        <v>1</v>
      </c>
    </row>
    <row r="471" spans="1:39">
      <c r="A471">
        <v>3</v>
      </c>
      <c r="B471">
        <v>106</v>
      </c>
      <c r="C471">
        <v>2021</v>
      </c>
      <c r="D471">
        <v>99</v>
      </c>
      <c r="E471">
        <v>2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127</v>
      </c>
      <c r="R471">
        <v>670</v>
      </c>
      <c r="S471">
        <v>670</v>
      </c>
      <c r="T471">
        <v>2.1048663252803874</v>
      </c>
      <c r="U471">
        <v>2.11763721703907</v>
      </c>
      <c r="V471">
        <v>15.146268656716421</v>
      </c>
      <c r="W471">
        <v>59.356716417910448</v>
      </c>
      <c r="X471">
        <v>167.6976762988954</v>
      </c>
      <c r="Y471">
        <v>154.78495522388064</v>
      </c>
      <c r="Z471">
        <v>154.78495522388064</v>
      </c>
      <c r="AA471">
        <v>29.753996243541128</v>
      </c>
      <c r="AB471">
        <v>4.4520236512425555</v>
      </c>
      <c r="AC471">
        <v>-43.275605638838194</v>
      </c>
      <c r="AD471">
        <v>26</v>
      </c>
      <c r="AE471">
        <v>0</v>
      </c>
      <c r="AF471">
        <v>0</v>
      </c>
      <c r="AG471">
        <v>3</v>
      </c>
      <c r="AH471">
        <v>48</v>
      </c>
      <c r="AI471">
        <v>3</v>
      </c>
      <c r="AJ471">
        <v>5</v>
      </c>
      <c r="AK471">
        <v>2</v>
      </c>
      <c r="AL471">
        <v>6</v>
      </c>
      <c r="AM471">
        <v>1</v>
      </c>
    </row>
    <row r="472" spans="1:39">
      <c r="A472">
        <v>3</v>
      </c>
      <c r="B472">
        <v>107</v>
      </c>
      <c r="C472">
        <v>2021</v>
      </c>
      <c r="D472">
        <v>99</v>
      </c>
      <c r="E472">
        <v>3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122</v>
      </c>
      <c r="R472">
        <v>625</v>
      </c>
      <c r="S472">
        <v>625</v>
      </c>
      <c r="T472">
        <v>1.9634947064182715</v>
      </c>
      <c r="U472">
        <v>1.9473092672994079</v>
      </c>
      <c r="V472">
        <v>15.031999999999996</v>
      </c>
      <c r="W472">
        <v>59.121600000000001</v>
      </c>
      <c r="X472">
        <v>165.31231202600205</v>
      </c>
      <c r="Y472">
        <v>152.5832640000001</v>
      </c>
      <c r="Z472">
        <v>152.5832640000001</v>
      </c>
      <c r="AA472">
        <v>29.168242745600502</v>
      </c>
      <c r="AB472">
        <v>4.6418545259411426</v>
      </c>
      <c r="AC472">
        <v>-42.530134532175822</v>
      </c>
      <c r="AD472">
        <v>18</v>
      </c>
      <c r="AE472">
        <v>0</v>
      </c>
      <c r="AF472">
        <v>0</v>
      </c>
      <c r="AG472">
        <v>1</v>
      </c>
      <c r="AH472">
        <v>63</v>
      </c>
      <c r="AI472">
        <v>3</v>
      </c>
      <c r="AJ472">
        <v>5</v>
      </c>
      <c r="AK472">
        <v>2</v>
      </c>
      <c r="AL472">
        <v>3</v>
      </c>
      <c r="AM472">
        <v>2</v>
      </c>
    </row>
    <row r="473" spans="1:39">
      <c r="A473">
        <v>3</v>
      </c>
      <c r="B473">
        <v>108</v>
      </c>
      <c r="C473">
        <v>2021</v>
      </c>
      <c r="D473">
        <v>99</v>
      </c>
      <c r="E473">
        <v>4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111</v>
      </c>
      <c r="R473">
        <v>554</v>
      </c>
      <c r="S473">
        <v>554</v>
      </c>
      <c r="T473">
        <v>1.7404417077691559</v>
      </c>
      <c r="U473">
        <v>1.77969304532247</v>
      </c>
      <c r="V473">
        <v>15.229241877256319</v>
      </c>
      <c r="W473">
        <v>59.545126353790614</v>
      </c>
      <c r="X473">
        <v>170.44553351768477</v>
      </c>
      <c r="Y473">
        <v>157.32122743682311</v>
      </c>
      <c r="Z473">
        <v>157.32122743682311</v>
      </c>
      <c r="AA473">
        <v>29.853742841899681</v>
      </c>
      <c r="AB473">
        <v>4.45056517750242</v>
      </c>
      <c r="AC473">
        <v>-42.024186599244096</v>
      </c>
      <c r="AD473">
        <v>23</v>
      </c>
      <c r="AE473">
        <v>0</v>
      </c>
      <c r="AF473">
        <v>0</v>
      </c>
      <c r="AG473">
        <v>5</v>
      </c>
      <c r="AH473">
        <v>57</v>
      </c>
      <c r="AI473">
        <v>5</v>
      </c>
      <c r="AJ473">
        <v>8</v>
      </c>
      <c r="AK473">
        <v>3</v>
      </c>
      <c r="AL473">
        <v>3</v>
      </c>
      <c r="AM473">
        <v>1</v>
      </c>
    </row>
    <row r="474" spans="1:39">
      <c r="A474">
        <v>3</v>
      </c>
      <c r="B474">
        <v>109</v>
      </c>
      <c r="C474">
        <v>2021</v>
      </c>
      <c r="D474">
        <v>99</v>
      </c>
      <c r="E474">
        <v>5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112</v>
      </c>
      <c r="R474">
        <v>531</v>
      </c>
      <c r="S474">
        <v>531</v>
      </c>
      <c r="T474">
        <v>1.6681851025729628</v>
      </c>
      <c r="U474">
        <v>1.658422251934881</v>
      </c>
      <c r="V474">
        <v>14.949152542372881</v>
      </c>
      <c r="W474">
        <v>58.77024482109227</v>
      </c>
      <c r="X474">
        <v>165.71082587076864</v>
      </c>
      <c r="Y474">
        <v>152.95109227871941</v>
      </c>
      <c r="Z474">
        <v>152.95109227871941</v>
      </c>
      <c r="AA474">
        <v>28.585421849427739</v>
      </c>
      <c r="AB474">
        <v>4.0755506064934561</v>
      </c>
      <c r="AC474">
        <v>-38.83241079507571</v>
      </c>
      <c r="AD474">
        <v>19</v>
      </c>
      <c r="AE474">
        <v>0</v>
      </c>
      <c r="AF474">
        <v>0</v>
      </c>
      <c r="AG474">
        <v>0</v>
      </c>
      <c r="AH474">
        <v>58</v>
      </c>
      <c r="AI474">
        <v>5</v>
      </c>
      <c r="AJ474">
        <v>5</v>
      </c>
      <c r="AK474">
        <v>1</v>
      </c>
      <c r="AL474">
        <v>2</v>
      </c>
      <c r="AM474">
        <v>2</v>
      </c>
    </row>
    <row r="475" spans="1:39">
      <c r="A475">
        <v>3</v>
      </c>
      <c r="B475">
        <v>110</v>
      </c>
      <c r="C475">
        <v>2021</v>
      </c>
      <c r="D475">
        <v>99</v>
      </c>
      <c r="E475">
        <v>6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113</v>
      </c>
      <c r="R475">
        <v>609</v>
      </c>
      <c r="S475">
        <v>609</v>
      </c>
      <c r="T475">
        <v>1.9132292419339645</v>
      </c>
      <c r="U475">
        <v>1.9217238708224684</v>
      </c>
      <c r="V475">
        <v>15</v>
      </c>
      <c r="W475">
        <v>58.894909688013136</v>
      </c>
      <c r="X475">
        <v>167.42641525545855</v>
      </c>
      <c r="Y475">
        <v>154.53458128078813</v>
      </c>
      <c r="Z475">
        <v>154.53458128078813</v>
      </c>
      <c r="AA475">
        <v>31.164353418668902</v>
      </c>
      <c r="AB475">
        <v>4.4782404436695797</v>
      </c>
      <c r="AC475">
        <v>-45.58010295983631</v>
      </c>
      <c r="AD475">
        <v>19</v>
      </c>
      <c r="AE475">
        <v>0</v>
      </c>
      <c r="AF475">
        <v>0</v>
      </c>
      <c r="AG475">
        <v>1</v>
      </c>
      <c r="AH475">
        <v>48</v>
      </c>
      <c r="AI475">
        <v>9</v>
      </c>
      <c r="AJ475">
        <v>3</v>
      </c>
      <c r="AK475">
        <v>3</v>
      </c>
      <c r="AL475">
        <v>8</v>
      </c>
      <c r="AM475">
        <v>1</v>
      </c>
    </row>
    <row r="476" spans="1:39">
      <c r="A476">
        <v>3</v>
      </c>
      <c r="B476">
        <v>111</v>
      </c>
      <c r="C476">
        <v>2021</v>
      </c>
      <c r="D476">
        <v>99</v>
      </c>
      <c r="E476">
        <v>7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106</v>
      </c>
      <c r="R476">
        <v>538</v>
      </c>
      <c r="S476">
        <v>538</v>
      </c>
      <c r="T476">
        <v>1.6901762432848479</v>
      </c>
      <c r="U476">
        <v>1.6627248735981588</v>
      </c>
      <c r="V476">
        <v>15.433085501858736</v>
      </c>
      <c r="W476">
        <v>59.76022304832712</v>
      </c>
      <c r="X476">
        <v>163.97906455029852</v>
      </c>
      <c r="Y476">
        <v>151.35267657992549</v>
      </c>
      <c r="Z476">
        <v>151.35267657992549</v>
      </c>
      <c r="AA476">
        <v>27.678463839128376</v>
      </c>
      <c r="AB476">
        <v>3.7062362729384626</v>
      </c>
      <c r="AC476">
        <v>-33.356628549835243</v>
      </c>
      <c r="AD476">
        <v>17</v>
      </c>
      <c r="AE476">
        <v>0</v>
      </c>
      <c r="AF476">
        <v>0</v>
      </c>
      <c r="AG476">
        <v>1</v>
      </c>
      <c r="AH476">
        <v>42</v>
      </c>
      <c r="AI476">
        <v>6</v>
      </c>
      <c r="AJ476">
        <v>3</v>
      </c>
      <c r="AK476">
        <v>3</v>
      </c>
      <c r="AL476">
        <v>4</v>
      </c>
      <c r="AM476">
        <v>2</v>
      </c>
    </row>
    <row r="477" spans="1:39">
      <c r="A477">
        <v>3</v>
      </c>
      <c r="B477">
        <v>112</v>
      </c>
      <c r="C477">
        <v>2021</v>
      </c>
      <c r="D477">
        <v>99</v>
      </c>
      <c r="E477">
        <v>8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111</v>
      </c>
      <c r="R477">
        <v>620</v>
      </c>
      <c r="S477">
        <v>620</v>
      </c>
      <c r="T477">
        <v>1.9477867487669251</v>
      </c>
      <c r="U477">
        <v>1.9604378685627015</v>
      </c>
      <c r="V477">
        <v>14.885483870967745</v>
      </c>
      <c r="W477">
        <v>58.909677419354857</v>
      </c>
      <c r="X477">
        <v>167.76898612518772</v>
      </c>
      <c r="Y477">
        <v>154.85077419354843</v>
      </c>
      <c r="Z477">
        <v>154.85077419354843</v>
      </c>
      <c r="AA477">
        <v>30.811192835019625</v>
      </c>
      <c r="AB477">
        <v>4.8104291833681261</v>
      </c>
      <c r="AC477">
        <v>-49.843152587180434</v>
      </c>
      <c r="AD477">
        <v>20</v>
      </c>
      <c r="AE477">
        <v>0</v>
      </c>
      <c r="AF477">
        <v>0</v>
      </c>
      <c r="AG477">
        <v>4</v>
      </c>
      <c r="AH477">
        <v>49</v>
      </c>
      <c r="AI477">
        <v>10</v>
      </c>
      <c r="AJ477">
        <v>12</v>
      </c>
      <c r="AK477">
        <v>5</v>
      </c>
      <c r="AL477">
        <v>7</v>
      </c>
      <c r="AM477">
        <v>5</v>
      </c>
    </row>
    <row r="478" spans="1:39">
      <c r="A478">
        <v>3</v>
      </c>
      <c r="B478">
        <v>113</v>
      </c>
      <c r="C478">
        <v>2021</v>
      </c>
      <c r="D478">
        <v>99</v>
      </c>
      <c r="E478">
        <v>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111</v>
      </c>
      <c r="R478">
        <v>573</v>
      </c>
      <c r="S478">
        <v>573</v>
      </c>
      <c r="T478">
        <v>1.8001319468442716</v>
      </c>
      <c r="U478">
        <v>1.7529600652591979</v>
      </c>
      <c r="V478">
        <v>15</v>
      </c>
      <c r="W478">
        <v>58.95636998254799</v>
      </c>
      <c r="X478">
        <v>162.31837528054621</v>
      </c>
      <c r="Y478">
        <v>149.81986038394413</v>
      </c>
      <c r="Z478">
        <v>149.81986038394413</v>
      </c>
      <c r="AA478">
        <v>31.3426344737824</v>
      </c>
      <c r="AB478">
        <v>4.5854137907877881</v>
      </c>
      <c r="AC478">
        <v>-41.737539638048474</v>
      </c>
      <c r="AD478">
        <v>24</v>
      </c>
      <c r="AE478">
        <v>0</v>
      </c>
      <c r="AF478">
        <v>0</v>
      </c>
      <c r="AG478">
        <v>3</v>
      </c>
      <c r="AH478">
        <v>65</v>
      </c>
      <c r="AI478">
        <v>11</v>
      </c>
      <c r="AJ478">
        <v>2</v>
      </c>
      <c r="AK478">
        <v>6</v>
      </c>
      <c r="AL478">
        <v>5</v>
      </c>
      <c r="AM478">
        <v>3</v>
      </c>
    </row>
    <row r="479" spans="1:39">
      <c r="A479">
        <v>3</v>
      </c>
      <c r="B479">
        <v>114</v>
      </c>
      <c r="C479">
        <v>2021</v>
      </c>
      <c r="D479">
        <v>99</v>
      </c>
      <c r="E479">
        <v>10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142</v>
      </c>
      <c r="R479">
        <v>727</v>
      </c>
      <c r="S479">
        <v>727</v>
      </c>
      <c r="T479">
        <v>2.2839370425057339</v>
      </c>
      <c r="U479">
        <v>2.2929010013781697</v>
      </c>
      <c r="V479">
        <v>15.093535075653373</v>
      </c>
      <c r="W479">
        <v>59.264099037138919</v>
      </c>
      <c r="X479">
        <v>167.34054522883781</v>
      </c>
      <c r="Y479">
        <v>154.45532324621735</v>
      </c>
      <c r="Z479">
        <v>154.45532324621735</v>
      </c>
      <c r="AA479">
        <v>29.950945444360404</v>
      </c>
      <c r="AB479">
        <v>4.3775237146013604</v>
      </c>
      <c r="AC479">
        <v>-44.434655692599826</v>
      </c>
      <c r="AD479">
        <v>25</v>
      </c>
      <c r="AE479">
        <v>0</v>
      </c>
      <c r="AF479">
        <v>0</v>
      </c>
      <c r="AG479">
        <v>0</v>
      </c>
      <c r="AH479">
        <v>50</v>
      </c>
      <c r="AI479">
        <v>6</v>
      </c>
      <c r="AJ479">
        <v>6</v>
      </c>
      <c r="AK479">
        <v>4</v>
      </c>
      <c r="AL479">
        <v>9</v>
      </c>
      <c r="AM479">
        <v>3</v>
      </c>
    </row>
    <row r="480" spans="1:39">
      <c r="A480">
        <v>3</v>
      </c>
      <c r="B480">
        <v>115</v>
      </c>
      <c r="C480">
        <v>2021</v>
      </c>
      <c r="D480">
        <v>99</v>
      </c>
      <c r="E480">
        <v>11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108</v>
      </c>
      <c r="R480">
        <v>463</v>
      </c>
      <c r="S480">
        <v>463</v>
      </c>
      <c r="T480">
        <v>1.4545568785146554</v>
      </c>
      <c r="U480">
        <v>1.4835787037204551</v>
      </c>
      <c r="V480">
        <v>14.8488120950324</v>
      </c>
      <c r="W480">
        <v>58.658747300216</v>
      </c>
      <c r="X480">
        <v>170.01212124048476</v>
      </c>
      <c r="Y480">
        <v>156.92118790496755</v>
      </c>
      <c r="Z480">
        <v>156.92118790496755</v>
      </c>
      <c r="AA480">
        <v>30.413648907054402</v>
      </c>
      <c r="AB480">
        <v>4.194020755052362</v>
      </c>
      <c r="AC480">
        <v>-29.305560891350503</v>
      </c>
      <c r="AD480">
        <v>19</v>
      </c>
      <c r="AE480">
        <v>0</v>
      </c>
      <c r="AF480">
        <v>0</v>
      </c>
      <c r="AG480">
        <v>3</v>
      </c>
      <c r="AH480">
        <v>26</v>
      </c>
      <c r="AI480">
        <v>6</v>
      </c>
      <c r="AJ480">
        <v>10</v>
      </c>
      <c r="AK480">
        <v>2</v>
      </c>
      <c r="AL480">
        <v>6</v>
      </c>
      <c r="AM480">
        <v>1</v>
      </c>
    </row>
    <row r="481" spans="1:39">
      <c r="A481">
        <v>3</v>
      </c>
      <c r="B481">
        <v>116</v>
      </c>
      <c r="C481">
        <v>2021</v>
      </c>
      <c r="D481">
        <v>99</v>
      </c>
      <c r="E481">
        <v>12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122</v>
      </c>
      <c r="R481">
        <v>714</v>
      </c>
      <c r="S481">
        <v>714</v>
      </c>
      <c r="T481">
        <v>2.2430963526122323</v>
      </c>
      <c r="U481">
        <v>2.2730982418374177</v>
      </c>
      <c r="V481">
        <v>14.731092436974787</v>
      </c>
      <c r="W481">
        <v>58.464985994397743</v>
      </c>
      <c r="X481">
        <v>168.91580250735163</v>
      </c>
      <c r="Y481">
        <v>155.90928571428563</v>
      </c>
      <c r="Z481">
        <v>155.90928571428563</v>
      </c>
      <c r="AA481">
        <v>28.242005317181679</v>
      </c>
      <c r="AB481">
        <v>4.3978643674176254</v>
      </c>
      <c r="AC481">
        <v>-39.12245472524036</v>
      </c>
      <c r="AD481">
        <v>17</v>
      </c>
      <c r="AE481">
        <v>0</v>
      </c>
      <c r="AF481">
        <v>0</v>
      </c>
      <c r="AG481">
        <v>4</v>
      </c>
      <c r="AH481">
        <v>94</v>
      </c>
      <c r="AI481">
        <v>5</v>
      </c>
      <c r="AJ481">
        <v>9</v>
      </c>
      <c r="AK481">
        <v>5</v>
      </c>
      <c r="AL481">
        <v>12</v>
      </c>
      <c r="AM481">
        <v>1</v>
      </c>
    </row>
    <row r="482" spans="1:39">
      <c r="A482">
        <v>3</v>
      </c>
      <c r="B482">
        <v>117</v>
      </c>
      <c r="C482">
        <v>2021</v>
      </c>
      <c r="D482">
        <v>99</v>
      </c>
      <c r="E482">
        <v>13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60</v>
      </c>
      <c r="R482">
        <v>321</v>
      </c>
      <c r="S482">
        <v>321</v>
      </c>
      <c r="T482">
        <v>1.0084508812164248</v>
      </c>
      <c r="U482">
        <v>1.0357787239620335</v>
      </c>
      <c r="V482">
        <v>14.654205607476635</v>
      </c>
      <c r="W482">
        <v>58.429906542056045</v>
      </c>
      <c r="X482">
        <v>171.20334275000599</v>
      </c>
      <c r="Y482">
        <v>158.02068535825563</v>
      </c>
      <c r="Z482">
        <v>158.02068535825563</v>
      </c>
      <c r="AA482">
        <v>36.029544005923682</v>
      </c>
      <c r="AB482">
        <v>5.5012524479375484</v>
      </c>
      <c r="AC482">
        <v>-58.871423982834919</v>
      </c>
      <c r="AD482">
        <v>15</v>
      </c>
      <c r="AE482">
        <v>0</v>
      </c>
      <c r="AF482">
        <v>0</v>
      </c>
      <c r="AG482">
        <v>1</v>
      </c>
      <c r="AH482">
        <v>30</v>
      </c>
      <c r="AI482">
        <v>10</v>
      </c>
      <c r="AJ482">
        <v>2</v>
      </c>
      <c r="AK482">
        <v>7</v>
      </c>
      <c r="AL482">
        <v>4</v>
      </c>
      <c r="AM482">
        <v>1</v>
      </c>
    </row>
    <row r="483" spans="1:39">
      <c r="A483">
        <v>3</v>
      </c>
      <c r="B483">
        <v>118</v>
      </c>
      <c r="C483">
        <v>2021</v>
      </c>
      <c r="D483">
        <v>99</v>
      </c>
      <c r="E483">
        <v>14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112</v>
      </c>
      <c r="R483">
        <v>766</v>
      </c>
      <c r="S483">
        <v>766</v>
      </c>
      <c r="T483">
        <v>2.406459112186234</v>
      </c>
      <c r="U483">
        <v>2.3784890921036621</v>
      </c>
      <c r="V483">
        <v>15.31984334203656</v>
      </c>
      <c r="W483">
        <v>59.596605744125327</v>
      </c>
      <c r="X483">
        <v>164.7489597153114</v>
      </c>
      <c r="Y483">
        <v>152.06328981723243</v>
      </c>
      <c r="Z483">
        <v>152.06328981723243</v>
      </c>
      <c r="AA483">
        <v>30.097033343338488</v>
      </c>
      <c r="AB483">
        <v>4.32105041971045</v>
      </c>
      <c r="AC483">
        <v>-46.271237721012646</v>
      </c>
      <c r="AD483">
        <v>30</v>
      </c>
      <c r="AE483">
        <v>0</v>
      </c>
      <c r="AF483">
        <v>0</v>
      </c>
      <c r="AG483">
        <v>3</v>
      </c>
      <c r="AH483">
        <v>53</v>
      </c>
      <c r="AI483">
        <v>7</v>
      </c>
      <c r="AJ483">
        <v>6</v>
      </c>
      <c r="AK483">
        <v>4</v>
      </c>
      <c r="AL483">
        <v>4</v>
      </c>
      <c r="AM483">
        <v>2</v>
      </c>
    </row>
    <row r="484" spans="1:39">
      <c r="A484">
        <v>3</v>
      </c>
      <c r="B484">
        <v>119</v>
      </c>
      <c r="C484">
        <v>2021</v>
      </c>
      <c r="D484">
        <v>99</v>
      </c>
      <c r="E484">
        <v>15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123</v>
      </c>
      <c r="R484">
        <v>759</v>
      </c>
      <c r="S484">
        <v>759</v>
      </c>
      <c r="T484">
        <v>2.3844679714743497</v>
      </c>
      <c r="U484">
        <v>2.3243264139706157</v>
      </c>
      <c r="V484">
        <v>15.24901185770751</v>
      </c>
      <c r="W484">
        <v>59.308300395256914</v>
      </c>
      <c r="X484">
        <v>162.48213921208421</v>
      </c>
      <c r="Y484">
        <v>149.97101449275388</v>
      </c>
      <c r="Z484">
        <v>149.97101449275388</v>
      </c>
      <c r="AA484">
        <v>28.461337173910401</v>
      </c>
      <c r="AB484">
        <v>4.226751137053764</v>
      </c>
      <c r="AC484">
        <v>-43.707740634516256</v>
      </c>
      <c r="AD484">
        <v>23</v>
      </c>
      <c r="AE484">
        <v>0</v>
      </c>
      <c r="AF484">
        <v>0</v>
      </c>
      <c r="AG484">
        <v>2</v>
      </c>
      <c r="AH484">
        <v>80</v>
      </c>
      <c r="AI484">
        <v>7</v>
      </c>
      <c r="AJ484">
        <v>3</v>
      </c>
      <c r="AK484">
        <v>7</v>
      </c>
      <c r="AL484">
        <v>3</v>
      </c>
      <c r="AM484">
        <v>1</v>
      </c>
    </row>
    <row r="485" spans="1:39">
      <c r="A485">
        <v>3</v>
      </c>
      <c r="B485">
        <v>120</v>
      </c>
      <c r="C485">
        <v>2021</v>
      </c>
      <c r="D485">
        <v>99</v>
      </c>
      <c r="E485">
        <v>16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120</v>
      </c>
      <c r="R485">
        <v>652</v>
      </c>
      <c r="S485">
        <v>652</v>
      </c>
      <c r="T485">
        <v>2.0483176777355405</v>
      </c>
      <c r="U485">
        <v>2.0411178953947595</v>
      </c>
      <c r="V485">
        <v>14.924846625766875</v>
      </c>
      <c r="W485">
        <v>58.898773006134959</v>
      </c>
      <c r="X485">
        <v>166.10043935154101</v>
      </c>
      <c r="Y485">
        <v>153.31070552147253</v>
      </c>
      <c r="Z485">
        <v>153.31070552147253</v>
      </c>
      <c r="AA485">
        <v>30.568530097541256</v>
      </c>
      <c r="AB485">
        <v>4.6978194619355138</v>
      </c>
      <c r="AC485">
        <v>-47.726068934767909</v>
      </c>
      <c r="AD485">
        <v>21</v>
      </c>
      <c r="AE485">
        <v>0</v>
      </c>
      <c r="AF485">
        <v>0</v>
      </c>
      <c r="AG485">
        <v>3</v>
      </c>
      <c r="AH485">
        <v>50</v>
      </c>
      <c r="AI485">
        <v>6</v>
      </c>
      <c r="AJ485">
        <v>5</v>
      </c>
      <c r="AK485">
        <v>4</v>
      </c>
      <c r="AL485">
        <v>6</v>
      </c>
      <c r="AM485">
        <v>1</v>
      </c>
    </row>
    <row r="486" spans="1:39">
      <c r="A486">
        <v>3</v>
      </c>
      <c r="B486">
        <v>121</v>
      </c>
      <c r="C486">
        <v>2021</v>
      </c>
      <c r="D486">
        <v>99</v>
      </c>
      <c r="E486">
        <v>17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119</v>
      </c>
      <c r="R486">
        <v>601</v>
      </c>
      <c r="S486">
        <v>601</v>
      </c>
      <c r="T486">
        <v>1.8880965096918101</v>
      </c>
      <c r="U486">
        <v>1.8629204218412696</v>
      </c>
      <c r="V486">
        <v>15.207986688851916</v>
      </c>
      <c r="W486">
        <v>59.392678868552402</v>
      </c>
      <c r="X486">
        <v>164.463723335791</v>
      </c>
      <c r="Y486">
        <v>151.80001663893503</v>
      </c>
      <c r="Z486">
        <v>151.80001663893503</v>
      </c>
      <c r="AA486">
        <v>28.690833442529843</v>
      </c>
      <c r="AB486">
        <v>3.9597239746112209</v>
      </c>
      <c r="AC486">
        <v>-34.212117173928618</v>
      </c>
      <c r="AD486">
        <v>17</v>
      </c>
      <c r="AE486">
        <v>0</v>
      </c>
      <c r="AF486">
        <v>0</v>
      </c>
      <c r="AG486">
        <v>5</v>
      </c>
      <c r="AH486">
        <v>49</v>
      </c>
      <c r="AI486">
        <v>4</v>
      </c>
      <c r="AJ486">
        <v>3</v>
      </c>
      <c r="AK486">
        <v>5</v>
      </c>
      <c r="AL486">
        <v>8</v>
      </c>
      <c r="AM486">
        <v>3</v>
      </c>
    </row>
    <row r="487" spans="1:39">
      <c r="A487">
        <v>3</v>
      </c>
      <c r="B487">
        <v>122</v>
      </c>
      <c r="C487">
        <v>2021</v>
      </c>
      <c r="D487">
        <v>99</v>
      </c>
      <c r="E487">
        <v>18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119</v>
      </c>
      <c r="R487">
        <v>579</v>
      </c>
      <c r="S487">
        <v>579</v>
      </c>
      <c r="T487">
        <v>1.8189814960258872</v>
      </c>
      <c r="U487">
        <v>1.8264062315700005</v>
      </c>
      <c r="V487">
        <v>15.041450777202074</v>
      </c>
      <c r="W487">
        <v>59.005181347150248</v>
      </c>
      <c r="X487">
        <v>167.36671924732951</v>
      </c>
      <c r="Y487">
        <v>154.47948186528495</v>
      </c>
      <c r="Z487">
        <v>154.47948186528495</v>
      </c>
      <c r="AA487">
        <v>28.289399384236077</v>
      </c>
      <c r="AB487">
        <v>4.3624604567312621</v>
      </c>
      <c r="AC487">
        <v>-42.177296505701776</v>
      </c>
      <c r="AD487">
        <v>22</v>
      </c>
      <c r="AE487">
        <v>0</v>
      </c>
      <c r="AF487">
        <v>0</v>
      </c>
      <c r="AG487">
        <v>0</v>
      </c>
      <c r="AH487">
        <v>31</v>
      </c>
      <c r="AI487">
        <v>6</v>
      </c>
      <c r="AJ487">
        <v>2</v>
      </c>
      <c r="AK487">
        <v>5</v>
      </c>
      <c r="AL487">
        <v>2</v>
      </c>
      <c r="AM487">
        <v>6</v>
      </c>
    </row>
    <row r="488" spans="1:39">
      <c r="A488">
        <v>3</v>
      </c>
      <c r="B488">
        <v>123</v>
      </c>
      <c r="C488">
        <v>2021</v>
      </c>
      <c r="D488">
        <v>99</v>
      </c>
      <c r="E488">
        <v>19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95</v>
      </c>
      <c r="R488">
        <v>418</v>
      </c>
      <c r="S488">
        <v>418</v>
      </c>
      <c r="T488">
        <v>1.3131852596525402</v>
      </c>
      <c r="U488">
        <v>1.3340185455551756</v>
      </c>
      <c r="V488">
        <v>15.112440191387558</v>
      </c>
      <c r="W488">
        <v>59.105263157894761</v>
      </c>
      <c r="X488">
        <v>169.33076560207763</v>
      </c>
      <c r="Y488">
        <v>156.29229665071765</v>
      </c>
      <c r="Z488">
        <v>156.29229665071765</v>
      </c>
      <c r="AA488">
        <v>29.737464191547808</v>
      </c>
      <c r="AB488">
        <v>4.2559748097780732</v>
      </c>
      <c r="AC488">
        <v>-34.298119981606924</v>
      </c>
      <c r="AD488">
        <v>6</v>
      </c>
      <c r="AE488">
        <v>0</v>
      </c>
      <c r="AF488">
        <v>0</v>
      </c>
      <c r="AG488">
        <v>2</v>
      </c>
      <c r="AH488">
        <v>30</v>
      </c>
      <c r="AI488">
        <v>3</v>
      </c>
      <c r="AJ488">
        <v>5</v>
      </c>
      <c r="AK488">
        <v>2</v>
      </c>
      <c r="AL488">
        <v>2</v>
      </c>
      <c r="AM488">
        <v>1</v>
      </c>
    </row>
    <row r="489" spans="1:39">
      <c r="A489">
        <v>3</v>
      </c>
      <c r="B489">
        <v>124</v>
      </c>
      <c r="C489">
        <v>2021</v>
      </c>
      <c r="D489">
        <v>99</v>
      </c>
      <c r="E489">
        <v>20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111</v>
      </c>
      <c r="R489">
        <v>550</v>
      </c>
      <c r="S489">
        <v>550</v>
      </c>
      <c r="T489">
        <v>1.7278753416480783</v>
      </c>
      <c r="U489">
        <v>1.6878898297540548</v>
      </c>
      <c r="V489">
        <v>15.38</v>
      </c>
      <c r="W489">
        <v>59.61272727272727</v>
      </c>
      <c r="X489">
        <v>162.82897665714577</v>
      </c>
      <c r="Y489">
        <v>150.29114545454539</v>
      </c>
      <c r="Z489">
        <v>150.29114545454539</v>
      </c>
      <c r="AA489">
        <v>29.65525929680425</v>
      </c>
      <c r="AB489">
        <v>4.3090836210141843</v>
      </c>
      <c r="AC489">
        <v>-44.242155714220374</v>
      </c>
      <c r="AD489">
        <v>16</v>
      </c>
      <c r="AE489">
        <v>0</v>
      </c>
      <c r="AF489">
        <v>0</v>
      </c>
      <c r="AG489">
        <v>4</v>
      </c>
      <c r="AH489">
        <v>33</v>
      </c>
      <c r="AI489">
        <v>3</v>
      </c>
      <c r="AJ489">
        <v>10</v>
      </c>
      <c r="AK489">
        <v>4</v>
      </c>
      <c r="AL489">
        <v>10</v>
      </c>
      <c r="AM489">
        <v>2</v>
      </c>
    </row>
    <row r="490" spans="1:39">
      <c r="A490">
        <v>3</v>
      </c>
      <c r="B490">
        <v>125</v>
      </c>
      <c r="C490">
        <v>2021</v>
      </c>
      <c r="D490">
        <v>99</v>
      </c>
      <c r="E490">
        <v>21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96</v>
      </c>
      <c r="R490">
        <v>622</v>
      </c>
      <c r="S490">
        <v>622</v>
      </c>
      <c r="T490">
        <v>1.9540699318274632</v>
      </c>
      <c r="U490">
        <v>1.8807492150957077</v>
      </c>
      <c r="V490">
        <v>15.34565916398714</v>
      </c>
      <c r="W490">
        <v>59.723472668810302</v>
      </c>
      <c r="X490">
        <v>160.43192372140314</v>
      </c>
      <c r="Y490">
        <v>148.07866559485529</v>
      </c>
      <c r="Z490">
        <v>148.07866559485529</v>
      </c>
      <c r="AA490">
        <v>28.482697020644498</v>
      </c>
      <c r="AB490">
        <v>3.9682091376976607</v>
      </c>
      <c r="AC490">
        <v>-48.129422654556521</v>
      </c>
      <c r="AD490">
        <v>17</v>
      </c>
      <c r="AE490">
        <v>0</v>
      </c>
      <c r="AF490">
        <v>0</v>
      </c>
      <c r="AG490">
        <v>4</v>
      </c>
      <c r="AH490">
        <v>61</v>
      </c>
      <c r="AI490">
        <v>6</v>
      </c>
      <c r="AJ490">
        <v>4</v>
      </c>
      <c r="AK490">
        <v>3</v>
      </c>
      <c r="AL490">
        <v>3</v>
      </c>
      <c r="AM490">
        <v>0</v>
      </c>
    </row>
    <row r="491" spans="1:39">
      <c r="A491">
        <v>3</v>
      </c>
      <c r="B491">
        <v>126</v>
      </c>
      <c r="C491">
        <v>2021</v>
      </c>
      <c r="D491">
        <v>99</v>
      </c>
      <c r="E491">
        <v>22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130</v>
      </c>
      <c r="R491">
        <v>693</v>
      </c>
      <c r="S491">
        <v>693</v>
      </c>
      <c r="T491">
        <v>2.1771229304765796</v>
      </c>
      <c r="U491">
        <v>2.1528233141349786</v>
      </c>
      <c r="V491">
        <v>15.203463203463205</v>
      </c>
      <c r="W491">
        <v>59.458874458874469</v>
      </c>
      <c r="X491">
        <v>164.82589398082348</v>
      </c>
      <c r="Y491">
        <v>152.1343001443</v>
      </c>
      <c r="Z491">
        <v>152.1343001443</v>
      </c>
      <c r="AA491">
        <v>30.567532237778636</v>
      </c>
      <c r="AB491">
        <v>4.5871515653527108</v>
      </c>
      <c r="AC491">
        <v>-48.208512889376763</v>
      </c>
      <c r="AD491">
        <v>25</v>
      </c>
      <c r="AE491">
        <v>0</v>
      </c>
      <c r="AF491">
        <v>0</v>
      </c>
      <c r="AG491">
        <v>3</v>
      </c>
      <c r="AH491">
        <v>52</v>
      </c>
      <c r="AI491">
        <v>8</v>
      </c>
      <c r="AJ491">
        <v>4</v>
      </c>
      <c r="AK491">
        <v>5</v>
      </c>
      <c r="AL491">
        <v>12</v>
      </c>
      <c r="AM491">
        <v>1</v>
      </c>
    </row>
    <row r="492" spans="1:39">
      <c r="A492">
        <v>3</v>
      </c>
      <c r="B492">
        <v>127</v>
      </c>
      <c r="C492">
        <v>2021</v>
      </c>
      <c r="D492">
        <v>99</v>
      </c>
      <c r="E492">
        <v>23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121</v>
      </c>
      <c r="R492">
        <v>725</v>
      </c>
      <c r="S492">
        <v>725</v>
      </c>
      <c r="T492">
        <v>2.2776538594451954</v>
      </c>
      <c r="U492">
        <v>2.2396402586011424</v>
      </c>
      <c r="V492">
        <v>14.943448275862075</v>
      </c>
      <c r="W492">
        <v>58.961379310344846</v>
      </c>
      <c r="X492">
        <v>163.90437478985322</v>
      </c>
      <c r="Y492">
        <v>151.28373793103455</v>
      </c>
      <c r="Z492">
        <v>151.28373793103455</v>
      </c>
      <c r="AA492">
        <v>30.260772106980991</v>
      </c>
      <c r="AB492">
        <v>4.7819947678319448</v>
      </c>
      <c r="AC492">
        <v>-37.02806318756425</v>
      </c>
      <c r="AD492">
        <v>24</v>
      </c>
      <c r="AE492">
        <v>0</v>
      </c>
      <c r="AF492">
        <v>0</v>
      </c>
      <c r="AG492">
        <v>4</v>
      </c>
      <c r="AH492">
        <v>64</v>
      </c>
      <c r="AI492">
        <v>5</v>
      </c>
      <c r="AJ492">
        <v>12</v>
      </c>
      <c r="AK492">
        <v>6</v>
      </c>
      <c r="AL492">
        <v>6</v>
      </c>
      <c r="AM492">
        <v>3</v>
      </c>
    </row>
    <row r="493" spans="1:39">
      <c r="A493">
        <v>3</v>
      </c>
      <c r="B493">
        <v>128</v>
      </c>
      <c r="C493">
        <v>2021</v>
      </c>
      <c r="D493">
        <v>99</v>
      </c>
      <c r="E493">
        <v>24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121</v>
      </c>
      <c r="R493">
        <v>637</v>
      </c>
      <c r="S493">
        <v>637</v>
      </c>
      <c r="T493">
        <v>2.001193804781503</v>
      </c>
      <c r="U493">
        <v>2.0090945958377624</v>
      </c>
      <c r="V493">
        <v>15.229199372056518</v>
      </c>
      <c r="W493">
        <v>59.416012558869696</v>
      </c>
      <c r="X493">
        <v>167.34442155893925</v>
      </c>
      <c r="Y493">
        <v>154.45890109890107</v>
      </c>
      <c r="Z493">
        <v>154.45890109890107</v>
      </c>
      <c r="AA493">
        <v>30.407095884202626</v>
      </c>
      <c r="AB493">
        <v>4.0721045654156427</v>
      </c>
      <c r="AC493">
        <v>-37.957689471903471</v>
      </c>
      <c r="AD493">
        <v>24</v>
      </c>
      <c r="AE493">
        <v>0</v>
      </c>
      <c r="AF493">
        <v>0</v>
      </c>
      <c r="AG493">
        <v>4</v>
      </c>
      <c r="AH493">
        <v>49</v>
      </c>
      <c r="AI493">
        <v>8</v>
      </c>
      <c r="AJ493">
        <v>8</v>
      </c>
      <c r="AK493">
        <v>1</v>
      </c>
      <c r="AL493">
        <v>7</v>
      </c>
      <c r="AM493">
        <v>2</v>
      </c>
    </row>
    <row r="494" spans="1:39">
      <c r="A494">
        <v>3</v>
      </c>
      <c r="B494">
        <v>129</v>
      </c>
      <c r="C494">
        <v>2021</v>
      </c>
      <c r="D494">
        <v>99</v>
      </c>
      <c r="E494">
        <v>25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115</v>
      </c>
      <c r="R494">
        <v>635</v>
      </c>
      <c r="S494">
        <v>636</v>
      </c>
      <c r="T494">
        <v>1.9949106217209644</v>
      </c>
      <c r="U494">
        <v>1.9778464256924633</v>
      </c>
      <c r="V494">
        <v>15.133858267716541</v>
      </c>
      <c r="W494">
        <v>59.165094339622641</v>
      </c>
      <c r="X494">
        <v>165.04648484486549</v>
      </c>
      <c r="Y494">
        <v>152.53546456692911</v>
      </c>
      <c r="Z494">
        <v>152.29562893081763</v>
      </c>
      <c r="AA494">
        <v>28.19757464391899</v>
      </c>
      <c r="AB494">
        <v>4.1753365951650094</v>
      </c>
      <c r="AC494">
        <v>-28.065579437698126</v>
      </c>
      <c r="AD494">
        <v>13</v>
      </c>
      <c r="AE494">
        <v>0</v>
      </c>
      <c r="AF494">
        <v>0</v>
      </c>
      <c r="AG494">
        <v>8</v>
      </c>
      <c r="AH494">
        <v>75</v>
      </c>
      <c r="AI494">
        <v>2</v>
      </c>
      <c r="AJ494">
        <v>6</v>
      </c>
      <c r="AK494">
        <v>4</v>
      </c>
      <c r="AL494">
        <v>9</v>
      </c>
      <c r="AM494">
        <v>6</v>
      </c>
    </row>
    <row r="495" spans="1:39">
      <c r="A495">
        <v>3</v>
      </c>
      <c r="B495">
        <v>130</v>
      </c>
      <c r="C495">
        <v>2021</v>
      </c>
      <c r="D495">
        <v>99</v>
      </c>
      <c r="E495">
        <v>26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105</v>
      </c>
      <c r="R495">
        <v>464</v>
      </c>
      <c r="S495">
        <v>464</v>
      </c>
      <c r="T495">
        <v>1.4576984700449247</v>
      </c>
      <c r="U495">
        <v>1.4895922867484821</v>
      </c>
      <c r="V495">
        <v>14.672413793103445</v>
      </c>
      <c r="W495">
        <v>58.40948275862069</v>
      </c>
      <c r="X495">
        <v>170.33336290955285</v>
      </c>
      <c r="Y495">
        <v>157.21769396551716</v>
      </c>
      <c r="Z495">
        <v>157.21769396551716</v>
      </c>
      <c r="AA495">
        <v>32.407008016856906</v>
      </c>
      <c r="AB495">
        <v>4.9676102359785839</v>
      </c>
      <c r="AC495">
        <v>-48.279470866319031</v>
      </c>
      <c r="AD495">
        <v>11</v>
      </c>
      <c r="AE495">
        <v>0</v>
      </c>
      <c r="AF495">
        <v>0</v>
      </c>
      <c r="AG495">
        <v>2</v>
      </c>
      <c r="AH495">
        <v>24</v>
      </c>
      <c r="AI495">
        <v>0</v>
      </c>
      <c r="AJ495">
        <v>2</v>
      </c>
      <c r="AK495">
        <v>1</v>
      </c>
      <c r="AL495">
        <v>3</v>
      </c>
      <c r="AM495">
        <v>1</v>
      </c>
    </row>
    <row r="496" spans="1:39">
      <c r="A496">
        <v>3</v>
      </c>
      <c r="B496">
        <v>131</v>
      </c>
      <c r="C496">
        <v>2021</v>
      </c>
      <c r="D496">
        <v>99</v>
      </c>
      <c r="E496">
        <v>27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117</v>
      </c>
      <c r="R496">
        <v>622</v>
      </c>
      <c r="S496">
        <v>622</v>
      </c>
      <c r="T496">
        <v>1.9540699318274632</v>
      </c>
      <c r="U496">
        <v>1.9659926223525639</v>
      </c>
      <c r="V496">
        <v>15.210610932475888</v>
      </c>
      <c r="W496">
        <v>59.416398713826354</v>
      </c>
      <c r="X496">
        <v>167.70336836751403</v>
      </c>
      <c r="Y496">
        <v>154.79020900321541</v>
      </c>
      <c r="Z496">
        <v>154.79020900321541</v>
      </c>
      <c r="AA496">
        <v>28.839856617172199</v>
      </c>
      <c r="AB496">
        <v>4.7630600173089075</v>
      </c>
      <c r="AC496">
        <v>-33.142946179480589</v>
      </c>
      <c r="AD496">
        <v>3</v>
      </c>
      <c r="AE496">
        <v>0</v>
      </c>
      <c r="AF496">
        <v>0</v>
      </c>
      <c r="AG496">
        <v>1</v>
      </c>
      <c r="AH496">
        <v>35</v>
      </c>
      <c r="AI496">
        <v>0</v>
      </c>
      <c r="AJ496">
        <v>3</v>
      </c>
      <c r="AK496">
        <v>2</v>
      </c>
      <c r="AL496">
        <v>3</v>
      </c>
      <c r="AM496">
        <v>3</v>
      </c>
    </row>
    <row r="497" spans="1:39">
      <c r="A497">
        <v>3</v>
      </c>
      <c r="B497">
        <v>132</v>
      </c>
      <c r="C497">
        <v>2021</v>
      </c>
      <c r="D497">
        <v>99</v>
      </c>
      <c r="E497">
        <v>28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129</v>
      </c>
      <c r="R497">
        <v>723</v>
      </c>
      <c r="S497">
        <v>723</v>
      </c>
      <c r="T497">
        <v>2.271370676384656</v>
      </c>
      <c r="U497">
        <v>2.2752766086877751</v>
      </c>
      <c r="V497">
        <v>15.033195020746886</v>
      </c>
      <c r="W497">
        <v>59.062240663900397</v>
      </c>
      <c r="X497">
        <v>166.97297734700564</v>
      </c>
      <c r="Y497">
        <v>154.11605809128628</v>
      </c>
      <c r="Z497">
        <v>154.11605809128628</v>
      </c>
      <c r="AA497">
        <v>31.432294100184578</v>
      </c>
      <c r="AB497">
        <v>4.534819823327866</v>
      </c>
      <c r="AC497">
        <v>-45.535117196551695</v>
      </c>
      <c r="AD497">
        <v>13</v>
      </c>
      <c r="AE497">
        <v>1</v>
      </c>
      <c r="AF497">
        <v>0</v>
      </c>
      <c r="AG497">
        <v>0</v>
      </c>
      <c r="AH497">
        <v>66</v>
      </c>
      <c r="AI497">
        <v>4</v>
      </c>
      <c r="AJ497">
        <v>5</v>
      </c>
      <c r="AK497">
        <v>0</v>
      </c>
      <c r="AL497">
        <v>1</v>
      </c>
      <c r="AM497">
        <v>0</v>
      </c>
    </row>
    <row r="498" spans="1:39">
      <c r="A498">
        <v>3</v>
      </c>
      <c r="B498">
        <v>133</v>
      </c>
      <c r="C498">
        <v>2021</v>
      </c>
      <c r="D498">
        <v>99</v>
      </c>
      <c r="E498">
        <v>29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95</v>
      </c>
      <c r="R498">
        <v>571</v>
      </c>
      <c r="S498">
        <v>571</v>
      </c>
      <c r="T498">
        <v>1.7938487637837328</v>
      </c>
      <c r="U498">
        <v>1.7948068436722997</v>
      </c>
      <c r="V498">
        <v>15.266199649737302</v>
      </c>
      <c r="W498">
        <v>59.558669001751319</v>
      </c>
      <c r="X498">
        <v>166.77536321255039</v>
      </c>
      <c r="Y498">
        <v>153.93366024518389</v>
      </c>
      <c r="Z498">
        <v>153.93366024518389</v>
      </c>
      <c r="AA498">
        <v>29.379927194925791</v>
      </c>
      <c r="AB498">
        <v>4.3346816640462844</v>
      </c>
      <c r="AC498">
        <v>-44.088687967738146</v>
      </c>
      <c r="AD498">
        <v>20</v>
      </c>
      <c r="AE498">
        <v>0</v>
      </c>
      <c r="AF498">
        <v>0</v>
      </c>
      <c r="AG498">
        <v>2</v>
      </c>
      <c r="AH498">
        <v>66</v>
      </c>
      <c r="AI498">
        <v>7</v>
      </c>
      <c r="AJ498">
        <v>9</v>
      </c>
      <c r="AK498">
        <v>5</v>
      </c>
      <c r="AL498">
        <v>4</v>
      </c>
      <c r="AM498">
        <v>1</v>
      </c>
    </row>
    <row r="499" spans="1:39">
      <c r="A499">
        <v>3</v>
      </c>
      <c r="B499">
        <v>134</v>
      </c>
      <c r="C499">
        <v>2021</v>
      </c>
      <c r="D499">
        <v>99</v>
      </c>
      <c r="E499">
        <v>30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112</v>
      </c>
      <c r="R499">
        <v>711</v>
      </c>
      <c r="S499">
        <v>711</v>
      </c>
      <c r="T499">
        <v>2.2336715780214256</v>
      </c>
      <c r="U499">
        <v>2.20930566300482</v>
      </c>
      <c r="V499">
        <v>15.050632911392404</v>
      </c>
      <c r="W499">
        <v>59.122362869198319</v>
      </c>
      <c r="X499">
        <v>164.86804631750255</v>
      </c>
      <c r="Y499">
        <v>152.17320675105498</v>
      </c>
      <c r="Z499">
        <v>152.17320675105498</v>
      </c>
      <c r="AA499">
        <v>32.622933277864405</v>
      </c>
      <c r="AB499">
        <v>4.9076355489446808</v>
      </c>
      <c r="AC499">
        <v>-54.542343933414557</v>
      </c>
      <c r="AD499">
        <v>17</v>
      </c>
      <c r="AE499">
        <v>0</v>
      </c>
      <c r="AF499">
        <v>0</v>
      </c>
      <c r="AG499">
        <v>1</v>
      </c>
      <c r="AH499">
        <v>45</v>
      </c>
      <c r="AI499">
        <v>4</v>
      </c>
      <c r="AJ499">
        <v>11</v>
      </c>
      <c r="AK499">
        <v>2</v>
      </c>
      <c r="AL499">
        <v>6</v>
      </c>
      <c r="AM499">
        <v>0</v>
      </c>
    </row>
    <row r="500" spans="1:39">
      <c r="A500">
        <v>3</v>
      </c>
      <c r="B500">
        <v>135</v>
      </c>
      <c r="C500">
        <v>2021</v>
      </c>
      <c r="D500">
        <v>99</v>
      </c>
      <c r="E500">
        <v>31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105</v>
      </c>
      <c r="R500">
        <v>607</v>
      </c>
      <c r="S500">
        <v>607</v>
      </c>
      <c r="T500">
        <v>1.9069460588734248</v>
      </c>
      <c r="U500">
        <v>1.8833421005724431</v>
      </c>
      <c r="V500">
        <v>15.23064250411862</v>
      </c>
      <c r="W500">
        <v>59.497528830313009</v>
      </c>
      <c r="X500">
        <v>164.62311315618965</v>
      </c>
      <c r="Y500">
        <v>151.94713344316298</v>
      </c>
      <c r="Z500">
        <v>151.94713344316298</v>
      </c>
      <c r="AA500">
        <v>30.147177814322635</v>
      </c>
      <c r="AB500">
        <v>4.4168589503429505</v>
      </c>
      <c r="AC500">
        <v>-34.342680652137403</v>
      </c>
      <c r="AD500">
        <v>20</v>
      </c>
      <c r="AE500">
        <v>0</v>
      </c>
      <c r="AF500">
        <v>0</v>
      </c>
      <c r="AG500">
        <v>1</v>
      </c>
      <c r="AH500">
        <v>48</v>
      </c>
      <c r="AI500">
        <v>5</v>
      </c>
      <c r="AJ500">
        <v>9</v>
      </c>
      <c r="AK500">
        <v>3</v>
      </c>
      <c r="AL500">
        <v>14</v>
      </c>
      <c r="AM500">
        <v>2</v>
      </c>
    </row>
    <row r="501" spans="1:39">
      <c r="A501">
        <v>3</v>
      </c>
      <c r="B501">
        <v>136</v>
      </c>
      <c r="C501">
        <v>2021</v>
      </c>
      <c r="D501">
        <v>99</v>
      </c>
      <c r="E501">
        <v>32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140</v>
      </c>
      <c r="R501">
        <v>761</v>
      </c>
      <c r="S501">
        <v>761</v>
      </c>
      <c r="T501">
        <v>2.3907511545348874</v>
      </c>
      <c r="U501">
        <v>2.3875578611848431</v>
      </c>
      <c r="V501">
        <v>15.068331143232587</v>
      </c>
      <c r="W501">
        <v>59.193166885676753</v>
      </c>
      <c r="X501">
        <v>166.46369676667109</v>
      </c>
      <c r="Y501">
        <v>153.6459921156374</v>
      </c>
      <c r="Z501">
        <v>153.6459921156374</v>
      </c>
      <c r="AA501">
        <v>30.205605772331289</v>
      </c>
      <c r="AB501">
        <v>4.5207369283741405</v>
      </c>
      <c r="AC501">
        <v>-38.645185919134249</v>
      </c>
      <c r="AD501">
        <v>25</v>
      </c>
      <c r="AE501">
        <v>0</v>
      </c>
      <c r="AF501">
        <v>0</v>
      </c>
      <c r="AG501">
        <v>3</v>
      </c>
      <c r="AH501">
        <v>47</v>
      </c>
      <c r="AI501">
        <v>5</v>
      </c>
      <c r="AJ501">
        <v>9</v>
      </c>
      <c r="AK501">
        <v>7</v>
      </c>
      <c r="AL501">
        <v>5</v>
      </c>
      <c r="AM501">
        <v>4</v>
      </c>
    </row>
    <row r="502" spans="1:39">
      <c r="A502">
        <v>3</v>
      </c>
      <c r="B502">
        <v>137</v>
      </c>
      <c r="C502">
        <v>2021</v>
      </c>
      <c r="D502">
        <v>99</v>
      </c>
      <c r="E502">
        <v>33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101</v>
      </c>
      <c r="R502">
        <v>408</v>
      </c>
      <c r="S502">
        <v>408</v>
      </c>
      <c r="T502">
        <v>1.2817693443498479</v>
      </c>
      <c r="U502">
        <v>1.2593206555105252</v>
      </c>
      <c r="V502">
        <v>15.227941176470589</v>
      </c>
      <c r="W502">
        <v>59.397058823529406</v>
      </c>
      <c r="X502">
        <v>163.76702143479281</v>
      </c>
      <c r="Y502">
        <v>151.15696078431372</v>
      </c>
      <c r="Z502">
        <v>151.15696078431372</v>
      </c>
      <c r="AA502">
        <v>31.455055223231053</v>
      </c>
      <c r="AB502">
        <v>4.3633041060680027</v>
      </c>
      <c r="AC502">
        <v>-38.498332534070194</v>
      </c>
      <c r="AD502">
        <v>13</v>
      </c>
      <c r="AE502">
        <v>0</v>
      </c>
      <c r="AF502">
        <v>0</v>
      </c>
      <c r="AG502">
        <v>2</v>
      </c>
      <c r="AH502">
        <v>34</v>
      </c>
      <c r="AI502">
        <v>3</v>
      </c>
      <c r="AJ502">
        <v>11</v>
      </c>
      <c r="AK502">
        <v>2</v>
      </c>
      <c r="AL502">
        <v>8</v>
      </c>
      <c r="AM502">
        <v>1</v>
      </c>
    </row>
    <row r="503" spans="1:39">
      <c r="A503">
        <v>3</v>
      </c>
      <c r="B503">
        <v>138</v>
      </c>
      <c r="C503">
        <v>2021</v>
      </c>
      <c r="D503">
        <v>99</v>
      </c>
      <c r="E503">
        <v>34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121</v>
      </c>
      <c r="R503">
        <v>567</v>
      </c>
      <c r="S503">
        <v>567</v>
      </c>
      <c r="T503">
        <v>1.7812823976626559</v>
      </c>
      <c r="U503">
        <v>1.8204537032559072</v>
      </c>
      <c r="V503">
        <v>14.968253968253972</v>
      </c>
      <c r="W503">
        <v>58.980599647266317</v>
      </c>
      <c r="X503">
        <v>170.35185471805204</v>
      </c>
      <c r="Y503">
        <v>157.23476190476185</v>
      </c>
      <c r="Z503">
        <v>157.23476190476185</v>
      </c>
      <c r="AA503">
        <v>31.386920532268007</v>
      </c>
      <c r="AB503">
        <v>4.9496203684826288</v>
      </c>
      <c r="AC503">
        <v>-43.274165367465649</v>
      </c>
      <c r="AD503">
        <v>22</v>
      </c>
      <c r="AE503">
        <v>0</v>
      </c>
      <c r="AF503">
        <v>0</v>
      </c>
      <c r="AG503">
        <v>1</v>
      </c>
      <c r="AH503">
        <v>41</v>
      </c>
      <c r="AI503">
        <v>10</v>
      </c>
      <c r="AJ503">
        <v>14</v>
      </c>
      <c r="AK503">
        <v>1</v>
      </c>
      <c r="AL503">
        <v>0</v>
      </c>
      <c r="AM503">
        <v>3</v>
      </c>
    </row>
    <row r="504" spans="1:39">
      <c r="A504">
        <v>3</v>
      </c>
      <c r="B504">
        <v>139</v>
      </c>
      <c r="C504">
        <v>2021</v>
      </c>
      <c r="D504">
        <v>99</v>
      </c>
      <c r="E504">
        <v>35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102</v>
      </c>
      <c r="R504">
        <v>477</v>
      </c>
      <c r="S504">
        <v>477</v>
      </c>
      <c r="T504">
        <v>1.498539159938425</v>
      </c>
      <c r="U504">
        <v>1.494519953493215</v>
      </c>
      <c r="V504">
        <v>15.289308176100629</v>
      </c>
      <c r="W504">
        <v>59.522012578616341</v>
      </c>
      <c r="X504">
        <v>166.2392708127494</v>
      </c>
      <c r="Y504">
        <v>153.43884696016772</v>
      </c>
      <c r="Z504">
        <v>153.43884696016772</v>
      </c>
      <c r="AA504">
        <v>29.896915565083962</v>
      </c>
      <c r="AB504">
        <v>4.2797898780501678</v>
      </c>
      <c r="AC504">
        <v>-35.761239945131003</v>
      </c>
      <c r="AD504">
        <v>12</v>
      </c>
      <c r="AE504">
        <v>0</v>
      </c>
      <c r="AF504">
        <v>0</v>
      </c>
      <c r="AG504">
        <v>1</v>
      </c>
      <c r="AH504">
        <v>54</v>
      </c>
      <c r="AI504">
        <v>4</v>
      </c>
      <c r="AJ504">
        <v>9</v>
      </c>
      <c r="AK504">
        <v>2</v>
      </c>
      <c r="AL504">
        <v>4</v>
      </c>
      <c r="AM504">
        <v>0</v>
      </c>
    </row>
    <row r="505" spans="1:39">
      <c r="A505">
        <v>3</v>
      </c>
      <c r="B505">
        <v>140</v>
      </c>
      <c r="C505">
        <v>2021</v>
      </c>
      <c r="D505">
        <v>99</v>
      </c>
      <c r="E505">
        <v>36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119</v>
      </c>
      <c r="R505">
        <v>757</v>
      </c>
      <c r="S505">
        <v>757</v>
      </c>
      <c r="T505">
        <v>2.3781847884138103</v>
      </c>
      <c r="U505">
        <v>2.3928610450497274</v>
      </c>
      <c r="V505">
        <v>15.121532364597094</v>
      </c>
      <c r="W505">
        <v>59.206076618229872</v>
      </c>
      <c r="X505">
        <v>167.71499232157498</v>
      </c>
      <c r="Y505">
        <v>154.80093791281377</v>
      </c>
      <c r="Z505">
        <v>154.80093791281377</v>
      </c>
      <c r="AA505">
        <v>30.615225756632089</v>
      </c>
      <c r="AB505">
        <v>4.4493111763430075</v>
      </c>
      <c r="AC505">
        <v>-39.945197467502645</v>
      </c>
      <c r="AD505">
        <v>28</v>
      </c>
      <c r="AE505">
        <v>0</v>
      </c>
      <c r="AF505">
        <v>0</v>
      </c>
      <c r="AG505">
        <v>2</v>
      </c>
      <c r="AH505">
        <v>51</v>
      </c>
      <c r="AI505">
        <v>11</v>
      </c>
      <c r="AJ505">
        <v>8</v>
      </c>
      <c r="AK505">
        <v>5</v>
      </c>
      <c r="AL505">
        <v>4</v>
      </c>
      <c r="AM505">
        <v>2</v>
      </c>
    </row>
    <row r="506" spans="1:39">
      <c r="A506">
        <v>3</v>
      </c>
      <c r="B506">
        <v>141</v>
      </c>
      <c r="C506">
        <v>2021</v>
      </c>
      <c r="D506">
        <v>99</v>
      </c>
      <c r="E506">
        <v>37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101</v>
      </c>
      <c r="R506">
        <v>509</v>
      </c>
      <c r="S506">
        <v>509</v>
      </c>
      <c r="T506">
        <v>1.5990700889070404</v>
      </c>
      <c r="U506">
        <v>1.6190944399134202</v>
      </c>
      <c r="V506">
        <v>15.172888015717092</v>
      </c>
      <c r="W506">
        <v>59.277013752455808</v>
      </c>
      <c r="X506">
        <v>168.77366663331955</v>
      </c>
      <c r="Y506">
        <v>155.77809430255431</v>
      </c>
      <c r="Z506">
        <v>155.77809430255431</v>
      </c>
      <c r="AA506">
        <v>31.024571827432425</v>
      </c>
      <c r="AB506">
        <v>4.485282867181569</v>
      </c>
      <c r="AC506">
        <v>-37.546965361749606</v>
      </c>
      <c r="AD506">
        <v>19</v>
      </c>
      <c r="AE506">
        <v>0</v>
      </c>
      <c r="AF506">
        <v>0</v>
      </c>
      <c r="AG506">
        <v>0</v>
      </c>
      <c r="AH506">
        <v>37</v>
      </c>
      <c r="AI506">
        <v>8</v>
      </c>
      <c r="AJ506">
        <v>23</v>
      </c>
      <c r="AK506">
        <v>4</v>
      </c>
      <c r="AL506">
        <v>7</v>
      </c>
      <c r="AM506">
        <v>1</v>
      </c>
    </row>
    <row r="507" spans="1:39">
      <c r="A507">
        <v>3</v>
      </c>
      <c r="B507">
        <v>142</v>
      </c>
      <c r="C507">
        <v>2021</v>
      </c>
      <c r="D507">
        <v>99</v>
      </c>
      <c r="E507">
        <v>38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119</v>
      </c>
      <c r="R507">
        <v>793</v>
      </c>
      <c r="S507">
        <v>793</v>
      </c>
      <c r="T507">
        <v>2.4912820835035032</v>
      </c>
      <c r="U507">
        <v>2.4804859945427782</v>
      </c>
      <c r="V507">
        <v>15.127364438839846</v>
      </c>
      <c r="W507">
        <v>59.209331651954599</v>
      </c>
      <c r="X507">
        <v>165.96399426728189</v>
      </c>
      <c r="Y507">
        <v>153.18476670870118</v>
      </c>
      <c r="Z507">
        <v>153.18476670870118</v>
      </c>
      <c r="AA507">
        <v>30.098974736340601</v>
      </c>
      <c r="AB507">
        <v>4.4782296630731153</v>
      </c>
      <c r="AC507">
        <v>-35.829174797422901</v>
      </c>
      <c r="AD507">
        <v>34</v>
      </c>
      <c r="AE507">
        <v>0</v>
      </c>
      <c r="AF507">
        <v>0</v>
      </c>
      <c r="AG507">
        <v>3</v>
      </c>
      <c r="AH507">
        <v>51</v>
      </c>
      <c r="AI507">
        <v>7</v>
      </c>
      <c r="AJ507">
        <v>9</v>
      </c>
      <c r="AK507">
        <v>7</v>
      </c>
      <c r="AL507">
        <v>5</v>
      </c>
      <c r="AM507">
        <v>2</v>
      </c>
    </row>
    <row r="508" spans="1:39">
      <c r="A508">
        <v>3</v>
      </c>
      <c r="B508">
        <v>143</v>
      </c>
      <c r="C508">
        <v>2021</v>
      </c>
      <c r="D508">
        <v>99</v>
      </c>
      <c r="E508">
        <v>39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139</v>
      </c>
      <c r="R508">
        <v>691</v>
      </c>
      <c r="S508">
        <v>691</v>
      </c>
      <c r="T508">
        <v>2.170839747416041</v>
      </c>
      <c r="U508">
        <v>2.1737077018353035</v>
      </c>
      <c r="V508">
        <v>14.916063675832127</v>
      </c>
      <c r="W508">
        <v>58.901591895803186</v>
      </c>
      <c r="X508">
        <v>166.90655118510244</v>
      </c>
      <c r="Y508">
        <v>154.05474674384939</v>
      </c>
      <c r="Z508">
        <v>154.05474674384939</v>
      </c>
      <c r="AA508">
        <v>28.851985799241845</v>
      </c>
      <c r="AB508">
        <v>4.7195299271850404</v>
      </c>
      <c r="AC508">
        <v>-38.326801106385531</v>
      </c>
      <c r="AD508">
        <v>10</v>
      </c>
      <c r="AE508">
        <v>0</v>
      </c>
      <c r="AF508">
        <v>0</v>
      </c>
      <c r="AG508">
        <v>4</v>
      </c>
      <c r="AH508">
        <v>52</v>
      </c>
      <c r="AI508">
        <v>5</v>
      </c>
      <c r="AJ508">
        <v>9</v>
      </c>
      <c r="AK508">
        <v>9</v>
      </c>
      <c r="AL508">
        <v>6</v>
      </c>
      <c r="AM508">
        <v>2</v>
      </c>
    </row>
    <row r="509" spans="1:39">
      <c r="A509">
        <v>3</v>
      </c>
      <c r="B509">
        <v>144</v>
      </c>
      <c r="C509">
        <v>2021</v>
      </c>
      <c r="D509">
        <v>99</v>
      </c>
      <c r="E509">
        <v>40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123</v>
      </c>
      <c r="R509">
        <v>607</v>
      </c>
      <c r="S509">
        <v>607</v>
      </c>
      <c r="T509">
        <v>1.9069460588734248</v>
      </c>
      <c r="U509">
        <v>1.9621065612793409</v>
      </c>
      <c r="V509">
        <v>15.03789126853377</v>
      </c>
      <c r="W509">
        <v>59.080724876441515</v>
      </c>
      <c r="X509">
        <v>171.50792220054569</v>
      </c>
      <c r="Y509">
        <v>158.30181219110372</v>
      </c>
      <c r="Z509">
        <v>158.30181219110372</v>
      </c>
      <c r="AA509">
        <v>30.230283037567801</v>
      </c>
      <c r="AB509">
        <v>4.5432290226570897</v>
      </c>
      <c r="AC509">
        <v>-33.279765199438799</v>
      </c>
      <c r="AD509">
        <v>20</v>
      </c>
      <c r="AE509">
        <v>0</v>
      </c>
      <c r="AF509">
        <v>0</v>
      </c>
      <c r="AG509">
        <v>6</v>
      </c>
      <c r="AH509">
        <v>50</v>
      </c>
      <c r="AI509">
        <v>10</v>
      </c>
      <c r="AJ509">
        <v>19</v>
      </c>
      <c r="AK509">
        <v>0</v>
      </c>
      <c r="AL509">
        <v>2</v>
      </c>
      <c r="AM509">
        <v>3</v>
      </c>
    </row>
    <row r="510" spans="1:39">
      <c r="A510">
        <v>3</v>
      </c>
      <c r="B510">
        <v>145</v>
      </c>
      <c r="C510">
        <v>2021</v>
      </c>
      <c r="D510">
        <v>99</v>
      </c>
      <c r="E510">
        <v>41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121</v>
      </c>
      <c r="R510">
        <v>558</v>
      </c>
      <c r="S510">
        <v>558</v>
      </c>
      <c r="T510">
        <v>1.7530080738902329</v>
      </c>
      <c r="U510">
        <v>1.7509856905801511</v>
      </c>
      <c r="V510">
        <v>14.849462365591398</v>
      </c>
      <c r="W510">
        <v>58.655913978494617</v>
      </c>
      <c r="X510">
        <v>166.49403728685883</v>
      </c>
      <c r="Y510">
        <v>153.67399641577077</v>
      </c>
      <c r="Z510">
        <v>153.67399641577077</v>
      </c>
      <c r="AA510">
        <v>31.500572026095529</v>
      </c>
      <c r="AB510">
        <v>4.7258033933957213</v>
      </c>
      <c r="AC510">
        <v>-37.518460631127247</v>
      </c>
      <c r="AD510">
        <v>20</v>
      </c>
      <c r="AE510">
        <v>0</v>
      </c>
      <c r="AF510">
        <v>0</v>
      </c>
      <c r="AG510">
        <v>1</v>
      </c>
      <c r="AH510">
        <v>38</v>
      </c>
      <c r="AI510">
        <v>2</v>
      </c>
      <c r="AJ510">
        <v>9</v>
      </c>
      <c r="AK510">
        <v>1</v>
      </c>
      <c r="AL510">
        <v>7</v>
      </c>
      <c r="AM510">
        <v>1</v>
      </c>
    </row>
    <row r="511" spans="1:39">
      <c r="A511">
        <v>3</v>
      </c>
      <c r="B511">
        <v>146</v>
      </c>
      <c r="C511">
        <v>2021</v>
      </c>
      <c r="D511">
        <v>99</v>
      </c>
      <c r="E511">
        <v>42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128</v>
      </c>
      <c r="R511">
        <v>581</v>
      </c>
      <c r="S511">
        <v>582</v>
      </c>
      <c r="T511">
        <v>1.8252646790864251</v>
      </c>
      <c r="U511">
        <v>1.8894004026049924</v>
      </c>
      <c r="V511">
        <v>14.598967297762476</v>
      </c>
      <c r="W511">
        <v>58.453608247422679</v>
      </c>
      <c r="X511">
        <v>172.2660895866394</v>
      </c>
      <c r="Y511">
        <v>159.25748709122195</v>
      </c>
      <c r="Z511">
        <v>158.98384879725077</v>
      </c>
      <c r="AA511">
        <v>33.722787735864301</v>
      </c>
      <c r="AB511">
        <v>5.7004623045596681</v>
      </c>
      <c r="AC511">
        <v>-43.370969691551629</v>
      </c>
      <c r="AD511">
        <v>36</v>
      </c>
      <c r="AE511">
        <v>0</v>
      </c>
      <c r="AF511">
        <v>0</v>
      </c>
      <c r="AG511">
        <v>1</v>
      </c>
      <c r="AH511">
        <v>40</v>
      </c>
      <c r="AI511">
        <v>3</v>
      </c>
      <c r="AJ511">
        <v>7</v>
      </c>
      <c r="AK511">
        <v>1</v>
      </c>
      <c r="AL511">
        <v>8</v>
      </c>
      <c r="AM511">
        <v>2</v>
      </c>
    </row>
    <row r="512" spans="1:39">
      <c r="A512">
        <v>3</v>
      </c>
      <c r="B512">
        <v>147</v>
      </c>
      <c r="C512">
        <v>2021</v>
      </c>
      <c r="D512">
        <v>99</v>
      </c>
      <c r="E512">
        <v>43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123</v>
      </c>
      <c r="R512">
        <v>751</v>
      </c>
      <c r="S512">
        <v>751</v>
      </c>
      <c r="T512">
        <v>2.3593352392321942</v>
      </c>
      <c r="U512">
        <v>2.2536034104191223</v>
      </c>
      <c r="V512">
        <v>15.278295605858855</v>
      </c>
      <c r="W512">
        <v>59.511318242343528</v>
      </c>
      <c r="X512">
        <v>159.21641494980341</v>
      </c>
      <c r="Y512">
        <v>146.95675099866847</v>
      </c>
      <c r="Z512">
        <v>146.95675099866847</v>
      </c>
      <c r="AA512">
        <v>27.230243908544441</v>
      </c>
      <c r="AB512">
        <v>4.0294610456192004</v>
      </c>
      <c r="AC512">
        <v>-25.487609069234608</v>
      </c>
      <c r="AD512">
        <v>19</v>
      </c>
      <c r="AE512">
        <v>0</v>
      </c>
      <c r="AF512">
        <v>0</v>
      </c>
      <c r="AG512">
        <v>2</v>
      </c>
      <c r="AH512">
        <v>53</v>
      </c>
      <c r="AI512">
        <v>8</v>
      </c>
      <c r="AJ512">
        <v>4</v>
      </c>
      <c r="AK512">
        <v>3</v>
      </c>
      <c r="AL512">
        <v>1</v>
      </c>
      <c r="AM512">
        <v>2</v>
      </c>
    </row>
    <row r="513" spans="1:39">
      <c r="A513">
        <v>3</v>
      </c>
      <c r="B513">
        <v>148</v>
      </c>
      <c r="C513">
        <v>2021</v>
      </c>
      <c r="D513">
        <v>99</v>
      </c>
      <c r="E513">
        <v>44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132</v>
      </c>
      <c r="R513">
        <v>757</v>
      </c>
      <c r="S513">
        <v>757</v>
      </c>
      <c r="T513">
        <v>2.3781847884138103</v>
      </c>
      <c r="U513">
        <v>2.4590288360311243</v>
      </c>
      <c r="V513">
        <v>14.614266842800532</v>
      </c>
      <c r="W513">
        <v>58.421400264200791</v>
      </c>
      <c r="X513">
        <v>172.35267514036551</v>
      </c>
      <c r="Y513">
        <v>159.08151915455744</v>
      </c>
      <c r="Z513">
        <v>159.08151915455744</v>
      </c>
      <c r="AA513">
        <v>30.791599931766324</v>
      </c>
      <c r="AB513">
        <v>5.3536211421657613</v>
      </c>
      <c r="AC513">
        <v>-43.266530820614861</v>
      </c>
      <c r="AD513">
        <v>39</v>
      </c>
      <c r="AE513">
        <v>0</v>
      </c>
      <c r="AF513">
        <v>0</v>
      </c>
      <c r="AG513">
        <v>3</v>
      </c>
      <c r="AH513">
        <v>63</v>
      </c>
      <c r="AI513">
        <v>27</v>
      </c>
      <c r="AJ513">
        <v>11</v>
      </c>
      <c r="AK513">
        <v>6</v>
      </c>
      <c r="AL513">
        <v>9</v>
      </c>
      <c r="AM513">
        <v>0</v>
      </c>
    </row>
    <row r="514" spans="1:39">
      <c r="A514">
        <v>3</v>
      </c>
      <c r="B514">
        <v>149</v>
      </c>
      <c r="C514">
        <v>2021</v>
      </c>
      <c r="D514">
        <v>99</v>
      </c>
      <c r="E514">
        <v>45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125</v>
      </c>
      <c r="R514">
        <v>632</v>
      </c>
      <c r="S514">
        <v>632</v>
      </c>
      <c r="T514">
        <v>1.985485847130156</v>
      </c>
      <c r="U514">
        <v>1.9802518589036748</v>
      </c>
      <c r="V514">
        <v>14.645569620253163</v>
      </c>
      <c r="W514">
        <v>58.349683544303808</v>
      </c>
      <c r="X514">
        <v>166.24693144259911</v>
      </c>
      <c r="Y514">
        <v>153.44591772151901</v>
      </c>
      <c r="Z514">
        <v>153.44591772151901</v>
      </c>
      <c r="AA514">
        <v>29.977391366580104</v>
      </c>
      <c r="AB514">
        <v>4.9996392174754405</v>
      </c>
      <c r="AC514">
        <v>-44.20671117594415</v>
      </c>
      <c r="AD514">
        <v>36</v>
      </c>
      <c r="AE514">
        <v>0</v>
      </c>
      <c r="AF514">
        <v>0</v>
      </c>
      <c r="AG514">
        <v>1</v>
      </c>
      <c r="AH514">
        <v>41</v>
      </c>
      <c r="AI514">
        <v>7</v>
      </c>
      <c r="AJ514">
        <v>12</v>
      </c>
      <c r="AK514">
        <v>2</v>
      </c>
      <c r="AL514">
        <v>6</v>
      </c>
      <c r="AM514">
        <v>1</v>
      </c>
    </row>
    <row r="515" spans="1:39">
      <c r="A515">
        <v>3</v>
      </c>
      <c r="B515">
        <v>150</v>
      </c>
      <c r="C515">
        <v>2021</v>
      </c>
      <c r="D515">
        <v>99</v>
      </c>
      <c r="E515">
        <v>46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124</v>
      </c>
      <c r="R515">
        <v>751</v>
      </c>
      <c r="S515">
        <v>751</v>
      </c>
      <c r="T515">
        <v>2.3593352392321942</v>
      </c>
      <c r="U515">
        <v>2.3862550883590754</v>
      </c>
      <c r="V515">
        <v>14.371504660452731</v>
      </c>
      <c r="W515">
        <v>57.876165113182417</v>
      </c>
      <c r="X515">
        <v>168.58821679436437</v>
      </c>
      <c r="Y515">
        <v>155.60692410119839</v>
      </c>
      <c r="Z515">
        <v>155.60692410119839</v>
      </c>
      <c r="AA515">
        <v>32.220471496885125</v>
      </c>
      <c r="AB515">
        <v>5.5221962664530091</v>
      </c>
      <c r="AC515">
        <v>-47.761542744388677</v>
      </c>
      <c r="AD515">
        <v>27</v>
      </c>
      <c r="AE515">
        <v>0</v>
      </c>
      <c r="AF515">
        <v>0</v>
      </c>
      <c r="AG515">
        <v>4</v>
      </c>
      <c r="AH515">
        <v>52</v>
      </c>
      <c r="AI515">
        <v>3</v>
      </c>
      <c r="AJ515">
        <v>17</v>
      </c>
      <c r="AK515">
        <v>0</v>
      </c>
      <c r="AL515">
        <v>5</v>
      </c>
      <c r="AM515">
        <v>3</v>
      </c>
    </row>
    <row r="516" spans="1:39">
      <c r="A516">
        <v>3</v>
      </c>
      <c r="B516">
        <v>151</v>
      </c>
      <c r="C516">
        <v>2021</v>
      </c>
      <c r="D516">
        <v>99</v>
      </c>
      <c r="E516">
        <v>47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145</v>
      </c>
      <c r="R516">
        <v>678</v>
      </c>
      <c r="S516">
        <v>678</v>
      </c>
      <c r="T516">
        <v>2.1299990575225407</v>
      </c>
      <c r="U516">
        <v>2.1437998766474275</v>
      </c>
      <c r="V516">
        <v>14.584070796460177</v>
      </c>
      <c r="W516">
        <v>58.353982300884951</v>
      </c>
      <c r="X516">
        <v>167.76634163958107</v>
      </c>
      <c r="Y516">
        <v>154.84833333333361</v>
      </c>
      <c r="Z516">
        <v>154.84833333333361</v>
      </c>
      <c r="AA516">
        <v>30.175782056781195</v>
      </c>
      <c r="AB516">
        <v>4.8147150685608509</v>
      </c>
      <c r="AC516">
        <v>-37.837138543282947</v>
      </c>
      <c r="AD516">
        <v>26</v>
      </c>
      <c r="AE516">
        <v>0</v>
      </c>
      <c r="AF516">
        <v>0</v>
      </c>
      <c r="AG516">
        <v>3</v>
      </c>
      <c r="AH516">
        <v>46</v>
      </c>
      <c r="AI516">
        <v>11</v>
      </c>
      <c r="AJ516">
        <v>31</v>
      </c>
      <c r="AK516">
        <v>2</v>
      </c>
      <c r="AL516">
        <v>7</v>
      </c>
      <c r="AM516">
        <v>3</v>
      </c>
    </row>
    <row r="517" spans="1:39">
      <c r="A517">
        <v>3</v>
      </c>
      <c r="B517">
        <v>152</v>
      </c>
      <c r="C517">
        <v>2021</v>
      </c>
      <c r="D517">
        <v>99</v>
      </c>
      <c r="E517">
        <v>48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123</v>
      </c>
      <c r="R517">
        <v>566</v>
      </c>
      <c r="S517">
        <v>566</v>
      </c>
      <c r="T517">
        <v>1.7781408061323869</v>
      </c>
      <c r="U517">
        <v>1.7880316081928442</v>
      </c>
      <c r="V517">
        <v>14.60424028268552</v>
      </c>
      <c r="W517">
        <v>58.365724381625448</v>
      </c>
      <c r="X517">
        <v>167.61352020795621</v>
      </c>
      <c r="Y517">
        <v>154.70727915194348</v>
      </c>
      <c r="Z517">
        <v>154.70727915194348</v>
      </c>
      <c r="AA517">
        <v>29.112039833518526</v>
      </c>
      <c r="AB517">
        <v>4.8909115709350122</v>
      </c>
      <c r="AC517">
        <v>-32.225589961701843</v>
      </c>
      <c r="AD517">
        <v>21</v>
      </c>
      <c r="AE517">
        <v>0</v>
      </c>
      <c r="AF517">
        <v>0</v>
      </c>
      <c r="AG517">
        <v>3</v>
      </c>
      <c r="AH517">
        <v>52</v>
      </c>
      <c r="AI517">
        <v>5</v>
      </c>
      <c r="AJ517">
        <v>29</v>
      </c>
      <c r="AK517">
        <v>2</v>
      </c>
      <c r="AL517">
        <v>6</v>
      </c>
      <c r="AM517">
        <v>2</v>
      </c>
    </row>
    <row r="518" spans="1:39">
      <c r="A518">
        <v>3</v>
      </c>
      <c r="B518">
        <v>153</v>
      </c>
      <c r="C518">
        <v>2021</v>
      </c>
      <c r="D518">
        <v>99</v>
      </c>
      <c r="E518">
        <v>49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129</v>
      </c>
      <c r="R518">
        <v>688</v>
      </c>
      <c r="S518">
        <v>688</v>
      </c>
      <c r="T518">
        <v>2.1614149728252334</v>
      </c>
      <c r="U518">
        <v>2.1611955694060221</v>
      </c>
      <c r="V518">
        <v>14.667151162790693</v>
      </c>
      <c r="W518">
        <v>58.380813953488357</v>
      </c>
      <c r="X518">
        <v>166.66941721887659</v>
      </c>
      <c r="Y518">
        <v>153.8358720930232</v>
      </c>
      <c r="Z518">
        <v>153.8358720930232</v>
      </c>
      <c r="AA518">
        <v>28.06556860460713</v>
      </c>
      <c r="AB518">
        <v>4.6895211525064511</v>
      </c>
      <c r="AC518">
        <v>-29.872980102073249</v>
      </c>
      <c r="AD518">
        <v>26</v>
      </c>
      <c r="AE518">
        <v>0</v>
      </c>
      <c r="AF518">
        <v>0</v>
      </c>
      <c r="AG518">
        <v>3</v>
      </c>
      <c r="AH518">
        <v>73</v>
      </c>
      <c r="AI518">
        <v>6</v>
      </c>
      <c r="AJ518">
        <v>13</v>
      </c>
      <c r="AK518">
        <v>3</v>
      </c>
      <c r="AL518">
        <v>16</v>
      </c>
      <c r="AM518">
        <v>4</v>
      </c>
    </row>
    <row r="519" spans="1:39">
      <c r="A519">
        <v>3</v>
      </c>
      <c r="B519">
        <v>154</v>
      </c>
      <c r="C519">
        <v>2021</v>
      </c>
      <c r="D519">
        <v>99</v>
      </c>
      <c r="E519">
        <v>50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119</v>
      </c>
      <c r="R519">
        <v>672</v>
      </c>
      <c r="S519">
        <v>672</v>
      </c>
      <c r="T519">
        <v>2.1111495083409246</v>
      </c>
      <c r="U519">
        <v>2.1323393555116672</v>
      </c>
      <c r="V519">
        <v>14.799107142857141</v>
      </c>
      <c r="W519">
        <v>58.57291666666665</v>
      </c>
      <c r="X519">
        <v>168.3593870917816</v>
      </c>
      <c r="Y519">
        <v>155.39571428571435</v>
      </c>
      <c r="Z519">
        <v>155.39571428571435</v>
      </c>
      <c r="AA519">
        <v>31.471353779524499</v>
      </c>
      <c r="AB519">
        <v>5.0223350969831859</v>
      </c>
      <c r="AC519">
        <v>-43.467286493967208</v>
      </c>
      <c r="AD519">
        <v>30</v>
      </c>
      <c r="AE519">
        <v>0</v>
      </c>
      <c r="AF519">
        <v>0</v>
      </c>
      <c r="AG519">
        <v>0</v>
      </c>
      <c r="AH519">
        <v>63</v>
      </c>
      <c r="AI519">
        <v>7</v>
      </c>
      <c r="AJ519">
        <v>11</v>
      </c>
      <c r="AK519">
        <v>2</v>
      </c>
      <c r="AL519">
        <v>12</v>
      </c>
      <c r="AM519">
        <v>2</v>
      </c>
    </row>
    <row r="520" spans="1:39">
      <c r="A520">
        <v>3</v>
      </c>
      <c r="B520">
        <v>155</v>
      </c>
      <c r="C520">
        <v>2021</v>
      </c>
      <c r="D520">
        <v>99</v>
      </c>
      <c r="E520">
        <v>51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81</v>
      </c>
      <c r="R520">
        <v>486</v>
      </c>
      <c r="S520">
        <v>486</v>
      </c>
      <c r="T520">
        <v>1.526813483710848</v>
      </c>
      <c r="U520">
        <v>1.5503556124666262</v>
      </c>
      <c r="V520">
        <v>14.481481481481477</v>
      </c>
      <c r="W520">
        <v>57.995884773662567</v>
      </c>
      <c r="X520">
        <v>169.25649496854496</v>
      </c>
      <c r="Y520">
        <v>156.22374485596717</v>
      </c>
      <c r="Z520">
        <v>156.22374485596717</v>
      </c>
      <c r="AA520">
        <v>31.258470035159959</v>
      </c>
      <c r="AB520">
        <v>4.7492671666760655</v>
      </c>
      <c r="AC520">
        <v>-43.542187486332722</v>
      </c>
      <c r="AD520">
        <v>12</v>
      </c>
      <c r="AE520">
        <v>0</v>
      </c>
      <c r="AF520">
        <v>0</v>
      </c>
      <c r="AG520">
        <v>2</v>
      </c>
      <c r="AH520">
        <v>27</v>
      </c>
      <c r="AI520">
        <v>3</v>
      </c>
      <c r="AJ520">
        <v>10</v>
      </c>
      <c r="AK520">
        <v>0</v>
      </c>
      <c r="AL520">
        <v>6</v>
      </c>
      <c r="AM520">
        <v>0</v>
      </c>
    </row>
    <row r="521" spans="1:39">
      <c r="A521">
        <v>3</v>
      </c>
      <c r="B521">
        <v>156</v>
      </c>
      <c r="C521">
        <v>2021</v>
      </c>
      <c r="D521">
        <v>99</v>
      </c>
      <c r="E521">
        <v>52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14</v>
      </c>
      <c r="R521">
        <v>112</v>
      </c>
      <c r="S521">
        <v>112</v>
      </c>
      <c r="T521">
        <v>0.35185825139015431</v>
      </c>
      <c r="U521">
        <v>0.35473503483414381</v>
      </c>
      <c r="V521">
        <v>15.151785714285712</v>
      </c>
      <c r="W521">
        <v>59.4375</v>
      </c>
      <c r="X521">
        <v>168.04916034669552</v>
      </c>
      <c r="Y521">
        <v>155.10937499999989</v>
      </c>
      <c r="Z521">
        <v>155.10937499999989</v>
      </c>
      <c r="AA521">
        <v>22.380126997647434</v>
      </c>
      <c r="AB521">
        <v>4.2652693140560993</v>
      </c>
      <c r="AC521">
        <v>-43.95094254309128</v>
      </c>
      <c r="AD521">
        <v>2</v>
      </c>
      <c r="AE521">
        <v>0</v>
      </c>
      <c r="AF521">
        <v>0</v>
      </c>
      <c r="AG521">
        <v>0</v>
      </c>
      <c r="AH521">
        <v>2</v>
      </c>
      <c r="AI521">
        <v>0</v>
      </c>
      <c r="AJ521">
        <v>1</v>
      </c>
      <c r="AK521">
        <v>0</v>
      </c>
      <c r="AL521">
        <v>1</v>
      </c>
      <c r="AM521">
        <v>0</v>
      </c>
    </row>
    <row r="522" spans="1:39">
      <c r="A522">
        <v>3</v>
      </c>
      <c r="B522">
        <v>157</v>
      </c>
      <c r="C522">
        <v>2020</v>
      </c>
      <c r="D522">
        <v>99</v>
      </c>
      <c r="E522">
        <v>1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57</v>
      </c>
      <c r="R522">
        <v>490</v>
      </c>
      <c r="S522">
        <v>490</v>
      </c>
      <c r="T522">
        <v>1.5210777922642329</v>
      </c>
      <c r="U522">
        <v>1.549991573114792</v>
      </c>
      <c r="V522">
        <v>15.224489795918371</v>
      </c>
      <c r="W522">
        <v>59.361224489795923</v>
      </c>
      <c r="X522">
        <v>168.17686337807061</v>
      </c>
      <c r="Y522">
        <v>155.22724489795925</v>
      </c>
      <c r="Z522">
        <v>155.22724489795925</v>
      </c>
      <c r="AA522">
        <v>27.284541993538639</v>
      </c>
      <c r="AB522">
        <v>4.1445964982466492</v>
      </c>
      <c r="AC522">
        <v>-42.799996555183071</v>
      </c>
      <c r="AD522">
        <v>22</v>
      </c>
      <c r="AE522">
        <v>0</v>
      </c>
      <c r="AF522">
        <v>0</v>
      </c>
      <c r="AG522">
        <v>2</v>
      </c>
      <c r="AH522">
        <v>81</v>
      </c>
      <c r="AI522">
        <v>24</v>
      </c>
      <c r="AJ522">
        <v>5</v>
      </c>
      <c r="AK522">
        <v>3</v>
      </c>
      <c r="AL522">
        <v>9</v>
      </c>
      <c r="AM522">
        <v>2</v>
      </c>
    </row>
    <row r="523" spans="1:39">
      <c r="A523">
        <v>3</v>
      </c>
      <c r="B523">
        <v>158</v>
      </c>
      <c r="C523">
        <v>2020</v>
      </c>
      <c r="D523">
        <v>99</v>
      </c>
      <c r="E523">
        <v>2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140</v>
      </c>
      <c r="R523">
        <v>722</v>
      </c>
      <c r="S523">
        <v>722</v>
      </c>
      <c r="T523">
        <v>2.241261563295462</v>
      </c>
      <c r="U523">
        <v>2.1947794760915644</v>
      </c>
      <c r="V523">
        <v>15.296398891966758</v>
      </c>
      <c r="W523">
        <v>59.644044321329638</v>
      </c>
      <c r="X523">
        <v>161.61686719507324</v>
      </c>
      <c r="Y523">
        <v>149.17236842105254</v>
      </c>
      <c r="Z523">
        <v>149.17236842105254</v>
      </c>
      <c r="AA523">
        <v>30.07521278676176</v>
      </c>
      <c r="AB523">
        <v>4.5927679194001376</v>
      </c>
      <c r="AC523">
        <v>-48.087755933104717</v>
      </c>
      <c r="AD523">
        <v>34</v>
      </c>
      <c r="AE523">
        <v>0</v>
      </c>
      <c r="AF523">
        <v>0</v>
      </c>
      <c r="AG523">
        <v>1</v>
      </c>
      <c r="AH523">
        <v>112</v>
      </c>
      <c r="AI523">
        <v>26</v>
      </c>
      <c r="AJ523">
        <v>5</v>
      </c>
      <c r="AK523">
        <v>4</v>
      </c>
      <c r="AL523">
        <v>10</v>
      </c>
      <c r="AM523">
        <v>1</v>
      </c>
    </row>
    <row r="524" spans="1:39">
      <c r="A524">
        <v>3</v>
      </c>
      <c r="B524">
        <v>159</v>
      </c>
      <c r="C524">
        <v>2020</v>
      </c>
      <c r="D524">
        <v>99</v>
      </c>
      <c r="E524">
        <v>3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145</v>
      </c>
      <c r="R524">
        <v>803</v>
      </c>
      <c r="S524">
        <v>803</v>
      </c>
      <c r="T524">
        <v>2.4927050350779161</v>
      </c>
      <c r="U524">
        <v>2.4646439920944494</v>
      </c>
      <c r="V524">
        <v>15.154420921544212</v>
      </c>
      <c r="W524">
        <v>59.266500622665006</v>
      </c>
      <c r="X524">
        <v>163.18177095912</v>
      </c>
      <c r="Y524">
        <v>150.61677459526771</v>
      </c>
      <c r="Z524">
        <v>150.61677459526771</v>
      </c>
      <c r="AA524">
        <v>30.299422653467992</v>
      </c>
      <c r="AB524">
        <v>4.2862938423015873</v>
      </c>
      <c r="AC524">
        <v>-42.039488851984252</v>
      </c>
      <c r="AD524">
        <v>38</v>
      </c>
      <c r="AE524">
        <v>0</v>
      </c>
      <c r="AF524">
        <v>0</v>
      </c>
      <c r="AG524">
        <v>3</v>
      </c>
      <c r="AH524">
        <v>104</v>
      </c>
      <c r="AI524">
        <v>19</v>
      </c>
      <c r="AJ524">
        <v>8</v>
      </c>
      <c r="AK524">
        <v>7</v>
      </c>
      <c r="AL524">
        <v>15</v>
      </c>
      <c r="AM524">
        <v>4</v>
      </c>
    </row>
    <row r="525" spans="1:39">
      <c r="A525">
        <v>3</v>
      </c>
      <c r="B525">
        <v>160</v>
      </c>
      <c r="C525">
        <v>2020</v>
      </c>
      <c r="D525">
        <v>99</v>
      </c>
      <c r="E525">
        <v>4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116</v>
      </c>
      <c r="R525">
        <v>719</v>
      </c>
      <c r="S525">
        <v>719</v>
      </c>
      <c r="T525">
        <v>2.2319488421183342</v>
      </c>
      <c r="U525">
        <v>2.2259283331545672</v>
      </c>
      <c r="V525">
        <v>15.381084840055628</v>
      </c>
      <c r="W525">
        <v>59.731571627260095</v>
      </c>
      <c r="X525">
        <v>164.5944846354258</v>
      </c>
      <c r="Y525">
        <v>151.92070931849796</v>
      </c>
      <c r="Z525">
        <v>151.92070931849796</v>
      </c>
      <c r="AA525">
        <v>29.582378488235445</v>
      </c>
      <c r="AB525">
        <v>4.2379163609188977</v>
      </c>
      <c r="AC525">
        <v>-41.465562329949911</v>
      </c>
      <c r="AD525">
        <v>34</v>
      </c>
      <c r="AE525">
        <v>0</v>
      </c>
      <c r="AF525">
        <v>0</v>
      </c>
      <c r="AG525">
        <v>2</v>
      </c>
      <c r="AH525">
        <v>67</v>
      </c>
      <c r="AI525">
        <v>14</v>
      </c>
      <c r="AJ525">
        <v>7</v>
      </c>
      <c r="AK525">
        <v>8</v>
      </c>
      <c r="AL525">
        <v>9</v>
      </c>
      <c r="AM525">
        <v>6</v>
      </c>
    </row>
    <row r="526" spans="1:39">
      <c r="A526">
        <v>3</v>
      </c>
      <c r="B526">
        <v>161</v>
      </c>
      <c r="C526">
        <v>2020</v>
      </c>
      <c r="D526">
        <v>99</v>
      </c>
      <c r="E526">
        <v>5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109</v>
      </c>
      <c r="R526">
        <v>571</v>
      </c>
      <c r="S526">
        <v>571</v>
      </c>
      <c r="T526">
        <v>1.7725212640466881</v>
      </c>
      <c r="U526">
        <v>1.7613124425647484</v>
      </c>
      <c r="V526">
        <v>15.355516637478106</v>
      </c>
      <c r="W526">
        <v>59.460595446584946</v>
      </c>
      <c r="X526">
        <v>163.99601163494501</v>
      </c>
      <c r="Y526">
        <v>151.3683187390543</v>
      </c>
      <c r="Z526">
        <v>151.3683187390543</v>
      </c>
      <c r="AA526">
        <v>28.919826551196568</v>
      </c>
      <c r="AB526">
        <v>3.8636714292748038</v>
      </c>
      <c r="AC526">
        <v>-36.003260443542565</v>
      </c>
      <c r="AD526">
        <v>14</v>
      </c>
      <c r="AE526">
        <v>0</v>
      </c>
      <c r="AF526">
        <v>0</v>
      </c>
      <c r="AG526">
        <v>1</v>
      </c>
      <c r="AH526">
        <v>86</v>
      </c>
      <c r="AI526">
        <v>7</v>
      </c>
      <c r="AJ526">
        <v>10</v>
      </c>
      <c r="AK526">
        <v>3</v>
      </c>
      <c r="AL526">
        <v>4</v>
      </c>
      <c r="AM526">
        <v>1</v>
      </c>
    </row>
    <row r="527" spans="1:39">
      <c r="A527">
        <v>3</v>
      </c>
      <c r="B527">
        <v>162</v>
      </c>
      <c r="C527">
        <v>2020</v>
      </c>
      <c r="D527">
        <v>99</v>
      </c>
      <c r="E527">
        <v>6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102</v>
      </c>
      <c r="R527">
        <v>520</v>
      </c>
      <c r="S527">
        <v>520</v>
      </c>
      <c r="T527">
        <v>1.6142050040355125</v>
      </c>
      <c r="U527">
        <v>1.5661685843090649</v>
      </c>
      <c r="V527">
        <v>15.476923076923075</v>
      </c>
      <c r="W527">
        <v>60.017307692307696</v>
      </c>
      <c r="X527">
        <v>160.12832319359947</v>
      </c>
      <c r="Y527">
        <v>147.79844230769251</v>
      </c>
      <c r="Z527">
        <v>147.79844230769251</v>
      </c>
      <c r="AA527">
        <v>31.726272637329291</v>
      </c>
      <c r="AB527">
        <v>4.2278482049131538</v>
      </c>
      <c r="AC527">
        <v>-41.449874920924145</v>
      </c>
      <c r="AD527">
        <v>22</v>
      </c>
      <c r="AE527">
        <v>0</v>
      </c>
      <c r="AF527">
        <v>0</v>
      </c>
      <c r="AG527">
        <v>3</v>
      </c>
      <c r="AH527">
        <v>62</v>
      </c>
      <c r="AI527">
        <v>11</v>
      </c>
      <c r="AJ527">
        <v>7</v>
      </c>
      <c r="AK527">
        <v>5</v>
      </c>
      <c r="AL527">
        <v>5</v>
      </c>
      <c r="AM527">
        <v>2</v>
      </c>
    </row>
    <row r="528" spans="1:39">
      <c r="A528">
        <v>3</v>
      </c>
      <c r="B528">
        <v>163</v>
      </c>
      <c r="C528">
        <v>2020</v>
      </c>
      <c r="D528">
        <v>99</v>
      </c>
      <c r="E528">
        <v>7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107</v>
      </c>
      <c r="R528">
        <v>481</v>
      </c>
      <c r="S528">
        <v>481</v>
      </c>
      <c r="T528">
        <v>1.4931396287328496</v>
      </c>
      <c r="U528">
        <v>1.5211745907254788</v>
      </c>
      <c r="V528">
        <v>15.191268191268188</v>
      </c>
      <c r="W528">
        <v>59.309771309771314</v>
      </c>
      <c r="X528">
        <v>168.13842594991044</v>
      </c>
      <c r="Y528">
        <v>155.19176715176715</v>
      </c>
      <c r="Z528">
        <v>155.19176715176715</v>
      </c>
      <c r="AA528">
        <v>31.558559810184807</v>
      </c>
      <c r="AB528">
        <v>4.4927393666123674</v>
      </c>
      <c r="AC528">
        <v>-45.182634180996089</v>
      </c>
      <c r="AD528">
        <v>18</v>
      </c>
      <c r="AE528">
        <v>0</v>
      </c>
      <c r="AF528">
        <v>0</v>
      </c>
      <c r="AG528">
        <v>2</v>
      </c>
      <c r="AH528">
        <v>46</v>
      </c>
      <c r="AI528">
        <v>10</v>
      </c>
      <c r="AJ528">
        <v>16</v>
      </c>
      <c r="AK528">
        <v>2</v>
      </c>
      <c r="AL528">
        <v>5</v>
      </c>
      <c r="AM528">
        <v>2</v>
      </c>
    </row>
    <row r="529" spans="1:39">
      <c r="A529">
        <v>3</v>
      </c>
      <c r="B529">
        <v>164</v>
      </c>
      <c r="C529">
        <v>2020</v>
      </c>
      <c r="D529">
        <v>99</v>
      </c>
      <c r="E529">
        <v>8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118</v>
      </c>
      <c r="R529">
        <v>732</v>
      </c>
      <c r="S529">
        <v>732</v>
      </c>
      <c r="T529">
        <v>2.272303967219222</v>
      </c>
      <c r="U529">
        <v>2.2652315173230129</v>
      </c>
      <c r="V529">
        <v>15.274590163934427</v>
      </c>
      <c r="W529">
        <v>59.382513661202175</v>
      </c>
      <c r="X529">
        <v>164.52598736597812</v>
      </c>
      <c r="Y529">
        <v>151.8574863387978</v>
      </c>
      <c r="Z529">
        <v>151.8574863387978</v>
      </c>
      <c r="AA529">
        <v>29.642983084374379</v>
      </c>
      <c r="AB529">
        <v>4.1172859937986868</v>
      </c>
      <c r="AC529">
        <v>-31.273483412997194</v>
      </c>
      <c r="AD529">
        <v>30</v>
      </c>
      <c r="AE529">
        <v>0</v>
      </c>
      <c r="AF529">
        <v>0</v>
      </c>
      <c r="AG529">
        <v>1</v>
      </c>
      <c r="AH529">
        <v>65</v>
      </c>
      <c r="AI529">
        <v>6</v>
      </c>
      <c r="AJ529">
        <v>7</v>
      </c>
      <c r="AK529">
        <v>8</v>
      </c>
      <c r="AL529">
        <v>5</v>
      </c>
      <c r="AM529">
        <v>1</v>
      </c>
    </row>
    <row r="530" spans="1:39">
      <c r="A530">
        <v>3</v>
      </c>
      <c r="B530">
        <v>165</v>
      </c>
      <c r="C530">
        <v>2020</v>
      </c>
      <c r="D530">
        <v>99</v>
      </c>
      <c r="E530">
        <v>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101</v>
      </c>
      <c r="R530">
        <v>510</v>
      </c>
      <c r="S530">
        <v>510</v>
      </c>
      <c r="T530">
        <v>1.5831626001117529</v>
      </c>
      <c r="U530">
        <v>1.5695244623241236</v>
      </c>
      <c r="V530">
        <v>15.258823529411764</v>
      </c>
      <c r="W530">
        <v>59.476470588235287</v>
      </c>
      <c r="X530">
        <v>163.61793384742842</v>
      </c>
      <c r="Y530">
        <v>151.01935294117675</v>
      </c>
      <c r="Z530">
        <v>151.01935294117675</v>
      </c>
      <c r="AA530">
        <v>29.031152560533975</v>
      </c>
      <c r="AB530">
        <v>4.3900997458539424</v>
      </c>
      <c r="AC530">
        <v>-35.866177099587574</v>
      </c>
      <c r="AD530">
        <v>16</v>
      </c>
      <c r="AE530">
        <v>0</v>
      </c>
      <c r="AF530">
        <v>0</v>
      </c>
      <c r="AG530">
        <v>1</v>
      </c>
      <c r="AH530">
        <v>49</v>
      </c>
      <c r="AI530">
        <v>4</v>
      </c>
      <c r="AJ530">
        <v>8</v>
      </c>
      <c r="AK530">
        <v>5</v>
      </c>
      <c r="AL530">
        <v>5</v>
      </c>
      <c r="AM530">
        <v>1</v>
      </c>
    </row>
    <row r="531" spans="1:39">
      <c r="A531">
        <v>3</v>
      </c>
      <c r="B531">
        <v>166</v>
      </c>
      <c r="C531">
        <v>2020</v>
      </c>
      <c r="D531">
        <v>99</v>
      </c>
      <c r="E531">
        <v>10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124</v>
      </c>
      <c r="R531">
        <v>677</v>
      </c>
      <c r="S531">
        <v>677</v>
      </c>
      <c r="T531">
        <v>2.1015707456385422</v>
      </c>
      <c r="U531">
        <v>2.0484998345954413</v>
      </c>
      <c r="V531">
        <v>15.041358936484496</v>
      </c>
      <c r="W531">
        <v>59.19350073855243</v>
      </c>
      <c r="X531">
        <v>160.87192396510625</v>
      </c>
      <c r="Y531">
        <v>148.48478581979322</v>
      </c>
      <c r="Z531">
        <v>148.48478581979322</v>
      </c>
      <c r="AA531">
        <v>29.417923753260695</v>
      </c>
      <c r="AB531">
        <v>4.8641290037290652</v>
      </c>
      <c r="AC531">
        <v>-49.987251348612737</v>
      </c>
      <c r="AD531">
        <v>15</v>
      </c>
      <c r="AE531">
        <v>0</v>
      </c>
      <c r="AF531">
        <v>0</v>
      </c>
      <c r="AG531">
        <v>1</v>
      </c>
      <c r="AH531">
        <v>58</v>
      </c>
      <c r="AI531">
        <v>16</v>
      </c>
      <c r="AJ531">
        <v>7</v>
      </c>
      <c r="AK531">
        <v>3</v>
      </c>
      <c r="AL531">
        <v>9</v>
      </c>
      <c r="AM531">
        <v>1</v>
      </c>
    </row>
    <row r="532" spans="1:39">
      <c r="A532">
        <v>3</v>
      </c>
      <c r="B532">
        <v>167</v>
      </c>
      <c r="C532">
        <v>2020</v>
      </c>
      <c r="D532">
        <v>99</v>
      </c>
      <c r="E532">
        <v>11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119</v>
      </c>
      <c r="R532">
        <v>600</v>
      </c>
      <c r="S532">
        <v>600</v>
      </c>
      <c r="T532">
        <v>1.8625442354255912</v>
      </c>
      <c r="U532">
        <v>1.9014800577488968</v>
      </c>
      <c r="V532">
        <v>15.164999999999996</v>
      </c>
      <c r="W532">
        <v>59.395000000000003</v>
      </c>
      <c r="X532">
        <v>168.48976164680371</v>
      </c>
      <c r="Y532">
        <v>155.51604999999995</v>
      </c>
      <c r="Z532">
        <v>155.51604999999995</v>
      </c>
      <c r="AA532">
        <v>31.328761347429474</v>
      </c>
      <c r="AB532">
        <v>4.5536404850038714</v>
      </c>
      <c r="AC532">
        <v>-45.22105780279535</v>
      </c>
      <c r="AD532">
        <v>24</v>
      </c>
      <c r="AE532">
        <v>0</v>
      </c>
      <c r="AF532">
        <v>0</v>
      </c>
      <c r="AG532">
        <v>1</v>
      </c>
      <c r="AH532">
        <v>59</v>
      </c>
      <c r="AI532">
        <v>7</v>
      </c>
      <c r="AJ532">
        <v>4</v>
      </c>
      <c r="AK532">
        <v>7</v>
      </c>
      <c r="AL532">
        <v>9</v>
      </c>
      <c r="AM532">
        <v>1</v>
      </c>
    </row>
    <row r="533" spans="1:39">
      <c r="A533">
        <v>3</v>
      </c>
      <c r="B533">
        <v>168</v>
      </c>
      <c r="C533">
        <v>2020</v>
      </c>
      <c r="D533">
        <v>99</v>
      </c>
      <c r="E533">
        <v>12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120</v>
      </c>
      <c r="R533">
        <v>658</v>
      </c>
      <c r="S533">
        <v>658</v>
      </c>
      <c r="T533">
        <v>2.0425901781833988</v>
      </c>
      <c r="U533">
        <v>2.0514585419612765</v>
      </c>
      <c r="V533">
        <v>14.907294832826748</v>
      </c>
      <c r="W533">
        <v>58.735562310030403</v>
      </c>
      <c r="X533">
        <v>165.75622309964538</v>
      </c>
      <c r="Y533">
        <v>152.99299392097254</v>
      </c>
      <c r="Z533">
        <v>152.99299392097254</v>
      </c>
      <c r="AA533">
        <v>31.696256546008595</v>
      </c>
      <c r="AB533">
        <v>4.8803289542862052</v>
      </c>
      <c r="AC533">
        <v>-29.851339855871487</v>
      </c>
      <c r="AD533">
        <v>24</v>
      </c>
      <c r="AE533">
        <v>0</v>
      </c>
      <c r="AF533">
        <v>0</v>
      </c>
      <c r="AG533">
        <v>4</v>
      </c>
      <c r="AH533">
        <v>63</v>
      </c>
      <c r="AI533">
        <v>2</v>
      </c>
      <c r="AJ533">
        <v>10</v>
      </c>
      <c r="AK533">
        <v>5</v>
      </c>
      <c r="AL533">
        <v>7</v>
      </c>
      <c r="AM533">
        <v>2</v>
      </c>
    </row>
    <row r="534" spans="1:39">
      <c r="A534">
        <v>3</v>
      </c>
      <c r="B534">
        <v>169</v>
      </c>
      <c r="C534">
        <v>2020</v>
      </c>
      <c r="D534">
        <v>99</v>
      </c>
      <c r="E534">
        <v>13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109</v>
      </c>
      <c r="R534">
        <v>535</v>
      </c>
      <c r="S534">
        <v>535</v>
      </c>
      <c r="T534">
        <v>1.6607686099211525</v>
      </c>
      <c r="U534">
        <v>1.681802505906334</v>
      </c>
      <c r="V534">
        <v>14.897196261682247</v>
      </c>
      <c r="W534">
        <v>58.986915887850479</v>
      </c>
      <c r="X534">
        <v>167.12991970514679</v>
      </c>
      <c r="Y534">
        <v>154.2609158878505</v>
      </c>
      <c r="Z534">
        <v>154.2609158878505</v>
      </c>
      <c r="AA534">
        <v>34.583935086641205</v>
      </c>
      <c r="AB534">
        <v>5.4797688080052254</v>
      </c>
      <c r="AC534">
        <v>-55.177037900121341</v>
      </c>
      <c r="AD534">
        <v>17</v>
      </c>
      <c r="AE534">
        <v>0</v>
      </c>
      <c r="AF534">
        <v>0</v>
      </c>
      <c r="AG534">
        <v>1</v>
      </c>
      <c r="AH534">
        <v>49</v>
      </c>
      <c r="AI534">
        <v>4</v>
      </c>
      <c r="AJ534">
        <v>5</v>
      </c>
      <c r="AK534">
        <v>5</v>
      </c>
      <c r="AL534">
        <v>8</v>
      </c>
      <c r="AM534">
        <v>2</v>
      </c>
    </row>
    <row r="535" spans="1:39">
      <c r="A535">
        <v>3</v>
      </c>
      <c r="B535">
        <v>170</v>
      </c>
      <c r="C535">
        <v>2020</v>
      </c>
      <c r="D535">
        <v>99</v>
      </c>
      <c r="E535">
        <v>14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109</v>
      </c>
      <c r="R535">
        <v>478</v>
      </c>
      <c r="S535">
        <v>478</v>
      </c>
      <c r="T535">
        <v>1.4838269075557204</v>
      </c>
      <c r="U535">
        <v>1.495642162735406</v>
      </c>
      <c r="V535">
        <v>15.066945606694556</v>
      </c>
      <c r="W535">
        <v>59.232217573221774</v>
      </c>
      <c r="X535">
        <v>166.35382620797191</v>
      </c>
      <c r="Y535">
        <v>153.5445815899582</v>
      </c>
      <c r="Z535">
        <v>153.5445815899582</v>
      </c>
      <c r="AA535">
        <v>30.230725276882318</v>
      </c>
      <c r="AB535">
        <v>4.5714284248881087</v>
      </c>
      <c r="AC535">
        <v>-47.261717385143506</v>
      </c>
      <c r="AD535">
        <v>12</v>
      </c>
      <c r="AE535">
        <v>0</v>
      </c>
      <c r="AF535">
        <v>0</v>
      </c>
      <c r="AG535">
        <v>1</v>
      </c>
      <c r="AH535">
        <v>35</v>
      </c>
      <c r="AI535">
        <v>7</v>
      </c>
      <c r="AJ535">
        <v>5</v>
      </c>
      <c r="AK535">
        <v>4</v>
      </c>
      <c r="AL535">
        <v>5</v>
      </c>
      <c r="AM535">
        <v>1</v>
      </c>
    </row>
    <row r="536" spans="1:39">
      <c r="A536">
        <v>3</v>
      </c>
      <c r="B536">
        <v>171</v>
      </c>
      <c r="C536">
        <v>2020</v>
      </c>
      <c r="D536">
        <v>99</v>
      </c>
      <c r="E536">
        <v>15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57</v>
      </c>
      <c r="R536">
        <v>346</v>
      </c>
      <c r="S536">
        <v>346</v>
      </c>
      <c r="T536">
        <v>1.074067175762091</v>
      </c>
      <c r="U536">
        <v>1.1042713461724203</v>
      </c>
      <c r="V536">
        <v>14.76300578034682</v>
      </c>
      <c r="W536">
        <v>58.606936416184986</v>
      </c>
      <c r="X536">
        <v>169.68079709918004</v>
      </c>
      <c r="Y536">
        <v>156.61537572254343</v>
      </c>
      <c r="Z536">
        <v>156.61537572254343</v>
      </c>
      <c r="AA536">
        <v>34.318747071846047</v>
      </c>
      <c r="AB536">
        <v>5.4509222194230356</v>
      </c>
      <c r="AC536">
        <v>-54.597057621902891</v>
      </c>
      <c r="AD536">
        <v>19</v>
      </c>
      <c r="AE536">
        <v>0</v>
      </c>
      <c r="AF536">
        <v>0</v>
      </c>
      <c r="AG536">
        <v>1</v>
      </c>
      <c r="AH536">
        <v>35</v>
      </c>
      <c r="AI536">
        <v>9</v>
      </c>
      <c r="AJ536">
        <v>3</v>
      </c>
      <c r="AK536">
        <v>1</v>
      </c>
      <c r="AL536">
        <v>4</v>
      </c>
      <c r="AM536">
        <v>1</v>
      </c>
    </row>
    <row r="537" spans="1:39">
      <c r="A537">
        <v>3</v>
      </c>
      <c r="B537">
        <v>172</v>
      </c>
      <c r="C537">
        <v>2020</v>
      </c>
      <c r="D537">
        <v>99</v>
      </c>
      <c r="E537">
        <v>16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119</v>
      </c>
      <c r="R537">
        <v>728</v>
      </c>
      <c r="S537">
        <v>728</v>
      </c>
      <c r="T537">
        <v>2.2598870056497167</v>
      </c>
      <c r="U537">
        <v>2.2212071173510175</v>
      </c>
      <c r="V537">
        <v>15.265109890109894</v>
      </c>
      <c r="W537">
        <v>59.438186813186803</v>
      </c>
      <c r="X537">
        <v>162.2148720726727</v>
      </c>
      <c r="Y537">
        <v>149.72432692307689</v>
      </c>
      <c r="Z537">
        <v>149.72432692307689</v>
      </c>
      <c r="AA537">
        <v>28.100034386348984</v>
      </c>
      <c r="AB537">
        <v>4.1226422510250247</v>
      </c>
      <c r="AC537">
        <v>-41.372378886020513</v>
      </c>
      <c r="AD537">
        <v>16</v>
      </c>
      <c r="AE537">
        <v>0</v>
      </c>
      <c r="AF537">
        <v>0</v>
      </c>
      <c r="AG537">
        <v>4</v>
      </c>
      <c r="AH537">
        <v>59</v>
      </c>
      <c r="AI537">
        <v>11</v>
      </c>
      <c r="AJ537">
        <v>10</v>
      </c>
      <c r="AK537">
        <v>6</v>
      </c>
      <c r="AL537">
        <v>4</v>
      </c>
      <c r="AM537">
        <v>1</v>
      </c>
    </row>
    <row r="538" spans="1:39">
      <c r="A538">
        <v>3</v>
      </c>
      <c r="B538">
        <v>173</v>
      </c>
      <c r="C538">
        <v>2020</v>
      </c>
      <c r="D538">
        <v>99</v>
      </c>
      <c r="E538">
        <v>17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109</v>
      </c>
      <c r="R538">
        <v>610</v>
      </c>
      <c r="S538">
        <v>610</v>
      </c>
      <c r="T538">
        <v>1.8935866393493503</v>
      </c>
      <c r="U538">
        <v>1.9028525278989721</v>
      </c>
      <c r="V538">
        <v>14.904918032786885</v>
      </c>
      <c r="W538">
        <v>58.840983606557394</v>
      </c>
      <c r="X538">
        <v>165.84725503081529</v>
      </c>
      <c r="Y538">
        <v>153.07701639344262</v>
      </c>
      <c r="Z538">
        <v>153.07701639344262</v>
      </c>
      <c r="AA538">
        <v>30.751884003855949</v>
      </c>
      <c r="AB538">
        <v>4.9392332666140044</v>
      </c>
      <c r="AC538">
        <v>-46.627630876643089</v>
      </c>
      <c r="AD538">
        <v>25</v>
      </c>
      <c r="AE538">
        <v>0</v>
      </c>
      <c r="AF538">
        <v>0</v>
      </c>
      <c r="AG538">
        <v>3</v>
      </c>
      <c r="AH538">
        <v>32</v>
      </c>
      <c r="AI538">
        <v>6</v>
      </c>
      <c r="AJ538">
        <v>11</v>
      </c>
      <c r="AK538">
        <v>7</v>
      </c>
      <c r="AL538">
        <v>5</v>
      </c>
      <c r="AM538">
        <v>4</v>
      </c>
    </row>
    <row r="539" spans="1:39">
      <c r="A539">
        <v>3</v>
      </c>
      <c r="B539">
        <v>174</v>
      </c>
      <c r="C539">
        <v>2020</v>
      </c>
      <c r="D539">
        <v>99</v>
      </c>
      <c r="E539">
        <v>18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117</v>
      </c>
      <c r="R539">
        <v>610</v>
      </c>
      <c r="S539">
        <v>610</v>
      </c>
      <c r="T539">
        <v>1.8935866393493503</v>
      </c>
      <c r="U539">
        <v>1.8602996360121535</v>
      </c>
      <c r="V539">
        <v>14.97868852459016</v>
      </c>
      <c r="W539">
        <v>59.086885245901648</v>
      </c>
      <c r="X539">
        <v>162.13846509067019</v>
      </c>
      <c r="Y539">
        <v>149.65380327868851</v>
      </c>
      <c r="Z539">
        <v>149.65380327868851</v>
      </c>
      <c r="AA539">
        <v>31.489857112170135</v>
      </c>
      <c r="AB539">
        <v>4.7065345369482943</v>
      </c>
      <c r="AC539">
        <v>-49.880640862419163</v>
      </c>
      <c r="AD539">
        <v>25</v>
      </c>
      <c r="AE539">
        <v>0</v>
      </c>
      <c r="AF539">
        <v>0</v>
      </c>
      <c r="AG539">
        <v>2</v>
      </c>
      <c r="AH539">
        <v>68</v>
      </c>
      <c r="AI539">
        <v>9</v>
      </c>
      <c r="AJ539">
        <v>6</v>
      </c>
      <c r="AK539">
        <v>3</v>
      </c>
      <c r="AL539">
        <v>8</v>
      </c>
      <c r="AM539">
        <v>3</v>
      </c>
    </row>
    <row r="540" spans="1:39">
      <c r="A540">
        <v>3</v>
      </c>
      <c r="B540">
        <v>175</v>
      </c>
      <c r="C540">
        <v>2020</v>
      </c>
      <c r="D540">
        <v>99</v>
      </c>
      <c r="E540">
        <v>19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131</v>
      </c>
      <c r="R540">
        <v>646</v>
      </c>
      <c r="S540">
        <v>646</v>
      </c>
      <c r="T540">
        <v>2.0053392934748873</v>
      </c>
      <c r="U540">
        <v>1.9537274592792848</v>
      </c>
      <c r="V540">
        <v>15.272445820433436</v>
      </c>
      <c r="W540">
        <v>59.493808049535602</v>
      </c>
      <c r="X540">
        <v>160.79200614499092</v>
      </c>
      <c r="Y540">
        <v>148.4110216718266</v>
      </c>
      <c r="Z540">
        <v>148.4110216718266</v>
      </c>
      <c r="AA540">
        <v>30.769069083559923</v>
      </c>
      <c r="AB540">
        <v>4.5301663854855532</v>
      </c>
      <c r="AC540">
        <v>-51.856818951789514</v>
      </c>
      <c r="AD540">
        <v>23</v>
      </c>
      <c r="AE540">
        <v>0</v>
      </c>
      <c r="AF540">
        <v>0</v>
      </c>
      <c r="AG540">
        <v>3</v>
      </c>
      <c r="AH540">
        <v>53</v>
      </c>
      <c r="AI540">
        <v>5</v>
      </c>
      <c r="AJ540">
        <v>11</v>
      </c>
      <c r="AK540">
        <v>11</v>
      </c>
      <c r="AL540">
        <v>9</v>
      </c>
      <c r="AM540">
        <v>2</v>
      </c>
    </row>
    <row r="541" spans="1:39">
      <c r="A541">
        <v>3</v>
      </c>
      <c r="B541">
        <v>176</v>
      </c>
      <c r="C541">
        <v>2020</v>
      </c>
      <c r="D541">
        <v>99</v>
      </c>
      <c r="E541">
        <v>20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115</v>
      </c>
      <c r="R541">
        <v>559</v>
      </c>
      <c r="S541">
        <v>559</v>
      </c>
      <c r="T541">
        <v>1.735270379338175</v>
      </c>
      <c r="U541">
        <v>1.7710381308175172</v>
      </c>
      <c r="V541">
        <v>14.890876565295171</v>
      </c>
      <c r="W541">
        <v>58.960644007155608</v>
      </c>
      <c r="X541">
        <v>168.44149803181301</v>
      </c>
      <c r="Y541">
        <v>155.47150268336321</v>
      </c>
      <c r="Z541">
        <v>155.47150268336321</v>
      </c>
      <c r="AA541">
        <v>30.964901416693063</v>
      </c>
      <c r="AB541">
        <v>4.9619543887740782</v>
      </c>
      <c r="AC541">
        <v>-43.800626509212407</v>
      </c>
      <c r="AD541">
        <v>20</v>
      </c>
      <c r="AE541">
        <v>0</v>
      </c>
      <c r="AF541">
        <v>0</v>
      </c>
      <c r="AG541">
        <v>4</v>
      </c>
      <c r="AH541">
        <v>45</v>
      </c>
      <c r="AI541">
        <v>6</v>
      </c>
      <c r="AJ541">
        <v>8</v>
      </c>
      <c r="AK541">
        <v>2</v>
      </c>
      <c r="AL541">
        <v>5</v>
      </c>
      <c r="AM541">
        <v>2</v>
      </c>
    </row>
    <row r="542" spans="1:39">
      <c r="A542">
        <v>3</v>
      </c>
      <c r="B542">
        <v>177</v>
      </c>
      <c r="C542">
        <v>2020</v>
      </c>
      <c r="D542">
        <v>99</v>
      </c>
      <c r="E542">
        <v>21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104</v>
      </c>
      <c r="R542">
        <v>381</v>
      </c>
      <c r="S542">
        <v>381</v>
      </c>
      <c r="T542">
        <v>1.1827155894952508</v>
      </c>
      <c r="U542">
        <v>1.2088631493507032</v>
      </c>
      <c r="V542">
        <v>14.881889763779526</v>
      </c>
      <c r="W542">
        <v>58.939632545931751</v>
      </c>
      <c r="X542">
        <v>168.68837494988091</v>
      </c>
      <c r="Y542">
        <v>155.69937007874012</v>
      </c>
      <c r="Z542">
        <v>155.69937007874012</v>
      </c>
      <c r="AA542">
        <v>29.556769028493576</v>
      </c>
      <c r="AB542">
        <v>4.994908575339621</v>
      </c>
      <c r="AC542">
        <v>-49.189254898416607</v>
      </c>
      <c r="AD542">
        <v>20</v>
      </c>
      <c r="AE542">
        <v>0</v>
      </c>
      <c r="AF542">
        <v>0</v>
      </c>
      <c r="AG542">
        <v>2</v>
      </c>
      <c r="AH542">
        <v>36</v>
      </c>
      <c r="AI542">
        <v>4</v>
      </c>
      <c r="AJ542">
        <v>4</v>
      </c>
      <c r="AK542">
        <v>3</v>
      </c>
      <c r="AL542">
        <v>2</v>
      </c>
      <c r="AM542">
        <v>4</v>
      </c>
    </row>
    <row r="543" spans="1:39">
      <c r="A543">
        <v>3</v>
      </c>
      <c r="B543">
        <v>178</v>
      </c>
      <c r="C543">
        <v>2020</v>
      </c>
      <c r="D543">
        <v>99</v>
      </c>
      <c r="E543">
        <v>22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116</v>
      </c>
      <c r="R543">
        <v>543</v>
      </c>
      <c r="S543">
        <v>543</v>
      </c>
      <c r="T543">
        <v>1.6856025330601601</v>
      </c>
      <c r="U543">
        <v>1.6831042637858689</v>
      </c>
      <c r="V543">
        <v>15.154696132596683</v>
      </c>
      <c r="W543">
        <v>59.213627992633512</v>
      </c>
      <c r="X543">
        <v>164.79505735361323</v>
      </c>
      <c r="Y543">
        <v>152.10583793738479</v>
      </c>
      <c r="Z543">
        <v>152.10583793738479</v>
      </c>
      <c r="AA543">
        <v>30.245807471478361</v>
      </c>
      <c r="AB543">
        <v>4.4438836135338287</v>
      </c>
      <c r="AC543">
        <v>-41.464931087057714</v>
      </c>
      <c r="AD543">
        <v>27</v>
      </c>
      <c r="AE543">
        <v>0</v>
      </c>
      <c r="AF543">
        <v>0</v>
      </c>
      <c r="AG543">
        <v>6</v>
      </c>
      <c r="AH543">
        <v>48</v>
      </c>
      <c r="AI543">
        <v>12</v>
      </c>
      <c r="AJ543">
        <v>9</v>
      </c>
      <c r="AK543">
        <v>3</v>
      </c>
      <c r="AL543">
        <v>6</v>
      </c>
      <c r="AM543">
        <v>0</v>
      </c>
    </row>
    <row r="544" spans="1:39">
      <c r="A544">
        <v>3</v>
      </c>
      <c r="B544">
        <v>179</v>
      </c>
      <c r="C544">
        <v>2020</v>
      </c>
      <c r="D544">
        <v>99</v>
      </c>
      <c r="E544">
        <v>23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119</v>
      </c>
      <c r="R544">
        <v>637</v>
      </c>
      <c r="S544">
        <v>637</v>
      </c>
      <c r="T544">
        <v>1.9774011299435024</v>
      </c>
      <c r="U544">
        <v>1.9856993908688123</v>
      </c>
      <c r="V544">
        <v>15.262166405023548</v>
      </c>
      <c r="W544">
        <v>59.521193092621651</v>
      </c>
      <c r="X544">
        <v>165.73226340290262</v>
      </c>
      <c r="Y544">
        <v>152.9708791208792</v>
      </c>
      <c r="Z544">
        <v>152.9708791208792</v>
      </c>
      <c r="AA544">
        <v>29.642486726341364</v>
      </c>
      <c r="AB544">
        <v>4.300152217606187</v>
      </c>
      <c r="AC544">
        <v>-39.516344369755686</v>
      </c>
      <c r="AD544">
        <v>27</v>
      </c>
      <c r="AE544">
        <v>0</v>
      </c>
      <c r="AF544">
        <v>0</v>
      </c>
      <c r="AG544">
        <v>1</v>
      </c>
      <c r="AH544">
        <v>52</v>
      </c>
      <c r="AI544">
        <v>5</v>
      </c>
      <c r="AJ544">
        <v>8</v>
      </c>
      <c r="AK544">
        <v>17</v>
      </c>
      <c r="AL544">
        <v>4</v>
      </c>
      <c r="AM544">
        <v>1</v>
      </c>
    </row>
    <row r="545" spans="1:39">
      <c r="A545">
        <v>3</v>
      </c>
      <c r="B545">
        <v>180</v>
      </c>
      <c r="C545">
        <v>2020</v>
      </c>
      <c r="D545">
        <v>99</v>
      </c>
      <c r="E545">
        <v>24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89</v>
      </c>
      <c r="R545">
        <v>500</v>
      </c>
      <c r="S545">
        <v>500</v>
      </c>
      <c r="T545">
        <v>1.5521201961879925</v>
      </c>
      <c r="U545">
        <v>1.5087465525602932</v>
      </c>
      <c r="V545">
        <v>15.278</v>
      </c>
      <c r="W545">
        <v>59.597999999999999</v>
      </c>
      <c r="X545">
        <v>160.42767063921997</v>
      </c>
      <c r="Y545">
        <v>148.07474000000005</v>
      </c>
      <c r="Z545">
        <v>148.07474000000005</v>
      </c>
      <c r="AA545">
        <v>30.306903050829753</v>
      </c>
      <c r="AB545">
        <v>4.5603065686420887</v>
      </c>
      <c r="AC545">
        <v>-48.714300097554627</v>
      </c>
      <c r="AD545">
        <v>21</v>
      </c>
      <c r="AE545">
        <v>0</v>
      </c>
      <c r="AF545">
        <v>0</v>
      </c>
      <c r="AG545">
        <v>1</v>
      </c>
      <c r="AH545">
        <v>52</v>
      </c>
      <c r="AI545">
        <v>15</v>
      </c>
      <c r="AJ545">
        <v>4</v>
      </c>
      <c r="AK545">
        <v>6</v>
      </c>
      <c r="AL545">
        <v>6</v>
      </c>
      <c r="AM545">
        <v>2</v>
      </c>
    </row>
    <row r="546" spans="1:39">
      <c r="A546">
        <v>3</v>
      </c>
      <c r="B546">
        <v>181</v>
      </c>
      <c r="C546">
        <v>2020</v>
      </c>
      <c r="D546">
        <v>99</v>
      </c>
      <c r="E546">
        <v>25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126</v>
      </c>
      <c r="R546">
        <v>612</v>
      </c>
      <c r="S546">
        <v>612</v>
      </c>
      <c r="T546">
        <v>1.8997951201341037</v>
      </c>
      <c r="U546">
        <v>1.91548190244252</v>
      </c>
      <c r="V546">
        <v>15.166666666666663</v>
      </c>
      <c r="W546">
        <v>59.388888888888879</v>
      </c>
      <c r="X546">
        <v>166.40241398112155</v>
      </c>
      <c r="Y546">
        <v>153.58942810457523</v>
      </c>
      <c r="Z546">
        <v>153.58942810457523</v>
      </c>
      <c r="AA546">
        <v>28.467232639475633</v>
      </c>
      <c r="AB546">
        <v>4.4989912530303888</v>
      </c>
      <c r="AC546">
        <v>-38.745196489909929</v>
      </c>
      <c r="AD546">
        <v>24</v>
      </c>
      <c r="AE546">
        <v>0</v>
      </c>
      <c r="AF546">
        <v>0</v>
      </c>
      <c r="AG546">
        <v>1</v>
      </c>
      <c r="AH546">
        <v>58</v>
      </c>
      <c r="AI546">
        <v>5</v>
      </c>
      <c r="AJ546">
        <v>11</v>
      </c>
      <c r="AK546">
        <v>5</v>
      </c>
      <c r="AL546">
        <v>8</v>
      </c>
      <c r="AM546">
        <v>1</v>
      </c>
    </row>
    <row r="547" spans="1:39">
      <c r="A547">
        <v>3</v>
      </c>
      <c r="B547">
        <v>182</v>
      </c>
      <c r="C547">
        <v>2020</v>
      </c>
      <c r="D547">
        <v>99</v>
      </c>
      <c r="E547">
        <v>26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103</v>
      </c>
      <c r="R547">
        <v>648</v>
      </c>
      <c r="S547">
        <v>648</v>
      </c>
      <c r="T547">
        <v>2.0115477742596393</v>
      </c>
      <c r="U547">
        <v>1.9771694939806477</v>
      </c>
      <c r="V547">
        <v>14.865740740740742</v>
      </c>
      <c r="W547">
        <v>58.810185185185176</v>
      </c>
      <c r="X547">
        <v>162.21906223666795</v>
      </c>
      <c r="Y547">
        <v>149.72819444444437</v>
      </c>
      <c r="Z547">
        <v>149.72819444444437</v>
      </c>
      <c r="AA547">
        <v>28.3388685602837</v>
      </c>
      <c r="AB547">
        <v>4.589919977276895</v>
      </c>
      <c r="AC547">
        <v>-42.641123854993552</v>
      </c>
      <c r="AD547">
        <v>31</v>
      </c>
      <c r="AE547">
        <v>0</v>
      </c>
      <c r="AF547">
        <v>0</v>
      </c>
      <c r="AG547">
        <v>1</v>
      </c>
      <c r="AH547">
        <v>44</v>
      </c>
      <c r="AI547">
        <v>6</v>
      </c>
      <c r="AJ547">
        <v>5</v>
      </c>
      <c r="AK547">
        <v>8</v>
      </c>
      <c r="AL547">
        <v>6</v>
      </c>
      <c r="AM547">
        <v>1</v>
      </c>
    </row>
    <row r="548" spans="1:39">
      <c r="A548">
        <v>3</v>
      </c>
      <c r="B548">
        <v>183</v>
      </c>
      <c r="C548">
        <v>2020</v>
      </c>
      <c r="D548">
        <v>99</v>
      </c>
      <c r="E548">
        <v>27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124</v>
      </c>
      <c r="R548">
        <v>569</v>
      </c>
      <c r="S548">
        <v>569</v>
      </c>
      <c r="T548">
        <v>1.7663127832619361</v>
      </c>
      <c r="U548">
        <v>1.8120765166679056</v>
      </c>
      <c r="V548">
        <v>15.022847100175751</v>
      </c>
      <c r="W548">
        <v>58.985940246045693</v>
      </c>
      <c r="X548">
        <v>169.31571040410373</v>
      </c>
      <c r="Y548">
        <v>156.27840070298771</v>
      </c>
      <c r="Z548">
        <v>156.27840070298771</v>
      </c>
      <c r="AA548">
        <v>31.150700112154791</v>
      </c>
      <c r="AB548">
        <v>4.2442740341869074</v>
      </c>
      <c r="AC548">
        <v>-40.22198591899047</v>
      </c>
      <c r="AD548">
        <v>27</v>
      </c>
      <c r="AE548">
        <v>0</v>
      </c>
      <c r="AF548">
        <v>0</v>
      </c>
      <c r="AG548">
        <v>2</v>
      </c>
      <c r="AH548">
        <v>46</v>
      </c>
      <c r="AI548">
        <v>7</v>
      </c>
      <c r="AJ548">
        <v>15</v>
      </c>
      <c r="AK548">
        <v>3</v>
      </c>
      <c r="AL548">
        <v>7</v>
      </c>
      <c r="AM548">
        <v>1</v>
      </c>
    </row>
    <row r="549" spans="1:39">
      <c r="A549">
        <v>3</v>
      </c>
      <c r="B549">
        <v>184</v>
      </c>
      <c r="C549">
        <v>2020</v>
      </c>
      <c r="D549">
        <v>99</v>
      </c>
      <c r="E549">
        <v>28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123</v>
      </c>
      <c r="R549">
        <v>529</v>
      </c>
      <c r="S549">
        <v>529</v>
      </c>
      <c r="T549">
        <v>1.6421431675668965</v>
      </c>
      <c r="U549">
        <v>1.6466709381361264</v>
      </c>
      <c r="V549">
        <v>14.85066162570889</v>
      </c>
      <c r="W549">
        <v>58.765595463137998</v>
      </c>
      <c r="X549">
        <v>165.49471907788143</v>
      </c>
      <c r="Y549">
        <v>152.75162570888463</v>
      </c>
      <c r="Z549">
        <v>152.75162570888463</v>
      </c>
      <c r="AA549">
        <v>30.969894900914458</v>
      </c>
      <c r="AB549">
        <v>4.7740900096741994</v>
      </c>
      <c r="AC549">
        <v>-49.749652461277158</v>
      </c>
      <c r="AD549">
        <v>24</v>
      </c>
      <c r="AE549">
        <v>0</v>
      </c>
      <c r="AF549">
        <v>0</v>
      </c>
      <c r="AG549">
        <v>2</v>
      </c>
      <c r="AH549">
        <v>49</v>
      </c>
      <c r="AI549">
        <v>1</v>
      </c>
      <c r="AJ549">
        <v>14</v>
      </c>
      <c r="AK549">
        <v>5</v>
      </c>
      <c r="AL549">
        <v>4</v>
      </c>
      <c r="AM549">
        <v>1</v>
      </c>
    </row>
    <row r="550" spans="1:39">
      <c r="A550">
        <v>3</v>
      </c>
      <c r="B550">
        <v>185</v>
      </c>
      <c r="C550">
        <v>2020</v>
      </c>
      <c r="D550">
        <v>99</v>
      </c>
      <c r="E550">
        <v>29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101</v>
      </c>
      <c r="R550">
        <v>487</v>
      </c>
      <c r="S550">
        <v>487</v>
      </c>
      <c r="T550">
        <v>1.5117650710871047</v>
      </c>
      <c r="U550">
        <v>1.5374219066267676</v>
      </c>
      <c r="V550">
        <v>15.02874743326489</v>
      </c>
      <c r="W550">
        <v>59.065708418891163</v>
      </c>
      <c r="X550">
        <v>167.84062771829196</v>
      </c>
      <c r="Y550">
        <v>154.91689938398341</v>
      </c>
      <c r="Z550">
        <v>154.91689938398341</v>
      </c>
      <c r="AA550">
        <v>34.253918009630517</v>
      </c>
      <c r="AB550">
        <v>4.8092777658978942</v>
      </c>
      <c r="AC550">
        <v>-50.506049748406966</v>
      </c>
      <c r="AD550">
        <v>24</v>
      </c>
      <c r="AE550">
        <v>0</v>
      </c>
      <c r="AF550">
        <v>0</v>
      </c>
      <c r="AG550">
        <v>1</v>
      </c>
      <c r="AH550">
        <v>62</v>
      </c>
      <c r="AI550">
        <v>5</v>
      </c>
      <c r="AJ550">
        <v>5</v>
      </c>
      <c r="AK550">
        <v>5</v>
      </c>
      <c r="AL550">
        <v>4</v>
      </c>
      <c r="AM550">
        <v>0</v>
      </c>
    </row>
    <row r="551" spans="1:39">
      <c r="A551">
        <v>3</v>
      </c>
      <c r="B551">
        <v>186</v>
      </c>
      <c r="C551">
        <v>2020</v>
      </c>
      <c r="D551">
        <v>99</v>
      </c>
      <c r="E551">
        <v>30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112</v>
      </c>
      <c r="R551">
        <v>618</v>
      </c>
      <c r="S551">
        <v>618</v>
      </c>
      <c r="T551">
        <v>1.9184205624883592</v>
      </c>
      <c r="U551">
        <v>1.9107519240233128</v>
      </c>
      <c r="V551">
        <v>15.033980582524276</v>
      </c>
      <c r="W551">
        <v>59.037216828478954</v>
      </c>
      <c r="X551">
        <v>164.37994158628644</v>
      </c>
      <c r="Y551">
        <v>151.72268608414245</v>
      </c>
      <c r="Z551">
        <v>151.72268608414245</v>
      </c>
      <c r="AA551">
        <v>32.656310722458556</v>
      </c>
      <c r="AB551">
        <v>4.6446795976295618</v>
      </c>
      <c r="AC551">
        <v>-46.789614506574289</v>
      </c>
      <c r="AD551">
        <v>21</v>
      </c>
      <c r="AE551">
        <v>0</v>
      </c>
      <c r="AF551">
        <v>0</v>
      </c>
      <c r="AG551">
        <v>2</v>
      </c>
      <c r="AH551">
        <v>49</v>
      </c>
      <c r="AI551">
        <v>8</v>
      </c>
      <c r="AJ551">
        <v>15</v>
      </c>
      <c r="AK551">
        <v>6</v>
      </c>
      <c r="AL551">
        <v>2</v>
      </c>
      <c r="AM551">
        <v>0</v>
      </c>
    </row>
    <row r="552" spans="1:39">
      <c r="A552">
        <v>3</v>
      </c>
      <c r="B552">
        <v>187</v>
      </c>
      <c r="C552">
        <v>2020</v>
      </c>
      <c r="D552">
        <v>99</v>
      </c>
      <c r="E552">
        <v>31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115</v>
      </c>
      <c r="R552">
        <v>639</v>
      </c>
      <c r="S552">
        <v>639</v>
      </c>
      <c r="T552">
        <v>1.9836096107282548</v>
      </c>
      <c r="U552">
        <v>1.9994057520111912</v>
      </c>
      <c r="V552">
        <v>15.178403755868549</v>
      </c>
      <c r="W552">
        <v>59.463223787167443</v>
      </c>
      <c r="X552">
        <v>166.35393194607627</v>
      </c>
      <c r="Y552">
        <v>153.54467918622851</v>
      </c>
      <c r="Z552">
        <v>153.54467918622851</v>
      </c>
      <c r="AA552">
        <v>32.406842452321975</v>
      </c>
      <c r="AB552">
        <v>4.6415969404997748</v>
      </c>
      <c r="AC552">
        <v>-45.424236180161529</v>
      </c>
      <c r="AD552">
        <v>25</v>
      </c>
      <c r="AE552">
        <v>0</v>
      </c>
      <c r="AF552">
        <v>0</v>
      </c>
      <c r="AG552">
        <v>2</v>
      </c>
      <c r="AH552">
        <v>71</v>
      </c>
      <c r="AI552">
        <v>10</v>
      </c>
      <c r="AJ552">
        <v>1</v>
      </c>
      <c r="AK552">
        <v>14</v>
      </c>
      <c r="AL552">
        <v>2</v>
      </c>
      <c r="AM552">
        <v>1</v>
      </c>
    </row>
    <row r="553" spans="1:39">
      <c r="A553">
        <v>3</v>
      </c>
      <c r="B553">
        <v>188</v>
      </c>
      <c r="C553">
        <v>2020</v>
      </c>
      <c r="D553">
        <v>99</v>
      </c>
      <c r="E553">
        <v>32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107</v>
      </c>
      <c r="R553">
        <v>529</v>
      </c>
      <c r="S553">
        <v>529</v>
      </c>
      <c r="T553">
        <v>1.6421431675668965</v>
      </c>
      <c r="U553">
        <v>1.6639557069749129</v>
      </c>
      <c r="V553">
        <v>15.145557655954629</v>
      </c>
      <c r="W553">
        <v>59.474480151228711</v>
      </c>
      <c r="X553">
        <v>167.23188337528447</v>
      </c>
      <c r="Y553">
        <v>154.35502835538756</v>
      </c>
      <c r="Z553">
        <v>154.35502835538756</v>
      </c>
      <c r="AA553">
        <v>30.214384593125992</v>
      </c>
      <c r="AB553">
        <v>4.5872976345535319</v>
      </c>
      <c r="AC553">
        <v>-49.23918293836801</v>
      </c>
      <c r="AD553">
        <v>22</v>
      </c>
      <c r="AE553">
        <v>0</v>
      </c>
      <c r="AF553">
        <v>0</v>
      </c>
      <c r="AG553">
        <v>0</v>
      </c>
      <c r="AH553">
        <v>67</v>
      </c>
      <c r="AI553">
        <v>12</v>
      </c>
      <c r="AJ553">
        <v>18</v>
      </c>
      <c r="AK553">
        <v>9</v>
      </c>
      <c r="AL553">
        <v>4</v>
      </c>
      <c r="AM553">
        <v>4</v>
      </c>
    </row>
    <row r="554" spans="1:39">
      <c r="A554">
        <v>3</v>
      </c>
      <c r="B554">
        <v>189</v>
      </c>
      <c r="C554">
        <v>2020</v>
      </c>
      <c r="D554">
        <v>99</v>
      </c>
      <c r="E554">
        <v>33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118</v>
      </c>
      <c r="R554">
        <v>600</v>
      </c>
      <c r="S554">
        <v>600</v>
      </c>
      <c r="T554">
        <v>1.8625442354255912</v>
      </c>
      <c r="U554">
        <v>1.8674377034830911</v>
      </c>
      <c r="V554">
        <v>15.15</v>
      </c>
      <c r="W554">
        <v>59.346666666666671</v>
      </c>
      <c r="X554">
        <v>165.47327555074045</v>
      </c>
      <c r="Y554">
        <v>152.73183333333327</v>
      </c>
      <c r="Z554">
        <v>152.73183333333327</v>
      </c>
      <c r="AA554">
        <v>32.620193780932254</v>
      </c>
      <c r="AB554">
        <v>4.681860978523666</v>
      </c>
      <c r="AC554">
        <v>-44.38294033251799</v>
      </c>
      <c r="AD554">
        <v>22</v>
      </c>
      <c r="AE554">
        <v>0</v>
      </c>
      <c r="AF554">
        <v>0</v>
      </c>
      <c r="AG554">
        <v>0</v>
      </c>
      <c r="AH554">
        <v>51</v>
      </c>
      <c r="AI554">
        <v>1</v>
      </c>
      <c r="AJ554">
        <v>14</v>
      </c>
      <c r="AK554">
        <v>5</v>
      </c>
      <c r="AL554">
        <v>6</v>
      </c>
      <c r="AM554">
        <v>0</v>
      </c>
    </row>
    <row r="555" spans="1:39">
      <c r="A555">
        <v>3</v>
      </c>
      <c r="B555">
        <v>190</v>
      </c>
      <c r="C555">
        <v>2020</v>
      </c>
      <c r="D555">
        <v>99</v>
      </c>
      <c r="E555">
        <v>34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114</v>
      </c>
      <c r="R555">
        <v>531</v>
      </c>
      <c r="S555">
        <v>531</v>
      </c>
      <c r="T555">
        <v>1.648351648351648</v>
      </c>
      <c r="U555">
        <v>1.6709464402337497</v>
      </c>
      <c r="V555">
        <v>14.864406779661017</v>
      </c>
      <c r="W555">
        <v>58.723163841807917</v>
      </c>
      <c r="X555">
        <v>167.30194873427129</v>
      </c>
      <c r="Y555">
        <v>154.41969868173251</v>
      </c>
      <c r="Z555">
        <v>154.41969868173251</v>
      </c>
      <c r="AA555">
        <v>29.928130251045619</v>
      </c>
      <c r="AB555">
        <v>4.8309082333676807</v>
      </c>
      <c r="AC555">
        <v>-42.403091397194821</v>
      </c>
      <c r="AD555">
        <v>23</v>
      </c>
      <c r="AE555">
        <v>0</v>
      </c>
      <c r="AF555">
        <v>0</v>
      </c>
      <c r="AG555">
        <v>0</v>
      </c>
      <c r="AH555">
        <v>45</v>
      </c>
      <c r="AI555">
        <v>6</v>
      </c>
      <c r="AJ555">
        <v>9</v>
      </c>
      <c r="AK555">
        <v>5</v>
      </c>
      <c r="AL555">
        <v>3</v>
      </c>
      <c r="AM555">
        <v>0</v>
      </c>
    </row>
    <row r="556" spans="1:39">
      <c r="A556">
        <v>3</v>
      </c>
      <c r="B556">
        <v>191</v>
      </c>
      <c r="C556">
        <v>2020</v>
      </c>
      <c r="D556">
        <v>99</v>
      </c>
      <c r="E556">
        <v>35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107</v>
      </c>
      <c r="R556">
        <v>624</v>
      </c>
      <c r="S556">
        <v>624</v>
      </c>
      <c r="T556">
        <v>1.9370460048426152</v>
      </c>
      <c r="U556">
        <v>1.9604159841888205</v>
      </c>
      <c r="V556">
        <v>15.336538461538458</v>
      </c>
      <c r="W556">
        <v>59.594551282051277</v>
      </c>
      <c r="X556">
        <v>167.03082895796859</v>
      </c>
      <c r="Y556">
        <v>154.16945512820527</v>
      </c>
      <c r="Z556">
        <v>154.16945512820527</v>
      </c>
      <c r="AA556">
        <v>29.441299556488179</v>
      </c>
      <c r="AB556">
        <v>4.2679525570723875</v>
      </c>
      <c r="AC556">
        <v>-43.411446905659552</v>
      </c>
      <c r="AD556">
        <v>17</v>
      </c>
      <c r="AE556">
        <v>0</v>
      </c>
      <c r="AF556">
        <v>0</v>
      </c>
      <c r="AG556">
        <v>1</v>
      </c>
      <c r="AH556">
        <v>57</v>
      </c>
      <c r="AI556">
        <v>7</v>
      </c>
      <c r="AJ556">
        <v>7</v>
      </c>
      <c r="AK556">
        <v>4</v>
      </c>
      <c r="AL556">
        <v>7</v>
      </c>
      <c r="AM556">
        <v>1</v>
      </c>
    </row>
    <row r="557" spans="1:39">
      <c r="A557">
        <v>3</v>
      </c>
      <c r="B557">
        <v>192</v>
      </c>
      <c r="C557">
        <v>2020</v>
      </c>
      <c r="D557">
        <v>99</v>
      </c>
      <c r="E557">
        <v>36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117</v>
      </c>
      <c r="R557">
        <v>533</v>
      </c>
      <c r="S557">
        <v>533</v>
      </c>
      <c r="T557">
        <v>1.6545601291364005</v>
      </c>
      <c r="U557">
        <v>1.6650096662349247</v>
      </c>
      <c r="V557">
        <v>14.827392120075046</v>
      </c>
      <c r="W557">
        <v>58.66604127579739</v>
      </c>
      <c r="X557">
        <v>166.081990572385</v>
      </c>
      <c r="Y557">
        <v>153.29367729831142</v>
      </c>
      <c r="Z557">
        <v>153.29367729831142</v>
      </c>
      <c r="AA557">
        <v>30.131749998293401</v>
      </c>
      <c r="AB557">
        <v>4.7092889221349088</v>
      </c>
      <c r="AC557">
        <v>-35.293651616307315</v>
      </c>
      <c r="AD557">
        <v>17</v>
      </c>
      <c r="AE557">
        <v>0</v>
      </c>
      <c r="AF557">
        <v>0</v>
      </c>
      <c r="AG557">
        <v>0</v>
      </c>
      <c r="AH557">
        <v>52</v>
      </c>
      <c r="AI557">
        <v>5</v>
      </c>
      <c r="AJ557">
        <v>8</v>
      </c>
      <c r="AK557">
        <v>4</v>
      </c>
      <c r="AL557">
        <v>5</v>
      </c>
      <c r="AM557">
        <v>1</v>
      </c>
    </row>
    <row r="558" spans="1:39">
      <c r="A558">
        <v>3</v>
      </c>
      <c r="B558">
        <v>193</v>
      </c>
      <c r="C558">
        <v>2020</v>
      </c>
      <c r="D558">
        <v>99</v>
      </c>
      <c r="E558">
        <v>37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99</v>
      </c>
      <c r="R558">
        <v>618</v>
      </c>
      <c r="S558">
        <v>618</v>
      </c>
      <c r="T558">
        <v>1.9184205624883592</v>
      </c>
      <c r="U558">
        <v>1.9304572126011588</v>
      </c>
      <c r="V558">
        <v>14.980582524271846</v>
      </c>
      <c r="W558">
        <v>58.943365695792878</v>
      </c>
      <c r="X558">
        <v>166.07516645804623</v>
      </c>
      <c r="Y558">
        <v>153.28737864077664</v>
      </c>
      <c r="Z558">
        <v>153.28737864077664</v>
      </c>
      <c r="AA558">
        <v>31.669572289282421</v>
      </c>
      <c r="AB558">
        <v>4.5187523336286493</v>
      </c>
      <c r="AC558">
        <v>-41.006526250513886</v>
      </c>
      <c r="AD558">
        <v>17</v>
      </c>
      <c r="AE558">
        <v>0</v>
      </c>
      <c r="AF558">
        <v>0</v>
      </c>
      <c r="AG558">
        <v>4</v>
      </c>
      <c r="AH558">
        <v>61</v>
      </c>
      <c r="AI558">
        <v>6</v>
      </c>
      <c r="AJ558">
        <v>10</v>
      </c>
      <c r="AK558">
        <v>1</v>
      </c>
      <c r="AL558">
        <v>6</v>
      </c>
      <c r="AM558">
        <v>1</v>
      </c>
    </row>
    <row r="559" spans="1:39">
      <c r="A559">
        <v>3</v>
      </c>
      <c r="B559">
        <v>194</v>
      </c>
      <c r="C559">
        <v>2020</v>
      </c>
      <c r="D559">
        <v>99</v>
      </c>
      <c r="E559">
        <v>38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110</v>
      </c>
      <c r="R559">
        <v>595</v>
      </c>
      <c r="S559">
        <v>595</v>
      </c>
      <c r="T559">
        <v>1.8470230334637112</v>
      </c>
      <c r="U559">
        <v>1.8483519114540543</v>
      </c>
      <c r="V559">
        <v>15.063865546218496</v>
      </c>
      <c r="W559">
        <v>59.11932773109244</v>
      </c>
      <c r="X559">
        <v>165.15840745832463</v>
      </c>
      <c r="Y559">
        <v>152.44121008403363</v>
      </c>
      <c r="Z559">
        <v>152.44121008403363</v>
      </c>
      <c r="AA559">
        <v>29.844145220023002</v>
      </c>
      <c r="AB559">
        <v>4.5211970845635827</v>
      </c>
      <c r="AC559">
        <v>-38.144807620383446</v>
      </c>
      <c r="AD559">
        <v>24</v>
      </c>
      <c r="AE559">
        <v>0</v>
      </c>
      <c r="AF559">
        <v>0</v>
      </c>
      <c r="AG559">
        <v>1</v>
      </c>
      <c r="AH559">
        <v>60</v>
      </c>
      <c r="AI559">
        <v>11</v>
      </c>
      <c r="AJ559">
        <v>17</v>
      </c>
      <c r="AK559">
        <v>2</v>
      </c>
      <c r="AL559">
        <v>10</v>
      </c>
      <c r="AM559">
        <v>2</v>
      </c>
    </row>
    <row r="560" spans="1:39">
      <c r="A560">
        <v>3</v>
      </c>
      <c r="B560">
        <v>195</v>
      </c>
      <c r="C560">
        <v>2020</v>
      </c>
      <c r="D560">
        <v>99</v>
      </c>
      <c r="E560">
        <v>39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107</v>
      </c>
      <c r="R560">
        <v>692</v>
      </c>
      <c r="S560">
        <v>692</v>
      </c>
      <c r="T560">
        <v>2.148134351524182</v>
      </c>
      <c r="U560">
        <v>2.1996068621918003</v>
      </c>
      <c r="V560">
        <v>14.845375722543356</v>
      </c>
      <c r="W560">
        <v>58.770231213872819</v>
      </c>
      <c r="X560">
        <v>168.99426349112912</v>
      </c>
      <c r="Y560">
        <v>155.98170520231213</v>
      </c>
      <c r="Z560">
        <v>155.98170520231213</v>
      </c>
      <c r="AA560">
        <v>30.287750700043514</v>
      </c>
      <c r="AB560">
        <v>4.7083229042640387</v>
      </c>
      <c r="AC560">
        <v>-43.797955263868111</v>
      </c>
      <c r="AD560">
        <v>35</v>
      </c>
      <c r="AE560">
        <v>0</v>
      </c>
      <c r="AF560">
        <v>0</v>
      </c>
      <c r="AG560">
        <v>3</v>
      </c>
      <c r="AH560">
        <v>68</v>
      </c>
      <c r="AI560">
        <v>11</v>
      </c>
      <c r="AJ560">
        <v>11</v>
      </c>
      <c r="AK560">
        <v>3</v>
      </c>
      <c r="AL560">
        <v>6</v>
      </c>
      <c r="AM560">
        <v>1</v>
      </c>
    </row>
    <row r="561" spans="1:39">
      <c r="A561">
        <v>3</v>
      </c>
      <c r="B561">
        <v>196</v>
      </c>
      <c r="C561">
        <v>2020</v>
      </c>
      <c r="D561">
        <v>99</v>
      </c>
      <c r="E561">
        <v>40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128</v>
      </c>
      <c r="R561">
        <v>762</v>
      </c>
      <c r="S561">
        <v>762</v>
      </c>
      <c r="T561">
        <v>2.3654311789905016</v>
      </c>
      <c r="U561">
        <v>2.3257864898419705</v>
      </c>
      <c r="V561">
        <v>15.181102362204724</v>
      </c>
      <c r="W561">
        <v>59.234908136482922</v>
      </c>
      <c r="X561">
        <v>162.27359716546812</v>
      </c>
      <c r="Y561">
        <v>149.77853018372679</v>
      </c>
      <c r="Z561">
        <v>149.77853018372679</v>
      </c>
      <c r="AA561">
        <v>30.535451010970579</v>
      </c>
      <c r="AB561">
        <v>4.4463780186798143</v>
      </c>
      <c r="AC561">
        <v>-43.261236979071441</v>
      </c>
      <c r="AD561">
        <v>30</v>
      </c>
      <c r="AE561">
        <v>0</v>
      </c>
      <c r="AF561">
        <v>0</v>
      </c>
      <c r="AG561">
        <v>1</v>
      </c>
      <c r="AH561">
        <v>77</v>
      </c>
      <c r="AI561">
        <v>11</v>
      </c>
      <c r="AJ561">
        <v>14</v>
      </c>
      <c r="AK561">
        <v>15</v>
      </c>
      <c r="AL561">
        <v>15</v>
      </c>
      <c r="AM561">
        <v>1</v>
      </c>
    </row>
    <row r="562" spans="1:39">
      <c r="A562">
        <v>3</v>
      </c>
      <c r="B562">
        <v>197</v>
      </c>
      <c r="C562">
        <v>2020</v>
      </c>
      <c r="D562">
        <v>99</v>
      </c>
      <c r="E562">
        <v>41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129</v>
      </c>
      <c r="R562">
        <v>770</v>
      </c>
      <c r="S562">
        <v>770</v>
      </c>
      <c r="T562">
        <v>2.3902651021295087</v>
      </c>
      <c r="U562">
        <v>2.3751259256646322</v>
      </c>
      <c r="V562">
        <v>15.289610389610388</v>
      </c>
      <c r="W562">
        <v>59.538961038961048</v>
      </c>
      <c r="X562">
        <v>163.99435775492123</v>
      </c>
      <c r="Y562">
        <v>151.3667922077922</v>
      </c>
      <c r="Z562">
        <v>151.3667922077922</v>
      </c>
      <c r="AA562">
        <v>29.5017792810707</v>
      </c>
      <c r="AB562">
        <v>4.4035598304439807</v>
      </c>
      <c r="AC562">
        <v>-37.949415446463505</v>
      </c>
      <c r="AD562">
        <v>39</v>
      </c>
      <c r="AE562">
        <v>0</v>
      </c>
      <c r="AF562">
        <v>0</v>
      </c>
      <c r="AG562">
        <v>6</v>
      </c>
      <c r="AH562">
        <v>61</v>
      </c>
      <c r="AI562">
        <v>8</v>
      </c>
      <c r="AJ562">
        <v>11</v>
      </c>
      <c r="AK562">
        <v>7</v>
      </c>
      <c r="AL562">
        <v>17</v>
      </c>
      <c r="AM562">
        <v>0</v>
      </c>
    </row>
    <row r="563" spans="1:39">
      <c r="A563">
        <v>3</v>
      </c>
      <c r="B563">
        <v>198</v>
      </c>
      <c r="C563">
        <v>2020</v>
      </c>
      <c r="D563">
        <v>99</v>
      </c>
      <c r="E563">
        <v>42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134</v>
      </c>
      <c r="R563">
        <v>739</v>
      </c>
      <c r="S563">
        <v>739</v>
      </c>
      <c r="T563">
        <v>2.2940336499658538</v>
      </c>
      <c r="U563">
        <v>2.2726043413808705</v>
      </c>
      <c r="V563">
        <v>15.083897158322053</v>
      </c>
      <c r="W563">
        <v>59.117726657645491</v>
      </c>
      <c r="X563">
        <v>163.4979775603762</v>
      </c>
      <c r="Y563">
        <v>150.90863328822746</v>
      </c>
      <c r="Z563">
        <v>150.90863328822746</v>
      </c>
      <c r="AA563">
        <v>29.033974698021623</v>
      </c>
      <c r="AB563">
        <v>4.328643588823085</v>
      </c>
      <c r="AC563">
        <v>-35.466985418731255</v>
      </c>
      <c r="AD563">
        <v>27</v>
      </c>
      <c r="AE563">
        <v>0</v>
      </c>
      <c r="AF563">
        <v>0</v>
      </c>
      <c r="AG563">
        <v>3</v>
      </c>
      <c r="AH563">
        <v>61</v>
      </c>
      <c r="AI563">
        <v>4</v>
      </c>
      <c r="AJ563">
        <v>14</v>
      </c>
      <c r="AK563">
        <v>4</v>
      </c>
      <c r="AL563">
        <v>12</v>
      </c>
      <c r="AM563">
        <v>3</v>
      </c>
    </row>
    <row r="564" spans="1:39">
      <c r="A564">
        <v>3</v>
      </c>
      <c r="B564">
        <v>199</v>
      </c>
      <c r="C564">
        <v>2020</v>
      </c>
      <c r="D564">
        <v>99</v>
      </c>
      <c r="E564">
        <v>43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134</v>
      </c>
      <c r="R564">
        <v>653</v>
      </c>
      <c r="S564">
        <v>653</v>
      </c>
      <c r="T564">
        <v>2.0270689762215186</v>
      </c>
      <c r="U564">
        <v>2.02044866405824</v>
      </c>
      <c r="V564">
        <v>15.180704441041348</v>
      </c>
      <c r="W564">
        <v>59.347626339969381</v>
      </c>
      <c r="X564">
        <v>164.50065453387049</v>
      </c>
      <c r="Y564">
        <v>151.83410413476261</v>
      </c>
      <c r="Z564">
        <v>151.83410413476261</v>
      </c>
      <c r="AA564">
        <v>30.901169159723512</v>
      </c>
      <c r="AB564">
        <v>4.6127343577836086</v>
      </c>
      <c r="AC564">
        <v>-41.862155372170449</v>
      </c>
      <c r="AD564">
        <v>22</v>
      </c>
      <c r="AE564">
        <v>0</v>
      </c>
      <c r="AF564">
        <v>0</v>
      </c>
      <c r="AG564">
        <v>2</v>
      </c>
      <c r="AH564">
        <v>57</v>
      </c>
      <c r="AI564">
        <v>7</v>
      </c>
      <c r="AJ564">
        <v>4</v>
      </c>
      <c r="AK564">
        <v>4</v>
      </c>
      <c r="AL564">
        <v>7</v>
      </c>
      <c r="AM564">
        <v>1</v>
      </c>
    </row>
    <row r="565" spans="1:39">
      <c r="A565">
        <v>3</v>
      </c>
      <c r="B565">
        <v>200</v>
      </c>
      <c r="C565">
        <v>2020</v>
      </c>
      <c r="D565">
        <v>99</v>
      </c>
      <c r="E565">
        <v>44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140</v>
      </c>
      <c r="R565">
        <v>643</v>
      </c>
      <c r="S565">
        <v>643</v>
      </c>
      <c r="T565">
        <v>1.9960265722977597</v>
      </c>
      <c r="U565">
        <v>1.9762954740142529</v>
      </c>
      <c r="V565">
        <v>14.863141524105757</v>
      </c>
      <c r="W565">
        <v>58.819595645412122</v>
      </c>
      <c r="X565">
        <v>163.40821818096038</v>
      </c>
      <c r="Y565">
        <v>150.82578538102635</v>
      </c>
      <c r="Z565">
        <v>150.82578538102635</v>
      </c>
      <c r="AA565">
        <v>30.740955080331851</v>
      </c>
      <c r="AB565">
        <v>4.7844800115720361</v>
      </c>
      <c r="AC565">
        <v>-45.944041416495217</v>
      </c>
      <c r="AD565">
        <v>22</v>
      </c>
      <c r="AE565">
        <v>0</v>
      </c>
      <c r="AF565">
        <v>0</v>
      </c>
      <c r="AG565">
        <v>1</v>
      </c>
      <c r="AH565">
        <v>67</v>
      </c>
      <c r="AI565">
        <v>4</v>
      </c>
      <c r="AJ565">
        <v>11</v>
      </c>
      <c r="AK565">
        <v>5</v>
      </c>
      <c r="AL565">
        <v>14</v>
      </c>
      <c r="AM565">
        <v>1</v>
      </c>
    </row>
    <row r="566" spans="1:39">
      <c r="A566">
        <v>3</v>
      </c>
      <c r="B566">
        <v>201</v>
      </c>
      <c r="C566">
        <v>2020</v>
      </c>
      <c r="D566">
        <v>99</v>
      </c>
      <c r="E566">
        <v>45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141</v>
      </c>
      <c r="R566">
        <v>838</v>
      </c>
      <c r="S566">
        <v>838</v>
      </c>
      <c r="T566">
        <v>2.6013534488110759</v>
      </c>
      <c r="U566">
        <v>2.5849076314852621</v>
      </c>
      <c r="V566">
        <v>14.927207637231501</v>
      </c>
      <c r="W566">
        <v>58.918854415274481</v>
      </c>
      <c r="X566">
        <v>163.99628171082668</v>
      </c>
      <c r="Y566">
        <v>151.36856801909295</v>
      </c>
      <c r="Z566">
        <v>151.36856801909295</v>
      </c>
      <c r="AA566">
        <v>28.758144797979181</v>
      </c>
      <c r="AB566">
        <v>4.3030324685163874</v>
      </c>
      <c r="AC566">
        <v>-33.190885078876448</v>
      </c>
      <c r="AD566">
        <v>25</v>
      </c>
      <c r="AE566">
        <v>0</v>
      </c>
      <c r="AF566">
        <v>0</v>
      </c>
      <c r="AG566">
        <v>4</v>
      </c>
      <c r="AH566">
        <v>60</v>
      </c>
      <c r="AI566">
        <v>7</v>
      </c>
      <c r="AJ566">
        <v>12</v>
      </c>
      <c r="AK566">
        <v>3</v>
      </c>
      <c r="AL566">
        <v>5</v>
      </c>
      <c r="AM566">
        <v>1</v>
      </c>
    </row>
    <row r="567" spans="1:39">
      <c r="A567">
        <v>3</v>
      </c>
      <c r="B567">
        <v>202</v>
      </c>
      <c r="C567">
        <v>2020</v>
      </c>
      <c r="D567">
        <v>99</v>
      </c>
      <c r="E567">
        <v>46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125</v>
      </c>
      <c r="R567">
        <v>711</v>
      </c>
      <c r="S567">
        <v>711</v>
      </c>
      <c r="T567">
        <v>2.2071149189793258</v>
      </c>
      <c r="U567">
        <v>2.1978904084317303</v>
      </c>
      <c r="V567">
        <v>14.48523206751055</v>
      </c>
      <c r="W567">
        <v>58.04219409282701</v>
      </c>
      <c r="X567">
        <v>164.3498924957297</v>
      </c>
      <c r="Y567">
        <v>151.69495077355836</v>
      </c>
      <c r="Z567">
        <v>151.69495077355836</v>
      </c>
      <c r="AA567">
        <v>32.388882066809224</v>
      </c>
      <c r="AB567">
        <v>5.0922204498634702</v>
      </c>
      <c r="AC567">
        <v>-40.688142986351224</v>
      </c>
      <c r="AD567">
        <v>24</v>
      </c>
      <c r="AE567">
        <v>0</v>
      </c>
      <c r="AF567">
        <v>0</v>
      </c>
      <c r="AG567">
        <v>2</v>
      </c>
      <c r="AH567">
        <v>63</v>
      </c>
      <c r="AI567">
        <v>9</v>
      </c>
      <c r="AJ567">
        <v>6</v>
      </c>
      <c r="AK567">
        <v>2</v>
      </c>
      <c r="AL567">
        <v>13</v>
      </c>
      <c r="AM567">
        <v>3</v>
      </c>
    </row>
    <row r="568" spans="1:39">
      <c r="A568">
        <v>3</v>
      </c>
      <c r="B568">
        <v>203</v>
      </c>
      <c r="C568">
        <v>2020</v>
      </c>
      <c r="D568">
        <v>99</v>
      </c>
      <c r="E568">
        <v>47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117</v>
      </c>
      <c r="R568">
        <v>684</v>
      </c>
      <c r="S568">
        <v>684</v>
      </c>
      <c r="T568">
        <v>2.1233004283851744</v>
      </c>
      <c r="U568">
        <v>2.1358105370066087</v>
      </c>
      <c r="V568">
        <v>14.8640350877193</v>
      </c>
      <c r="W568">
        <v>58.726608187134488</v>
      </c>
      <c r="X568">
        <v>166.01205071182827</v>
      </c>
      <c r="Y568">
        <v>153.22912280701755</v>
      </c>
      <c r="Z568">
        <v>153.22912280701755</v>
      </c>
      <c r="AA568">
        <v>31.420425594701825</v>
      </c>
      <c r="AB568">
        <v>5.0361087577198038</v>
      </c>
      <c r="AC568">
        <v>-47.223087229255562</v>
      </c>
      <c r="AD568">
        <v>30</v>
      </c>
      <c r="AE568">
        <v>0</v>
      </c>
      <c r="AF568">
        <v>0</v>
      </c>
      <c r="AG568">
        <v>1</v>
      </c>
      <c r="AH568">
        <v>97</v>
      </c>
      <c r="AI568">
        <v>3</v>
      </c>
      <c r="AJ568">
        <v>11</v>
      </c>
      <c r="AK568">
        <v>3</v>
      </c>
      <c r="AL568">
        <v>4</v>
      </c>
      <c r="AM568">
        <v>2</v>
      </c>
    </row>
    <row r="569" spans="1:39">
      <c r="A569">
        <v>3</v>
      </c>
      <c r="B569">
        <v>204</v>
      </c>
      <c r="C569">
        <v>2020</v>
      </c>
      <c r="D569">
        <v>99</v>
      </c>
      <c r="E569">
        <v>48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134</v>
      </c>
      <c r="R569">
        <v>660</v>
      </c>
      <c r="S569">
        <v>660</v>
      </c>
      <c r="T569">
        <v>2.0487986589681504</v>
      </c>
      <c r="U569">
        <v>2.0264865138097639</v>
      </c>
      <c r="V569">
        <v>15.054545454545456</v>
      </c>
      <c r="W569">
        <v>59.246969696969707</v>
      </c>
      <c r="X569">
        <v>163.24232574936795</v>
      </c>
      <c r="Y569">
        <v>150.67266666666657</v>
      </c>
      <c r="Z569">
        <v>150.67266666666657</v>
      </c>
      <c r="AA569">
        <v>29.910277085195752</v>
      </c>
      <c r="AB569">
        <v>4.6362772323103032</v>
      </c>
      <c r="AC569">
        <v>-38.812425949742178</v>
      </c>
      <c r="AD569">
        <v>24</v>
      </c>
      <c r="AE569">
        <v>0</v>
      </c>
      <c r="AF569">
        <v>0</v>
      </c>
      <c r="AG569">
        <v>0</v>
      </c>
      <c r="AH569">
        <v>55</v>
      </c>
      <c r="AI569">
        <v>13</v>
      </c>
      <c r="AJ569">
        <v>10</v>
      </c>
      <c r="AK569">
        <v>3</v>
      </c>
      <c r="AL569">
        <v>5</v>
      </c>
      <c r="AM569">
        <v>2</v>
      </c>
    </row>
    <row r="570" spans="1:39">
      <c r="A570">
        <v>3</v>
      </c>
      <c r="B570">
        <v>205</v>
      </c>
      <c r="C570">
        <v>2020</v>
      </c>
      <c r="D570">
        <v>99</v>
      </c>
      <c r="E570">
        <v>49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155</v>
      </c>
      <c r="R570">
        <v>790</v>
      </c>
      <c r="S570">
        <v>790</v>
      </c>
      <c r="T570">
        <v>2.4523499099770278</v>
      </c>
      <c r="U570">
        <v>2.4588162413369443</v>
      </c>
      <c r="V570">
        <v>14.782278481012661</v>
      </c>
      <c r="W570">
        <v>58.463291139240511</v>
      </c>
      <c r="X570">
        <v>165.4748412578686</v>
      </c>
      <c r="Y570">
        <v>152.73327848101269</v>
      </c>
      <c r="Z570">
        <v>152.73327848101269</v>
      </c>
      <c r="AA570">
        <v>31.598636607519257</v>
      </c>
      <c r="AB570">
        <v>5.1455320969563241</v>
      </c>
      <c r="AC570">
        <v>-30.666804295700555</v>
      </c>
      <c r="AD570">
        <v>33</v>
      </c>
      <c r="AE570">
        <v>0</v>
      </c>
      <c r="AF570">
        <v>0</v>
      </c>
      <c r="AG570">
        <v>4</v>
      </c>
      <c r="AH570">
        <v>62</v>
      </c>
      <c r="AI570">
        <v>15</v>
      </c>
      <c r="AJ570">
        <v>22</v>
      </c>
      <c r="AK570">
        <v>4</v>
      </c>
      <c r="AL570">
        <v>8</v>
      </c>
      <c r="AM570">
        <v>5</v>
      </c>
    </row>
    <row r="571" spans="1:39">
      <c r="A571">
        <v>3</v>
      </c>
      <c r="B571">
        <v>206</v>
      </c>
      <c r="C571">
        <v>2020</v>
      </c>
      <c r="D571">
        <v>99</v>
      </c>
      <c r="E571">
        <v>50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121</v>
      </c>
      <c r="R571">
        <v>606</v>
      </c>
      <c r="S571">
        <v>606</v>
      </c>
      <c r="T571">
        <v>1.8811696777798472</v>
      </c>
      <c r="U571">
        <v>1.8790550978090816</v>
      </c>
      <c r="V571">
        <v>15.133663366336631</v>
      </c>
      <c r="W571">
        <v>59.257425742574256</v>
      </c>
      <c r="X571">
        <v>164.85414901186755</v>
      </c>
      <c r="Y571">
        <v>152.16037953795387</v>
      </c>
      <c r="Z571">
        <v>152.16037953795387</v>
      </c>
      <c r="AA571">
        <v>30.65643165260899</v>
      </c>
      <c r="AB571">
        <v>4.2817136664020152</v>
      </c>
      <c r="AC571">
        <v>-38.443512890713251</v>
      </c>
      <c r="AD571">
        <v>32</v>
      </c>
      <c r="AE571">
        <v>0</v>
      </c>
      <c r="AF571">
        <v>0</v>
      </c>
      <c r="AG571">
        <v>1</v>
      </c>
      <c r="AH571">
        <v>52</v>
      </c>
      <c r="AI571">
        <v>6</v>
      </c>
      <c r="AJ571">
        <v>8</v>
      </c>
      <c r="AK571">
        <v>1</v>
      </c>
      <c r="AL571">
        <v>2</v>
      </c>
      <c r="AM571">
        <v>1</v>
      </c>
    </row>
    <row r="572" spans="1:39">
      <c r="A572">
        <v>3</v>
      </c>
      <c r="B572">
        <v>207</v>
      </c>
      <c r="C572">
        <v>2020</v>
      </c>
      <c r="D572">
        <v>99</v>
      </c>
      <c r="E572">
        <v>51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125</v>
      </c>
      <c r="R572">
        <v>591</v>
      </c>
      <c r="S572">
        <v>591</v>
      </c>
      <c r="T572">
        <v>1.8346060718942072</v>
      </c>
      <c r="U572">
        <v>1.8779503968909577</v>
      </c>
      <c r="V572">
        <v>15.00507614213198</v>
      </c>
      <c r="W572">
        <v>58.989847715736047</v>
      </c>
      <c r="X572">
        <v>168.93888647517019</v>
      </c>
      <c r="Y572">
        <v>155.93059221658203</v>
      </c>
      <c r="Z572">
        <v>155.93059221658203</v>
      </c>
      <c r="AA572">
        <v>34.500241929869389</v>
      </c>
      <c r="AB572">
        <v>5.0463065661817614</v>
      </c>
      <c r="AC572">
        <v>-47.347269122139053</v>
      </c>
      <c r="AD572">
        <v>18</v>
      </c>
      <c r="AE572">
        <v>0</v>
      </c>
      <c r="AF572">
        <v>0</v>
      </c>
      <c r="AG572">
        <v>0</v>
      </c>
      <c r="AH572">
        <v>53</v>
      </c>
      <c r="AI572">
        <v>8</v>
      </c>
      <c r="AJ572">
        <v>3</v>
      </c>
      <c r="AK572">
        <v>2</v>
      </c>
      <c r="AL572">
        <v>19</v>
      </c>
      <c r="AM572">
        <v>3</v>
      </c>
    </row>
    <row r="573" spans="1:39">
      <c r="A573">
        <v>3</v>
      </c>
      <c r="B573">
        <v>208</v>
      </c>
      <c r="C573">
        <v>2020</v>
      </c>
      <c r="D573">
        <v>99</v>
      </c>
      <c r="E573">
        <v>52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112</v>
      </c>
      <c r="R573">
        <v>887</v>
      </c>
      <c r="S573">
        <v>887</v>
      </c>
      <c r="T573">
        <v>2.7534612280375002</v>
      </c>
      <c r="U573">
        <v>2.7662147082725062</v>
      </c>
      <c r="V573">
        <v>15.034949267192784</v>
      </c>
      <c r="W573">
        <v>58.9436302142052</v>
      </c>
      <c r="X573">
        <v>165.80409697801747</v>
      </c>
      <c r="Y573">
        <v>153.03718151071044</v>
      </c>
      <c r="Z573">
        <v>153.03718151071044</v>
      </c>
      <c r="AA573">
        <v>29.268893842008247</v>
      </c>
      <c r="AB573">
        <v>4.3757017811390604</v>
      </c>
      <c r="AC573">
        <v>-44.287412356344689</v>
      </c>
      <c r="AD573">
        <v>47</v>
      </c>
      <c r="AE573">
        <v>0</v>
      </c>
      <c r="AF573">
        <v>0</v>
      </c>
      <c r="AG573">
        <v>2</v>
      </c>
      <c r="AH573">
        <v>62</v>
      </c>
      <c r="AI573">
        <v>7</v>
      </c>
      <c r="AJ573">
        <v>21</v>
      </c>
      <c r="AK573">
        <v>9</v>
      </c>
      <c r="AL573">
        <v>12</v>
      </c>
      <c r="AM573">
        <v>4</v>
      </c>
    </row>
    <row r="574" spans="1:39">
      <c r="A574">
        <v>3</v>
      </c>
      <c r="B574">
        <v>209</v>
      </c>
      <c r="C574">
        <v>2019</v>
      </c>
      <c r="D574">
        <v>99</v>
      </c>
      <c r="E574">
        <v>1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90</v>
      </c>
      <c r="R574">
        <v>456</v>
      </c>
      <c r="S574">
        <v>456</v>
      </c>
      <c r="T574">
        <v>1.383117473990719</v>
      </c>
      <c r="U574">
        <v>1.423052576690534</v>
      </c>
      <c r="V574">
        <v>14.861842105263156</v>
      </c>
      <c r="W574">
        <v>58.614035087719294</v>
      </c>
      <c r="X574">
        <v>169.46859972249149</v>
      </c>
      <c r="Y574">
        <v>156.41951754385963</v>
      </c>
      <c r="Z574">
        <v>156.41951754385963</v>
      </c>
      <c r="AA574">
        <v>32.790925155815046</v>
      </c>
      <c r="AB574">
        <v>5.006151955571986</v>
      </c>
      <c r="AC574">
        <v>-48.537466474444152</v>
      </c>
      <c r="AD574">
        <v>11</v>
      </c>
      <c r="AE574">
        <v>0</v>
      </c>
      <c r="AF574">
        <v>0</v>
      </c>
      <c r="AG574">
        <v>1</v>
      </c>
      <c r="AH574">
        <v>34</v>
      </c>
      <c r="AI574">
        <v>1</v>
      </c>
      <c r="AJ574">
        <v>2</v>
      </c>
      <c r="AK574">
        <v>1</v>
      </c>
      <c r="AL574">
        <v>3</v>
      </c>
      <c r="AM574">
        <v>3</v>
      </c>
    </row>
    <row r="575" spans="1:39">
      <c r="A575">
        <v>3</v>
      </c>
      <c r="B575">
        <v>210</v>
      </c>
      <c r="C575">
        <v>2019</v>
      </c>
      <c r="D575">
        <v>99</v>
      </c>
      <c r="E575">
        <v>2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123</v>
      </c>
      <c r="R575">
        <v>588</v>
      </c>
      <c r="S575">
        <v>588</v>
      </c>
      <c r="T575">
        <v>1.7834935848827684</v>
      </c>
      <c r="U575">
        <v>1.8125663670767889</v>
      </c>
      <c r="V575">
        <v>15.05612244897959</v>
      </c>
      <c r="W575">
        <v>59.08333333333335</v>
      </c>
      <c r="X575">
        <v>167.39779335352796</v>
      </c>
      <c r="Y575">
        <v>154.50816326530597</v>
      </c>
      <c r="Z575">
        <v>154.50816326530597</v>
      </c>
      <c r="AA575">
        <v>29.380348284761752</v>
      </c>
      <c r="AB575">
        <v>4.6956552263272568</v>
      </c>
      <c r="AC575">
        <v>-46.291150912300608</v>
      </c>
      <c r="AD575">
        <v>13</v>
      </c>
      <c r="AE575">
        <v>0</v>
      </c>
      <c r="AF575">
        <v>0</v>
      </c>
      <c r="AG575">
        <v>1</v>
      </c>
      <c r="AH575">
        <v>42</v>
      </c>
      <c r="AI575">
        <v>5</v>
      </c>
      <c r="AJ575">
        <v>3</v>
      </c>
      <c r="AK575">
        <v>3</v>
      </c>
      <c r="AL575">
        <v>2</v>
      </c>
      <c r="AM575">
        <v>2</v>
      </c>
    </row>
    <row r="576" spans="1:39">
      <c r="A576">
        <v>3</v>
      </c>
      <c r="B576">
        <v>211</v>
      </c>
      <c r="C576">
        <v>2019</v>
      </c>
      <c r="D576">
        <v>99</v>
      </c>
      <c r="E576">
        <v>3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143</v>
      </c>
      <c r="R576">
        <v>670</v>
      </c>
      <c r="S576">
        <v>670</v>
      </c>
      <c r="T576">
        <v>2.0322120780126784</v>
      </c>
      <c r="U576">
        <v>2.0580696858895045</v>
      </c>
      <c r="V576">
        <v>14.989552238805963</v>
      </c>
      <c r="W576">
        <v>58.941791044776146</v>
      </c>
      <c r="X576">
        <v>166.80858977054075</v>
      </c>
      <c r="Y576">
        <v>153.96432835820903</v>
      </c>
      <c r="Z576">
        <v>153.96432835820903</v>
      </c>
      <c r="AA576">
        <v>29.934089224213754</v>
      </c>
      <c r="AB576">
        <v>4.4026331759200046</v>
      </c>
      <c r="AC576">
        <v>-47.83262288879132</v>
      </c>
      <c r="AD576">
        <v>16</v>
      </c>
      <c r="AE576">
        <v>0</v>
      </c>
      <c r="AF576">
        <v>0</v>
      </c>
      <c r="AG576">
        <v>2</v>
      </c>
      <c r="AH576">
        <v>44</v>
      </c>
      <c r="AI576">
        <v>6</v>
      </c>
      <c r="AJ576">
        <v>5</v>
      </c>
      <c r="AK576">
        <v>6</v>
      </c>
      <c r="AL576">
        <v>7</v>
      </c>
      <c r="AM576">
        <v>7</v>
      </c>
    </row>
    <row r="577" spans="1:39">
      <c r="A577">
        <v>3</v>
      </c>
      <c r="B577">
        <v>212</v>
      </c>
      <c r="C577">
        <v>2019</v>
      </c>
      <c r="D577">
        <v>99</v>
      </c>
      <c r="E577">
        <v>4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111</v>
      </c>
      <c r="R577">
        <v>602</v>
      </c>
      <c r="S577">
        <v>602</v>
      </c>
      <c r="T577">
        <v>1.8259577178561677</v>
      </c>
      <c r="U577">
        <v>1.8581624342035223</v>
      </c>
      <c r="V577">
        <v>14.971760797342188</v>
      </c>
      <c r="W577">
        <v>59.046511627906995</v>
      </c>
      <c r="X577">
        <v>167.61787181046921</v>
      </c>
      <c r="Y577">
        <v>154.71129568106309</v>
      </c>
      <c r="Z577">
        <v>154.71129568106309</v>
      </c>
      <c r="AA577">
        <v>30.849806107322923</v>
      </c>
      <c r="AB577">
        <v>4.753508526655656</v>
      </c>
      <c r="AC577">
        <v>-50.355715803444575</v>
      </c>
      <c r="AD577">
        <v>14</v>
      </c>
      <c r="AE577">
        <v>0</v>
      </c>
      <c r="AF577">
        <v>0</v>
      </c>
      <c r="AG577">
        <v>1</v>
      </c>
      <c r="AH577">
        <v>54</v>
      </c>
      <c r="AI577">
        <v>4</v>
      </c>
      <c r="AJ577">
        <v>2</v>
      </c>
      <c r="AK577">
        <v>2</v>
      </c>
      <c r="AL577">
        <v>9</v>
      </c>
      <c r="AM577">
        <v>3</v>
      </c>
    </row>
    <row r="578" spans="1:39">
      <c r="A578">
        <v>3</v>
      </c>
      <c r="B578">
        <v>213</v>
      </c>
      <c r="C578">
        <v>2019</v>
      </c>
      <c r="D578">
        <v>99</v>
      </c>
      <c r="E578">
        <v>5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129</v>
      </c>
      <c r="R578">
        <v>739</v>
      </c>
      <c r="S578">
        <v>739</v>
      </c>
      <c r="T578">
        <v>2.2414995905244326</v>
      </c>
      <c r="U578">
        <v>2.2221369205165646</v>
      </c>
      <c r="V578">
        <v>15.234100135317997</v>
      </c>
      <c r="W578">
        <v>59.380243572395109</v>
      </c>
      <c r="X578">
        <v>163.28997195413561</v>
      </c>
      <c r="Y578">
        <v>150.71664411366723</v>
      </c>
      <c r="Z578">
        <v>150.71664411366723</v>
      </c>
      <c r="AA578">
        <v>29.61157714563538</v>
      </c>
      <c r="AB578">
        <v>4.3347966719272248</v>
      </c>
      <c r="AC578">
        <v>-46.101121656040952</v>
      </c>
      <c r="AD578">
        <v>24</v>
      </c>
      <c r="AE578">
        <v>0</v>
      </c>
      <c r="AF578">
        <v>0</v>
      </c>
      <c r="AG578">
        <v>1</v>
      </c>
      <c r="AH578">
        <v>55</v>
      </c>
      <c r="AI578">
        <v>8</v>
      </c>
      <c r="AJ578">
        <v>5</v>
      </c>
      <c r="AK578">
        <v>3</v>
      </c>
      <c r="AL578">
        <v>10</v>
      </c>
      <c r="AM578">
        <v>2</v>
      </c>
    </row>
    <row r="579" spans="1:39">
      <c r="A579">
        <v>3</v>
      </c>
      <c r="B579">
        <v>214</v>
      </c>
      <c r="C579">
        <v>2019</v>
      </c>
      <c r="D579">
        <v>99</v>
      </c>
      <c r="E579">
        <v>6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119</v>
      </c>
      <c r="R579">
        <v>614</v>
      </c>
      <c r="S579">
        <v>614</v>
      </c>
      <c r="T579">
        <v>1.8623555461190819</v>
      </c>
      <c r="U579">
        <v>1.8579409778522904</v>
      </c>
      <c r="V579">
        <v>14.903908794788277</v>
      </c>
      <c r="W579">
        <v>58.933224755700302</v>
      </c>
      <c r="X579">
        <v>164.32236616895057</v>
      </c>
      <c r="Y579">
        <v>151.66954397394139</v>
      </c>
      <c r="Z579">
        <v>151.66954397394139</v>
      </c>
      <c r="AA579">
        <v>26.956284445886659</v>
      </c>
      <c r="AB579">
        <v>4.5907892161380559</v>
      </c>
      <c r="AC579">
        <v>-41.350562693576258</v>
      </c>
      <c r="AD579">
        <v>18</v>
      </c>
      <c r="AE579">
        <v>0</v>
      </c>
      <c r="AF579">
        <v>0</v>
      </c>
      <c r="AG579">
        <v>1</v>
      </c>
      <c r="AH579">
        <v>17</v>
      </c>
      <c r="AI579">
        <v>5</v>
      </c>
      <c r="AJ579">
        <v>6</v>
      </c>
      <c r="AK579">
        <v>6</v>
      </c>
      <c r="AL579">
        <v>4</v>
      </c>
      <c r="AM579">
        <v>4</v>
      </c>
    </row>
    <row r="580" spans="1:39">
      <c r="A580">
        <v>3</v>
      </c>
      <c r="B580">
        <v>215</v>
      </c>
      <c r="C580">
        <v>2019</v>
      </c>
      <c r="D580">
        <v>99</v>
      </c>
      <c r="E580">
        <v>7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119</v>
      </c>
      <c r="R580">
        <v>603</v>
      </c>
      <c r="S580">
        <v>603</v>
      </c>
      <c r="T580">
        <v>1.8289908702114113</v>
      </c>
      <c r="U580">
        <v>1.866140848154682</v>
      </c>
      <c r="V580">
        <v>15.039800995024876</v>
      </c>
      <c r="W580">
        <v>59</v>
      </c>
      <c r="X580">
        <v>168.05840785239565</v>
      </c>
      <c r="Y580">
        <v>155.11791044776123</v>
      </c>
      <c r="Z580">
        <v>155.11791044776123</v>
      </c>
      <c r="AA580">
        <v>29.434344583721433</v>
      </c>
      <c r="AB580">
        <v>4.2846480550010044</v>
      </c>
      <c r="AC580">
        <v>-35.326450958109795</v>
      </c>
      <c r="AD580">
        <v>10</v>
      </c>
      <c r="AE580">
        <v>0</v>
      </c>
      <c r="AF580">
        <v>0</v>
      </c>
      <c r="AG580">
        <v>5</v>
      </c>
      <c r="AH580">
        <v>30</v>
      </c>
      <c r="AI580">
        <v>5</v>
      </c>
      <c r="AJ580">
        <v>2</v>
      </c>
      <c r="AK580">
        <v>0</v>
      </c>
      <c r="AL580">
        <v>3</v>
      </c>
      <c r="AM580">
        <v>4</v>
      </c>
    </row>
    <row r="581" spans="1:39">
      <c r="A581">
        <v>3</v>
      </c>
      <c r="B581">
        <v>216</v>
      </c>
      <c r="C581">
        <v>2019</v>
      </c>
      <c r="D581">
        <v>99</v>
      </c>
      <c r="E581">
        <v>8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120</v>
      </c>
      <c r="R581">
        <v>845</v>
      </c>
      <c r="S581">
        <v>845</v>
      </c>
      <c r="T581">
        <v>2.5630137401801689</v>
      </c>
      <c r="U581">
        <v>2.4784257621649783</v>
      </c>
      <c r="V581">
        <v>15.246153846153851</v>
      </c>
      <c r="W581">
        <v>59.441420118343189</v>
      </c>
      <c r="X581">
        <v>159.27673459967812</v>
      </c>
      <c r="Y581">
        <v>147.0124260355031</v>
      </c>
      <c r="Z581">
        <v>147.0124260355031</v>
      </c>
      <c r="AA581">
        <v>30.120751059861927</v>
      </c>
      <c r="AB581">
        <v>4.0145224974674365</v>
      </c>
      <c r="AC581">
        <v>-40.307824929150811</v>
      </c>
      <c r="AD581">
        <v>24</v>
      </c>
      <c r="AE581">
        <v>0</v>
      </c>
      <c r="AF581">
        <v>0</v>
      </c>
      <c r="AG581">
        <v>6</v>
      </c>
      <c r="AH581">
        <v>56</v>
      </c>
      <c r="AI581">
        <v>9</v>
      </c>
      <c r="AJ581">
        <v>3</v>
      </c>
      <c r="AK581">
        <v>1</v>
      </c>
      <c r="AL581">
        <v>6</v>
      </c>
      <c r="AM581">
        <v>9</v>
      </c>
    </row>
    <row r="582" spans="1:39">
      <c r="A582">
        <v>3</v>
      </c>
      <c r="B582">
        <v>217</v>
      </c>
      <c r="C582">
        <v>2019</v>
      </c>
      <c r="D582">
        <v>99</v>
      </c>
      <c r="E582">
        <v>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126</v>
      </c>
      <c r="R582">
        <v>590</v>
      </c>
      <c r="S582">
        <v>590</v>
      </c>
      <c r="T582">
        <v>1.7895598895932543</v>
      </c>
      <c r="U582">
        <v>1.8405955587746765</v>
      </c>
      <c r="V582">
        <v>14.945762711864409</v>
      </c>
      <c r="W582">
        <v>58.886440677966092</v>
      </c>
      <c r="X582">
        <v>169.41017683677003</v>
      </c>
      <c r="Y582">
        <v>156.36559322033901</v>
      </c>
      <c r="Z582">
        <v>156.36559322033901</v>
      </c>
      <c r="AA582">
        <v>29.863774085238408</v>
      </c>
      <c r="AB582">
        <v>4.7219989169741261</v>
      </c>
      <c r="AC582">
        <v>-42.896473633155715</v>
      </c>
      <c r="AD582">
        <v>20</v>
      </c>
      <c r="AE582">
        <v>0</v>
      </c>
      <c r="AF582">
        <v>0</v>
      </c>
      <c r="AG582">
        <v>4</v>
      </c>
      <c r="AH582">
        <v>28</v>
      </c>
      <c r="AI582">
        <v>6</v>
      </c>
      <c r="AJ582">
        <v>3</v>
      </c>
      <c r="AK582">
        <v>4</v>
      </c>
      <c r="AL582">
        <v>1</v>
      </c>
      <c r="AM582">
        <v>1</v>
      </c>
    </row>
    <row r="583" spans="1:39">
      <c r="A583">
        <v>3</v>
      </c>
      <c r="B583">
        <v>218</v>
      </c>
      <c r="C583">
        <v>2019</v>
      </c>
      <c r="D583">
        <v>99</v>
      </c>
      <c r="E583">
        <v>10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120</v>
      </c>
      <c r="R583">
        <v>698</v>
      </c>
      <c r="S583">
        <v>698</v>
      </c>
      <c r="T583">
        <v>2.1171403439594769</v>
      </c>
      <c r="U583">
        <v>2.0873717528314097</v>
      </c>
      <c r="V583">
        <v>15.29799426934097</v>
      </c>
      <c r="W583">
        <v>59.571633237822354</v>
      </c>
      <c r="X583">
        <v>162.3968186460618</v>
      </c>
      <c r="Y583">
        <v>149.89226361031524</v>
      </c>
      <c r="Z583">
        <v>149.89226361031524</v>
      </c>
      <c r="AA583">
        <v>30.296776054370643</v>
      </c>
      <c r="AB583">
        <v>4.436905388243626</v>
      </c>
      <c r="AC583">
        <v>-48.388605121928919</v>
      </c>
      <c r="AD583">
        <v>19</v>
      </c>
      <c r="AE583">
        <v>0</v>
      </c>
      <c r="AF583">
        <v>0</v>
      </c>
      <c r="AG583">
        <v>1</v>
      </c>
      <c r="AH583">
        <v>55</v>
      </c>
      <c r="AI583">
        <v>9</v>
      </c>
      <c r="AJ583">
        <v>2</v>
      </c>
      <c r="AK583">
        <v>7</v>
      </c>
      <c r="AL583">
        <v>6</v>
      </c>
      <c r="AM583">
        <v>1</v>
      </c>
    </row>
    <row r="584" spans="1:39">
      <c r="A584">
        <v>3</v>
      </c>
      <c r="B584">
        <v>219</v>
      </c>
      <c r="C584">
        <v>2019</v>
      </c>
      <c r="D584">
        <v>99</v>
      </c>
      <c r="E584">
        <v>11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124</v>
      </c>
      <c r="R584">
        <v>575</v>
      </c>
      <c r="S584">
        <v>575</v>
      </c>
      <c r="T584">
        <v>1.7440626042646121</v>
      </c>
      <c r="U584">
        <v>1.7370736925336741</v>
      </c>
      <c r="V584">
        <v>15.429565217391302</v>
      </c>
      <c r="W584">
        <v>59.909565217391311</v>
      </c>
      <c r="X584">
        <v>164.05275801968995</v>
      </c>
      <c r="Y584">
        <v>151.42069565217395</v>
      </c>
      <c r="Z584">
        <v>151.42069565217395</v>
      </c>
      <c r="AA584">
        <v>28.340549033426974</v>
      </c>
      <c r="AB584">
        <v>4.2841055869958646</v>
      </c>
      <c r="AC584">
        <v>-41.077200313968753</v>
      </c>
      <c r="AD584">
        <v>21</v>
      </c>
      <c r="AE584">
        <v>0</v>
      </c>
      <c r="AF584">
        <v>0</v>
      </c>
      <c r="AG584">
        <v>1</v>
      </c>
      <c r="AH584">
        <v>38</v>
      </c>
      <c r="AI584">
        <v>1</v>
      </c>
      <c r="AJ584">
        <v>1</v>
      </c>
      <c r="AK584">
        <v>1</v>
      </c>
      <c r="AL584">
        <v>12</v>
      </c>
      <c r="AM584">
        <v>1</v>
      </c>
    </row>
    <row r="585" spans="1:39">
      <c r="A585">
        <v>3</v>
      </c>
      <c r="B585">
        <v>220</v>
      </c>
      <c r="C585">
        <v>2019</v>
      </c>
      <c r="D585">
        <v>99</v>
      </c>
      <c r="E585">
        <v>12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128</v>
      </c>
      <c r="R585">
        <v>588</v>
      </c>
      <c r="S585">
        <v>588</v>
      </c>
      <c r="T585">
        <v>1.7834935848827684</v>
      </c>
      <c r="U585">
        <v>1.7860634286103747</v>
      </c>
      <c r="V585">
        <v>14.979591836734693</v>
      </c>
      <c r="W585">
        <v>59.147959183673485</v>
      </c>
      <c r="X585">
        <v>164.95014040285659</v>
      </c>
      <c r="Y585">
        <v>152.24897959183679</v>
      </c>
      <c r="Z585">
        <v>152.24897959183679</v>
      </c>
      <c r="AA585">
        <v>31.293408202334241</v>
      </c>
      <c r="AB585">
        <v>4.7816485129853827</v>
      </c>
      <c r="AC585">
        <v>-43.549277296675889</v>
      </c>
      <c r="AD585">
        <v>16</v>
      </c>
      <c r="AE585">
        <v>0</v>
      </c>
      <c r="AF585">
        <v>0</v>
      </c>
      <c r="AG585">
        <v>4</v>
      </c>
      <c r="AH585">
        <v>40</v>
      </c>
      <c r="AI585">
        <v>5</v>
      </c>
      <c r="AJ585">
        <v>2</v>
      </c>
      <c r="AK585">
        <v>3</v>
      </c>
      <c r="AL585">
        <v>5</v>
      </c>
      <c r="AM585">
        <v>2</v>
      </c>
    </row>
    <row r="586" spans="1:39">
      <c r="A586">
        <v>3</v>
      </c>
      <c r="B586">
        <v>221</v>
      </c>
      <c r="C586">
        <v>2019</v>
      </c>
      <c r="D586">
        <v>99</v>
      </c>
      <c r="E586">
        <v>13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108</v>
      </c>
      <c r="R586">
        <v>536</v>
      </c>
      <c r="S586">
        <v>536</v>
      </c>
      <c r="T586">
        <v>1.6257696624101428</v>
      </c>
      <c r="U586">
        <v>1.6201906264349777</v>
      </c>
      <c r="V586">
        <v>15.180970149253731</v>
      </c>
      <c r="W586">
        <v>59.585820895522389</v>
      </c>
      <c r="X586">
        <v>164.14757199915917</v>
      </c>
      <c r="Y586">
        <v>151.50820895522389</v>
      </c>
      <c r="Z586">
        <v>151.50820895522389</v>
      </c>
      <c r="AA586">
        <v>29.0736662108757</v>
      </c>
      <c r="AB586">
        <v>4.3751443982153244</v>
      </c>
      <c r="AC586">
        <v>-44.043383274536318</v>
      </c>
      <c r="AD586">
        <v>21</v>
      </c>
      <c r="AE586">
        <v>0</v>
      </c>
      <c r="AF586">
        <v>0</v>
      </c>
      <c r="AG586">
        <v>1</v>
      </c>
      <c r="AH586">
        <v>49</v>
      </c>
      <c r="AI586">
        <v>1</v>
      </c>
      <c r="AJ586">
        <v>9</v>
      </c>
      <c r="AK586">
        <v>2</v>
      </c>
      <c r="AL586">
        <v>5</v>
      </c>
      <c r="AM586">
        <v>1</v>
      </c>
    </row>
    <row r="587" spans="1:39">
      <c r="A587">
        <v>3</v>
      </c>
      <c r="B587">
        <v>222</v>
      </c>
      <c r="C587">
        <v>2019</v>
      </c>
      <c r="D587">
        <v>99</v>
      </c>
      <c r="E587">
        <v>14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123</v>
      </c>
      <c r="R587">
        <v>533</v>
      </c>
      <c r="S587">
        <v>533</v>
      </c>
      <c r="T587">
        <v>1.6166702053444144</v>
      </c>
      <c r="U587">
        <v>1.6356406983624037</v>
      </c>
      <c r="V587">
        <v>14.996247654784236</v>
      </c>
      <c r="W587">
        <v>59.048780487804891</v>
      </c>
      <c r="X587">
        <v>166.64559444994396</v>
      </c>
      <c r="Y587">
        <v>153.81388367729821</v>
      </c>
      <c r="Z587">
        <v>153.81388367729821</v>
      </c>
      <c r="AA587">
        <v>30.087525144897704</v>
      </c>
      <c r="AB587">
        <v>4.7399012242851084</v>
      </c>
      <c r="AC587">
        <v>-42.530654243042392</v>
      </c>
      <c r="AD587">
        <v>17</v>
      </c>
      <c r="AE587">
        <v>0</v>
      </c>
      <c r="AF587">
        <v>0</v>
      </c>
      <c r="AG587">
        <v>1</v>
      </c>
      <c r="AH587">
        <v>29</v>
      </c>
      <c r="AI587">
        <v>6</v>
      </c>
      <c r="AJ587">
        <v>2</v>
      </c>
      <c r="AK587">
        <v>0</v>
      </c>
      <c r="AL587">
        <v>4</v>
      </c>
      <c r="AM587">
        <v>2</v>
      </c>
    </row>
    <row r="588" spans="1:39">
      <c r="A588">
        <v>3</v>
      </c>
      <c r="B588">
        <v>223</v>
      </c>
      <c r="C588">
        <v>2019</v>
      </c>
      <c r="D588">
        <v>99</v>
      </c>
      <c r="E588">
        <v>15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122</v>
      </c>
      <c r="R588">
        <v>637</v>
      </c>
      <c r="S588">
        <v>637</v>
      </c>
      <c r="T588">
        <v>1.932118050289666</v>
      </c>
      <c r="U588">
        <v>1.8850424469977152</v>
      </c>
      <c r="V588">
        <v>15.158555729984304</v>
      </c>
      <c r="W588">
        <v>59.384615384615401</v>
      </c>
      <c r="X588">
        <v>160.69961612447284</v>
      </c>
      <c r="Y588">
        <v>148.32574568288871</v>
      </c>
      <c r="Z588">
        <v>148.32574568288871</v>
      </c>
      <c r="AA588">
        <v>29.042535194152041</v>
      </c>
      <c r="AB588">
        <v>4.4988694255287776</v>
      </c>
      <c r="AC588">
        <v>-49.929414451429807</v>
      </c>
      <c r="AD588">
        <v>20</v>
      </c>
      <c r="AE588">
        <v>0</v>
      </c>
      <c r="AF588">
        <v>0</v>
      </c>
      <c r="AG588">
        <v>2</v>
      </c>
      <c r="AH588">
        <v>44</v>
      </c>
      <c r="AI588">
        <v>3</v>
      </c>
      <c r="AJ588">
        <v>10</v>
      </c>
      <c r="AK588">
        <v>6</v>
      </c>
      <c r="AL588">
        <v>4</v>
      </c>
      <c r="AM588">
        <v>2</v>
      </c>
    </row>
    <row r="589" spans="1:39">
      <c r="A589">
        <v>3</v>
      </c>
      <c r="B589">
        <v>224</v>
      </c>
      <c r="C589">
        <v>2019</v>
      </c>
      <c r="D589">
        <v>99</v>
      </c>
      <c r="E589">
        <v>16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40</v>
      </c>
      <c r="R589">
        <v>142</v>
      </c>
      <c r="S589">
        <v>142</v>
      </c>
      <c r="T589">
        <v>0.43070763444447807</v>
      </c>
      <c r="U589">
        <v>0.42249283079952704</v>
      </c>
      <c r="V589">
        <v>14.908450704225348</v>
      </c>
      <c r="W589">
        <v>58.838028169014081</v>
      </c>
      <c r="X589">
        <v>161.57126943677235</v>
      </c>
      <c r="Y589">
        <v>149.13028169014083</v>
      </c>
      <c r="Z589">
        <v>149.13028169014083</v>
      </c>
      <c r="AA589">
        <v>27.714301970705815</v>
      </c>
      <c r="AB589">
        <v>4.5263505866215619</v>
      </c>
      <c r="AC589">
        <v>-33.1098479192827</v>
      </c>
      <c r="AD589">
        <v>5</v>
      </c>
      <c r="AE589">
        <v>0</v>
      </c>
      <c r="AF589">
        <v>0</v>
      </c>
      <c r="AG589">
        <v>2</v>
      </c>
      <c r="AH589">
        <v>9</v>
      </c>
      <c r="AI589">
        <v>1</v>
      </c>
      <c r="AJ589">
        <v>1</v>
      </c>
      <c r="AK589">
        <v>2</v>
      </c>
      <c r="AL589">
        <v>0</v>
      </c>
      <c r="AM589">
        <v>0</v>
      </c>
    </row>
    <row r="590" spans="1:39">
      <c r="A590">
        <v>3</v>
      </c>
      <c r="B590">
        <v>225</v>
      </c>
      <c r="C590">
        <v>2019</v>
      </c>
      <c r="D590">
        <v>99</v>
      </c>
      <c r="E590">
        <v>17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140</v>
      </c>
      <c r="R590">
        <v>792</v>
      </c>
      <c r="S590">
        <v>792</v>
      </c>
      <c r="T590">
        <v>2.4022566653523003</v>
      </c>
      <c r="U590">
        <v>2.3921256186612601</v>
      </c>
      <c r="V590">
        <v>15.295454545454543</v>
      </c>
      <c r="W590">
        <v>59.655303030303024</v>
      </c>
      <c r="X590">
        <v>164.01816102520326</v>
      </c>
      <c r="Y590">
        <v>151.38876262626255</v>
      </c>
      <c r="Z590">
        <v>151.38876262626255</v>
      </c>
      <c r="AA590">
        <v>30.296758877294881</v>
      </c>
      <c r="AB590">
        <v>4.6202914507627195</v>
      </c>
      <c r="AC590">
        <v>-44.676944060894023</v>
      </c>
      <c r="AD590">
        <v>21</v>
      </c>
      <c r="AE590">
        <v>0</v>
      </c>
      <c r="AF590">
        <v>0</v>
      </c>
      <c r="AG590">
        <v>0</v>
      </c>
      <c r="AH590">
        <v>74</v>
      </c>
      <c r="AI590">
        <v>8</v>
      </c>
      <c r="AJ590">
        <v>8</v>
      </c>
      <c r="AK590">
        <v>4</v>
      </c>
      <c r="AL590">
        <v>6</v>
      </c>
      <c r="AM590">
        <v>2</v>
      </c>
    </row>
    <row r="591" spans="1:39">
      <c r="A591">
        <v>3</v>
      </c>
      <c r="B591">
        <v>226</v>
      </c>
      <c r="C591">
        <v>2019</v>
      </c>
      <c r="D591">
        <v>99</v>
      </c>
      <c r="E591">
        <v>18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140</v>
      </c>
      <c r="R591">
        <v>860</v>
      </c>
      <c r="S591">
        <v>860</v>
      </c>
      <c r="T591">
        <v>2.6085110255088102</v>
      </c>
      <c r="U591">
        <v>2.6140548091301619</v>
      </c>
      <c r="V591">
        <v>14.948837209302329</v>
      </c>
      <c r="W591">
        <v>58.910465116279056</v>
      </c>
      <c r="X591">
        <v>165.06286376577881</v>
      </c>
      <c r="Y591">
        <v>152.35302325581387</v>
      </c>
      <c r="Z591">
        <v>152.35302325581387</v>
      </c>
      <c r="AA591">
        <v>33.560136273172105</v>
      </c>
      <c r="AB591">
        <v>5.1827201502454221</v>
      </c>
      <c r="AC591">
        <v>-50.18599510154916</v>
      </c>
      <c r="AD591">
        <v>16</v>
      </c>
      <c r="AE591">
        <v>0</v>
      </c>
      <c r="AF591">
        <v>0</v>
      </c>
      <c r="AG591">
        <v>0</v>
      </c>
      <c r="AH591">
        <v>55</v>
      </c>
      <c r="AI591">
        <v>5</v>
      </c>
      <c r="AJ591">
        <v>6</v>
      </c>
      <c r="AK591">
        <v>5</v>
      </c>
      <c r="AL591">
        <v>8</v>
      </c>
      <c r="AM591">
        <v>1</v>
      </c>
    </row>
    <row r="592" spans="1:39">
      <c r="A592">
        <v>3</v>
      </c>
      <c r="B592">
        <v>227</v>
      </c>
      <c r="C592">
        <v>2019</v>
      </c>
      <c r="D592">
        <v>99</v>
      </c>
      <c r="E592">
        <v>19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113</v>
      </c>
      <c r="R592">
        <v>559</v>
      </c>
      <c r="S592">
        <v>559</v>
      </c>
      <c r="T592">
        <v>1.6955321665807277</v>
      </c>
      <c r="U592">
        <v>1.7297057798751001</v>
      </c>
      <c r="V592">
        <v>14.78890876565295</v>
      </c>
      <c r="W592">
        <v>58.846153846153832</v>
      </c>
      <c r="X592">
        <v>168.03260736844359</v>
      </c>
      <c r="Y592">
        <v>155.09409660107323</v>
      </c>
      <c r="Z592">
        <v>155.09409660107323</v>
      </c>
      <c r="AA592">
        <v>31.257117415418847</v>
      </c>
      <c r="AB592">
        <v>4.9463615277024848</v>
      </c>
      <c r="AC592">
        <v>-47.840118350506359</v>
      </c>
      <c r="AD592">
        <v>22</v>
      </c>
      <c r="AE592">
        <v>0</v>
      </c>
      <c r="AF592">
        <v>0</v>
      </c>
      <c r="AG592">
        <v>3</v>
      </c>
      <c r="AH592">
        <v>45</v>
      </c>
      <c r="AI592">
        <v>5</v>
      </c>
      <c r="AJ592">
        <v>1</v>
      </c>
      <c r="AK592">
        <v>6</v>
      </c>
      <c r="AL592">
        <v>4</v>
      </c>
      <c r="AM592">
        <v>0</v>
      </c>
    </row>
    <row r="593" spans="1:39">
      <c r="A593">
        <v>3</v>
      </c>
      <c r="B593">
        <v>228</v>
      </c>
      <c r="C593">
        <v>2019</v>
      </c>
      <c r="D593">
        <v>99</v>
      </c>
      <c r="E593">
        <v>20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142</v>
      </c>
      <c r="R593">
        <v>667</v>
      </c>
      <c r="S593">
        <v>667</v>
      </c>
      <c r="T593">
        <v>2.0231126209469497</v>
      </c>
      <c r="U593">
        <v>2.024669678898666</v>
      </c>
      <c r="V593">
        <v>15.133433283358324</v>
      </c>
      <c r="W593">
        <v>59.367316341829081</v>
      </c>
      <c r="X593">
        <v>164.83957371260198</v>
      </c>
      <c r="Y593">
        <v>152.14692653673171</v>
      </c>
      <c r="Z593">
        <v>152.14692653673171</v>
      </c>
      <c r="AA593">
        <v>33.088256005059201</v>
      </c>
      <c r="AB593">
        <v>4.5602755605098793</v>
      </c>
      <c r="AC593">
        <v>-47.262011109558657</v>
      </c>
      <c r="AD593">
        <v>21</v>
      </c>
      <c r="AE593">
        <v>0</v>
      </c>
      <c r="AF593">
        <v>0</v>
      </c>
      <c r="AG593">
        <v>1</v>
      </c>
      <c r="AH593">
        <v>45</v>
      </c>
      <c r="AI593">
        <v>4</v>
      </c>
      <c r="AJ593">
        <v>8</v>
      </c>
      <c r="AK593">
        <v>7</v>
      </c>
      <c r="AL593">
        <v>2</v>
      </c>
      <c r="AM593">
        <v>0</v>
      </c>
    </row>
    <row r="594" spans="1:39">
      <c r="A594">
        <v>3</v>
      </c>
      <c r="B594">
        <v>229</v>
      </c>
      <c r="C594">
        <v>2019</v>
      </c>
      <c r="D594">
        <v>99</v>
      </c>
      <c r="E594">
        <v>21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114</v>
      </c>
      <c r="R594">
        <v>537</v>
      </c>
      <c r="S594">
        <v>537</v>
      </c>
      <c r="T594">
        <v>1.6288028147653861</v>
      </c>
      <c r="U594">
        <v>1.6695374858168188</v>
      </c>
      <c r="V594">
        <v>14.977653631284912</v>
      </c>
      <c r="W594">
        <v>59.050279329608941</v>
      </c>
      <c r="X594">
        <v>168.83210161988976</v>
      </c>
      <c r="Y594">
        <v>155.83202979515841</v>
      </c>
      <c r="Z594">
        <v>155.83202979515841</v>
      </c>
      <c r="AA594">
        <v>31.816877953305621</v>
      </c>
      <c r="AB594">
        <v>5.0586214288048259</v>
      </c>
      <c r="AC594">
        <v>-44.736096332702871</v>
      </c>
      <c r="AD594">
        <v>22</v>
      </c>
      <c r="AE594">
        <v>0</v>
      </c>
      <c r="AF594">
        <v>0</v>
      </c>
      <c r="AG594">
        <v>0</v>
      </c>
      <c r="AH594">
        <v>38</v>
      </c>
      <c r="AI594">
        <v>6</v>
      </c>
      <c r="AJ594">
        <v>5</v>
      </c>
      <c r="AK594">
        <v>2</v>
      </c>
      <c r="AL594">
        <v>5</v>
      </c>
      <c r="AM594">
        <v>1</v>
      </c>
    </row>
    <row r="595" spans="1:39">
      <c r="A595">
        <v>3</v>
      </c>
      <c r="B595">
        <v>230</v>
      </c>
      <c r="C595">
        <v>2019</v>
      </c>
      <c r="D595">
        <v>99</v>
      </c>
      <c r="E595">
        <v>22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99</v>
      </c>
      <c r="R595">
        <v>441</v>
      </c>
      <c r="S595">
        <v>441</v>
      </c>
      <c r="T595">
        <v>1.3376201886620764</v>
      </c>
      <c r="U595">
        <v>1.3348111986845732</v>
      </c>
      <c r="V595">
        <v>15.292517006802724</v>
      </c>
      <c r="W595">
        <v>59.605442176870739</v>
      </c>
      <c r="X595">
        <v>164.3669096385394</v>
      </c>
      <c r="Y595">
        <v>151.71065759637185</v>
      </c>
      <c r="Z595">
        <v>151.71065759637185</v>
      </c>
      <c r="AA595">
        <v>30.432456712579992</v>
      </c>
      <c r="AB595">
        <v>4.640193848767499</v>
      </c>
      <c r="AC595">
        <v>-51.465425765157761</v>
      </c>
      <c r="AD595">
        <v>12</v>
      </c>
      <c r="AE595">
        <v>0</v>
      </c>
      <c r="AF595">
        <v>0</v>
      </c>
      <c r="AG595">
        <v>1</v>
      </c>
      <c r="AH595">
        <v>38</v>
      </c>
      <c r="AI595">
        <v>7</v>
      </c>
      <c r="AJ595">
        <v>1</v>
      </c>
      <c r="AK595">
        <v>2</v>
      </c>
      <c r="AL595">
        <v>3</v>
      </c>
      <c r="AM595">
        <v>1</v>
      </c>
    </row>
    <row r="596" spans="1:39">
      <c r="A596">
        <v>3</v>
      </c>
      <c r="B596">
        <v>231</v>
      </c>
      <c r="C596">
        <v>2019</v>
      </c>
      <c r="D596">
        <v>99</v>
      </c>
      <c r="E596">
        <v>23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130</v>
      </c>
      <c r="R596">
        <v>579</v>
      </c>
      <c r="S596">
        <v>547</v>
      </c>
      <c r="T596">
        <v>1.7561952136855836</v>
      </c>
      <c r="U596">
        <v>1.6785591387414864</v>
      </c>
      <c r="V596">
        <v>14.968911917098447</v>
      </c>
      <c r="W596">
        <v>59.087751371115154</v>
      </c>
      <c r="X596">
        <v>166.45666211965573</v>
      </c>
      <c r="Y596">
        <v>145.30913644214161</v>
      </c>
      <c r="Z596">
        <v>153.80985374771481</v>
      </c>
      <c r="AA596">
        <v>28.912077339174367</v>
      </c>
      <c r="AB596">
        <v>4.4684119714903971</v>
      </c>
      <c r="AC596">
        <v>-40.515422549777774</v>
      </c>
      <c r="AD596">
        <v>22</v>
      </c>
      <c r="AE596">
        <v>0</v>
      </c>
      <c r="AF596">
        <v>0</v>
      </c>
      <c r="AG596">
        <v>0</v>
      </c>
      <c r="AH596">
        <v>43</v>
      </c>
      <c r="AI596">
        <v>5</v>
      </c>
      <c r="AJ596">
        <v>3</v>
      </c>
      <c r="AK596">
        <v>8</v>
      </c>
      <c r="AL596">
        <v>1</v>
      </c>
      <c r="AM596">
        <v>5</v>
      </c>
    </row>
    <row r="597" spans="1:39">
      <c r="A597">
        <v>3</v>
      </c>
      <c r="B597">
        <v>232</v>
      </c>
      <c r="C597">
        <v>2019</v>
      </c>
      <c r="D597">
        <v>99</v>
      </c>
      <c r="E597">
        <v>24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113</v>
      </c>
      <c r="R597">
        <v>571</v>
      </c>
      <c r="S597">
        <v>569</v>
      </c>
      <c r="T597">
        <v>1.7319299948436413</v>
      </c>
      <c r="U597">
        <v>1.7273996411688859</v>
      </c>
      <c r="V597">
        <v>14.971978984238183</v>
      </c>
      <c r="W597">
        <v>59.128295254833027</v>
      </c>
      <c r="X597">
        <v>164.91750990924655</v>
      </c>
      <c r="Y597">
        <v>151.63224168126075</v>
      </c>
      <c r="Z597">
        <v>152.16521968365549</v>
      </c>
      <c r="AA597">
        <v>33.142894808237429</v>
      </c>
      <c r="AB597">
        <v>5.5870856685604311</v>
      </c>
      <c r="AC597">
        <v>-48.867298756672511</v>
      </c>
      <c r="AD597">
        <v>26</v>
      </c>
      <c r="AE597">
        <v>1</v>
      </c>
      <c r="AF597">
        <v>0</v>
      </c>
      <c r="AG597">
        <v>4</v>
      </c>
      <c r="AH597">
        <v>41</v>
      </c>
      <c r="AI597">
        <v>2</v>
      </c>
      <c r="AJ597">
        <v>9</v>
      </c>
      <c r="AK597">
        <v>4</v>
      </c>
      <c r="AL597">
        <v>5</v>
      </c>
      <c r="AM597">
        <v>5</v>
      </c>
    </row>
    <row r="598" spans="1:39">
      <c r="A598">
        <v>3</v>
      </c>
      <c r="B598">
        <v>233</v>
      </c>
      <c r="C598">
        <v>2019</v>
      </c>
      <c r="D598">
        <v>99</v>
      </c>
      <c r="E598">
        <v>25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99</v>
      </c>
      <c r="R598">
        <v>521</v>
      </c>
      <c r="S598">
        <v>521</v>
      </c>
      <c r="T598">
        <v>1.5802723770815013</v>
      </c>
      <c r="U598">
        <v>1.4794605020028437</v>
      </c>
      <c r="V598">
        <v>15.381957773512475</v>
      </c>
      <c r="W598">
        <v>59.694817658349336</v>
      </c>
      <c r="X598">
        <v>154.20511850075803</v>
      </c>
      <c r="Y598">
        <v>142.33132437619963</v>
      </c>
      <c r="Z598">
        <v>142.33132437619963</v>
      </c>
      <c r="AA598">
        <v>30.691897065233594</v>
      </c>
      <c r="AB598">
        <v>4.2984789542253949</v>
      </c>
      <c r="AC598">
        <v>-45.335549106988118</v>
      </c>
      <c r="AD598">
        <v>18</v>
      </c>
      <c r="AE598">
        <v>0</v>
      </c>
      <c r="AF598">
        <v>0</v>
      </c>
      <c r="AG598">
        <v>2</v>
      </c>
      <c r="AH598">
        <v>56</v>
      </c>
      <c r="AI598">
        <v>8</v>
      </c>
      <c r="AJ598">
        <v>8</v>
      </c>
      <c r="AK598">
        <v>4</v>
      </c>
      <c r="AL598">
        <v>4</v>
      </c>
      <c r="AM598">
        <v>1</v>
      </c>
    </row>
    <row r="599" spans="1:39">
      <c r="A599">
        <v>3</v>
      </c>
      <c r="B599">
        <v>234</v>
      </c>
      <c r="C599">
        <v>2019</v>
      </c>
      <c r="D599">
        <v>99</v>
      </c>
      <c r="E599">
        <v>26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113</v>
      </c>
      <c r="R599">
        <v>669</v>
      </c>
      <c r="S599">
        <v>668</v>
      </c>
      <c r="T599">
        <v>2.029178925657436</v>
      </c>
      <c r="U599">
        <v>2.0419763929923702</v>
      </c>
      <c r="V599">
        <v>15.130044843049324</v>
      </c>
      <c r="W599">
        <v>59.214071856287397</v>
      </c>
      <c r="X599">
        <v>166.01204559772111</v>
      </c>
      <c r="Y599">
        <v>152.98872944693565</v>
      </c>
      <c r="Z599">
        <v>153.21775449101796</v>
      </c>
      <c r="AA599">
        <v>34.36906512799073</v>
      </c>
      <c r="AB599">
        <v>4.6895200596698876</v>
      </c>
      <c r="AC599">
        <v>-46.969923125112686</v>
      </c>
      <c r="AD599">
        <v>17</v>
      </c>
      <c r="AE599">
        <v>0</v>
      </c>
      <c r="AF599">
        <v>0</v>
      </c>
      <c r="AG599">
        <v>2</v>
      </c>
      <c r="AH599">
        <v>49</v>
      </c>
      <c r="AI599">
        <v>6</v>
      </c>
      <c r="AJ599">
        <v>3</v>
      </c>
      <c r="AK599">
        <v>8</v>
      </c>
      <c r="AL599">
        <v>2</v>
      </c>
      <c r="AM599">
        <v>0</v>
      </c>
    </row>
    <row r="600" spans="1:39">
      <c r="A600">
        <v>3</v>
      </c>
      <c r="B600">
        <v>235</v>
      </c>
      <c r="C600">
        <v>2019</v>
      </c>
      <c r="D600">
        <v>99</v>
      </c>
      <c r="E600">
        <v>27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124</v>
      </c>
      <c r="R600">
        <v>684</v>
      </c>
      <c r="S600">
        <v>684</v>
      </c>
      <c r="T600">
        <v>2.0746762109860777</v>
      </c>
      <c r="U600">
        <v>2.0687009873202498</v>
      </c>
      <c r="V600">
        <v>15.201754385964913</v>
      </c>
      <c r="W600">
        <v>59.467836257309934</v>
      </c>
      <c r="X600">
        <v>164.2384197221113</v>
      </c>
      <c r="Y600">
        <v>151.59206140350886</v>
      </c>
      <c r="Z600">
        <v>151.59206140350886</v>
      </c>
      <c r="AA600">
        <v>30.451332487803224</v>
      </c>
      <c r="AB600">
        <v>4.8007510982857378</v>
      </c>
      <c r="AC600">
        <v>-40.349298802586254</v>
      </c>
      <c r="AD600">
        <v>20</v>
      </c>
      <c r="AE600">
        <v>0</v>
      </c>
      <c r="AF600">
        <v>0</v>
      </c>
      <c r="AG600">
        <v>3</v>
      </c>
      <c r="AH600">
        <v>51</v>
      </c>
      <c r="AI600">
        <v>4</v>
      </c>
      <c r="AJ600">
        <v>6</v>
      </c>
      <c r="AK600">
        <v>6</v>
      </c>
      <c r="AL600">
        <v>3</v>
      </c>
      <c r="AM600">
        <v>0</v>
      </c>
    </row>
    <row r="601" spans="1:39">
      <c r="A601">
        <v>3</v>
      </c>
      <c r="B601">
        <v>236</v>
      </c>
      <c r="C601">
        <v>2019</v>
      </c>
      <c r="D601">
        <v>99</v>
      </c>
      <c r="E601">
        <v>28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136</v>
      </c>
      <c r="R601">
        <v>529</v>
      </c>
      <c r="S601">
        <v>529</v>
      </c>
      <c r="T601">
        <v>1.6045375959234427</v>
      </c>
      <c r="U601">
        <v>1.648260917239486</v>
      </c>
      <c r="V601">
        <v>15.128544423440452</v>
      </c>
      <c r="W601">
        <v>59.141776937618154</v>
      </c>
      <c r="X601">
        <v>169.20119524768211</v>
      </c>
      <c r="Y601">
        <v>156.1727032136105</v>
      </c>
      <c r="Z601">
        <v>156.1727032136105</v>
      </c>
      <c r="AA601">
        <v>35.152442321967627</v>
      </c>
      <c r="AB601">
        <v>4.7557281608243214</v>
      </c>
      <c r="AC601">
        <v>-55.510260095941561</v>
      </c>
      <c r="AD601">
        <v>17</v>
      </c>
      <c r="AE601">
        <v>0</v>
      </c>
      <c r="AF601">
        <v>0</v>
      </c>
      <c r="AG601">
        <v>2</v>
      </c>
      <c r="AH601">
        <v>53</v>
      </c>
      <c r="AI601">
        <v>10</v>
      </c>
      <c r="AJ601">
        <v>7</v>
      </c>
      <c r="AK601">
        <v>5</v>
      </c>
      <c r="AL601">
        <v>6</v>
      </c>
      <c r="AM601">
        <v>1</v>
      </c>
    </row>
    <row r="602" spans="1:39">
      <c r="A602">
        <v>3</v>
      </c>
      <c r="B602">
        <v>237</v>
      </c>
      <c r="C602">
        <v>2019</v>
      </c>
      <c r="D602">
        <v>99</v>
      </c>
      <c r="E602">
        <v>29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100</v>
      </c>
      <c r="R602">
        <v>489</v>
      </c>
      <c r="S602">
        <v>489</v>
      </c>
      <c r="T602">
        <v>1.4832115017137306</v>
      </c>
      <c r="U602">
        <v>1.4893318689814747</v>
      </c>
      <c r="V602">
        <v>15.282208588957053</v>
      </c>
      <c r="W602">
        <v>59.55214723926381</v>
      </c>
      <c r="X602">
        <v>165.39248072990404</v>
      </c>
      <c r="Y602">
        <v>152.65725971370139</v>
      </c>
      <c r="Z602">
        <v>152.65725971370139</v>
      </c>
      <c r="AA602">
        <v>32.482723950925696</v>
      </c>
      <c r="AB602">
        <v>4.397182646395799</v>
      </c>
      <c r="AC602">
        <v>-44.579462255569247</v>
      </c>
      <c r="AD602">
        <v>17</v>
      </c>
      <c r="AE602">
        <v>0</v>
      </c>
      <c r="AF602">
        <v>0</v>
      </c>
      <c r="AG602">
        <v>0</v>
      </c>
      <c r="AH602">
        <v>44</v>
      </c>
      <c r="AI602">
        <v>6</v>
      </c>
      <c r="AJ602">
        <v>2</v>
      </c>
      <c r="AK602">
        <v>2</v>
      </c>
      <c r="AL602">
        <v>1</v>
      </c>
      <c r="AM602">
        <v>2</v>
      </c>
    </row>
    <row r="603" spans="1:39">
      <c r="A603">
        <v>3</v>
      </c>
      <c r="B603">
        <v>238</v>
      </c>
      <c r="C603">
        <v>2019</v>
      </c>
      <c r="D603">
        <v>99</v>
      </c>
      <c r="E603">
        <v>30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113</v>
      </c>
      <c r="R603">
        <v>675</v>
      </c>
      <c r="S603">
        <v>675</v>
      </c>
      <c r="T603">
        <v>2.0473778397888927</v>
      </c>
      <c r="U603">
        <v>2.0815777763483978</v>
      </c>
      <c r="V603">
        <v>14.964444444444444</v>
      </c>
      <c r="W603">
        <v>59.028148148148141</v>
      </c>
      <c r="X603">
        <v>167.46421090646436</v>
      </c>
      <c r="Y603">
        <v>154.56946666666661</v>
      </c>
      <c r="Z603">
        <v>154.56946666666661</v>
      </c>
      <c r="AA603">
        <v>33.72420026140162</v>
      </c>
      <c r="AB603">
        <v>5.0921093912175408</v>
      </c>
      <c r="AC603">
        <v>-44.43895323063493</v>
      </c>
      <c r="AD603">
        <v>20</v>
      </c>
      <c r="AE603">
        <v>0</v>
      </c>
      <c r="AF603">
        <v>0</v>
      </c>
      <c r="AG603">
        <v>0</v>
      </c>
      <c r="AH603">
        <v>64</v>
      </c>
      <c r="AI603">
        <v>12</v>
      </c>
      <c r="AJ603">
        <v>1</v>
      </c>
      <c r="AK603">
        <v>6</v>
      </c>
      <c r="AL603">
        <v>6</v>
      </c>
      <c r="AM603">
        <v>4</v>
      </c>
    </row>
    <row r="604" spans="1:39">
      <c r="A604">
        <v>3</v>
      </c>
      <c r="B604">
        <v>239</v>
      </c>
      <c r="C604">
        <v>2019</v>
      </c>
      <c r="D604">
        <v>99</v>
      </c>
      <c r="E604">
        <v>31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126</v>
      </c>
      <c r="R604">
        <v>666</v>
      </c>
      <c r="S604">
        <v>666</v>
      </c>
      <c r="T604">
        <v>2.0200794685917063</v>
      </c>
      <c r="U604">
        <v>2.0242732520789359</v>
      </c>
      <c r="V604">
        <v>15.283783783783782</v>
      </c>
      <c r="W604">
        <v>59.469969969970002</v>
      </c>
      <c r="X604">
        <v>165.05475681532027</v>
      </c>
      <c r="Y604">
        <v>152.34554054054053</v>
      </c>
      <c r="Z604">
        <v>152.34554054054053</v>
      </c>
      <c r="AA604">
        <v>30.613425273727799</v>
      </c>
      <c r="AB604">
        <v>4.5015678615691153</v>
      </c>
      <c r="AC604">
        <v>-51.946748078359072</v>
      </c>
      <c r="AD604">
        <v>24</v>
      </c>
      <c r="AE604">
        <v>1</v>
      </c>
      <c r="AF604">
        <v>0</v>
      </c>
      <c r="AG604">
        <v>3</v>
      </c>
      <c r="AH604">
        <v>56</v>
      </c>
      <c r="AI604">
        <v>6</v>
      </c>
      <c r="AJ604">
        <v>16</v>
      </c>
      <c r="AK604">
        <v>6</v>
      </c>
      <c r="AL604">
        <v>4</v>
      </c>
      <c r="AM604">
        <v>4</v>
      </c>
    </row>
    <row r="605" spans="1:39">
      <c r="A605">
        <v>3</v>
      </c>
      <c r="B605">
        <v>240</v>
      </c>
      <c r="C605">
        <v>2019</v>
      </c>
      <c r="D605">
        <v>99</v>
      </c>
      <c r="E605">
        <v>32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120</v>
      </c>
      <c r="R605">
        <v>756</v>
      </c>
      <c r="S605">
        <v>756</v>
      </c>
      <c r="T605">
        <v>2.2930631805635602</v>
      </c>
      <c r="U605">
        <v>2.1751151533124329</v>
      </c>
      <c r="V605">
        <v>15.384920634920636</v>
      </c>
      <c r="W605">
        <v>59.899470899470899</v>
      </c>
      <c r="X605">
        <v>156.24049138133651</v>
      </c>
      <c r="Y605">
        <v>144.20997354497339</v>
      </c>
      <c r="Z605">
        <v>144.20997354497339</v>
      </c>
      <c r="AA605">
        <v>32.774254845643192</v>
      </c>
      <c r="AB605">
        <v>4.3144214588152128</v>
      </c>
      <c r="AC605">
        <v>-49.116496157375721</v>
      </c>
      <c r="AD605">
        <v>18</v>
      </c>
      <c r="AE605">
        <v>0</v>
      </c>
      <c r="AF605">
        <v>0</v>
      </c>
      <c r="AG605">
        <v>2</v>
      </c>
      <c r="AH605">
        <v>67</v>
      </c>
      <c r="AI605">
        <v>17</v>
      </c>
      <c r="AJ605">
        <v>27</v>
      </c>
      <c r="AK605">
        <v>3</v>
      </c>
      <c r="AL605">
        <v>7</v>
      </c>
      <c r="AM605">
        <v>1</v>
      </c>
    </row>
    <row r="606" spans="1:39">
      <c r="A606">
        <v>3</v>
      </c>
      <c r="B606">
        <v>241</v>
      </c>
      <c r="C606">
        <v>2019</v>
      </c>
      <c r="D606">
        <v>99</v>
      </c>
      <c r="E606">
        <v>33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142</v>
      </c>
      <c r="R606">
        <v>721</v>
      </c>
      <c r="S606">
        <v>721</v>
      </c>
      <c r="T606">
        <v>2.1869028481300621</v>
      </c>
      <c r="U606">
        <v>2.159034429559564</v>
      </c>
      <c r="V606">
        <v>15.33148404993065</v>
      </c>
      <c r="W606">
        <v>59.811373092926488</v>
      </c>
      <c r="X606">
        <v>162.61381583000605</v>
      </c>
      <c r="Y606">
        <v>150.09255201109579</v>
      </c>
      <c r="Z606">
        <v>150.09255201109579</v>
      </c>
      <c r="AA606">
        <v>31.791418592481843</v>
      </c>
      <c r="AB606">
        <v>4.5030959823973218</v>
      </c>
      <c r="AC606">
        <v>-46.075636413189322</v>
      </c>
      <c r="AD606">
        <v>24</v>
      </c>
      <c r="AE606">
        <v>0</v>
      </c>
      <c r="AF606">
        <v>0</v>
      </c>
      <c r="AG606">
        <v>1</v>
      </c>
      <c r="AH606">
        <v>68</v>
      </c>
      <c r="AI606">
        <v>10</v>
      </c>
      <c r="AJ606">
        <v>37</v>
      </c>
      <c r="AK606">
        <v>3</v>
      </c>
      <c r="AL606">
        <v>2</v>
      </c>
      <c r="AM606">
        <v>3</v>
      </c>
    </row>
    <row r="607" spans="1:39">
      <c r="A607">
        <v>3</v>
      </c>
      <c r="B607">
        <v>242</v>
      </c>
      <c r="C607">
        <v>2019</v>
      </c>
      <c r="D607">
        <v>99</v>
      </c>
      <c r="E607">
        <v>34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128</v>
      </c>
      <c r="R607">
        <v>681</v>
      </c>
      <c r="S607">
        <v>681</v>
      </c>
      <c r="T607">
        <v>2.0655767539203498</v>
      </c>
      <c r="U607">
        <v>2.077415793516812</v>
      </c>
      <c r="V607">
        <v>15.25550660792951</v>
      </c>
      <c r="W607">
        <v>59.519823788546255</v>
      </c>
      <c r="X607">
        <v>165.65687130804724</v>
      </c>
      <c r="Y607">
        <v>152.90129221732741</v>
      </c>
      <c r="Z607">
        <v>152.90129221732741</v>
      </c>
      <c r="AA607">
        <v>29.492644028316757</v>
      </c>
      <c r="AB607">
        <v>4.675675546824241</v>
      </c>
      <c r="AC607">
        <v>-33.851543395314138</v>
      </c>
      <c r="AD607">
        <v>19</v>
      </c>
      <c r="AE607">
        <v>0</v>
      </c>
      <c r="AF607">
        <v>0</v>
      </c>
      <c r="AG607">
        <v>0</v>
      </c>
      <c r="AH607">
        <v>82</v>
      </c>
      <c r="AI607">
        <v>5</v>
      </c>
      <c r="AJ607">
        <v>20</v>
      </c>
      <c r="AK607">
        <v>3</v>
      </c>
      <c r="AL607">
        <v>7</v>
      </c>
      <c r="AM607">
        <v>2</v>
      </c>
    </row>
    <row r="608" spans="1:39">
      <c r="A608">
        <v>3</v>
      </c>
      <c r="B608">
        <v>243</v>
      </c>
      <c r="C608">
        <v>2019</v>
      </c>
      <c r="D608">
        <v>99</v>
      </c>
      <c r="E608">
        <v>35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148</v>
      </c>
      <c r="R608">
        <v>721</v>
      </c>
      <c r="S608">
        <v>721</v>
      </c>
      <c r="T608">
        <v>2.1869028481300621</v>
      </c>
      <c r="U608">
        <v>2.2694697241635473</v>
      </c>
      <c r="V608">
        <v>14.778085991678219</v>
      </c>
      <c r="W608">
        <v>58.715672676837741</v>
      </c>
      <c r="X608">
        <v>170.93156399186745</v>
      </c>
      <c r="Y608">
        <v>157.76983356449381</v>
      </c>
      <c r="Z608">
        <v>157.76983356449381</v>
      </c>
      <c r="AA608">
        <v>32.505636493626149</v>
      </c>
      <c r="AB608">
        <v>5.1610287358910432</v>
      </c>
      <c r="AC608">
        <v>-51.979859428224451</v>
      </c>
      <c r="AD608">
        <v>16</v>
      </c>
      <c r="AE608">
        <v>0</v>
      </c>
      <c r="AF608">
        <v>0</v>
      </c>
      <c r="AG608">
        <v>3</v>
      </c>
      <c r="AH608">
        <v>92</v>
      </c>
      <c r="AI608">
        <v>5</v>
      </c>
      <c r="AJ608">
        <v>19</v>
      </c>
      <c r="AK608">
        <v>9</v>
      </c>
      <c r="AL608">
        <v>7</v>
      </c>
      <c r="AM608">
        <v>2</v>
      </c>
    </row>
    <row r="609" spans="1:39">
      <c r="A609">
        <v>3</v>
      </c>
      <c r="B609">
        <v>244</v>
      </c>
      <c r="C609">
        <v>2019</v>
      </c>
      <c r="D609">
        <v>99</v>
      </c>
      <c r="E609">
        <v>36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115</v>
      </c>
      <c r="R609">
        <v>525</v>
      </c>
      <c r="S609">
        <v>525</v>
      </c>
      <c r="T609">
        <v>1.5924049865024723</v>
      </c>
      <c r="U609">
        <v>1.6028272514369899</v>
      </c>
      <c r="V609">
        <v>14.97714285714286</v>
      </c>
      <c r="W609">
        <v>59.02666666666665</v>
      </c>
      <c r="X609">
        <v>165.79084765000269</v>
      </c>
      <c r="Y609">
        <v>153.02495238095216</v>
      </c>
      <c r="Z609">
        <v>153.02495238095216</v>
      </c>
      <c r="AA609">
        <v>29.550105552106999</v>
      </c>
      <c r="AB609">
        <v>4.7636773843557823</v>
      </c>
      <c r="AC609">
        <v>-42.035341646093798</v>
      </c>
      <c r="AD609">
        <v>21</v>
      </c>
      <c r="AE609">
        <v>0</v>
      </c>
      <c r="AF609">
        <v>0</v>
      </c>
      <c r="AG609">
        <v>2</v>
      </c>
      <c r="AH609">
        <v>57</v>
      </c>
      <c r="AI609">
        <v>7</v>
      </c>
      <c r="AJ609">
        <v>16</v>
      </c>
      <c r="AK609">
        <v>4</v>
      </c>
      <c r="AL609">
        <v>6</v>
      </c>
      <c r="AM609">
        <v>1</v>
      </c>
    </row>
    <row r="610" spans="1:39">
      <c r="A610">
        <v>3</v>
      </c>
      <c r="B610">
        <v>245</v>
      </c>
      <c r="C610">
        <v>2019</v>
      </c>
      <c r="D610">
        <v>99</v>
      </c>
      <c r="E610">
        <v>37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121</v>
      </c>
      <c r="R610">
        <v>647</v>
      </c>
      <c r="S610">
        <v>647</v>
      </c>
      <c r="T610">
        <v>1.9624495738420935</v>
      </c>
      <c r="U610">
        <v>1.9828678972563836</v>
      </c>
      <c r="V610">
        <v>15.117465224111283</v>
      </c>
      <c r="W610">
        <v>59.190108191653785</v>
      </c>
      <c r="X610">
        <v>166.42656079145203</v>
      </c>
      <c r="Y610">
        <v>153.61171561051003</v>
      </c>
      <c r="Z610">
        <v>153.61171561051003</v>
      </c>
      <c r="AA610">
        <v>30.691131000589081</v>
      </c>
      <c r="AB610">
        <v>4.3946744313648347</v>
      </c>
      <c r="AC610">
        <v>-39.452289883243097</v>
      </c>
      <c r="AD610">
        <v>26</v>
      </c>
      <c r="AE610">
        <v>0</v>
      </c>
      <c r="AF610">
        <v>0</v>
      </c>
      <c r="AG610">
        <v>2</v>
      </c>
      <c r="AH610">
        <v>57</v>
      </c>
      <c r="AI610">
        <v>5</v>
      </c>
      <c r="AJ610">
        <v>31</v>
      </c>
      <c r="AK610">
        <v>7</v>
      </c>
      <c r="AL610">
        <v>14</v>
      </c>
      <c r="AM610">
        <v>0</v>
      </c>
    </row>
    <row r="611" spans="1:39">
      <c r="A611">
        <v>3</v>
      </c>
      <c r="B611">
        <v>246</v>
      </c>
      <c r="C611">
        <v>2019</v>
      </c>
      <c r="D611">
        <v>99</v>
      </c>
      <c r="E611">
        <v>38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135</v>
      </c>
      <c r="R611">
        <v>744</v>
      </c>
      <c r="S611">
        <v>744</v>
      </c>
      <c r="T611">
        <v>2.2566653523006464</v>
      </c>
      <c r="U611">
        <v>2.2658180884909256</v>
      </c>
      <c r="V611">
        <v>14.983870967741939</v>
      </c>
      <c r="W611">
        <v>58.869623655913983</v>
      </c>
      <c r="X611">
        <v>165.38085835109925</v>
      </c>
      <c r="Y611">
        <v>152.64653225806452</v>
      </c>
      <c r="Z611">
        <v>152.64653225806452</v>
      </c>
      <c r="AA611">
        <v>31.29896829290972</v>
      </c>
      <c r="AB611">
        <v>4.5363456786745937</v>
      </c>
      <c r="AC611">
        <v>-42.161941514891993</v>
      </c>
      <c r="AD611">
        <v>31</v>
      </c>
      <c r="AE611">
        <v>0</v>
      </c>
      <c r="AF611">
        <v>0</v>
      </c>
      <c r="AG611">
        <v>0</v>
      </c>
      <c r="AH611">
        <v>72</v>
      </c>
      <c r="AI611">
        <v>11</v>
      </c>
      <c r="AJ611">
        <v>12</v>
      </c>
      <c r="AK611">
        <v>4</v>
      </c>
      <c r="AL611">
        <v>4</v>
      </c>
      <c r="AM611">
        <v>3</v>
      </c>
    </row>
    <row r="612" spans="1:39">
      <c r="A612">
        <v>3</v>
      </c>
      <c r="B612">
        <v>247</v>
      </c>
      <c r="C612">
        <v>2019</v>
      </c>
      <c r="D612">
        <v>99</v>
      </c>
      <c r="E612">
        <v>39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136</v>
      </c>
      <c r="R612">
        <v>813</v>
      </c>
      <c r="S612">
        <v>813</v>
      </c>
      <c r="T612">
        <v>2.4659528648123996</v>
      </c>
      <c r="U612">
        <v>2.483918677716447</v>
      </c>
      <c r="V612">
        <v>14.66420664206642</v>
      </c>
      <c r="W612">
        <v>58.350553505535053</v>
      </c>
      <c r="X612">
        <v>165.91282770899195</v>
      </c>
      <c r="Y612">
        <v>153.13753997539973</v>
      </c>
      <c r="Z612">
        <v>153.13753997539973</v>
      </c>
      <c r="AA612">
        <v>32.445181143493926</v>
      </c>
      <c r="AB612">
        <v>5.0943245862493693</v>
      </c>
      <c r="AC612">
        <v>-49.459229254201553</v>
      </c>
      <c r="AD612">
        <v>29</v>
      </c>
      <c r="AE612">
        <v>0</v>
      </c>
      <c r="AF612">
        <v>0</v>
      </c>
      <c r="AG612">
        <v>3</v>
      </c>
      <c r="AH612">
        <v>70</v>
      </c>
      <c r="AI612">
        <v>8</v>
      </c>
      <c r="AJ612">
        <v>33</v>
      </c>
      <c r="AK612">
        <v>8</v>
      </c>
      <c r="AL612">
        <v>17</v>
      </c>
      <c r="AM612">
        <v>4</v>
      </c>
    </row>
    <row r="613" spans="1:39">
      <c r="A613">
        <v>3</v>
      </c>
      <c r="B613">
        <v>248</v>
      </c>
      <c r="C613">
        <v>2019</v>
      </c>
      <c r="D613">
        <v>99</v>
      </c>
      <c r="E613">
        <v>40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115</v>
      </c>
      <c r="R613">
        <v>549</v>
      </c>
      <c r="S613">
        <v>549</v>
      </c>
      <c r="T613">
        <v>1.6652006430282995</v>
      </c>
      <c r="U613">
        <v>1.642225333872384</v>
      </c>
      <c r="V613">
        <v>15.065573770491802</v>
      </c>
      <c r="W613">
        <v>59.047358834244079</v>
      </c>
      <c r="X613">
        <v>162.44020942243051</v>
      </c>
      <c r="Y613">
        <v>149.93231329690349</v>
      </c>
      <c r="Z613">
        <v>149.93231329690349</v>
      </c>
      <c r="AA613">
        <v>30.186280263429023</v>
      </c>
      <c r="AB613">
        <v>4.299525256613606</v>
      </c>
      <c r="AC613">
        <v>-44.299961301121328</v>
      </c>
      <c r="AD613">
        <v>23</v>
      </c>
      <c r="AE613">
        <v>0</v>
      </c>
      <c r="AF613">
        <v>0</v>
      </c>
      <c r="AG613">
        <v>2</v>
      </c>
      <c r="AH613">
        <v>54</v>
      </c>
      <c r="AI613">
        <v>3</v>
      </c>
      <c r="AJ613">
        <v>12</v>
      </c>
      <c r="AK613">
        <v>3</v>
      </c>
      <c r="AL613">
        <v>2</v>
      </c>
      <c r="AM613">
        <v>1</v>
      </c>
    </row>
    <row r="614" spans="1:39">
      <c r="A614">
        <v>3</v>
      </c>
      <c r="B614">
        <v>249</v>
      </c>
      <c r="C614">
        <v>2019</v>
      </c>
      <c r="D614">
        <v>99</v>
      </c>
      <c r="E614">
        <v>41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140</v>
      </c>
      <c r="R614">
        <v>726</v>
      </c>
      <c r="S614">
        <v>726</v>
      </c>
      <c r="T614">
        <v>2.2020686099062754</v>
      </c>
      <c r="U614">
        <v>2.1765388582875671</v>
      </c>
      <c r="V614">
        <v>14.888429752066116</v>
      </c>
      <c r="W614">
        <v>58.763085399449047</v>
      </c>
      <c r="X614">
        <v>162.80320191971921</v>
      </c>
      <c r="Y614">
        <v>150.26735537190081</v>
      </c>
      <c r="Z614">
        <v>150.26735537190081</v>
      </c>
      <c r="AA614">
        <v>30.653425995104595</v>
      </c>
      <c r="AB614">
        <v>5.0229844564219723</v>
      </c>
      <c r="AC614">
        <v>-46.212797037792882</v>
      </c>
      <c r="AD614">
        <v>27</v>
      </c>
      <c r="AE614">
        <v>0</v>
      </c>
      <c r="AF614">
        <v>0</v>
      </c>
      <c r="AG614">
        <v>2</v>
      </c>
      <c r="AH614">
        <v>62</v>
      </c>
      <c r="AI614">
        <v>7</v>
      </c>
      <c r="AJ614">
        <v>7</v>
      </c>
      <c r="AK614">
        <v>8</v>
      </c>
      <c r="AL614">
        <v>9</v>
      </c>
      <c r="AM614">
        <v>1</v>
      </c>
    </row>
    <row r="615" spans="1:39">
      <c r="A615">
        <v>3</v>
      </c>
      <c r="B615">
        <v>250</v>
      </c>
      <c r="C615">
        <v>2019</v>
      </c>
      <c r="D615">
        <v>99</v>
      </c>
      <c r="E615">
        <v>42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124</v>
      </c>
      <c r="R615">
        <v>563</v>
      </c>
      <c r="S615">
        <v>563</v>
      </c>
      <c r="T615">
        <v>1.7076647760016987</v>
      </c>
      <c r="U615">
        <v>1.7247655076505779</v>
      </c>
      <c r="V615">
        <v>15.198934280639437</v>
      </c>
      <c r="W615">
        <v>59.325044404973376</v>
      </c>
      <c r="X615">
        <v>166.36225606130276</v>
      </c>
      <c r="Y615">
        <v>153.55236234458252</v>
      </c>
      <c r="Z615">
        <v>153.55236234458252</v>
      </c>
      <c r="AA615">
        <v>29.54711066705212</v>
      </c>
      <c r="AB615">
        <v>4.2825427105050924</v>
      </c>
      <c r="AC615">
        <v>-35.146985948384575</v>
      </c>
      <c r="AD615">
        <v>33</v>
      </c>
      <c r="AE615">
        <v>0</v>
      </c>
      <c r="AF615">
        <v>0</v>
      </c>
      <c r="AG615">
        <v>4</v>
      </c>
      <c r="AH615">
        <v>79</v>
      </c>
      <c r="AI615">
        <v>7</v>
      </c>
      <c r="AJ615">
        <v>15</v>
      </c>
      <c r="AK615">
        <v>15</v>
      </c>
      <c r="AL615">
        <v>5</v>
      </c>
      <c r="AM615">
        <v>5</v>
      </c>
    </row>
    <row r="616" spans="1:39">
      <c r="A616">
        <v>3</v>
      </c>
      <c r="B616">
        <v>251</v>
      </c>
      <c r="C616">
        <v>2019</v>
      </c>
      <c r="D616">
        <v>99</v>
      </c>
      <c r="E616">
        <v>43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147</v>
      </c>
      <c r="R616">
        <v>655</v>
      </c>
      <c r="S616">
        <v>655</v>
      </c>
      <c r="T616">
        <v>1.9867147926840367</v>
      </c>
      <c r="U616">
        <v>2.0018582781501344</v>
      </c>
      <c r="V616">
        <v>14.948091603053436</v>
      </c>
      <c r="W616">
        <v>58.931297709923633</v>
      </c>
      <c r="X616">
        <v>165.96830779155252</v>
      </c>
      <c r="Y616">
        <v>153.188748091603</v>
      </c>
      <c r="Z616">
        <v>153.188748091603</v>
      </c>
      <c r="AA616">
        <v>31.762906523162766</v>
      </c>
      <c r="AB616">
        <v>4.6900753419210401</v>
      </c>
      <c r="AC616">
        <v>-41.565590814642256</v>
      </c>
      <c r="AD616">
        <v>30</v>
      </c>
      <c r="AE616">
        <v>0</v>
      </c>
      <c r="AF616">
        <v>0</v>
      </c>
      <c r="AG616">
        <v>1</v>
      </c>
      <c r="AH616">
        <v>54</v>
      </c>
      <c r="AI616">
        <v>6</v>
      </c>
      <c r="AJ616">
        <v>9</v>
      </c>
      <c r="AK616">
        <v>2</v>
      </c>
      <c r="AL616">
        <v>4</v>
      </c>
      <c r="AM616">
        <v>1</v>
      </c>
    </row>
    <row r="617" spans="1:39">
      <c r="A617">
        <v>3</v>
      </c>
      <c r="B617">
        <v>252</v>
      </c>
      <c r="C617">
        <v>2019</v>
      </c>
      <c r="D617">
        <v>99</v>
      </c>
      <c r="E617">
        <v>44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123</v>
      </c>
      <c r="R617">
        <v>546</v>
      </c>
      <c r="S617">
        <v>546</v>
      </c>
      <c r="T617">
        <v>1.6561011859625703</v>
      </c>
      <c r="U617">
        <v>1.641681868015846</v>
      </c>
      <c r="V617">
        <v>15.340659340659339</v>
      </c>
      <c r="W617">
        <v>59.597069597069591</v>
      </c>
      <c r="X617">
        <v>163.27868592223936</v>
      </c>
      <c r="Y617">
        <v>150.70622710622715</v>
      </c>
      <c r="Z617">
        <v>150.70622710622715</v>
      </c>
      <c r="AA617">
        <v>29.606206334665675</v>
      </c>
      <c r="AB617">
        <v>4.2708989092841749</v>
      </c>
      <c r="AC617">
        <v>-35.349293258085794</v>
      </c>
      <c r="AD617">
        <v>22</v>
      </c>
      <c r="AE617">
        <v>0</v>
      </c>
      <c r="AF617">
        <v>0</v>
      </c>
      <c r="AG617">
        <v>2</v>
      </c>
      <c r="AH617">
        <v>72</v>
      </c>
      <c r="AI617">
        <v>6</v>
      </c>
      <c r="AJ617">
        <v>9</v>
      </c>
      <c r="AK617">
        <v>5</v>
      </c>
      <c r="AL617">
        <v>0</v>
      </c>
      <c r="AM617">
        <v>2</v>
      </c>
    </row>
    <row r="618" spans="1:39">
      <c r="A618">
        <v>3</v>
      </c>
      <c r="B618">
        <v>253</v>
      </c>
      <c r="C618">
        <v>2019</v>
      </c>
      <c r="D618">
        <v>99</v>
      </c>
      <c r="E618">
        <v>45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138</v>
      </c>
      <c r="R618">
        <v>713</v>
      </c>
      <c r="S618">
        <v>713</v>
      </c>
      <c r="T618">
        <v>2.1626376292881195</v>
      </c>
      <c r="U618">
        <v>2.1671114015625337</v>
      </c>
      <c r="V618">
        <v>14.76998597475456</v>
      </c>
      <c r="W618">
        <v>58.527349228611477</v>
      </c>
      <c r="X618">
        <v>165.05354057672179</v>
      </c>
      <c r="Y618">
        <v>152.34441795231425</v>
      </c>
      <c r="Z618">
        <v>152.34441795231425</v>
      </c>
      <c r="AA618">
        <v>29.84883515088276</v>
      </c>
      <c r="AB618">
        <v>5.0539469377337003</v>
      </c>
      <c r="AC618">
        <v>-44.618105781452407</v>
      </c>
      <c r="AD618">
        <v>34</v>
      </c>
      <c r="AE618">
        <v>0</v>
      </c>
      <c r="AF618">
        <v>0</v>
      </c>
      <c r="AG618">
        <v>3</v>
      </c>
      <c r="AH618">
        <v>58</v>
      </c>
      <c r="AI618">
        <v>20</v>
      </c>
      <c r="AJ618">
        <v>17</v>
      </c>
      <c r="AK618">
        <v>11</v>
      </c>
      <c r="AL618">
        <v>5</v>
      </c>
      <c r="AM618">
        <v>2</v>
      </c>
    </row>
    <row r="619" spans="1:39">
      <c r="A619">
        <v>3</v>
      </c>
      <c r="B619">
        <v>254</v>
      </c>
      <c r="C619">
        <v>2019</v>
      </c>
      <c r="D619">
        <v>99</v>
      </c>
      <c r="E619">
        <v>46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127</v>
      </c>
      <c r="R619">
        <v>713</v>
      </c>
      <c r="S619">
        <v>713</v>
      </c>
      <c r="T619">
        <v>2.1626376292881195</v>
      </c>
      <c r="U619">
        <v>2.1979979787219945</v>
      </c>
      <c r="V619">
        <v>14.803646563814871</v>
      </c>
      <c r="W619">
        <v>58.583450210378686</v>
      </c>
      <c r="X619">
        <v>167.40595259983675</v>
      </c>
      <c r="Y619">
        <v>154.51569424964941</v>
      </c>
      <c r="Z619">
        <v>154.51569424964941</v>
      </c>
      <c r="AA619">
        <v>30.662810608158381</v>
      </c>
      <c r="AB619">
        <v>4.6267841352344394</v>
      </c>
      <c r="AC619">
        <v>-41.191413712063913</v>
      </c>
      <c r="AD619">
        <v>24</v>
      </c>
      <c r="AE619">
        <v>0</v>
      </c>
      <c r="AF619">
        <v>0</v>
      </c>
      <c r="AG619">
        <v>4</v>
      </c>
      <c r="AH619">
        <v>61</v>
      </c>
      <c r="AI619">
        <v>15</v>
      </c>
      <c r="AJ619">
        <v>11</v>
      </c>
      <c r="AK619">
        <v>5</v>
      </c>
      <c r="AL619">
        <v>12</v>
      </c>
      <c r="AM619">
        <v>0</v>
      </c>
    </row>
    <row r="620" spans="1:39">
      <c r="A620">
        <v>3</v>
      </c>
      <c r="B620">
        <v>255</v>
      </c>
      <c r="C620">
        <v>2019</v>
      </c>
      <c r="D620">
        <v>99</v>
      </c>
      <c r="E620">
        <v>47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130</v>
      </c>
      <c r="R620">
        <v>757</v>
      </c>
      <c r="S620">
        <v>757</v>
      </c>
      <c r="T620">
        <v>2.2960963329188022</v>
      </c>
      <c r="U620">
        <v>2.2726567005190312</v>
      </c>
      <c r="V620">
        <v>15.121532364597094</v>
      </c>
      <c r="W620">
        <v>59.331571994716008</v>
      </c>
      <c r="X620">
        <v>163.03133913735425</v>
      </c>
      <c r="Y620">
        <v>150.47792602377811</v>
      </c>
      <c r="Z620">
        <v>150.47792602377811</v>
      </c>
      <c r="AA620">
        <v>30.574008635128756</v>
      </c>
      <c r="AB620">
        <v>4.7274145563389025</v>
      </c>
      <c r="AC620">
        <v>-51.585767914183826</v>
      </c>
      <c r="AD620">
        <v>40</v>
      </c>
      <c r="AE620">
        <v>0</v>
      </c>
      <c r="AF620">
        <v>0</v>
      </c>
      <c r="AG620">
        <v>3</v>
      </c>
      <c r="AH620">
        <v>86</v>
      </c>
      <c r="AI620">
        <v>15</v>
      </c>
      <c r="AJ620">
        <v>19</v>
      </c>
      <c r="AK620">
        <v>4</v>
      </c>
      <c r="AL620">
        <v>6</v>
      </c>
      <c r="AM620">
        <v>6</v>
      </c>
    </row>
    <row r="621" spans="1:39">
      <c r="A621">
        <v>3</v>
      </c>
      <c r="B621">
        <v>256</v>
      </c>
      <c r="C621">
        <v>2019</v>
      </c>
      <c r="D621">
        <v>99</v>
      </c>
      <c r="E621">
        <v>48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156</v>
      </c>
      <c r="R621">
        <v>810</v>
      </c>
      <c r="S621">
        <v>810</v>
      </c>
      <c r="T621">
        <v>2.4568534077466713</v>
      </c>
      <c r="U621">
        <v>2.4588238824275095</v>
      </c>
      <c r="V621">
        <v>14.874074074074073</v>
      </c>
      <c r="W621">
        <v>58.818518518518509</v>
      </c>
      <c r="X621">
        <v>164.84490991533241</v>
      </c>
      <c r="Y621">
        <v>152.15185185185197</v>
      </c>
      <c r="Z621">
        <v>152.15185185185197</v>
      </c>
      <c r="AA621">
        <v>30.097307660693751</v>
      </c>
      <c r="AB621">
        <v>4.7169673012712785</v>
      </c>
      <c r="AC621">
        <v>-36.924912104046442</v>
      </c>
      <c r="AD621">
        <v>24</v>
      </c>
      <c r="AE621">
        <v>0</v>
      </c>
      <c r="AF621">
        <v>0</v>
      </c>
      <c r="AG621">
        <v>0</v>
      </c>
      <c r="AH621">
        <v>70</v>
      </c>
      <c r="AI621">
        <v>23</v>
      </c>
      <c r="AJ621">
        <v>13</v>
      </c>
      <c r="AK621">
        <v>9</v>
      </c>
      <c r="AL621">
        <v>12</v>
      </c>
      <c r="AM621">
        <v>3</v>
      </c>
    </row>
    <row r="622" spans="1:39">
      <c r="A622">
        <v>3</v>
      </c>
      <c r="B622">
        <v>257</v>
      </c>
      <c r="C622">
        <v>2019</v>
      </c>
      <c r="D622">
        <v>99</v>
      </c>
      <c r="E622">
        <v>49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169</v>
      </c>
      <c r="R622">
        <v>852</v>
      </c>
      <c r="S622">
        <v>852</v>
      </c>
      <c r="T622">
        <v>2.5842458066668694</v>
      </c>
      <c r="U622">
        <v>2.553963126998791</v>
      </c>
      <c r="V622">
        <v>14.873239436619716</v>
      </c>
      <c r="W622">
        <v>58.814553990610321</v>
      </c>
      <c r="X622">
        <v>162.78266929129836</v>
      </c>
      <c r="Y622">
        <v>150.24840375586845</v>
      </c>
      <c r="Z622">
        <v>150.24840375586845</v>
      </c>
      <c r="AA622">
        <v>31.54404722807682</v>
      </c>
      <c r="AB622">
        <v>4.4936966195013346</v>
      </c>
      <c r="AC622">
        <v>-43.9966591453653</v>
      </c>
      <c r="AD622">
        <v>28</v>
      </c>
      <c r="AE622">
        <v>0</v>
      </c>
      <c r="AF622">
        <v>0</v>
      </c>
      <c r="AG622">
        <v>2</v>
      </c>
      <c r="AH622">
        <v>91</v>
      </c>
      <c r="AI622">
        <v>10</v>
      </c>
      <c r="AJ622">
        <v>19</v>
      </c>
      <c r="AK622">
        <v>10</v>
      </c>
      <c r="AL622">
        <v>5</v>
      </c>
      <c r="AM622">
        <v>6</v>
      </c>
    </row>
    <row r="623" spans="1:39">
      <c r="A623">
        <v>3</v>
      </c>
      <c r="B623">
        <v>258</v>
      </c>
      <c r="C623">
        <v>2019</v>
      </c>
      <c r="D623">
        <v>99</v>
      </c>
      <c r="E623">
        <v>50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131</v>
      </c>
      <c r="R623">
        <v>629</v>
      </c>
      <c r="S623">
        <v>629</v>
      </c>
      <c r="T623">
        <v>1.9078528314477237</v>
      </c>
      <c r="U623">
        <v>1.9055546918979529</v>
      </c>
      <c r="V623">
        <v>15.111287758346579</v>
      </c>
      <c r="W623">
        <v>59.249602543720208</v>
      </c>
      <c r="X623">
        <v>164.51439713245856</v>
      </c>
      <c r="Y623">
        <v>151.8467885532591</v>
      </c>
      <c r="Z623">
        <v>151.8467885532591</v>
      </c>
      <c r="AA623">
        <v>28.324229413711844</v>
      </c>
      <c r="AB623">
        <v>4.4478630299956645</v>
      </c>
      <c r="AC623">
        <v>-32.295698425051683</v>
      </c>
      <c r="AD623">
        <v>28</v>
      </c>
      <c r="AE623">
        <v>0</v>
      </c>
      <c r="AF623">
        <v>0</v>
      </c>
      <c r="AG623">
        <v>2</v>
      </c>
      <c r="AH623">
        <v>74</v>
      </c>
      <c r="AI623">
        <v>37</v>
      </c>
      <c r="AJ623">
        <v>16</v>
      </c>
      <c r="AK623">
        <v>2</v>
      </c>
      <c r="AL623">
        <v>15</v>
      </c>
      <c r="AM623">
        <v>2</v>
      </c>
    </row>
    <row r="624" spans="1:39">
      <c r="A624">
        <v>3</v>
      </c>
      <c r="B624">
        <v>259</v>
      </c>
      <c r="C624">
        <v>2019</v>
      </c>
      <c r="D624">
        <v>99</v>
      </c>
      <c r="E624">
        <v>51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127</v>
      </c>
      <c r="R624">
        <v>575</v>
      </c>
      <c r="S624">
        <v>575</v>
      </c>
      <c r="T624">
        <v>1.7440626042646121</v>
      </c>
      <c r="U624">
        <v>1.772150981997314</v>
      </c>
      <c r="V624">
        <v>15.059130434782604</v>
      </c>
      <c r="W624">
        <v>59.095652173913045</v>
      </c>
      <c r="X624">
        <v>167.36552828677748</v>
      </c>
      <c r="Y624">
        <v>154.47838260869548</v>
      </c>
      <c r="Z624">
        <v>154.47838260869548</v>
      </c>
      <c r="AA624">
        <v>29.822121196997752</v>
      </c>
      <c r="AB624">
        <v>4.2352021933016468</v>
      </c>
      <c r="AC624">
        <v>-40.728225645427976</v>
      </c>
      <c r="AD624">
        <v>38</v>
      </c>
      <c r="AE624">
        <v>0</v>
      </c>
      <c r="AF624">
        <v>0</v>
      </c>
      <c r="AG624">
        <v>1</v>
      </c>
      <c r="AH624">
        <v>86</v>
      </c>
      <c r="AI624">
        <v>30</v>
      </c>
      <c r="AJ624">
        <v>16</v>
      </c>
      <c r="AK624">
        <v>5</v>
      </c>
      <c r="AL624">
        <v>8</v>
      </c>
      <c r="AM624">
        <v>1</v>
      </c>
    </row>
    <row r="625" spans="1:39">
      <c r="A625">
        <v>3</v>
      </c>
      <c r="B625">
        <v>260</v>
      </c>
      <c r="C625">
        <v>2019</v>
      </c>
      <c r="D625">
        <v>99</v>
      </c>
      <c r="E625">
        <v>52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99</v>
      </c>
      <c r="R625">
        <v>618</v>
      </c>
      <c r="S625">
        <v>618</v>
      </c>
      <c r="T625">
        <v>1.8744881555400528</v>
      </c>
      <c r="U625">
        <v>1.8727927186109357</v>
      </c>
      <c r="V625">
        <v>14.844660194174763</v>
      </c>
      <c r="W625">
        <v>58.773462783171517</v>
      </c>
      <c r="X625">
        <v>164.5638255723033</v>
      </c>
      <c r="Y625">
        <v>151.89241100323622</v>
      </c>
      <c r="Z625">
        <v>151.89241100323622</v>
      </c>
      <c r="AA625">
        <v>29.669947488879927</v>
      </c>
      <c r="AB625">
        <v>4.9483227176357536</v>
      </c>
      <c r="AC625">
        <v>-48.470055245053935</v>
      </c>
      <c r="AD625">
        <v>29</v>
      </c>
      <c r="AE625">
        <v>0</v>
      </c>
      <c r="AF625">
        <v>0</v>
      </c>
      <c r="AG625">
        <v>5</v>
      </c>
      <c r="AH625">
        <v>66</v>
      </c>
      <c r="AI625">
        <v>8</v>
      </c>
      <c r="AJ625">
        <v>12</v>
      </c>
      <c r="AK625">
        <v>10</v>
      </c>
      <c r="AL625">
        <v>9</v>
      </c>
      <c r="AM625">
        <v>4</v>
      </c>
    </row>
    <row r="626" spans="1:39">
      <c r="A626">
        <v>3</v>
      </c>
      <c r="B626">
        <v>261</v>
      </c>
      <c r="C626">
        <v>2018</v>
      </c>
      <c r="D626">
        <v>99</v>
      </c>
      <c r="E626">
        <v>1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91</v>
      </c>
      <c r="R626">
        <v>442</v>
      </c>
      <c r="S626">
        <v>442</v>
      </c>
      <c r="T626">
        <v>1.3349441256418002</v>
      </c>
      <c r="U626">
        <v>1.341393581835143</v>
      </c>
      <c r="V626">
        <v>14.868778280542989</v>
      </c>
      <c r="W626">
        <v>58.735294117647058</v>
      </c>
      <c r="X626">
        <v>166.60824676566165</v>
      </c>
      <c r="Y626">
        <v>153.77941176470597</v>
      </c>
      <c r="Z626">
        <v>153.77941176470597</v>
      </c>
      <c r="AA626">
        <v>31.719148000540919</v>
      </c>
      <c r="AB626">
        <v>5.1295500521024717</v>
      </c>
      <c r="AC626">
        <v>-49.846922296848881</v>
      </c>
      <c r="AD626">
        <v>19</v>
      </c>
      <c r="AE626">
        <v>0</v>
      </c>
      <c r="AF626">
        <v>0</v>
      </c>
      <c r="AG626">
        <v>0</v>
      </c>
      <c r="AH626">
        <v>39</v>
      </c>
      <c r="AI626">
        <v>1</v>
      </c>
      <c r="AJ626">
        <v>3</v>
      </c>
      <c r="AK626">
        <v>5</v>
      </c>
      <c r="AL626">
        <v>14</v>
      </c>
      <c r="AM626">
        <v>3</v>
      </c>
    </row>
    <row r="627" spans="1:39">
      <c r="A627">
        <v>3</v>
      </c>
      <c r="B627">
        <v>262</v>
      </c>
      <c r="C627">
        <v>2018</v>
      </c>
      <c r="D627">
        <v>99</v>
      </c>
      <c r="E627">
        <v>2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144</v>
      </c>
      <c r="R627">
        <v>811</v>
      </c>
      <c r="S627">
        <v>811</v>
      </c>
      <c r="T627">
        <v>2.4494110540622169</v>
      </c>
      <c r="U627">
        <v>2.4652390781131723</v>
      </c>
      <c r="V627">
        <v>14.884093711467322</v>
      </c>
      <c r="W627">
        <v>58.766954377311954</v>
      </c>
      <c r="X627">
        <v>166.87863117240869</v>
      </c>
      <c r="Y627">
        <v>154.02897657213319</v>
      </c>
      <c r="Z627">
        <v>154.02897657213319</v>
      </c>
      <c r="AA627">
        <v>29.938300487290505</v>
      </c>
      <c r="AB627">
        <v>4.602973677938266</v>
      </c>
      <c r="AC627">
        <v>-48.643174185105451</v>
      </c>
      <c r="AD627">
        <v>31</v>
      </c>
      <c r="AE627">
        <v>0</v>
      </c>
      <c r="AF627">
        <v>0</v>
      </c>
      <c r="AG627">
        <v>3</v>
      </c>
      <c r="AH627">
        <v>78</v>
      </c>
      <c r="AI627">
        <v>10</v>
      </c>
      <c r="AJ627">
        <v>11</v>
      </c>
      <c r="AK627">
        <v>8</v>
      </c>
      <c r="AL627">
        <v>17</v>
      </c>
      <c r="AM627">
        <v>4</v>
      </c>
    </row>
    <row r="628" spans="1:39">
      <c r="A628">
        <v>3</v>
      </c>
      <c r="B628">
        <v>263</v>
      </c>
      <c r="C628">
        <v>2018</v>
      </c>
      <c r="D628">
        <v>99</v>
      </c>
      <c r="E628">
        <v>3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125</v>
      </c>
      <c r="R628">
        <v>684</v>
      </c>
      <c r="S628">
        <v>684</v>
      </c>
      <c r="T628">
        <v>2.0658411356085775</v>
      </c>
      <c r="U628">
        <v>2.1092227757916078</v>
      </c>
      <c r="V628">
        <v>14.982456140350877</v>
      </c>
      <c r="W628">
        <v>59.049707602339183</v>
      </c>
      <c r="X628">
        <v>169.28905868861389</v>
      </c>
      <c r="Y628">
        <v>156.25380116959045</v>
      </c>
      <c r="Z628">
        <v>156.25380116959045</v>
      </c>
      <c r="AA628">
        <v>31.630034215892682</v>
      </c>
      <c r="AB628">
        <v>5.0361717832390385</v>
      </c>
      <c r="AC628">
        <v>-54.537726131829722</v>
      </c>
      <c r="AD628">
        <v>14</v>
      </c>
      <c r="AE628">
        <v>0</v>
      </c>
      <c r="AF628">
        <v>0</v>
      </c>
      <c r="AG628">
        <v>0</v>
      </c>
      <c r="AH628">
        <v>60</v>
      </c>
      <c r="AI628">
        <v>9</v>
      </c>
      <c r="AJ628">
        <v>2</v>
      </c>
      <c r="AK628">
        <v>10</v>
      </c>
      <c r="AL628">
        <v>14</v>
      </c>
      <c r="AM628">
        <v>0</v>
      </c>
    </row>
    <row r="629" spans="1:39">
      <c r="A629">
        <v>3</v>
      </c>
      <c r="B629">
        <v>264</v>
      </c>
      <c r="C629">
        <v>2018</v>
      </c>
      <c r="D629">
        <v>99</v>
      </c>
      <c r="E629">
        <v>4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135</v>
      </c>
      <c r="R629">
        <v>739</v>
      </c>
      <c r="S629">
        <v>739</v>
      </c>
      <c r="T629">
        <v>2.2319540924192087</v>
      </c>
      <c r="U629">
        <v>2.2197996051275788</v>
      </c>
      <c r="V629">
        <v>14.702300405953997</v>
      </c>
      <c r="W629">
        <v>58.45196211096075</v>
      </c>
      <c r="X629">
        <v>164.9042584852302</v>
      </c>
      <c r="Y629">
        <v>152.20663058186747</v>
      </c>
      <c r="Z629">
        <v>152.20663058186747</v>
      </c>
      <c r="AA629">
        <v>30.030873097286221</v>
      </c>
      <c r="AB629">
        <v>4.92941306852941</v>
      </c>
      <c r="AC629">
        <v>-49.251480454373606</v>
      </c>
      <c r="AD629">
        <v>26</v>
      </c>
      <c r="AE629">
        <v>0</v>
      </c>
      <c r="AF629">
        <v>0</v>
      </c>
      <c r="AG629">
        <v>2</v>
      </c>
      <c r="AH629">
        <v>46</v>
      </c>
      <c r="AI629">
        <v>10</v>
      </c>
      <c r="AJ629">
        <v>5</v>
      </c>
      <c r="AK629">
        <v>4</v>
      </c>
      <c r="AL629">
        <v>21</v>
      </c>
      <c r="AM629">
        <v>4</v>
      </c>
    </row>
    <row r="630" spans="1:39">
      <c r="A630">
        <v>3</v>
      </c>
      <c r="B630">
        <v>265</v>
      </c>
      <c r="C630">
        <v>2018</v>
      </c>
      <c r="D630">
        <v>99</v>
      </c>
      <c r="E630">
        <v>5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127</v>
      </c>
      <c r="R630">
        <v>619</v>
      </c>
      <c r="S630">
        <v>619</v>
      </c>
      <c r="T630">
        <v>1.8695258230141951</v>
      </c>
      <c r="U630">
        <v>1.9018776530170101</v>
      </c>
      <c r="V630">
        <v>14.819063004846525</v>
      </c>
      <c r="W630">
        <v>58.751211631663985</v>
      </c>
      <c r="X630">
        <v>168.67645540197819</v>
      </c>
      <c r="Y630">
        <v>155.6883683360258</v>
      </c>
      <c r="Z630">
        <v>155.6883683360258</v>
      </c>
      <c r="AA630">
        <v>29.916861003409032</v>
      </c>
      <c r="AB630">
        <v>4.5119991863871105</v>
      </c>
      <c r="AC630">
        <v>-43.247826627802866</v>
      </c>
      <c r="AD630">
        <v>15</v>
      </c>
      <c r="AE630">
        <v>0</v>
      </c>
      <c r="AF630">
        <v>0</v>
      </c>
      <c r="AG630">
        <v>1</v>
      </c>
      <c r="AH630">
        <v>34</v>
      </c>
      <c r="AI630">
        <v>7</v>
      </c>
      <c r="AJ630">
        <v>5</v>
      </c>
      <c r="AK630">
        <v>5</v>
      </c>
      <c r="AL630">
        <v>7</v>
      </c>
      <c r="AM630">
        <v>1</v>
      </c>
    </row>
    <row r="631" spans="1:39">
      <c r="A631">
        <v>3</v>
      </c>
      <c r="B631">
        <v>266</v>
      </c>
      <c r="C631">
        <v>2018</v>
      </c>
      <c r="D631">
        <v>99</v>
      </c>
      <c r="E631">
        <v>6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138</v>
      </c>
      <c r="R631">
        <v>705</v>
      </c>
      <c r="S631">
        <v>705</v>
      </c>
      <c r="T631">
        <v>2.1292660827544556</v>
      </c>
      <c r="U631">
        <v>2.0638817564631324</v>
      </c>
      <c r="V631">
        <v>14.919148936170213</v>
      </c>
      <c r="W631">
        <v>58.931914893617005</v>
      </c>
      <c r="X631">
        <v>160.7156742967353</v>
      </c>
      <c r="Y631">
        <v>148.34056737588651</v>
      </c>
      <c r="Z631">
        <v>148.34056737588651</v>
      </c>
      <c r="AA631">
        <v>28.979054793063806</v>
      </c>
      <c r="AB631">
        <v>4.4423385182229804</v>
      </c>
      <c r="AC631">
        <v>-32.685877013144157</v>
      </c>
      <c r="AD631">
        <v>21</v>
      </c>
      <c r="AE631">
        <v>0</v>
      </c>
      <c r="AF631">
        <v>0</v>
      </c>
      <c r="AG631">
        <v>3</v>
      </c>
      <c r="AH631">
        <v>50</v>
      </c>
      <c r="AI631">
        <v>7</v>
      </c>
      <c r="AJ631">
        <v>8</v>
      </c>
      <c r="AK631">
        <v>5</v>
      </c>
      <c r="AL631">
        <v>23</v>
      </c>
      <c r="AM631">
        <v>9</v>
      </c>
    </row>
    <row r="632" spans="1:39">
      <c r="A632">
        <v>3</v>
      </c>
      <c r="B632">
        <v>267</v>
      </c>
      <c r="C632">
        <v>2018</v>
      </c>
      <c r="D632">
        <v>99</v>
      </c>
      <c r="E632">
        <v>7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125</v>
      </c>
      <c r="R632">
        <v>623</v>
      </c>
      <c r="S632">
        <v>623</v>
      </c>
      <c r="T632">
        <v>1.8816067653276951</v>
      </c>
      <c r="U632">
        <v>1.8646851894581673</v>
      </c>
      <c r="V632">
        <v>15.020866773675763</v>
      </c>
      <c r="W632">
        <v>59.020866773675777</v>
      </c>
      <c r="X632">
        <v>164.31606058129239</v>
      </c>
      <c r="Y632">
        <v>151.66372391653306</v>
      </c>
      <c r="Z632">
        <v>151.66372391653306</v>
      </c>
      <c r="AA632">
        <v>30.874488841967477</v>
      </c>
      <c r="AB632">
        <v>4.7195384211186067</v>
      </c>
      <c r="AC632">
        <v>-38.430442515954958</v>
      </c>
      <c r="AD632">
        <v>18</v>
      </c>
      <c r="AE632">
        <v>0</v>
      </c>
      <c r="AF632">
        <v>0</v>
      </c>
      <c r="AG632">
        <v>1</v>
      </c>
      <c r="AH632">
        <v>40</v>
      </c>
      <c r="AI632">
        <v>10</v>
      </c>
      <c r="AJ632">
        <v>2</v>
      </c>
      <c r="AK632">
        <v>3</v>
      </c>
      <c r="AL632">
        <v>19</v>
      </c>
      <c r="AM632">
        <v>2</v>
      </c>
    </row>
    <row r="633" spans="1:39">
      <c r="A633">
        <v>3</v>
      </c>
      <c r="B633">
        <v>268</v>
      </c>
      <c r="C633">
        <v>2018</v>
      </c>
      <c r="D633">
        <v>99</v>
      </c>
      <c r="E633">
        <v>8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122</v>
      </c>
      <c r="R633">
        <v>677</v>
      </c>
      <c r="S633">
        <v>677</v>
      </c>
      <c r="T633">
        <v>2.0446994865599515</v>
      </c>
      <c r="U633">
        <v>2.0582040148915075</v>
      </c>
      <c r="V633">
        <v>14.43870014771049</v>
      </c>
      <c r="W633">
        <v>57.985228951255529</v>
      </c>
      <c r="X633">
        <v>166.9022886323736</v>
      </c>
      <c r="Y633">
        <v>154.0508124076807</v>
      </c>
      <c r="Z633">
        <v>154.0508124076807</v>
      </c>
      <c r="AA633">
        <v>33.207029119513003</v>
      </c>
      <c r="AB633">
        <v>5.5346167620154336</v>
      </c>
      <c r="AC633">
        <v>-55.998808178823282</v>
      </c>
      <c r="AD633">
        <v>20</v>
      </c>
      <c r="AE633">
        <v>0</v>
      </c>
      <c r="AF633">
        <v>0</v>
      </c>
      <c r="AG633">
        <v>3</v>
      </c>
      <c r="AH633">
        <v>66</v>
      </c>
      <c r="AI633">
        <v>15</v>
      </c>
      <c r="AJ633">
        <v>4</v>
      </c>
      <c r="AK633">
        <v>6</v>
      </c>
      <c r="AL633">
        <v>10</v>
      </c>
      <c r="AM633">
        <v>2</v>
      </c>
    </row>
    <row r="634" spans="1:39">
      <c r="A634">
        <v>3</v>
      </c>
      <c r="B634">
        <v>269</v>
      </c>
      <c r="C634">
        <v>2018</v>
      </c>
      <c r="D634">
        <v>99</v>
      </c>
      <c r="E634">
        <v>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122</v>
      </c>
      <c r="R634">
        <v>655</v>
      </c>
      <c r="S634">
        <v>655</v>
      </c>
      <c r="T634">
        <v>1.9782543038356997</v>
      </c>
      <c r="U634">
        <v>1.9835664805714688</v>
      </c>
      <c r="V634">
        <v>14.737404580152676</v>
      </c>
      <c r="W634">
        <v>58.584732824427498</v>
      </c>
      <c r="X634">
        <v>166.2524294327327</v>
      </c>
      <c r="Y634">
        <v>153.45099236641238</v>
      </c>
      <c r="Z634">
        <v>153.45099236641238</v>
      </c>
      <c r="AA634">
        <v>29.387088530468599</v>
      </c>
      <c r="AB634">
        <v>4.5785839552733938</v>
      </c>
      <c r="AC634">
        <v>-46.503270681859966</v>
      </c>
      <c r="AD634">
        <v>22</v>
      </c>
      <c r="AE634">
        <v>0</v>
      </c>
      <c r="AF634">
        <v>0</v>
      </c>
      <c r="AG634">
        <v>0</v>
      </c>
      <c r="AH634">
        <v>58</v>
      </c>
      <c r="AI634">
        <v>6</v>
      </c>
      <c r="AJ634">
        <v>7</v>
      </c>
      <c r="AK634">
        <v>5</v>
      </c>
      <c r="AL634">
        <v>14</v>
      </c>
      <c r="AM634">
        <v>4</v>
      </c>
    </row>
    <row r="635" spans="1:39">
      <c r="A635">
        <v>3</v>
      </c>
      <c r="B635">
        <v>270</v>
      </c>
      <c r="C635">
        <v>2018</v>
      </c>
      <c r="D635">
        <v>99</v>
      </c>
      <c r="E635">
        <v>10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125</v>
      </c>
      <c r="R635">
        <v>686</v>
      </c>
      <c r="S635">
        <v>686</v>
      </c>
      <c r="T635">
        <v>2.0718816067653276</v>
      </c>
      <c r="U635">
        <v>2.0753970926016176</v>
      </c>
      <c r="V635">
        <v>14.82215743440233</v>
      </c>
      <c r="W635">
        <v>58.644314868804685</v>
      </c>
      <c r="X635">
        <v>166.08852486978378</v>
      </c>
      <c r="Y635">
        <v>153.29970845481057</v>
      </c>
      <c r="Z635">
        <v>153.29970845481057</v>
      </c>
      <c r="AA635">
        <v>31.316088599357609</v>
      </c>
      <c r="AB635">
        <v>4.8555238640287035</v>
      </c>
      <c r="AC635">
        <v>-51.076841356133315</v>
      </c>
      <c r="AD635">
        <v>15</v>
      </c>
      <c r="AE635">
        <v>0</v>
      </c>
      <c r="AF635">
        <v>0</v>
      </c>
      <c r="AG635">
        <v>3</v>
      </c>
      <c r="AH635">
        <v>42</v>
      </c>
      <c r="AI635">
        <v>14</v>
      </c>
      <c r="AJ635">
        <v>4</v>
      </c>
      <c r="AK635">
        <v>6</v>
      </c>
      <c r="AL635">
        <v>17</v>
      </c>
      <c r="AM635">
        <v>2</v>
      </c>
    </row>
    <row r="636" spans="1:39">
      <c r="A636">
        <v>3</v>
      </c>
      <c r="B636">
        <v>271</v>
      </c>
      <c r="C636">
        <v>2018</v>
      </c>
      <c r="D636">
        <v>99</v>
      </c>
      <c r="E636">
        <v>11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131</v>
      </c>
      <c r="R636">
        <v>712</v>
      </c>
      <c r="S636">
        <v>712</v>
      </c>
      <c r="T636">
        <v>2.1504077318030812</v>
      </c>
      <c r="U636">
        <v>2.1550630890434874</v>
      </c>
      <c r="V636">
        <v>14.766853932584276</v>
      </c>
      <c r="W636">
        <v>58.623595505617985</v>
      </c>
      <c r="X636">
        <v>166.16614118592275</v>
      </c>
      <c r="Y636">
        <v>153.37134831460679</v>
      </c>
      <c r="Z636">
        <v>153.37134831460679</v>
      </c>
      <c r="AA636">
        <v>31.447364520110774</v>
      </c>
      <c r="AB636">
        <v>5.4599053881564723</v>
      </c>
      <c r="AC636">
        <v>-57.496930954962153</v>
      </c>
      <c r="AD636">
        <v>24</v>
      </c>
      <c r="AE636">
        <v>0</v>
      </c>
      <c r="AF636">
        <v>0</v>
      </c>
      <c r="AG636">
        <v>4</v>
      </c>
      <c r="AH636">
        <v>59</v>
      </c>
      <c r="AI636">
        <v>6</v>
      </c>
      <c r="AJ636">
        <v>3</v>
      </c>
      <c r="AK636">
        <v>1</v>
      </c>
      <c r="AL636">
        <v>9</v>
      </c>
      <c r="AM636">
        <v>3</v>
      </c>
    </row>
    <row r="637" spans="1:39">
      <c r="A637">
        <v>3</v>
      </c>
      <c r="B637">
        <v>272</v>
      </c>
      <c r="C637">
        <v>2018</v>
      </c>
      <c r="D637">
        <v>99</v>
      </c>
      <c r="E637">
        <v>12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142</v>
      </c>
      <c r="R637">
        <v>702</v>
      </c>
      <c r="S637">
        <v>702</v>
      </c>
      <c r="T637">
        <v>2.1202053760193289</v>
      </c>
      <c r="U637">
        <v>2.1060533447995944</v>
      </c>
      <c r="V637">
        <v>14.961538461538458</v>
      </c>
      <c r="W637">
        <v>59.059829059829042</v>
      </c>
      <c r="X637">
        <v>164.70045343284795</v>
      </c>
      <c r="Y637">
        <v>152.01851851851845</v>
      </c>
      <c r="Z637">
        <v>152.01851851851845</v>
      </c>
      <c r="AA637">
        <v>32.563140927941049</v>
      </c>
      <c r="AB637">
        <v>5.2522532377393354</v>
      </c>
      <c r="AC637">
        <v>-54.968389849703755</v>
      </c>
      <c r="AD637">
        <v>30</v>
      </c>
      <c r="AE637">
        <v>0</v>
      </c>
      <c r="AF637">
        <v>0</v>
      </c>
      <c r="AG637">
        <v>1</v>
      </c>
      <c r="AH637">
        <v>74</v>
      </c>
      <c r="AI637">
        <v>7</v>
      </c>
      <c r="AJ637">
        <v>2</v>
      </c>
      <c r="AK637">
        <v>0</v>
      </c>
      <c r="AL637">
        <v>14</v>
      </c>
      <c r="AM637">
        <v>2</v>
      </c>
    </row>
    <row r="638" spans="1:39">
      <c r="A638">
        <v>3</v>
      </c>
      <c r="B638">
        <v>273</v>
      </c>
      <c r="C638">
        <v>2018</v>
      </c>
      <c r="D638">
        <v>99</v>
      </c>
      <c r="E638">
        <v>13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65</v>
      </c>
      <c r="R638">
        <v>336</v>
      </c>
      <c r="S638">
        <v>336</v>
      </c>
      <c r="T638">
        <v>1.0147991543340382</v>
      </c>
      <c r="U638">
        <v>0.98822503102134884</v>
      </c>
      <c r="V638">
        <v>15.366071428571423</v>
      </c>
      <c r="W638">
        <v>59.714285714285694</v>
      </c>
      <c r="X638">
        <v>161.46526595470252</v>
      </c>
      <c r="Y638">
        <v>149.03244047619052</v>
      </c>
      <c r="Z638">
        <v>149.03244047619052</v>
      </c>
      <c r="AA638">
        <v>28.573960860933497</v>
      </c>
      <c r="AB638">
        <v>4.37408882639851</v>
      </c>
      <c r="AC638">
        <v>-40.360985920043639</v>
      </c>
      <c r="AD638">
        <v>3</v>
      </c>
      <c r="AE638">
        <v>0</v>
      </c>
      <c r="AF638">
        <v>0</v>
      </c>
      <c r="AG638">
        <v>1</v>
      </c>
      <c r="AH638">
        <v>24</v>
      </c>
      <c r="AI638">
        <v>4</v>
      </c>
      <c r="AJ638">
        <v>0</v>
      </c>
      <c r="AK638">
        <v>3</v>
      </c>
      <c r="AL638">
        <v>5</v>
      </c>
      <c r="AM638">
        <v>1</v>
      </c>
    </row>
    <row r="639" spans="1:39">
      <c r="A639">
        <v>3</v>
      </c>
      <c r="B639">
        <v>274</v>
      </c>
      <c r="C639">
        <v>2018</v>
      </c>
      <c r="D639">
        <v>99</v>
      </c>
      <c r="E639">
        <v>14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132</v>
      </c>
      <c r="R639">
        <v>628</v>
      </c>
      <c r="S639">
        <v>627</v>
      </c>
      <c r="T639">
        <v>1.8967079432195704</v>
      </c>
      <c r="U639">
        <v>1.8766583761509128</v>
      </c>
      <c r="V639">
        <v>14.960191082802544</v>
      </c>
      <c r="W639">
        <v>58.933014354066991</v>
      </c>
      <c r="X639">
        <v>164.28652759279819</v>
      </c>
      <c r="Y639">
        <v>151.42229299363066</v>
      </c>
      <c r="Z639">
        <v>151.66379585326965</v>
      </c>
      <c r="AA639">
        <v>29.369640830241224</v>
      </c>
      <c r="AB639">
        <v>4.6310763959495533</v>
      </c>
      <c r="AC639">
        <v>-42.654247989495907</v>
      </c>
      <c r="AD639">
        <v>20</v>
      </c>
      <c r="AE639">
        <v>0</v>
      </c>
      <c r="AF639">
        <v>0</v>
      </c>
      <c r="AG639">
        <v>1</v>
      </c>
      <c r="AH639">
        <v>51</v>
      </c>
      <c r="AI639">
        <v>4</v>
      </c>
      <c r="AJ639">
        <v>6</v>
      </c>
      <c r="AK639">
        <v>8</v>
      </c>
      <c r="AL639">
        <v>17</v>
      </c>
      <c r="AM639">
        <v>1</v>
      </c>
    </row>
    <row r="640" spans="1:39">
      <c r="A640">
        <v>3</v>
      </c>
      <c r="B640">
        <v>275</v>
      </c>
      <c r="C640">
        <v>2018</v>
      </c>
      <c r="D640">
        <v>99</v>
      </c>
      <c r="E640">
        <v>15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151</v>
      </c>
      <c r="R640">
        <v>678</v>
      </c>
      <c r="S640">
        <v>678</v>
      </c>
      <c r="T640">
        <v>2.0477197221383263</v>
      </c>
      <c r="U640">
        <v>2.1005255887543717</v>
      </c>
      <c r="V640">
        <v>14.778761061946902</v>
      </c>
      <c r="W640">
        <v>58.595870206489678</v>
      </c>
      <c r="X640">
        <v>170.08296659923221</v>
      </c>
      <c r="Y640">
        <v>156.98657817109157</v>
      </c>
      <c r="Z640">
        <v>156.98657817109157</v>
      </c>
      <c r="AA640">
        <v>29.840355657300226</v>
      </c>
      <c r="AB640">
        <v>4.8224017010244724</v>
      </c>
      <c r="AC640">
        <v>-43.330275438886531</v>
      </c>
      <c r="AD640">
        <v>21</v>
      </c>
      <c r="AE640">
        <v>0</v>
      </c>
      <c r="AF640">
        <v>0</v>
      </c>
      <c r="AG640">
        <v>3</v>
      </c>
      <c r="AH640">
        <v>54</v>
      </c>
      <c r="AI640">
        <v>15</v>
      </c>
      <c r="AJ640">
        <v>9</v>
      </c>
      <c r="AK640">
        <v>4</v>
      </c>
      <c r="AL640">
        <v>19</v>
      </c>
      <c r="AM640">
        <v>8</v>
      </c>
    </row>
    <row r="641" spans="1:39">
      <c r="A641">
        <v>3</v>
      </c>
      <c r="B641">
        <v>276</v>
      </c>
      <c r="C641">
        <v>2018</v>
      </c>
      <c r="D641">
        <v>99</v>
      </c>
      <c r="E641">
        <v>16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125</v>
      </c>
      <c r="R641">
        <v>602</v>
      </c>
      <c r="S641">
        <v>602</v>
      </c>
      <c r="T641">
        <v>1.8181818181818179</v>
      </c>
      <c r="U641">
        <v>1.8053146029302911</v>
      </c>
      <c r="V641">
        <v>14.617940199335548</v>
      </c>
      <c r="W641">
        <v>58.317275747508305</v>
      </c>
      <c r="X641">
        <v>164.63377762100316</v>
      </c>
      <c r="Y641">
        <v>151.95697674418599</v>
      </c>
      <c r="Z641">
        <v>151.95697674418599</v>
      </c>
      <c r="AA641">
        <v>30.790720969745003</v>
      </c>
      <c r="AB641">
        <v>5.1033179768135515</v>
      </c>
      <c r="AC641">
        <v>-50.536069384812755</v>
      </c>
      <c r="AD641">
        <v>13</v>
      </c>
      <c r="AE641">
        <v>0</v>
      </c>
      <c r="AF641">
        <v>0</v>
      </c>
      <c r="AG641">
        <v>4</v>
      </c>
      <c r="AH641">
        <v>57</v>
      </c>
      <c r="AI641">
        <v>4</v>
      </c>
      <c r="AJ641">
        <v>3</v>
      </c>
      <c r="AK641">
        <v>12</v>
      </c>
      <c r="AL641">
        <v>13</v>
      </c>
      <c r="AM641">
        <v>4</v>
      </c>
    </row>
    <row r="642" spans="1:39">
      <c r="A642">
        <v>3</v>
      </c>
      <c r="B642">
        <v>277</v>
      </c>
      <c r="C642">
        <v>2018</v>
      </c>
      <c r="D642">
        <v>99</v>
      </c>
      <c r="E642">
        <v>17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129</v>
      </c>
      <c r="R642">
        <v>616</v>
      </c>
      <c r="S642">
        <v>616</v>
      </c>
      <c r="T642">
        <v>1.86046511627907</v>
      </c>
      <c r="U642">
        <v>1.9347915820860111</v>
      </c>
      <c r="V642">
        <v>14.637987012987011</v>
      </c>
      <c r="W642">
        <v>58.339285714285694</v>
      </c>
      <c r="X642">
        <v>172.43126591718143</v>
      </c>
      <c r="Y642">
        <v>159.15405844155825</v>
      </c>
      <c r="Z642">
        <v>159.15405844155825</v>
      </c>
      <c r="AA642">
        <v>31.540078859098955</v>
      </c>
      <c r="AB642">
        <v>5.17236809378337</v>
      </c>
      <c r="AC642">
        <v>-49.983713944845007</v>
      </c>
      <c r="AD642">
        <v>16</v>
      </c>
      <c r="AE642">
        <v>0</v>
      </c>
      <c r="AF642">
        <v>0</v>
      </c>
      <c r="AG642">
        <v>0</v>
      </c>
      <c r="AH642">
        <v>37</v>
      </c>
      <c r="AI642">
        <v>3</v>
      </c>
      <c r="AJ642">
        <v>0</v>
      </c>
      <c r="AK642">
        <v>6</v>
      </c>
      <c r="AL642">
        <v>13</v>
      </c>
      <c r="AM642">
        <v>2</v>
      </c>
    </row>
    <row r="643" spans="1:39">
      <c r="A643">
        <v>3</v>
      </c>
      <c r="B643">
        <v>278</v>
      </c>
      <c r="C643">
        <v>2018</v>
      </c>
      <c r="D643">
        <v>99</v>
      </c>
      <c r="E643">
        <v>18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150</v>
      </c>
      <c r="R643">
        <v>811</v>
      </c>
      <c r="S643">
        <v>811</v>
      </c>
      <c r="T643">
        <v>2.4494110540622169</v>
      </c>
      <c r="U643">
        <v>2.4190948468209656</v>
      </c>
      <c r="V643">
        <v>15.013563501849564</v>
      </c>
      <c r="W643">
        <v>58.979038224414339</v>
      </c>
      <c r="X643">
        <v>163.75500465564923</v>
      </c>
      <c r="Y643">
        <v>151.14586929716396</v>
      </c>
      <c r="Z643">
        <v>151.14586929716396</v>
      </c>
      <c r="AA643">
        <v>32.968417305921847</v>
      </c>
      <c r="AB643">
        <v>5.1565676042530404</v>
      </c>
      <c r="AC643">
        <v>-55.51895012019272</v>
      </c>
      <c r="AD643">
        <v>23</v>
      </c>
      <c r="AE643">
        <v>0</v>
      </c>
      <c r="AF643">
        <v>0</v>
      </c>
      <c r="AG643">
        <v>2</v>
      </c>
      <c r="AH643">
        <v>78</v>
      </c>
      <c r="AI643">
        <v>5</v>
      </c>
      <c r="AJ643">
        <v>12</v>
      </c>
      <c r="AK643">
        <v>7</v>
      </c>
      <c r="AL643">
        <v>22</v>
      </c>
      <c r="AM643">
        <v>3</v>
      </c>
    </row>
    <row r="644" spans="1:39">
      <c r="A644">
        <v>3</v>
      </c>
      <c r="B644">
        <v>279</v>
      </c>
      <c r="C644">
        <v>2018</v>
      </c>
      <c r="D644">
        <v>99</v>
      </c>
      <c r="E644">
        <v>19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111</v>
      </c>
      <c r="R644">
        <v>652</v>
      </c>
      <c r="S644">
        <v>652</v>
      </c>
      <c r="T644">
        <v>1.9691935971005736</v>
      </c>
      <c r="U644">
        <v>1.9592431698762127</v>
      </c>
      <c r="V644">
        <v>15.15030674846626</v>
      </c>
      <c r="W644">
        <v>59.273006134969343</v>
      </c>
      <c r="X644">
        <v>164.96935838722763</v>
      </c>
      <c r="Y644">
        <v>152.266717791411</v>
      </c>
      <c r="Z644">
        <v>152.266717791411</v>
      </c>
      <c r="AA644">
        <v>29.400779584006777</v>
      </c>
      <c r="AB644">
        <v>4.0668125826972004</v>
      </c>
      <c r="AC644">
        <v>-41.997848102016555</v>
      </c>
      <c r="AD644">
        <v>20</v>
      </c>
      <c r="AE644">
        <v>0</v>
      </c>
      <c r="AF644">
        <v>0</v>
      </c>
      <c r="AG644">
        <v>1</v>
      </c>
      <c r="AH644">
        <v>53</v>
      </c>
      <c r="AI644">
        <v>7</v>
      </c>
      <c r="AJ644">
        <v>4</v>
      </c>
      <c r="AK644">
        <v>3</v>
      </c>
      <c r="AL644">
        <v>14</v>
      </c>
      <c r="AM644">
        <v>0</v>
      </c>
    </row>
    <row r="645" spans="1:39">
      <c r="A645">
        <v>3</v>
      </c>
      <c r="B645">
        <v>280</v>
      </c>
      <c r="C645">
        <v>2018</v>
      </c>
      <c r="D645">
        <v>99</v>
      </c>
      <c r="E645">
        <v>20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102</v>
      </c>
      <c r="R645">
        <v>623</v>
      </c>
      <c r="S645">
        <v>623</v>
      </c>
      <c r="T645">
        <v>1.8816067653276951</v>
      </c>
      <c r="U645">
        <v>1.8619578210702696</v>
      </c>
      <c r="V645">
        <v>14.770465489566613</v>
      </c>
      <c r="W645">
        <v>58.611556982343515</v>
      </c>
      <c r="X645">
        <v>164.0757248764846</v>
      </c>
      <c r="Y645">
        <v>151.44189406099548</v>
      </c>
      <c r="Z645">
        <v>151.44189406099548</v>
      </c>
      <c r="AA645">
        <v>30.862266294661961</v>
      </c>
      <c r="AB645">
        <v>4.8459406635336961</v>
      </c>
      <c r="AC645">
        <v>-50.248402468652387</v>
      </c>
      <c r="AD645">
        <v>14</v>
      </c>
      <c r="AE645">
        <v>0</v>
      </c>
      <c r="AF645">
        <v>0</v>
      </c>
      <c r="AG645">
        <v>1</v>
      </c>
      <c r="AH645">
        <v>35</v>
      </c>
      <c r="AI645">
        <v>2</v>
      </c>
      <c r="AJ645">
        <v>2</v>
      </c>
      <c r="AK645">
        <v>6</v>
      </c>
      <c r="AL645">
        <v>10</v>
      </c>
      <c r="AM645">
        <v>2</v>
      </c>
    </row>
    <row r="646" spans="1:39">
      <c r="A646">
        <v>3</v>
      </c>
      <c r="B646">
        <v>281</v>
      </c>
      <c r="C646">
        <v>2018</v>
      </c>
      <c r="D646">
        <v>99</v>
      </c>
      <c r="E646">
        <v>21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150</v>
      </c>
      <c r="R646">
        <v>665</v>
      </c>
      <c r="S646">
        <v>665</v>
      </c>
      <c r="T646">
        <v>2.0084566596194504</v>
      </c>
      <c r="U646">
        <v>2.0053420108117455</v>
      </c>
      <c r="V646">
        <v>14.893233082706763</v>
      </c>
      <c r="W646">
        <v>58.864661654135347</v>
      </c>
      <c r="X646">
        <v>165.55006150261892</v>
      </c>
      <c r="Y646">
        <v>152.80270676691723</v>
      </c>
      <c r="Z646">
        <v>152.80270676691723</v>
      </c>
      <c r="AA646">
        <v>32.182489404214444</v>
      </c>
      <c r="AB646">
        <v>4.9817440477911683</v>
      </c>
      <c r="AC646">
        <v>-47.724094439788438</v>
      </c>
      <c r="AD646">
        <v>24</v>
      </c>
      <c r="AE646">
        <v>0</v>
      </c>
      <c r="AF646">
        <v>0</v>
      </c>
      <c r="AG646">
        <v>3</v>
      </c>
      <c r="AH646">
        <v>51</v>
      </c>
      <c r="AI646">
        <v>11</v>
      </c>
      <c r="AJ646">
        <v>4</v>
      </c>
      <c r="AK646">
        <v>8</v>
      </c>
      <c r="AL646">
        <v>10</v>
      </c>
      <c r="AM646">
        <v>3</v>
      </c>
    </row>
    <row r="647" spans="1:39">
      <c r="A647">
        <v>3</v>
      </c>
      <c r="B647">
        <v>282</v>
      </c>
      <c r="C647">
        <v>2018</v>
      </c>
      <c r="D647">
        <v>99</v>
      </c>
      <c r="E647">
        <v>22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116</v>
      </c>
      <c r="R647">
        <v>606</v>
      </c>
      <c r="S647">
        <v>606</v>
      </c>
      <c r="T647">
        <v>1.8302627604953188</v>
      </c>
      <c r="U647">
        <v>1.9075415801322535</v>
      </c>
      <c r="V647">
        <v>14.306930693069305</v>
      </c>
      <c r="W647">
        <v>57.716171617161713</v>
      </c>
      <c r="X647">
        <v>172.80803378279325</v>
      </c>
      <c r="Y647">
        <v>159.50181518151811</v>
      </c>
      <c r="Z647">
        <v>159.50181518151811</v>
      </c>
      <c r="AA647">
        <v>33.063887751938552</v>
      </c>
      <c r="AB647">
        <v>5.0748817668440065</v>
      </c>
      <c r="AC647">
        <v>-50.634225366956521</v>
      </c>
      <c r="AD647">
        <v>16</v>
      </c>
      <c r="AE647">
        <v>0</v>
      </c>
      <c r="AF647">
        <v>0</v>
      </c>
      <c r="AG647">
        <v>0</v>
      </c>
      <c r="AH647">
        <v>56</v>
      </c>
      <c r="AI647">
        <v>5</v>
      </c>
      <c r="AJ647">
        <v>3</v>
      </c>
      <c r="AK647">
        <v>8</v>
      </c>
      <c r="AL647">
        <v>14</v>
      </c>
      <c r="AM647">
        <v>2</v>
      </c>
    </row>
    <row r="648" spans="1:39">
      <c r="A648">
        <v>3</v>
      </c>
      <c r="B648">
        <v>283</v>
      </c>
      <c r="C648">
        <v>2018</v>
      </c>
      <c r="D648">
        <v>99</v>
      </c>
      <c r="E648">
        <v>23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127</v>
      </c>
      <c r="R648">
        <v>534</v>
      </c>
      <c r="S648">
        <v>534</v>
      </c>
      <c r="T648">
        <v>1.6128057988523103</v>
      </c>
      <c r="U648">
        <v>1.6388010662234249</v>
      </c>
      <c r="V648">
        <v>14.691011235955056</v>
      </c>
      <c r="W648">
        <v>58.397003745318358</v>
      </c>
      <c r="X648">
        <v>168.47967667717637</v>
      </c>
      <c r="Y648">
        <v>155.50674157303371</v>
      </c>
      <c r="Z648">
        <v>155.50674157303371</v>
      </c>
      <c r="AA648">
        <v>30.79887503813854</v>
      </c>
      <c r="AB648">
        <v>4.6579309366362649</v>
      </c>
      <c r="AC648">
        <v>-40.589083332008109</v>
      </c>
      <c r="AD648">
        <v>9</v>
      </c>
      <c r="AE648">
        <v>0</v>
      </c>
      <c r="AF648">
        <v>0</v>
      </c>
      <c r="AG648">
        <v>1</v>
      </c>
      <c r="AH648">
        <v>29</v>
      </c>
      <c r="AI648">
        <v>3</v>
      </c>
      <c r="AJ648">
        <v>1</v>
      </c>
      <c r="AK648">
        <v>3</v>
      </c>
      <c r="AL648">
        <v>9</v>
      </c>
      <c r="AM648">
        <v>0</v>
      </c>
    </row>
    <row r="649" spans="1:39">
      <c r="A649">
        <v>3</v>
      </c>
      <c r="B649">
        <v>284</v>
      </c>
      <c r="C649">
        <v>2018</v>
      </c>
      <c r="D649">
        <v>99</v>
      </c>
      <c r="E649">
        <v>24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127</v>
      </c>
      <c r="R649">
        <v>701</v>
      </c>
      <c r="S649">
        <v>701</v>
      </c>
      <c r="T649">
        <v>2.1171851404409536</v>
      </c>
      <c r="U649">
        <v>2.066115751408939</v>
      </c>
      <c r="V649">
        <v>14.748930099857349</v>
      </c>
      <c r="W649">
        <v>58.556348074179752</v>
      </c>
      <c r="X649">
        <v>161.8076946260025</v>
      </c>
      <c r="Y649">
        <v>149.34850213980044</v>
      </c>
      <c r="Z649">
        <v>149.34850213980044</v>
      </c>
      <c r="AA649">
        <v>29.199473617263394</v>
      </c>
      <c r="AB649">
        <v>4.742893813657556</v>
      </c>
      <c r="AC649">
        <v>-43.943510732829743</v>
      </c>
      <c r="AD649">
        <v>18</v>
      </c>
      <c r="AE649">
        <v>0</v>
      </c>
      <c r="AF649">
        <v>0</v>
      </c>
      <c r="AG649">
        <v>4</v>
      </c>
      <c r="AH649">
        <v>47</v>
      </c>
      <c r="AI649">
        <v>16</v>
      </c>
      <c r="AJ649">
        <v>7</v>
      </c>
      <c r="AK649">
        <v>5</v>
      </c>
      <c r="AL649">
        <v>16</v>
      </c>
      <c r="AM649">
        <v>2</v>
      </c>
    </row>
    <row r="650" spans="1:39">
      <c r="A650">
        <v>3</v>
      </c>
      <c r="B650">
        <v>285</v>
      </c>
      <c r="C650">
        <v>2018</v>
      </c>
      <c r="D650">
        <v>99</v>
      </c>
      <c r="E650">
        <v>25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118</v>
      </c>
      <c r="R650">
        <v>646</v>
      </c>
      <c r="S650">
        <v>645</v>
      </c>
      <c r="T650">
        <v>1.9510721836303224</v>
      </c>
      <c r="U650">
        <v>1.9688580315157496</v>
      </c>
      <c r="V650">
        <v>14.752321981424149</v>
      </c>
      <c r="W650">
        <v>58.516279069767442</v>
      </c>
      <c r="X650">
        <v>167.53167253101844</v>
      </c>
      <c r="Y650">
        <v>154.43513931888549</v>
      </c>
      <c r="Z650">
        <v>154.67457364341092</v>
      </c>
      <c r="AA650">
        <v>29.746630921413271</v>
      </c>
      <c r="AB650">
        <v>4.9823065344015589</v>
      </c>
      <c r="AC650">
        <v>-34.930372117479777</v>
      </c>
      <c r="AD650">
        <v>24</v>
      </c>
      <c r="AE650">
        <v>0</v>
      </c>
      <c r="AF650">
        <v>0</v>
      </c>
      <c r="AG650">
        <v>1</v>
      </c>
      <c r="AH650">
        <v>49</v>
      </c>
      <c r="AI650">
        <v>3</v>
      </c>
      <c r="AJ650">
        <v>6</v>
      </c>
      <c r="AK650">
        <v>1</v>
      </c>
      <c r="AL650">
        <v>11</v>
      </c>
      <c r="AM650">
        <v>7</v>
      </c>
    </row>
    <row r="651" spans="1:39">
      <c r="A651">
        <v>3</v>
      </c>
      <c r="B651">
        <v>286</v>
      </c>
      <c r="C651">
        <v>2018</v>
      </c>
      <c r="D651">
        <v>99</v>
      </c>
      <c r="E651">
        <v>26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112</v>
      </c>
      <c r="R651">
        <v>523</v>
      </c>
      <c r="S651">
        <v>523</v>
      </c>
      <c r="T651">
        <v>1.5795832074901843</v>
      </c>
      <c r="U651">
        <v>1.5614164285778005</v>
      </c>
      <c r="V651">
        <v>14.682600382409181</v>
      </c>
      <c r="W651">
        <v>58.342256214149145</v>
      </c>
      <c r="X651">
        <v>163.90024216485861</v>
      </c>
      <c r="Y651">
        <v>151.27992351816445</v>
      </c>
      <c r="Z651">
        <v>151.27992351816445</v>
      </c>
      <c r="AA651">
        <v>32.998146398979799</v>
      </c>
      <c r="AB651">
        <v>4.9928698946813119</v>
      </c>
      <c r="AC651">
        <v>-49.99101244090469</v>
      </c>
      <c r="AD651">
        <v>19</v>
      </c>
      <c r="AE651">
        <v>0</v>
      </c>
      <c r="AF651">
        <v>0</v>
      </c>
      <c r="AG651">
        <v>1</v>
      </c>
      <c r="AH651">
        <v>26</v>
      </c>
      <c r="AI651">
        <v>5</v>
      </c>
      <c r="AJ651">
        <v>3</v>
      </c>
      <c r="AK651">
        <v>2</v>
      </c>
      <c r="AL651">
        <v>16</v>
      </c>
      <c r="AM651">
        <v>2</v>
      </c>
    </row>
    <row r="652" spans="1:39">
      <c r="A652">
        <v>3</v>
      </c>
      <c r="B652">
        <v>287</v>
      </c>
      <c r="C652">
        <v>2018</v>
      </c>
      <c r="D652">
        <v>99</v>
      </c>
      <c r="E652">
        <v>27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132</v>
      </c>
      <c r="R652">
        <v>805</v>
      </c>
      <c r="S652">
        <v>805</v>
      </c>
      <c r="T652">
        <v>2.4312896405919671</v>
      </c>
      <c r="U652">
        <v>2.4271545953710181</v>
      </c>
      <c r="V652">
        <v>14.983850931677019</v>
      </c>
      <c r="W652">
        <v>58.935403726708074</v>
      </c>
      <c r="X652">
        <v>165.52519128146795</v>
      </c>
      <c r="Y652">
        <v>152.77975155279489</v>
      </c>
      <c r="Z652">
        <v>152.77975155279489</v>
      </c>
      <c r="AA652">
        <v>31.358098005097641</v>
      </c>
      <c r="AB652">
        <v>4.9018491876150971</v>
      </c>
      <c r="AC652">
        <v>-47.355721599206561</v>
      </c>
      <c r="AD652">
        <v>29</v>
      </c>
      <c r="AE652">
        <v>0</v>
      </c>
      <c r="AF652">
        <v>0</v>
      </c>
      <c r="AG652">
        <v>2</v>
      </c>
      <c r="AH652">
        <v>95</v>
      </c>
      <c r="AI652">
        <v>11</v>
      </c>
      <c r="AJ652">
        <v>10</v>
      </c>
      <c r="AK652">
        <v>3</v>
      </c>
      <c r="AL652">
        <v>18</v>
      </c>
      <c r="AM652">
        <v>1</v>
      </c>
    </row>
    <row r="653" spans="1:39">
      <c r="A653">
        <v>3</v>
      </c>
      <c r="B653">
        <v>288</v>
      </c>
      <c r="C653">
        <v>2018</v>
      </c>
      <c r="D653">
        <v>99</v>
      </c>
      <c r="E653">
        <v>28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129</v>
      </c>
      <c r="R653">
        <v>658</v>
      </c>
      <c r="S653">
        <v>658</v>
      </c>
      <c r="T653">
        <v>1.9873150105708248</v>
      </c>
      <c r="U653">
        <v>1.9785084160431152</v>
      </c>
      <c r="V653">
        <v>14.816109422492399</v>
      </c>
      <c r="W653">
        <v>58.752279635258354</v>
      </c>
      <c r="X653">
        <v>165.07243131456511</v>
      </c>
      <c r="Y653">
        <v>152.3618541033434</v>
      </c>
      <c r="Z653">
        <v>152.3618541033434</v>
      </c>
      <c r="AA653">
        <v>31.938709649419369</v>
      </c>
      <c r="AB653">
        <v>5.0752126612647359</v>
      </c>
      <c r="AC653">
        <v>-44.022274815101888</v>
      </c>
      <c r="AD653">
        <v>30</v>
      </c>
      <c r="AE653">
        <v>0</v>
      </c>
      <c r="AF653">
        <v>0</v>
      </c>
      <c r="AG653">
        <v>2</v>
      </c>
      <c r="AH653">
        <v>43</v>
      </c>
      <c r="AI653">
        <v>6</v>
      </c>
      <c r="AJ653">
        <v>9</v>
      </c>
      <c r="AK653">
        <v>10</v>
      </c>
      <c r="AL653">
        <v>18</v>
      </c>
      <c r="AM653">
        <v>1</v>
      </c>
    </row>
    <row r="654" spans="1:39">
      <c r="A654">
        <v>3</v>
      </c>
      <c r="B654">
        <v>289</v>
      </c>
      <c r="C654">
        <v>2018</v>
      </c>
      <c r="D654">
        <v>99</v>
      </c>
      <c r="E654">
        <v>29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107</v>
      </c>
      <c r="R654">
        <v>606</v>
      </c>
      <c r="S654">
        <v>606</v>
      </c>
      <c r="T654">
        <v>1.8302627604953188</v>
      </c>
      <c r="U654">
        <v>1.8011288226475644</v>
      </c>
      <c r="V654">
        <v>15.10891089108911</v>
      </c>
      <c r="W654">
        <v>59.168316831683157</v>
      </c>
      <c r="X654">
        <v>163.16788775302246</v>
      </c>
      <c r="Y654">
        <v>150.60396039603975</v>
      </c>
      <c r="Z654">
        <v>150.60396039603975</v>
      </c>
      <c r="AA654">
        <v>29.947954042169805</v>
      </c>
      <c r="AB654">
        <v>4.3824642470321606</v>
      </c>
      <c r="AC654">
        <v>-44.00768687332544</v>
      </c>
      <c r="AD654">
        <v>16</v>
      </c>
      <c r="AE654">
        <v>0</v>
      </c>
      <c r="AF654">
        <v>0</v>
      </c>
      <c r="AG654">
        <v>1</v>
      </c>
      <c r="AH654">
        <v>50</v>
      </c>
      <c r="AI654">
        <v>0</v>
      </c>
      <c r="AJ654">
        <v>1</v>
      </c>
      <c r="AK654">
        <v>8</v>
      </c>
      <c r="AL654">
        <v>20</v>
      </c>
      <c r="AM654">
        <v>1</v>
      </c>
    </row>
    <row r="655" spans="1:39">
      <c r="A655">
        <v>3</v>
      </c>
      <c r="B655">
        <v>290</v>
      </c>
      <c r="C655">
        <v>2018</v>
      </c>
      <c r="D655">
        <v>99</v>
      </c>
      <c r="E655">
        <v>30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119</v>
      </c>
      <c r="R655">
        <v>644</v>
      </c>
      <c r="S655">
        <v>644</v>
      </c>
      <c r="T655">
        <v>1.9450317124735736</v>
      </c>
      <c r="U655">
        <v>1.9727773901397456</v>
      </c>
      <c r="V655">
        <v>14.787267080745339</v>
      </c>
      <c r="W655">
        <v>58.555900621117999</v>
      </c>
      <c r="X655">
        <v>168.1724124008264</v>
      </c>
      <c r="Y655">
        <v>155.22313664596268</v>
      </c>
      <c r="Z655">
        <v>155.22313664596268</v>
      </c>
      <c r="AA655">
        <v>30.712172240039529</v>
      </c>
      <c r="AB655">
        <v>4.5504398083867441</v>
      </c>
      <c r="AC655">
        <v>-40.851075265800326</v>
      </c>
      <c r="AD655">
        <v>14</v>
      </c>
      <c r="AE655">
        <v>0</v>
      </c>
      <c r="AF655">
        <v>0</v>
      </c>
      <c r="AG655">
        <v>4</v>
      </c>
      <c r="AH655">
        <v>34</v>
      </c>
      <c r="AI655">
        <v>5</v>
      </c>
      <c r="AJ655">
        <v>6</v>
      </c>
      <c r="AK655">
        <v>5</v>
      </c>
      <c r="AL655">
        <v>5</v>
      </c>
      <c r="AM655">
        <v>4</v>
      </c>
    </row>
    <row r="656" spans="1:39">
      <c r="A656">
        <v>3</v>
      </c>
      <c r="B656">
        <v>291</v>
      </c>
      <c r="C656">
        <v>2018</v>
      </c>
      <c r="D656">
        <v>99</v>
      </c>
      <c r="E656">
        <v>31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118</v>
      </c>
      <c r="R656">
        <v>611</v>
      </c>
      <c r="S656">
        <v>611</v>
      </c>
      <c r="T656">
        <v>1.8453639383871945</v>
      </c>
      <c r="U656">
        <v>1.8513601595340801</v>
      </c>
      <c r="V656">
        <v>14.756137479541733</v>
      </c>
      <c r="W656">
        <v>58.510638297872362</v>
      </c>
      <c r="X656">
        <v>166.34595436144502</v>
      </c>
      <c r="Y656">
        <v>153.53731587561387</v>
      </c>
      <c r="Z656">
        <v>153.53731587561387</v>
      </c>
      <c r="AA656">
        <v>31.774754237770551</v>
      </c>
      <c r="AB656">
        <v>4.872293969861202</v>
      </c>
      <c r="AC656">
        <v>-47.248061913023442</v>
      </c>
      <c r="AD656">
        <v>18</v>
      </c>
      <c r="AE656">
        <v>0</v>
      </c>
      <c r="AF656">
        <v>0</v>
      </c>
      <c r="AG656">
        <v>0</v>
      </c>
      <c r="AH656">
        <v>31</v>
      </c>
      <c r="AI656">
        <v>4</v>
      </c>
      <c r="AJ656">
        <v>5</v>
      </c>
      <c r="AK656">
        <v>2</v>
      </c>
      <c r="AL656">
        <v>15</v>
      </c>
      <c r="AM656">
        <v>0</v>
      </c>
    </row>
    <row r="657" spans="1:39">
      <c r="A657">
        <v>3</v>
      </c>
      <c r="B657">
        <v>292</v>
      </c>
      <c r="C657">
        <v>2018</v>
      </c>
      <c r="D657">
        <v>99</v>
      </c>
      <c r="E657">
        <v>32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109</v>
      </c>
      <c r="R657">
        <v>536</v>
      </c>
      <c r="S657">
        <v>536</v>
      </c>
      <c r="T657">
        <v>1.6188462700090602</v>
      </c>
      <c r="U657">
        <v>1.6066942961056865</v>
      </c>
      <c r="V657">
        <v>14.845149253731348</v>
      </c>
      <c r="W657">
        <v>58.774253731343279</v>
      </c>
      <c r="X657">
        <v>164.56254750084901</v>
      </c>
      <c r="Y657">
        <v>151.89123134328341</v>
      </c>
      <c r="Z657">
        <v>151.89123134328341</v>
      </c>
      <c r="AA657">
        <v>31.986593179955605</v>
      </c>
      <c r="AB657">
        <v>5.0522797982198684</v>
      </c>
      <c r="AC657">
        <v>-50.422605358160034</v>
      </c>
      <c r="AD657">
        <v>13</v>
      </c>
      <c r="AE657">
        <v>0</v>
      </c>
      <c r="AF657">
        <v>0</v>
      </c>
      <c r="AG657">
        <v>3</v>
      </c>
      <c r="AH657">
        <v>27</v>
      </c>
      <c r="AI657">
        <v>7</v>
      </c>
      <c r="AJ657">
        <v>2</v>
      </c>
      <c r="AK657">
        <v>2</v>
      </c>
      <c r="AL657">
        <v>14</v>
      </c>
      <c r="AM657">
        <v>2</v>
      </c>
    </row>
    <row r="658" spans="1:39">
      <c r="A658">
        <v>3</v>
      </c>
      <c r="B658">
        <v>293</v>
      </c>
      <c r="C658">
        <v>2018</v>
      </c>
      <c r="D658">
        <v>99</v>
      </c>
      <c r="E658">
        <v>33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111</v>
      </c>
      <c r="R658">
        <v>732</v>
      </c>
      <c r="S658">
        <v>732</v>
      </c>
      <c r="T658">
        <v>2.2108124433705818</v>
      </c>
      <c r="U658">
        <v>2.2162512633320373</v>
      </c>
      <c r="V658">
        <v>14.381147540983603</v>
      </c>
      <c r="W658">
        <v>57.933060109289613</v>
      </c>
      <c r="X658">
        <v>166.21509215021115</v>
      </c>
      <c r="Y658">
        <v>153.41653005464485</v>
      </c>
      <c r="Z658">
        <v>153.41653005464485</v>
      </c>
      <c r="AA658">
        <v>31.36321393776355</v>
      </c>
      <c r="AB658">
        <v>5.0364409686073159</v>
      </c>
      <c r="AC658">
        <v>-42.647676791947447</v>
      </c>
      <c r="AD658">
        <v>32</v>
      </c>
      <c r="AE658">
        <v>0</v>
      </c>
      <c r="AF658">
        <v>0</v>
      </c>
      <c r="AG658">
        <v>0</v>
      </c>
      <c r="AH658">
        <v>56</v>
      </c>
      <c r="AI658">
        <v>5</v>
      </c>
      <c r="AJ658">
        <v>13</v>
      </c>
      <c r="AK658">
        <v>10</v>
      </c>
      <c r="AL658">
        <v>17</v>
      </c>
      <c r="AM658">
        <v>2</v>
      </c>
    </row>
    <row r="659" spans="1:39">
      <c r="A659">
        <v>3</v>
      </c>
      <c r="B659">
        <v>294</v>
      </c>
      <c r="C659">
        <v>2018</v>
      </c>
      <c r="D659">
        <v>99</v>
      </c>
      <c r="E659">
        <v>34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125</v>
      </c>
      <c r="R659">
        <v>746</v>
      </c>
      <c r="S659">
        <v>746</v>
      </c>
      <c r="T659">
        <v>2.2530957414678339</v>
      </c>
      <c r="U659">
        <v>2.2775756086906043</v>
      </c>
      <c r="V659">
        <v>14.611260053619301</v>
      </c>
      <c r="W659">
        <v>58.36327077747989</v>
      </c>
      <c r="X659">
        <v>167.60868365482645</v>
      </c>
      <c r="Y659">
        <v>154.70281501340486</v>
      </c>
      <c r="Z659">
        <v>154.70281501340486</v>
      </c>
      <c r="AA659">
        <v>30.80154204054849</v>
      </c>
      <c r="AB659">
        <v>5.0294779334686757</v>
      </c>
      <c r="AC659">
        <v>-44.799571349238157</v>
      </c>
      <c r="AD659">
        <v>21</v>
      </c>
      <c r="AE659">
        <v>0</v>
      </c>
      <c r="AF659">
        <v>0</v>
      </c>
      <c r="AG659">
        <v>0</v>
      </c>
      <c r="AH659">
        <v>44</v>
      </c>
      <c r="AI659">
        <v>5</v>
      </c>
      <c r="AJ659">
        <v>8</v>
      </c>
      <c r="AK659">
        <v>4</v>
      </c>
      <c r="AL659">
        <v>23</v>
      </c>
      <c r="AM659">
        <v>0</v>
      </c>
    </row>
    <row r="660" spans="1:39">
      <c r="A660">
        <v>3</v>
      </c>
      <c r="B660">
        <v>295</v>
      </c>
      <c r="C660">
        <v>2018</v>
      </c>
      <c r="D660">
        <v>99</v>
      </c>
      <c r="E660">
        <v>35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132</v>
      </c>
      <c r="R660">
        <v>766</v>
      </c>
      <c r="S660">
        <v>766</v>
      </c>
      <c r="T660">
        <v>2.3135004530353358</v>
      </c>
      <c r="U660">
        <v>2.2360217239036437</v>
      </c>
      <c r="V660">
        <v>15.2023498694517</v>
      </c>
      <c r="W660">
        <v>59.321148825065237</v>
      </c>
      <c r="X660">
        <v>160.25433581606123</v>
      </c>
      <c r="Y660">
        <v>147.91475195822457</v>
      </c>
      <c r="Z660">
        <v>147.91475195822457</v>
      </c>
      <c r="AA660">
        <v>29.315417202795828</v>
      </c>
      <c r="AB660">
        <v>4.6413114578045436</v>
      </c>
      <c r="AC660">
        <v>-37.21707403877793</v>
      </c>
      <c r="AD660">
        <v>21</v>
      </c>
      <c r="AE660">
        <v>0</v>
      </c>
      <c r="AF660">
        <v>0</v>
      </c>
      <c r="AG660">
        <v>1</v>
      </c>
      <c r="AH660">
        <v>48</v>
      </c>
      <c r="AI660">
        <v>8</v>
      </c>
      <c r="AJ660">
        <v>8</v>
      </c>
      <c r="AK660">
        <v>8</v>
      </c>
      <c r="AL660">
        <v>10</v>
      </c>
      <c r="AM660">
        <v>0</v>
      </c>
    </row>
    <row r="661" spans="1:39">
      <c r="A661">
        <v>3</v>
      </c>
      <c r="B661">
        <v>296</v>
      </c>
      <c r="C661">
        <v>2018</v>
      </c>
      <c r="D661">
        <v>99</v>
      </c>
      <c r="E661">
        <v>36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110</v>
      </c>
      <c r="R661">
        <v>624</v>
      </c>
      <c r="S661">
        <v>624</v>
      </c>
      <c r="T661">
        <v>1.8846270009060704</v>
      </c>
      <c r="U661">
        <v>1.908729623380816</v>
      </c>
      <c r="V661">
        <v>14.980769230769228</v>
      </c>
      <c r="W661">
        <v>58.908653846153832</v>
      </c>
      <c r="X661">
        <v>167.92770925354901</v>
      </c>
      <c r="Y661">
        <v>154.99727564102551</v>
      </c>
      <c r="Z661">
        <v>154.99727564102551</v>
      </c>
      <c r="AA661">
        <v>30.323311391267527</v>
      </c>
      <c r="AB661">
        <v>4.5758902155528718</v>
      </c>
      <c r="AC661">
        <v>-40.601407616862943</v>
      </c>
      <c r="AD661">
        <v>19</v>
      </c>
      <c r="AE661">
        <v>0</v>
      </c>
      <c r="AF661">
        <v>0</v>
      </c>
      <c r="AG661">
        <v>4</v>
      </c>
      <c r="AH661">
        <v>28</v>
      </c>
      <c r="AI661">
        <v>5</v>
      </c>
      <c r="AJ661">
        <v>15</v>
      </c>
      <c r="AK661">
        <v>2</v>
      </c>
      <c r="AL661">
        <v>11</v>
      </c>
      <c r="AM661">
        <v>1</v>
      </c>
    </row>
    <row r="662" spans="1:39">
      <c r="A662">
        <v>3</v>
      </c>
      <c r="B662">
        <v>297</v>
      </c>
      <c r="C662">
        <v>2018</v>
      </c>
      <c r="D662">
        <v>99</v>
      </c>
      <c r="E662">
        <v>37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115</v>
      </c>
      <c r="R662">
        <v>504</v>
      </c>
      <c r="S662">
        <v>504</v>
      </c>
      <c r="T662">
        <v>1.522198731501057</v>
      </c>
      <c r="U662">
        <v>1.5182383584194641</v>
      </c>
      <c r="V662">
        <v>14.785714285714288</v>
      </c>
      <c r="W662">
        <v>58.609126984126959</v>
      </c>
      <c r="X662">
        <v>165.37580181946385</v>
      </c>
      <c r="Y662">
        <v>152.641865079365</v>
      </c>
      <c r="Z662">
        <v>152.641865079365</v>
      </c>
      <c r="AA662">
        <v>28.842500147793675</v>
      </c>
      <c r="AB662">
        <v>4.598135840326762</v>
      </c>
      <c r="AC662">
        <v>-50.233800917704691</v>
      </c>
      <c r="AD662">
        <v>10</v>
      </c>
      <c r="AE662">
        <v>0</v>
      </c>
      <c r="AF662">
        <v>0</v>
      </c>
      <c r="AG662">
        <v>0</v>
      </c>
      <c r="AH662">
        <v>25</v>
      </c>
      <c r="AI662">
        <v>4</v>
      </c>
      <c r="AJ662">
        <v>8</v>
      </c>
      <c r="AK662">
        <v>4</v>
      </c>
      <c r="AL662">
        <v>9</v>
      </c>
      <c r="AM662">
        <v>0</v>
      </c>
    </row>
    <row r="663" spans="1:39">
      <c r="A663">
        <v>3</v>
      </c>
      <c r="B663">
        <v>298</v>
      </c>
      <c r="C663">
        <v>2018</v>
      </c>
      <c r="D663">
        <v>99</v>
      </c>
      <c r="E663">
        <v>38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123</v>
      </c>
      <c r="R663">
        <v>673</v>
      </c>
      <c r="S663">
        <v>673</v>
      </c>
      <c r="T663">
        <v>2.0326185442464517</v>
      </c>
      <c r="U663">
        <v>2.0293495625040592</v>
      </c>
      <c r="V663">
        <v>14.548291233283804</v>
      </c>
      <c r="W663">
        <v>58.185735512630004</v>
      </c>
      <c r="X663">
        <v>165.54052857549931</v>
      </c>
      <c r="Y663">
        <v>152.7939078751856</v>
      </c>
      <c r="Z663">
        <v>152.7939078751856</v>
      </c>
      <c r="AA663">
        <v>28.718465489347871</v>
      </c>
      <c r="AB663">
        <v>5.1187652702007069</v>
      </c>
      <c r="AC663">
        <v>-27.192158318732659</v>
      </c>
      <c r="AD663">
        <v>24</v>
      </c>
      <c r="AE663">
        <v>0</v>
      </c>
      <c r="AF663">
        <v>0</v>
      </c>
      <c r="AG663">
        <v>1</v>
      </c>
      <c r="AH663">
        <v>55</v>
      </c>
      <c r="AI663">
        <v>8</v>
      </c>
      <c r="AJ663">
        <v>11</v>
      </c>
      <c r="AK663">
        <v>6</v>
      </c>
      <c r="AL663">
        <v>13</v>
      </c>
      <c r="AM663">
        <v>2</v>
      </c>
    </row>
    <row r="664" spans="1:39">
      <c r="A664">
        <v>3</v>
      </c>
      <c r="B664">
        <v>299</v>
      </c>
      <c r="C664">
        <v>2018</v>
      </c>
      <c r="D664">
        <v>99</v>
      </c>
      <c r="E664">
        <v>39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124</v>
      </c>
      <c r="R664">
        <v>712</v>
      </c>
      <c r="S664">
        <v>712</v>
      </c>
      <c r="T664">
        <v>2.1504077318030812</v>
      </c>
      <c r="U664">
        <v>2.1573562888023412</v>
      </c>
      <c r="V664">
        <v>14.956460674157306</v>
      </c>
      <c r="W664">
        <v>58.889044943820224</v>
      </c>
      <c r="X664">
        <v>166.34295835514379</v>
      </c>
      <c r="Y664">
        <v>153.53455056179783</v>
      </c>
      <c r="Z664">
        <v>153.53455056179783</v>
      </c>
      <c r="AA664">
        <v>29.3905092945962</v>
      </c>
      <c r="AB664">
        <v>4.6146801888290163</v>
      </c>
      <c r="AC664">
        <v>-41.169004787112819</v>
      </c>
      <c r="AD664">
        <v>26</v>
      </c>
      <c r="AE664">
        <v>0</v>
      </c>
      <c r="AF664">
        <v>0</v>
      </c>
      <c r="AG664">
        <v>2</v>
      </c>
      <c r="AH664">
        <v>32</v>
      </c>
      <c r="AI664">
        <v>5</v>
      </c>
      <c r="AJ664">
        <v>9</v>
      </c>
      <c r="AK664">
        <v>5</v>
      </c>
      <c r="AL664">
        <v>18</v>
      </c>
      <c r="AM664">
        <v>2</v>
      </c>
    </row>
    <row r="665" spans="1:39">
      <c r="A665">
        <v>3</v>
      </c>
      <c r="B665">
        <v>300</v>
      </c>
      <c r="C665">
        <v>2018</v>
      </c>
      <c r="D665">
        <v>99</v>
      </c>
      <c r="E665">
        <v>40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125</v>
      </c>
      <c r="R665">
        <v>609</v>
      </c>
      <c r="S665">
        <v>609</v>
      </c>
      <c r="T665">
        <v>1.8393234672304437</v>
      </c>
      <c r="U665">
        <v>1.7972213049861754</v>
      </c>
      <c r="V665">
        <v>14.812807881773402</v>
      </c>
      <c r="W665">
        <v>58.83579638752051</v>
      </c>
      <c r="X665">
        <v>162.01185895212112</v>
      </c>
      <c r="Y665">
        <v>149.53694581280797</v>
      </c>
      <c r="Z665">
        <v>149.53694581280797</v>
      </c>
      <c r="AA665">
        <v>29.896835170858719</v>
      </c>
      <c r="AB665">
        <v>5.0556151030513181</v>
      </c>
      <c r="AC665">
        <v>-44.25441425190705</v>
      </c>
      <c r="AD665">
        <v>25</v>
      </c>
      <c r="AE665">
        <v>0</v>
      </c>
      <c r="AF665">
        <v>0</v>
      </c>
      <c r="AG665">
        <v>4</v>
      </c>
      <c r="AH665">
        <v>53</v>
      </c>
      <c r="AI665">
        <v>3</v>
      </c>
      <c r="AJ665">
        <v>16</v>
      </c>
      <c r="AK665">
        <v>6</v>
      </c>
      <c r="AL665">
        <v>10</v>
      </c>
      <c r="AM665">
        <v>2</v>
      </c>
    </row>
    <row r="666" spans="1:39">
      <c r="A666">
        <v>3</v>
      </c>
      <c r="B666">
        <v>301</v>
      </c>
      <c r="C666">
        <v>2018</v>
      </c>
      <c r="D666">
        <v>99</v>
      </c>
      <c r="E666">
        <v>41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136</v>
      </c>
      <c r="R666">
        <v>721</v>
      </c>
      <c r="S666">
        <v>721</v>
      </c>
      <c r="T666">
        <v>2.1775898520084565</v>
      </c>
      <c r="U666">
        <v>2.1834004860636216</v>
      </c>
      <c r="V666">
        <v>14.386962552011099</v>
      </c>
      <c r="W666">
        <v>57.887656033287122</v>
      </c>
      <c r="X666">
        <v>166.24962621133798</v>
      </c>
      <c r="Y666">
        <v>153.44840499306517</v>
      </c>
      <c r="Z666">
        <v>153.44840499306517</v>
      </c>
      <c r="AA666">
        <v>32.07340317049713</v>
      </c>
      <c r="AB666">
        <v>5.1215327080616255</v>
      </c>
      <c r="AC666">
        <v>-43.614181675545794</v>
      </c>
      <c r="AD666">
        <v>27</v>
      </c>
      <c r="AE666">
        <v>0</v>
      </c>
      <c r="AF666">
        <v>0</v>
      </c>
      <c r="AG666">
        <v>4</v>
      </c>
      <c r="AH666">
        <v>73</v>
      </c>
      <c r="AI666">
        <v>12</v>
      </c>
      <c r="AJ666">
        <v>13</v>
      </c>
      <c r="AK666">
        <v>1</v>
      </c>
      <c r="AL666">
        <v>17</v>
      </c>
      <c r="AM666">
        <v>3</v>
      </c>
    </row>
    <row r="667" spans="1:39">
      <c r="A667">
        <v>3</v>
      </c>
      <c r="B667">
        <v>302</v>
      </c>
      <c r="C667">
        <v>2018</v>
      </c>
      <c r="D667">
        <v>99</v>
      </c>
      <c r="E667">
        <v>42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132</v>
      </c>
      <c r="R667">
        <v>530</v>
      </c>
      <c r="S667">
        <v>530</v>
      </c>
      <c r="T667">
        <v>1.6007248565388101</v>
      </c>
      <c r="U667">
        <v>1.5717279335175749</v>
      </c>
      <c r="V667">
        <v>14.826415094339621</v>
      </c>
      <c r="W667">
        <v>58.654716981132083</v>
      </c>
      <c r="X667">
        <v>162.80361413765604</v>
      </c>
      <c r="Y667">
        <v>150.26773584905663</v>
      </c>
      <c r="Z667">
        <v>150.26773584905663</v>
      </c>
      <c r="AA667">
        <v>30.091466799059276</v>
      </c>
      <c r="AB667">
        <v>4.6043075007442509</v>
      </c>
      <c r="AC667">
        <v>-44.196589391265071</v>
      </c>
      <c r="AD667">
        <v>20</v>
      </c>
      <c r="AE667">
        <v>0</v>
      </c>
      <c r="AF667">
        <v>0</v>
      </c>
      <c r="AG667">
        <v>3</v>
      </c>
      <c r="AH667">
        <v>32</v>
      </c>
      <c r="AI667">
        <v>12</v>
      </c>
      <c r="AJ667">
        <v>3</v>
      </c>
      <c r="AK667">
        <v>2</v>
      </c>
      <c r="AL667">
        <v>16</v>
      </c>
      <c r="AM667">
        <v>1</v>
      </c>
    </row>
    <row r="668" spans="1:39">
      <c r="A668">
        <v>3</v>
      </c>
      <c r="B668">
        <v>303</v>
      </c>
      <c r="C668">
        <v>2018</v>
      </c>
      <c r="D668">
        <v>99</v>
      </c>
      <c r="E668">
        <v>43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133</v>
      </c>
      <c r="R668">
        <v>625</v>
      </c>
      <c r="S668">
        <v>625</v>
      </c>
      <c r="T668">
        <v>1.8876472364844457</v>
      </c>
      <c r="U668">
        <v>1.9235071447184295</v>
      </c>
      <c r="V668">
        <v>14.744</v>
      </c>
      <c r="W668">
        <v>58.615999999999985</v>
      </c>
      <c r="X668">
        <v>168.95705308775732</v>
      </c>
      <c r="Y668">
        <v>155.94736</v>
      </c>
      <c r="Z668">
        <v>155.94736</v>
      </c>
      <c r="AA668">
        <v>32.542630702363105</v>
      </c>
      <c r="AB668">
        <v>5.1684953322993827</v>
      </c>
      <c r="AC668">
        <v>-45.196994699420785</v>
      </c>
      <c r="AD668">
        <v>17</v>
      </c>
      <c r="AE668">
        <v>0</v>
      </c>
      <c r="AF668">
        <v>0</v>
      </c>
      <c r="AG668">
        <v>3</v>
      </c>
      <c r="AH668">
        <v>66</v>
      </c>
      <c r="AI668">
        <v>8</v>
      </c>
      <c r="AJ668">
        <v>13</v>
      </c>
      <c r="AK668">
        <v>6</v>
      </c>
      <c r="AL668">
        <v>13</v>
      </c>
      <c r="AM668">
        <v>0</v>
      </c>
    </row>
    <row r="669" spans="1:39">
      <c r="A669">
        <v>3</v>
      </c>
      <c r="B669">
        <v>304</v>
      </c>
      <c r="C669">
        <v>2018</v>
      </c>
      <c r="D669">
        <v>99</v>
      </c>
      <c r="E669">
        <v>44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116</v>
      </c>
      <c r="R669">
        <v>543</v>
      </c>
      <c r="S669">
        <v>543</v>
      </c>
      <c r="T669">
        <v>1.6399879190576869</v>
      </c>
      <c r="U669">
        <v>1.6555205054291211</v>
      </c>
      <c r="V669">
        <v>14.889502762430938</v>
      </c>
      <c r="W669">
        <v>58.841620626150998</v>
      </c>
      <c r="X669">
        <v>167.37757612397715</v>
      </c>
      <c r="Y669">
        <v>154.48950276243099</v>
      </c>
      <c r="Z669">
        <v>154.48950276243099</v>
      </c>
      <c r="AA669">
        <v>31.763563398799914</v>
      </c>
      <c r="AB669">
        <v>4.7096897439288279</v>
      </c>
      <c r="AC669">
        <v>-47.587304297057315</v>
      </c>
      <c r="AD669">
        <v>15</v>
      </c>
      <c r="AE669">
        <v>0</v>
      </c>
      <c r="AF669">
        <v>0</v>
      </c>
      <c r="AG669">
        <v>5</v>
      </c>
      <c r="AH669">
        <v>56</v>
      </c>
      <c r="AI669">
        <v>5</v>
      </c>
      <c r="AJ669">
        <v>3</v>
      </c>
      <c r="AK669">
        <v>6</v>
      </c>
      <c r="AL669">
        <v>9</v>
      </c>
      <c r="AM669">
        <v>3</v>
      </c>
    </row>
    <row r="670" spans="1:39">
      <c r="A670">
        <v>3</v>
      </c>
      <c r="B670">
        <v>305</v>
      </c>
      <c r="C670">
        <v>2018</v>
      </c>
      <c r="D670">
        <v>99</v>
      </c>
      <c r="E670">
        <v>45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138</v>
      </c>
      <c r="R670">
        <v>611</v>
      </c>
      <c r="S670">
        <v>611</v>
      </c>
      <c r="T670">
        <v>1.8453639383871945</v>
      </c>
      <c r="U670">
        <v>1.8503931475875748</v>
      </c>
      <c r="V670">
        <v>14.672667757774144</v>
      </c>
      <c r="W670">
        <v>58.43698854337152</v>
      </c>
      <c r="X670">
        <v>166.25906768826479</v>
      </c>
      <c r="Y670">
        <v>153.45711947626853</v>
      </c>
      <c r="Z670">
        <v>153.45711947626853</v>
      </c>
      <c r="AA670">
        <v>29.185683454520223</v>
      </c>
      <c r="AB670">
        <v>4.5256721899333749</v>
      </c>
      <c r="AC670">
        <v>-29.808064225567275</v>
      </c>
      <c r="AD670">
        <v>14</v>
      </c>
      <c r="AE670">
        <v>0</v>
      </c>
      <c r="AF670">
        <v>0</v>
      </c>
      <c r="AG670">
        <v>2</v>
      </c>
      <c r="AH670">
        <v>50</v>
      </c>
      <c r="AI670">
        <v>5</v>
      </c>
      <c r="AJ670">
        <v>16</v>
      </c>
      <c r="AK670">
        <v>2</v>
      </c>
      <c r="AL670">
        <v>13</v>
      </c>
      <c r="AM670">
        <v>2</v>
      </c>
    </row>
    <row r="671" spans="1:39">
      <c r="A671">
        <v>3</v>
      </c>
      <c r="B671">
        <v>306</v>
      </c>
      <c r="C671">
        <v>2018</v>
      </c>
      <c r="D671">
        <v>99</v>
      </c>
      <c r="E671">
        <v>46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132</v>
      </c>
      <c r="R671">
        <v>668</v>
      </c>
      <c r="S671">
        <v>668</v>
      </c>
      <c r="T671">
        <v>2.0175173663545753</v>
      </c>
      <c r="U671">
        <v>2.0051545289037502</v>
      </c>
      <c r="V671">
        <v>15.073353293413177</v>
      </c>
      <c r="W671">
        <v>59.17065868263473</v>
      </c>
      <c r="X671">
        <v>164.79116523183313</v>
      </c>
      <c r="Y671">
        <v>152.10224550898204</v>
      </c>
      <c r="Z671">
        <v>152.10224550898204</v>
      </c>
      <c r="AA671">
        <v>29.312671398876404</v>
      </c>
      <c r="AB671">
        <v>4.4752387468811872</v>
      </c>
      <c r="AC671">
        <v>-42.502296621848814</v>
      </c>
      <c r="AD671">
        <v>21</v>
      </c>
      <c r="AE671">
        <v>0</v>
      </c>
      <c r="AF671">
        <v>0</v>
      </c>
      <c r="AG671">
        <v>1</v>
      </c>
      <c r="AH671">
        <v>59</v>
      </c>
      <c r="AI671">
        <v>11</v>
      </c>
      <c r="AJ671">
        <v>12</v>
      </c>
      <c r="AK671">
        <v>4</v>
      </c>
      <c r="AL671">
        <v>12</v>
      </c>
      <c r="AM671">
        <v>2</v>
      </c>
    </row>
    <row r="672" spans="1:39">
      <c r="A672">
        <v>3</v>
      </c>
      <c r="B672">
        <v>307</v>
      </c>
      <c r="C672">
        <v>2018</v>
      </c>
      <c r="D672">
        <v>99</v>
      </c>
      <c r="E672">
        <v>47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145</v>
      </c>
      <c r="R672">
        <v>753</v>
      </c>
      <c r="S672">
        <v>753</v>
      </c>
      <c r="T672">
        <v>2.2742373905164603</v>
      </c>
      <c r="U672">
        <v>2.2346185698343275</v>
      </c>
      <c r="V672">
        <v>14.756972111553788</v>
      </c>
      <c r="W672">
        <v>58.5949535192563</v>
      </c>
      <c r="X672">
        <v>162.91871157479173</v>
      </c>
      <c r="Y672">
        <v>150.37397078353254</v>
      </c>
      <c r="Z672">
        <v>150.37397078353254</v>
      </c>
      <c r="AA672">
        <v>29.162728168779925</v>
      </c>
      <c r="AB672">
        <v>4.6607998822443077</v>
      </c>
      <c r="AC672">
        <v>-37.451211843128654</v>
      </c>
      <c r="AD672">
        <v>15</v>
      </c>
      <c r="AE672">
        <v>0</v>
      </c>
      <c r="AF672">
        <v>0</v>
      </c>
      <c r="AG672">
        <v>0</v>
      </c>
      <c r="AH672">
        <v>63</v>
      </c>
      <c r="AI672">
        <v>8</v>
      </c>
      <c r="AJ672">
        <v>11</v>
      </c>
      <c r="AK672">
        <v>3</v>
      </c>
      <c r="AL672">
        <v>7</v>
      </c>
      <c r="AM672">
        <v>0</v>
      </c>
    </row>
    <row r="673" spans="1:39">
      <c r="A673">
        <v>3</v>
      </c>
      <c r="B673">
        <v>308</v>
      </c>
      <c r="C673">
        <v>2018</v>
      </c>
      <c r="D673">
        <v>99</v>
      </c>
      <c r="E673">
        <v>48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128</v>
      </c>
      <c r="R673">
        <v>533</v>
      </c>
      <c r="S673">
        <v>533</v>
      </c>
      <c r="T673">
        <v>1.6097855632739353</v>
      </c>
      <c r="U673">
        <v>1.6364605026141279</v>
      </c>
      <c r="V673">
        <v>14.545966228893063</v>
      </c>
      <c r="W673">
        <v>58.095684803001859</v>
      </c>
      <c r="X673">
        <v>168.55469663122341</v>
      </c>
      <c r="Y673">
        <v>155.57598499061911</v>
      </c>
      <c r="Z673">
        <v>155.57598499061911</v>
      </c>
      <c r="AA673">
        <v>32.725825404717391</v>
      </c>
      <c r="AB673">
        <v>5.1855116524456486</v>
      </c>
      <c r="AC673">
        <v>-43.885789389152301</v>
      </c>
      <c r="AD673">
        <v>12</v>
      </c>
      <c r="AE673">
        <v>0</v>
      </c>
      <c r="AF673">
        <v>0</v>
      </c>
      <c r="AG673">
        <v>3</v>
      </c>
      <c r="AH673">
        <v>22</v>
      </c>
      <c r="AI673">
        <v>2</v>
      </c>
      <c r="AJ673">
        <v>6</v>
      </c>
      <c r="AK673">
        <v>1</v>
      </c>
      <c r="AL673">
        <v>6</v>
      </c>
      <c r="AM673">
        <v>2</v>
      </c>
    </row>
    <row r="674" spans="1:39">
      <c r="A674">
        <v>3</v>
      </c>
      <c r="B674">
        <v>309</v>
      </c>
      <c r="C674">
        <v>2018</v>
      </c>
      <c r="D674">
        <v>99</v>
      </c>
      <c r="E674">
        <v>49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160</v>
      </c>
      <c r="R674">
        <v>766</v>
      </c>
      <c r="S674">
        <v>766</v>
      </c>
      <c r="T674">
        <v>2.3135004530353358</v>
      </c>
      <c r="U674">
        <v>2.3288884201621904</v>
      </c>
      <c r="V674">
        <v>14.693211488250652</v>
      </c>
      <c r="W674">
        <v>58.532637075718</v>
      </c>
      <c r="X674">
        <v>166.91003623670113</v>
      </c>
      <c r="Y674">
        <v>154.05796344647516</v>
      </c>
      <c r="Z674">
        <v>154.05796344647516</v>
      </c>
      <c r="AA674">
        <v>30.59502695180084</v>
      </c>
      <c r="AB674">
        <v>4.527358677722126</v>
      </c>
      <c r="AC674">
        <v>-43.013751005269057</v>
      </c>
      <c r="AD674">
        <v>20</v>
      </c>
      <c r="AE674">
        <v>0</v>
      </c>
      <c r="AF674">
        <v>0</v>
      </c>
      <c r="AG674">
        <v>5</v>
      </c>
      <c r="AH674">
        <v>68</v>
      </c>
      <c r="AI674">
        <v>7</v>
      </c>
      <c r="AJ674">
        <v>7</v>
      </c>
      <c r="AK674">
        <v>8</v>
      </c>
      <c r="AL674">
        <v>13</v>
      </c>
      <c r="AM674">
        <v>1</v>
      </c>
    </row>
    <row r="675" spans="1:39">
      <c r="A675">
        <v>3</v>
      </c>
      <c r="B675">
        <v>310</v>
      </c>
      <c r="C675">
        <v>2018</v>
      </c>
      <c r="D675">
        <v>99</v>
      </c>
      <c r="E675">
        <v>50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132</v>
      </c>
      <c r="R675">
        <v>685</v>
      </c>
      <c r="S675">
        <v>685</v>
      </c>
      <c r="T675">
        <v>2.0688613711869528</v>
      </c>
      <c r="U675">
        <v>2.0125156606597998</v>
      </c>
      <c r="V675">
        <v>14.832116788321173</v>
      </c>
      <c r="W675">
        <v>58.674452554744526</v>
      </c>
      <c r="X675">
        <v>161.29140932060625</v>
      </c>
      <c r="Y675">
        <v>148.87197080291972</v>
      </c>
      <c r="Z675">
        <v>148.87197080291972</v>
      </c>
      <c r="AA675">
        <v>33.468384511496019</v>
      </c>
      <c r="AB675">
        <v>4.931413223320015</v>
      </c>
      <c r="AC675">
        <v>-45.705828571829485</v>
      </c>
      <c r="AD675">
        <v>14</v>
      </c>
      <c r="AE675">
        <v>0</v>
      </c>
      <c r="AF675">
        <v>0</v>
      </c>
      <c r="AG675">
        <v>1</v>
      </c>
      <c r="AH675">
        <v>59</v>
      </c>
      <c r="AI675">
        <v>2</v>
      </c>
      <c r="AJ675">
        <v>4</v>
      </c>
      <c r="AK675">
        <v>14</v>
      </c>
      <c r="AL675">
        <v>12</v>
      </c>
      <c r="AM675">
        <v>1</v>
      </c>
    </row>
    <row r="676" spans="1:39">
      <c r="A676">
        <v>3</v>
      </c>
      <c r="B676">
        <v>311</v>
      </c>
      <c r="C676">
        <v>2018</v>
      </c>
      <c r="D676">
        <v>99</v>
      </c>
      <c r="E676">
        <v>51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93</v>
      </c>
      <c r="R676">
        <v>433</v>
      </c>
      <c r="S676">
        <v>433</v>
      </c>
      <c r="T676">
        <v>1.3077620054364243</v>
      </c>
      <c r="U676">
        <v>1.348413299169261</v>
      </c>
      <c r="V676">
        <v>15.191685912240185</v>
      </c>
      <c r="W676">
        <v>59.376443418013849</v>
      </c>
      <c r="X676">
        <v>170.96124446090298</v>
      </c>
      <c r="Y676">
        <v>157.79722863741333</v>
      </c>
      <c r="Z676">
        <v>157.79722863741333</v>
      </c>
      <c r="AA676">
        <v>30.680094752601175</v>
      </c>
      <c r="AB676">
        <v>4.2146888534416025</v>
      </c>
      <c r="AC676">
        <v>-39.663272849794545</v>
      </c>
      <c r="AD676">
        <v>9</v>
      </c>
      <c r="AE676">
        <v>0</v>
      </c>
      <c r="AF676">
        <v>0</v>
      </c>
      <c r="AG676">
        <v>0</v>
      </c>
      <c r="AH676">
        <v>47</v>
      </c>
      <c r="AI676">
        <v>4</v>
      </c>
      <c r="AJ676">
        <v>6</v>
      </c>
      <c r="AK676">
        <v>0</v>
      </c>
      <c r="AL676">
        <v>7</v>
      </c>
      <c r="AM676">
        <v>1</v>
      </c>
    </row>
    <row r="677" spans="1:39">
      <c r="A677">
        <v>3</v>
      </c>
      <c r="B677">
        <v>312</v>
      </c>
      <c r="C677">
        <v>2018</v>
      </c>
      <c r="D677">
        <v>99</v>
      </c>
      <c r="E677">
        <v>52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52</v>
      </c>
      <c r="R677">
        <v>340</v>
      </c>
      <c r="S677">
        <v>340</v>
      </c>
      <c r="T677">
        <v>1.0268800966475382</v>
      </c>
      <c r="U677">
        <v>1.0327628383860961</v>
      </c>
      <c r="V677">
        <v>15.076470588235296</v>
      </c>
      <c r="W677">
        <v>59.147058823529406</v>
      </c>
      <c r="X677">
        <v>166.7570581862214</v>
      </c>
      <c r="Y677">
        <v>153.91676470588237</v>
      </c>
      <c r="Z677">
        <v>153.91676470588237</v>
      </c>
      <c r="AA677">
        <v>29.465717589467967</v>
      </c>
      <c r="AB677">
        <v>4.5924000705845236</v>
      </c>
      <c r="AC677">
        <v>-46.511747807701909</v>
      </c>
      <c r="AD677">
        <v>11</v>
      </c>
      <c r="AE677">
        <v>0</v>
      </c>
      <c r="AF677">
        <v>0</v>
      </c>
      <c r="AG677">
        <v>0</v>
      </c>
      <c r="AH677">
        <v>32</v>
      </c>
      <c r="AI677">
        <v>3</v>
      </c>
      <c r="AJ677">
        <v>2</v>
      </c>
      <c r="AK677">
        <v>1</v>
      </c>
      <c r="AL677">
        <v>5</v>
      </c>
      <c r="AM677">
        <v>0</v>
      </c>
    </row>
    <row r="678" spans="1:39">
      <c r="A678">
        <v>3</v>
      </c>
      <c r="B678">
        <v>313</v>
      </c>
      <c r="C678">
        <v>2017</v>
      </c>
      <c r="D678">
        <v>99</v>
      </c>
      <c r="E678">
        <v>1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107</v>
      </c>
      <c r="R678">
        <v>513</v>
      </c>
      <c r="S678">
        <v>513</v>
      </c>
      <c r="T678">
        <v>1.5760852867983652</v>
      </c>
      <c r="U678">
        <v>1.6072996575111771</v>
      </c>
      <c r="V678">
        <v>14.964912280701755</v>
      </c>
      <c r="W678">
        <v>58.99025341130605</v>
      </c>
      <c r="X678">
        <v>167.78472605010779</v>
      </c>
      <c r="Y678">
        <v>154.86530214424971</v>
      </c>
      <c r="Z678">
        <v>154.86530214424971</v>
      </c>
      <c r="AA678">
        <v>28.425678970054889</v>
      </c>
      <c r="AB678">
        <v>4.6614321660104681</v>
      </c>
      <c r="AC678">
        <v>-46.263025990799441</v>
      </c>
      <c r="AD678">
        <v>14</v>
      </c>
      <c r="AE678">
        <v>0</v>
      </c>
      <c r="AF678">
        <v>0</v>
      </c>
      <c r="AG678">
        <v>1</v>
      </c>
      <c r="AH678">
        <v>48</v>
      </c>
      <c r="AI678">
        <v>6</v>
      </c>
      <c r="AJ678">
        <v>13</v>
      </c>
      <c r="AK678">
        <v>3</v>
      </c>
      <c r="AL678">
        <v>21</v>
      </c>
      <c r="AM678">
        <v>4</v>
      </c>
    </row>
    <row r="679" spans="1:39">
      <c r="A679">
        <v>3</v>
      </c>
      <c r="B679">
        <v>314</v>
      </c>
      <c r="C679">
        <v>2017</v>
      </c>
      <c r="D679">
        <v>99</v>
      </c>
      <c r="E679">
        <v>2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144</v>
      </c>
      <c r="R679">
        <v>665</v>
      </c>
      <c r="S679">
        <v>665</v>
      </c>
      <c r="T679">
        <v>2.0430735199238064</v>
      </c>
      <c r="U679">
        <v>2.1020356362692048</v>
      </c>
      <c r="V679">
        <v>14.527819548872181</v>
      </c>
      <c r="W679">
        <v>58.336842105263152</v>
      </c>
      <c r="X679">
        <v>169.27443201720453</v>
      </c>
      <c r="Y679">
        <v>156.24030075187983</v>
      </c>
      <c r="Z679">
        <v>156.24030075187983</v>
      </c>
      <c r="AA679">
        <v>30.103593569110487</v>
      </c>
      <c r="AB679">
        <v>5.1723015002661992</v>
      </c>
      <c r="AC679">
        <v>-51.709384659030704</v>
      </c>
      <c r="AD679">
        <v>18</v>
      </c>
      <c r="AE679">
        <v>0</v>
      </c>
      <c r="AF679">
        <v>0</v>
      </c>
      <c r="AG679">
        <v>1</v>
      </c>
      <c r="AH679">
        <v>58</v>
      </c>
      <c r="AI679">
        <v>12</v>
      </c>
      <c r="AJ679">
        <v>10</v>
      </c>
      <c r="AK679">
        <v>3</v>
      </c>
      <c r="AL679">
        <v>22</v>
      </c>
      <c r="AM679">
        <v>1</v>
      </c>
    </row>
    <row r="680" spans="1:39">
      <c r="A680">
        <v>3</v>
      </c>
      <c r="B680">
        <v>315</v>
      </c>
      <c r="C680">
        <v>2017</v>
      </c>
      <c r="D680">
        <v>99</v>
      </c>
      <c r="E680">
        <v>3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147</v>
      </c>
      <c r="R680">
        <v>669</v>
      </c>
      <c r="S680">
        <v>669</v>
      </c>
      <c r="T680">
        <v>2.0553626839534247</v>
      </c>
      <c r="U680">
        <v>2.1006032550418325</v>
      </c>
      <c r="V680">
        <v>14.72645739910314</v>
      </c>
      <c r="W680">
        <v>58.463378176382683</v>
      </c>
      <c r="X680">
        <v>168.1476695055928</v>
      </c>
      <c r="Y680">
        <v>155.20029895366235</v>
      </c>
      <c r="Z680">
        <v>155.20029895366235</v>
      </c>
      <c r="AA680">
        <v>31.054669474551783</v>
      </c>
      <c r="AB680">
        <v>4.7807462572557613</v>
      </c>
      <c r="AC680">
        <v>-40.280795546991342</v>
      </c>
      <c r="AD680">
        <v>19</v>
      </c>
      <c r="AE680">
        <v>0</v>
      </c>
      <c r="AF680">
        <v>0</v>
      </c>
      <c r="AG680">
        <v>0</v>
      </c>
      <c r="AH680">
        <v>37</v>
      </c>
      <c r="AI680">
        <v>2</v>
      </c>
      <c r="AJ680">
        <v>6</v>
      </c>
      <c r="AK680">
        <v>1</v>
      </c>
      <c r="AL680">
        <v>22</v>
      </c>
      <c r="AM680">
        <v>3</v>
      </c>
    </row>
    <row r="681" spans="1:39">
      <c r="A681">
        <v>3</v>
      </c>
      <c r="B681">
        <v>316</v>
      </c>
      <c r="C681">
        <v>2017</v>
      </c>
      <c r="D681">
        <v>99</v>
      </c>
      <c r="E681">
        <v>4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124</v>
      </c>
      <c r="R681">
        <v>670</v>
      </c>
      <c r="S681">
        <v>670</v>
      </c>
      <c r="T681">
        <v>2.0584349749608277</v>
      </c>
      <c r="U681">
        <v>2.0232020671931634</v>
      </c>
      <c r="V681">
        <v>15.110447761194036</v>
      </c>
      <c r="W681">
        <v>59.28358208955224</v>
      </c>
      <c r="X681">
        <v>161.71019226726605</v>
      </c>
      <c r="Y681">
        <v>149.25850746268645</v>
      </c>
      <c r="Z681">
        <v>149.25850746268645</v>
      </c>
      <c r="AA681">
        <v>29.200007833455679</v>
      </c>
      <c r="AB681">
        <v>4.7432779463253532</v>
      </c>
      <c r="AC681">
        <v>-52.62082353080681</v>
      </c>
      <c r="AD681">
        <v>23</v>
      </c>
      <c r="AE681">
        <v>0</v>
      </c>
      <c r="AF681">
        <v>0</v>
      </c>
      <c r="AG681">
        <v>2</v>
      </c>
      <c r="AH681">
        <v>37</v>
      </c>
      <c r="AI681">
        <v>5</v>
      </c>
      <c r="AJ681">
        <v>6</v>
      </c>
      <c r="AK681">
        <v>4</v>
      </c>
      <c r="AL681">
        <v>24</v>
      </c>
      <c r="AM681">
        <v>4</v>
      </c>
    </row>
    <row r="682" spans="1:39">
      <c r="A682">
        <v>3</v>
      </c>
      <c r="B682">
        <v>317</v>
      </c>
      <c r="C682">
        <v>2017</v>
      </c>
      <c r="D682">
        <v>99</v>
      </c>
      <c r="E682">
        <v>5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125</v>
      </c>
      <c r="R682">
        <v>593</v>
      </c>
      <c r="S682">
        <v>593</v>
      </c>
      <c r="T682">
        <v>1.8218685673907029</v>
      </c>
      <c r="U682">
        <v>1.8383763335661425</v>
      </c>
      <c r="V682">
        <v>14.69814502529511</v>
      </c>
      <c r="W682">
        <v>58.576728499156843</v>
      </c>
      <c r="X682">
        <v>166.01703880045076</v>
      </c>
      <c r="Y682">
        <v>153.2337268128162</v>
      </c>
      <c r="Z682">
        <v>153.2337268128162</v>
      </c>
      <c r="AA682">
        <v>28.775053764730625</v>
      </c>
      <c r="AB682">
        <v>4.9101125736740894</v>
      </c>
      <c r="AC682">
        <v>-48.485179403948486</v>
      </c>
      <c r="AD682">
        <v>25</v>
      </c>
      <c r="AE682">
        <v>0</v>
      </c>
      <c r="AF682">
        <v>0</v>
      </c>
      <c r="AG682">
        <v>4</v>
      </c>
      <c r="AH682">
        <v>50</v>
      </c>
      <c r="AI682">
        <v>6</v>
      </c>
      <c r="AJ682">
        <v>7</v>
      </c>
      <c r="AK682">
        <v>4</v>
      </c>
      <c r="AL682">
        <v>11</v>
      </c>
      <c r="AM682">
        <v>1</v>
      </c>
    </row>
    <row r="683" spans="1:39">
      <c r="A683">
        <v>3</v>
      </c>
      <c r="B683">
        <v>318</v>
      </c>
      <c r="C683">
        <v>2017</v>
      </c>
      <c r="D683">
        <v>99</v>
      </c>
      <c r="E683">
        <v>6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121</v>
      </c>
      <c r="R683">
        <v>588</v>
      </c>
      <c r="S683">
        <v>588</v>
      </c>
      <c r="T683">
        <v>1.806507112353682</v>
      </c>
      <c r="U683">
        <v>1.8148027374342843</v>
      </c>
      <c r="V683">
        <v>14.8265306122449</v>
      </c>
      <c r="W683">
        <v>58.811224489795919</v>
      </c>
      <c r="X683">
        <v>165.28180069427563</v>
      </c>
      <c r="Y683">
        <v>152.55510204081639</v>
      </c>
      <c r="Z683">
        <v>152.55510204081639</v>
      </c>
      <c r="AA683">
        <v>29.558021307743498</v>
      </c>
      <c r="AB683">
        <v>4.7092407923953923</v>
      </c>
      <c r="AC683">
        <v>-45.568088774777529</v>
      </c>
      <c r="AD683">
        <v>13</v>
      </c>
      <c r="AE683">
        <v>0</v>
      </c>
      <c r="AF683">
        <v>0</v>
      </c>
      <c r="AG683">
        <v>1</v>
      </c>
      <c r="AH683">
        <v>32</v>
      </c>
      <c r="AI683">
        <v>6</v>
      </c>
      <c r="AJ683">
        <v>9</v>
      </c>
      <c r="AK683">
        <v>4</v>
      </c>
      <c r="AL683">
        <v>11</v>
      </c>
      <c r="AM683">
        <v>1</v>
      </c>
    </row>
    <row r="684" spans="1:39">
      <c r="A684">
        <v>3</v>
      </c>
      <c r="B684">
        <v>319</v>
      </c>
      <c r="C684">
        <v>2017</v>
      </c>
      <c r="D684">
        <v>99</v>
      </c>
      <c r="E684">
        <v>7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134</v>
      </c>
      <c r="R684">
        <v>535</v>
      </c>
      <c r="S684">
        <v>535</v>
      </c>
      <c r="T684">
        <v>1.643675688961258</v>
      </c>
      <c r="U684">
        <v>1.6582463016746187</v>
      </c>
      <c r="V684">
        <v>15.031775700934576</v>
      </c>
      <c r="W684">
        <v>59.19813084112149</v>
      </c>
      <c r="X684">
        <v>165.98475106570422</v>
      </c>
      <c r="Y684">
        <v>153.20392523364475</v>
      </c>
      <c r="Z684">
        <v>153.20392523364475</v>
      </c>
      <c r="AA684">
        <v>27.499425372314985</v>
      </c>
      <c r="AB684">
        <v>4.5039957609500467</v>
      </c>
      <c r="AC684">
        <v>-42.229661077767616</v>
      </c>
      <c r="AD684">
        <v>12</v>
      </c>
      <c r="AE684">
        <v>0</v>
      </c>
      <c r="AF684">
        <v>0</v>
      </c>
      <c r="AG684">
        <v>1</v>
      </c>
      <c r="AH684">
        <v>37</v>
      </c>
      <c r="AI684">
        <v>6</v>
      </c>
      <c r="AJ684">
        <v>5</v>
      </c>
      <c r="AK684">
        <v>7</v>
      </c>
      <c r="AL684">
        <v>12</v>
      </c>
      <c r="AM684">
        <v>0</v>
      </c>
    </row>
    <row r="685" spans="1:39">
      <c r="A685">
        <v>3</v>
      </c>
      <c r="B685">
        <v>320</v>
      </c>
      <c r="C685">
        <v>2017</v>
      </c>
      <c r="D685">
        <v>99</v>
      </c>
      <c r="E685">
        <v>8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114</v>
      </c>
      <c r="R685">
        <v>528</v>
      </c>
      <c r="S685">
        <v>528</v>
      </c>
      <c r="T685">
        <v>1.6221696519094289</v>
      </c>
      <c r="U685">
        <v>1.5975400430466979</v>
      </c>
      <c r="V685">
        <v>14.977272727272725</v>
      </c>
      <c r="W685">
        <v>59.028409090909101</v>
      </c>
      <c r="X685">
        <v>162.02825929938612</v>
      </c>
      <c r="Y685">
        <v>149.55208333333337</v>
      </c>
      <c r="Z685">
        <v>149.55208333333337</v>
      </c>
      <c r="AA685">
        <v>30.225815454709178</v>
      </c>
      <c r="AB685">
        <v>4.4177186848076362</v>
      </c>
      <c r="AC685">
        <v>-44.155721860445318</v>
      </c>
      <c r="AD685">
        <v>27</v>
      </c>
      <c r="AE685">
        <v>0</v>
      </c>
      <c r="AF685">
        <v>0</v>
      </c>
      <c r="AG685">
        <v>3</v>
      </c>
      <c r="AH685">
        <v>36</v>
      </c>
      <c r="AI685">
        <v>2</v>
      </c>
      <c r="AJ685">
        <v>6</v>
      </c>
      <c r="AK685">
        <v>12</v>
      </c>
      <c r="AL685">
        <v>25</v>
      </c>
      <c r="AM685">
        <v>2</v>
      </c>
    </row>
    <row r="686" spans="1:39">
      <c r="A686">
        <v>3</v>
      </c>
      <c r="B686">
        <v>321</v>
      </c>
      <c r="C686">
        <v>2017</v>
      </c>
      <c r="D686">
        <v>99</v>
      </c>
      <c r="E686">
        <v>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117</v>
      </c>
      <c r="R686">
        <v>503</v>
      </c>
      <c r="S686">
        <v>503</v>
      </c>
      <c r="T686">
        <v>1.5453623767243228</v>
      </c>
      <c r="U686">
        <v>1.5488390813159989</v>
      </c>
      <c r="V686">
        <v>15.037773359840957</v>
      </c>
      <c r="W686">
        <v>59.157057654075544</v>
      </c>
      <c r="X686">
        <v>164.89642857912111</v>
      </c>
      <c r="Y686">
        <v>152.19940357852889</v>
      </c>
      <c r="Z686">
        <v>152.19940357852889</v>
      </c>
      <c r="AA686">
        <v>29.304306939610253</v>
      </c>
      <c r="AB686">
        <v>4.5685832783945743</v>
      </c>
      <c r="AC686">
        <v>-37.679229108450819</v>
      </c>
      <c r="AD686">
        <v>26</v>
      </c>
      <c r="AE686">
        <v>0</v>
      </c>
      <c r="AF686">
        <v>0</v>
      </c>
      <c r="AG686">
        <v>4</v>
      </c>
      <c r="AH686">
        <v>36</v>
      </c>
      <c r="AI686">
        <v>3</v>
      </c>
      <c r="AJ686">
        <v>7</v>
      </c>
      <c r="AK686">
        <v>10</v>
      </c>
      <c r="AL686">
        <v>27</v>
      </c>
      <c r="AM686">
        <v>4</v>
      </c>
    </row>
    <row r="687" spans="1:39">
      <c r="A687">
        <v>3</v>
      </c>
      <c r="B687">
        <v>322</v>
      </c>
      <c r="C687">
        <v>2017</v>
      </c>
      <c r="D687">
        <v>99</v>
      </c>
      <c r="E687">
        <v>10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119</v>
      </c>
      <c r="R687">
        <v>592</v>
      </c>
      <c r="S687">
        <v>592</v>
      </c>
      <c r="T687">
        <v>1.8187962763832983</v>
      </c>
      <c r="U687">
        <v>1.8163039053307688</v>
      </c>
      <c r="V687">
        <v>14.967905405405412</v>
      </c>
      <c r="W687">
        <v>58.98986486486487</v>
      </c>
      <c r="X687">
        <v>164.30082574448778</v>
      </c>
      <c r="Y687">
        <v>151.6496621621622</v>
      </c>
      <c r="Z687">
        <v>151.6496621621622</v>
      </c>
      <c r="AA687">
        <v>29.98553986903007</v>
      </c>
      <c r="AB687">
        <v>4.4539572423715406</v>
      </c>
      <c r="AC687">
        <v>-44.020710670073271</v>
      </c>
      <c r="AD687">
        <v>14</v>
      </c>
      <c r="AE687">
        <v>0</v>
      </c>
      <c r="AF687">
        <v>0</v>
      </c>
      <c r="AG687">
        <v>1</v>
      </c>
      <c r="AH687">
        <v>42</v>
      </c>
      <c r="AI687">
        <v>8</v>
      </c>
      <c r="AJ687">
        <v>7</v>
      </c>
      <c r="AK687">
        <v>5</v>
      </c>
      <c r="AL687">
        <v>17</v>
      </c>
      <c r="AM687">
        <v>2</v>
      </c>
    </row>
    <row r="688" spans="1:39">
      <c r="A688">
        <v>3</v>
      </c>
      <c r="B688">
        <v>323</v>
      </c>
      <c r="C688">
        <v>2017</v>
      </c>
      <c r="D688">
        <v>99</v>
      </c>
      <c r="E688">
        <v>11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129</v>
      </c>
      <c r="R688">
        <v>567</v>
      </c>
      <c r="S688">
        <v>567</v>
      </c>
      <c r="T688">
        <v>1.7419890011981936</v>
      </c>
      <c r="U688">
        <v>1.7508776673194251</v>
      </c>
      <c r="V688">
        <v>14.894179894179898</v>
      </c>
      <c r="W688">
        <v>58.839506172839506</v>
      </c>
      <c r="X688">
        <v>165.36579400429156</v>
      </c>
      <c r="Y688">
        <v>152.63262786596121</v>
      </c>
      <c r="Z688">
        <v>152.63262786596121</v>
      </c>
      <c r="AA688">
        <v>29.937004594052745</v>
      </c>
      <c r="AB688">
        <v>5.0206619049929939</v>
      </c>
      <c r="AC688">
        <v>-51.228749348637827</v>
      </c>
      <c r="AD688">
        <v>21</v>
      </c>
      <c r="AE688">
        <v>0</v>
      </c>
      <c r="AF688">
        <v>0</v>
      </c>
      <c r="AG688">
        <v>4</v>
      </c>
      <c r="AH688">
        <v>66</v>
      </c>
      <c r="AI688">
        <v>7</v>
      </c>
      <c r="AJ688">
        <v>7</v>
      </c>
      <c r="AK688">
        <v>7</v>
      </c>
      <c r="AL688">
        <v>11</v>
      </c>
      <c r="AM688">
        <v>2</v>
      </c>
    </row>
    <row r="689" spans="1:39">
      <c r="A689">
        <v>3</v>
      </c>
      <c r="B689">
        <v>324</v>
      </c>
      <c r="C689">
        <v>2017</v>
      </c>
      <c r="D689">
        <v>99</v>
      </c>
      <c r="E689">
        <v>12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126</v>
      </c>
      <c r="R689">
        <v>656</v>
      </c>
      <c r="S689">
        <v>656</v>
      </c>
      <c r="T689">
        <v>2.0154229008571689</v>
      </c>
      <c r="U689">
        <v>2.0079132184145476</v>
      </c>
      <c r="V689">
        <v>14.731707317073171</v>
      </c>
      <c r="W689">
        <v>58.611280487804891</v>
      </c>
      <c r="X689">
        <v>163.91324022936857</v>
      </c>
      <c r="Y689">
        <v>151.29192073170731</v>
      </c>
      <c r="Z689">
        <v>151.29192073170731</v>
      </c>
      <c r="AA689">
        <v>29.998989494665196</v>
      </c>
      <c r="AB689">
        <v>4.9518838070374462</v>
      </c>
      <c r="AC689">
        <v>-47.49375021955457</v>
      </c>
      <c r="AD689">
        <v>19</v>
      </c>
      <c r="AE689">
        <v>0</v>
      </c>
      <c r="AF689">
        <v>0</v>
      </c>
      <c r="AG689">
        <v>3</v>
      </c>
      <c r="AH689">
        <v>48</v>
      </c>
      <c r="AI689">
        <v>7</v>
      </c>
      <c r="AJ689">
        <v>4</v>
      </c>
      <c r="AK689">
        <v>4</v>
      </c>
      <c r="AL689">
        <v>9</v>
      </c>
      <c r="AM689">
        <v>3</v>
      </c>
    </row>
    <row r="690" spans="1:39">
      <c r="A690">
        <v>3</v>
      </c>
      <c r="B690">
        <v>325</v>
      </c>
      <c r="C690">
        <v>2017</v>
      </c>
      <c r="D690">
        <v>99</v>
      </c>
      <c r="E690">
        <v>13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130</v>
      </c>
      <c r="R690">
        <v>510</v>
      </c>
      <c r="S690">
        <v>510</v>
      </c>
      <c r="T690">
        <v>1.5668684137761524</v>
      </c>
      <c r="U690">
        <v>1.5890408431368159</v>
      </c>
      <c r="V690">
        <v>14.752941176470587</v>
      </c>
      <c r="W690">
        <v>58.592156862745114</v>
      </c>
      <c r="X690">
        <v>166.85446009389685</v>
      </c>
      <c r="Y690">
        <v>154.00666666666663</v>
      </c>
      <c r="Z690">
        <v>154.00666666666663</v>
      </c>
      <c r="AA690">
        <v>30.732363899473334</v>
      </c>
      <c r="AB690">
        <v>4.7686000386208436</v>
      </c>
      <c r="AC690">
        <v>-52.564164083042385</v>
      </c>
      <c r="AD690">
        <v>25</v>
      </c>
      <c r="AE690">
        <v>0</v>
      </c>
      <c r="AF690">
        <v>0</v>
      </c>
      <c r="AG690">
        <v>0</v>
      </c>
      <c r="AH690">
        <v>45</v>
      </c>
      <c r="AI690">
        <v>8</v>
      </c>
      <c r="AJ690">
        <v>7</v>
      </c>
      <c r="AK690">
        <v>2</v>
      </c>
      <c r="AL690">
        <v>13</v>
      </c>
      <c r="AM690">
        <v>2</v>
      </c>
    </row>
    <row r="691" spans="1:39">
      <c r="A691">
        <v>3</v>
      </c>
      <c r="B691">
        <v>326</v>
      </c>
      <c r="C691">
        <v>2017</v>
      </c>
      <c r="D691">
        <v>99</v>
      </c>
      <c r="E691">
        <v>14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146</v>
      </c>
      <c r="R691">
        <v>904</v>
      </c>
      <c r="S691">
        <v>904</v>
      </c>
      <c r="T691">
        <v>2.7773510706934155</v>
      </c>
      <c r="U691">
        <v>2.7717042071262088</v>
      </c>
      <c r="V691">
        <v>14.713495575221238</v>
      </c>
      <c r="W691">
        <v>58.603982300884951</v>
      </c>
      <c r="X691">
        <v>164.19177077440816</v>
      </c>
      <c r="Y691">
        <v>151.54900442477876</v>
      </c>
      <c r="Z691">
        <v>151.54900442477876</v>
      </c>
      <c r="AA691">
        <v>28.901358005880276</v>
      </c>
      <c r="AB691">
        <v>4.667272808473153</v>
      </c>
      <c r="AC691">
        <v>-48.489138846512439</v>
      </c>
      <c r="AD691">
        <v>29</v>
      </c>
      <c r="AE691">
        <v>0</v>
      </c>
      <c r="AF691">
        <v>0</v>
      </c>
      <c r="AG691">
        <v>5</v>
      </c>
      <c r="AH691">
        <v>100</v>
      </c>
      <c r="AI691">
        <v>43</v>
      </c>
      <c r="AJ691">
        <v>14</v>
      </c>
      <c r="AK691">
        <v>14</v>
      </c>
      <c r="AL691">
        <v>26</v>
      </c>
      <c r="AM691">
        <v>10</v>
      </c>
    </row>
    <row r="692" spans="1:39">
      <c r="A692">
        <v>3</v>
      </c>
      <c r="B692">
        <v>327</v>
      </c>
      <c r="C692">
        <v>2017</v>
      </c>
      <c r="D692">
        <v>99</v>
      </c>
      <c r="E692">
        <v>15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49</v>
      </c>
      <c r="R692">
        <v>181</v>
      </c>
      <c r="S692">
        <v>181</v>
      </c>
      <c r="T692">
        <v>0.55608467234016412</v>
      </c>
      <c r="U692">
        <v>0.54622077745040276</v>
      </c>
      <c r="V692">
        <v>15.127071823204423</v>
      </c>
      <c r="W692">
        <v>59.375690607734811</v>
      </c>
      <c r="X692">
        <v>161.60789642230779</v>
      </c>
      <c r="Y692">
        <v>149.16408839779001</v>
      </c>
      <c r="Z692">
        <v>149.16408839779001</v>
      </c>
      <c r="AA692">
        <v>29.502270403743942</v>
      </c>
      <c r="AB692">
        <v>5.0622931926514383</v>
      </c>
      <c r="AC692">
        <v>-46.418199100084841</v>
      </c>
      <c r="AD692">
        <v>3</v>
      </c>
      <c r="AE692">
        <v>0</v>
      </c>
      <c r="AF692">
        <v>0</v>
      </c>
      <c r="AG692">
        <v>0</v>
      </c>
      <c r="AH692">
        <v>2</v>
      </c>
      <c r="AI692">
        <v>0</v>
      </c>
      <c r="AJ692">
        <v>0</v>
      </c>
      <c r="AK692">
        <v>2</v>
      </c>
      <c r="AL692">
        <v>1</v>
      </c>
      <c r="AM692">
        <v>1</v>
      </c>
    </row>
    <row r="693" spans="1:39">
      <c r="A693">
        <v>3</v>
      </c>
      <c r="B693">
        <v>328</v>
      </c>
      <c r="C693">
        <v>2017</v>
      </c>
      <c r="D693">
        <v>99</v>
      </c>
      <c r="E693">
        <v>16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142</v>
      </c>
      <c r="R693">
        <v>714</v>
      </c>
      <c r="S693">
        <v>714</v>
      </c>
      <c r="T693">
        <v>2.1936157792866138</v>
      </c>
      <c r="U693">
        <v>2.1922007975126405</v>
      </c>
      <c r="V693">
        <v>14.924369747899162</v>
      </c>
      <c r="W693">
        <v>58.924369747899149</v>
      </c>
      <c r="X693">
        <v>164.42015592802676</v>
      </c>
      <c r="Y693">
        <v>151.75980392156848</v>
      </c>
      <c r="Z693">
        <v>151.75980392156848</v>
      </c>
      <c r="AA693">
        <v>29.377524717120405</v>
      </c>
      <c r="AB693">
        <v>4.7747462376125398</v>
      </c>
      <c r="AC693">
        <v>-47.044320492629424</v>
      </c>
      <c r="AD693">
        <v>18</v>
      </c>
      <c r="AE693">
        <v>0</v>
      </c>
      <c r="AF693">
        <v>0</v>
      </c>
      <c r="AG693">
        <v>4</v>
      </c>
      <c r="AH693">
        <v>63</v>
      </c>
      <c r="AI693">
        <v>5</v>
      </c>
      <c r="AJ693">
        <v>9</v>
      </c>
      <c r="AK693">
        <v>3</v>
      </c>
      <c r="AL693">
        <v>36</v>
      </c>
      <c r="AM693">
        <v>1</v>
      </c>
    </row>
    <row r="694" spans="1:39">
      <c r="A694">
        <v>3</v>
      </c>
      <c r="B694">
        <v>329</v>
      </c>
      <c r="C694">
        <v>2017</v>
      </c>
      <c r="D694">
        <v>99</v>
      </c>
      <c r="E694">
        <v>17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163</v>
      </c>
      <c r="R694">
        <v>740</v>
      </c>
      <c r="S694">
        <v>740</v>
      </c>
      <c r="T694">
        <v>2.2734953454791231</v>
      </c>
      <c r="U694">
        <v>2.2436026475746118</v>
      </c>
      <c r="V694">
        <v>14.904054054054052</v>
      </c>
      <c r="W694">
        <v>58.88513513513513</v>
      </c>
      <c r="X694">
        <v>162.36303475740075</v>
      </c>
      <c r="Y694">
        <v>149.86108108108081</v>
      </c>
      <c r="Z694">
        <v>149.86108108108081</v>
      </c>
      <c r="AA694">
        <v>29.090696458712745</v>
      </c>
      <c r="AB694">
        <v>4.6535712073350783</v>
      </c>
      <c r="AC694">
        <v>-48.399973430896637</v>
      </c>
      <c r="AD694">
        <v>36</v>
      </c>
      <c r="AE694">
        <v>1</v>
      </c>
      <c r="AF694">
        <v>0</v>
      </c>
      <c r="AG694">
        <v>0</v>
      </c>
      <c r="AH694">
        <v>54</v>
      </c>
      <c r="AI694">
        <v>10</v>
      </c>
      <c r="AJ694">
        <v>9</v>
      </c>
      <c r="AK694">
        <v>3</v>
      </c>
      <c r="AL694">
        <v>21</v>
      </c>
      <c r="AM694">
        <v>0</v>
      </c>
    </row>
    <row r="695" spans="1:39">
      <c r="A695">
        <v>3</v>
      </c>
      <c r="B695">
        <v>330</v>
      </c>
      <c r="C695">
        <v>2017</v>
      </c>
      <c r="D695">
        <v>99</v>
      </c>
      <c r="E695">
        <v>18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132</v>
      </c>
      <c r="R695">
        <v>603</v>
      </c>
      <c r="S695">
        <v>603</v>
      </c>
      <c r="T695">
        <v>1.8525914774647447</v>
      </c>
      <c r="U695">
        <v>1.85114435323557</v>
      </c>
      <c r="V695">
        <v>14.706467661691541</v>
      </c>
      <c r="W695">
        <v>58.457711442786071</v>
      </c>
      <c r="X695">
        <v>164.39776559599991</v>
      </c>
      <c r="Y695">
        <v>151.73913764510783</v>
      </c>
      <c r="Z695">
        <v>151.73913764510783</v>
      </c>
      <c r="AA695">
        <v>29.558904183061351</v>
      </c>
      <c r="AB695">
        <v>5.4275984815203486</v>
      </c>
      <c r="AC695">
        <v>-45.86051189055663</v>
      </c>
      <c r="AD695">
        <v>13</v>
      </c>
      <c r="AE695">
        <v>0</v>
      </c>
      <c r="AF695">
        <v>0</v>
      </c>
      <c r="AG695">
        <v>0</v>
      </c>
      <c r="AH695">
        <v>38</v>
      </c>
      <c r="AI695">
        <v>7</v>
      </c>
      <c r="AJ695">
        <v>7</v>
      </c>
      <c r="AK695">
        <v>4</v>
      </c>
      <c r="AL695">
        <v>24</v>
      </c>
      <c r="AM695">
        <v>2</v>
      </c>
    </row>
    <row r="696" spans="1:39">
      <c r="A696">
        <v>3</v>
      </c>
      <c r="B696">
        <v>331</v>
      </c>
      <c r="C696">
        <v>2017</v>
      </c>
      <c r="D696">
        <v>99</v>
      </c>
      <c r="E696">
        <v>19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115</v>
      </c>
      <c r="R696">
        <v>530</v>
      </c>
      <c r="S696">
        <v>530</v>
      </c>
      <c r="T696">
        <v>1.6283142339242371</v>
      </c>
      <c r="U696">
        <v>1.6269665754649871</v>
      </c>
      <c r="V696">
        <v>14.752830188679248</v>
      </c>
      <c r="W696">
        <v>58.660377358490599</v>
      </c>
      <c r="X696">
        <v>164.39011427052861</v>
      </c>
      <c r="Y696">
        <v>151.73207547169827</v>
      </c>
      <c r="Z696">
        <v>151.73207547169827</v>
      </c>
      <c r="AA696">
        <v>30.447390281231719</v>
      </c>
      <c r="AB696">
        <v>4.893751874050281</v>
      </c>
      <c r="AC696">
        <v>-46.153658009457118</v>
      </c>
      <c r="AD696">
        <v>17</v>
      </c>
      <c r="AE696">
        <v>0</v>
      </c>
      <c r="AF696">
        <v>0</v>
      </c>
      <c r="AG696">
        <v>2</v>
      </c>
      <c r="AH696">
        <v>29</v>
      </c>
      <c r="AI696">
        <v>2</v>
      </c>
      <c r="AJ696">
        <v>6</v>
      </c>
      <c r="AK696">
        <v>4</v>
      </c>
      <c r="AL696">
        <v>20</v>
      </c>
      <c r="AM696">
        <v>2</v>
      </c>
    </row>
    <row r="697" spans="1:39">
      <c r="A697">
        <v>3</v>
      </c>
      <c r="B697">
        <v>332</v>
      </c>
      <c r="C697">
        <v>2017</v>
      </c>
      <c r="D697">
        <v>99</v>
      </c>
      <c r="E697">
        <v>20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133</v>
      </c>
      <c r="R697">
        <v>631</v>
      </c>
      <c r="S697">
        <v>631</v>
      </c>
      <c r="T697">
        <v>1.9386156256720639</v>
      </c>
      <c r="U697">
        <v>1.9423918929488448</v>
      </c>
      <c r="V697">
        <v>14.803486529318544</v>
      </c>
      <c r="W697">
        <v>58.670364500792402</v>
      </c>
      <c r="X697">
        <v>164.846766813241</v>
      </c>
      <c r="Y697">
        <v>152.15356576862129</v>
      </c>
      <c r="Z697">
        <v>152.15356576862129</v>
      </c>
      <c r="AA697">
        <v>30.316895476130931</v>
      </c>
      <c r="AB697">
        <v>5.055545011801045</v>
      </c>
      <c r="AC697">
        <v>-49.869064073692122</v>
      </c>
      <c r="AD697">
        <v>27</v>
      </c>
      <c r="AE697">
        <v>0</v>
      </c>
      <c r="AF697">
        <v>0</v>
      </c>
      <c r="AG697">
        <v>3</v>
      </c>
      <c r="AH697">
        <v>36</v>
      </c>
      <c r="AI697">
        <v>6</v>
      </c>
      <c r="AJ697">
        <v>5</v>
      </c>
      <c r="AK697">
        <v>11</v>
      </c>
      <c r="AL697">
        <v>27</v>
      </c>
      <c r="AM697">
        <v>3</v>
      </c>
    </row>
    <row r="698" spans="1:39">
      <c r="A698">
        <v>3</v>
      </c>
      <c r="B698">
        <v>333</v>
      </c>
      <c r="C698">
        <v>2017</v>
      </c>
      <c r="D698">
        <v>99</v>
      </c>
      <c r="E698">
        <v>21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145</v>
      </c>
      <c r="R698">
        <v>690</v>
      </c>
      <c r="S698">
        <v>690</v>
      </c>
      <c r="T698">
        <v>2.1198807951089123</v>
      </c>
      <c r="U698">
        <v>2.1008743554436213</v>
      </c>
      <c r="V698">
        <v>15.07391304347826</v>
      </c>
      <c r="W698">
        <v>59.134782608695659</v>
      </c>
      <c r="X698">
        <v>163.05117213874101</v>
      </c>
      <c r="Y698">
        <v>150.49623188405798</v>
      </c>
      <c r="Z698">
        <v>150.49623188405798</v>
      </c>
      <c r="AA698">
        <v>27.82282949079346</v>
      </c>
      <c r="AB698">
        <v>4.6254596665255159</v>
      </c>
      <c r="AC698">
        <v>-42.087286804232967</v>
      </c>
      <c r="AD698">
        <v>25</v>
      </c>
      <c r="AE698">
        <v>0</v>
      </c>
      <c r="AF698">
        <v>0</v>
      </c>
      <c r="AG698">
        <v>1</v>
      </c>
      <c r="AH698">
        <v>56</v>
      </c>
      <c r="AI698">
        <v>9</v>
      </c>
      <c r="AJ698">
        <v>6</v>
      </c>
      <c r="AK698">
        <v>10</v>
      </c>
      <c r="AL698">
        <v>40</v>
      </c>
      <c r="AM698">
        <v>2</v>
      </c>
    </row>
    <row r="699" spans="1:39">
      <c r="A699">
        <v>3</v>
      </c>
      <c r="B699">
        <v>334</v>
      </c>
      <c r="C699">
        <v>2017</v>
      </c>
      <c r="D699">
        <v>99</v>
      </c>
      <c r="E699">
        <v>22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120</v>
      </c>
      <c r="R699">
        <v>625</v>
      </c>
      <c r="S699">
        <v>625</v>
      </c>
      <c r="T699">
        <v>1.920181879627638</v>
      </c>
      <c r="U699">
        <v>1.9263585296339631</v>
      </c>
      <c r="V699">
        <v>14.6912</v>
      </c>
      <c r="W699">
        <v>58.569600000000001</v>
      </c>
      <c r="X699">
        <v>165.05551462621892</v>
      </c>
      <c r="Y699">
        <v>152.34623999999988</v>
      </c>
      <c r="Z699">
        <v>152.34623999999988</v>
      </c>
      <c r="AA699">
        <v>29.651855487682841</v>
      </c>
      <c r="AB699">
        <v>4.9891437982884161</v>
      </c>
      <c r="AC699">
        <v>-47.978531634980591</v>
      </c>
      <c r="AD699">
        <v>18</v>
      </c>
      <c r="AE699">
        <v>0</v>
      </c>
      <c r="AF699">
        <v>0</v>
      </c>
      <c r="AG699">
        <v>1</v>
      </c>
      <c r="AH699">
        <v>55</v>
      </c>
      <c r="AI699">
        <v>3</v>
      </c>
      <c r="AJ699">
        <v>10</v>
      </c>
      <c r="AK699">
        <v>3</v>
      </c>
      <c r="AL699">
        <v>24</v>
      </c>
      <c r="AM699">
        <v>3</v>
      </c>
    </row>
    <row r="700" spans="1:39">
      <c r="A700">
        <v>3</v>
      </c>
      <c r="B700">
        <v>335</v>
      </c>
      <c r="C700">
        <v>2017</v>
      </c>
      <c r="D700">
        <v>99</v>
      </c>
      <c r="E700">
        <v>23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127</v>
      </c>
      <c r="R700">
        <v>521</v>
      </c>
      <c r="S700">
        <v>521</v>
      </c>
      <c r="T700">
        <v>1.6006636148575997</v>
      </c>
      <c r="U700">
        <v>1.6098690419162112</v>
      </c>
      <c r="V700">
        <v>14.725527831094052</v>
      </c>
      <c r="W700">
        <v>58.545105566218801</v>
      </c>
      <c r="X700">
        <v>165.47247459361213</v>
      </c>
      <c r="Y700">
        <v>152.73109404990427</v>
      </c>
      <c r="Z700">
        <v>152.73109404990427</v>
      </c>
      <c r="AA700">
        <v>28.707458094414161</v>
      </c>
      <c r="AB700">
        <v>5.2684535419780314</v>
      </c>
      <c r="AC700">
        <v>-45.068778556575992</v>
      </c>
      <c r="AD700">
        <v>14</v>
      </c>
      <c r="AE700">
        <v>0</v>
      </c>
      <c r="AF700">
        <v>0</v>
      </c>
      <c r="AG700">
        <v>1</v>
      </c>
      <c r="AH700">
        <v>39</v>
      </c>
      <c r="AI700">
        <v>10</v>
      </c>
      <c r="AJ700">
        <v>3</v>
      </c>
      <c r="AK700">
        <v>5</v>
      </c>
      <c r="AL700">
        <v>16</v>
      </c>
      <c r="AM700">
        <v>1</v>
      </c>
    </row>
    <row r="701" spans="1:39">
      <c r="A701">
        <v>3</v>
      </c>
      <c r="B701">
        <v>336</v>
      </c>
      <c r="C701">
        <v>2017</v>
      </c>
      <c r="D701">
        <v>99</v>
      </c>
      <c r="E701">
        <v>24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123</v>
      </c>
      <c r="R701">
        <v>502</v>
      </c>
      <c r="S701">
        <v>502</v>
      </c>
      <c r="T701">
        <v>1.5422900857169191</v>
      </c>
      <c r="U701">
        <v>1.5492194311334355</v>
      </c>
      <c r="V701">
        <v>14.81872509960159</v>
      </c>
      <c r="W701">
        <v>58.760956175298801</v>
      </c>
      <c r="X701">
        <v>165.26548195085306</v>
      </c>
      <c r="Y701">
        <v>152.54003984063732</v>
      </c>
      <c r="Z701">
        <v>152.54003984063732</v>
      </c>
      <c r="AA701">
        <v>29.222294237047308</v>
      </c>
      <c r="AB701">
        <v>4.8588266788691561</v>
      </c>
      <c r="AC701">
        <v>-43.52805767933345</v>
      </c>
      <c r="AD701">
        <v>9</v>
      </c>
      <c r="AE701">
        <v>0</v>
      </c>
      <c r="AF701">
        <v>0</v>
      </c>
      <c r="AG701">
        <v>1</v>
      </c>
      <c r="AH701">
        <v>30</v>
      </c>
      <c r="AI701">
        <v>9</v>
      </c>
      <c r="AJ701">
        <v>6</v>
      </c>
      <c r="AK701">
        <v>2</v>
      </c>
      <c r="AL701">
        <v>24</v>
      </c>
      <c r="AM701">
        <v>2</v>
      </c>
    </row>
    <row r="702" spans="1:39">
      <c r="A702">
        <v>3</v>
      </c>
      <c r="B702">
        <v>337</v>
      </c>
      <c r="C702">
        <v>2017</v>
      </c>
      <c r="D702">
        <v>99</v>
      </c>
      <c r="E702">
        <v>25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138</v>
      </c>
      <c r="R702">
        <v>624</v>
      </c>
      <c r="S702">
        <v>624</v>
      </c>
      <c r="T702">
        <v>1.9171095886202341</v>
      </c>
      <c r="U702">
        <v>1.8729699587170747</v>
      </c>
      <c r="V702">
        <v>14.87019230769231</v>
      </c>
      <c r="W702">
        <v>58.921474358974358</v>
      </c>
      <c r="X702">
        <v>160.73822124065893</v>
      </c>
      <c r="Y702">
        <v>148.36137820512829</v>
      </c>
      <c r="Z702">
        <v>148.36137820512829</v>
      </c>
      <c r="AA702">
        <v>29.88710915450628</v>
      </c>
      <c r="AB702">
        <v>4.932420259987766</v>
      </c>
      <c r="AC702">
        <v>-47.016188856359371</v>
      </c>
      <c r="AD702">
        <v>25</v>
      </c>
      <c r="AE702">
        <v>0</v>
      </c>
      <c r="AF702">
        <v>0</v>
      </c>
      <c r="AG702">
        <v>0</v>
      </c>
      <c r="AH702">
        <v>45</v>
      </c>
      <c r="AI702">
        <v>3</v>
      </c>
      <c r="AJ702">
        <v>6</v>
      </c>
      <c r="AK702">
        <v>7</v>
      </c>
      <c r="AL702">
        <v>44</v>
      </c>
      <c r="AM702">
        <v>3</v>
      </c>
    </row>
    <row r="703" spans="1:39">
      <c r="A703">
        <v>3</v>
      </c>
      <c r="B703">
        <v>338</v>
      </c>
      <c r="C703">
        <v>2017</v>
      </c>
      <c r="D703">
        <v>99</v>
      </c>
      <c r="E703">
        <v>26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131</v>
      </c>
      <c r="R703">
        <v>651</v>
      </c>
      <c r="S703">
        <v>651</v>
      </c>
      <c r="T703">
        <v>2.000061445820148</v>
      </c>
      <c r="U703">
        <v>2.0080609074394031</v>
      </c>
      <c r="V703">
        <v>14.792626728110598</v>
      </c>
      <c r="W703">
        <v>58.688172043010752</v>
      </c>
      <c r="X703">
        <v>165.18432347600915</v>
      </c>
      <c r="Y703">
        <v>152.46513056835627</v>
      </c>
      <c r="Z703">
        <v>152.46513056835627</v>
      </c>
      <c r="AA703">
        <v>30.045289379918529</v>
      </c>
      <c r="AB703">
        <v>4.9794815436468802</v>
      </c>
      <c r="AC703">
        <v>-45.135158981073211</v>
      </c>
      <c r="AD703">
        <v>14</v>
      </c>
      <c r="AE703">
        <v>0</v>
      </c>
      <c r="AF703">
        <v>0</v>
      </c>
      <c r="AG703">
        <v>0</v>
      </c>
      <c r="AH703">
        <v>28</v>
      </c>
      <c r="AI703">
        <v>2</v>
      </c>
      <c r="AJ703">
        <v>2</v>
      </c>
      <c r="AK703">
        <v>5</v>
      </c>
      <c r="AL703">
        <v>13</v>
      </c>
      <c r="AM703">
        <v>1</v>
      </c>
    </row>
    <row r="704" spans="1:39">
      <c r="A704">
        <v>3</v>
      </c>
      <c r="B704">
        <v>339</v>
      </c>
      <c r="C704">
        <v>2017</v>
      </c>
      <c r="D704">
        <v>99</v>
      </c>
      <c r="E704">
        <v>27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146</v>
      </c>
      <c r="R704">
        <v>727</v>
      </c>
      <c r="S704">
        <v>727</v>
      </c>
      <c r="T704">
        <v>2.2335555623828687</v>
      </c>
      <c r="U704">
        <v>2.2075665255096775</v>
      </c>
      <c r="V704">
        <v>15.077028885832188</v>
      </c>
      <c r="W704">
        <v>59.352132049518566</v>
      </c>
      <c r="X704">
        <v>162.61190037271558</v>
      </c>
      <c r="Y704">
        <v>150.09078404401657</v>
      </c>
      <c r="Z704">
        <v>150.09078404401657</v>
      </c>
      <c r="AA704">
        <v>31.565968308151444</v>
      </c>
      <c r="AB704">
        <v>4.8543935197649892</v>
      </c>
      <c r="AC704">
        <v>-52.31013988894113</v>
      </c>
      <c r="AD704">
        <v>27</v>
      </c>
      <c r="AE704">
        <v>0</v>
      </c>
      <c r="AF704">
        <v>0</v>
      </c>
      <c r="AG704">
        <v>4</v>
      </c>
      <c r="AH704">
        <v>37</v>
      </c>
      <c r="AI704">
        <v>6</v>
      </c>
      <c r="AJ704">
        <v>7</v>
      </c>
      <c r="AK704">
        <v>3</v>
      </c>
      <c r="AL704">
        <v>29</v>
      </c>
      <c r="AM704">
        <v>1</v>
      </c>
    </row>
    <row r="705" spans="1:39">
      <c r="A705">
        <v>3</v>
      </c>
      <c r="B705">
        <v>340</v>
      </c>
      <c r="C705">
        <v>2017</v>
      </c>
      <c r="D705">
        <v>99</v>
      </c>
      <c r="E705">
        <v>28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125</v>
      </c>
      <c r="R705">
        <v>634</v>
      </c>
      <c r="S705">
        <v>634</v>
      </c>
      <c r="T705">
        <v>1.9478324986942763</v>
      </c>
      <c r="U705">
        <v>1.9552246530127289</v>
      </c>
      <c r="V705">
        <v>14.809148264984223</v>
      </c>
      <c r="W705">
        <v>58.515772870662445</v>
      </c>
      <c r="X705">
        <v>165.15067107327303</v>
      </c>
      <c r="Y705">
        <v>152.43406940063099</v>
      </c>
      <c r="Z705">
        <v>152.43406940063099</v>
      </c>
      <c r="AA705">
        <v>28.027735927679725</v>
      </c>
      <c r="AB705">
        <v>4.5857312423731109</v>
      </c>
      <c r="AC705">
        <v>-28.563295156226125</v>
      </c>
      <c r="AD705">
        <v>17</v>
      </c>
      <c r="AE705">
        <v>0</v>
      </c>
      <c r="AF705">
        <v>0</v>
      </c>
      <c r="AG705">
        <v>0</v>
      </c>
      <c r="AH705">
        <v>31</v>
      </c>
      <c r="AI705">
        <v>2</v>
      </c>
      <c r="AJ705">
        <v>7</v>
      </c>
      <c r="AK705">
        <v>2</v>
      </c>
      <c r="AL705">
        <v>18</v>
      </c>
      <c r="AM705">
        <v>1</v>
      </c>
    </row>
    <row r="706" spans="1:39">
      <c r="A706">
        <v>3</v>
      </c>
      <c r="B706">
        <v>341</v>
      </c>
      <c r="C706">
        <v>2017</v>
      </c>
      <c r="D706">
        <v>99</v>
      </c>
      <c r="E706">
        <v>29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120</v>
      </c>
      <c r="R706">
        <v>588</v>
      </c>
      <c r="S706">
        <v>588</v>
      </c>
      <c r="T706">
        <v>1.806507112353682</v>
      </c>
      <c r="U706">
        <v>1.8130365385479876</v>
      </c>
      <c r="V706">
        <v>15.1734693877551</v>
      </c>
      <c r="W706">
        <v>59.331632653061227</v>
      </c>
      <c r="X706">
        <v>165.12094545293732</v>
      </c>
      <c r="Y706">
        <v>152.40663265306111</v>
      </c>
      <c r="Z706">
        <v>152.40663265306111</v>
      </c>
      <c r="AA706">
        <v>31.241057608501801</v>
      </c>
      <c r="AB706">
        <v>4.3881278515930342</v>
      </c>
      <c r="AC706">
        <v>-48.70027228189808</v>
      </c>
      <c r="AD706">
        <v>15</v>
      </c>
      <c r="AE706">
        <v>0</v>
      </c>
      <c r="AF706">
        <v>0</v>
      </c>
      <c r="AG706">
        <v>0</v>
      </c>
      <c r="AH706">
        <v>34</v>
      </c>
      <c r="AI706">
        <v>6</v>
      </c>
      <c r="AJ706">
        <v>5</v>
      </c>
      <c r="AK706">
        <v>6</v>
      </c>
      <c r="AL706">
        <v>19</v>
      </c>
      <c r="AM706">
        <v>3</v>
      </c>
    </row>
    <row r="707" spans="1:39">
      <c r="A707">
        <v>3</v>
      </c>
      <c r="B707">
        <v>342</v>
      </c>
      <c r="C707">
        <v>2017</v>
      </c>
      <c r="D707">
        <v>99</v>
      </c>
      <c r="E707">
        <v>30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122</v>
      </c>
      <c r="R707">
        <v>633</v>
      </c>
      <c r="S707">
        <v>633</v>
      </c>
      <c r="T707">
        <v>1.9447602076868724</v>
      </c>
      <c r="U707">
        <v>1.9172200183288144</v>
      </c>
      <c r="V707">
        <v>14.890995260663503</v>
      </c>
      <c r="W707">
        <v>58.745655608214847</v>
      </c>
      <c r="X707">
        <v>162.19638893025183</v>
      </c>
      <c r="Y707">
        <v>149.70726698262243</v>
      </c>
      <c r="Z707">
        <v>149.70726698262243</v>
      </c>
      <c r="AA707">
        <v>31.198470984020073</v>
      </c>
      <c r="AB707">
        <v>4.7068989991152002</v>
      </c>
      <c r="AC707">
        <v>-46.350508225034474</v>
      </c>
      <c r="AD707">
        <v>30</v>
      </c>
      <c r="AE707">
        <v>0</v>
      </c>
      <c r="AF707">
        <v>0</v>
      </c>
      <c r="AG707">
        <v>3</v>
      </c>
      <c r="AH707">
        <v>71</v>
      </c>
      <c r="AI707">
        <v>6</v>
      </c>
      <c r="AJ707">
        <v>19</v>
      </c>
      <c r="AK707">
        <v>6</v>
      </c>
      <c r="AL707">
        <v>67</v>
      </c>
      <c r="AM707">
        <v>0</v>
      </c>
    </row>
    <row r="708" spans="1:39">
      <c r="A708">
        <v>3</v>
      </c>
      <c r="B708">
        <v>343</v>
      </c>
      <c r="C708">
        <v>2017</v>
      </c>
      <c r="D708">
        <v>99</v>
      </c>
      <c r="E708">
        <v>31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116</v>
      </c>
      <c r="R708">
        <v>523</v>
      </c>
      <c r="S708">
        <v>523</v>
      </c>
      <c r="T708">
        <v>1.6068081968724075</v>
      </c>
      <c r="U708">
        <v>1.6054687182304219</v>
      </c>
      <c r="V708">
        <v>15.038240917782023</v>
      </c>
      <c r="W708">
        <v>59.143403441682608</v>
      </c>
      <c r="X708">
        <v>164.38912930443371</v>
      </c>
      <c r="Y708">
        <v>151.73116634799237</v>
      </c>
      <c r="Z708">
        <v>151.73116634799237</v>
      </c>
      <c r="AA708">
        <v>28.137495719591833</v>
      </c>
      <c r="AB708">
        <v>4.5807487973792416</v>
      </c>
      <c r="AC708">
        <v>-41.663824422076345</v>
      </c>
      <c r="AD708">
        <v>29</v>
      </c>
      <c r="AE708">
        <v>0</v>
      </c>
      <c r="AF708">
        <v>0</v>
      </c>
      <c r="AG708">
        <v>2</v>
      </c>
      <c r="AH708">
        <v>68</v>
      </c>
      <c r="AI708">
        <v>10</v>
      </c>
      <c r="AJ708">
        <v>9</v>
      </c>
      <c r="AK708">
        <v>10</v>
      </c>
      <c r="AL708">
        <v>53</v>
      </c>
      <c r="AM708">
        <v>3</v>
      </c>
    </row>
    <row r="709" spans="1:39">
      <c r="A709">
        <v>3</v>
      </c>
      <c r="B709">
        <v>344</v>
      </c>
      <c r="C709">
        <v>2017</v>
      </c>
      <c r="D709">
        <v>99</v>
      </c>
      <c r="E709">
        <v>32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130</v>
      </c>
      <c r="R709">
        <v>707</v>
      </c>
      <c r="S709">
        <v>707</v>
      </c>
      <c r="T709">
        <v>2.1721097422347841</v>
      </c>
      <c r="U709">
        <v>2.1438842318740319</v>
      </c>
      <c r="V709">
        <v>14.946251768033948</v>
      </c>
      <c r="W709">
        <v>59.022630834512015</v>
      </c>
      <c r="X709">
        <v>162.38834377169323</v>
      </c>
      <c r="Y709">
        <v>149.88444130127283</v>
      </c>
      <c r="Z709">
        <v>149.88444130127283</v>
      </c>
      <c r="AA709">
        <v>31.294146048107244</v>
      </c>
      <c r="AB709">
        <v>4.9847912834471524</v>
      </c>
      <c r="AC709">
        <v>-50.134460349990739</v>
      </c>
      <c r="AD709">
        <v>24</v>
      </c>
      <c r="AE709">
        <v>0</v>
      </c>
      <c r="AF709">
        <v>0</v>
      </c>
      <c r="AG709">
        <v>3</v>
      </c>
      <c r="AH709">
        <v>55</v>
      </c>
      <c r="AI709">
        <v>7</v>
      </c>
      <c r="AJ709">
        <v>6</v>
      </c>
      <c r="AK709">
        <v>9</v>
      </c>
      <c r="AL709">
        <v>35</v>
      </c>
      <c r="AM709">
        <v>1</v>
      </c>
    </row>
    <row r="710" spans="1:39">
      <c r="A710">
        <v>3</v>
      </c>
      <c r="B710">
        <v>345</v>
      </c>
      <c r="C710">
        <v>2017</v>
      </c>
      <c r="D710">
        <v>99</v>
      </c>
      <c r="E710">
        <v>33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131</v>
      </c>
      <c r="R710">
        <v>710</v>
      </c>
      <c r="S710">
        <v>710</v>
      </c>
      <c r="T710">
        <v>2.1813266152569981</v>
      </c>
      <c r="U710">
        <v>2.163445946686855</v>
      </c>
      <c r="V710">
        <v>14.925352112676061</v>
      </c>
      <c r="W710">
        <v>58.895774647887322</v>
      </c>
      <c r="X710">
        <v>163.17763569499343</v>
      </c>
      <c r="Y710">
        <v>150.61295774647903</v>
      </c>
      <c r="Z710">
        <v>150.61295774647903</v>
      </c>
      <c r="AA710">
        <v>30.638181113700426</v>
      </c>
      <c r="AB710">
        <v>4.768483286184936</v>
      </c>
      <c r="AC710">
        <v>-46.693195564558657</v>
      </c>
      <c r="AD710">
        <v>26</v>
      </c>
      <c r="AE710">
        <v>0</v>
      </c>
      <c r="AF710">
        <v>0</v>
      </c>
      <c r="AG710">
        <v>1</v>
      </c>
      <c r="AH710">
        <v>51</v>
      </c>
      <c r="AI710">
        <v>4</v>
      </c>
      <c r="AJ710">
        <v>3</v>
      </c>
      <c r="AK710">
        <v>5</v>
      </c>
      <c r="AL710">
        <v>20</v>
      </c>
      <c r="AM710">
        <v>0</v>
      </c>
    </row>
    <row r="711" spans="1:39">
      <c r="A711">
        <v>3</v>
      </c>
      <c r="B711">
        <v>346</v>
      </c>
      <c r="C711">
        <v>2017</v>
      </c>
      <c r="D711">
        <v>99</v>
      </c>
      <c r="E711">
        <v>34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123</v>
      </c>
      <c r="R711">
        <v>635</v>
      </c>
      <c r="S711">
        <v>635</v>
      </c>
      <c r="T711">
        <v>1.9509047897016809</v>
      </c>
      <c r="U711">
        <v>1.9298302332867516</v>
      </c>
      <c r="V711">
        <v>14.689763779527558</v>
      </c>
      <c r="W711">
        <v>58.445669291338596</v>
      </c>
      <c r="X711">
        <v>162.74899548715683</v>
      </c>
      <c r="Y711">
        <v>150.21732283464576</v>
      </c>
      <c r="Z711">
        <v>150.21732283464576</v>
      </c>
      <c r="AA711">
        <v>28.53000159933308</v>
      </c>
      <c r="AB711">
        <v>5.1213426497649115</v>
      </c>
      <c r="AC711">
        <v>-33.026245426059809</v>
      </c>
      <c r="AD711">
        <v>14</v>
      </c>
      <c r="AE711">
        <v>0</v>
      </c>
      <c r="AF711">
        <v>0</v>
      </c>
      <c r="AG711">
        <v>3</v>
      </c>
      <c r="AH711">
        <v>45</v>
      </c>
      <c r="AI711">
        <v>9</v>
      </c>
      <c r="AJ711">
        <v>11</v>
      </c>
      <c r="AK711">
        <v>3</v>
      </c>
      <c r="AL711">
        <v>25</v>
      </c>
      <c r="AM711">
        <v>3</v>
      </c>
    </row>
    <row r="712" spans="1:39">
      <c r="A712">
        <v>3</v>
      </c>
      <c r="B712">
        <v>347</v>
      </c>
      <c r="C712">
        <v>2017</v>
      </c>
      <c r="D712">
        <v>99</v>
      </c>
      <c r="E712">
        <v>35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130</v>
      </c>
      <c r="R712">
        <v>604</v>
      </c>
      <c r="S712">
        <v>604</v>
      </c>
      <c r="T712">
        <v>1.8556637684721495</v>
      </c>
      <c r="U712">
        <v>1.8421353227193356</v>
      </c>
      <c r="V712">
        <v>14.42715231788079</v>
      </c>
      <c r="W712">
        <v>58.033112582781456</v>
      </c>
      <c r="X712">
        <v>163.32682800829411</v>
      </c>
      <c r="Y712">
        <v>150.75066225165563</v>
      </c>
      <c r="Z712">
        <v>150.75066225165563</v>
      </c>
      <c r="AA712">
        <v>29.99230502126418</v>
      </c>
      <c r="AB712">
        <v>5.092088680789125</v>
      </c>
      <c r="AC712">
        <v>-43.219710408055043</v>
      </c>
      <c r="AD712">
        <v>17</v>
      </c>
      <c r="AE712">
        <v>0</v>
      </c>
      <c r="AF712">
        <v>0</v>
      </c>
      <c r="AG712">
        <v>3</v>
      </c>
      <c r="AH712">
        <v>32</v>
      </c>
      <c r="AI712">
        <v>3</v>
      </c>
      <c r="AJ712">
        <v>3</v>
      </c>
      <c r="AK712">
        <v>9</v>
      </c>
      <c r="AL712">
        <v>25</v>
      </c>
      <c r="AM712">
        <v>3</v>
      </c>
    </row>
    <row r="713" spans="1:39">
      <c r="A713">
        <v>3</v>
      </c>
      <c r="B713">
        <v>348</v>
      </c>
      <c r="C713">
        <v>2017</v>
      </c>
      <c r="D713">
        <v>99</v>
      </c>
      <c r="E713">
        <v>36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122</v>
      </c>
      <c r="R713">
        <v>756</v>
      </c>
      <c r="S713">
        <v>756</v>
      </c>
      <c r="T713">
        <v>2.3226520015975902</v>
      </c>
      <c r="U713">
        <v>2.2743786125898757</v>
      </c>
      <c r="V713">
        <v>13.75</v>
      </c>
      <c r="W713">
        <v>56.915343915343918</v>
      </c>
      <c r="X713">
        <v>161.10681181103701</v>
      </c>
      <c r="Y713">
        <v>148.70158730158715</v>
      </c>
      <c r="Z713">
        <v>148.70158730158715</v>
      </c>
      <c r="AA713">
        <v>29.720544488220199</v>
      </c>
      <c r="AB713">
        <v>6.2244803878438679</v>
      </c>
      <c r="AC713">
        <v>-18.220216313533097</v>
      </c>
      <c r="AD713">
        <v>16</v>
      </c>
      <c r="AE713">
        <v>0</v>
      </c>
      <c r="AF713">
        <v>0</v>
      </c>
      <c r="AG713">
        <v>5</v>
      </c>
      <c r="AH713">
        <v>79</v>
      </c>
      <c r="AI713">
        <v>11</v>
      </c>
      <c r="AJ713">
        <v>11</v>
      </c>
      <c r="AK713">
        <v>6</v>
      </c>
      <c r="AL713">
        <v>23</v>
      </c>
      <c r="AM713">
        <v>6</v>
      </c>
    </row>
    <row r="714" spans="1:39">
      <c r="A714">
        <v>3</v>
      </c>
      <c r="B714">
        <v>349</v>
      </c>
      <c r="C714">
        <v>2017</v>
      </c>
      <c r="D714">
        <v>99</v>
      </c>
      <c r="E714">
        <v>37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121</v>
      </c>
      <c r="R714">
        <v>623</v>
      </c>
      <c r="S714">
        <v>623</v>
      </c>
      <c r="T714">
        <v>1.9140372976128299</v>
      </c>
      <c r="U714">
        <v>1.8971646580082595</v>
      </c>
      <c r="V714">
        <v>15.131621187800963</v>
      </c>
      <c r="W714">
        <v>59.25842696629212</v>
      </c>
      <c r="X714">
        <v>163.07594921299648</v>
      </c>
      <c r="Y714">
        <v>150.51910112359548</v>
      </c>
      <c r="Z714">
        <v>150.51910112359548</v>
      </c>
      <c r="AA714">
        <v>31.157052145372045</v>
      </c>
      <c r="AB714">
        <v>4.7891988657777347</v>
      </c>
      <c r="AC714">
        <v>-46.568698871310239</v>
      </c>
      <c r="AD714">
        <v>21</v>
      </c>
      <c r="AE714">
        <v>0</v>
      </c>
      <c r="AF714">
        <v>0</v>
      </c>
      <c r="AG714">
        <v>1</v>
      </c>
      <c r="AH714">
        <v>40</v>
      </c>
      <c r="AI714">
        <v>5</v>
      </c>
      <c r="AJ714">
        <v>8</v>
      </c>
      <c r="AK714">
        <v>7</v>
      </c>
      <c r="AL714">
        <v>22</v>
      </c>
      <c r="AM714">
        <v>1</v>
      </c>
    </row>
    <row r="715" spans="1:39">
      <c r="A715">
        <v>3</v>
      </c>
      <c r="B715">
        <v>350</v>
      </c>
      <c r="C715">
        <v>2017</v>
      </c>
      <c r="D715">
        <v>99</v>
      </c>
      <c r="E715">
        <v>38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147</v>
      </c>
      <c r="R715">
        <v>747</v>
      </c>
      <c r="S715">
        <v>747</v>
      </c>
      <c r="T715">
        <v>2.2950013825309541</v>
      </c>
      <c r="U715">
        <v>2.30925750010389</v>
      </c>
      <c r="V715">
        <v>14.108433734939757</v>
      </c>
      <c r="W715">
        <v>57.451137884872807</v>
      </c>
      <c r="X715">
        <v>165.54828922044251</v>
      </c>
      <c r="Y715">
        <v>152.80107095046864</v>
      </c>
      <c r="Z715">
        <v>152.80107095046864</v>
      </c>
      <c r="AA715">
        <v>30.834833983740698</v>
      </c>
      <c r="AB715">
        <v>5.4934507109148605</v>
      </c>
      <c r="AC715">
        <v>-27.292225096686323</v>
      </c>
      <c r="AD715">
        <v>15</v>
      </c>
      <c r="AE715">
        <v>0</v>
      </c>
      <c r="AF715">
        <v>0</v>
      </c>
      <c r="AG715">
        <v>4</v>
      </c>
      <c r="AH715">
        <v>39</v>
      </c>
      <c r="AI715">
        <v>4</v>
      </c>
      <c r="AJ715">
        <v>2</v>
      </c>
      <c r="AK715">
        <v>5</v>
      </c>
      <c r="AL715">
        <v>10</v>
      </c>
      <c r="AM715">
        <v>0</v>
      </c>
    </row>
    <row r="716" spans="1:39">
      <c r="A716">
        <v>3</v>
      </c>
      <c r="B716">
        <v>351</v>
      </c>
      <c r="C716">
        <v>2017</v>
      </c>
      <c r="D716">
        <v>99</v>
      </c>
      <c r="E716">
        <v>39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125</v>
      </c>
      <c r="R716">
        <v>546</v>
      </c>
      <c r="S716">
        <v>546</v>
      </c>
      <c r="T716">
        <v>1.6774708900427051</v>
      </c>
      <c r="U716">
        <v>1.6582523710865995</v>
      </c>
      <c r="V716">
        <v>14.82967032967033</v>
      </c>
      <c r="W716">
        <v>58.602564102564095</v>
      </c>
      <c r="X716">
        <v>162.64133122204635</v>
      </c>
      <c r="Y716">
        <v>150.11794871794874</v>
      </c>
      <c r="Z716">
        <v>150.11794871794874</v>
      </c>
      <c r="AA716">
        <v>29.340605079223874</v>
      </c>
      <c r="AB716">
        <v>4.926335822309416</v>
      </c>
      <c r="AC716">
        <v>-49.870537061038384</v>
      </c>
      <c r="AD716">
        <v>24</v>
      </c>
      <c r="AE716">
        <v>0</v>
      </c>
      <c r="AF716">
        <v>0</v>
      </c>
      <c r="AG716">
        <v>4</v>
      </c>
      <c r="AH716">
        <v>37</v>
      </c>
      <c r="AI716">
        <v>8</v>
      </c>
      <c r="AJ716">
        <v>5</v>
      </c>
      <c r="AK716">
        <v>9</v>
      </c>
      <c r="AL716">
        <v>17</v>
      </c>
      <c r="AM716">
        <v>0</v>
      </c>
    </row>
    <row r="717" spans="1:39">
      <c r="A717">
        <v>3</v>
      </c>
      <c r="B717">
        <v>352</v>
      </c>
      <c r="C717">
        <v>2017</v>
      </c>
      <c r="D717">
        <v>99</v>
      </c>
      <c r="E717">
        <v>40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126</v>
      </c>
      <c r="R717">
        <v>697</v>
      </c>
      <c r="S717">
        <v>697</v>
      </c>
      <c r="T717">
        <v>2.1413868321607423</v>
      </c>
      <c r="U717">
        <v>2.1113602762084196</v>
      </c>
      <c r="V717">
        <v>14.335724533715927</v>
      </c>
      <c r="W717">
        <v>57.754662840746086</v>
      </c>
      <c r="X717">
        <v>162.21929302334249</v>
      </c>
      <c r="Y717">
        <v>149.72840746054516</v>
      </c>
      <c r="Z717">
        <v>149.72840746054516</v>
      </c>
      <c r="AA717">
        <v>29.950718430107841</v>
      </c>
      <c r="AB717">
        <v>5.1464976523602237</v>
      </c>
      <c r="AC717">
        <v>-26.467118361231556</v>
      </c>
      <c r="AD717">
        <v>20</v>
      </c>
      <c r="AE717">
        <v>0</v>
      </c>
      <c r="AF717">
        <v>0</v>
      </c>
      <c r="AG717">
        <v>1</v>
      </c>
      <c r="AH717">
        <v>45</v>
      </c>
      <c r="AI717">
        <v>8</v>
      </c>
      <c r="AJ717">
        <v>8</v>
      </c>
      <c r="AK717">
        <v>9</v>
      </c>
      <c r="AL717">
        <v>21</v>
      </c>
      <c r="AM717">
        <v>11</v>
      </c>
    </row>
    <row r="718" spans="1:39">
      <c r="A718">
        <v>3</v>
      </c>
      <c r="B718">
        <v>353</v>
      </c>
      <c r="C718">
        <v>2017</v>
      </c>
      <c r="D718">
        <v>99</v>
      </c>
      <c r="E718">
        <v>41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133</v>
      </c>
      <c r="R718">
        <v>611</v>
      </c>
      <c r="S718">
        <v>611</v>
      </c>
      <c r="T718">
        <v>1.8771698055239796</v>
      </c>
      <c r="U718">
        <v>1.8523885826915496</v>
      </c>
      <c r="V718">
        <v>14.810147299508998</v>
      </c>
      <c r="W718">
        <v>58.641571194762705</v>
      </c>
      <c r="X718">
        <v>162.35430966764963</v>
      </c>
      <c r="Y718">
        <v>149.85302782324047</v>
      </c>
      <c r="Z718">
        <v>149.85302782324047</v>
      </c>
      <c r="AA718">
        <v>32.52608828032065</v>
      </c>
      <c r="AB718">
        <v>4.9565219465171468</v>
      </c>
      <c r="AC718">
        <v>-55.946730458269357</v>
      </c>
      <c r="AD718">
        <v>26</v>
      </c>
      <c r="AE718">
        <v>0</v>
      </c>
      <c r="AF718">
        <v>0</v>
      </c>
      <c r="AG718">
        <v>3</v>
      </c>
      <c r="AH718">
        <v>55</v>
      </c>
      <c r="AI718">
        <v>6</v>
      </c>
      <c r="AJ718">
        <v>7</v>
      </c>
      <c r="AK718">
        <v>7</v>
      </c>
      <c r="AL718">
        <v>14</v>
      </c>
      <c r="AM718">
        <v>1</v>
      </c>
    </row>
    <row r="719" spans="1:39">
      <c r="A719">
        <v>3</v>
      </c>
      <c r="B719">
        <v>354</v>
      </c>
      <c r="C719">
        <v>2017</v>
      </c>
      <c r="D719">
        <v>99</v>
      </c>
      <c r="E719">
        <v>42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150</v>
      </c>
      <c r="R719">
        <v>639</v>
      </c>
      <c r="S719">
        <v>639</v>
      </c>
      <c r="T719">
        <v>1.9631939537312983</v>
      </c>
      <c r="U719">
        <v>2.0159693512498569</v>
      </c>
      <c r="V719">
        <v>14.422535211267604</v>
      </c>
      <c r="W719">
        <v>57.965571205007826</v>
      </c>
      <c r="X719">
        <v>168.94914690986877</v>
      </c>
      <c r="Y719">
        <v>155.940062597809</v>
      </c>
      <c r="Z719">
        <v>155.940062597809</v>
      </c>
      <c r="AA719">
        <v>32.267481811705643</v>
      </c>
      <c r="AB719">
        <v>5.2878403883465763</v>
      </c>
      <c r="AC719">
        <v>-48.302512984646761</v>
      </c>
      <c r="AD719">
        <v>14</v>
      </c>
      <c r="AE719">
        <v>0</v>
      </c>
      <c r="AF719">
        <v>0</v>
      </c>
      <c r="AG719">
        <v>2</v>
      </c>
      <c r="AH719">
        <v>45</v>
      </c>
      <c r="AI719">
        <v>6</v>
      </c>
      <c r="AJ719">
        <v>3</v>
      </c>
      <c r="AK719">
        <v>8</v>
      </c>
      <c r="AL719">
        <v>5</v>
      </c>
      <c r="AM719">
        <v>2</v>
      </c>
    </row>
    <row r="720" spans="1:39">
      <c r="A720">
        <v>3</v>
      </c>
      <c r="B720">
        <v>355</v>
      </c>
      <c r="C720">
        <v>2017</v>
      </c>
      <c r="D720">
        <v>99</v>
      </c>
      <c r="E720">
        <v>43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166</v>
      </c>
      <c r="R720">
        <v>843</v>
      </c>
      <c r="S720">
        <v>843</v>
      </c>
      <c r="T720">
        <v>2.589941319241758</v>
      </c>
      <c r="U720">
        <v>2.5820532909747738</v>
      </c>
      <c r="V720">
        <v>14.846975088967971</v>
      </c>
      <c r="W720">
        <v>58.913404507710567</v>
      </c>
      <c r="X720">
        <v>164.02519506123369</v>
      </c>
      <c r="Y720">
        <v>151.39525504151851</v>
      </c>
      <c r="Z720">
        <v>151.39525504151851</v>
      </c>
      <c r="AA720">
        <v>30.969844917456328</v>
      </c>
      <c r="AB720">
        <v>5.0417801899785593</v>
      </c>
      <c r="AC720">
        <v>-47.418805919092627</v>
      </c>
      <c r="AD720">
        <v>23</v>
      </c>
      <c r="AE720">
        <v>0</v>
      </c>
      <c r="AF720">
        <v>0</v>
      </c>
      <c r="AG720">
        <v>3</v>
      </c>
      <c r="AH720">
        <v>47</v>
      </c>
      <c r="AI720">
        <v>12</v>
      </c>
      <c r="AJ720">
        <v>13</v>
      </c>
      <c r="AK720">
        <v>10</v>
      </c>
      <c r="AL720">
        <v>19</v>
      </c>
      <c r="AM720">
        <v>1</v>
      </c>
    </row>
    <row r="721" spans="1:39">
      <c r="A721">
        <v>3</v>
      </c>
      <c r="B721">
        <v>356</v>
      </c>
      <c r="C721">
        <v>2017</v>
      </c>
      <c r="D721">
        <v>99</v>
      </c>
      <c r="E721">
        <v>44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133</v>
      </c>
      <c r="R721">
        <v>606</v>
      </c>
      <c r="S721">
        <v>606</v>
      </c>
      <c r="T721">
        <v>1.8618083504869576</v>
      </c>
      <c r="U721">
        <v>1.9081583862420812</v>
      </c>
      <c r="V721">
        <v>14.57425742574258</v>
      </c>
      <c r="W721">
        <v>58.316831683168317</v>
      </c>
      <c r="X721">
        <v>168.6221926634702</v>
      </c>
      <c r="Y721">
        <v>155.63828382838273</v>
      </c>
      <c r="Z721">
        <v>155.63828382838273</v>
      </c>
      <c r="AA721">
        <v>30.215489323765254</v>
      </c>
      <c r="AB721">
        <v>4.6722918095778088</v>
      </c>
      <c r="AC721">
        <v>-46.835096231287487</v>
      </c>
      <c r="AD721">
        <v>9</v>
      </c>
      <c r="AE721">
        <v>0</v>
      </c>
      <c r="AF721">
        <v>0</v>
      </c>
      <c r="AG721">
        <v>3</v>
      </c>
      <c r="AH721">
        <v>34</v>
      </c>
      <c r="AI721">
        <v>6</v>
      </c>
      <c r="AJ721">
        <v>12</v>
      </c>
      <c r="AK721">
        <v>4</v>
      </c>
      <c r="AL721">
        <v>8</v>
      </c>
      <c r="AM721">
        <v>1</v>
      </c>
    </row>
    <row r="722" spans="1:39">
      <c r="A722">
        <v>3</v>
      </c>
      <c r="B722">
        <v>357</v>
      </c>
      <c r="C722">
        <v>2017</v>
      </c>
      <c r="D722">
        <v>99</v>
      </c>
      <c r="E722">
        <v>45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154</v>
      </c>
      <c r="R722">
        <v>689</v>
      </c>
      <c r="S722">
        <v>689</v>
      </c>
      <c r="T722">
        <v>2.1168085041015079</v>
      </c>
      <c r="U722">
        <v>2.1452012942737806</v>
      </c>
      <c r="V722">
        <v>14.413642960812775</v>
      </c>
      <c r="W722">
        <v>57.905660377358487</v>
      </c>
      <c r="X722">
        <v>166.73307681300469</v>
      </c>
      <c r="Y722">
        <v>153.89462989840339</v>
      </c>
      <c r="Z722">
        <v>153.89462989840339</v>
      </c>
      <c r="AA722">
        <v>29.860835666819881</v>
      </c>
      <c r="AB722">
        <v>5.2894269657790156</v>
      </c>
      <c r="AC722">
        <v>-33.93333618361504</v>
      </c>
      <c r="AD722">
        <v>22</v>
      </c>
      <c r="AE722">
        <v>0</v>
      </c>
      <c r="AF722">
        <v>0</v>
      </c>
      <c r="AG722">
        <v>1</v>
      </c>
      <c r="AH722">
        <v>39</v>
      </c>
      <c r="AI722">
        <v>7</v>
      </c>
      <c r="AJ722">
        <v>9</v>
      </c>
      <c r="AK722">
        <v>8</v>
      </c>
      <c r="AL722">
        <v>27</v>
      </c>
      <c r="AM722">
        <v>3</v>
      </c>
    </row>
    <row r="723" spans="1:39">
      <c r="A723">
        <v>3</v>
      </c>
      <c r="B723">
        <v>358</v>
      </c>
      <c r="C723">
        <v>2017</v>
      </c>
      <c r="D723">
        <v>99</v>
      </c>
      <c r="E723">
        <v>46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147</v>
      </c>
      <c r="R723">
        <v>719</v>
      </c>
      <c r="S723">
        <v>719</v>
      </c>
      <c r="T723">
        <v>2.2089772343236351</v>
      </c>
      <c r="U723">
        <v>2.2152382622529001</v>
      </c>
      <c r="V723">
        <v>14.596662030598052</v>
      </c>
      <c r="W723">
        <v>58.431154381084845</v>
      </c>
      <c r="X723">
        <v>164.9926089111969</v>
      </c>
      <c r="Y723">
        <v>152.28817802503482</v>
      </c>
      <c r="Z723">
        <v>152.28817802503482</v>
      </c>
      <c r="AA723">
        <v>29.738159353180723</v>
      </c>
      <c r="AB723">
        <v>5.4149566399819324</v>
      </c>
      <c r="AC723">
        <v>-41.584855732033851</v>
      </c>
      <c r="AD723">
        <v>16</v>
      </c>
      <c r="AE723">
        <v>0</v>
      </c>
      <c r="AF723">
        <v>0</v>
      </c>
      <c r="AG723">
        <v>3</v>
      </c>
      <c r="AH723">
        <v>52</v>
      </c>
      <c r="AI723">
        <v>7</v>
      </c>
      <c r="AJ723">
        <v>5</v>
      </c>
      <c r="AK723">
        <v>6</v>
      </c>
      <c r="AL723">
        <v>12</v>
      </c>
      <c r="AM723">
        <v>3</v>
      </c>
    </row>
    <row r="724" spans="1:39">
      <c r="A724">
        <v>3</v>
      </c>
      <c r="B724">
        <v>359</v>
      </c>
      <c r="C724">
        <v>2017</v>
      </c>
      <c r="D724">
        <v>99</v>
      </c>
      <c r="E724">
        <v>47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127</v>
      </c>
      <c r="R724">
        <v>605</v>
      </c>
      <c r="S724">
        <v>605</v>
      </c>
      <c r="T724">
        <v>1.8587360594795537</v>
      </c>
      <c r="U724">
        <v>1.8777182620230699</v>
      </c>
      <c r="V724">
        <v>14.604958677685948</v>
      </c>
      <c r="W724">
        <v>58.284297520661134</v>
      </c>
      <c r="X724">
        <v>166.20649516936325</v>
      </c>
      <c r="Y724">
        <v>153.40859504132237</v>
      </c>
      <c r="Z724">
        <v>153.40859504132237</v>
      </c>
      <c r="AA724">
        <v>31.042213202434922</v>
      </c>
      <c r="AB724">
        <v>5.1450209946557317</v>
      </c>
      <c r="AC724">
        <v>-48.267908521153792</v>
      </c>
      <c r="AD724">
        <v>17</v>
      </c>
      <c r="AE724">
        <v>0</v>
      </c>
      <c r="AF724">
        <v>0</v>
      </c>
      <c r="AG724">
        <v>2</v>
      </c>
      <c r="AH724">
        <v>29</v>
      </c>
      <c r="AI724">
        <v>7</v>
      </c>
      <c r="AJ724">
        <v>3</v>
      </c>
      <c r="AK724">
        <v>7</v>
      </c>
      <c r="AL724">
        <v>12</v>
      </c>
      <c r="AM724">
        <v>3</v>
      </c>
    </row>
    <row r="725" spans="1:39">
      <c r="A725">
        <v>3</v>
      </c>
      <c r="B725">
        <v>360</v>
      </c>
      <c r="C725">
        <v>2017</v>
      </c>
      <c r="D725">
        <v>99</v>
      </c>
      <c r="E725">
        <v>48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157</v>
      </c>
      <c r="R725">
        <v>792</v>
      </c>
      <c r="S725">
        <v>792</v>
      </c>
      <c r="T725">
        <v>2.4332544778641432</v>
      </c>
      <c r="U725">
        <v>2.4089314067832821</v>
      </c>
      <c r="V725">
        <v>14.765151515151516</v>
      </c>
      <c r="W725">
        <v>58.573232323232318</v>
      </c>
      <c r="X725">
        <v>162.88166059292811</v>
      </c>
      <c r="Y725">
        <v>150.33977272727284</v>
      </c>
      <c r="Z725">
        <v>150.33977272727284</v>
      </c>
      <c r="AA725">
        <v>29.564877665271425</v>
      </c>
      <c r="AB725">
        <v>4.7113328505693479</v>
      </c>
      <c r="AC725">
        <v>-40.623373747927999</v>
      </c>
      <c r="AD725">
        <v>25</v>
      </c>
      <c r="AE725">
        <v>0</v>
      </c>
      <c r="AF725">
        <v>0</v>
      </c>
      <c r="AG725">
        <v>2</v>
      </c>
      <c r="AH725">
        <v>74</v>
      </c>
      <c r="AI725">
        <v>12</v>
      </c>
      <c r="AJ725">
        <v>17</v>
      </c>
      <c r="AK725">
        <v>7</v>
      </c>
      <c r="AL725">
        <v>21</v>
      </c>
      <c r="AM725">
        <v>2</v>
      </c>
    </row>
    <row r="726" spans="1:39">
      <c r="A726">
        <v>3</v>
      </c>
      <c r="B726">
        <v>361</v>
      </c>
      <c r="C726">
        <v>2017</v>
      </c>
      <c r="D726">
        <v>99</v>
      </c>
      <c r="E726">
        <v>49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131</v>
      </c>
      <c r="R726">
        <v>677</v>
      </c>
      <c r="S726">
        <v>677</v>
      </c>
      <c r="T726">
        <v>2.0799410120126578</v>
      </c>
      <c r="U726">
        <v>2.0557725550172972</v>
      </c>
      <c r="V726">
        <v>14.917282127031012</v>
      </c>
      <c r="W726">
        <v>58.723781388478606</v>
      </c>
      <c r="X726">
        <v>162.61452363767867</v>
      </c>
      <c r="Y726">
        <v>150.09320531757751</v>
      </c>
      <c r="Z726">
        <v>150.09320531757751</v>
      </c>
      <c r="AA726">
        <v>29.813320428205834</v>
      </c>
      <c r="AB726">
        <v>4.8137154981942691</v>
      </c>
      <c r="AC726">
        <v>-49.77065587204644</v>
      </c>
      <c r="AD726">
        <v>24</v>
      </c>
      <c r="AE726">
        <v>0</v>
      </c>
      <c r="AF726">
        <v>0</v>
      </c>
      <c r="AG726">
        <v>4</v>
      </c>
      <c r="AH726">
        <v>51</v>
      </c>
      <c r="AI726">
        <v>10</v>
      </c>
      <c r="AJ726">
        <v>9</v>
      </c>
      <c r="AK726">
        <v>4</v>
      </c>
      <c r="AL726">
        <v>18</v>
      </c>
      <c r="AM726">
        <v>3</v>
      </c>
    </row>
    <row r="727" spans="1:39">
      <c r="A727">
        <v>3</v>
      </c>
      <c r="B727">
        <v>362</v>
      </c>
      <c r="C727">
        <v>2017</v>
      </c>
      <c r="D727">
        <v>99</v>
      </c>
      <c r="E727">
        <v>50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138</v>
      </c>
      <c r="R727">
        <v>687</v>
      </c>
      <c r="S727">
        <v>687</v>
      </c>
      <c r="T727">
        <v>2.1106639220867005</v>
      </c>
      <c r="U727">
        <v>2.1283182132816463</v>
      </c>
      <c r="V727">
        <v>14.943231441048027</v>
      </c>
      <c r="W727">
        <v>58.860262008733649</v>
      </c>
      <c r="X727">
        <v>165.90243510103295</v>
      </c>
      <c r="Y727">
        <v>153.12794759825337</v>
      </c>
      <c r="Z727">
        <v>153.12794759825337</v>
      </c>
      <c r="AA727">
        <v>31.287943913928601</v>
      </c>
      <c r="AB727">
        <v>4.8503942955372557</v>
      </c>
      <c r="AC727">
        <v>-47.570119583811525</v>
      </c>
      <c r="AD727">
        <v>15</v>
      </c>
      <c r="AE727">
        <v>0</v>
      </c>
      <c r="AF727">
        <v>0</v>
      </c>
      <c r="AG727">
        <v>3</v>
      </c>
      <c r="AH727">
        <v>63</v>
      </c>
      <c r="AI727">
        <v>7</v>
      </c>
      <c r="AJ727">
        <v>4</v>
      </c>
      <c r="AK727">
        <v>8</v>
      </c>
      <c r="AL727">
        <v>18</v>
      </c>
      <c r="AM727">
        <v>2</v>
      </c>
    </row>
    <row r="728" spans="1:39">
      <c r="A728">
        <v>3</v>
      </c>
      <c r="B728">
        <v>363</v>
      </c>
      <c r="C728">
        <v>2017</v>
      </c>
      <c r="D728">
        <v>99</v>
      </c>
      <c r="E728">
        <v>51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116</v>
      </c>
      <c r="R728">
        <v>494</v>
      </c>
      <c r="S728">
        <v>494</v>
      </c>
      <c r="T728">
        <v>1.5177117576576853</v>
      </c>
      <c r="U728">
        <v>1.5369915891302672</v>
      </c>
      <c r="V728">
        <v>14.856275303643722</v>
      </c>
      <c r="W728">
        <v>58.777327935222658</v>
      </c>
      <c r="X728">
        <v>166.61629697211609</v>
      </c>
      <c r="Y728">
        <v>153.7868421052633</v>
      </c>
      <c r="Z728">
        <v>153.7868421052633</v>
      </c>
      <c r="AA728">
        <v>28.673499327983357</v>
      </c>
      <c r="AB728">
        <v>4.8947435395084309</v>
      </c>
      <c r="AC728">
        <v>-40.691162251867375</v>
      </c>
      <c r="AD728">
        <v>17</v>
      </c>
      <c r="AE728">
        <v>0</v>
      </c>
      <c r="AF728">
        <v>0</v>
      </c>
      <c r="AG728">
        <v>0</v>
      </c>
      <c r="AH728">
        <v>47</v>
      </c>
      <c r="AI728">
        <v>6</v>
      </c>
      <c r="AJ728">
        <v>6</v>
      </c>
      <c r="AK728">
        <v>6</v>
      </c>
      <c r="AL728">
        <v>9</v>
      </c>
      <c r="AM728">
        <v>1</v>
      </c>
    </row>
    <row r="729" spans="1:39">
      <c r="A729">
        <v>3</v>
      </c>
      <c r="B729">
        <v>364</v>
      </c>
      <c r="C729">
        <v>2017</v>
      </c>
      <c r="D729">
        <v>99</v>
      </c>
      <c r="E729">
        <v>52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92</v>
      </c>
      <c r="R729">
        <v>552</v>
      </c>
      <c r="S729">
        <v>552</v>
      </c>
      <c r="T729">
        <v>1.6959046360871299</v>
      </c>
      <c r="U729">
        <v>1.7483689770341946</v>
      </c>
      <c r="V729">
        <v>14.934782608695652</v>
      </c>
      <c r="W729">
        <v>58.827898550724605</v>
      </c>
      <c r="X729">
        <v>169.61605194152671</v>
      </c>
      <c r="Y729">
        <v>156.55561594202899</v>
      </c>
      <c r="Z729">
        <v>156.55561594202899</v>
      </c>
      <c r="AA729">
        <v>30.425291687316601</v>
      </c>
      <c r="AB729">
        <v>4.5150012362812362</v>
      </c>
      <c r="AC729">
        <v>-51.448841862400386</v>
      </c>
      <c r="AD729">
        <v>15</v>
      </c>
      <c r="AE729">
        <v>0</v>
      </c>
      <c r="AF729">
        <v>0</v>
      </c>
      <c r="AG729">
        <v>2</v>
      </c>
      <c r="AH729">
        <v>52</v>
      </c>
      <c r="AI729">
        <v>7</v>
      </c>
      <c r="AJ729">
        <v>6</v>
      </c>
      <c r="AK729">
        <v>7</v>
      </c>
      <c r="AL729">
        <v>22</v>
      </c>
      <c r="AM729">
        <v>1</v>
      </c>
    </row>
    <row r="730" spans="1:39">
      <c r="A730">
        <v>3</v>
      </c>
      <c r="B730">
        <v>365</v>
      </c>
      <c r="C730">
        <v>2016</v>
      </c>
      <c r="D730">
        <v>99</v>
      </c>
      <c r="E730">
        <v>1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148</v>
      </c>
      <c r="R730">
        <v>724</v>
      </c>
      <c r="S730">
        <v>724</v>
      </c>
      <c r="T730">
        <v>2.174435367611725</v>
      </c>
      <c r="U730">
        <v>2.1692259942715499</v>
      </c>
      <c r="V730">
        <v>15.17265193370166</v>
      </c>
      <c r="W730">
        <v>59.378453038674024</v>
      </c>
      <c r="X730">
        <v>163.05256100991846</v>
      </c>
      <c r="Y730">
        <v>150.49751381215472</v>
      </c>
      <c r="Z730">
        <v>150.49751381215472</v>
      </c>
      <c r="AA730">
        <v>29.545381694170477</v>
      </c>
      <c r="AB730">
        <v>4.240410674661562</v>
      </c>
      <c r="AC730">
        <v>-34.721753104151531</v>
      </c>
      <c r="AD730">
        <v>30</v>
      </c>
      <c r="AE730">
        <v>0</v>
      </c>
      <c r="AF730">
        <v>0</v>
      </c>
      <c r="AG730">
        <v>1</v>
      </c>
      <c r="AH730">
        <v>23</v>
      </c>
      <c r="AI730">
        <v>3</v>
      </c>
      <c r="AJ730">
        <v>5</v>
      </c>
      <c r="AK730">
        <v>5</v>
      </c>
      <c r="AL730">
        <v>10</v>
      </c>
      <c r="AM730">
        <v>5</v>
      </c>
    </row>
    <row r="731" spans="1:39">
      <c r="A731">
        <v>3</v>
      </c>
      <c r="B731">
        <v>366</v>
      </c>
      <c r="C731">
        <v>2016</v>
      </c>
      <c r="D731">
        <v>99</v>
      </c>
      <c r="E731">
        <v>2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169</v>
      </c>
      <c r="R731">
        <v>802</v>
      </c>
      <c r="S731">
        <v>802</v>
      </c>
      <c r="T731">
        <v>2.4086977414704474</v>
      </c>
      <c r="U731">
        <v>2.4140140183185355</v>
      </c>
      <c r="V731">
        <v>14.965087281795514</v>
      </c>
      <c r="W731">
        <v>58.99127182044888</v>
      </c>
      <c r="X731">
        <v>163.8048702728554</v>
      </c>
      <c r="Y731">
        <v>151.19189526184516</v>
      </c>
      <c r="Z731">
        <v>151.19189526184516</v>
      </c>
      <c r="AA731">
        <v>29.721144503074445</v>
      </c>
      <c r="AB731">
        <v>4.6963851571786082</v>
      </c>
      <c r="AC731">
        <v>-41.884295946275245</v>
      </c>
      <c r="AD731">
        <v>35</v>
      </c>
      <c r="AE731">
        <v>0</v>
      </c>
      <c r="AF731">
        <v>0</v>
      </c>
      <c r="AG731">
        <v>0</v>
      </c>
      <c r="AH731">
        <v>33</v>
      </c>
      <c r="AI731">
        <v>5</v>
      </c>
      <c r="AJ731">
        <v>8</v>
      </c>
      <c r="AK731">
        <v>1</v>
      </c>
      <c r="AL731">
        <v>2</v>
      </c>
      <c r="AM731">
        <v>3</v>
      </c>
    </row>
    <row r="732" spans="1:39">
      <c r="A732">
        <v>3</v>
      </c>
      <c r="B732">
        <v>367</v>
      </c>
      <c r="C732">
        <v>2016</v>
      </c>
      <c r="D732">
        <v>99</v>
      </c>
      <c r="E732">
        <v>3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115</v>
      </c>
      <c r="R732">
        <v>524</v>
      </c>
      <c r="S732">
        <v>524</v>
      </c>
      <c r="T732">
        <v>1.5737626141278229</v>
      </c>
      <c r="U732">
        <v>1.5562615083140563</v>
      </c>
      <c r="V732">
        <v>15.15648854961832</v>
      </c>
      <c r="W732">
        <v>59.200381679389338</v>
      </c>
      <c r="X732">
        <v>161.6265413975338</v>
      </c>
      <c r="Y732">
        <v>149.18129770992357</v>
      </c>
      <c r="Z732">
        <v>149.18129770992357</v>
      </c>
      <c r="AA732">
        <v>28.607981347680902</v>
      </c>
      <c r="AB732">
        <v>4.2780194291283644</v>
      </c>
      <c r="AC732">
        <v>-33.120435975848842</v>
      </c>
      <c r="AD732">
        <v>12</v>
      </c>
      <c r="AE732">
        <v>0</v>
      </c>
      <c r="AF732">
        <v>0</v>
      </c>
      <c r="AG732">
        <v>0</v>
      </c>
      <c r="AH732">
        <v>16</v>
      </c>
      <c r="AI732">
        <v>3</v>
      </c>
      <c r="AJ732">
        <v>4</v>
      </c>
      <c r="AK732">
        <v>1</v>
      </c>
      <c r="AL732">
        <v>10</v>
      </c>
      <c r="AM732">
        <v>4</v>
      </c>
    </row>
    <row r="733" spans="1:39">
      <c r="A733">
        <v>3</v>
      </c>
      <c r="B733">
        <v>368</v>
      </c>
      <c r="C733">
        <v>2016</v>
      </c>
      <c r="D733">
        <v>99</v>
      </c>
      <c r="E733">
        <v>4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150</v>
      </c>
      <c r="R733">
        <v>664</v>
      </c>
      <c r="S733">
        <v>664</v>
      </c>
      <c r="T733">
        <v>1.9942335415665553</v>
      </c>
      <c r="U733">
        <v>1.9762158025514256</v>
      </c>
      <c r="V733">
        <v>15.305722891566266</v>
      </c>
      <c r="W733">
        <v>59.694277108433745</v>
      </c>
      <c r="X733">
        <v>161.96742549830964</v>
      </c>
      <c r="Y733">
        <v>149.49593373493985</v>
      </c>
      <c r="Z733">
        <v>149.49593373493985</v>
      </c>
      <c r="AA733">
        <v>29.262081199328129</v>
      </c>
      <c r="AB733">
        <v>4.4827208841974331</v>
      </c>
      <c r="AC733">
        <v>-49.245623592751855</v>
      </c>
      <c r="AD733">
        <v>22</v>
      </c>
      <c r="AE733">
        <v>0</v>
      </c>
      <c r="AF733">
        <v>0</v>
      </c>
      <c r="AG733">
        <v>1</v>
      </c>
      <c r="AH733">
        <v>53</v>
      </c>
      <c r="AI733">
        <v>8</v>
      </c>
      <c r="AJ733">
        <v>10</v>
      </c>
      <c r="AK733">
        <v>14</v>
      </c>
      <c r="AL733">
        <v>11</v>
      </c>
      <c r="AM733">
        <v>1</v>
      </c>
    </row>
    <row r="734" spans="1:39">
      <c r="A734">
        <v>3</v>
      </c>
      <c r="B734">
        <v>369</v>
      </c>
      <c r="C734">
        <v>2016</v>
      </c>
      <c r="D734">
        <v>99</v>
      </c>
      <c r="E734">
        <v>5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117</v>
      </c>
      <c r="R734">
        <v>503</v>
      </c>
      <c r="S734">
        <v>503</v>
      </c>
      <c r="T734">
        <v>1.510691975012014</v>
      </c>
      <c r="U734">
        <v>1.5280074712338183</v>
      </c>
      <c r="V734">
        <v>15.079522862823065</v>
      </c>
      <c r="W734">
        <v>59.383697813121266</v>
      </c>
      <c r="X734">
        <v>165.31752066151299</v>
      </c>
      <c r="Y734">
        <v>152.58807157057643</v>
      </c>
      <c r="Z734">
        <v>152.58807157057643</v>
      </c>
      <c r="AA734">
        <v>29.754082481451302</v>
      </c>
      <c r="AB734">
        <v>4.6266034933659324</v>
      </c>
      <c r="AC734">
        <v>-46.313024301074911</v>
      </c>
      <c r="AD734">
        <v>18</v>
      </c>
      <c r="AE734">
        <v>0</v>
      </c>
      <c r="AF734">
        <v>0</v>
      </c>
      <c r="AG734">
        <v>2</v>
      </c>
      <c r="AH734">
        <v>31</v>
      </c>
      <c r="AI734">
        <v>8</v>
      </c>
      <c r="AJ734">
        <v>2</v>
      </c>
      <c r="AK734">
        <v>6</v>
      </c>
      <c r="AL734">
        <v>7</v>
      </c>
      <c r="AM734">
        <v>3</v>
      </c>
    </row>
    <row r="735" spans="1:39">
      <c r="A735">
        <v>3</v>
      </c>
      <c r="B735">
        <v>370</v>
      </c>
      <c r="C735">
        <v>2016</v>
      </c>
      <c r="D735">
        <v>99</v>
      </c>
      <c r="E735">
        <v>6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130</v>
      </c>
      <c r="R735">
        <v>568</v>
      </c>
      <c r="S735">
        <v>567</v>
      </c>
      <c r="T735">
        <v>1.7059106198942813</v>
      </c>
      <c r="U735">
        <v>1.7070777836109476</v>
      </c>
      <c r="V735">
        <v>14.913732394366201</v>
      </c>
      <c r="W735">
        <v>59.10758377425045</v>
      </c>
      <c r="X735">
        <v>163.5931515419712</v>
      </c>
      <c r="Y735">
        <v>150.96214788732405</v>
      </c>
      <c r="Z735">
        <v>151.22839506172849</v>
      </c>
      <c r="AA735">
        <v>29.247143481600204</v>
      </c>
      <c r="AB735">
        <v>3.3734196482281993</v>
      </c>
      <c r="AC735">
        <v>-75.008828406508684</v>
      </c>
      <c r="AD735">
        <v>19</v>
      </c>
      <c r="AE735">
        <v>0</v>
      </c>
      <c r="AF735">
        <v>0</v>
      </c>
      <c r="AG735">
        <v>4</v>
      </c>
      <c r="AH735">
        <v>61</v>
      </c>
      <c r="AI735">
        <v>7</v>
      </c>
      <c r="AJ735">
        <v>6</v>
      </c>
      <c r="AK735">
        <v>8</v>
      </c>
      <c r="AL735">
        <v>4</v>
      </c>
      <c r="AM735">
        <v>1</v>
      </c>
    </row>
    <row r="736" spans="1:39">
      <c r="A736">
        <v>3</v>
      </c>
      <c r="B736">
        <v>371</v>
      </c>
      <c r="C736">
        <v>2016</v>
      </c>
      <c r="D736">
        <v>99</v>
      </c>
      <c r="E736">
        <v>7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158</v>
      </c>
      <c r="R736">
        <v>716</v>
      </c>
      <c r="S736">
        <v>716</v>
      </c>
      <c r="T736">
        <v>2.1504084574723694</v>
      </c>
      <c r="U736">
        <v>2.141427860128978</v>
      </c>
      <c r="V736">
        <v>15.009776536312849</v>
      </c>
      <c r="W736">
        <v>59.020949720670401</v>
      </c>
      <c r="X736">
        <v>162.76154996156581</v>
      </c>
      <c r="Y736">
        <v>150.22891061452512</v>
      </c>
      <c r="Z736">
        <v>150.22891061452512</v>
      </c>
      <c r="AA736">
        <v>29.45803026099906</v>
      </c>
      <c r="AB736">
        <v>4.8391279043404785</v>
      </c>
      <c r="AC736">
        <v>-39.500499667850328</v>
      </c>
      <c r="AD736">
        <v>20</v>
      </c>
      <c r="AE736">
        <v>0</v>
      </c>
      <c r="AF736">
        <v>0</v>
      </c>
      <c r="AG736">
        <v>3</v>
      </c>
      <c r="AH736">
        <v>44</v>
      </c>
      <c r="AI736">
        <v>4</v>
      </c>
      <c r="AJ736">
        <v>8</v>
      </c>
      <c r="AK736">
        <v>9</v>
      </c>
      <c r="AL736">
        <v>18</v>
      </c>
      <c r="AM736">
        <v>3</v>
      </c>
    </row>
    <row r="737" spans="1:39">
      <c r="A737">
        <v>3</v>
      </c>
      <c r="B737">
        <v>372</v>
      </c>
      <c r="C737">
        <v>2016</v>
      </c>
      <c r="D737">
        <v>99</v>
      </c>
      <c r="E737">
        <v>8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122</v>
      </c>
      <c r="R737">
        <v>527</v>
      </c>
      <c r="S737">
        <v>526</v>
      </c>
      <c r="T737">
        <v>1.5827727054300815</v>
      </c>
      <c r="U737">
        <v>1.5768348749422405</v>
      </c>
      <c r="V737">
        <v>15.113851992409861</v>
      </c>
      <c r="W737">
        <v>59.205323193916314</v>
      </c>
      <c r="X737">
        <v>162.98206697490437</v>
      </c>
      <c r="Y737">
        <v>150.29297912713466</v>
      </c>
      <c r="Z737">
        <v>150.57870722433452</v>
      </c>
      <c r="AA737">
        <v>27.484457464738593</v>
      </c>
      <c r="AB737">
        <v>4.1230653015804881</v>
      </c>
      <c r="AC737">
        <v>-36.874376886904599</v>
      </c>
      <c r="AD737">
        <v>22</v>
      </c>
      <c r="AE737">
        <v>0</v>
      </c>
      <c r="AF737">
        <v>0</v>
      </c>
      <c r="AG737">
        <v>3</v>
      </c>
      <c r="AH737">
        <v>51</v>
      </c>
      <c r="AI737">
        <v>3</v>
      </c>
      <c r="AJ737">
        <v>9</v>
      </c>
      <c r="AK737">
        <v>7</v>
      </c>
      <c r="AL737">
        <v>7</v>
      </c>
      <c r="AM737">
        <v>1</v>
      </c>
    </row>
    <row r="738" spans="1:39">
      <c r="A738">
        <v>3</v>
      </c>
      <c r="B738">
        <v>373</v>
      </c>
      <c r="C738">
        <v>2016</v>
      </c>
      <c r="D738">
        <v>99</v>
      </c>
      <c r="E738">
        <v>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126</v>
      </c>
      <c r="R738">
        <v>453</v>
      </c>
      <c r="S738">
        <v>453</v>
      </c>
      <c r="T738">
        <v>1.3605237866410378</v>
      </c>
      <c r="U738">
        <v>1.3570418787660516</v>
      </c>
      <c r="V738">
        <v>15.013245033112581</v>
      </c>
      <c r="W738">
        <v>58.988962472406193</v>
      </c>
      <c r="X738">
        <v>163.02583714205764</v>
      </c>
      <c r="Y738">
        <v>150.47284768211915</v>
      </c>
      <c r="Z738">
        <v>150.47284768211915</v>
      </c>
      <c r="AA738">
        <v>29.831585259372098</v>
      </c>
      <c r="AB738">
        <v>4.8027183280458612</v>
      </c>
      <c r="AC738">
        <v>-41.538341006229906</v>
      </c>
      <c r="AD738">
        <v>7</v>
      </c>
      <c r="AE738">
        <v>0</v>
      </c>
      <c r="AF738">
        <v>0</v>
      </c>
      <c r="AG738">
        <v>0</v>
      </c>
      <c r="AH738">
        <v>26</v>
      </c>
      <c r="AI738">
        <v>4</v>
      </c>
      <c r="AJ738">
        <v>8</v>
      </c>
      <c r="AK738">
        <v>2</v>
      </c>
      <c r="AL738">
        <v>8</v>
      </c>
      <c r="AM738">
        <v>2</v>
      </c>
    </row>
    <row r="739" spans="1:39">
      <c r="A739">
        <v>3</v>
      </c>
      <c r="B739">
        <v>374</v>
      </c>
      <c r="C739">
        <v>2016</v>
      </c>
      <c r="D739">
        <v>99</v>
      </c>
      <c r="E739">
        <v>10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124</v>
      </c>
      <c r="R739">
        <v>611</v>
      </c>
      <c r="S739">
        <v>611</v>
      </c>
      <c r="T739">
        <v>1.8350552618933205</v>
      </c>
      <c r="U739">
        <v>1.8013640854796102</v>
      </c>
      <c r="V739">
        <v>15.08019639934534</v>
      </c>
      <c r="W739">
        <v>59.265139116202946</v>
      </c>
      <c r="X739">
        <v>160.44333481690859</v>
      </c>
      <c r="Y739">
        <v>148.08919803600645</v>
      </c>
      <c r="Z739">
        <v>148.08919803600645</v>
      </c>
      <c r="AA739">
        <v>29.747321839789556</v>
      </c>
      <c r="AB739">
        <v>4.4712296267450249</v>
      </c>
      <c r="AC739">
        <v>-41.244550603472824</v>
      </c>
      <c r="AD739">
        <v>32</v>
      </c>
      <c r="AE739">
        <v>0</v>
      </c>
      <c r="AF739">
        <v>0</v>
      </c>
      <c r="AG739">
        <v>5</v>
      </c>
      <c r="AH739">
        <v>59</v>
      </c>
      <c r="AI739">
        <v>11</v>
      </c>
      <c r="AJ739">
        <v>11</v>
      </c>
      <c r="AK739">
        <v>11</v>
      </c>
      <c r="AL739">
        <v>10</v>
      </c>
      <c r="AM739">
        <v>3</v>
      </c>
    </row>
    <row r="740" spans="1:39">
      <c r="A740">
        <v>3</v>
      </c>
      <c r="B740">
        <v>375</v>
      </c>
      <c r="C740">
        <v>2016</v>
      </c>
      <c r="D740">
        <v>99</v>
      </c>
      <c r="E740">
        <v>11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154</v>
      </c>
      <c r="R740">
        <v>697</v>
      </c>
      <c r="S740">
        <v>697</v>
      </c>
      <c r="T740">
        <v>2.0933445458913988</v>
      </c>
      <c r="U740">
        <v>2.0895544673610362</v>
      </c>
      <c r="V740">
        <v>15.0416068866571</v>
      </c>
      <c r="W740">
        <v>59.202295552367282</v>
      </c>
      <c r="X740">
        <v>163.14820830956384</v>
      </c>
      <c r="Y740">
        <v>150.58579626972755</v>
      </c>
      <c r="Z740">
        <v>150.58579626972755</v>
      </c>
      <c r="AA740">
        <v>29.403949348316139</v>
      </c>
      <c r="AB740">
        <v>4.3542021668145248</v>
      </c>
      <c r="AC740">
        <v>-38.887828711005263</v>
      </c>
      <c r="AD740">
        <v>22</v>
      </c>
      <c r="AE740">
        <v>0</v>
      </c>
      <c r="AF740">
        <v>0</v>
      </c>
      <c r="AG740">
        <v>4</v>
      </c>
      <c r="AH740">
        <v>57</v>
      </c>
      <c r="AI740">
        <v>4</v>
      </c>
      <c r="AJ740">
        <v>17</v>
      </c>
      <c r="AK740">
        <v>9</v>
      </c>
      <c r="AL740">
        <v>29</v>
      </c>
      <c r="AM740">
        <v>1</v>
      </c>
    </row>
    <row r="741" spans="1:39">
      <c r="A741">
        <v>3</v>
      </c>
      <c r="B741">
        <v>376</v>
      </c>
      <c r="C741">
        <v>2016</v>
      </c>
      <c r="D741">
        <v>99</v>
      </c>
      <c r="E741">
        <v>12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60</v>
      </c>
      <c r="R741">
        <v>285</v>
      </c>
      <c r="S741">
        <v>285</v>
      </c>
      <c r="T741">
        <v>0.85595867371456047</v>
      </c>
      <c r="U741">
        <v>0.85024902453693518</v>
      </c>
      <c r="V741">
        <v>15.10526315789474</v>
      </c>
      <c r="W741">
        <v>59.301754385964891</v>
      </c>
      <c r="X741">
        <v>162.35388036722352</v>
      </c>
      <c r="Y741">
        <v>149.85263157894741</v>
      </c>
      <c r="Z741">
        <v>149.85263157894741</v>
      </c>
      <c r="AA741">
        <v>27.541652699604956</v>
      </c>
      <c r="AB741">
        <v>4.4745083520209485</v>
      </c>
      <c r="AC741">
        <v>-48.55699938201289</v>
      </c>
      <c r="AD741">
        <v>4</v>
      </c>
      <c r="AE741">
        <v>0</v>
      </c>
      <c r="AF741">
        <v>0</v>
      </c>
      <c r="AG741">
        <v>2</v>
      </c>
      <c r="AH741">
        <v>30</v>
      </c>
      <c r="AI741">
        <v>2</v>
      </c>
      <c r="AJ741">
        <v>2</v>
      </c>
      <c r="AK741">
        <v>5</v>
      </c>
      <c r="AL741">
        <v>3</v>
      </c>
      <c r="AM741">
        <v>0</v>
      </c>
    </row>
    <row r="742" spans="1:39">
      <c r="A742">
        <v>3</v>
      </c>
      <c r="B742">
        <v>377</v>
      </c>
      <c r="C742">
        <v>2016</v>
      </c>
      <c r="D742">
        <v>99</v>
      </c>
      <c r="E742">
        <v>13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122</v>
      </c>
      <c r="R742">
        <v>635</v>
      </c>
      <c r="S742">
        <v>634</v>
      </c>
      <c r="T742">
        <v>1.9071359923113889</v>
      </c>
      <c r="U742">
        <v>1.8391701849831164</v>
      </c>
      <c r="V742">
        <v>15.407874015748035</v>
      </c>
      <c r="W742">
        <v>59.829652996845425</v>
      </c>
      <c r="X742">
        <v>157.83571203112061</v>
      </c>
      <c r="Y742">
        <v>145.48267716535443</v>
      </c>
      <c r="Z742">
        <v>145.71214511041021</v>
      </c>
      <c r="AA742">
        <v>25.444490100433161</v>
      </c>
      <c r="AB742">
        <v>4.2773710423767346</v>
      </c>
      <c r="AC742">
        <v>-35.001572857405641</v>
      </c>
      <c r="AD742">
        <v>29</v>
      </c>
      <c r="AE742">
        <v>0</v>
      </c>
      <c r="AF742">
        <v>0</v>
      </c>
      <c r="AG742">
        <v>4</v>
      </c>
      <c r="AH742">
        <v>54</v>
      </c>
      <c r="AI742">
        <v>4</v>
      </c>
      <c r="AJ742">
        <v>5</v>
      </c>
      <c r="AK742">
        <v>11</v>
      </c>
      <c r="AL742">
        <v>11</v>
      </c>
      <c r="AM742">
        <v>2</v>
      </c>
    </row>
    <row r="743" spans="1:39">
      <c r="A743">
        <v>3</v>
      </c>
      <c r="B743">
        <v>378</v>
      </c>
      <c r="C743">
        <v>2016</v>
      </c>
      <c r="D743">
        <v>99</v>
      </c>
      <c r="E743">
        <v>14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192</v>
      </c>
      <c r="R743">
        <v>848</v>
      </c>
      <c r="S743">
        <v>848</v>
      </c>
      <c r="T743">
        <v>2.5468524747717458</v>
      </c>
      <c r="U743">
        <v>2.5641195628348754</v>
      </c>
      <c r="V743">
        <v>14.955188679245284</v>
      </c>
      <c r="W743">
        <v>58.972877358490599</v>
      </c>
      <c r="X743">
        <v>164.5522445266665</v>
      </c>
      <c r="Y743">
        <v>151.88172169811332</v>
      </c>
      <c r="Z743">
        <v>151.88172169811332</v>
      </c>
      <c r="AA743">
        <v>31.756486239226099</v>
      </c>
      <c r="AB743">
        <v>4.9141661055830195</v>
      </c>
      <c r="AC743">
        <v>-45.841723407284178</v>
      </c>
      <c r="AD743">
        <v>27</v>
      </c>
      <c r="AE743">
        <v>0</v>
      </c>
      <c r="AF743">
        <v>0</v>
      </c>
      <c r="AG743">
        <v>2</v>
      </c>
      <c r="AH743">
        <v>84</v>
      </c>
      <c r="AI743">
        <v>17</v>
      </c>
      <c r="AJ743">
        <v>7</v>
      </c>
      <c r="AK743">
        <v>9</v>
      </c>
      <c r="AL743">
        <v>20</v>
      </c>
      <c r="AM743">
        <v>1</v>
      </c>
    </row>
    <row r="744" spans="1:39">
      <c r="A744">
        <v>3</v>
      </c>
      <c r="B744">
        <v>379</v>
      </c>
      <c r="C744">
        <v>2016</v>
      </c>
      <c r="D744">
        <v>99</v>
      </c>
      <c r="E744">
        <v>15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134</v>
      </c>
      <c r="R744">
        <v>597</v>
      </c>
      <c r="S744">
        <v>597</v>
      </c>
      <c r="T744">
        <v>1.7930081691494471</v>
      </c>
      <c r="U744">
        <v>1.7973843912770036</v>
      </c>
      <c r="V744">
        <v>15.115577889447238</v>
      </c>
      <c r="W744">
        <v>59.254606365159141</v>
      </c>
      <c r="X744">
        <v>163.84305057247238</v>
      </c>
      <c r="Y744">
        <v>151.22713567839187</v>
      </c>
      <c r="Z744">
        <v>151.22713567839187</v>
      </c>
      <c r="AA744">
        <v>30.980288767709791</v>
      </c>
      <c r="AB744">
        <v>4.563216825127399</v>
      </c>
      <c r="AC744">
        <v>-46.56015355164395</v>
      </c>
      <c r="AD744">
        <v>13</v>
      </c>
      <c r="AE744">
        <v>0</v>
      </c>
      <c r="AF744">
        <v>0</v>
      </c>
      <c r="AG744">
        <v>2</v>
      </c>
      <c r="AH744">
        <v>51</v>
      </c>
      <c r="AI744">
        <v>6</v>
      </c>
      <c r="AJ744">
        <v>16</v>
      </c>
      <c r="AK744">
        <v>4</v>
      </c>
      <c r="AL744">
        <v>12</v>
      </c>
      <c r="AM744">
        <v>1</v>
      </c>
    </row>
    <row r="745" spans="1:39">
      <c r="A745">
        <v>3</v>
      </c>
      <c r="B745">
        <v>380</v>
      </c>
      <c r="C745">
        <v>2016</v>
      </c>
      <c r="D745">
        <v>99</v>
      </c>
      <c r="E745">
        <v>16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137</v>
      </c>
      <c r="R745">
        <v>569</v>
      </c>
      <c r="S745">
        <v>569</v>
      </c>
      <c r="T745">
        <v>1.7089139836617011</v>
      </c>
      <c r="U745">
        <v>1.7244857106282532</v>
      </c>
      <c r="V745">
        <v>14.875219683655541</v>
      </c>
      <c r="W745">
        <v>58.868189806678387</v>
      </c>
      <c r="X745">
        <v>164.93344275467604</v>
      </c>
      <c r="Y745">
        <v>152.23356766256597</v>
      </c>
      <c r="Z745">
        <v>152.23356766256597</v>
      </c>
      <c r="AA745">
        <v>28.072943176479889</v>
      </c>
      <c r="AB745">
        <v>4.9629761458301971</v>
      </c>
      <c r="AC745">
        <v>-42.428263781800005</v>
      </c>
      <c r="AD745">
        <v>19</v>
      </c>
      <c r="AE745">
        <v>0</v>
      </c>
      <c r="AF745">
        <v>0</v>
      </c>
      <c r="AG745">
        <v>3</v>
      </c>
      <c r="AH745">
        <v>47</v>
      </c>
      <c r="AI745">
        <v>13</v>
      </c>
      <c r="AJ745">
        <v>11</v>
      </c>
      <c r="AK745">
        <v>3</v>
      </c>
      <c r="AL745">
        <v>5</v>
      </c>
      <c r="AM745">
        <v>8</v>
      </c>
    </row>
    <row r="746" spans="1:39">
      <c r="A746">
        <v>3</v>
      </c>
      <c r="B746">
        <v>381</v>
      </c>
      <c r="C746">
        <v>2016</v>
      </c>
      <c r="D746">
        <v>99</v>
      </c>
      <c r="E746">
        <v>17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139</v>
      </c>
      <c r="R746">
        <v>621</v>
      </c>
      <c r="S746">
        <v>621</v>
      </c>
      <c r="T746">
        <v>1.8650888995675157</v>
      </c>
      <c r="U746">
        <v>1.8913840118224203</v>
      </c>
      <c r="V746">
        <v>15.033816425120774</v>
      </c>
      <c r="W746">
        <v>59.167471819645741</v>
      </c>
      <c r="X746">
        <v>165.74846078826491</v>
      </c>
      <c r="Y746">
        <v>152.98582930756859</v>
      </c>
      <c r="Z746">
        <v>152.98582930756859</v>
      </c>
      <c r="AA746">
        <v>28.557035487634923</v>
      </c>
      <c r="AB746">
        <v>4.7748979520094688</v>
      </c>
      <c r="AC746">
        <v>-43.591224647098848</v>
      </c>
      <c r="AD746">
        <v>21</v>
      </c>
      <c r="AE746">
        <v>0</v>
      </c>
      <c r="AF746">
        <v>0</v>
      </c>
      <c r="AG746">
        <v>3</v>
      </c>
      <c r="AH746">
        <v>76</v>
      </c>
      <c r="AI746">
        <v>9</v>
      </c>
      <c r="AJ746">
        <v>7</v>
      </c>
      <c r="AK746">
        <v>10</v>
      </c>
      <c r="AL746">
        <v>14</v>
      </c>
      <c r="AM746">
        <v>2</v>
      </c>
    </row>
    <row r="747" spans="1:39">
      <c r="A747">
        <v>3</v>
      </c>
      <c r="B747">
        <v>382</v>
      </c>
      <c r="C747">
        <v>2016</v>
      </c>
      <c r="D747">
        <v>99</v>
      </c>
      <c r="E747">
        <v>18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130</v>
      </c>
      <c r="R747">
        <v>640</v>
      </c>
      <c r="S747">
        <v>640</v>
      </c>
      <c r="T747">
        <v>1.9221528111484865</v>
      </c>
      <c r="U747">
        <v>1.8635380974593057</v>
      </c>
      <c r="V747">
        <v>15.190625000000001</v>
      </c>
      <c r="W747">
        <v>59.424999999999997</v>
      </c>
      <c r="X747">
        <v>158.46001489707473</v>
      </c>
      <c r="Y747">
        <v>146.25859374999985</v>
      </c>
      <c r="Z747">
        <v>146.25859374999985</v>
      </c>
      <c r="AA747">
        <v>29.672439672994138</v>
      </c>
      <c r="AB747">
        <v>4.4417057534240811</v>
      </c>
      <c r="AC747">
        <v>-39.875871986746525</v>
      </c>
      <c r="AD747">
        <v>14</v>
      </c>
      <c r="AE747">
        <v>0</v>
      </c>
      <c r="AF747">
        <v>0</v>
      </c>
      <c r="AG747">
        <v>2</v>
      </c>
      <c r="AH747">
        <v>79</v>
      </c>
      <c r="AI747">
        <v>2</v>
      </c>
      <c r="AJ747">
        <v>10</v>
      </c>
      <c r="AK747">
        <v>10</v>
      </c>
      <c r="AL747">
        <v>12</v>
      </c>
      <c r="AM747">
        <v>1</v>
      </c>
    </row>
    <row r="748" spans="1:39">
      <c r="A748">
        <v>3</v>
      </c>
      <c r="B748">
        <v>383</v>
      </c>
      <c r="C748">
        <v>2016</v>
      </c>
      <c r="D748">
        <v>99</v>
      </c>
      <c r="E748">
        <v>19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148</v>
      </c>
      <c r="R748">
        <v>629</v>
      </c>
      <c r="S748">
        <v>625</v>
      </c>
      <c r="T748">
        <v>1.8891158097068721</v>
      </c>
      <c r="U748">
        <v>1.8480851777991605</v>
      </c>
      <c r="V748">
        <v>14.925278219395867</v>
      </c>
      <c r="W748">
        <v>59.052799999999998</v>
      </c>
      <c r="X748">
        <v>160.79849526411252</v>
      </c>
      <c r="Y748">
        <v>147.58235294117659</v>
      </c>
      <c r="Z748">
        <v>148.52688000000012</v>
      </c>
      <c r="AA748">
        <v>29.01895624355847</v>
      </c>
      <c r="AB748">
        <v>4.9495466620691841</v>
      </c>
      <c r="AC748">
        <v>-48.311001677641023</v>
      </c>
      <c r="AD748">
        <v>22</v>
      </c>
      <c r="AE748">
        <v>0</v>
      </c>
      <c r="AF748">
        <v>0</v>
      </c>
      <c r="AG748">
        <v>5</v>
      </c>
      <c r="AH748">
        <v>57</v>
      </c>
      <c r="AI748">
        <v>8</v>
      </c>
      <c r="AJ748">
        <v>7</v>
      </c>
      <c r="AK748">
        <v>8</v>
      </c>
      <c r="AL748">
        <v>6</v>
      </c>
      <c r="AM748">
        <v>3</v>
      </c>
    </row>
    <row r="749" spans="1:39">
      <c r="A749">
        <v>3</v>
      </c>
      <c r="B749">
        <v>384</v>
      </c>
      <c r="C749">
        <v>2016</v>
      </c>
      <c r="D749">
        <v>99</v>
      </c>
      <c r="E749">
        <v>20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111</v>
      </c>
      <c r="R749">
        <v>616</v>
      </c>
      <c r="S749">
        <v>616</v>
      </c>
      <c r="T749">
        <v>1.8500720807304172</v>
      </c>
      <c r="U749">
        <v>1.8140676516160965</v>
      </c>
      <c r="V749">
        <v>14.745129870129873</v>
      </c>
      <c r="W749">
        <v>58.555194805194802</v>
      </c>
      <c r="X749">
        <v>160.26332822107469</v>
      </c>
      <c r="Y749">
        <v>147.92305194805195</v>
      </c>
      <c r="Z749">
        <v>147.92305194805195</v>
      </c>
      <c r="AA749">
        <v>33.641232929595368</v>
      </c>
      <c r="AB749">
        <v>5.36373757805202</v>
      </c>
      <c r="AC749">
        <v>-58.407187249296577</v>
      </c>
      <c r="AD749">
        <v>13</v>
      </c>
      <c r="AE749">
        <v>0</v>
      </c>
      <c r="AF749">
        <v>0</v>
      </c>
      <c r="AG749">
        <v>0</v>
      </c>
      <c r="AH749">
        <v>58</v>
      </c>
      <c r="AI749">
        <v>6</v>
      </c>
      <c r="AJ749">
        <v>9</v>
      </c>
      <c r="AK749">
        <v>10</v>
      </c>
      <c r="AL749">
        <v>6</v>
      </c>
      <c r="AM749">
        <v>0</v>
      </c>
    </row>
    <row r="750" spans="1:39">
      <c r="A750">
        <v>3</v>
      </c>
      <c r="B750">
        <v>385</v>
      </c>
      <c r="C750">
        <v>2016</v>
      </c>
      <c r="D750">
        <v>99</v>
      </c>
      <c r="E750">
        <v>21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127</v>
      </c>
      <c r="R750">
        <v>689</v>
      </c>
      <c r="S750">
        <v>689</v>
      </c>
      <c r="T750">
        <v>2.0693176357520424</v>
      </c>
      <c r="U750">
        <v>2.0624591006289279</v>
      </c>
      <c r="V750">
        <v>15.149492017416543</v>
      </c>
      <c r="W750">
        <v>59.220609579100142</v>
      </c>
      <c r="X750">
        <v>162.90241167896079</v>
      </c>
      <c r="Y750">
        <v>150.35892597968075</v>
      </c>
      <c r="Z750">
        <v>150.35892597968075</v>
      </c>
      <c r="AA750">
        <v>30.03544513726974</v>
      </c>
      <c r="AB750">
        <v>4.638212480366616</v>
      </c>
      <c r="AC750">
        <v>-38.192331101877073</v>
      </c>
      <c r="AD750">
        <v>26</v>
      </c>
      <c r="AE750">
        <v>0</v>
      </c>
      <c r="AF750">
        <v>0</v>
      </c>
      <c r="AG750">
        <v>1</v>
      </c>
      <c r="AH750">
        <v>66</v>
      </c>
      <c r="AI750">
        <v>7</v>
      </c>
      <c r="AJ750">
        <v>9</v>
      </c>
      <c r="AK750">
        <v>7</v>
      </c>
      <c r="AL750">
        <v>14</v>
      </c>
      <c r="AM750">
        <v>1</v>
      </c>
    </row>
    <row r="751" spans="1:39">
      <c r="A751">
        <v>3</v>
      </c>
      <c r="B751">
        <v>386</v>
      </c>
      <c r="C751">
        <v>2016</v>
      </c>
      <c r="D751">
        <v>99</v>
      </c>
      <c r="E751">
        <v>22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154</v>
      </c>
      <c r="R751">
        <v>659</v>
      </c>
      <c r="S751">
        <v>659</v>
      </c>
      <c r="T751">
        <v>1.9792167227294568</v>
      </c>
      <c r="U751">
        <v>2.0181270193364549</v>
      </c>
      <c r="V751">
        <v>14.796661608497724</v>
      </c>
      <c r="W751">
        <v>58.767830045523503</v>
      </c>
      <c r="X751">
        <v>166.65735042917723</v>
      </c>
      <c r="Y751">
        <v>153.82473444613035</v>
      </c>
      <c r="Z751">
        <v>153.82473444613035</v>
      </c>
      <c r="AA751">
        <v>29.18552832265981</v>
      </c>
      <c r="AB751">
        <v>4.9506637247521921</v>
      </c>
      <c r="AC751">
        <v>-42.329036396078408</v>
      </c>
      <c r="AD751">
        <v>25</v>
      </c>
      <c r="AE751">
        <v>0</v>
      </c>
      <c r="AF751">
        <v>0</v>
      </c>
      <c r="AG751">
        <v>3</v>
      </c>
      <c r="AH751">
        <v>63</v>
      </c>
      <c r="AI751">
        <v>8</v>
      </c>
      <c r="AJ751">
        <v>5</v>
      </c>
      <c r="AK751">
        <v>14</v>
      </c>
      <c r="AL751">
        <v>17</v>
      </c>
      <c r="AM751">
        <v>2</v>
      </c>
    </row>
    <row r="752" spans="1:39">
      <c r="A752">
        <v>3</v>
      </c>
      <c r="B752">
        <v>387</v>
      </c>
      <c r="C752">
        <v>2016</v>
      </c>
      <c r="D752">
        <v>99</v>
      </c>
      <c r="E752">
        <v>23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138</v>
      </c>
      <c r="R752">
        <v>677</v>
      </c>
      <c r="S752">
        <v>677</v>
      </c>
      <c r="T752">
        <v>2.0332772705430076</v>
      </c>
      <c r="U752">
        <v>2.0469146022127425</v>
      </c>
      <c r="V752">
        <v>14.855243722304284</v>
      </c>
      <c r="W752">
        <v>58.912850812407683</v>
      </c>
      <c r="X752">
        <v>164.54036113053721</v>
      </c>
      <c r="Y752">
        <v>151.87075332348599</v>
      </c>
      <c r="Z752">
        <v>151.87075332348599</v>
      </c>
      <c r="AA752">
        <v>30.82288904040864</v>
      </c>
      <c r="AB752">
        <v>4.8263582972556476</v>
      </c>
      <c r="AC752">
        <v>-41.791734410766622</v>
      </c>
      <c r="AD752">
        <v>18</v>
      </c>
      <c r="AE752">
        <v>0</v>
      </c>
      <c r="AF752">
        <v>0</v>
      </c>
      <c r="AG752">
        <v>1</v>
      </c>
      <c r="AH752">
        <v>63</v>
      </c>
      <c r="AI752">
        <v>7</v>
      </c>
      <c r="AJ752">
        <v>7</v>
      </c>
      <c r="AK752">
        <v>2</v>
      </c>
      <c r="AL752">
        <v>12</v>
      </c>
      <c r="AM752">
        <v>2</v>
      </c>
    </row>
    <row r="753" spans="1:39">
      <c r="A753">
        <v>3</v>
      </c>
      <c r="B753">
        <v>388</v>
      </c>
      <c r="C753">
        <v>2016</v>
      </c>
      <c r="D753">
        <v>99</v>
      </c>
      <c r="E753">
        <v>24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144</v>
      </c>
      <c r="R753">
        <v>720</v>
      </c>
      <c r="S753">
        <v>711</v>
      </c>
      <c r="T753">
        <v>2.1624219125420465</v>
      </c>
      <c r="U753">
        <v>2.0844081394402054</v>
      </c>
      <c r="V753">
        <v>14.887499999999999</v>
      </c>
      <c r="W753">
        <v>59.102672292545691</v>
      </c>
      <c r="X753">
        <v>159.64547971590213</v>
      </c>
      <c r="Y753">
        <v>145.41638888888909</v>
      </c>
      <c r="Z753">
        <v>147.25710267229277</v>
      </c>
      <c r="AA753">
        <v>29.59363127667671</v>
      </c>
      <c r="AB753">
        <v>4.6897417636396099</v>
      </c>
      <c r="AC753">
        <v>-40.838685340930056</v>
      </c>
      <c r="AD753">
        <v>21</v>
      </c>
      <c r="AE753">
        <v>0</v>
      </c>
      <c r="AF753">
        <v>0</v>
      </c>
      <c r="AG753">
        <v>1</v>
      </c>
      <c r="AH753">
        <v>79</v>
      </c>
      <c r="AI753">
        <v>16</v>
      </c>
      <c r="AJ753">
        <v>11</v>
      </c>
      <c r="AK753">
        <v>8</v>
      </c>
      <c r="AL753">
        <v>19</v>
      </c>
      <c r="AM753">
        <v>3</v>
      </c>
    </row>
    <row r="754" spans="1:39">
      <c r="A754">
        <v>3</v>
      </c>
      <c r="B754">
        <v>389</v>
      </c>
      <c r="C754">
        <v>2016</v>
      </c>
      <c r="D754">
        <v>99</v>
      </c>
      <c r="E754">
        <v>25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150</v>
      </c>
      <c r="R754">
        <v>669</v>
      </c>
      <c r="S754">
        <v>669</v>
      </c>
      <c r="T754">
        <v>2.0092503604036525</v>
      </c>
      <c r="U754">
        <v>1.9785391157752577</v>
      </c>
      <c r="V754">
        <v>15.062780269058297</v>
      </c>
      <c r="W754">
        <v>59.29745889387145</v>
      </c>
      <c r="X754">
        <v>160.94589845616187</v>
      </c>
      <c r="Y754">
        <v>148.55306427503749</v>
      </c>
      <c r="Z754">
        <v>148.55306427503749</v>
      </c>
      <c r="AA754">
        <v>31.846101952888279</v>
      </c>
      <c r="AB754">
        <v>4.7291048840835428</v>
      </c>
      <c r="AC754">
        <v>-47.126430580849217</v>
      </c>
      <c r="AD754">
        <v>14</v>
      </c>
      <c r="AE754">
        <v>0</v>
      </c>
      <c r="AF754">
        <v>0</v>
      </c>
      <c r="AG754">
        <v>1</v>
      </c>
      <c r="AH754">
        <v>46</v>
      </c>
      <c r="AI754">
        <v>13</v>
      </c>
      <c r="AJ754">
        <v>7</v>
      </c>
      <c r="AK754">
        <v>3</v>
      </c>
      <c r="AL754">
        <v>12</v>
      </c>
      <c r="AM754">
        <v>3</v>
      </c>
    </row>
    <row r="755" spans="1:39">
      <c r="A755">
        <v>3</v>
      </c>
      <c r="B755">
        <v>390</v>
      </c>
      <c r="C755">
        <v>2016</v>
      </c>
      <c r="D755">
        <v>99</v>
      </c>
      <c r="E755">
        <v>26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136</v>
      </c>
      <c r="R755">
        <v>700</v>
      </c>
      <c r="S755">
        <v>700</v>
      </c>
      <c r="T755">
        <v>2.102354637193657</v>
      </c>
      <c r="U755">
        <v>2.0345295708798674</v>
      </c>
      <c r="V755">
        <v>14.82285714285714</v>
      </c>
      <c r="W755">
        <v>58.728571428571406</v>
      </c>
      <c r="X755">
        <v>158.17118093174429</v>
      </c>
      <c r="Y755">
        <v>145.99199999999999</v>
      </c>
      <c r="Z755">
        <v>145.99199999999999</v>
      </c>
      <c r="AA755">
        <v>27.216886963795119</v>
      </c>
      <c r="AB755">
        <v>4.9934855521152528</v>
      </c>
      <c r="AC755">
        <v>-33.096255379543869</v>
      </c>
      <c r="AD755">
        <v>21</v>
      </c>
      <c r="AE755">
        <v>0</v>
      </c>
      <c r="AF755">
        <v>0</v>
      </c>
      <c r="AG755">
        <v>2</v>
      </c>
      <c r="AH755">
        <v>62</v>
      </c>
      <c r="AI755">
        <v>8</v>
      </c>
      <c r="AJ755">
        <v>10</v>
      </c>
      <c r="AK755">
        <v>8</v>
      </c>
      <c r="AL755">
        <v>8</v>
      </c>
      <c r="AM755">
        <v>2</v>
      </c>
    </row>
    <row r="756" spans="1:39">
      <c r="A756">
        <v>3</v>
      </c>
      <c r="B756">
        <v>391</v>
      </c>
      <c r="C756">
        <v>2016</v>
      </c>
      <c r="D756">
        <v>99</v>
      </c>
      <c r="E756">
        <v>27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110</v>
      </c>
      <c r="R756">
        <v>553</v>
      </c>
      <c r="S756">
        <v>553</v>
      </c>
      <c r="T756">
        <v>1.6608601633829894</v>
      </c>
      <c r="U756">
        <v>1.630601558949144</v>
      </c>
      <c r="V756">
        <v>15.42133815551537</v>
      </c>
      <c r="W756">
        <v>59.764918625678106</v>
      </c>
      <c r="X756">
        <v>160.46640113318651</v>
      </c>
      <c r="Y756">
        <v>148.11048824593109</v>
      </c>
      <c r="Z756">
        <v>148.11048824593109</v>
      </c>
      <c r="AA756">
        <v>29.199873020117451</v>
      </c>
      <c r="AB756">
        <v>4.0777789360440044</v>
      </c>
      <c r="AC756">
        <v>-38.820603340197096</v>
      </c>
      <c r="AD756">
        <v>18</v>
      </c>
      <c r="AE756">
        <v>0</v>
      </c>
      <c r="AF756">
        <v>0</v>
      </c>
      <c r="AG756">
        <v>4</v>
      </c>
      <c r="AH756">
        <v>75</v>
      </c>
      <c r="AI756">
        <v>3</v>
      </c>
      <c r="AJ756">
        <v>4</v>
      </c>
      <c r="AK756">
        <v>18</v>
      </c>
      <c r="AL756">
        <v>22</v>
      </c>
      <c r="AM756">
        <v>1</v>
      </c>
    </row>
    <row r="757" spans="1:39">
      <c r="A757">
        <v>3</v>
      </c>
      <c r="B757">
        <v>392</v>
      </c>
      <c r="C757">
        <v>2016</v>
      </c>
      <c r="D757">
        <v>99</v>
      </c>
      <c r="E757">
        <v>28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140</v>
      </c>
      <c r="R757">
        <v>715</v>
      </c>
      <c r="S757">
        <v>715</v>
      </c>
      <c r="T757">
        <v>2.14740509370495</v>
      </c>
      <c r="U757">
        <v>2.2016986266571021</v>
      </c>
      <c r="V757">
        <v>14.331468531468536</v>
      </c>
      <c r="W757">
        <v>57.981818181818191</v>
      </c>
      <c r="X757">
        <v>167.57654046928141</v>
      </c>
      <c r="Y757">
        <v>154.67314685314679</v>
      </c>
      <c r="Z757">
        <v>154.67314685314679</v>
      </c>
      <c r="AA757">
        <v>32.437236317040515</v>
      </c>
      <c r="AB757">
        <v>5.9697095121328356</v>
      </c>
      <c r="AC757">
        <v>-56.409987887289695</v>
      </c>
      <c r="AD757">
        <v>23</v>
      </c>
      <c r="AE757">
        <v>0</v>
      </c>
      <c r="AF757">
        <v>0</v>
      </c>
      <c r="AG757">
        <v>5</v>
      </c>
      <c r="AH757">
        <v>98</v>
      </c>
      <c r="AI757">
        <v>5</v>
      </c>
      <c r="AJ757">
        <v>15</v>
      </c>
      <c r="AK757">
        <v>10</v>
      </c>
      <c r="AL757">
        <v>21</v>
      </c>
      <c r="AM757">
        <v>2</v>
      </c>
    </row>
    <row r="758" spans="1:39">
      <c r="A758">
        <v>3</v>
      </c>
      <c r="B758">
        <v>393</v>
      </c>
      <c r="C758">
        <v>2016</v>
      </c>
      <c r="D758">
        <v>99</v>
      </c>
      <c r="E758">
        <v>29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132</v>
      </c>
      <c r="R758">
        <v>675</v>
      </c>
      <c r="S758">
        <v>675</v>
      </c>
      <c r="T758">
        <v>2.0272705430081697</v>
      </c>
      <c r="U758">
        <v>1.9811570736924289</v>
      </c>
      <c r="V758">
        <v>15.444444444444445</v>
      </c>
      <c r="W758">
        <v>60.016296296296296</v>
      </c>
      <c r="X758">
        <v>159.72633521929296</v>
      </c>
      <c r="Y758">
        <v>147.4274074074074</v>
      </c>
      <c r="Z758">
        <v>147.4274074074074</v>
      </c>
      <c r="AA758">
        <v>29.375235802690675</v>
      </c>
      <c r="AB758">
        <v>4.5167705179927511</v>
      </c>
      <c r="AC758">
        <v>-34.044736923594293</v>
      </c>
      <c r="AD758">
        <v>25</v>
      </c>
      <c r="AE758">
        <v>0</v>
      </c>
      <c r="AF758">
        <v>0</v>
      </c>
      <c r="AG758">
        <v>2</v>
      </c>
      <c r="AH758">
        <v>71</v>
      </c>
      <c r="AI758">
        <v>9</v>
      </c>
      <c r="AJ758">
        <v>8</v>
      </c>
      <c r="AK758">
        <v>4</v>
      </c>
      <c r="AL758">
        <v>11</v>
      </c>
      <c r="AM758">
        <v>4</v>
      </c>
    </row>
    <row r="759" spans="1:39">
      <c r="A759">
        <v>3</v>
      </c>
      <c r="B759">
        <v>394</v>
      </c>
      <c r="C759">
        <v>2016</v>
      </c>
      <c r="D759">
        <v>99</v>
      </c>
      <c r="E759">
        <v>30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137</v>
      </c>
      <c r="R759">
        <v>662</v>
      </c>
      <c r="S759">
        <v>658</v>
      </c>
      <c r="T759">
        <v>1.9882268140317156</v>
      </c>
      <c r="U759">
        <v>1.990153691051898</v>
      </c>
      <c r="V759">
        <v>14.756797583081571</v>
      </c>
      <c r="W759">
        <v>58.536474164133743</v>
      </c>
      <c r="X759">
        <v>164.50854791776453</v>
      </c>
      <c r="Y759">
        <v>151.00513595166149</v>
      </c>
      <c r="Z759">
        <v>151.92310030395123</v>
      </c>
      <c r="AA759">
        <v>29.209653254971911</v>
      </c>
      <c r="AB759">
        <v>4.6086387463455507</v>
      </c>
      <c r="AC759">
        <v>-38.470416660512043</v>
      </c>
      <c r="AD759">
        <v>13</v>
      </c>
      <c r="AE759">
        <v>0</v>
      </c>
      <c r="AF759">
        <v>0</v>
      </c>
      <c r="AG759">
        <v>2</v>
      </c>
      <c r="AH759">
        <v>67</v>
      </c>
      <c r="AI759">
        <v>7</v>
      </c>
      <c r="AJ759">
        <v>8</v>
      </c>
      <c r="AK759">
        <v>8</v>
      </c>
      <c r="AL759">
        <v>19</v>
      </c>
      <c r="AM759">
        <v>0</v>
      </c>
    </row>
    <row r="760" spans="1:39">
      <c r="A760">
        <v>3</v>
      </c>
      <c r="B760">
        <v>395</v>
      </c>
      <c r="C760">
        <v>2016</v>
      </c>
      <c r="D760">
        <v>99</v>
      </c>
      <c r="E760">
        <v>31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151</v>
      </c>
      <c r="R760">
        <v>550</v>
      </c>
      <c r="S760">
        <v>550</v>
      </c>
      <c r="T760">
        <v>1.6518500720807308</v>
      </c>
      <c r="U760">
        <v>1.684290600097673</v>
      </c>
      <c r="V760">
        <v>15.161818181818182</v>
      </c>
      <c r="W760">
        <v>59.325454545454541</v>
      </c>
      <c r="X760">
        <v>166.65399389343045</v>
      </c>
      <c r="Y760">
        <v>153.82163636363651</v>
      </c>
      <c r="Z760">
        <v>153.82163636363651</v>
      </c>
      <c r="AA760">
        <v>29.468540159642291</v>
      </c>
      <c r="AB760">
        <v>4.8269590721589006</v>
      </c>
      <c r="AC760">
        <v>-46.389963069250733</v>
      </c>
      <c r="AD760">
        <v>17</v>
      </c>
      <c r="AE760">
        <v>0</v>
      </c>
      <c r="AF760">
        <v>0</v>
      </c>
      <c r="AG760">
        <v>5</v>
      </c>
      <c r="AH760">
        <v>47</v>
      </c>
      <c r="AI760">
        <v>5</v>
      </c>
      <c r="AJ760">
        <v>4</v>
      </c>
      <c r="AK760">
        <v>8</v>
      </c>
      <c r="AL760">
        <v>11</v>
      </c>
      <c r="AM760">
        <v>1</v>
      </c>
    </row>
    <row r="761" spans="1:39">
      <c r="A761">
        <v>3</v>
      </c>
      <c r="B761">
        <v>396</v>
      </c>
      <c r="C761">
        <v>2016</v>
      </c>
      <c r="D761">
        <v>99</v>
      </c>
      <c r="E761">
        <v>32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136</v>
      </c>
      <c r="R761">
        <v>663</v>
      </c>
      <c r="S761">
        <v>663</v>
      </c>
      <c r="T761">
        <v>1.9912301777991348</v>
      </c>
      <c r="U761">
        <v>2.0322221843962138</v>
      </c>
      <c r="V761">
        <v>14.592760180995471</v>
      </c>
      <c r="W761">
        <v>58.366515837104082</v>
      </c>
      <c r="X761">
        <v>166.80883537680421</v>
      </c>
      <c r="Y761">
        <v>153.96455505279027</v>
      </c>
      <c r="Z761">
        <v>153.96455505279027</v>
      </c>
      <c r="AA761">
        <v>31.132707651875958</v>
      </c>
      <c r="AB761">
        <v>5.2900681938517078</v>
      </c>
      <c r="AC761">
        <v>-47.177159029028886</v>
      </c>
      <c r="AD761">
        <v>15</v>
      </c>
      <c r="AE761">
        <v>0</v>
      </c>
      <c r="AF761">
        <v>0</v>
      </c>
      <c r="AG761">
        <v>2</v>
      </c>
      <c r="AH761">
        <v>63</v>
      </c>
      <c r="AI761">
        <v>3</v>
      </c>
      <c r="AJ761">
        <v>8</v>
      </c>
      <c r="AK761">
        <v>6</v>
      </c>
      <c r="AL761">
        <v>13</v>
      </c>
      <c r="AM761">
        <v>1</v>
      </c>
    </row>
    <row r="762" spans="1:39">
      <c r="A762">
        <v>3</v>
      </c>
      <c r="B762">
        <v>397</v>
      </c>
      <c r="C762">
        <v>2016</v>
      </c>
      <c r="D762">
        <v>99</v>
      </c>
      <c r="E762">
        <v>33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138</v>
      </c>
      <c r="R762">
        <v>698</v>
      </c>
      <c r="S762">
        <v>698</v>
      </c>
      <c r="T762">
        <v>2.0963479096588178</v>
      </c>
      <c r="U762">
        <v>2.1357320596719203</v>
      </c>
      <c r="V762">
        <v>14.494269340974212</v>
      </c>
      <c r="W762">
        <v>58.157593123209189</v>
      </c>
      <c r="X762">
        <v>166.51475970657529</v>
      </c>
      <c r="Y762">
        <v>153.69312320916899</v>
      </c>
      <c r="Z762">
        <v>153.69312320916899</v>
      </c>
      <c r="AA762">
        <v>31.516861521408277</v>
      </c>
      <c r="AB762">
        <v>4.9753928523308044</v>
      </c>
      <c r="AC762">
        <v>-48.242784795194311</v>
      </c>
      <c r="AD762">
        <v>30</v>
      </c>
      <c r="AE762">
        <v>0</v>
      </c>
      <c r="AF762">
        <v>0</v>
      </c>
      <c r="AG762">
        <v>4</v>
      </c>
      <c r="AH762">
        <v>73</v>
      </c>
      <c r="AI762">
        <v>8</v>
      </c>
      <c r="AJ762">
        <v>11</v>
      </c>
      <c r="AK762">
        <v>9</v>
      </c>
      <c r="AL762">
        <v>16</v>
      </c>
      <c r="AM762">
        <v>0</v>
      </c>
    </row>
    <row r="763" spans="1:39">
      <c r="A763">
        <v>3</v>
      </c>
      <c r="B763">
        <v>398</v>
      </c>
      <c r="C763">
        <v>2016</v>
      </c>
      <c r="D763">
        <v>99</v>
      </c>
      <c r="E763">
        <v>34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134</v>
      </c>
      <c r="R763">
        <v>698</v>
      </c>
      <c r="S763">
        <v>698</v>
      </c>
      <c r="T763">
        <v>2.0963479096588178</v>
      </c>
      <c r="U763">
        <v>2.1028532954117658</v>
      </c>
      <c r="V763">
        <v>14.70487106017192</v>
      </c>
      <c r="W763">
        <v>58.487106017191984</v>
      </c>
      <c r="X763">
        <v>163.95132975503455</v>
      </c>
      <c r="Y763">
        <v>151.32707736389696</v>
      </c>
      <c r="Z763">
        <v>151.32707736389696</v>
      </c>
      <c r="AA763">
        <v>31.489074792477368</v>
      </c>
      <c r="AB763">
        <v>5.3166743103452188</v>
      </c>
      <c r="AC763">
        <v>-53.345467861691773</v>
      </c>
      <c r="AD763">
        <v>27</v>
      </c>
      <c r="AE763">
        <v>0</v>
      </c>
      <c r="AF763">
        <v>0</v>
      </c>
      <c r="AG763">
        <v>7</v>
      </c>
      <c r="AH763">
        <v>67</v>
      </c>
      <c r="AI763">
        <v>8</v>
      </c>
      <c r="AJ763">
        <v>9</v>
      </c>
      <c r="AK763">
        <v>12</v>
      </c>
      <c r="AL763">
        <v>24</v>
      </c>
      <c r="AM763">
        <v>2</v>
      </c>
    </row>
    <row r="764" spans="1:39">
      <c r="A764">
        <v>3</v>
      </c>
      <c r="B764">
        <v>399</v>
      </c>
      <c r="C764">
        <v>2016</v>
      </c>
      <c r="D764">
        <v>99</v>
      </c>
      <c r="E764">
        <v>35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127</v>
      </c>
      <c r="R764">
        <v>670</v>
      </c>
      <c r="S764">
        <v>670</v>
      </c>
      <c r="T764">
        <v>2.0122537241710718</v>
      </c>
      <c r="U764">
        <v>2.0414577028583936</v>
      </c>
      <c r="V764">
        <v>15.119402985074627</v>
      </c>
      <c r="W764">
        <v>59.304477611940307</v>
      </c>
      <c r="X764">
        <v>165.81620607687475</v>
      </c>
      <c r="Y764">
        <v>153.04835820895525</v>
      </c>
      <c r="Z764">
        <v>153.04835820895525</v>
      </c>
      <c r="AA764">
        <v>29.836788701049421</v>
      </c>
      <c r="AB764">
        <v>4.4970780840758087</v>
      </c>
      <c r="AC764">
        <v>-42.91376714726119</v>
      </c>
      <c r="AD764">
        <v>27</v>
      </c>
      <c r="AE764">
        <v>0</v>
      </c>
      <c r="AF764">
        <v>0</v>
      </c>
      <c r="AG764">
        <v>1</v>
      </c>
      <c r="AH764">
        <v>55</v>
      </c>
      <c r="AI764">
        <v>2</v>
      </c>
      <c r="AJ764">
        <v>11</v>
      </c>
      <c r="AK764">
        <v>7</v>
      </c>
      <c r="AL764">
        <v>17</v>
      </c>
      <c r="AM764">
        <v>2</v>
      </c>
    </row>
    <row r="765" spans="1:39">
      <c r="A765">
        <v>3</v>
      </c>
      <c r="B765">
        <v>400</v>
      </c>
      <c r="C765">
        <v>2016</v>
      </c>
      <c r="D765">
        <v>99</v>
      </c>
      <c r="E765">
        <v>36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137</v>
      </c>
      <c r="R765">
        <v>611</v>
      </c>
      <c r="S765">
        <v>604</v>
      </c>
      <c r="T765">
        <v>1.8350552618933205</v>
      </c>
      <c r="U765">
        <v>1.8641492861137376</v>
      </c>
      <c r="V765">
        <v>14.589198036006543</v>
      </c>
      <c r="W765">
        <v>58.408940397351003</v>
      </c>
      <c r="X765">
        <v>167.74447516016403</v>
      </c>
      <c r="Y765">
        <v>153.25073649754523</v>
      </c>
      <c r="Z765">
        <v>155.02682119205318</v>
      </c>
      <c r="AA765">
        <v>31.554204532358742</v>
      </c>
      <c r="AB765">
        <v>5.226649700253728</v>
      </c>
      <c r="AC765">
        <v>-48.818880452651875</v>
      </c>
      <c r="AD765">
        <v>22</v>
      </c>
      <c r="AE765">
        <v>0</v>
      </c>
      <c r="AF765">
        <v>0</v>
      </c>
      <c r="AG765">
        <v>2</v>
      </c>
      <c r="AH765">
        <v>59</v>
      </c>
      <c r="AI765">
        <v>8</v>
      </c>
      <c r="AJ765">
        <v>9</v>
      </c>
      <c r="AK765">
        <v>9</v>
      </c>
      <c r="AL765">
        <v>13</v>
      </c>
      <c r="AM765">
        <v>1</v>
      </c>
    </row>
    <row r="766" spans="1:39">
      <c r="A766">
        <v>3</v>
      </c>
      <c r="B766">
        <v>401</v>
      </c>
      <c r="C766">
        <v>2016</v>
      </c>
      <c r="D766">
        <v>99</v>
      </c>
      <c r="E766">
        <v>37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137</v>
      </c>
      <c r="R766">
        <v>582</v>
      </c>
      <c r="S766">
        <v>582</v>
      </c>
      <c r="T766">
        <v>1.7479577126381542</v>
      </c>
      <c r="U766">
        <v>1.7272231190967797</v>
      </c>
      <c r="V766">
        <v>15.195876288659797</v>
      </c>
      <c r="W766">
        <v>59.465635738831615</v>
      </c>
      <c r="X766">
        <v>161.50532590201536</v>
      </c>
      <c r="Y766">
        <v>149.0694158075602</v>
      </c>
      <c r="Z766">
        <v>149.0694158075602</v>
      </c>
      <c r="AA766">
        <v>29.775997494735424</v>
      </c>
      <c r="AB766">
        <v>4.5204409196297846</v>
      </c>
      <c r="AC766">
        <v>-43.035176152694333</v>
      </c>
      <c r="AD766">
        <v>26</v>
      </c>
      <c r="AE766">
        <v>0</v>
      </c>
      <c r="AF766">
        <v>0</v>
      </c>
      <c r="AG766">
        <v>4</v>
      </c>
      <c r="AH766">
        <v>52</v>
      </c>
      <c r="AI766">
        <v>7</v>
      </c>
      <c r="AJ766">
        <v>2</v>
      </c>
      <c r="AK766">
        <v>6</v>
      </c>
      <c r="AL766">
        <v>11</v>
      </c>
      <c r="AM766">
        <v>2</v>
      </c>
    </row>
    <row r="767" spans="1:39">
      <c r="A767">
        <v>3</v>
      </c>
      <c r="B767">
        <v>402</v>
      </c>
      <c r="C767">
        <v>2016</v>
      </c>
      <c r="D767">
        <v>99</v>
      </c>
      <c r="E767">
        <v>38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124</v>
      </c>
      <c r="R767">
        <v>595</v>
      </c>
      <c r="S767">
        <v>589</v>
      </c>
      <c r="T767">
        <v>1.7870014416146089</v>
      </c>
      <c r="U767">
        <v>1.7254313608264711</v>
      </c>
      <c r="V767">
        <v>14.594957983193275</v>
      </c>
      <c r="W767">
        <v>58.561969439728358</v>
      </c>
      <c r="X767">
        <v>159.19098300208475</v>
      </c>
      <c r="Y767">
        <v>145.66117647058829</v>
      </c>
      <c r="Z767">
        <v>147.14499151103573</v>
      </c>
      <c r="AA767">
        <v>31.4660751299411</v>
      </c>
      <c r="AB767">
        <v>4.8967242637497437</v>
      </c>
      <c r="AC767">
        <v>-52.471560025689087</v>
      </c>
      <c r="AD767">
        <v>14</v>
      </c>
      <c r="AE767">
        <v>0</v>
      </c>
      <c r="AF767">
        <v>0</v>
      </c>
      <c r="AG767">
        <v>3</v>
      </c>
      <c r="AH767">
        <v>52</v>
      </c>
      <c r="AI767">
        <v>10</v>
      </c>
      <c r="AJ767">
        <v>8</v>
      </c>
      <c r="AK767">
        <v>11</v>
      </c>
      <c r="AL767">
        <v>18</v>
      </c>
      <c r="AM767">
        <v>2</v>
      </c>
    </row>
    <row r="768" spans="1:39">
      <c r="A768">
        <v>3</v>
      </c>
      <c r="B768">
        <v>403</v>
      </c>
      <c r="C768">
        <v>2016</v>
      </c>
      <c r="D768">
        <v>99</v>
      </c>
      <c r="E768">
        <v>39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146</v>
      </c>
      <c r="R768">
        <v>715</v>
      </c>
      <c r="S768">
        <v>715</v>
      </c>
      <c r="T768">
        <v>2.14740509370495</v>
      </c>
      <c r="U768">
        <v>2.1675477140250279</v>
      </c>
      <c r="V768">
        <v>15.099300699300699</v>
      </c>
      <c r="W768">
        <v>59.104895104895121</v>
      </c>
      <c r="X768">
        <v>164.97723295123097</v>
      </c>
      <c r="Y768">
        <v>152.27398601398602</v>
      </c>
      <c r="Z768">
        <v>152.27398601398602</v>
      </c>
      <c r="AA768">
        <v>30.627684723535225</v>
      </c>
      <c r="AB768">
        <v>4.3215402698207281</v>
      </c>
      <c r="AC768">
        <v>-40.57519009084281</v>
      </c>
      <c r="AD768">
        <v>29</v>
      </c>
      <c r="AE768">
        <v>1</v>
      </c>
      <c r="AF768">
        <v>0</v>
      </c>
      <c r="AG768">
        <v>8</v>
      </c>
      <c r="AH768">
        <v>56</v>
      </c>
      <c r="AI768">
        <v>11</v>
      </c>
      <c r="AJ768">
        <v>8</v>
      </c>
      <c r="AK768">
        <v>9</v>
      </c>
      <c r="AL768">
        <v>19</v>
      </c>
      <c r="AM768">
        <v>2</v>
      </c>
    </row>
    <row r="769" spans="1:39">
      <c r="A769">
        <v>3</v>
      </c>
      <c r="B769">
        <v>404</v>
      </c>
      <c r="C769">
        <v>2016</v>
      </c>
      <c r="D769">
        <v>99</v>
      </c>
      <c r="E769">
        <v>40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143</v>
      </c>
      <c r="R769">
        <v>750</v>
      </c>
      <c r="S769">
        <v>750</v>
      </c>
      <c r="T769">
        <v>2.252522825564633</v>
      </c>
      <c r="U769">
        <v>2.2456186035474017</v>
      </c>
      <c r="V769">
        <v>14.884</v>
      </c>
      <c r="W769">
        <v>58.917333333333325</v>
      </c>
      <c r="X769">
        <v>162.94315637414243</v>
      </c>
      <c r="Y769">
        <v>150.39653333333317</v>
      </c>
      <c r="Z769">
        <v>150.39653333333317</v>
      </c>
      <c r="AA769">
        <v>30.550737055739432</v>
      </c>
      <c r="AB769">
        <v>4.6791558592930116</v>
      </c>
      <c r="AC769">
        <v>-44.377066423194542</v>
      </c>
      <c r="AD769">
        <v>27</v>
      </c>
      <c r="AE769">
        <v>0</v>
      </c>
      <c r="AF769">
        <v>0</v>
      </c>
      <c r="AG769">
        <v>3</v>
      </c>
      <c r="AH769">
        <v>65</v>
      </c>
      <c r="AI769">
        <v>5</v>
      </c>
      <c r="AJ769">
        <v>12</v>
      </c>
      <c r="AK769">
        <v>15</v>
      </c>
      <c r="AL769">
        <v>26</v>
      </c>
      <c r="AM769">
        <v>1</v>
      </c>
    </row>
    <row r="770" spans="1:39">
      <c r="A770">
        <v>3</v>
      </c>
      <c r="B770">
        <v>405</v>
      </c>
      <c r="C770">
        <v>2016</v>
      </c>
      <c r="D770">
        <v>99</v>
      </c>
      <c r="E770">
        <v>41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130</v>
      </c>
      <c r="R770">
        <v>507</v>
      </c>
      <c r="S770">
        <v>507</v>
      </c>
      <c r="T770">
        <v>1.5227054300816922</v>
      </c>
      <c r="U770">
        <v>1.5353755794098325</v>
      </c>
      <c r="V770">
        <v>14.82840236686391</v>
      </c>
      <c r="W770">
        <v>58.694280078895467</v>
      </c>
      <c r="X770">
        <v>164.80411829190879</v>
      </c>
      <c r="Y770">
        <v>152.11420118343213</v>
      </c>
      <c r="Z770">
        <v>152.11420118343213</v>
      </c>
      <c r="AA770">
        <v>29.925326451316351</v>
      </c>
      <c r="AB770">
        <v>5.0401961023314783</v>
      </c>
      <c r="AC770">
        <v>-33.258024609253901</v>
      </c>
      <c r="AD770">
        <v>19</v>
      </c>
      <c r="AE770">
        <v>0</v>
      </c>
      <c r="AF770">
        <v>0</v>
      </c>
      <c r="AG770">
        <v>1</v>
      </c>
      <c r="AH770">
        <v>51</v>
      </c>
      <c r="AI770">
        <v>7</v>
      </c>
      <c r="AJ770">
        <v>6</v>
      </c>
      <c r="AK770">
        <v>7</v>
      </c>
      <c r="AL770">
        <v>11</v>
      </c>
      <c r="AM770">
        <v>2</v>
      </c>
    </row>
    <row r="771" spans="1:39">
      <c r="A771">
        <v>3</v>
      </c>
      <c r="B771">
        <v>406</v>
      </c>
      <c r="C771">
        <v>2016</v>
      </c>
      <c r="D771">
        <v>99</v>
      </c>
      <c r="E771">
        <v>42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133</v>
      </c>
      <c r="R771">
        <v>686</v>
      </c>
      <c r="S771">
        <v>686</v>
      </c>
      <c r="T771">
        <v>2.0603075444497838</v>
      </c>
      <c r="U771">
        <v>2.0519414795822173</v>
      </c>
      <c r="V771">
        <v>14.564139941690955</v>
      </c>
      <c r="W771">
        <v>58.370262390670554</v>
      </c>
      <c r="X771">
        <v>162.78045036308913</v>
      </c>
      <c r="Y771">
        <v>150.24635568513116</v>
      </c>
      <c r="Z771">
        <v>150.24635568513116</v>
      </c>
      <c r="AA771">
        <v>28.595286617694729</v>
      </c>
      <c r="AB771">
        <v>5.0273237889812039</v>
      </c>
      <c r="AC771">
        <v>-39.973274324516176</v>
      </c>
      <c r="AD771">
        <v>21</v>
      </c>
      <c r="AE771">
        <v>0</v>
      </c>
      <c r="AF771">
        <v>0</v>
      </c>
      <c r="AG771">
        <v>3</v>
      </c>
      <c r="AH771">
        <v>42</v>
      </c>
      <c r="AI771">
        <v>4</v>
      </c>
      <c r="AJ771">
        <v>10</v>
      </c>
      <c r="AK771">
        <v>3</v>
      </c>
      <c r="AL771">
        <v>9</v>
      </c>
      <c r="AM771">
        <v>1</v>
      </c>
    </row>
    <row r="772" spans="1:39">
      <c r="A772">
        <v>3</v>
      </c>
      <c r="B772">
        <v>407</v>
      </c>
      <c r="C772">
        <v>2016</v>
      </c>
      <c r="D772">
        <v>99</v>
      </c>
      <c r="E772">
        <v>43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139</v>
      </c>
      <c r="R772">
        <v>685</v>
      </c>
      <c r="S772">
        <v>685</v>
      </c>
      <c r="T772">
        <v>2.0573041806823644</v>
      </c>
      <c r="U772">
        <v>2.1204642883663745</v>
      </c>
      <c r="V772">
        <v>14.359124087591248</v>
      </c>
      <c r="W772">
        <v>57.821897810218992</v>
      </c>
      <c r="X772">
        <v>168.46193387161824</v>
      </c>
      <c r="Y772">
        <v>155.49036496350371</v>
      </c>
      <c r="Z772">
        <v>155.49036496350371</v>
      </c>
      <c r="AA772">
        <v>30.216578241036743</v>
      </c>
      <c r="AB772">
        <v>5.2316096436956805</v>
      </c>
      <c r="AC772">
        <v>-43.964592706829535</v>
      </c>
      <c r="AD772">
        <v>19</v>
      </c>
      <c r="AE772">
        <v>0</v>
      </c>
      <c r="AF772">
        <v>0</v>
      </c>
      <c r="AG772">
        <v>1</v>
      </c>
      <c r="AH772">
        <v>38</v>
      </c>
      <c r="AI772">
        <v>12</v>
      </c>
      <c r="AJ772">
        <v>8</v>
      </c>
      <c r="AK772">
        <v>7</v>
      </c>
      <c r="AL772">
        <v>10</v>
      </c>
      <c r="AM772">
        <v>1</v>
      </c>
    </row>
    <row r="773" spans="1:39">
      <c r="A773">
        <v>3</v>
      </c>
      <c r="B773">
        <v>408</v>
      </c>
      <c r="C773">
        <v>2016</v>
      </c>
      <c r="D773">
        <v>99</v>
      </c>
      <c r="E773">
        <v>44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143</v>
      </c>
      <c r="R773">
        <v>650</v>
      </c>
      <c r="S773">
        <v>650</v>
      </c>
      <c r="T773">
        <v>1.9521864488226812</v>
      </c>
      <c r="U773">
        <v>1.980444352069352</v>
      </c>
      <c r="V773">
        <v>14.530769230769236</v>
      </c>
      <c r="W773">
        <v>58.159999999999982</v>
      </c>
      <c r="X773">
        <v>165.80998416534715</v>
      </c>
      <c r="Y773">
        <v>153.04261538461543</v>
      </c>
      <c r="Z773">
        <v>153.04261538461543</v>
      </c>
      <c r="AA773">
        <v>30.648839093432073</v>
      </c>
      <c r="AB773">
        <v>5.0922807343000622</v>
      </c>
      <c r="AC773">
        <v>-40.043849308262438</v>
      </c>
      <c r="AD773">
        <v>24</v>
      </c>
      <c r="AE773">
        <v>0</v>
      </c>
      <c r="AF773">
        <v>0</v>
      </c>
      <c r="AG773">
        <v>1</v>
      </c>
      <c r="AH773">
        <v>70</v>
      </c>
      <c r="AI773">
        <v>11</v>
      </c>
      <c r="AJ773">
        <v>12</v>
      </c>
      <c r="AK773">
        <v>8</v>
      </c>
      <c r="AL773">
        <v>11</v>
      </c>
      <c r="AM773">
        <v>3</v>
      </c>
    </row>
    <row r="774" spans="1:39">
      <c r="A774">
        <v>3</v>
      </c>
      <c r="B774">
        <v>409</v>
      </c>
      <c r="C774">
        <v>2016</v>
      </c>
      <c r="D774">
        <v>99</v>
      </c>
      <c r="E774">
        <v>45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155</v>
      </c>
      <c r="R774">
        <v>791</v>
      </c>
      <c r="S774">
        <v>791</v>
      </c>
      <c r="T774">
        <v>2.3756607400288319</v>
      </c>
      <c r="U774">
        <v>2.3814239262241554</v>
      </c>
      <c r="V774">
        <v>14.269279393173196</v>
      </c>
      <c r="W774">
        <v>57.73198482932996</v>
      </c>
      <c r="X774">
        <v>163.84063400142179</v>
      </c>
      <c r="Y774">
        <v>151.22490518331227</v>
      </c>
      <c r="Z774">
        <v>151.22490518331227</v>
      </c>
      <c r="AA774">
        <v>27.758287548872275</v>
      </c>
      <c r="AB774">
        <v>5.5589224851336967</v>
      </c>
      <c r="AC774">
        <v>-32.859229460973523</v>
      </c>
      <c r="AD774">
        <v>21</v>
      </c>
      <c r="AE774">
        <v>2</v>
      </c>
      <c r="AF774">
        <v>0</v>
      </c>
      <c r="AG774">
        <v>3</v>
      </c>
      <c r="AH774">
        <v>39</v>
      </c>
      <c r="AI774">
        <v>9</v>
      </c>
      <c r="AJ774">
        <v>14</v>
      </c>
      <c r="AK774">
        <v>4</v>
      </c>
      <c r="AL774">
        <v>15</v>
      </c>
      <c r="AM774">
        <v>8</v>
      </c>
    </row>
    <row r="775" spans="1:39">
      <c r="A775">
        <v>3</v>
      </c>
      <c r="B775">
        <v>410</v>
      </c>
      <c r="C775">
        <v>2016</v>
      </c>
      <c r="D775">
        <v>99</v>
      </c>
      <c r="E775">
        <v>46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148</v>
      </c>
      <c r="R775">
        <v>692</v>
      </c>
      <c r="S775">
        <v>687</v>
      </c>
      <c r="T775">
        <v>2.0783277270543015</v>
      </c>
      <c r="U775">
        <v>2.0537471737501831</v>
      </c>
      <c r="V775">
        <v>14.37716763005781</v>
      </c>
      <c r="W775">
        <v>57.935953420669584</v>
      </c>
      <c r="X775">
        <v>162.66462715823627</v>
      </c>
      <c r="Y775">
        <v>149.07471098265887</v>
      </c>
      <c r="Z775">
        <v>150.15967976710331</v>
      </c>
      <c r="AA775">
        <v>30.948141183150657</v>
      </c>
      <c r="AB775">
        <v>5.4922443598638626</v>
      </c>
      <c r="AC775">
        <v>-39.729655655741965</v>
      </c>
      <c r="AD775">
        <v>23</v>
      </c>
      <c r="AE775">
        <v>0</v>
      </c>
      <c r="AF775">
        <v>0</v>
      </c>
      <c r="AG775">
        <v>3</v>
      </c>
      <c r="AH775">
        <v>39</v>
      </c>
      <c r="AI775">
        <v>9</v>
      </c>
      <c r="AJ775">
        <v>14</v>
      </c>
      <c r="AK775">
        <v>2</v>
      </c>
      <c r="AL775">
        <v>13</v>
      </c>
      <c r="AM775">
        <v>1</v>
      </c>
    </row>
    <row r="776" spans="1:39">
      <c r="A776">
        <v>3</v>
      </c>
      <c r="B776">
        <v>411</v>
      </c>
      <c r="C776">
        <v>2016</v>
      </c>
      <c r="D776">
        <v>99</v>
      </c>
      <c r="E776">
        <v>47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145</v>
      </c>
      <c r="R776">
        <v>606</v>
      </c>
      <c r="S776">
        <v>606</v>
      </c>
      <c r="T776">
        <v>1.8200384430562233</v>
      </c>
      <c r="U776">
        <v>1.8345613845433777</v>
      </c>
      <c r="V776">
        <v>14.509900990099013</v>
      </c>
      <c r="W776">
        <v>58.156765676567659</v>
      </c>
      <c r="X776">
        <v>164.74832748713658</v>
      </c>
      <c r="Y776">
        <v>152.06270627062699</v>
      </c>
      <c r="Z776">
        <v>152.06270627062699</v>
      </c>
      <c r="AA776">
        <v>26.05742253646244</v>
      </c>
      <c r="AB776">
        <v>5.0247091209713668</v>
      </c>
      <c r="AC776">
        <v>-35.618065139981006</v>
      </c>
      <c r="AD776">
        <v>22</v>
      </c>
      <c r="AE776">
        <v>0</v>
      </c>
      <c r="AF776">
        <v>0</v>
      </c>
      <c r="AG776">
        <v>2</v>
      </c>
      <c r="AH776">
        <v>43</v>
      </c>
      <c r="AI776">
        <v>11</v>
      </c>
      <c r="AJ776">
        <v>5</v>
      </c>
      <c r="AK776">
        <v>3</v>
      </c>
      <c r="AL776">
        <v>17</v>
      </c>
      <c r="AM776">
        <v>0</v>
      </c>
    </row>
    <row r="777" spans="1:39">
      <c r="A777">
        <v>3</v>
      </c>
      <c r="B777">
        <v>412</v>
      </c>
      <c r="C777">
        <v>2016</v>
      </c>
      <c r="D777">
        <v>99</v>
      </c>
      <c r="E777">
        <v>48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146</v>
      </c>
      <c r="R777">
        <v>822</v>
      </c>
      <c r="S777">
        <v>822</v>
      </c>
      <c r="T777">
        <v>2.4687650168188382</v>
      </c>
      <c r="U777">
        <v>2.5194570016836555</v>
      </c>
      <c r="V777">
        <v>14.35766423357664</v>
      </c>
      <c r="W777">
        <v>57.801703163017038</v>
      </c>
      <c r="X777">
        <v>166.80018347027712</v>
      </c>
      <c r="Y777">
        <v>153.95656934306564</v>
      </c>
      <c r="Z777">
        <v>153.95656934306564</v>
      </c>
      <c r="AA777">
        <v>32.828874291656277</v>
      </c>
      <c r="AB777">
        <v>6.0710190280058001</v>
      </c>
      <c r="AC777">
        <v>-58.491953934865947</v>
      </c>
      <c r="AD777">
        <v>28</v>
      </c>
      <c r="AE777">
        <v>1</v>
      </c>
      <c r="AF777">
        <v>0</v>
      </c>
      <c r="AG777">
        <v>6</v>
      </c>
      <c r="AH777">
        <v>71</v>
      </c>
      <c r="AI777">
        <v>11</v>
      </c>
      <c r="AJ777">
        <v>28</v>
      </c>
      <c r="AK777">
        <v>9</v>
      </c>
      <c r="AL777">
        <v>23</v>
      </c>
      <c r="AM777">
        <v>1</v>
      </c>
    </row>
    <row r="778" spans="1:39">
      <c r="A778">
        <v>3</v>
      </c>
      <c r="B778">
        <v>413</v>
      </c>
      <c r="C778">
        <v>2016</v>
      </c>
      <c r="D778">
        <v>99</v>
      </c>
      <c r="E778">
        <v>49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138</v>
      </c>
      <c r="R778">
        <v>604</v>
      </c>
      <c r="S778">
        <v>604</v>
      </c>
      <c r="T778">
        <v>1.8140317155213836</v>
      </c>
      <c r="U778">
        <v>1.8553179086836371</v>
      </c>
      <c r="V778">
        <v>14.382450331125829</v>
      </c>
      <c r="W778">
        <v>57.875827814569519</v>
      </c>
      <c r="X778">
        <v>167.16401311588317</v>
      </c>
      <c r="Y778">
        <v>154.29238410596025</v>
      </c>
      <c r="Z778">
        <v>154.29238410596025</v>
      </c>
      <c r="AA778">
        <v>28.884147585366325</v>
      </c>
      <c r="AB778">
        <v>5.3400410318655318</v>
      </c>
      <c r="AC778">
        <v>-46.492178500252223</v>
      </c>
      <c r="AD778">
        <v>30</v>
      </c>
      <c r="AE778">
        <v>0</v>
      </c>
      <c r="AF778">
        <v>0</v>
      </c>
      <c r="AG778">
        <v>7</v>
      </c>
      <c r="AH778">
        <v>66</v>
      </c>
      <c r="AI778">
        <v>5</v>
      </c>
      <c r="AJ778">
        <v>8</v>
      </c>
      <c r="AK778">
        <v>11</v>
      </c>
      <c r="AL778">
        <v>29</v>
      </c>
      <c r="AM778">
        <v>2</v>
      </c>
    </row>
    <row r="779" spans="1:39">
      <c r="A779">
        <v>3</v>
      </c>
      <c r="B779">
        <v>414</v>
      </c>
      <c r="C779">
        <v>2016</v>
      </c>
      <c r="D779">
        <v>99</v>
      </c>
      <c r="E779">
        <v>50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149</v>
      </c>
      <c r="R779">
        <v>742</v>
      </c>
      <c r="S779">
        <v>742</v>
      </c>
      <c r="T779">
        <v>2.2284959154252766</v>
      </c>
      <c r="U779">
        <v>2.262250101980908</v>
      </c>
      <c r="V779">
        <v>14.404312668463612</v>
      </c>
      <c r="W779">
        <v>57.963611859838288</v>
      </c>
      <c r="X779">
        <v>165.91975656551779</v>
      </c>
      <c r="Y779">
        <v>153.14393530997296</v>
      </c>
      <c r="Z779">
        <v>153.14393530997296</v>
      </c>
      <c r="AA779">
        <v>31.054017533944247</v>
      </c>
      <c r="AB779">
        <v>5.1675456123073937</v>
      </c>
      <c r="AC779">
        <v>-45.156681021575807</v>
      </c>
      <c r="AD779">
        <v>22</v>
      </c>
      <c r="AE779">
        <v>0</v>
      </c>
      <c r="AF779">
        <v>0</v>
      </c>
      <c r="AG779">
        <v>7</v>
      </c>
      <c r="AH779">
        <v>40</v>
      </c>
      <c r="AI779">
        <v>3</v>
      </c>
      <c r="AJ779">
        <v>25</v>
      </c>
      <c r="AK779">
        <v>8</v>
      </c>
      <c r="AL779">
        <v>38</v>
      </c>
      <c r="AM779">
        <v>4</v>
      </c>
    </row>
    <row r="780" spans="1:39">
      <c r="A780">
        <v>3</v>
      </c>
      <c r="B780">
        <v>415</v>
      </c>
      <c r="C780">
        <v>2016</v>
      </c>
      <c r="D780">
        <v>99</v>
      </c>
      <c r="E780">
        <v>51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90</v>
      </c>
      <c r="R780">
        <v>461</v>
      </c>
      <c r="S780">
        <v>461</v>
      </c>
      <c r="T780">
        <v>1.384550696780394</v>
      </c>
      <c r="U780">
        <v>1.3951545680180311</v>
      </c>
      <c r="V780">
        <v>15.093275488069413</v>
      </c>
      <c r="W780">
        <v>59.234273318872013</v>
      </c>
      <c r="X780">
        <v>164.69590108647893</v>
      </c>
      <c r="Y780">
        <v>152.01431670282005</v>
      </c>
      <c r="Z780">
        <v>152.01431670282005</v>
      </c>
      <c r="AA780">
        <v>29.326550477816205</v>
      </c>
      <c r="AB780">
        <v>4.7315570672924068</v>
      </c>
      <c r="AC780">
        <v>-41.588370899892659</v>
      </c>
      <c r="AD780">
        <v>17</v>
      </c>
      <c r="AE780">
        <v>0</v>
      </c>
      <c r="AF780">
        <v>0</v>
      </c>
      <c r="AG780">
        <v>5</v>
      </c>
      <c r="AH780">
        <v>44</v>
      </c>
      <c r="AI780">
        <v>4</v>
      </c>
      <c r="AJ780">
        <v>8</v>
      </c>
      <c r="AK780">
        <v>5</v>
      </c>
      <c r="AL780">
        <v>11</v>
      </c>
      <c r="AM780">
        <v>1</v>
      </c>
    </row>
    <row r="781" spans="1:39">
      <c r="A781">
        <v>3</v>
      </c>
      <c r="B781">
        <v>416</v>
      </c>
      <c r="C781">
        <v>2016</v>
      </c>
      <c r="D781">
        <v>99</v>
      </c>
      <c r="E781">
        <v>52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87</v>
      </c>
      <c r="R781">
        <v>570</v>
      </c>
      <c r="S781">
        <v>570</v>
      </c>
      <c r="T781">
        <v>1.7119173474291209</v>
      </c>
      <c r="U781">
        <v>1.7452382530834667</v>
      </c>
      <c r="V781">
        <v>15.063157894736843</v>
      </c>
      <c r="W781">
        <v>59.107017543859648</v>
      </c>
      <c r="X781">
        <v>166.62542053943093</v>
      </c>
      <c r="Y781">
        <v>153.79526315789477</v>
      </c>
      <c r="Z781">
        <v>153.79526315789477</v>
      </c>
      <c r="AA781">
        <v>28.91761671558892</v>
      </c>
      <c r="AB781">
        <v>4.6826428153911683</v>
      </c>
      <c r="AC781">
        <v>-45.017261122704994</v>
      </c>
      <c r="AD781">
        <v>18</v>
      </c>
      <c r="AE781">
        <v>0</v>
      </c>
      <c r="AF781">
        <v>0</v>
      </c>
      <c r="AG781">
        <v>2</v>
      </c>
      <c r="AH781">
        <v>36</v>
      </c>
      <c r="AI781">
        <v>4</v>
      </c>
      <c r="AJ781">
        <v>5</v>
      </c>
      <c r="AK781">
        <v>5</v>
      </c>
      <c r="AL781">
        <v>23</v>
      </c>
      <c r="AM781">
        <v>1</v>
      </c>
    </row>
    <row r="782" spans="1:39">
      <c r="A782">
        <v>3</v>
      </c>
      <c r="B782">
        <v>417</v>
      </c>
      <c r="C782">
        <v>2015</v>
      </c>
      <c r="D782">
        <v>99</v>
      </c>
      <c r="E782">
        <v>1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23</v>
      </c>
      <c r="R782">
        <v>88</v>
      </c>
      <c r="S782">
        <v>88</v>
      </c>
      <c r="T782">
        <v>0.18043879434078328</v>
      </c>
      <c r="U782">
        <v>0.16963887590522439</v>
      </c>
      <c r="V782">
        <v>15.636363636363638</v>
      </c>
      <c r="W782">
        <v>60.125</v>
      </c>
      <c r="X782">
        <v>141.34984733576277</v>
      </c>
      <c r="Y782">
        <v>130.46590909090901</v>
      </c>
      <c r="Z782">
        <v>130.46590909090901</v>
      </c>
      <c r="AA782">
        <v>26.466148560531405</v>
      </c>
      <c r="AB782">
        <v>3.1035628353115841</v>
      </c>
      <c r="AC782">
        <v>5.8765845342576961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2</v>
      </c>
      <c r="AM782">
        <v>2</v>
      </c>
    </row>
    <row r="783" spans="1:39">
      <c r="A783">
        <v>3</v>
      </c>
      <c r="B783">
        <v>418</v>
      </c>
      <c r="C783">
        <v>2015</v>
      </c>
      <c r="D783">
        <v>99</v>
      </c>
      <c r="E783">
        <v>2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274</v>
      </c>
      <c r="R783">
        <v>1291</v>
      </c>
      <c r="S783">
        <v>1291</v>
      </c>
      <c r="T783">
        <v>2.6471191306130821</v>
      </c>
      <c r="U783">
        <v>2.7121460400854875</v>
      </c>
      <c r="V783">
        <v>15.04570100697134</v>
      </c>
      <c r="W783">
        <v>59.049573973663826</v>
      </c>
      <c r="X783">
        <v>154.04211001575203</v>
      </c>
      <c r="Y783">
        <v>142.18086754453924</v>
      </c>
      <c r="Z783">
        <v>142.18086754453924</v>
      </c>
      <c r="AA783">
        <v>32.856603185830956</v>
      </c>
      <c r="AB783">
        <v>4.2890189317748071</v>
      </c>
      <c r="AC783">
        <v>-34.957567352641405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33</v>
      </c>
      <c r="AM783">
        <v>13</v>
      </c>
    </row>
    <row r="784" spans="1:39">
      <c r="A784">
        <v>3</v>
      </c>
      <c r="B784">
        <v>419</v>
      </c>
      <c r="C784">
        <v>2015</v>
      </c>
      <c r="D784">
        <v>99</v>
      </c>
      <c r="E784">
        <v>3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221</v>
      </c>
      <c r="R784">
        <v>890</v>
      </c>
      <c r="S784">
        <v>888</v>
      </c>
      <c r="T784">
        <v>1.8248923518556488</v>
      </c>
      <c r="U784">
        <v>1.8602400251942024</v>
      </c>
      <c r="V784">
        <v>14.964044943820223</v>
      </c>
      <c r="W784">
        <v>58.893018018018005</v>
      </c>
      <c r="X784">
        <v>153.5390215102193</v>
      </c>
      <c r="Y784">
        <v>141.45988764044944</v>
      </c>
      <c r="Z784">
        <v>141.778490990991</v>
      </c>
      <c r="AA784">
        <v>32.399993381886922</v>
      </c>
      <c r="AB784">
        <v>4.2899994634115926</v>
      </c>
      <c r="AC784">
        <v>-39.952912311402748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27</v>
      </c>
      <c r="AM784">
        <v>3</v>
      </c>
    </row>
    <row r="785" spans="1:39">
      <c r="A785">
        <v>3</v>
      </c>
      <c r="B785">
        <v>420</v>
      </c>
      <c r="C785">
        <v>2015</v>
      </c>
      <c r="D785">
        <v>99</v>
      </c>
      <c r="E785">
        <v>4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197</v>
      </c>
      <c r="R785">
        <v>812</v>
      </c>
      <c r="S785">
        <v>812</v>
      </c>
      <c r="T785">
        <v>1.6649579659626821</v>
      </c>
      <c r="U785">
        <v>1.6747173594102132</v>
      </c>
      <c r="V785">
        <v>15.023399014778324</v>
      </c>
      <c r="W785">
        <v>59.039408866995089</v>
      </c>
      <c r="X785">
        <v>151.23005940150176</v>
      </c>
      <c r="Y785">
        <v>139.58534482758637</v>
      </c>
      <c r="Z785">
        <v>139.58534482758637</v>
      </c>
      <c r="AA785">
        <v>32.416275552473024</v>
      </c>
      <c r="AB785">
        <v>4.523439081981171</v>
      </c>
      <c r="AC785">
        <v>-35.566676191126966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22</v>
      </c>
      <c r="AM785">
        <v>8</v>
      </c>
    </row>
    <row r="786" spans="1:39">
      <c r="A786">
        <v>3</v>
      </c>
      <c r="B786">
        <v>421</v>
      </c>
      <c r="C786">
        <v>2015</v>
      </c>
      <c r="D786">
        <v>99</v>
      </c>
      <c r="E786">
        <v>5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185</v>
      </c>
      <c r="R786">
        <v>899</v>
      </c>
      <c r="S786">
        <v>899</v>
      </c>
      <c r="T786">
        <v>1.8433463194586841</v>
      </c>
      <c r="U786">
        <v>1.8674623475130323</v>
      </c>
      <c r="V786">
        <v>15.204671857619578</v>
      </c>
      <c r="W786">
        <v>59.404894327030043</v>
      </c>
      <c r="X786">
        <v>152.31574266339024</v>
      </c>
      <c r="Y786">
        <v>140.58743047830936</v>
      </c>
      <c r="Z786">
        <v>140.58743047830936</v>
      </c>
      <c r="AA786">
        <v>31.413318558061366</v>
      </c>
      <c r="AB786">
        <v>4.0255881316020847</v>
      </c>
      <c r="AC786">
        <v>-29.120595374639699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24</v>
      </c>
      <c r="AM786">
        <v>7</v>
      </c>
    </row>
    <row r="787" spans="1:39">
      <c r="A787">
        <v>3</v>
      </c>
      <c r="B787">
        <v>422</v>
      </c>
      <c r="C787">
        <v>2015</v>
      </c>
      <c r="D787">
        <v>99</v>
      </c>
      <c r="E787">
        <v>6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159</v>
      </c>
      <c r="R787">
        <v>814</v>
      </c>
      <c r="S787">
        <v>814</v>
      </c>
      <c r="T787">
        <v>1.6690588476522452</v>
      </c>
      <c r="U787">
        <v>1.7179286556897011</v>
      </c>
      <c r="V787">
        <v>15.367321867321872</v>
      </c>
      <c r="W787">
        <v>59.754299754299751</v>
      </c>
      <c r="X787">
        <v>154.75095897631115</v>
      </c>
      <c r="Y787">
        <v>142.83513513513503</v>
      </c>
      <c r="Z787">
        <v>142.83513513513503</v>
      </c>
      <c r="AA787">
        <v>31.518869882067495</v>
      </c>
      <c r="AB787">
        <v>4.0966307170667431</v>
      </c>
      <c r="AC787">
        <v>-30.654379461796019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27</v>
      </c>
      <c r="AM787">
        <v>4</v>
      </c>
    </row>
    <row r="788" spans="1:39">
      <c r="A788">
        <v>3</v>
      </c>
      <c r="B788">
        <v>423</v>
      </c>
      <c r="C788">
        <v>2015</v>
      </c>
      <c r="D788">
        <v>99</v>
      </c>
      <c r="E788">
        <v>7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177</v>
      </c>
      <c r="R788">
        <v>774</v>
      </c>
      <c r="S788">
        <v>773</v>
      </c>
      <c r="T788">
        <v>1.5870412138609797</v>
      </c>
      <c r="U788">
        <v>1.6363864499185867</v>
      </c>
      <c r="V788">
        <v>15.282945736434106</v>
      </c>
      <c r="W788">
        <v>59.565329883570499</v>
      </c>
      <c r="X788">
        <v>155.18167642307839</v>
      </c>
      <c r="Y788">
        <v>143.08669250645983</v>
      </c>
      <c r="Z788">
        <v>143.27179818887441</v>
      </c>
      <c r="AA788">
        <v>32.419354519762699</v>
      </c>
      <c r="AB788">
        <v>4.1901675768357247</v>
      </c>
      <c r="AC788">
        <v>-40.29261689388251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24</v>
      </c>
      <c r="AM788">
        <v>8</v>
      </c>
    </row>
    <row r="789" spans="1:39">
      <c r="A789">
        <v>3</v>
      </c>
      <c r="B789">
        <v>424</v>
      </c>
      <c r="C789">
        <v>2015</v>
      </c>
      <c r="D789">
        <v>99</v>
      </c>
      <c r="E789">
        <v>8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176</v>
      </c>
      <c r="R789">
        <v>702</v>
      </c>
      <c r="S789">
        <v>701</v>
      </c>
      <c r="T789">
        <v>1.4394094730367029</v>
      </c>
      <c r="U789">
        <v>1.4530919474031703</v>
      </c>
      <c r="V789">
        <v>15.301994301994299</v>
      </c>
      <c r="W789">
        <v>59.519258202567762</v>
      </c>
      <c r="X789">
        <v>151.94368049189279</v>
      </c>
      <c r="Y789">
        <v>140.0910256410256</v>
      </c>
      <c r="Z789">
        <v>140.29087018544922</v>
      </c>
      <c r="AA789">
        <v>31.778138296086198</v>
      </c>
      <c r="AB789">
        <v>4.213454100312787</v>
      </c>
      <c r="AC789">
        <v>-35.912691077591688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17</v>
      </c>
      <c r="AM789">
        <v>12</v>
      </c>
    </row>
    <row r="790" spans="1:39">
      <c r="A790">
        <v>3</v>
      </c>
      <c r="B790">
        <v>425</v>
      </c>
      <c r="C790">
        <v>2015</v>
      </c>
      <c r="D790">
        <v>99</v>
      </c>
      <c r="E790">
        <v>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170</v>
      </c>
      <c r="R790">
        <v>897</v>
      </c>
      <c r="S790">
        <v>897</v>
      </c>
      <c r="T790">
        <v>1.8392454377691201</v>
      </c>
      <c r="U790">
        <v>1.8133909716420111</v>
      </c>
      <c r="V790">
        <v>15.431438127090297</v>
      </c>
      <c r="W790">
        <v>59.837235228539583</v>
      </c>
      <c r="X790">
        <v>148.23529980155334</v>
      </c>
      <c r="Y790">
        <v>136.82118171683382</v>
      </c>
      <c r="Z790">
        <v>136.82118171683382</v>
      </c>
      <c r="AA790">
        <v>29.116478065257606</v>
      </c>
      <c r="AB790">
        <v>4.3557310295712623</v>
      </c>
      <c r="AC790">
        <v>-36.358865232608977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20</v>
      </c>
      <c r="AM790">
        <v>2</v>
      </c>
    </row>
    <row r="791" spans="1:39">
      <c r="A791">
        <v>3</v>
      </c>
      <c r="B791">
        <v>426</v>
      </c>
      <c r="C791">
        <v>2015</v>
      </c>
      <c r="D791">
        <v>99</v>
      </c>
      <c r="E791">
        <v>10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192</v>
      </c>
      <c r="R791">
        <v>744</v>
      </c>
      <c r="S791">
        <v>744</v>
      </c>
      <c r="T791">
        <v>1.5255279885175312</v>
      </c>
      <c r="U791">
        <v>1.5713323568225575</v>
      </c>
      <c r="V791">
        <v>15.241935483870972</v>
      </c>
      <c r="W791">
        <v>59.561827956989248</v>
      </c>
      <c r="X791">
        <v>154.86302846025723</v>
      </c>
      <c r="Y791">
        <v>142.93857526881715</v>
      </c>
      <c r="Z791">
        <v>142.93857526881715</v>
      </c>
      <c r="AA791">
        <v>31.722685797496567</v>
      </c>
      <c r="AB791">
        <v>4.4696040204287959</v>
      </c>
      <c r="AC791">
        <v>-31.489312128204009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23</v>
      </c>
      <c r="AM791">
        <v>3</v>
      </c>
    </row>
    <row r="792" spans="1:39">
      <c r="A792">
        <v>3</v>
      </c>
      <c r="B792">
        <v>427</v>
      </c>
      <c r="C792">
        <v>2015</v>
      </c>
      <c r="D792">
        <v>99</v>
      </c>
      <c r="E792">
        <v>11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181</v>
      </c>
      <c r="R792">
        <v>744</v>
      </c>
      <c r="S792">
        <v>744</v>
      </c>
      <c r="T792">
        <v>1.5255279885175312</v>
      </c>
      <c r="U792">
        <v>1.5829519032045702</v>
      </c>
      <c r="V792">
        <v>15.362903225806452</v>
      </c>
      <c r="W792">
        <v>59.713709677419367</v>
      </c>
      <c r="X792">
        <v>156.00819557543764</v>
      </c>
      <c r="Y792">
        <v>143.99556451612921</v>
      </c>
      <c r="Z792">
        <v>143.99556451612921</v>
      </c>
      <c r="AA792">
        <v>31.078181317161249</v>
      </c>
      <c r="AB792">
        <v>4.5119346161296878</v>
      </c>
      <c r="AC792">
        <v>-34.279418171393807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21</v>
      </c>
      <c r="AM792">
        <v>9</v>
      </c>
    </row>
    <row r="793" spans="1:39">
      <c r="A793">
        <v>3</v>
      </c>
      <c r="B793">
        <v>428</v>
      </c>
      <c r="C793">
        <v>2015</v>
      </c>
      <c r="D793">
        <v>99</v>
      </c>
      <c r="E793">
        <v>12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189</v>
      </c>
      <c r="R793">
        <v>982</v>
      </c>
      <c r="S793">
        <v>982</v>
      </c>
      <c r="T793">
        <v>2.0135329095755594</v>
      </c>
      <c r="U793">
        <v>2.0803745772954128</v>
      </c>
      <c r="V793">
        <v>15.231160896130348</v>
      </c>
      <c r="W793">
        <v>59.458248472505069</v>
      </c>
      <c r="X793">
        <v>155.33977797538813</v>
      </c>
      <c r="Y793">
        <v>143.37861507128321</v>
      </c>
      <c r="Z793">
        <v>143.37861507128321</v>
      </c>
      <c r="AA793">
        <v>30.329288723895861</v>
      </c>
      <c r="AB793">
        <v>4.2423752362306004</v>
      </c>
      <c r="AC793">
        <v>-41.825531101842159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16</v>
      </c>
      <c r="AM793">
        <v>10</v>
      </c>
    </row>
    <row r="794" spans="1:39">
      <c r="A794">
        <v>3</v>
      </c>
      <c r="B794">
        <v>429</v>
      </c>
      <c r="C794">
        <v>2015</v>
      </c>
      <c r="D794">
        <v>99</v>
      </c>
      <c r="E794">
        <v>13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207</v>
      </c>
      <c r="R794">
        <v>998</v>
      </c>
      <c r="S794">
        <v>998</v>
      </c>
      <c r="T794">
        <v>2.0463399630920649</v>
      </c>
      <c r="U794">
        <v>2.0373642294274119</v>
      </c>
      <c r="V794">
        <v>15.319639278557114</v>
      </c>
      <c r="W794">
        <v>59.67935871743488</v>
      </c>
      <c r="X794">
        <v>149.68930276587844</v>
      </c>
      <c r="Y794">
        <v>138.16322645290583</v>
      </c>
      <c r="Z794">
        <v>138.16322645290583</v>
      </c>
      <c r="AA794">
        <v>28.948223082775321</v>
      </c>
      <c r="AB794">
        <v>4.0768414320037349</v>
      </c>
      <c r="AC794">
        <v>-28.187303925859524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30</v>
      </c>
      <c r="AM794">
        <v>12</v>
      </c>
    </row>
    <row r="795" spans="1:39">
      <c r="A795">
        <v>3</v>
      </c>
      <c r="B795">
        <v>430</v>
      </c>
      <c r="C795">
        <v>2015</v>
      </c>
      <c r="D795">
        <v>99</v>
      </c>
      <c r="E795">
        <v>14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73</v>
      </c>
      <c r="R795">
        <v>274</v>
      </c>
      <c r="S795">
        <v>274</v>
      </c>
      <c r="T795">
        <v>0.56182079147016606</v>
      </c>
      <c r="U795">
        <v>0.58050893199435916</v>
      </c>
      <c r="V795">
        <v>15.215328467153284</v>
      </c>
      <c r="W795">
        <v>59.704379562043762</v>
      </c>
      <c r="X795">
        <v>155.34989837960956</v>
      </c>
      <c r="Y795">
        <v>143.38795620437963</v>
      </c>
      <c r="Z795">
        <v>143.38795620437963</v>
      </c>
      <c r="AA795">
        <v>30.694748014552729</v>
      </c>
      <c r="AB795">
        <v>5.1315023712222692</v>
      </c>
      <c r="AC795">
        <v>-34.817298398133801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3</v>
      </c>
      <c r="AM795">
        <v>3</v>
      </c>
    </row>
    <row r="796" spans="1:39">
      <c r="A796">
        <v>3</v>
      </c>
      <c r="B796">
        <v>431</v>
      </c>
      <c r="C796">
        <v>2015</v>
      </c>
      <c r="D796">
        <v>99</v>
      </c>
      <c r="E796">
        <v>15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213</v>
      </c>
      <c r="R796">
        <v>1070</v>
      </c>
      <c r="S796">
        <v>1070</v>
      </c>
      <c r="T796">
        <v>2.1939717039163411</v>
      </c>
      <c r="U796">
        <v>2.1643488498702896</v>
      </c>
      <c r="V796">
        <v>15.155140186915897</v>
      </c>
      <c r="W796">
        <v>59.189719626168241</v>
      </c>
      <c r="X796">
        <v>148.31876955478413</v>
      </c>
      <c r="Y796">
        <v>136.89822429906539</v>
      </c>
      <c r="Z796">
        <v>136.89822429906539</v>
      </c>
      <c r="AA796">
        <v>29.680533074321101</v>
      </c>
      <c r="AB796">
        <v>4.0522852576343249</v>
      </c>
      <c r="AC796">
        <v>-26.783815092958001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20</v>
      </c>
      <c r="AM796">
        <v>27</v>
      </c>
    </row>
    <row r="797" spans="1:39">
      <c r="A797">
        <v>3</v>
      </c>
      <c r="B797">
        <v>432</v>
      </c>
      <c r="C797">
        <v>2015</v>
      </c>
      <c r="D797">
        <v>99</v>
      </c>
      <c r="E797">
        <v>16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223</v>
      </c>
      <c r="R797">
        <v>1120</v>
      </c>
      <c r="S797">
        <v>1120</v>
      </c>
      <c r="T797">
        <v>2.296493746155424</v>
      </c>
      <c r="U797">
        <v>2.2770617004118594</v>
      </c>
      <c r="V797">
        <v>15.400892857142852</v>
      </c>
      <c r="W797">
        <v>59.783928571428561</v>
      </c>
      <c r="X797">
        <v>149.07657483361703</v>
      </c>
      <c r="Y797">
        <v>137.5976785714283</v>
      </c>
      <c r="Z797">
        <v>137.5976785714283</v>
      </c>
      <c r="AA797">
        <v>29.332654797480522</v>
      </c>
      <c r="AB797">
        <v>4.0696734155438188</v>
      </c>
      <c r="AC797">
        <v>-31.607330278641857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28</v>
      </c>
      <c r="AM797">
        <v>5</v>
      </c>
    </row>
    <row r="798" spans="1:39">
      <c r="A798">
        <v>3</v>
      </c>
      <c r="B798">
        <v>433</v>
      </c>
      <c r="C798">
        <v>2015</v>
      </c>
      <c r="D798">
        <v>99</v>
      </c>
      <c r="E798">
        <v>17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196</v>
      </c>
      <c r="R798">
        <v>896</v>
      </c>
      <c r="S798">
        <v>896</v>
      </c>
      <c r="T798">
        <v>1.837194996924338</v>
      </c>
      <c r="U798">
        <v>1.8813957557508687</v>
      </c>
      <c r="V798">
        <v>15.228794642857141</v>
      </c>
      <c r="W798">
        <v>59.316964285714306</v>
      </c>
      <c r="X798">
        <v>153.96598340040237</v>
      </c>
      <c r="Y798">
        <v>142.1106026785713</v>
      </c>
      <c r="Z798">
        <v>142.1106026785713</v>
      </c>
      <c r="AA798">
        <v>31.357967226295287</v>
      </c>
      <c r="AB798">
        <v>4.2581306342953642</v>
      </c>
      <c r="AC798">
        <v>-38.731672079901031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20</v>
      </c>
      <c r="AM798">
        <v>7</v>
      </c>
    </row>
    <row r="799" spans="1:39">
      <c r="A799">
        <v>3</v>
      </c>
      <c r="B799">
        <v>434</v>
      </c>
      <c r="C799">
        <v>2015</v>
      </c>
      <c r="D799">
        <v>99</v>
      </c>
      <c r="E799">
        <v>18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172</v>
      </c>
      <c r="R799">
        <v>768</v>
      </c>
      <c r="S799">
        <v>768</v>
      </c>
      <c r="T799">
        <v>1.5747385687922906</v>
      </c>
      <c r="U799">
        <v>1.5848284067530363</v>
      </c>
      <c r="V799">
        <v>15.1171875</v>
      </c>
      <c r="W799">
        <v>59.20833333333335</v>
      </c>
      <c r="X799">
        <v>151.31209935897451</v>
      </c>
      <c r="Y799">
        <v>139.66106770833329</v>
      </c>
      <c r="Z799">
        <v>139.66106770833329</v>
      </c>
      <c r="AA799">
        <v>30.689109469090393</v>
      </c>
      <c r="AB799">
        <v>4.2534708049884031</v>
      </c>
      <c r="AC799">
        <v>-31.540585817868823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29</v>
      </c>
      <c r="AM799">
        <v>6</v>
      </c>
    </row>
    <row r="800" spans="1:39">
      <c r="A800">
        <v>3</v>
      </c>
      <c r="B800">
        <v>435</v>
      </c>
      <c r="C800">
        <v>2015</v>
      </c>
      <c r="D800">
        <v>99</v>
      </c>
      <c r="E800">
        <v>19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182</v>
      </c>
      <c r="R800">
        <v>821</v>
      </c>
      <c r="S800">
        <v>821</v>
      </c>
      <c r="T800">
        <v>1.6834119335657172</v>
      </c>
      <c r="U800">
        <v>1.731501538836338</v>
      </c>
      <c r="V800">
        <v>15.096224116930577</v>
      </c>
      <c r="W800">
        <v>59.23873325213156</v>
      </c>
      <c r="X800">
        <v>154.64374365748495</v>
      </c>
      <c r="Y800">
        <v>142.73617539585857</v>
      </c>
      <c r="Z800">
        <v>142.73617539585857</v>
      </c>
      <c r="AA800">
        <v>32.154272529305942</v>
      </c>
      <c r="AB800">
        <v>4.4367538531509751</v>
      </c>
      <c r="AC800">
        <v>-31.31585488538062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25</v>
      </c>
      <c r="AM800">
        <v>7</v>
      </c>
    </row>
    <row r="801" spans="1:39">
      <c r="A801">
        <v>3</v>
      </c>
      <c r="B801">
        <v>436</v>
      </c>
      <c r="C801">
        <v>2015</v>
      </c>
      <c r="D801">
        <v>99</v>
      </c>
      <c r="E801">
        <v>20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166</v>
      </c>
      <c r="R801">
        <v>765</v>
      </c>
      <c r="S801">
        <v>764</v>
      </c>
      <c r="T801">
        <v>1.5685872462579455</v>
      </c>
      <c r="U801">
        <v>1.5655580451159301</v>
      </c>
      <c r="V801">
        <v>15.039215686274508</v>
      </c>
      <c r="W801">
        <v>59.12303664921464</v>
      </c>
      <c r="X801">
        <v>150.20981595960879</v>
      </c>
      <c r="Y801">
        <v>138.50392156862733</v>
      </c>
      <c r="Z801">
        <v>138.68520942408361</v>
      </c>
      <c r="AA801">
        <v>29.610693087350157</v>
      </c>
      <c r="AB801">
        <v>4.5571465300162082</v>
      </c>
      <c r="AC801">
        <v>-27.450297511702338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18</v>
      </c>
      <c r="AM801">
        <v>5</v>
      </c>
    </row>
    <row r="802" spans="1:39">
      <c r="A802">
        <v>3</v>
      </c>
      <c r="B802">
        <v>437</v>
      </c>
      <c r="C802">
        <v>2015</v>
      </c>
      <c r="D802">
        <v>99</v>
      </c>
      <c r="E802">
        <v>21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214</v>
      </c>
      <c r="R802">
        <v>1189</v>
      </c>
      <c r="S802">
        <v>1189</v>
      </c>
      <c r="T802">
        <v>2.4379741644453556</v>
      </c>
      <c r="U802">
        <v>2.3634237129350297</v>
      </c>
      <c r="V802">
        <v>15.145500420521445</v>
      </c>
      <c r="W802">
        <v>59.317914213624881</v>
      </c>
      <c r="X802">
        <v>145.75127546022716</v>
      </c>
      <c r="Y802">
        <v>134.52842724978981</v>
      </c>
      <c r="Z802">
        <v>134.52842724978981</v>
      </c>
      <c r="AA802">
        <v>30.053332173557223</v>
      </c>
      <c r="AB802">
        <v>4.4935079258419854</v>
      </c>
      <c r="AC802">
        <v>-28.857704383656255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22</v>
      </c>
      <c r="AM802">
        <v>15</v>
      </c>
    </row>
    <row r="803" spans="1:39">
      <c r="A803">
        <v>3</v>
      </c>
      <c r="B803">
        <v>438</v>
      </c>
      <c r="C803">
        <v>2015</v>
      </c>
      <c r="D803">
        <v>99</v>
      </c>
      <c r="E803">
        <v>22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193</v>
      </c>
      <c r="R803">
        <v>958</v>
      </c>
      <c r="S803">
        <v>958</v>
      </c>
      <c r="T803">
        <v>1.9643223293007996</v>
      </c>
      <c r="U803">
        <v>1.9473422962038112</v>
      </c>
      <c r="V803">
        <v>15.48434237995825</v>
      </c>
      <c r="W803">
        <v>59.966597077244266</v>
      </c>
      <c r="X803">
        <v>149.04912048168245</v>
      </c>
      <c r="Y803">
        <v>137.57233820459297</v>
      </c>
      <c r="Z803">
        <v>137.57233820459297</v>
      </c>
      <c r="AA803">
        <v>30.366875305621345</v>
      </c>
      <c r="AB803">
        <v>4.0709945934151994</v>
      </c>
      <c r="AC803">
        <v>-35.529137683276709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22</v>
      </c>
      <c r="AM803">
        <v>8</v>
      </c>
    </row>
    <row r="804" spans="1:39">
      <c r="A804">
        <v>3</v>
      </c>
      <c r="B804">
        <v>439</v>
      </c>
      <c r="C804">
        <v>2015</v>
      </c>
      <c r="D804">
        <v>99</v>
      </c>
      <c r="E804">
        <v>23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188</v>
      </c>
      <c r="R804">
        <v>922</v>
      </c>
      <c r="S804">
        <v>922</v>
      </c>
      <c r="T804">
        <v>1.89050645888866</v>
      </c>
      <c r="U804">
        <v>1.9045063006340128</v>
      </c>
      <c r="V804">
        <v>15.229934924078085</v>
      </c>
      <c r="W804">
        <v>59.562906724511933</v>
      </c>
      <c r="X804">
        <v>151.46215185321839</v>
      </c>
      <c r="Y804">
        <v>139.79956616052056</v>
      </c>
      <c r="Z804">
        <v>139.79956616052056</v>
      </c>
      <c r="AA804">
        <v>32.318261088922711</v>
      </c>
      <c r="AB804">
        <v>4.4899081113239472</v>
      </c>
      <c r="AC804">
        <v>-40.685244860120527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31</v>
      </c>
      <c r="AM804">
        <v>3</v>
      </c>
    </row>
    <row r="805" spans="1:39">
      <c r="A805">
        <v>3</v>
      </c>
      <c r="B805">
        <v>440</v>
      </c>
      <c r="C805">
        <v>2015</v>
      </c>
      <c r="D805">
        <v>99</v>
      </c>
      <c r="E805">
        <v>24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202</v>
      </c>
      <c r="R805">
        <v>880</v>
      </c>
      <c r="S805">
        <v>880</v>
      </c>
      <c r="T805">
        <v>1.8043879434078327</v>
      </c>
      <c r="U805">
        <v>1.838391318130264</v>
      </c>
      <c r="V805">
        <v>15.585227272727275</v>
      </c>
      <c r="W805">
        <v>60.114772727272722</v>
      </c>
      <c r="X805">
        <v>153.18206441445875</v>
      </c>
      <c r="Y805">
        <v>141.3870454545453</v>
      </c>
      <c r="Z805">
        <v>141.3870454545453</v>
      </c>
      <c r="AA805">
        <v>30.202212673273046</v>
      </c>
      <c r="AB805">
        <v>4.1474811570815904</v>
      </c>
      <c r="AC805">
        <v>-40.580212901254974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21</v>
      </c>
      <c r="AM805">
        <v>1</v>
      </c>
    </row>
    <row r="806" spans="1:39">
      <c r="A806">
        <v>3</v>
      </c>
      <c r="B806">
        <v>441</v>
      </c>
      <c r="C806">
        <v>2015</v>
      </c>
      <c r="D806">
        <v>99</v>
      </c>
      <c r="E806">
        <v>25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175</v>
      </c>
      <c r="R806">
        <v>888</v>
      </c>
      <c r="S806">
        <v>888</v>
      </c>
      <c r="T806">
        <v>1.8207914701660859</v>
      </c>
      <c r="U806">
        <v>1.8234679434534744</v>
      </c>
      <c r="V806">
        <v>14.979729729729732</v>
      </c>
      <c r="W806">
        <v>59.050675675675663</v>
      </c>
      <c r="X806">
        <v>150.56977345709743</v>
      </c>
      <c r="Y806">
        <v>138.97590090090108</v>
      </c>
      <c r="Z806">
        <v>138.97590090090108</v>
      </c>
      <c r="AA806">
        <v>29.632911082669001</v>
      </c>
      <c r="AB806">
        <v>4.6169389934878353</v>
      </c>
      <c r="AC806">
        <v>-34.074023325709867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19</v>
      </c>
      <c r="AM806">
        <v>0</v>
      </c>
    </row>
    <row r="807" spans="1:39">
      <c r="A807">
        <v>3</v>
      </c>
      <c r="B807">
        <v>442</v>
      </c>
      <c r="C807">
        <v>2015</v>
      </c>
      <c r="D807">
        <v>99</v>
      </c>
      <c r="E807">
        <v>26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174</v>
      </c>
      <c r="R807">
        <v>957</v>
      </c>
      <c r="S807">
        <v>957</v>
      </c>
      <c r="T807">
        <v>1.962271888456018</v>
      </c>
      <c r="U807">
        <v>1.9733414745021152</v>
      </c>
      <c r="V807">
        <v>15.285266457680249</v>
      </c>
      <c r="W807">
        <v>59.49634273772201</v>
      </c>
      <c r="X807">
        <v>151.19691705412933</v>
      </c>
      <c r="Y807">
        <v>139.55475444096143</v>
      </c>
      <c r="Z807">
        <v>139.55475444096143</v>
      </c>
      <c r="AA807">
        <v>31.082611313869997</v>
      </c>
      <c r="AB807">
        <v>4.1617300577708747</v>
      </c>
      <c r="AC807">
        <v>-34.714636915320121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25</v>
      </c>
      <c r="AM807">
        <v>2</v>
      </c>
    </row>
    <row r="808" spans="1:39">
      <c r="A808">
        <v>3</v>
      </c>
      <c r="B808">
        <v>443</v>
      </c>
      <c r="C808">
        <v>2015</v>
      </c>
      <c r="D808">
        <v>99</v>
      </c>
      <c r="E808">
        <v>27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192</v>
      </c>
      <c r="R808">
        <v>938</v>
      </c>
      <c r="S808">
        <v>938</v>
      </c>
      <c r="T808">
        <v>1.9233135124051663</v>
      </c>
      <c r="U808">
        <v>1.9147118203263516</v>
      </c>
      <c r="V808">
        <v>15.250533049040506</v>
      </c>
      <c r="W808">
        <v>59.514925373134318</v>
      </c>
      <c r="X808">
        <v>149.6763589574185</v>
      </c>
      <c r="Y808">
        <v>138.15127931769723</v>
      </c>
      <c r="Z808">
        <v>138.15127931769723</v>
      </c>
      <c r="AA808">
        <v>29.000938582429697</v>
      </c>
      <c r="AB808">
        <v>4.1329570208793367</v>
      </c>
      <c r="AC808">
        <v>-30.614317785816247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34</v>
      </c>
      <c r="AM808">
        <v>4</v>
      </c>
    </row>
    <row r="809" spans="1:39">
      <c r="A809">
        <v>3</v>
      </c>
      <c r="B809">
        <v>444</v>
      </c>
      <c r="C809">
        <v>2015</v>
      </c>
      <c r="D809">
        <v>99</v>
      </c>
      <c r="E809">
        <v>28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178</v>
      </c>
      <c r="R809">
        <v>941</v>
      </c>
      <c r="S809">
        <v>939</v>
      </c>
      <c r="T809">
        <v>1.929464834939512</v>
      </c>
      <c r="U809">
        <v>1.9227335036055888</v>
      </c>
      <c r="V809">
        <v>15.379383634431456</v>
      </c>
      <c r="W809">
        <v>59.707135250266226</v>
      </c>
      <c r="X809">
        <v>150.04311818758543</v>
      </c>
      <c r="Y809">
        <v>138.28777895855464</v>
      </c>
      <c r="Z809">
        <v>138.58232161874329</v>
      </c>
      <c r="AA809">
        <v>31.484039037247339</v>
      </c>
      <c r="AB809">
        <v>4.2020916483727113</v>
      </c>
      <c r="AC809">
        <v>-33.040672584043648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29</v>
      </c>
      <c r="AM809">
        <v>1</v>
      </c>
    </row>
    <row r="810" spans="1:39">
      <c r="A810">
        <v>3</v>
      </c>
      <c r="B810">
        <v>445</v>
      </c>
      <c r="C810">
        <v>2015</v>
      </c>
      <c r="D810">
        <v>99</v>
      </c>
      <c r="E810">
        <v>29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178</v>
      </c>
      <c r="R810">
        <v>944</v>
      </c>
      <c r="S810">
        <v>944</v>
      </c>
      <c r="T810">
        <v>1.9356161574738564</v>
      </c>
      <c r="U810">
        <v>1.9669657951228685</v>
      </c>
      <c r="V810">
        <v>15.05826271186441</v>
      </c>
      <c r="W810">
        <v>59.263771186440678</v>
      </c>
      <c r="X810">
        <v>152.78384780652604</v>
      </c>
      <c r="Y810">
        <v>141.01949152542363</v>
      </c>
      <c r="Z810">
        <v>141.01949152542363</v>
      </c>
      <c r="AA810">
        <v>31.946742979990841</v>
      </c>
      <c r="AB810">
        <v>4.9155280781038595</v>
      </c>
      <c r="AC810">
        <v>-38.866977897443903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31</v>
      </c>
      <c r="AM810">
        <v>10</v>
      </c>
    </row>
    <row r="811" spans="1:39">
      <c r="A811">
        <v>3</v>
      </c>
      <c r="B811">
        <v>446</v>
      </c>
      <c r="C811">
        <v>2015</v>
      </c>
      <c r="D811">
        <v>99</v>
      </c>
      <c r="E811">
        <v>30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173</v>
      </c>
      <c r="R811">
        <v>860</v>
      </c>
      <c r="S811">
        <v>859</v>
      </c>
      <c r="T811">
        <v>1.7633791265121996</v>
      </c>
      <c r="U811">
        <v>1.729079814965522</v>
      </c>
      <c r="V811">
        <v>15.38023255813953</v>
      </c>
      <c r="W811">
        <v>59.788125727590227</v>
      </c>
      <c r="X811">
        <v>147.5289122930786</v>
      </c>
      <c r="Y811">
        <v>136.07267441860472</v>
      </c>
      <c r="Z811">
        <v>136.23108265424921</v>
      </c>
      <c r="AA811">
        <v>29.943083379144952</v>
      </c>
      <c r="AB811">
        <v>3.8434800154454929</v>
      </c>
      <c r="AC811">
        <v>-21.482754210008181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21</v>
      </c>
      <c r="AM811">
        <v>4</v>
      </c>
    </row>
    <row r="812" spans="1:39">
      <c r="A812">
        <v>3</v>
      </c>
      <c r="B812">
        <v>447</v>
      </c>
      <c r="C812">
        <v>2015</v>
      </c>
      <c r="D812">
        <v>99</v>
      </c>
      <c r="E812">
        <v>31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165</v>
      </c>
      <c r="R812">
        <v>760</v>
      </c>
      <c r="S812">
        <v>759</v>
      </c>
      <c r="T812">
        <v>1.5583350420340372</v>
      </c>
      <c r="U812">
        <v>1.5626398604637888</v>
      </c>
      <c r="V812">
        <v>15.330263157894739</v>
      </c>
      <c r="W812">
        <v>59.678524374176554</v>
      </c>
      <c r="X812">
        <v>150.91649084792161</v>
      </c>
      <c r="Y812">
        <v>139.15526315789489</v>
      </c>
      <c r="Z812">
        <v>139.33860342556002</v>
      </c>
      <c r="AA812">
        <v>30.71478293167084</v>
      </c>
      <c r="AB812">
        <v>4.0555367165990361</v>
      </c>
      <c r="AC812">
        <v>-35.037555885974797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20</v>
      </c>
      <c r="AM812">
        <v>0</v>
      </c>
    </row>
    <row r="813" spans="1:39">
      <c r="A813">
        <v>3</v>
      </c>
      <c r="B813">
        <v>448</v>
      </c>
      <c r="C813">
        <v>2015</v>
      </c>
      <c r="D813">
        <v>99</v>
      </c>
      <c r="E813">
        <v>32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221</v>
      </c>
      <c r="R813">
        <v>1007</v>
      </c>
      <c r="S813">
        <v>1007</v>
      </c>
      <c r="T813">
        <v>2.0647939306950995</v>
      </c>
      <c r="U813">
        <v>2.092565940113059</v>
      </c>
      <c r="V813">
        <v>15.248262164846077</v>
      </c>
      <c r="W813">
        <v>59.532274081429989</v>
      </c>
      <c r="X813">
        <v>152.37099781486231</v>
      </c>
      <c r="Y813">
        <v>140.63843098311816</v>
      </c>
      <c r="Z813">
        <v>140.63843098311816</v>
      </c>
      <c r="AA813">
        <v>31.7396453526373</v>
      </c>
      <c r="AB813">
        <v>4.4367676009835773</v>
      </c>
      <c r="AC813">
        <v>-30.782432139203127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25</v>
      </c>
      <c r="AM813">
        <v>9</v>
      </c>
    </row>
    <row r="814" spans="1:39">
      <c r="A814">
        <v>3</v>
      </c>
      <c r="B814">
        <v>449</v>
      </c>
      <c r="C814">
        <v>2015</v>
      </c>
      <c r="D814">
        <v>99</v>
      </c>
      <c r="E814">
        <v>33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184</v>
      </c>
      <c r="R814">
        <v>783</v>
      </c>
      <c r="S814">
        <v>783</v>
      </c>
      <c r="T814">
        <v>1.605495181464015</v>
      </c>
      <c r="U814">
        <v>1.6201273593301271</v>
      </c>
      <c r="V814">
        <v>15.030651340996172</v>
      </c>
      <c r="W814">
        <v>59.097062579821198</v>
      </c>
      <c r="X814">
        <v>151.71901830473948</v>
      </c>
      <c r="Y814">
        <v>140.03665389527453</v>
      </c>
      <c r="Z814">
        <v>140.03665389527453</v>
      </c>
      <c r="AA814">
        <v>33.844546544775653</v>
      </c>
      <c r="AB814">
        <v>4.4513294244383914</v>
      </c>
      <c r="AC814">
        <v>-34.651555004288575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23</v>
      </c>
      <c r="AM814">
        <v>2</v>
      </c>
    </row>
    <row r="815" spans="1:39">
      <c r="A815">
        <v>3</v>
      </c>
      <c r="B815">
        <v>450</v>
      </c>
      <c r="C815">
        <v>2015</v>
      </c>
      <c r="D815">
        <v>99</v>
      </c>
      <c r="E815">
        <v>34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202</v>
      </c>
      <c r="R815">
        <v>884</v>
      </c>
      <c r="S815">
        <v>884</v>
      </c>
      <c r="T815">
        <v>1.8125897067869596</v>
      </c>
      <c r="U815">
        <v>1.8033376408201407</v>
      </c>
      <c r="V815">
        <v>15.079185520361996</v>
      </c>
      <c r="W815">
        <v>59.161764705882355</v>
      </c>
      <c r="X815">
        <v>149.58133766049124</v>
      </c>
      <c r="Y815">
        <v>138.06357466063349</v>
      </c>
      <c r="Z815">
        <v>138.06357466063349</v>
      </c>
      <c r="AA815">
        <v>31.042524240204621</v>
      </c>
      <c r="AB815">
        <v>4.1153981415154348</v>
      </c>
      <c r="AC815">
        <v>-26.288924961588304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21</v>
      </c>
      <c r="AM815">
        <v>1</v>
      </c>
    </row>
    <row r="816" spans="1:39">
      <c r="A816">
        <v>3</v>
      </c>
      <c r="B816">
        <v>451</v>
      </c>
      <c r="C816">
        <v>2015</v>
      </c>
      <c r="D816">
        <v>99</v>
      </c>
      <c r="E816">
        <v>35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218</v>
      </c>
      <c r="R816">
        <v>969</v>
      </c>
      <c r="S816">
        <v>967</v>
      </c>
      <c r="T816">
        <v>1.9868771785933976</v>
      </c>
      <c r="U816">
        <v>1.9817074296922144</v>
      </c>
      <c r="V816">
        <v>15.102167182662537</v>
      </c>
      <c r="W816">
        <v>59.330920372285398</v>
      </c>
      <c r="X816">
        <v>150.21886498797525</v>
      </c>
      <c r="Y816">
        <v>138.41083591331272</v>
      </c>
      <c r="Z816">
        <v>138.69710444674251</v>
      </c>
      <c r="AA816">
        <v>31.158129102947161</v>
      </c>
      <c r="AB816">
        <v>4.5241058902704019</v>
      </c>
      <c r="AC816">
        <v>-33.295701997128241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21</v>
      </c>
      <c r="AM816">
        <v>5</v>
      </c>
    </row>
    <row r="817" spans="1:39">
      <c r="A817">
        <v>3</v>
      </c>
      <c r="B817">
        <v>452</v>
      </c>
      <c r="C817">
        <v>2015</v>
      </c>
      <c r="D817">
        <v>99</v>
      </c>
      <c r="E817">
        <v>36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192</v>
      </c>
      <c r="R817">
        <v>1120</v>
      </c>
      <c r="S817">
        <v>1120</v>
      </c>
      <c r="T817">
        <v>2.296493746155424</v>
      </c>
      <c r="U817">
        <v>2.3376698099036903</v>
      </c>
      <c r="V817">
        <v>14.96160714285714</v>
      </c>
      <c r="W817">
        <v>58.938392857142851</v>
      </c>
      <c r="X817">
        <v>153.04451710261583</v>
      </c>
      <c r="Y817">
        <v>141.26008928571437</v>
      </c>
      <c r="Z817">
        <v>141.26008928571437</v>
      </c>
      <c r="AA817">
        <v>31.862704154912041</v>
      </c>
      <c r="AB817">
        <v>4.5421389221951411</v>
      </c>
      <c r="AC817">
        <v>-30.914242002818899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23</v>
      </c>
      <c r="AM817">
        <v>6</v>
      </c>
    </row>
    <row r="818" spans="1:39">
      <c r="A818">
        <v>3</v>
      </c>
      <c r="B818">
        <v>453</v>
      </c>
      <c r="C818">
        <v>2015</v>
      </c>
      <c r="D818">
        <v>99</v>
      </c>
      <c r="E818">
        <v>37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171</v>
      </c>
      <c r="R818">
        <v>999</v>
      </c>
      <c r="S818">
        <v>999</v>
      </c>
      <c r="T818">
        <v>2.048390403936847</v>
      </c>
      <c r="U818">
        <v>2.0171689140727138</v>
      </c>
      <c r="V818">
        <v>15.117117117117115</v>
      </c>
      <c r="W818">
        <v>59.218218218218219</v>
      </c>
      <c r="X818">
        <v>148.0571579163126</v>
      </c>
      <c r="Y818">
        <v>136.65675675675661</v>
      </c>
      <c r="Z818">
        <v>136.65675675675661</v>
      </c>
      <c r="AA818">
        <v>29.986458937519604</v>
      </c>
      <c r="AB818">
        <v>4.4027051048950492</v>
      </c>
      <c r="AC818">
        <v>-33.298229358129021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20</v>
      </c>
      <c r="AM818">
        <v>2</v>
      </c>
    </row>
    <row r="819" spans="1:39">
      <c r="A819">
        <v>3</v>
      </c>
      <c r="B819">
        <v>454</v>
      </c>
      <c r="C819">
        <v>2015</v>
      </c>
      <c r="D819">
        <v>99</v>
      </c>
      <c r="E819">
        <v>38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195</v>
      </c>
      <c r="R819">
        <v>1229</v>
      </c>
      <c r="S819">
        <v>1229</v>
      </c>
      <c r="T819">
        <v>2.5199917982366205</v>
      </c>
      <c r="U819">
        <v>2.4969716631119998</v>
      </c>
      <c r="V819">
        <v>15.413344182262</v>
      </c>
      <c r="W819">
        <v>59.748576078112279</v>
      </c>
      <c r="X819">
        <v>148.97533161666371</v>
      </c>
      <c r="Y819">
        <v>137.5042310821807</v>
      </c>
      <c r="Z819">
        <v>137.5042310821807</v>
      </c>
      <c r="AA819">
        <v>30.706943076954005</v>
      </c>
      <c r="AB819">
        <v>4.149691922269044</v>
      </c>
      <c r="AC819">
        <v>-34.108842433379735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29</v>
      </c>
      <c r="AM819">
        <v>4</v>
      </c>
    </row>
    <row r="820" spans="1:39">
      <c r="A820">
        <v>3</v>
      </c>
      <c r="B820">
        <v>455</v>
      </c>
      <c r="C820">
        <v>2015</v>
      </c>
      <c r="D820">
        <v>99</v>
      </c>
      <c r="E820">
        <v>39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210</v>
      </c>
      <c r="R820">
        <v>862</v>
      </c>
      <c r="S820">
        <v>862</v>
      </c>
      <c r="T820">
        <v>1.7674800082017639</v>
      </c>
      <c r="U820">
        <v>1.7664547419407199</v>
      </c>
      <c r="V820">
        <v>14.991879350348025</v>
      </c>
      <c r="W820">
        <v>58.959396751740123</v>
      </c>
      <c r="X820">
        <v>150.26155505224827</v>
      </c>
      <c r="Y820">
        <v>138.69141531322501</v>
      </c>
      <c r="Z820">
        <v>138.69141531322501</v>
      </c>
      <c r="AA820">
        <v>31.015267486424104</v>
      </c>
      <c r="AB820">
        <v>4.1719952003372356</v>
      </c>
      <c r="AC820">
        <v>-23.762997329111766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25</v>
      </c>
      <c r="AM820">
        <v>3</v>
      </c>
    </row>
    <row r="821" spans="1:39">
      <c r="A821">
        <v>3</v>
      </c>
      <c r="B821">
        <v>456</v>
      </c>
      <c r="C821">
        <v>2015</v>
      </c>
      <c r="D821">
        <v>99</v>
      </c>
      <c r="E821">
        <v>40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227</v>
      </c>
      <c r="R821">
        <v>921</v>
      </c>
      <c r="S821">
        <v>921</v>
      </c>
      <c r="T821">
        <v>1.8884560180438796</v>
      </c>
      <c r="U821">
        <v>1.8252779567187276</v>
      </c>
      <c r="V821">
        <v>15.022801302931596</v>
      </c>
      <c r="W821">
        <v>59.018458197611281</v>
      </c>
      <c r="X821">
        <v>145.31886886339322</v>
      </c>
      <c r="Y821">
        <v>134.12931596091209</v>
      </c>
      <c r="Z821">
        <v>134.12931596091209</v>
      </c>
      <c r="AA821">
        <v>29.327349141636173</v>
      </c>
      <c r="AB821">
        <v>4.3593580261617486</v>
      </c>
      <c r="AC821">
        <v>-23.416454653652782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24</v>
      </c>
      <c r="AM821">
        <v>4</v>
      </c>
    </row>
    <row r="822" spans="1:39">
      <c r="A822">
        <v>3</v>
      </c>
      <c r="B822">
        <v>457</v>
      </c>
      <c r="C822">
        <v>2015</v>
      </c>
      <c r="D822">
        <v>99</v>
      </c>
      <c r="E822">
        <v>41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182</v>
      </c>
      <c r="R822">
        <v>1023</v>
      </c>
      <c r="S822">
        <v>1023</v>
      </c>
      <c r="T822">
        <v>2.0976009842116055</v>
      </c>
      <c r="U822">
        <v>2.0708117970074711</v>
      </c>
      <c r="V822">
        <v>14.956011730205276</v>
      </c>
      <c r="W822">
        <v>58.864125122189613</v>
      </c>
      <c r="X822">
        <v>148.42861212693111</v>
      </c>
      <c r="Y822">
        <v>136.99960899315741</v>
      </c>
      <c r="Z822">
        <v>136.99960899315741</v>
      </c>
      <c r="AA822">
        <v>30.331867234561528</v>
      </c>
      <c r="AB822">
        <v>4.1506472180167133</v>
      </c>
      <c r="AC822">
        <v>-21.289246282620631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13</v>
      </c>
      <c r="AM822">
        <v>3</v>
      </c>
    </row>
    <row r="823" spans="1:39">
      <c r="A823">
        <v>3</v>
      </c>
      <c r="B823">
        <v>458</v>
      </c>
      <c r="C823">
        <v>2015</v>
      </c>
      <c r="D823">
        <v>99</v>
      </c>
      <c r="E823">
        <v>42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243</v>
      </c>
      <c r="R823">
        <v>1298</v>
      </c>
      <c r="S823">
        <v>1298</v>
      </c>
      <c r="T823">
        <v>2.661472216526553</v>
      </c>
      <c r="U823">
        <v>2.7325940185163939</v>
      </c>
      <c r="V823">
        <v>14.36748844375963</v>
      </c>
      <c r="W823">
        <v>57.818181818181827</v>
      </c>
      <c r="X823">
        <v>154.36649767038875</v>
      </c>
      <c r="Y823">
        <v>142.48027734976901</v>
      </c>
      <c r="Z823">
        <v>142.48027734976901</v>
      </c>
      <c r="AA823">
        <v>38.902871180101158</v>
      </c>
      <c r="AB823">
        <v>5.7815318125435988</v>
      </c>
      <c r="AC823">
        <v>-57.285049536695112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16</v>
      </c>
      <c r="AM823">
        <v>12</v>
      </c>
    </row>
    <row r="824" spans="1:39">
      <c r="A824">
        <v>3</v>
      </c>
      <c r="B824">
        <v>459</v>
      </c>
      <c r="C824">
        <v>2015</v>
      </c>
      <c r="D824">
        <v>99</v>
      </c>
      <c r="E824">
        <v>43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221</v>
      </c>
      <c r="R824">
        <v>1145</v>
      </c>
      <c r="S824">
        <v>1145</v>
      </c>
      <c r="T824">
        <v>2.3477547672749641</v>
      </c>
      <c r="U824">
        <v>2.241669661438277</v>
      </c>
      <c r="V824">
        <v>14.767685589519653</v>
      </c>
      <c r="W824">
        <v>58.593013100436686</v>
      </c>
      <c r="X824">
        <v>143.55514342352402</v>
      </c>
      <c r="Y824">
        <v>132.50139737991279</v>
      </c>
      <c r="Z824">
        <v>132.50139737991279</v>
      </c>
      <c r="AA824">
        <v>27.868171852744457</v>
      </c>
      <c r="AB824">
        <v>4.3975324665758109</v>
      </c>
      <c r="AC824">
        <v>-10.587750117979883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29</v>
      </c>
      <c r="AM824">
        <v>6</v>
      </c>
    </row>
    <row r="825" spans="1:39">
      <c r="A825">
        <v>3</v>
      </c>
      <c r="B825">
        <v>460</v>
      </c>
      <c r="C825">
        <v>2015</v>
      </c>
      <c r="D825">
        <v>99</v>
      </c>
      <c r="E825">
        <v>44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242</v>
      </c>
      <c r="R825">
        <v>1293</v>
      </c>
      <c r="S825">
        <v>1293</v>
      </c>
      <c r="T825">
        <v>2.6512200123026446</v>
      </c>
      <c r="U825">
        <v>2.5398859694598039</v>
      </c>
      <c r="V825">
        <v>14.737819025522041</v>
      </c>
      <c r="W825">
        <v>58.518948182521264</v>
      </c>
      <c r="X825">
        <v>144.03509521642911</v>
      </c>
      <c r="Y825">
        <v>132.94439288476423</v>
      </c>
      <c r="Z825">
        <v>132.94439288476423</v>
      </c>
      <c r="AA825">
        <v>27.653269874697568</v>
      </c>
      <c r="AB825">
        <v>4.3348607370760588</v>
      </c>
      <c r="AC825">
        <v>-22.269809127512719</v>
      </c>
      <c r="AD825">
        <v>2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24</v>
      </c>
      <c r="AM825">
        <v>8</v>
      </c>
    </row>
    <row r="826" spans="1:39">
      <c r="A826">
        <v>3</v>
      </c>
      <c r="B826">
        <v>461</v>
      </c>
      <c r="C826">
        <v>2015</v>
      </c>
      <c r="D826">
        <v>99</v>
      </c>
      <c r="E826">
        <v>45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217</v>
      </c>
      <c r="R826">
        <v>1200</v>
      </c>
      <c r="S826">
        <v>1200</v>
      </c>
      <c r="T826">
        <v>2.4605290137379541</v>
      </c>
      <c r="U826">
        <v>2.407112261691807</v>
      </c>
      <c r="V826">
        <v>14.75</v>
      </c>
      <c r="W826">
        <v>58.64</v>
      </c>
      <c r="X826">
        <v>147.08477789815831</v>
      </c>
      <c r="Y826">
        <v>135.75925000000001</v>
      </c>
      <c r="Z826">
        <v>135.75925000000001</v>
      </c>
      <c r="AA826">
        <v>30.183705142082101</v>
      </c>
      <c r="AB826">
        <v>4.4911468468532609</v>
      </c>
      <c r="AC826">
        <v>-23.964887345521927</v>
      </c>
      <c r="AD826">
        <v>1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43</v>
      </c>
      <c r="AM826">
        <v>9</v>
      </c>
    </row>
    <row r="827" spans="1:39">
      <c r="A827">
        <v>3</v>
      </c>
      <c r="B827">
        <v>462</v>
      </c>
      <c r="C827">
        <v>2015</v>
      </c>
      <c r="D827">
        <v>99</v>
      </c>
      <c r="E827">
        <v>46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237</v>
      </c>
      <c r="R827">
        <v>1049</v>
      </c>
      <c r="S827">
        <v>1049</v>
      </c>
      <c r="T827">
        <v>2.1509124461759277</v>
      </c>
      <c r="U827">
        <v>2.1214138576565982</v>
      </c>
      <c r="V827">
        <v>14.897998093422304</v>
      </c>
      <c r="W827">
        <v>58.857006673021928</v>
      </c>
      <c r="X827">
        <v>148.28681703774029</v>
      </c>
      <c r="Y827">
        <v>136.86873212583421</v>
      </c>
      <c r="Z827">
        <v>136.86873212583421</v>
      </c>
      <c r="AA827">
        <v>29.917691575751977</v>
      </c>
      <c r="AB827">
        <v>4.6030775754735194</v>
      </c>
      <c r="AC827">
        <v>-20.974105981507076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20</v>
      </c>
      <c r="AM827">
        <v>15</v>
      </c>
    </row>
    <row r="828" spans="1:39">
      <c r="A828">
        <v>3</v>
      </c>
      <c r="B828">
        <v>463</v>
      </c>
      <c r="C828">
        <v>2015</v>
      </c>
      <c r="D828">
        <v>99</v>
      </c>
      <c r="E828">
        <v>47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246</v>
      </c>
      <c r="R828">
        <v>1090</v>
      </c>
      <c r="S828">
        <v>1090</v>
      </c>
      <c r="T828">
        <v>2.2349805208119746</v>
      </c>
      <c r="U828">
        <v>2.1520230289243658</v>
      </c>
      <c r="V828">
        <v>14.751376146788989</v>
      </c>
      <c r="W828">
        <v>58.537614678899089</v>
      </c>
      <c r="X828">
        <v>144.76815728527831</v>
      </c>
      <c r="Y828">
        <v>133.62100917431189</v>
      </c>
      <c r="Z828">
        <v>133.62100917431189</v>
      </c>
      <c r="AA828">
        <v>28.681962635652276</v>
      </c>
      <c r="AB828">
        <v>4.4529093466735779</v>
      </c>
      <c r="AC828">
        <v>-24.379013682131312</v>
      </c>
      <c r="AD828">
        <v>1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22</v>
      </c>
      <c r="AM828">
        <v>6</v>
      </c>
    </row>
    <row r="829" spans="1:39">
      <c r="A829">
        <v>3</v>
      </c>
      <c r="B829">
        <v>464</v>
      </c>
      <c r="C829">
        <v>2015</v>
      </c>
      <c r="D829">
        <v>99</v>
      </c>
      <c r="E829">
        <v>48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244</v>
      </c>
      <c r="R829">
        <v>1095</v>
      </c>
      <c r="S829">
        <v>1092</v>
      </c>
      <c r="T829">
        <v>2.245232725035883</v>
      </c>
      <c r="U829">
        <v>2.1962109935861696</v>
      </c>
      <c r="V829">
        <v>14.983561643835621</v>
      </c>
      <c r="W829">
        <v>58.896520146520153</v>
      </c>
      <c r="X829">
        <v>147.40616512563264</v>
      </c>
      <c r="Y829">
        <v>135.74200913242009</v>
      </c>
      <c r="Z829">
        <v>136.11492673992669</v>
      </c>
      <c r="AA829">
        <v>28.705379240465799</v>
      </c>
      <c r="AB829">
        <v>4.1900049805189363</v>
      </c>
      <c r="AC829">
        <v>-9.8583906540503552</v>
      </c>
      <c r="AD829">
        <v>3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28</v>
      </c>
      <c r="AM829">
        <v>4</v>
      </c>
    </row>
    <row r="830" spans="1:39">
      <c r="A830">
        <v>3</v>
      </c>
      <c r="B830">
        <v>465</v>
      </c>
      <c r="C830">
        <v>2015</v>
      </c>
      <c r="D830">
        <v>99</v>
      </c>
      <c r="E830">
        <v>49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253</v>
      </c>
      <c r="R830">
        <v>1225</v>
      </c>
      <c r="S830">
        <v>1224</v>
      </c>
      <c r="T830">
        <v>2.5117900348574942</v>
      </c>
      <c r="U830">
        <v>2.4810908283569297</v>
      </c>
      <c r="V830">
        <v>14.683265306122452</v>
      </c>
      <c r="W830">
        <v>58.41666666666665</v>
      </c>
      <c r="X830">
        <v>148.62139872200223</v>
      </c>
      <c r="Y830">
        <v>137.07583673469389</v>
      </c>
      <c r="Z830">
        <v>137.1878267973857</v>
      </c>
      <c r="AA830">
        <v>30.378740908713844</v>
      </c>
      <c r="AB830">
        <v>4.6445114843333748</v>
      </c>
      <c r="AC830">
        <v>-29.659017042866942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33</v>
      </c>
      <c r="AM830">
        <v>6</v>
      </c>
    </row>
    <row r="831" spans="1:39">
      <c r="A831">
        <v>3</v>
      </c>
      <c r="B831">
        <v>466</v>
      </c>
      <c r="C831">
        <v>2015</v>
      </c>
      <c r="D831">
        <v>99</v>
      </c>
      <c r="E831">
        <v>50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220</v>
      </c>
      <c r="R831">
        <v>1092</v>
      </c>
      <c r="S831">
        <v>1092</v>
      </c>
      <c r="T831">
        <v>2.239081402501538</v>
      </c>
      <c r="U831">
        <v>2.2035470881673827</v>
      </c>
      <c r="V831">
        <v>14.461538461538458</v>
      </c>
      <c r="W831">
        <v>58.039377289377299</v>
      </c>
      <c r="X831">
        <v>147.96272705265119</v>
      </c>
      <c r="Y831">
        <v>136.56959706959691</v>
      </c>
      <c r="Z831">
        <v>136.56959706959691</v>
      </c>
      <c r="AA831">
        <v>29.384339768781913</v>
      </c>
      <c r="AB831">
        <v>4.7835289340382188</v>
      </c>
      <c r="AC831">
        <v>-28.875619945659448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18</v>
      </c>
      <c r="AM831">
        <v>11</v>
      </c>
    </row>
    <row r="832" spans="1:39">
      <c r="A832">
        <v>3</v>
      </c>
      <c r="B832">
        <v>467</v>
      </c>
      <c r="C832">
        <v>2015</v>
      </c>
      <c r="D832">
        <v>99</v>
      </c>
      <c r="E832">
        <v>51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195</v>
      </c>
      <c r="R832">
        <v>851</v>
      </c>
      <c r="S832">
        <v>851</v>
      </c>
      <c r="T832">
        <v>1.7449251589091661</v>
      </c>
      <c r="U832">
        <v>1.7396901866045371</v>
      </c>
      <c r="V832">
        <v>14.976498237367801</v>
      </c>
      <c r="W832">
        <v>59.028202115158642</v>
      </c>
      <c r="X832">
        <v>149.89770494975653</v>
      </c>
      <c r="Y832">
        <v>138.35558166862521</v>
      </c>
      <c r="Z832">
        <v>138.35558166862521</v>
      </c>
      <c r="AA832">
        <v>29.898642349124277</v>
      </c>
      <c r="AB832">
        <v>4.475199074438974</v>
      </c>
      <c r="AC832">
        <v>-37.112395139632241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35</v>
      </c>
      <c r="AM832">
        <v>5</v>
      </c>
    </row>
    <row r="833" spans="1:39">
      <c r="A833">
        <v>3</v>
      </c>
      <c r="B833">
        <v>468</v>
      </c>
      <c r="C833">
        <v>2015</v>
      </c>
      <c r="D833">
        <v>99</v>
      </c>
      <c r="E833">
        <v>52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182</v>
      </c>
      <c r="R833">
        <v>1049</v>
      </c>
      <c r="S833">
        <v>1049</v>
      </c>
      <c r="T833">
        <v>2.1509124461759277</v>
      </c>
      <c r="U833">
        <v>2.2638360442997874</v>
      </c>
      <c r="V833">
        <v>15.275500476644423</v>
      </c>
      <c r="W833">
        <v>59.512869399428013</v>
      </c>
      <c r="X833">
        <v>158.24212710449072</v>
      </c>
      <c r="Y833">
        <v>146.05748331744522</v>
      </c>
      <c r="Z833">
        <v>146.05748331744522</v>
      </c>
      <c r="AA833">
        <v>29.836147131443596</v>
      </c>
      <c r="AB833">
        <v>4.2614815765160303</v>
      </c>
      <c r="AC833">
        <v>-31.192504939663475</v>
      </c>
      <c r="AD833">
        <v>11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33</v>
      </c>
      <c r="AM833">
        <v>4</v>
      </c>
    </row>
    <row r="834" spans="1:39">
      <c r="A834">
        <v>3</v>
      </c>
      <c r="B834">
        <v>469</v>
      </c>
      <c r="C834">
        <v>2014</v>
      </c>
      <c r="D834">
        <v>99</v>
      </c>
      <c r="E834">
        <v>1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110</v>
      </c>
      <c r="R834">
        <v>569</v>
      </c>
      <c r="S834">
        <v>569</v>
      </c>
      <c r="T834">
        <v>1.3041485216594084</v>
      </c>
      <c r="U834">
        <v>1.3016056382413359</v>
      </c>
      <c r="V834">
        <v>15.741652021089628</v>
      </c>
      <c r="W834">
        <v>59.221441124780313</v>
      </c>
      <c r="X834">
        <v>153.99086420646373</v>
      </c>
      <c r="Y834">
        <v>142.13356766256587</v>
      </c>
      <c r="Z834">
        <v>142.13356766256587</v>
      </c>
      <c r="AA834">
        <v>31.361037496558669</v>
      </c>
      <c r="AB834">
        <v>4.3916557758907615</v>
      </c>
      <c r="AC834">
        <v>-37.948477047595247</v>
      </c>
    </row>
    <row r="835" spans="1:39">
      <c r="A835">
        <v>3</v>
      </c>
      <c r="B835">
        <v>470</v>
      </c>
      <c r="C835">
        <v>2014</v>
      </c>
      <c r="D835">
        <v>99</v>
      </c>
      <c r="E835">
        <v>2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215</v>
      </c>
      <c r="R835">
        <v>1183</v>
      </c>
      <c r="S835">
        <v>1183</v>
      </c>
      <c r="T835">
        <v>2.7114370845748339</v>
      </c>
      <c r="U835">
        <v>2.7525239869733178</v>
      </c>
      <c r="V835">
        <v>15.874894336432796</v>
      </c>
      <c r="W835">
        <v>59.244294167371088</v>
      </c>
      <c r="X835">
        <v>156.62971914326195</v>
      </c>
      <c r="Y835">
        <v>144.56923076923093</v>
      </c>
      <c r="Z835">
        <v>144.56923076923093</v>
      </c>
      <c r="AA835">
        <v>32.596459624484943</v>
      </c>
      <c r="AB835">
        <v>4.2386937757350092</v>
      </c>
      <c r="AC835">
        <v>-41.425542931776071</v>
      </c>
    </row>
    <row r="836" spans="1:39">
      <c r="A836">
        <v>3</v>
      </c>
      <c r="B836">
        <v>471</v>
      </c>
      <c r="C836">
        <v>2014</v>
      </c>
      <c r="D836">
        <v>99</v>
      </c>
      <c r="E836">
        <v>3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196</v>
      </c>
      <c r="R836">
        <v>1040</v>
      </c>
      <c r="S836">
        <v>1037</v>
      </c>
      <c r="T836">
        <v>2.383680953472382</v>
      </c>
      <c r="U836">
        <v>2.440574143954044</v>
      </c>
      <c r="V836">
        <v>16.042307692307691</v>
      </c>
      <c r="W836">
        <v>59.151398264223722</v>
      </c>
      <c r="X836">
        <v>158.4670597549794</v>
      </c>
      <c r="Y836">
        <v>145.81028846153845</v>
      </c>
      <c r="Z836">
        <v>146.23211186113787</v>
      </c>
      <c r="AA836">
        <v>32.429099291876554</v>
      </c>
      <c r="AB836">
        <v>4.398784621363812</v>
      </c>
      <c r="AC836">
        <v>-42.509076851904751</v>
      </c>
    </row>
    <row r="837" spans="1:39">
      <c r="A837">
        <v>3</v>
      </c>
      <c r="B837">
        <v>472</v>
      </c>
      <c r="C837">
        <v>2014</v>
      </c>
      <c r="D837">
        <v>99</v>
      </c>
      <c r="E837">
        <v>4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184</v>
      </c>
      <c r="R837">
        <v>859</v>
      </c>
      <c r="S837">
        <v>859</v>
      </c>
      <c r="T837">
        <v>1.9688287875315151</v>
      </c>
      <c r="U837">
        <v>2.0346033550431168</v>
      </c>
      <c r="V837">
        <v>16.89406286379511</v>
      </c>
      <c r="W837">
        <v>59.378346915017488</v>
      </c>
      <c r="X837">
        <v>159.44628098131173</v>
      </c>
      <c r="Y837">
        <v>147.16891734575077</v>
      </c>
      <c r="Z837">
        <v>147.16891734575077</v>
      </c>
      <c r="AA837">
        <v>31.869813396522847</v>
      </c>
      <c r="AB837">
        <v>4.5666755219950801</v>
      </c>
      <c r="AC837">
        <v>-51.123562325189774</v>
      </c>
    </row>
    <row r="838" spans="1:39">
      <c r="A838">
        <v>3</v>
      </c>
      <c r="B838">
        <v>473</v>
      </c>
      <c r="C838">
        <v>2014</v>
      </c>
      <c r="D838">
        <v>99</v>
      </c>
      <c r="E838">
        <v>5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170</v>
      </c>
      <c r="R838">
        <v>732</v>
      </c>
      <c r="S838">
        <v>731</v>
      </c>
      <c r="T838">
        <v>1.6777446710978692</v>
      </c>
      <c r="U838">
        <v>1.7115677988945286</v>
      </c>
      <c r="V838">
        <v>16.12841530054645</v>
      </c>
      <c r="W838">
        <v>59.564979480164176</v>
      </c>
      <c r="X838">
        <v>157.53393839286267</v>
      </c>
      <c r="Y838">
        <v>145.28224043715841</v>
      </c>
      <c r="Z838">
        <v>145.48098495212037</v>
      </c>
      <c r="AA838">
        <v>31.186843609947463</v>
      </c>
      <c r="AB838">
        <v>4.2364556002548035</v>
      </c>
      <c r="AC838">
        <v>-39.814733707271728</v>
      </c>
    </row>
    <row r="839" spans="1:39">
      <c r="A839">
        <v>3</v>
      </c>
      <c r="B839">
        <v>474</v>
      </c>
      <c r="C839">
        <v>2014</v>
      </c>
      <c r="D839">
        <v>99</v>
      </c>
      <c r="E839">
        <v>6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162</v>
      </c>
      <c r="R839">
        <v>968</v>
      </c>
      <c r="S839">
        <v>965</v>
      </c>
      <c r="T839">
        <v>2.2186568874627546</v>
      </c>
      <c r="U839">
        <v>2.2377577390279888</v>
      </c>
      <c r="V839">
        <v>15.68285123966942</v>
      </c>
      <c r="W839">
        <v>59.387564766839361</v>
      </c>
      <c r="X839">
        <v>156.16409838560924</v>
      </c>
      <c r="Y839">
        <v>143.63729338842964</v>
      </c>
      <c r="Z839">
        <v>144.08383419689105</v>
      </c>
      <c r="AA839">
        <v>31.255284283807566</v>
      </c>
      <c r="AB839">
        <v>4.2651802380933752</v>
      </c>
      <c r="AC839">
        <v>-37.730331967661407</v>
      </c>
    </row>
    <row r="840" spans="1:39">
      <c r="A840">
        <v>3</v>
      </c>
      <c r="B840">
        <v>475</v>
      </c>
      <c r="C840">
        <v>2014</v>
      </c>
      <c r="D840">
        <v>99</v>
      </c>
      <c r="E840">
        <v>7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187</v>
      </c>
      <c r="R840">
        <v>935</v>
      </c>
      <c r="S840">
        <v>934</v>
      </c>
      <c r="T840">
        <v>2.1430208572083433</v>
      </c>
      <c r="U840">
        <v>2.171800320987082</v>
      </c>
      <c r="V840">
        <v>16.223529411764705</v>
      </c>
      <c r="W840">
        <v>59.375802997858671</v>
      </c>
      <c r="X840">
        <v>156.48101691183712</v>
      </c>
      <c r="Y840">
        <v>144.3237433155081</v>
      </c>
      <c r="Z840">
        <v>144.47826552462539</v>
      </c>
      <c r="AA840">
        <v>32.931383285987231</v>
      </c>
      <c r="AB840">
        <v>4.5080338882053193</v>
      </c>
      <c r="AC840">
        <v>-42.803296967807889</v>
      </c>
    </row>
    <row r="841" spans="1:39">
      <c r="A841">
        <v>3</v>
      </c>
      <c r="B841">
        <v>476</v>
      </c>
      <c r="C841">
        <v>2014</v>
      </c>
      <c r="D841">
        <v>99</v>
      </c>
      <c r="E841">
        <v>8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165</v>
      </c>
      <c r="R841">
        <v>1066</v>
      </c>
      <c r="S841">
        <v>1064</v>
      </c>
      <c r="T841">
        <v>2.4432729773091904</v>
      </c>
      <c r="U841">
        <v>2.4615224079045737</v>
      </c>
      <c r="V841">
        <v>16.68105065666041</v>
      </c>
      <c r="W841">
        <v>59.930451127819545</v>
      </c>
      <c r="X841">
        <v>155.64599895519737</v>
      </c>
      <c r="Y841">
        <v>143.47495309568478</v>
      </c>
      <c r="Z841">
        <v>143.74464285714279</v>
      </c>
      <c r="AA841">
        <v>30.723894558876232</v>
      </c>
      <c r="AB841">
        <v>4.1597396109696287</v>
      </c>
      <c r="AC841">
        <v>-45.413087431741751</v>
      </c>
    </row>
    <row r="842" spans="1:39">
      <c r="A842">
        <v>3</v>
      </c>
      <c r="B842">
        <v>477</v>
      </c>
      <c r="C842">
        <v>2014</v>
      </c>
      <c r="D842">
        <v>99</v>
      </c>
      <c r="E842">
        <v>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150</v>
      </c>
      <c r="R842">
        <v>660</v>
      </c>
      <c r="S842">
        <v>654</v>
      </c>
      <c r="T842">
        <v>1.5127206050882422</v>
      </c>
      <c r="U842">
        <v>1.5112588767001067</v>
      </c>
      <c r="V842">
        <v>16.356060606060606</v>
      </c>
      <c r="W842">
        <v>59.446483180428118</v>
      </c>
      <c r="X842">
        <v>155.41892379920529</v>
      </c>
      <c r="Y842">
        <v>142.27363636363637</v>
      </c>
      <c r="Z842">
        <v>143.57889908256885</v>
      </c>
      <c r="AA842">
        <v>32.020450479980525</v>
      </c>
      <c r="AB842">
        <v>4.522053826792475</v>
      </c>
      <c r="AC842">
        <v>-45.725810385264175</v>
      </c>
    </row>
    <row r="843" spans="1:39">
      <c r="A843">
        <v>3</v>
      </c>
      <c r="B843">
        <v>478</v>
      </c>
      <c r="C843">
        <v>2014</v>
      </c>
      <c r="D843">
        <v>99</v>
      </c>
      <c r="E843">
        <v>10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185</v>
      </c>
      <c r="R843">
        <v>872</v>
      </c>
      <c r="S843">
        <v>872</v>
      </c>
      <c r="T843">
        <v>1.9986247994499204</v>
      </c>
      <c r="U843">
        <v>1.9750482260307247</v>
      </c>
      <c r="V843">
        <v>16.113532110091743</v>
      </c>
      <c r="W843">
        <v>59.286697247706414</v>
      </c>
      <c r="X843">
        <v>152.47162225292445</v>
      </c>
      <c r="Y843">
        <v>140.73130733944953</v>
      </c>
      <c r="Z843">
        <v>140.73130733944953</v>
      </c>
      <c r="AA843">
        <v>31.101756552905353</v>
      </c>
      <c r="AB843">
        <v>4.5620499888757928</v>
      </c>
      <c r="AC843">
        <v>-31.728080094731521</v>
      </c>
    </row>
    <row r="844" spans="1:39">
      <c r="A844">
        <v>3</v>
      </c>
      <c r="B844">
        <v>479</v>
      </c>
      <c r="C844">
        <v>2014</v>
      </c>
      <c r="D844">
        <v>99</v>
      </c>
      <c r="E844">
        <v>11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192</v>
      </c>
      <c r="R844">
        <v>794</v>
      </c>
      <c r="S844">
        <v>797</v>
      </c>
      <c r="T844">
        <v>1.8198487279394913</v>
      </c>
      <c r="U844">
        <v>1.8490608988709836</v>
      </c>
      <c r="V844">
        <v>16.317380352644836</v>
      </c>
      <c r="W844">
        <v>59.452948557089073</v>
      </c>
      <c r="X844">
        <v>156.27075765969579</v>
      </c>
      <c r="Y844">
        <v>144.69722921914365</v>
      </c>
      <c r="Z844">
        <v>144.15257214554589</v>
      </c>
      <c r="AA844">
        <v>31.109824629700409</v>
      </c>
      <c r="AB844">
        <v>4.3583931015590469</v>
      </c>
      <c r="AC844">
        <v>-43.239047893147109</v>
      </c>
    </row>
    <row r="845" spans="1:39">
      <c r="A845">
        <v>3</v>
      </c>
      <c r="B845">
        <v>480</v>
      </c>
      <c r="C845">
        <v>2014</v>
      </c>
      <c r="D845">
        <v>99</v>
      </c>
      <c r="E845">
        <v>12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165</v>
      </c>
      <c r="R845">
        <v>764</v>
      </c>
      <c r="S845">
        <v>764</v>
      </c>
      <c r="T845">
        <v>1.75108870043548</v>
      </c>
      <c r="U845">
        <v>1.729120178015954</v>
      </c>
      <c r="V845">
        <v>16.450261780104711</v>
      </c>
      <c r="W845">
        <v>59.293193717277518</v>
      </c>
      <c r="X845">
        <v>152.35602094240858</v>
      </c>
      <c r="Y845">
        <v>140.62460732984312</v>
      </c>
      <c r="Z845">
        <v>140.62460732984312</v>
      </c>
      <c r="AA845">
        <v>33.031937927936994</v>
      </c>
      <c r="AB845">
        <v>4.4625146996002698</v>
      </c>
      <c r="AC845">
        <v>-43.151534088675135</v>
      </c>
    </row>
    <row r="846" spans="1:39">
      <c r="A846">
        <v>3</v>
      </c>
      <c r="B846">
        <v>481</v>
      </c>
      <c r="C846">
        <v>2014</v>
      </c>
      <c r="D846">
        <v>99</v>
      </c>
      <c r="E846">
        <v>13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168</v>
      </c>
      <c r="R846">
        <v>754</v>
      </c>
      <c r="S846">
        <v>753</v>
      </c>
      <c r="T846">
        <v>1.7281686912674756</v>
      </c>
      <c r="U846">
        <v>1.728413640840607</v>
      </c>
      <c r="V846">
        <v>16.152519893899203</v>
      </c>
      <c r="W846">
        <v>59.289508632138137</v>
      </c>
      <c r="X846">
        <v>154.53874029732381</v>
      </c>
      <c r="Y846">
        <v>142.43143236074269</v>
      </c>
      <c r="Z846">
        <v>142.62058432934921</v>
      </c>
      <c r="AA846">
        <v>32.744320613820662</v>
      </c>
      <c r="AB846">
        <v>4.7058053940459379</v>
      </c>
      <c r="AC846">
        <v>-44.591163480819155</v>
      </c>
    </row>
    <row r="847" spans="1:39">
      <c r="A847">
        <v>3</v>
      </c>
      <c r="B847">
        <v>482</v>
      </c>
      <c r="C847">
        <v>2014</v>
      </c>
      <c r="D847">
        <v>99</v>
      </c>
      <c r="E847">
        <v>14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155</v>
      </c>
      <c r="R847">
        <v>774</v>
      </c>
      <c r="S847">
        <v>773</v>
      </c>
      <c r="T847">
        <v>1.7740087096034842</v>
      </c>
      <c r="U847">
        <v>1.7931334117565996</v>
      </c>
      <c r="V847">
        <v>16.034883720930232</v>
      </c>
      <c r="W847">
        <v>59.708926261319526</v>
      </c>
      <c r="X847">
        <v>156.0827097348552</v>
      </c>
      <c r="Y847">
        <v>143.94651162790697</v>
      </c>
      <c r="Z847">
        <v>144.13272962483828</v>
      </c>
      <c r="AA847">
        <v>30.68707566905556</v>
      </c>
      <c r="AB847">
        <v>4.214112372765304</v>
      </c>
      <c r="AC847">
        <v>-46.43282049270428</v>
      </c>
    </row>
    <row r="848" spans="1:39">
      <c r="A848">
        <v>3</v>
      </c>
      <c r="B848">
        <v>483</v>
      </c>
      <c r="C848">
        <v>2014</v>
      </c>
      <c r="D848">
        <v>99</v>
      </c>
      <c r="E848">
        <v>15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201</v>
      </c>
      <c r="R848">
        <v>908</v>
      </c>
      <c r="S848">
        <v>907</v>
      </c>
      <c r="T848">
        <v>2.0811368324547335</v>
      </c>
      <c r="U848">
        <v>2.1243593270972778</v>
      </c>
      <c r="V848">
        <v>16.062775330396473</v>
      </c>
      <c r="W848">
        <v>59.384785005512704</v>
      </c>
      <c r="X848">
        <v>157.62692045188797</v>
      </c>
      <c r="Y848">
        <v>145.36894273127763</v>
      </c>
      <c r="Z848">
        <v>145.52921719955901</v>
      </c>
      <c r="AA848">
        <v>29.93448811236404</v>
      </c>
      <c r="AB848">
        <v>4.9512184899086735</v>
      </c>
      <c r="AC848">
        <v>-44.79683694141761</v>
      </c>
    </row>
    <row r="849" spans="1:29">
      <c r="A849">
        <v>3</v>
      </c>
      <c r="B849">
        <v>484</v>
      </c>
      <c r="C849">
        <v>2014</v>
      </c>
      <c r="D849">
        <v>99</v>
      </c>
      <c r="E849">
        <v>16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70</v>
      </c>
      <c r="R849">
        <v>319</v>
      </c>
      <c r="S849">
        <v>319</v>
      </c>
      <c r="T849">
        <v>0.73114829245931701</v>
      </c>
      <c r="U849">
        <v>0.76482246874997684</v>
      </c>
      <c r="V849">
        <v>16.724137931034491</v>
      </c>
      <c r="W849">
        <v>59.940438871473361</v>
      </c>
      <c r="X849">
        <v>161.39785420989895</v>
      </c>
      <c r="Y849">
        <v>148.97021943573657</v>
      </c>
      <c r="Z849">
        <v>148.97021943573657</v>
      </c>
      <c r="AA849">
        <v>30.028590717072255</v>
      </c>
      <c r="AB849">
        <v>4.3034827109859695</v>
      </c>
      <c r="AC849">
        <v>-33.220952906767849</v>
      </c>
    </row>
    <row r="850" spans="1:29">
      <c r="A850">
        <v>3</v>
      </c>
      <c r="B850">
        <v>485</v>
      </c>
      <c r="C850">
        <v>2014</v>
      </c>
      <c r="D850">
        <v>99</v>
      </c>
      <c r="E850">
        <v>17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180</v>
      </c>
      <c r="R850">
        <v>866</v>
      </c>
      <c r="S850">
        <v>856</v>
      </c>
      <c r="T850">
        <v>1.9848727939491175</v>
      </c>
      <c r="U850">
        <v>1.9117978593085596</v>
      </c>
      <c r="V850">
        <v>16.608545034642027</v>
      </c>
      <c r="W850">
        <v>59.487149532710291</v>
      </c>
      <c r="X850">
        <v>150.13936881191216</v>
      </c>
      <c r="Y850">
        <v>137.16824480369522</v>
      </c>
      <c r="Z850">
        <v>138.77067757009351</v>
      </c>
      <c r="AA850">
        <v>30.791975643450932</v>
      </c>
      <c r="AB850">
        <v>4.3508322660780703</v>
      </c>
      <c r="AC850">
        <v>-38.435892045743401</v>
      </c>
    </row>
    <row r="851" spans="1:29">
      <c r="A851">
        <v>3</v>
      </c>
      <c r="B851">
        <v>486</v>
      </c>
      <c r="C851">
        <v>2014</v>
      </c>
      <c r="D851">
        <v>99</v>
      </c>
      <c r="E851">
        <v>18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206</v>
      </c>
      <c r="R851">
        <v>934</v>
      </c>
      <c r="S851">
        <v>934</v>
      </c>
      <c r="T851">
        <v>2.1407288562915423</v>
      </c>
      <c r="U851">
        <v>2.1781382330520151</v>
      </c>
      <c r="V851">
        <v>15.735546038543898</v>
      </c>
      <c r="W851">
        <v>59.177730192719487</v>
      </c>
      <c r="X851">
        <v>156.987966341949</v>
      </c>
      <c r="Y851">
        <v>144.89989293361884</v>
      </c>
      <c r="Z851">
        <v>144.89989293361884</v>
      </c>
      <c r="AA851">
        <v>32.125408536704576</v>
      </c>
      <c r="AB851">
        <v>4.5519246450608977</v>
      </c>
      <c r="AC851">
        <v>-43.394571535912462</v>
      </c>
    </row>
    <row r="852" spans="1:29">
      <c r="A852">
        <v>3</v>
      </c>
      <c r="B852">
        <v>487</v>
      </c>
      <c r="C852">
        <v>2014</v>
      </c>
      <c r="D852">
        <v>99</v>
      </c>
      <c r="E852">
        <v>19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176</v>
      </c>
      <c r="R852">
        <v>745</v>
      </c>
      <c r="S852">
        <v>736</v>
      </c>
      <c r="T852">
        <v>1.7075406830162729</v>
      </c>
      <c r="U852">
        <v>1.6817837966919724</v>
      </c>
      <c r="V852">
        <v>16.507382550335571</v>
      </c>
      <c r="W852">
        <v>59.724184782608702</v>
      </c>
      <c r="X852">
        <v>153.59442145905888</v>
      </c>
      <c r="Y852">
        <v>140.26308724832205</v>
      </c>
      <c r="Z852">
        <v>141.97826086956505</v>
      </c>
      <c r="AA852">
        <v>32.083454191296759</v>
      </c>
      <c r="AB852">
        <v>4.4221849174493286</v>
      </c>
      <c r="AC852">
        <v>-45.019439313482223</v>
      </c>
    </row>
    <row r="853" spans="1:29">
      <c r="A853">
        <v>3</v>
      </c>
      <c r="B853">
        <v>488</v>
      </c>
      <c r="C853">
        <v>2014</v>
      </c>
      <c r="D853">
        <v>99</v>
      </c>
      <c r="E853">
        <v>20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174</v>
      </c>
      <c r="R853">
        <v>845</v>
      </c>
      <c r="S853">
        <v>844</v>
      </c>
      <c r="T853">
        <v>1.9367407746963097</v>
      </c>
      <c r="U853">
        <v>1.9598311212633437</v>
      </c>
      <c r="V853">
        <v>16.021301775147936</v>
      </c>
      <c r="W853">
        <v>59.42772511848343</v>
      </c>
      <c r="X853">
        <v>156.24596921538355</v>
      </c>
      <c r="Y853">
        <v>144.10911242603552</v>
      </c>
      <c r="Z853">
        <v>144.27985781990523</v>
      </c>
      <c r="AA853">
        <v>31.968523055194648</v>
      </c>
      <c r="AB853">
        <v>4.139251373608329</v>
      </c>
      <c r="AC853">
        <v>-38.760378635380363</v>
      </c>
    </row>
    <row r="854" spans="1:29">
      <c r="A854">
        <v>3</v>
      </c>
      <c r="B854">
        <v>489</v>
      </c>
      <c r="C854">
        <v>2014</v>
      </c>
      <c r="D854">
        <v>99</v>
      </c>
      <c r="E854">
        <v>21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168</v>
      </c>
      <c r="R854">
        <v>804</v>
      </c>
      <c r="S854">
        <v>804</v>
      </c>
      <c r="T854">
        <v>1.8427687371074952</v>
      </c>
      <c r="U854">
        <v>1.8378448223904031</v>
      </c>
      <c r="V854">
        <v>16.016169154228859</v>
      </c>
      <c r="W854">
        <v>59.580845771144283</v>
      </c>
      <c r="X854">
        <v>153.87943812896529</v>
      </c>
      <c r="Y854">
        <v>142.03072139303481</v>
      </c>
      <c r="Z854">
        <v>142.03072139303481</v>
      </c>
      <c r="AA854">
        <v>31.48636937936044</v>
      </c>
      <c r="AB854">
        <v>4.2718191775479379</v>
      </c>
      <c r="AC854">
        <v>-37.911006622073216</v>
      </c>
    </row>
    <row r="855" spans="1:29">
      <c r="A855">
        <v>3</v>
      </c>
      <c r="B855">
        <v>490</v>
      </c>
      <c r="C855">
        <v>2014</v>
      </c>
      <c r="D855">
        <v>99</v>
      </c>
      <c r="E855">
        <v>22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158</v>
      </c>
      <c r="R855">
        <v>713</v>
      </c>
      <c r="S855">
        <v>711</v>
      </c>
      <c r="T855">
        <v>1.6341966536786621</v>
      </c>
      <c r="U855">
        <v>1.6225811315552101</v>
      </c>
      <c r="V855">
        <v>16.398316970546986</v>
      </c>
      <c r="W855">
        <v>59.638537271448655</v>
      </c>
      <c r="X855">
        <v>153.58768209646252</v>
      </c>
      <c r="Y855">
        <v>141.3990182328192</v>
      </c>
      <c r="Z855">
        <v>141.79676511955003</v>
      </c>
      <c r="AA855">
        <v>32.083484685044851</v>
      </c>
      <c r="AB855">
        <v>4.0214096650878908</v>
      </c>
      <c r="AC855">
        <v>-40.49938594732275</v>
      </c>
    </row>
    <row r="856" spans="1:29">
      <c r="A856">
        <v>3</v>
      </c>
      <c r="B856">
        <v>491</v>
      </c>
      <c r="C856">
        <v>2014</v>
      </c>
      <c r="D856">
        <v>99</v>
      </c>
      <c r="E856">
        <v>23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173</v>
      </c>
      <c r="R856">
        <v>919</v>
      </c>
      <c r="S856">
        <v>919</v>
      </c>
      <c r="T856">
        <v>2.1063488425395374</v>
      </c>
      <c r="U856">
        <v>2.1014169866997094</v>
      </c>
      <c r="V856">
        <v>16.275299238302502</v>
      </c>
      <c r="W856">
        <v>59.409140369967361</v>
      </c>
      <c r="X856">
        <v>153.93044632573199</v>
      </c>
      <c r="Y856">
        <v>142.07780195865078</v>
      </c>
      <c r="Z856">
        <v>142.07780195865078</v>
      </c>
      <c r="AA856">
        <v>30.20202789132809</v>
      </c>
      <c r="AB856">
        <v>4.285279002258255</v>
      </c>
      <c r="AC856">
        <v>-35.518061788438679</v>
      </c>
    </row>
    <row r="857" spans="1:29">
      <c r="A857">
        <v>3</v>
      </c>
      <c r="B857">
        <v>492</v>
      </c>
      <c r="C857">
        <v>2014</v>
      </c>
      <c r="D857">
        <v>99</v>
      </c>
      <c r="E857">
        <v>24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163</v>
      </c>
      <c r="R857">
        <v>862</v>
      </c>
      <c r="S857">
        <v>861</v>
      </c>
      <c r="T857">
        <v>1.975704790281916</v>
      </c>
      <c r="U857">
        <v>1.9492250165127305</v>
      </c>
      <c r="V857">
        <v>15.878190255220412</v>
      </c>
      <c r="W857">
        <v>58.997677119628314</v>
      </c>
      <c r="X857">
        <v>152.33112040079152</v>
      </c>
      <c r="Y857">
        <v>140.50255220417628</v>
      </c>
      <c r="Z857">
        <v>140.66573751451799</v>
      </c>
      <c r="AA857">
        <v>32.583388584986757</v>
      </c>
      <c r="AB857">
        <v>4.4510494598602062</v>
      </c>
      <c r="AC857">
        <v>-38.512098955327559</v>
      </c>
    </row>
    <row r="858" spans="1:29">
      <c r="A858">
        <v>3</v>
      </c>
      <c r="B858">
        <v>493</v>
      </c>
      <c r="C858">
        <v>2014</v>
      </c>
      <c r="D858">
        <v>99</v>
      </c>
      <c r="E858">
        <v>25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186</v>
      </c>
      <c r="R858">
        <v>881</v>
      </c>
      <c r="S858">
        <v>879</v>
      </c>
      <c r="T858">
        <v>2.0192528077011231</v>
      </c>
      <c r="U858">
        <v>2.0088686638500515</v>
      </c>
      <c r="V858">
        <v>15.954597048808177</v>
      </c>
      <c r="W858">
        <v>58.974971558589296</v>
      </c>
      <c r="X858">
        <v>153.73682767169683</v>
      </c>
      <c r="Y858">
        <v>141.6788876276957</v>
      </c>
      <c r="Z858">
        <v>142.00125142207048</v>
      </c>
      <c r="AA858">
        <v>32.486330522066048</v>
      </c>
      <c r="AB858">
        <v>4.4756259849431261</v>
      </c>
      <c r="AC858">
        <v>-39.776614425428598</v>
      </c>
    </row>
    <row r="859" spans="1:29">
      <c r="A859">
        <v>3</v>
      </c>
      <c r="B859">
        <v>494</v>
      </c>
      <c r="C859">
        <v>2014</v>
      </c>
      <c r="D859">
        <v>99</v>
      </c>
      <c r="E859">
        <v>26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161</v>
      </c>
      <c r="R859">
        <v>729</v>
      </c>
      <c r="S859">
        <v>728</v>
      </c>
      <c r="T859">
        <v>1.6708686683474672</v>
      </c>
      <c r="U859">
        <v>1.6822827181597562</v>
      </c>
      <c r="V859">
        <v>16.027434842249662</v>
      </c>
      <c r="W859">
        <v>59.239010989010993</v>
      </c>
      <c r="X859">
        <v>155.60549112974778</v>
      </c>
      <c r="Y859">
        <v>143.38408779149512</v>
      </c>
      <c r="Z859">
        <v>143.58104395604397</v>
      </c>
      <c r="AA859">
        <v>33.093912291814497</v>
      </c>
      <c r="AB859">
        <v>4.4466328920659137</v>
      </c>
      <c r="AC859">
        <v>-41.052773138350624</v>
      </c>
    </row>
    <row r="860" spans="1:29">
      <c r="A860">
        <v>3</v>
      </c>
      <c r="B860">
        <v>495</v>
      </c>
      <c r="C860">
        <v>2014</v>
      </c>
      <c r="D860">
        <v>99</v>
      </c>
      <c r="E860">
        <v>27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171</v>
      </c>
      <c r="R860">
        <v>855</v>
      </c>
      <c r="S860">
        <v>851</v>
      </c>
      <c r="T860">
        <v>1.9596607838643127</v>
      </c>
      <c r="U860">
        <v>1.9533161725485515</v>
      </c>
      <c r="V860">
        <v>16.058479532163744</v>
      </c>
      <c r="W860">
        <v>59.497062279670992</v>
      </c>
      <c r="X860">
        <v>154.34668288634202</v>
      </c>
      <c r="Y860">
        <v>141.95017543859649</v>
      </c>
      <c r="Z860">
        <v>142.61739130434779</v>
      </c>
      <c r="AA860">
        <v>32.013852807387622</v>
      </c>
      <c r="AB860">
        <v>4.6638775715059344</v>
      </c>
      <c r="AC860">
        <v>-49.068727119258163</v>
      </c>
    </row>
    <row r="861" spans="1:29">
      <c r="A861">
        <v>3</v>
      </c>
      <c r="B861">
        <v>496</v>
      </c>
      <c r="C861">
        <v>2014</v>
      </c>
      <c r="D861">
        <v>99</v>
      </c>
      <c r="E861">
        <v>28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141</v>
      </c>
      <c r="R861">
        <v>638</v>
      </c>
      <c r="S861">
        <v>636</v>
      </c>
      <c r="T861">
        <v>1.462296584918634</v>
      </c>
      <c r="U861">
        <v>1.5011130672391271</v>
      </c>
      <c r="V861">
        <v>15.675548589341696</v>
      </c>
      <c r="W861">
        <v>59.468553459119491</v>
      </c>
      <c r="X861">
        <v>158.75874974952197</v>
      </c>
      <c r="Y861">
        <v>146.19153605015683</v>
      </c>
      <c r="Z861">
        <v>146.65125786163529</v>
      </c>
      <c r="AA861">
        <v>33.598875697012303</v>
      </c>
      <c r="AB861">
        <v>4.5905239881886573</v>
      </c>
      <c r="AC861">
        <v>-42.456739413365632</v>
      </c>
    </row>
    <row r="862" spans="1:29">
      <c r="A862">
        <v>3</v>
      </c>
      <c r="B862">
        <v>497</v>
      </c>
      <c r="C862">
        <v>2014</v>
      </c>
      <c r="D862">
        <v>99</v>
      </c>
      <c r="E862">
        <v>29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157</v>
      </c>
      <c r="R862">
        <v>746</v>
      </c>
      <c r="S862">
        <v>745</v>
      </c>
      <c r="T862">
        <v>1.7098326839330731</v>
      </c>
      <c r="U862">
        <v>1.7586965645109462</v>
      </c>
      <c r="V862">
        <v>16.036193029490619</v>
      </c>
      <c r="W862">
        <v>59.636241610738253</v>
      </c>
      <c r="X862">
        <v>158.94303747832419</v>
      </c>
      <c r="Y862">
        <v>146.48109919571047</v>
      </c>
      <c r="Z862">
        <v>146.67771812080537</v>
      </c>
      <c r="AA862">
        <v>33.917372360092259</v>
      </c>
      <c r="AB862">
        <v>4.8394937719218385</v>
      </c>
      <c r="AC862">
        <v>-45.606139864764081</v>
      </c>
    </row>
    <row r="863" spans="1:29">
      <c r="A863">
        <v>3</v>
      </c>
      <c r="B863">
        <v>498</v>
      </c>
      <c r="C863">
        <v>2014</v>
      </c>
      <c r="D863">
        <v>99</v>
      </c>
      <c r="E863">
        <v>30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156</v>
      </c>
      <c r="R863">
        <v>757</v>
      </c>
      <c r="S863">
        <v>754</v>
      </c>
      <c r="T863">
        <v>1.7350446940178779</v>
      </c>
      <c r="U863">
        <v>1.745127510011337</v>
      </c>
      <c r="V863">
        <v>16.33421400264201</v>
      </c>
      <c r="W863">
        <v>59.673740053050395</v>
      </c>
      <c r="X863">
        <v>155.71015770468773</v>
      </c>
      <c r="Y863">
        <v>143.2388375165124</v>
      </c>
      <c r="Z863">
        <v>143.80875331564971</v>
      </c>
      <c r="AA863">
        <v>30.940349519992242</v>
      </c>
      <c r="AB863">
        <v>4.5628153469089279</v>
      </c>
      <c r="AC863">
        <v>-41.958115393501373</v>
      </c>
    </row>
    <row r="864" spans="1:29">
      <c r="A864">
        <v>3</v>
      </c>
      <c r="B864">
        <v>499</v>
      </c>
      <c r="C864">
        <v>2014</v>
      </c>
      <c r="D864">
        <v>99</v>
      </c>
      <c r="E864">
        <v>31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135</v>
      </c>
      <c r="R864">
        <v>736</v>
      </c>
      <c r="S864">
        <v>734</v>
      </c>
      <c r="T864">
        <v>1.68691267476507</v>
      </c>
      <c r="U864">
        <v>1.671248506601305</v>
      </c>
      <c r="V864">
        <v>16.271739130434781</v>
      </c>
      <c r="W864">
        <v>59.801089918256146</v>
      </c>
      <c r="X864">
        <v>153.16975010598711</v>
      </c>
      <c r="Y864">
        <v>141.08885869565219</v>
      </c>
      <c r="Z864">
        <v>141.47329700272485</v>
      </c>
      <c r="AA864">
        <v>31.364074117699499</v>
      </c>
      <c r="AB864">
        <v>4.2382967776007741</v>
      </c>
      <c r="AC864">
        <v>-33.391543805578635</v>
      </c>
    </row>
    <row r="865" spans="1:29">
      <c r="A865">
        <v>3</v>
      </c>
      <c r="B865">
        <v>500</v>
      </c>
      <c r="C865">
        <v>2014</v>
      </c>
      <c r="D865">
        <v>99</v>
      </c>
      <c r="E865">
        <v>32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181</v>
      </c>
      <c r="R865">
        <v>782</v>
      </c>
      <c r="S865">
        <v>782</v>
      </c>
      <c r="T865">
        <v>1.7923447169378874</v>
      </c>
      <c r="U865">
        <v>1.8286759333518243</v>
      </c>
      <c r="V865">
        <v>16.234015345268546</v>
      </c>
      <c r="W865">
        <v>59.419437340153451</v>
      </c>
      <c r="X865">
        <v>157.41923506413252</v>
      </c>
      <c r="Y865">
        <v>145.29795396419451</v>
      </c>
      <c r="Z865">
        <v>145.29795396419451</v>
      </c>
      <c r="AA865">
        <v>33.683012648547844</v>
      </c>
      <c r="AB865">
        <v>4.4406320476534606</v>
      </c>
      <c r="AC865">
        <v>-38.339719626399322</v>
      </c>
    </row>
    <row r="866" spans="1:29">
      <c r="A866">
        <v>3</v>
      </c>
      <c r="B866">
        <v>501</v>
      </c>
      <c r="C866">
        <v>2014</v>
      </c>
      <c r="D866">
        <v>99</v>
      </c>
      <c r="E866">
        <v>33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184</v>
      </c>
      <c r="R866">
        <v>790</v>
      </c>
      <c r="S866">
        <v>789</v>
      </c>
      <c r="T866">
        <v>1.81068072427229</v>
      </c>
      <c r="U866">
        <v>1.823368052704248</v>
      </c>
      <c r="V866">
        <v>15.80126582278481</v>
      </c>
      <c r="W866">
        <v>59.092522179974637</v>
      </c>
      <c r="X866">
        <v>155.53547183784303</v>
      </c>
      <c r="Y866">
        <v>143.40911392405056</v>
      </c>
      <c r="Z866">
        <v>143.59087452471476</v>
      </c>
      <c r="AA866">
        <v>33.548754872291575</v>
      </c>
      <c r="AB866">
        <v>4.4454510836314931</v>
      </c>
      <c r="AC866">
        <v>-41.538404720715697</v>
      </c>
    </row>
    <row r="867" spans="1:29">
      <c r="A867">
        <v>3</v>
      </c>
      <c r="B867">
        <v>502</v>
      </c>
      <c r="C867">
        <v>2014</v>
      </c>
      <c r="D867">
        <v>99</v>
      </c>
      <c r="E867">
        <v>34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150</v>
      </c>
      <c r="R867">
        <v>776</v>
      </c>
      <c r="S867">
        <v>774</v>
      </c>
      <c r="T867">
        <v>1.7785927114370848</v>
      </c>
      <c r="U867">
        <v>1.7705805519887183</v>
      </c>
      <c r="V867">
        <v>15.722938144329895</v>
      </c>
      <c r="W867">
        <v>59.342377260981912</v>
      </c>
      <c r="X867">
        <v>153.92964448068261</v>
      </c>
      <c r="Y867">
        <v>141.7697164948454</v>
      </c>
      <c r="Z867">
        <v>142.13604651162797</v>
      </c>
      <c r="AA867">
        <v>32.008361397562794</v>
      </c>
      <c r="AB867">
        <v>4.5047018252795636</v>
      </c>
      <c r="AC867">
        <v>-38.931923213304863</v>
      </c>
    </row>
    <row r="868" spans="1:29">
      <c r="A868">
        <v>3</v>
      </c>
      <c r="B868">
        <v>503</v>
      </c>
      <c r="C868">
        <v>2014</v>
      </c>
      <c r="D868">
        <v>99</v>
      </c>
      <c r="E868">
        <v>35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174</v>
      </c>
      <c r="R868">
        <v>964</v>
      </c>
      <c r="S868">
        <v>962</v>
      </c>
      <c r="T868">
        <v>2.2094888837955535</v>
      </c>
      <c r="U868">
        <v>2.2142343965340698</v>
      </c>
      <c r="V868">
        <v>16.052904564315355</v>
      </c>
      <c r="W868">
        <v>59.301455301455299</v>
      </c>
      <c r="X868">
        <v>154.9218226691782</v>
      </c>
      <c r="Y868">
        <v>142.71711618257265</v>
      </c>
      <c r="Z868">
        <v>143.01382536382545</v>
      </c>
      <c r="AA868">
        <v>32.508262281327951</v>
      </c>
      <c r="AB868">
        <v>4.6664835334723591</v>
      </c>
      <c r="AC868">
        <v>-42.212791098071669</v>
      </c>
    </row>
    <row r="869" spans="1:29">
      <c r="A869">
        <v>3</v>
      </c>
      <c r="B869">
        <v>504</v>
      </c>
      <c r="C869">
        <v>2014</v>
      </c>
      <c r="D869">
        <v>99</v>
      </c>
      <c r="E869">
        <v>36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183</v>
      </c>
      <c r="R869">
        <v>801</v>
      </c>
      <c r="S869">
        <v>801</v>
      </c>
      <c r="T869">
        <v>1.8358927343570937</v>
      </c>
      <c r="U869">
        <v>1.8937047136930201</v>
      </c>
      <c r="V869">
        <v>15.902621722846439</v>
      </c>
      <c r="W869">
        <v>59.038701622971288</v>
      </c>
      <c r="X869">
        <v>159.15033077558803</v>
      </c>
      <c r="Y869">
        <v>146.89575530586748</v>
      </c>
      <c r="Z869">
        <v>146.89575530586748</v>
      </c>
      <c r="AA869">
        <v>34.01285916714761</v>
      </c>
      <c r="AB869">
        <v>4.8159379915740077</v>
      </c>
      <c r="AC869">
        <v>-43.729472879857425</v>
      </c>
    </row>
    <row r="870" spans="1:29">
      <c r="A870">
        <v>3</v>
      </c>
      <c r="B870">
        <v>505</v>
      </c>
      <c r="C870">
        <v>2014</v>
      </c>
      <c r="D870">
        <v>99</v>
      </c>
      <c r="E870">
        <v>37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187</v>
      </c>
      <c r="R870">
        <v>898</v>
      </c>
      <c r="S870">
        <v>898</v>
      </c>
      <c r="T870">
        <v>2.0582168232867297</v>
      </c>
      <c r="U870">
        <v>2.0526401708155171</v>
      </c>
      <c r="V870">
        <v>16.079064587973274</v>
      </c>
      <c r="W870">
        <v>59.376391982182611</v>
      </c>
      <c r="X870">
        <v>153.87366170640411</v>
      </c>
      <c r="Y870">
        <v>142.0253897550111</v>
      </c>
      <c r="Z870">
        <v>142.0253897550111</v>
      </c>
      <c r="AA870">
        <v>30.60091780494735</v>
      </c>
      <c r="AB870">
        <v>4.3826926654769185</v>
      </c>
      <c r="AC870">
        <v>-38.595075547065846</v>
      </c>
    </row>
    <row r="871" spans="1:29">
      <c r="A871">
        <v>3</v>
      </c>
      <c r="B871">
        <v>506</v>
      </c>
      <c r="C871">
        <v>2014</v>
      </c>
      <c r="D871">
        <v>99</v>
      </c>
      <c r="E871">
        <v>38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190</v>
      </c>
      <c r="R871">
        <v>721</v>
      </c>
      <c r="S871">
        <v>719</v>
      </c>
      <c r="T871">
        <v>1.6525326610130651</v>
      </c>
      <c r="U871">
        <v>1.6710201293229883</v>
      </c>
      <c r="V871">
        <v>16.070735090152571</v>
      </c>
      <c r="W871">
        <v>59.248956884561906</v>
      </c>
      <c r="X871">
        <v>156.3499142727911</v>
      </c>
      <c r="Y871">
        <v>144.00445214979203</v>
      </c>
      <c r="Z871">
        <v>144.40502086230887</v>
      </c>
      <c r="AA871">
        <v>31.540177745281792</v>
      </c>
      <c r="AB871">
        <v>4.291602680952554</v>
      </c>
      <c r="AC871">
        <v>-32.176126559975287</v>
      </c>
    </row>
    <row r="872" spans="1:29">
      <c r="A872">
        <v>3</v>
      </c>
      <c r="B872">
        <v>507</v>
      </c>
      <c r="C872">
        <v>2014</v>
      </c>
      <c r="D872">
        <v>99</v>
      </c>
      <c r="E872">
        <v>39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174</v>
      </c>
      <c r="R872">
        <v>831</v>
      </c>
      <c r="S872">
        <v>830</v>
      </c>
      <c r="T872">
        <v>1.9046527618611049</v>
      </c>
      <c r="U872">
        <v>1.9300648227257735</v>
      </c>
      <c r="V872">
        <v>15.618531889290011</v>
      </c>
      <c r="W872">
        <v>58.348192771084371</v>
      </c>
      <c r="X872">
        <v>156.49891201322521</v>
      </c>
      <c r="Y872">
        <v>144.31131167268339</v>
      </c>
      <c r="Z872">
        <v>144.48518072289147</v>
      </c>
      <c r="AA872">
        <v>32.772767635055558</v>
      </c>
      <c r="AB872">
        <v>5.1400122227079157</v>
      </c>
      <c r="AC872">
        <v>-32.166614433288224</v>
      </c>
    </row>
    <row r="873" spans="1:29">
      <c r="A873">
        <v>3</v>
      </c>
      <c r="B873">
        <v>508</v>
      </c>
      <c r="C873">
        <v>2014</v>
      </c>
      <c r="D873">
        <v>99</v>
      </c>
      <c r="E873">
        <v>40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200</v>
      </c>
      <c r="R873">
        <v>886</v>
      </c>
      <c r="S873">
        <v>886</v>
      </c>
      <c r="T873">
        <v>2.0307128122851248</v>
      </c>
      <c r="U873">
        <v>1.985021827114114</v>
      </c>
      <c r="V873">
        <v>15.453724604966141</v>
      </c>
      <c r="W873">
        <v>59.108352144469521</v>
      </c>
      <c r="X873">
        <v>150.82014923365523</v>
      </c>
      <c r="Y873">
        <v>139.20699774266359</v>
      </c>
      <c r="Z873">
        <v>139.20699774266359</v>
      </c>
      <c r="AA873">
        <v>30.96227983695745</v>
      </c>
      <c r="AB873">
        <v>4.457676336719234</v>
      </c>
      <c r="AC873">
        <v>-32.355881590436006</v>
      </c>
    </row>
    <row r="874" spans="1:29">
      <c r="A874">
        <v>3</v>
      </c>
      <c r="B874">
        <v>509</v>
      </c>
      <c r="C874">
        <v>2014</v>
      </c>
      <c r="D874">
        <v>99</v>
      </c>
      <c r="E874">
        <v>41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183</v>
      </c>
      <c r="R874">
        <v>926</v>
      </c>
      <c r="S874">
        <v>926</v>
      </c>
      <c r="T874">
        <v>2.1223928489571402</v>
      </c>
      <c r="U874">
        <v>2.0882905238247478</v>
      </c>
      <c r="V874">
        <v>16.114470842332615</v>
      </c>
      <c r="W874">
        <v>58.682505399568015</v>
      </c>
      <c r="X874">
        <v>151.81257005398419</v>
      </c>
      <c r="Y874">
        <v>140.12300215982728</v>
      </c>
      <c r="Z874">
        <v>140.12300215982728</v>
      </c>
      <c r="AA874">
        <v>32.158541856140523</v>
      </c>
      <c r="AB874">
        <v>4.9727830064064396</v>
      </c>
      <c r="AC874">
        <v>-31.132178102105399</v>
      </c>
    </row>
    <row r="875" spans="1:29">
      <c r="A875">
        <v>3</v>
      </c>
      <c r="B875">
        <v>510</v>
      </c>
      <c r="C875">
        <v>2014</v>
      </c>
      <c r="D875">
        <v>99</v>
      </c>
      <c r="E875">
        <v>42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195</v>
      </c>
      <c r="R875">
        <v>783</v>
      </c>
      <c r="S875">
        <v>782</v>
      </c>
      <c r="T875">
        <v>1.7946367178546874</v>
      </c>
      <c r="U875">
        <v>1.7896184295448652</v>
      </c>
      <c r="V875">
        <v>16.231162196679435</v>
      </c>
      <c r="W875">
        <v>59.297953964194384</v>
      </c>
      <c r="X875">
        <v>154.02630934442496</v>
      </c>
      <c r="Y875">
        <v>142.01302681992345</v>
      </c>
      <c r="Z875">
        <v>142.19462915601036</v>
      </c>
      <c r="AA875">
        <v>31.308545719860888</v>
      </c>
      <c r="AB875">
        <v>4.2479988859421196</v>
      </c>
      <c r="AC875">
        <v>-28.466285841477088</v>
      </c>
    </row>
    <row r="876" spans="1:29">
      <c r="A876">
        <v>3</v>
      </c>
      <c r="B876">
        <v>511</v>
      </c>
      <c r="C876">
        <v>2014</v>
      </c>
      <c r="D876">
        <v>99</v>
      </c>
      <c r="E876">
        <v>43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209</v>
      </c>
      <c r="R876">
        <v>1074</v>
      </c>
      <c r="S876">
        <v>1066</v>
      </c>
      <c r="T876">
        <v>2.4616089846435938</v>
      </c>
      <c r="U876">
        <v>2.4111490433234746</v>
      </c>
      <c r="V876">
        <v>15.722532588454378</v>
      </c>
      <c r="W876">
        <v>58.787054409005613</v>
      </c>
      <c r="X876">
        <v>152.06980314777948</v>
      </c>
      <c r="Y876">
        <v>139.4919925512103</v>
      </c>
      <c r="Z876">
        <v>140.53883677298299</v>
      </c>
      <c r="AA876">
        <v>31.168242125937141</v>
      </c>
      <c r="AB876">
        <v>4.5891892451304956</v>
      </c>
      <c r="AC876">
        <v>-37.391169886435293</v>
      </c>
    </row>
    <row r="877" spans="1:29">
      <c r="A877">
        <v>3</v>
      </c>
      <c r="B877">
        <v>512</v>
      </c>
      <c r="C877">
        <v>2014</v>
      </c>
      <c r="D877">
        <v>99</v>
      </c>
      <c r="E877">
        <v>44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199</v>
      </c>
      <c r="R877">
        <v>865</v>
      </c>
      <c r="S877">
        <v>865</v>
      </c>
      <c r="T877">
        <v>1.982580793032318</v>
      </c>
      <c r="U877">
        <v>1.9225954855258367</v>
      </c>
      <c r="V877">
        <v>15.795375722543357</v>
      </c>
      <c r="W877">
        <v>58.96994219653179</v>
      </c>
      <c r="X877">
        <v>149.62343201047099</v>
      </c>
      <c r="Y877">
        <v>138.10242774566476</v>
      </c>
      <c r="Z877">
        <v>138.10242774566476</v>
      </c>
      <c r="AA877">
        <v>30.194226085523443</v>
      </c>
      <c r="AB877">
        <v>4.3307234837395008</v>
      </c>
      <c r="AC877">
        <v>-26.09634285378252</v>
      </c>
    </row>
    <row r="878" spans="1:29">
      <c r="A878">
        <v>3</v>
      </c>
      <c r="B878">
        <v>513</v>
      </c>
      <c r="C878">
        <v>2014</v>
      </c>
      <c r="D878">
        <v>99</v>
      </c>
      <c r="E878">
        <v>45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197</v>
      </c>
      <c r="R878">
        <v>956</v>
      </c>
      <c r="S878">
        <v>955</v>
      </c>
      <c r="T878">
        <v>2.1911528764611505</v>
      </c>
      <c r="U878">
        <v>2.1549754015541658</v>
      </c>
      <c r="V878">
        <v>16.10774058577406</v>
      </c>
      <c r="W878">
        <v>58.850261780104702</v>
      </c>
      <c r="X878">
        <v>151.8764987737822</v>
      </c>
      <c r="Y878">
        <v>140.05993723849363</v>
      </c>
      <c r="Z878">
        <v>140.20659685863873</v>
      </c>
      <c r="AA878">
        <v>32.454118857658379</v>
      </c>
      <c r="AB878">
        <v>4.7462950482874877</v>
      </c>
      <c r="AC878">
        <v>-34.539681939710377</v>
      </c>
    </row>
    <row r="879" spans="1:29">
      <c r="A879">
        <v>3</v>
      </c>
      <c r="B879">
        <v>514</v>
      </c>
      <c r="C879">
        <v>2014</v>
      </c>
      <c r="D879">
        <v>99</v>
      </c>
      <c r="E879">
        <v>46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202</v>
      </c>
      <c r="R879">
        <v>981</v>
      </c>
      <c r="S879">
        <v>975</v>
      </c>
      <c r="T879">
        <v>2.2484528993811601</v>
      </c>
      <c r="U879">
        <v>2.1642859199126359</v>
      </c>
      <c r="V879">
        <v>16.380224260958201</v>
      </c>
      <c r="W879">
        <v>59.071794871794893</v>
      </c>
      <c r="X879">
        <v>149.2766684005862</v>
      </c>
      <c r="Y879">
        <v>137.08032619775753</v>
      </c>
      <c r="Z879">
        <v>137.92389743589757</v>
      </c>
      <c r="AA879">
        <v>30.592812851113798</v>
      </c>
      <c r="AB879">
        <v>4.483013450676645</v>
      </c>
      <c r="AC879">
        <v>-26.842254666020601</v>
      </c>
    </row>
    <row r="880" spans="1:29">
      <c r="A880">
        <v>3</v>
      </c>
      <c r="B880">
        <v>515</v>
      </c>
      <c r="C880">
        <v>2014</v>
      </c>
      <c r="D880">
        <v>99</v>
      </c>
      <c r="E880">
        <v>47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229</v>
      </c>
      <c r="R880">
        <v>1194</v>
      </c>
      <c r="S880">
        <v>1192</v>
      </c>
      <c r="T880">
        <v>2.7366490946596378</v>
      </c>
      <c r="U880">
        <v>2.6481013331904255</v>
      </c>
      <c r="V880">
        <v>15.658291457286428</v>
      </c>
      <c r="W880">
        <v>59.12332214765101</v>
      </c>
      <c r="X880">
        <v>149.51010015770419</v>
      </c>
      <c r="Y880">
        <v>137.80335008375218</v>
      </c>
      <c r="Z880">
        <v>138.03456375838931</v>
      </c>
      <c r="AA880">
        <v>31.804201423167477</v>
      </c>
      <c r="AB880">
        <v>4.311572499646827</v>
      </c>
      <c r="AC880">
        <v>-31.760357272237069</v>
      </c>
    </row>
    <row r="881" spans="1:29">
      <c r="A881">
        <v>3</v>
      </c>
      <c r="B881">
        <v>516</v>
      </c>
      <c r="C881">
        <v>2014</v>
      </c>
      <c r="D881">
        <v>99</v>
      </c>
      <c r="E881">
        <v>48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212</v>
      </c>
      <c r="R881">
        <v>920</v>
      </c>
      <c r="S881">
        <v>915</v>
      </c>
      <c r="T881">
        <v>2.1086408434563375</v>
      </c>
      <c r="U881">
        <v>2.0505704514362644</v>
      </c>
      <c r="V881">
        <v>16.1945652173913</v>
      </c>
      <c r="W881">
        <v>59.19890710382515</v>
      </c>
      <c r="X881">
        <v>151.07294267275878</v>
      </c>
      <c r="Y881">
        <v>138.48934782608703</v>
      </c>
      <c r="Z881">
        <v>139.24612021857931</v>
      </c>
      <c r="AA881">
        <v>31.91665022288532</v>
      </c>
      <c r="AB881">
        <v>4.2076951243085556</v>
      </c>
      <c r="AC881">
        <v>-27.524479292719736</v>
      </c>
    </row>
    <row r="882" spans="1:29">
      <c r="A882">
        <v>3</v>
      </c>
      <c r="B882">
        <v>517</v>
      </c>
      <c r="C882">
        <v>2014</v>
      </c>
      <c r="D882">
        <v>99</v>
      </c>
      <c r="E882">
        <v>49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205</v>
      </c>
      <c r="R882">
        <v>937</v>
      </c>
      <c r="S882">
        <v>936</v>
      </c>
      <c r="T882">
        <v>2.1476048590419436</v>
      </c>
      <c r="U882">
        <v>2.0746490452411059</v>
      </c>
      <c r="V882">
        <v>16.218783351120599</v>
      </c>
      <c r="W882">
        <v>59.349358974358992</v>
      </c>
      <c r="X882">
        <v>149.15447863273562</v>
      </c>
      <c r="Y882">
        <v>137.57342582710783</v>
      </c>
      <c r="Z882">
        <v>137.72040598290599</v>
      </c>
      <c r="AA882">
        <v>30.689761374992202</v>
      </c>
      <c r="AB882">
        <v>4.3334269732714148</v>
      </c>
      <c r="AC882">
        <v>-27.327421136429511</v>
      </c>
    </row>
    <row r="883" spans="1:29">
      <c r="A883">
        <v>3</v>
      </c>
      <c r="B883">
        <v>518</v>
      </c>
      <c r="C883">
        <v>2014</v>
      </c>
      <c r="D883">
        <v>99</v>
      </c>
      <c r="E883">
        <v>50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197</v>
      </c>
      <c r="R883">
        <v>875</v>
      </c>
      <c r="S883">
        <v>875</v>
      </c>
      <c r="T883">
        <v>2.0055008022003205</v>
      </c>
      <c r="U883">
        <v>1.9912261569796128</v>
      </c>
      <c r="V883">
        <v>15.963428571428576</v>
      </c>
      <c r="W883">
        <v>59.339428571428563</v>
      </c>
      <c r="X883">
        <v>153.19349945828819</v>
      </c>
      <c r="Y883">
        <v>141.3976000000001</v>
      </c>
      <c r="Z883">
        <v>141.3976000000001</v>
      </c>
      <c r="AA883">
        <v>31.014154279434035</v>
      </c>
      <c r="AB883">
        <v>4.5504398172717986</v>
      </c>
      <c r="AC883">
        <v>-28.133144970788081</v>
      </c>
    </row>
    <row r="884" spans="1:29">
      <c r="A884">
        <v>3</v>
      </c>
      <c r="B884">
        <v>519</v>
      </c>
      <c r="C884">
        <v>2014</v>
      </c>
      <c r="D884">
        <v>99</v>
      </c>
      <c r="E884">
        <v>51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172</v>
      </c>
      <c r="R884">
        <v>695</v>
      </c>
      <c r="S884">
        <v>693</v>
      </c>
      <c r="T884">
        <v>1.5929406371762549</v>
      </c>
      <c r="U884">
        <v>1.6060668309715911</v>
      </c>
      <c r="V884">
        <v>16.248920863309351</v>
      </c>
      <c r="W884">
        <v>59.929292929292913</v>
      </c>
      <c r="X884">
        <v>155.95485475108549</v>
      </c>
      <c r="Y884">
        <v>143.58474820143877</v>
      </c>
      <c r="Z884">
        <v>143.99913419913409</v>
      </c>
      <c r="AA884">
        <v>33.200637380669555</v>
      </c>
      <c r="AB884">
        <v>4.4685102084178956</v>
      </c>
      <c r="AC884">
        <v>-36.849943889301642</v>
      </c>
    </row>
    <row r="885" spans="1:29">
      <c r="A885">
        <v>3</v>
      </c>
      <c r="B885">
        <v>520</v>
      </c>
      <c r="C885">
        <v>2014</v>
      </c>
      <c r="D885">
        <v>99</v>
      </c>
      <c r="E885">
        <v>52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113</v>
      </c>
      <c r="R885">
        <v>748</v>
      </c>
      <c r="S885">
        <v>746</v>
      </c>
      <c r="T885">
        <v>1.7144166857666745</v>
      </c>
      <c r="U885">
        <v>1.7787161907617621</v>
      </c>
      <c r="V885">
        <v>16.568181818181817</v>
      </c>
      <c r="W885">
        <v>60.613941018766781</v>
      </c>
      <c r="X885">
        <v>160.44330565871579</v>
      </c>
      <c r="Y885">
        <v>147.75240641711247</v>
      </c>
      <c r="Z885">
        <v>148.14852546916902</v>
      </c>
      <c r="AA885">
        <v>32.493166602253275</v>
      </c>
      <c r="AB885">
        <v>3.907237906867703</v>
      </c>
      <c r="AC885">
        <v>-41.419473676909824</v>
      </c>
    </row>
    <row r="886" spans="1:29">
      <c r="A886">
        <v>3</v>
      </c>
      <c r="B886">
        <v>521</v>
      </c>
      <c r="C886">
        <v>2013</v>
      </c>
      <c r="D886">
        <v>99</v>
      </c>
      <c r="E886">
        <v>1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149</v>
      </c>
      <c r="R886">
        <v>676</v>
      </c>
      <c r="S886">
        <v>673</v>
      </c>
      <c r="T886">
        <v>1.5736300572652357</v>
      </c>
      <c r="U886">
        <v>1.641016129854463</v>
      </c>
      <c r="V886">
        <v>16.989644970414197</v>
      </c>
      <c r="W886">
        <v>59.45319465081726</v>
      </c>
      <c r="X886">
        <v>162.57877259002362</v>
      </c>
      <c r="Y886">
        <v>149.45236686390538</v>
      </c>
      <c r="Z886">
        <v>150.1185735512631</v>
      </c>
      <c r="AA886">
        <v>34.152761834253901</v>
      </c>
      <c r="AB886">
        <v>4.331503798710937</v>
      </c>
      <c r="AC886">
        <v>-43.678580833521266</v>
      </c>
    </row>
    <row r="887" spans="1:29">
      <c r="A887">
        <v>3</v>
      </c>
      <c r="B887">
        <v>522</v>
      </c>
      <c r="C887">
        <v>2013</v>
      </c>
      <c r="D887">
        <v>99</v>
      </c>
      <c r="E887">
        <v>2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178</v>
      </c>
      <c r="R887">
        <v>965</v>
      </c>
      <c r="S887">
        <v>965</v>
      </c>
      <c r="T887">
        <v>2.2463801852972671</v>
      </c>
      <c r="U887">
        <v>2.2489680858228671</v>
      </c>
      <c r="V887">
        <v>16.286010362694299</v>
      </c>
      <c r="W887">
        <v>59.063212435233169</v>
      </c>
      <c r="X887">
        <v>155.45006988924388</v>
      </c>
      <c r="Y887">
        <v>143.48041450777205</v>
      </c>
      <c r="Z887">
        <v>143.48041450777205</v>
      </c>
      <c r="AA887">
        <v>33.650506387557222</v>
      </c>
      <c r="AB887">
        <v>3.8402212859182177</v>
      </c>
      <c r="AC887">
        <v>-29.452179890808225</v>
      </c>
    </row>
    <row r="888" spans="1:29">
      <c r="A888">
        <v>3</v>
      </c>
      <c r="B888">
        <v>523</v>
      </c>
      <c r="C888">
        <v>2013</v>
      </c>
      <c r="D888">
        <v>99</v>
      </c>
      <c r="E888">
        <v>3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239</v>
      </c>
      <c r="R888">
        <v>1235</v>
      </c>
      <c r="S888">
        <v>1229</v>
      </c>
      <c r="T888">
        <v>2.8749010661576424</v>
      </c>
      <c r="U888">
        <v>2.805483675705128</v>
      </c>
      <c r="V888">
        <v>16.344129554655861</v>
      </c>
      <c r="W888">
        <v>58.809601301871446</v>
      </c>
      <c r="X888">
        <v>152.10171023023841</v>
      </c>
      <c r="Y888">
        <v>139.85481781376529</v>
      </c>
      <c r="Z888">
        <v>140.53759153783579</v>
      </c>
      <c r="AA888">
        <v>32.820896259891896</v>
      </c>
      <c r="AB888">
        <v>4.3794258519848812</v>
      </c>
      <c r="AC888">
        <v>-35.940304336182862</v>
      </c>
    </row>
    <row r="889" spans="1:29">
      <c r="A889">
        <v>3</v>
      </c>
      <c r="B889">
        <v>524</v>
      </c>
      <c r="C889">
        <v>2013</v>
      </c>
      <c r="D889">
        <v>99</v>
      </c>
      <c r="E889">
        <v>4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161</v>
      </c>
      <c r="R889">
        <v>794</v>
      </c>
      <c r="S889">
        <v>792</v>
      </c>
      <c r="T889">
        <v>1.8483169607523628</v>
      </c>
      <c r="U889">
        <v>1.8245137050310805</v>
      </c>
      <c r="V889">
        <v>15.920654911838788</v>
      </c>
      <c r="W889">
        <v>59.18434343434344</v>
      </c>
      <c r="X889">
        <v>153.5811653490014</v>
      </c>
      <c r="Y889">
        <v>141.46964735516357</v>
      </c>
      <c r="Z889">
        <v>141.82689393939378</v>
      </c>
      <c r="AA889">
        <v>32.342223417770001</v>
      </c>
      <c r="AB889">
        <v>4.0624987736728189</v>
      </c>
      <c r="AC889">
        <v>-34.767301228806069</v>
      </c>
    </row>
    <row r="890" spans="1:29">
      <c r="A890">
        <v>3</v>
      </c>
      <c r="B890">
        <v>525</v>
      </c>
      <c r="C890">
        <v>2013</v>
      </c>
      <c r="D890">
        <v>99</v>
      </c>
      <c r="E890">
        <v>5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162</v>
      </c>
      <c r="R890">
        <v>770</v>
      </c>
      <c r="S890">
        <v>769</v>
      </c>
      <c r="T890">
        <v>1.792448438009218</v>
      </c>
      <c r="U890">
        <v>1.7527574810569877</v>
      </c>
      <c r="V890">
        <v>16.832467532467536</v>
      </c>
      <c r="W890">
        <v>59.403120936280857</v>
      </c>
      <c r="X890">
        <v>152.05850487540624</v>
      </c>
      <c r="Y890">
        <v>140.14181818181819</v>
      </c>
      <c r="Z890">
        <v>140.3240572171652</v>
      </c>
      <c r="AA890">
        <v>31.022937211261773</v>
      </c>
      <c r="AB890">
        <v>4.0640247479344724</v>
      </c>
      <c r="AC890">
        <v>-37.290951246571282</v>
      </c>
    </row>
    <row r="891" spans="1:29">
      <c r="A891">
        <v>3</v>
      </c>
      <c r="B891">
        <v>526</v>
      </c>
      <c r="C891">
        <v>2013</v>
      </c>
      <c r="D891">
        <v>99</v>
      </c>
      <c r="E891">
        <v>6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195</v>
      </c>
      <c r="R891">
        <v>985</v>
      </c>
      <c r="S891">
        <v>984</v>
      </c>
      <c r="T891">
        <v>2.2929372875832219</v>
      </c>
      <c r="U891">
        <v>2.2830001931344839</v>
      </c>
      <c r="V891">
        <v>16.065989847715738</v>
      </c>
      <c r="W891">
        <v>58.892276422764205</v>
      </c>
      <c r="X891">
        <v>154.71982225253103</v>
      </c>
      <c r="Y891">
        <v>142.69421319796953</v>
      </c>
      <c r="Z891">
        <v>142.8392276422764</v>
      </c>
      <c r="AA891">
        <v>33.437324360347503</v>
      </c>
      <c r="AB891">
        <v>4.350565482917272</v>
      </c>
      <c r="AC891">
        <v>-43.338218410534125</v>
      </c>
    </row>
    <row r="892" spans="1:29">
      <c r="A892">
        <v>3</v>
      </c>
      <c r="B892">
        <v>527</v>
      </c>
      <c r="C892">
        <v>2013</v>
      </c>
      <c r="D892">
        <v>99</v>
      </c>
      <c r="E892">
        <v>7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183</v>
      </c>
      <c r="R892">
        <v>913</v>
      </c>
      <c r="S892">
        <v>908</v>
      </c>
      <c r="T892">
        <v>2.1253317193537877</v>
      </c>
      <c r="U892">
        <v>2.0917563827646077</v>
      </c>
      <c r="V892">
        <v>15.876232201533412</v>
      </c>
      <c r="W892">
        <v>59.143171806167402</v>
      </c>
      <c r="X892">
        <v>153.47057490278263</v>
      </c>
      <c r="Y892">
        <v>141.05125958378977</v>
      </c>
      <c r="Z892">
        <v>141.827973568282</v>
      </c>
      <c r="AA892">
        <v>32.96051083870239</v>
      </c>
      <c r="AB892">
        <v>4.4742764120035341</v>
      </c>
      <c r="AC892">
        <v>-45.354113447444085</v>
      </c>
    </row>
    <row r="893" spans="1:29">
      <c r="A893">
        <v>3</v>
      </c>
      <c r="B893">
        <v>528</v>
      </c>
      <c r="C893">
        <v>2013</v>
      </c>
      <c r="D893">
        <v>99</v>
      </c>
      <c r="E893">
        <v>8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161</v>
      </c>
      <c r="R893">
        <v>705</v>
      </c>
      <c r="S893">
        <v>703</v>
      </c>
      <c r="T893">
        <v>1.6411378555798688</v>
      </c>
      <c r="U893">
        <v>1.6721085985725035</v>
      </c>
      <c r="V893">
        <v>16.744680851063826</v>
      </c>
      <c r="W893">
        <v>58.857752489331439</v>
      </c>
      <c r="X893">
        <v>158.530570218913</v>
      </c>
      <c r="Y893">
        <v>146.01988652482265</v>
      </c>
      <c r="Z893">
        <v>146.43530583214783</v>
      </c>
      <c r="AA893">
        <v>35.387984316859914</v>
      </c>
      <c r="AB893">
        <v>4.6486473428267594</v>
      </c>
      <c r="AC893">
        <v>-43.40373608448639</v>
      </c>
    </row>
    <row r="894" spans="1:29">
      <c r="A894">
        <v>3</v>
      </c>
      <c r="B894">
        <v>529</v>
      </c>
      <c r="C894">
        <v>2013</v>
      </c>
      <c r="D894">
        <v>99</v>
      </c>
      <c r="E894">
        <v>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171</v>
      </c>
      <c r="R894">
        <v>759</v>
      </c>
      <c r="S894">
        <v>753</v>
      </c>
      <c r="T894">
        <v>1.7668420317519435</v>
      </c>
      <c r="U894">
        <v>1.7884366176170703</v>
      </c>
      <c r="V894">
        <v>16.761528326745722</v>
      </c>
      <c r="W894">
        <v>59.413014608233709</v>
      </c>
      <c r="X894">
        <v>158.23152148932923</v>
      </c>
      <c r="Y894">
        <v>145.06693017127779</v>
      </c>
      <c r="Z894">
        <v>146.22284196547119</v>
      </c>
      <c r="AA894">
        <v>30.246431135566663</v>
      </c>
      <c r="AB894">
        <v>3.9951086389448056</v>
      </c>
      <c r="AC894">
        <v>-38.727855583306493</v>
      </c>
    </row>
    <row r="895" spans="1:29">
      <c r="A895">
        <v>3</v>
      </c>
      <c r="B895">
        <v>530</v>
      </c>
      <c r="C895">
        <v>2013</v>
      </c>
      <c r="D895">
        <v>99</v>
      </c>
      <c r="E895">
        <v>10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172</v>
      </c>
      <c r="R895">
        <v>790</v>
      </c>
      <c r="S895">
        <v>789</v>
      </c>
      <c r="T895">
        <v>1.8390055402951724</v>
      </c>
      <c r="U895">
        <v>1.8599930540196088</v>
      </c>
      <c r="V895">
        <v>16.837974683544303</v>
      </c>
      <c r="W895">
        <v>59.751584283903696</v>
      </c>
      <c r="X895">
        <v>157.157727278961</v>
      </c>
      <c r="Y895">
        <v>144.95088607594931</v>
      </c>
      <c r="Z895">
        <v>145.13460076045621</v>
      </c>
      <c r="AA895">
        <v>30.181848627350728</v>
      </c>
      <c r="AB895">
        <v>4.1626181375114006</v>
      </c>
      <c r="AC895">
        <v>-34.840881994323247</v>
      </c>
    </row>
    <row r="896" spans="1:29">
      <c r="A896">
        <v>3</v>
      </c>
      <c r="B896">
        <v>531</v>
      </c>
      <c r="C896">
        <v>2013</v>
      </c>
      <c r="D896">
        <v>99</v>
      </c>
      <c r="E896">
        <v>11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166</v>
      </c>
      <c r="R896">
        <v>791</v>
      </c>
      <c r="S896">
        <v>790</v>
      </c>
      <c r="T896">
        <v>1.8413333954094699</v>
      </c>
      <c r="U896">
        <v>1.8587520970710552</v>
      </c>
      <c r="V896">
        <v>16.862199747155501</v>
      </c>
      <c r="W896">
        <v>59.16708860759492</v>
      </c>
      <c r="X896">
        <v>156.96233219603525</v>
      </c>
      <c r="Y896">
        <v>144.6710493046775</v>
      </c>
      <c r="Z896">
        <v>144.85417721518979</v>
      </c>
      <c r="AA896">
        <v>31.867426351962322</v>
      </c>
      <c r="AB896">
        <v>4.4357500905220659</v>
      </c>
      <c r="AC896">
        <v>-41.430784910581885</v>
      </c>
    </row>
    <row r="897" spans="1:29">
      <c r="A897">
        <v>3</v>
      </c>
      <c r="B897">
        <v>532</v>
      </c>
      <c r="C897">
        <v>2013</v>
      </c>
      <c r="D897">
        <v>99</v>
      </c>
      <c r="E897">
        <v>12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209</v>
      </c>
      <c r="R897">
        <v>836</v>
      </c>
      <c r="S897">
        <v>832</v>
      </c>
      <c r="T897">
        <v>1.9460868755528653</v>
      </c>
      <c r="U897">
        <v>1.9535423661857607</v>
      </c>
      <c r="V897">
        <v>16.356459330143537</v>
      </c>
      <c r="W897">
        <v>58.8125</v>
      </c>
      <c r="X897">
        <v>156.64620775814237</v>
      </c>
      <c r="Y897">
        <v>143.86435406698564</v>
      </c>
      <c r="Z897">
        <v>144.55600961538471</v>
      </c>
      <c r="AA897">
        <v>34.163117798740998</v>
      </c>
      <c r="AB897">
        <v>4.9442504973726029</v>
      </c>
      <c r="AC897">
        <v>-44.566994022953317</v>
      </c>
    </row>
    <row r="898" spans="1:29">
      <c r="A898">
        <v>3</v>
      </c>
      <c r="B898">
        <v>533</v>
      </c>
      <c r="C898">
        <v>2013</v>
      </c>
      <c r="D898">
        <v>99</v>
      </c>
      <c r="E898">
        <v>13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71</v>
      </c>
      <c r="R898">
        <v>258</v>
      </c>
      <c r="S898">
        <v>258</v>
      </c>
      <c r="T898">
        <v>0.60058661948880299</v>
      </c>
      <c r="U898">
        <v>0.62007727484398734</v>
      </c>
      <c r="V898">
        <v>17.06976744186046</v>
      </c>
      <c r="W898">
        <v>59.259689922480618</v>
      </c>
      <c r="X898">
        <v>160.31016150570687</v>
      </c>
      <c r="Y898">
        <v>147.96627906976747</v>
      </c>
      <c r="Z898">
        <v>147.96627906976747</v>
      </c>
      <c r="AA898">
        <v>32.768322091103414</v>
      </c>
      <c r="AB898">
        <v>4.3835495754692309</v>
      </c>
      <c r="AC898">
        <v>-36.918555242553005</v>
      </c>
    </row>
    <row r="899" spans="1:29">
      <c r="A899">
        <v>3</v>
      </c>
      <c r="B899">
        <v>534</v>
      </c>
      <c r="C899">
        <v>2013</v>
      </c>
      <c r="D899">
        <v>99</v>
      </c>
      <c r="E899">
        <v>14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170</v>
      </c>
      <c r="R899">
        <v>1005</v>
      </c>
      <c r="S899">
        <v>1005</v>
      </c>
      <c r="T899">
        <v>2.3394943898691745</v>
      </c>
      <c r="U899">
        <v>2.1994532538599394</v>
      </c>
      <c r="V899">
        <v>16.504477611940299</v>
      </c>
      <c r="W899">
        <v>59.476616915422895</v>
      </c>
      <c r="X899">
        <v>145.97672525778469</v>
      </c>
      <c r="Y899">
        <v>134.73651741293537</v>
      </c>
      <c r="Z899">
        <v>134.73651741293537</v>
      </c>
      <c r="AA899">
        <v>28.159589793253513</v>
      </c>
      <c r="AB899">
        <v>3.7166695220093313</v>
      </c>
      <c r="AC899">
        <v>-20.097120201107455</v>
      </c>
    </row>
    <row r="900" spans="1:29">
      <c r="A900">
        <v>3</v>
      </c>
      <c r="B900">
        <v>535</v>
      </c>
      <c r="C900">
        <v>2013</v>
      </c>
      <c r="D900">
        <v>99</v>
      </c>
      <c r="E900">
        <v>15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197</v>
      </c>
      <c r="R900">
        <v>925</v>
      </c>
      <c r="S900">
        <v>916</v>
      </c>
      <c r="T900">
        <v>2.1532659807253598</v>
      </c>
      <c r="U900">
        <v>2.1706172476980865</v>
      </c>
      <c r="V900">
        <v>16.129729729729732</v>
      </c>
      <c r="W900">
        <v>59.193231441048042</v>
      </c>
      <c r="X900">
        <v>157.74284794003097</v>
      </c>
      <c r="Y900">
        <v>144.47016216216221</v>
      </c>
      <c r="Z900">
        <v>145.88962882096075</v>
      </c>
      <c r="AA900">
        <v>34.341802214476246</v>
      </c>
      <c r="AB900">
        <v>4.7088597664559053</v>
      </c>
      <c r="AC900">
        <v>-51.051630902190311</v>
      </c>
    </row>
    <row r="901" spans="1:29">
      <c r="A901">
        <v>3</v>
      </c>
      <c r="B901">
        <v>536</v>
      </c>
      <c r="C901">
        <v>2013</v>
      </c>
      <c r="D901">
        <v>99</v>
      </c>
      <c r="E901">
        <v>16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165</v>
      </c>
      <c r="R901">
        <v>937</v>
      </c>
      <c r="S901">
        <v>936</v>
      </c>
      <c r="T901">
        <v>2.1812002420969323</v>
      </c>
      <c r="U901">
        <v>2.1763233756565477</v>
      </c>
      <c r="V901">
        <v>16.404482390608322</v>
      </c>
      <c r="W901">
        <v>58.919871794871788</v>
      </c>
      <c r="X901">
        <v>155.11643046027578</v>
      </c>
      <c r="Y901">
        <v>142.99487726787612</v>
      </c>
      <c r="Z901">
        <v>143.1476495726495</v>
      </c>
      <c r="AA901">
        <v>30.906316859599208</v>
      </c>
      <c r="AB901">
        <v>4.3035205207425173</v>
      </c>
      <c r="AC901">
        <v>-36.381011615620245</v>
      </c>
    </row>
    <row r="902" spans="1:29">
      <c r="A902">
        <v>3</v>
      </c>
      <c r="B902">
        <v>537</v>
      </c>
      <c r="C902">
        <v>2013</v>
      </c>
      <c r="D902">
        <v>99</v>
      </c>
      <c r="E902">
        <v>17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173</v>
      </c>
      <c r="R902">
        <v>824</v>
      </c>
      <c r="S902">
        <v>824</v>
      </c>
      <c r="T902">
        <v>1.9181526141812937</v>
      </c>
      <c r="U902">
        <v>1.8598988452460281</v>
      </c>
      <c r="V902">
        <v>16.257281553398059</v>
      </c>
      <c r="W902">
        <v>59.58252427184469</v>
      </c>
      <c r="X902">
        <v>150.55564905489703</v>
      </c>
      <c r="Y902">
        <v>138.96286407766993</v>
      </c>
      <c r="Z902">
        <v>138.96286407766993</v>
      </c>
      <c r="AA902">
        <v>30.818358063641352</v>
      </c>
      <c r="AB902">
        <v>4.0218439277908127</v>
      </c>
      <c r="AC902">
        <v>-35.208424105216743</v>
      </c>
    </row>
    <row r="903" spans="1:29">
      <c r="A903">
        <v>3</v>
      </c>
      <c r="B903">
        <v>538</v>
      </c>
      <c r="C903">
        <v>2013</v>
      </c>
      <c r="D903">
        <v>99</v>
      </c>
      <c r="E903">
        <v>18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163</v>
      </c>
      <c r="R903">
        <v>732</v>
      </c>
      <c r="S903">
        <v>730</v>
      </c>
      <c r="T903">
        <v>1.7039899436659063</v>
      </c>
      <c r="U903">
        <v>1.7547943397133829</v>
      </c>
      <c r="V903">
        <v>15.562841530054644</v>
      </c>
      <c r="W903">
        <v>59.019178082191765</v>
      </c>
      <c r="X903">
        <v>160.25552220426377</v>
      </c>
      <c r="Y903">
        <v>147.58825136612035</v>
      </c>
      <c r="Z903">
        <v>147.99260273972621</v>
      </c>
      <c r="AA903">
        <v>33.150379655561494</v>
      </c>
      <c r="AB903">
        <v>4.8276786881722336</v>
      </c>
      <c r="AC903">
        <v>-54.773844037108482</v>
      </c>
    </row>
    <row r="904" spans="1:29">
      <c r="A904">
        <v>3</v>
      </c>
      <c r="B904">
        <v>539</v>
      </c>
      <c r="C904">
        <v>2013</v>
      </c>
      <c r="D904">
        <v>99</v>
      </c>
      <c r="E904">
        <v>19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140</v>
      </c>
      <c r="R904">
        <v>617</v>
      </c>
      <c r="S904">
        <v>615</v>
      </c>
      <c r="T904">
        <v>1.4362866055216723</v>
      </c>
      <c r="U904">
        <v>1.4518205481653788</v>
      </c>
      <c r="V904">
        <v>16.602917341977307</v>
      </c>
      <c r="W904">
        <v>59.413008130081295</v>
      </c>
      <c r="X904">
        <v>157.39757081323489</v>
      </c>
      <c r="Y904">
        <v>144.86531604538089</v>
      </c>
      <c r="Z904">
        <v>145.33642276422765</v>
      </c>
      <c r="AA904">
        <v>32.279203809658554</v>
      </c>
      <c r="AB904">
        <v>4.2885925325801999</v>
      </c>
      <c r="AC904">
        <v>-45.127088402431568</v>
      </c>
    </row>
    <row r="905" spans="1:29">
      <c r="A905">
        <v>3</v>
      </c>
      <c r="B905">
        <v>540</v>
      </c>
      <c r="C905">
        <v>2013</v>
      </c>
      <c r="D905">
        <v>99</v>
      </c>
      <c r="E905">
        <v>20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175</v>
      </c>
      <c r="R905">
        <v>855</v>
      </c>
      <c r="S905">
        <v>855</v>
      </c>
      <c r="T905">
        <v>1.9903161227245216</v>
      </c>
      <c r="U905">
        <v>2.0255779679021995</v>
      </c>
      <c r="V905">
        <v>17.293567251461987</v>
      </c>
      <c r="W905">
        <v>59.051461988304105</v>
      </c>
      <c r="X905">
        <v>158.02208663587462</v>
      </c>
      <c r="Y905">
        <v>145.85438596491221</v>
      </c>
      <c r="Z905">
        <v>145.85438596491221</v>
      </c>
      <c r="AA905">
        <v>33.318007723422653</v>
      </c>
      <c r="AB905">
        <v>4.8039622623565714</v>
      </c>
      <c r="AC905">
        <v>-51.281845202287194</v>
      </c>
    </row>
    <row r="906" spans="1:29">
      <c r="A906">
        <v>3</v>
      </c>
      <c r="B906">
        <v>541</v>
      </c>
      <c r="C906">
        <v>2013</v>
      </c>
      <c r="D906">
        <v>99</v>
      </c>
      <c r="E906">
        <v>21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165</v>
      </c>
      <c r="R906">
        <v>732</v>
      </c>
      <c r="S906">
        <v>720</v>
      </c>
      <c r="T906">
        <v>1.7039899436659063</v>
      </c>
      <c r="U906">
        <v>1.6738381417123205</v>
      </c>
      <c r="V906">
        <v>16.299180327868854</v>
      </c>
      <c r="W906">
        <v>59.518055555555563</v>
      </c>
      <c r="X906">
        <v>154.85350099757849</v>
      </c>
      <c r="Y906">
        <v>140.77937158469959</v>
      </c>
      <c r="Z906">
        <v>143.12569444444455</v>
      </c>
      <c r="AA906">
        <v>33.609172331306802</v>
      </c>
      <c r="AB906">
        <v>4.3553551452617558</v>
      </c>
      <c r="AC906">
        <v>-45.10427812022111</v>
      </c>
    </row>
    <row r="907" spans="1:29">
      <c r="A907">
        <v>3</v>
      </c>
      <c r="B907">
        <v>542</v>
      </c>
      <c r="C907">
        <v>2013</v>
      </c>
      <c r="D907">
        <v>99</v>
      </c>
      <c r="E907">
        <v>22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160</v>
      </c>
      <c r="R907">
        <v>766</v>
      </c>
      <c r="S907">
        <v>763</v>
      </c>
      <c r="T907">
        <v>1.7831370175520278</v>
      </c>
      <c r="U907">
        <v>1.7956728260016297</v>
      </c>
      <c r="V907">
        <v>16.146214099216699</v>
      </c>
      <c r="W907">
        <v>59.598951507208398</v>
      </c>
      <c r="X907">
        <v>156.84324868673789</v>
      </c>
      <c r="Y907">
        <v>144.32284595300257</v>
      </c>
      <c r="Z907">
        <v>144.89030144167751</v>
      </c>
      <c r="AA907">
        <v>33.676290087594445</v>
      </c>
      <c r="AB907">
        <v>4.3069146697777052</v>
      </c>
      <c r="AC907">
        <v>-47.470105373183777</v>
      </c>
    </row>
    <row r="908" spans="1:29">
      <c r="A908">
        <v>3</v>
      </c>
      <c r="B908">
        <v>543</v>
      </c>
      <c r="C908">
        <v>2013</v>
      </c>
      <c r="D908">
        <v>99</v>
      </c>
      <c r="E908">
        <v>23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168</v>
      </c>
      <c r="R908">
        <v>804</v>
      </c>
      <c r="S908">
        <v>803</v>
      </c>
      <c r="T908">
        <v>1.8715955118953396</v>
      </c>
      <c r="U908">
        <v>1.8571667908121725</v>
      </c>
      <c r="V908">
        <v>16.194029850746269</v>
      </c>
      <c r="W908">
        <v>59.531755915317525</v>
      </c>
      <c r="X908">
        <v>154.2426006478982</v>
      </c>
      <c r="Y908">
        <v>142.21044776119402</v>
      </c>
      <c r="Z908">
        <v>142.38754669987557</v>
      </c>
      <c r="AA908">
        <v>31.290197070505673</v>
      </c>
      <c r="AB908">
        <v>4.4259424595493373</v>
      </c>
      <c r="AC908">
        <v>-52.501210298493355</v>
      </c>
    </row>
    <row r="909" spans="1:29">
      <c r="A909">
        <v>3</v>
      </c>
      <c r="B909">
        <v>544</v>
      </c>
      <c r="C909">
        <v>2013</v>
      </c>
      <c r="D909">
        <v>99</v>
      </c>
      <c r="E909">
        <v>24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166</v>
      </c>
      <c r="R909">
        <v>824</v>
      </c>
      <c r="S909">
        <v>824</v>
      </c>
      <c r="T909">
        <v>1.9181526141812937</v>
      </c>
      <c r="U909">
        <v>1.962170590414438</v>
      </c>
      <c r="V909">
        <v>15.885922330097092</v>
      </c>
      <c r="W909">
        <v>59.371359223300949</v>
      </c>
      <c r="X909">
        <v>158.83437292913575</v>
      </c>
      <c r="Y909">
        <v>146.60412621359211</v>
      </c>
      <c r="Z909">
        <v>146.60412621359211</v>
      </c>
      <c r="AA909">
        <v>31.983261436267085</v>
      </c>
      <c r="AB909">
        <v>4.2424067057940755</v>
      </c>
      <c r="AC909">
        <v>-42.009615625468967</v>
      </c>
    </row>
    <row r="910" spans="1:29">
      <c r="A910">
        <v>3</v>
      </c>
      <c r="B910">
        <v>545</v>
      </c>
      <c r="C910">
        <v>2013</v>
      </c>
      <c r="D910">
        <v>99</v>
      </c>
      <c r="E910">
        <v>25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162</v>
      </c>
      <c r="R910">
        <v>744</v>
      </c>
      <c r="S910">
        <v>743</v>
      </c>
      <c r="T910">
        <v>1.7319242050374788</v>
      </c>
      <c r="U910">
        <v>1.7381908555142913</v>
      </c>
      <c r="V910">
        <v>15.961021505376346</v>
      </c>
      <c r="W910">
        <v>59.300134589502015</v>
      </c>
      <c r="X910">
        <v>156.01635037686822</v>
      </c>
      <c r="Y910">
        <v>143.833870967742</v>
      </c>
      <c r="Z910">
        <v>144.02745625841189</v>
      </c>
      <c r="AA910">
        <v>31.610479204659033</v>
      </c>
      <c r="AB910">
        <v>4.2299435685268554</v>
      </c>
      <c r="AC910">
        <v>-39.212003161132273</v>
      </c>
    </row>
    <row r="911" spans="1:29">
      <c r="A911">
        <v>3</v>
      </c>
      <c r="B911">
        <v>546</v>
      </c>
      <c r="C911">
        <v>2013</v>
      </c>
      <c r="D911">
        <v>99</v>
      </c>
      <c r="E911">
        <v>26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178</v>
      </c>
      <c r="R911">
        <v>769</v>
      </c>
      <c r="S911">
        <v>766</v>
      </c>
      <c r="T911">
        <v>1.7901205828949216</v>
      </c>
      <c r="U911">
        <v>1.8099811895615776</v>
      </c>
      <c r="V911">
        <v>15.540962288686613</v>
      </c>
      <c r="W911">
        <v>59.385117493472578</v>
      </c>
      <c r="X911">
        <v>157.56642485703463</v>
      </c>
      <c r="Y911">
        <v>144.90533159947972</v>
      </c>
      <c r="Z911">
        <v>145.47284595300243</v>
      </c>
      <c r="AA911">
        <v>32.478032648150261</v>
      </c>
      <c r="AB911">
        <v>4.3731602382286008</v>
      </c>
      <c r="AC911">
        <v>-38.839569015555853</v>
      </c>
    </row>
    <row r="912" spans="1:29">
      <c r="A912">
        <v>3</v>
      </c>
      <c r="B912">
        <v>547</v>
      </c>
      <c r="C912">
        <v>2013</v>
      </c>
      <c r="D912">
        <v>99</v>
      </c>
      <c r="E912">
        <v>27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150</v>
      </c>
      <c r="R912">
        <v>626</v>
      </c>
      <c r="S912">
        <v>624</v>
      </c>
      <c r="T912">
        <v>1.4572373015503515</v>
      </c>
      <c r="U912">
        <v>1.4896323764446413</v>
      </c>
      <c r="V912">
        <v>16.183706070287538</v>
      </c>
      <c r="W912">
        <v>59.240384615384599</v>
      </c>
      <c r="X912">
        <v>159.16427540420699</v>
      </c>
      <c r="Y912">
        <v>146.50127795527163</v>
      </c>
      <c r="Z912">
        <v>146.97083333333339</v>
      </c>
      <c r="AA912">
        <v>35.706447138496522</v>
      </c>
      <c r="AB912">
        <v>4.6488801911383426</v>
      </c>
      <c r="AC912">
        <v>-47.617790605440689</v>
      </c>
    </row>
    <row r="913" spans="1:29">
      <c r="A913">
        <v>3</v>
      </c>
      <c r="B913">
        <v>548</v>
      </c>
      <c r="C913">
        <v>2013</v>
      </c>
      <c r="D913">
        <v>99</v>
      </c>
      <c r="E913">
        <v>28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154</v>
      </c>
      <c r="R913">
        <v>786</v>
      </c>
      <c r="S913">
        <v>786</v>
      </c>
      <c r="T913">
        <v>1.8296941198379812</v>
      </c>
      <c r="U913">
        <v>1.8660029240584124</v>
      </c>
      <c r="V913">
        <v>16.059796437659031</v>
      </c>
      <c r="W913">
        <v>59.348600508905839</v>
      </c>
      <c r="X913">
        <v>158.35242419480662</v>
      </c>
      <c r="Y913">
        <v>146.15928753180665</v>
      </c>
      <c r="Z913">
        <v>146.15928753180665</v>
      </c>
      <c r="AA913">
        <v>31.46084600014003</v>
      </c>
      <c r="AB913">
        <v>4.3428868256443902</v>
      </c>
      <c r="AC913">
        <v>-46.168894411106947</v>
      </c>
    </row>
    <row r="914" spans="1:29">
      <c r="A914">
        <v>3</v>
      </c>
      <c r="B914">
        <v>549</v>
      </c>
      <c r="C914">
        <v>2013</v>
      </c>
      <c r="D914">
        <v>99</v>
      </c>
      <c r="E914">
        <v>29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147</v>
      </c>
      <c r="R914">
        <v>770</v>
      </c>
      <c r="S914">
        <v>769</v>
      </c>
      <c r="T914">
        <v>1.792448438009218</v>
      </c>
      <c r="U914">
        <v>1.7506572751218055</v>
      </c>
      <c r="V914">
        <v>15.87922077922078</v>
      </c>
      <c r="W914">
        <v>59.648894668400509</v>
      </c>
      <c r="X914">
        <v>151.73404060728004</v>
      </c>
      <c r="Y914">
        <v>139.97389610389612</v>
      </c>
      <c r="Z914">
        <v>140.15591677503252</v>
      </c>
      <c r="AA914">
        <v>31.81896768067045</v>
      </c>
      <c r="AB914">
        <v>3.9975938082157594</v>
      </c>
      <c r="AC914">
        <v>-40.536511241018069</v>
      </c>
    </row>
    <row r="915" spans="1:29">
      <c r="A915">
        <v>3</v>
      </c>
      <c r="B915">
        <v>550</v>
      </c>
      <c r="C915">
        <v>2013</v>
      </c>
      <c r="D915">
        <v>99</v>
      </c>
      <c r="E915">
        <v>30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144</v>
      </c>
      <c r="R915">
        <v>704</v>
      </c>
      <c r="S915">
        <v>702</v>
      </c>
      <c r="T915">
        <v>1.6388100004655717</v>
      </c>
      <c r="U915">
        <v>1.6189664039688587</v>
      </c>
      <c r="V915">
        <v>15.971590909090908</v>
      </c>
      <c r="W915">
        <v>58.987179487179496</v>
      </c>
      <c r="X915">
        <v>153.77259184477484</v>
      </c>
      <c r="Y915">
        <v>141.57997159090917</v>
      </c>
      <c r="Z915">
        <v>141.98333333333338</v>
      </c>
      <c r="AA915">
        <v>31.61158581200656</v>
      </c>
      <c r="AB915">
        <v>4.4470427151989602</v>
      </c>
      <c r="AC915">
        <v>-35.613074595518505</v>
      </c>
    </row>
    <row r="916" spans="1:29">
      <c r="A916">
        <v>3</v>
      </c>
      <c r="B916">
        <v>551</v>
      </c>
      <c r="C916">
        <v>2013</v>
      </c>
      <c r="D916">
        <v>99</v>
      </c>
      <c r="E916">
        <v>31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166</v>
      </c>
      <c r="R916">
        <v>878</v>
      </c>
      <c r="S916">
        <v>871</v>
      </c>
      <c r="T916">
        <v>2.0438567903533689</v>
      </c>
      <c r="U916">
        <v>1.9797275323737404</v>
      </c>
      <c r="V916">
        <v>16.010250569476074</v>
      </c>
      <c r="W916">
        <v>59.202066590126257</v>
      </c>
      <c r="X916">
        <v>151.60650251606023</v>
      </c>
      <c r="Y916">
        <v>138.81856492027342</v>
      </c>
      <c r="Z916">
        <v>139.93421354764644</v>
      </c>
      <c r="AA916">
        <v>31.008802506344409</v>
      </c>
      <c r="AB916">
        <v>4.5034030097644173</v>
      </c>
      <c r="AC916">
        <v>-39.786614041293326</v>
      </c>
    </row>
    <row r="917" spans="1:29">
      <c r="A917">
        <v>3</v>
      </c>
      <c r="B917">
        <v>552</v>
      </c>
      <c r="C917">
        <v>2013</v>
      </c>
      <c r="D917">
        <v>99</v>
      </c>
      <c r="E917">
        <v>32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175</v>
      </c>
      <c r="R917">
        <v>905</v>
      </c>
      <c r="S917">
        <v>905</v>
      </c>
      <c r="T917">
        <v>2.1067088784394059</v>
      </c>
      <c r="U917">
        <v>2.1546797220708664</v>
      </c>
      <c r="V917">
        <v>15.923756906077347</v>
      </c>
      <c r="W917">
        <v>59.497237569060786</v>
      </c>
      <c r="X917">
        <v>158.80679743569797</v>
      </c>
      <c r="Y917">
        <v>146.57867403314938</v>
      </c>
      <c r="Z917">
        <v>146.57867403314938</v>
      </c>
      <c r="AA917">
        <v>32.904281042881706</v>
      </c>
      <c r="AB917">
        <v>4.337965902364882</v>
      </c>
      <c r="AC917">
        <v>-42.466739574038357</v>
      </c>
    </row>
    <row r="918" spans="1:29">
      <c r="A918">
        <v>3</v>
      </c>
      <c r="B918">
        <v>553</v>
      </c>
      <c r="C918">
        <v>2013</v>
      </c>
      <c r="D918">
        <v>99</v>
      </c>
      <c r="E918">
        <v>33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158</v>
      </c>
      <c r="R918">
        <v>642</v>
      </c>
      <c r="S918">
        <v>642</v>
      </c>
      <c r="T918">
        <v>1.494482983379114</v>
      </c>
      <c r="U918">
        <v>1.5354876848406998</v>
      </c>
      <c r="V918">
        <v>15.8411214953271</v>
      </c>
      <c r="W918">
        <v>59.208722741433021</v>
      </c>
      <c r="X918">
        <v>159.53142772281925</v>
      </c>
      <c r="Y918">
        <v>147.24750778816195</v>
      </c>
      <c r="Z918">
        <v>147.24750778816195</v>
      </c>
      <c r="AA918">
        <v>33.430253358047189</v>
      </c>
      <c r="AB918">
        <v>4.5147786318342513</v>
      </c>
      <c r="AC918">
        <v>-46.172204481763757</v>
      </c>
    </row>
    <row r="919" spans="1:29">
      <c r="A919">
        <v>3</v>
      </c>
      <c r="B919">
        <v>554</v>
      </c>
      <c r="C919">
        <v>2013</v>
      </c>
      <c r="D919">
        <v>99</v>
      </c>
      <c r="E919">
        <v>34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170</v>
      </c>
      <c r="R919">
        <v>862</v>
      </c>
      <c r="S919">
        <v>862</v>
      </c>
      <c r="T919">
        <v>2.0066111085246048</v>
      </c>
      <c r="U919">
        <v>2.1371146586655674</v>
      </c>
      <c r="V919">
        <v>15.769141531322502</v>
      </c>
      <c r="W919">
        <v>58.598607888631079</v>
      </c>
      <c r="X919">
        <v>165.36953292124679</v>
      </c>
      <c r="Y919">
        <v>152.636078886311</v>
      </c>
      <c r="Z919">
        <v>152.636078886311</v>
      </c>
      <c r="AA919">
        <v>35.903936795736719</v>
      </c>
      <c r="AB919">
        <v>5.6085696702885528</v>
      </c>
      <c r="AC919">
        <v>-56.598522836708945</v>
      </c>
    </row>
    <row r="920" spans="1:29">
      <c r="A920">
        <v>3</v>
      </c>
      <c r="B920">
        <v>555</v>
      </c>
      <c r="C920">
        <v>2013</v>
      </c>
      <c r="D920">
        <v>99</v>
      </c>
      <c r="E920">
        <v>35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181</v>
      </c>
      <c r="R920">
        <v>849</v>
      </c>
      <c r="S920">
        <v>838</v>
      </c>
      <c r="T920">
        <v>1.976348992038736</v>
      </c>
      <c r="U920">
        <v>1.9687928174815199</v>
      </c>
      <c r="V920">
        <v>16.492343934040051</v>
      </c>
      <c r="W920">
        <v>59.266109785202879</v>
      </c>
      <c r="X920">
        <v>156.30918791721069</v>
      </c>
      <c r="Y920">
        <v>142.76737338044765</v>
      </c>
      <c r="Z920">
        <v>144.64140811455849</v>
      </c>
      <c r="AA920">
        <v>33.132489032983798</v>
      </c>
      <c r="AB920">
        <v>4.7990225633066368</v>
      </c>
      <c r="AC920">
        <v>-48.289272462738595</v>
      </c>
    </row>
    <row r="921" spans="1:29">
      <c r="A921">
        <v>3</v>
      </c>
      <c r="B921">
        <v>556</v>
      </c>
      <c r="C921">
        <v>2013</v>
      </c>
      <c r="D921">
        <v>99</v>
      </c>
      <c r="E921">
        <v>36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171</v>
      </c>
      <c r="R921">
        <v>732</v>
      </c>
      <c r="S921">
        <v>732</v>
      </c>
      <c r="T921">
        <v>1.7039899436659063</v>
      </c>
      <c r="U921">
        <v>1.7533113636740763</v>
      </c>
      <c r="V921">
        <v>16.187158469945356</v>
      </c>
      <c r="W921">
        <v>59.524590163934413</v>
      </c>
      <c r="X921">
        <v>159.76546542812989</v>
      </c>
      <c r="Y921">
        <v>147.46352459016396</v>
      </c>
      <c r="Z921">
        <v>147.46352459016396</v>
      </c>
      <c r="AA921">
        <v>33.119164216461321</v>
      </c>
      <c r="AB921">
        <v>4.6574690846700655</v>
      </c>
      <c r="AC921">
        <v>-54.14282533523749</v>
      </c>
    </row>
    <row r="922" spans="1:29">
      <c r="A922">
        <v>3</v>
      </c>
      <c r="B922">
        <v>557</v>
      </c>
      <c r="C922">
        <v>2013</v>
      </c>
      <c r="D922">
        <v>99</v>
      </c>
      <c r="E922">
        <v>37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162</v>
      </c>
      <c r="R922">
        <v>831</v>
      </c>
      <c r="S922">
        <v>831</v>
      </c>
      <c r="T922">
        <v>1.9344475999813768</v>
      </c>
      <c r="U922">
        <v>1.9409362577070723</v>
      </c>
      <c r="V922">
        <v>16.009626955475333</v>
      </c>
      <c r="W922">
        <v>58.778580024067395</v>
      </c>
      <c r="X922">
        <v>155.79201395543495</v>
      </c>
      <c r="Y922">
        <v>143.79602888086643</v>
      </c>
      <c r="Z922">
        <v>143.79602888086643</v>
      </c>
      <c r="AA922">
        <v>33.515693414406726</v>
      </c>
      <c r="AB922">
        <v>4.8296191452702883</v>
      </c>
      <c r="AC922">
        <v>-39.938664355341871</v>
      </c>
    </row>
    <row r="923" spans="1:29">
      <c r="A923">
        <v>3</v>
      </c>
      <c r="B923">
        <v>558</v>
      </c>
      <c r="C923">
        <v>2013</v>
      </c>
      <c r="D923">
        <v>99</v>
      </c>
      <c r="E923">
        <v>38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172</v>
      </c>
      <c r="R923">
        <v>937</v>
      </c>
      <c r="S923">
        <v>933</v>
      </c>
      <c r="T923">
        <v>2.1812002420969323</v>
      </c>
      <c r="U923">
        <v>2.173524725365505</v>
      </c>
      <c r="V923">
        <v>16.596584845250796</v>
      </c>
      <c r="W923">
        <v>59.423365487674175</v>
      </c>
      <c r="X923">
        <v>155.34583413790347</v>
      </c>
      <c r="Y923">
        <v>142.81099252934885</v>
      </c>
      <c r="Z923">
        <v>143.42325830653789</v>
      </c>
      <c r="AA923">
        <v>32.130583062671803</v>
      </c>
      <c r="AB923">
        <v>4.4519310251266804</v>
      </c>
      <c r="AC923">
        <v>-41.492955600037526</v>
      </c>
    </row>
    <row r="924" spans="1:29">
      <c r="A924">
        <v>3</v>
      </c>
      <c r="B924">
        <v>559</v>
      </c>
      <c r="C924">
        <v>2013</v>
      </c>
      <c r="D924">
        <v>99</v>
      </c>
      <c r="E924">
        <v>39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186</v>
      </c>
      <c r="R924">
        <v>1092</v>
      </c>
      <c r="S924">
        <v>1088</v>
      </c>
      <c r="T924">
        <v>2.5420177848130736</v>
      </c>
      <c r="U924">
        <v>2.542949812361464</v>
      </c>
      <c r="V924">
        <v>16.070512820512821</v>
      </c>
      <c r="W924">
        <v>59.027573529411761</v>
      </c>
      <c r="X924">
        <v>155.9433524222257</v>
      </c>
      <c r="Y924">
        <v>143.36785714285725</v>
      </c>
      <c r="Z924">
        <v>143.89494485294131</v>
      </c>
      <c r="AA924">
        <v>31.888126798158758</v>
      </c>
      <c r="AB924">
        <v>4.6809191839165161</v>
      </c>
      <c r="AC924">
        <v>-36.359936874930021</v>
      </c>
    </row>
    <row r="925" spans="1:29">
      <c r="A925">
        <v>3</v>
      </c>
      <c r="B925">
        <v>560</v>
      </c>
      <c r="C925">
        <v>2013</v>
      </c>
      <c r="D925">
        <v>99</v>
      </c>
      <c r="E925">
        <v>40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187</v>
      </c>
      <c r="R925">
        <v>899</v>
      </c>
      <c r="S925">
        <v>893</v>
      </c>
      <c r="T925">
        <v>2.0927417477536197</v>
      </c>
      <c r="U925">
        <v>2.0725475386892351</v>
      </c>
      <c r="V925">
        <v>16.260289210233594</v>
      </c>
      <c r="W925">
        <v>59.4053751399776</v>
      </c>
      <c r="X925">
        <v>154.63901747095909</v>
      </c>
      <c r="Y925">
        <v>141.93236929922125</v>
      </c>
      <c r="Z925">
        <v>142.88600223964156</v>
      </c>
      <c r="AA925">
        <v>31.67188294251422</v>
      </c>
      <c r="AB925">
        <v>4.0491457630248551</v>
      </c>
      <c r="AC925">
        <v>-24.655737665529941</v>
      </c>
    </row>
    <row r="926" spans="1:29">
      <c r="A926">
        <v>3</v>
      </c>
      <c r="B926">
        <v>561</v>
      </c>
      <c r="C926">
        <v>2013</v>
      </c>
      <c r="D926">
        <v>99</v>
      </c>
      <c r="E926">
        <v>41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170</v>
      </c>
      <c r="R926">
        <v>783</v>
      </c>
      <c r="S926">
        <v>783</v>
      </c>
      <c r="T926">
        <v>1.8227105544950879</v>
      </c>
      <c r="U926">
        <v>1.8022122143195272</v>
      </c>
      <c r="V926">
        <v>16.47254150702426</v>
      </c>
      <c r="W926">
        <v>59.532567049808407</v>
      </c>
      <c r="X926">
        <v>153.52500107235403</v>
      </c>
      <c r="Y926">
        <v>141.70357598978279</v>
      </c>
      <c r="Z926">
        <v>141.70357598978279</v>
      </c>
      <c r="AA926">
        <v>31.46236718928775</v>
      </c>
      <c r="AB926">
        <v>4.2605019431336908</v>
      </c>
      <c r="AC926">
        <v>-36.285593645283882</v>
      </c>
    </row>
    <row r="927" spans="1:29">
      <c r="A927">
        <v>3</v>
      </c>
      <c r="B927">
        <v>562</v>
      </c>
      <c r="C927">
        <v>2013</v>
      </c>
      <c r="D927">
        <v>99</v>
      </c>
      <c r="E927">
        <v>42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171</v>
      </c>
      <c r="R927">
        <v>789</v>
      </c>
      <c r="S927">
        <v>789</v>
      </c>
      <c r="T927">
        <v>1.8366776851808744</v>
      </c>
      <c r="U927">
        <v>1.8728882859758404</v>
      </c>
      <c r="V927">
        <v>16.396704689480362</v>
      </c>
      <c r="W927">
        <v>59.581749049429682</v>
      </c>
      <c r="X927">
        <v>158.33240645000939</v>
      </c>
      <c r="Y927">
        <v>146.14081115335878</v>
      </c>
      <c r="Z927">
        <v>146.14081115335878</v>
      </c>
      <c r="AA927">
        <v>32.341734092462005</v>
      </c>
      <c r="AB927">
        <v>4.6578738256641001</v>
      </c>
      <c r="AC927">
        <v>-47.742081855019286</v>
      </c>
    </row>
    <row r="928" spans="1:29">
      <c r="A928">
        <v>3</v>
      </c>
      <c r="B928">
        <v>563</v>
      </c>
      <c r="C928">
        <v>2013</v>
      </c>
      <c r="D928">
        <v>99</v>
      </c>
      <c r="E928">
        <v>43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197</v>
      </c>
      <c r="R928">
        <v>880</v>
      </c>
      <c r="S928">
        <v>878</v>
      </c>
      <c r="T928">
        <v>2.0485125005819644</v>
      </c>
      <c r="U928">
        <v>2.0639664188473485</v>
      </c>
      <c r="V928">
        <v>16.373863636363637</v>
      </c>
      <c r="W928">
        <v>59.617312072892915</v>
      </c>
      <c r="X928">
        <v>156.68176893529019</v>
      </c>
      <c r="Y928">
        <v>144.39647727272742</v>
      </c>
      <c r="Z928">
        <v>144.72539863325753</v>
      </c>
      <c r="AA928">
        <v>31.182053122172007</v>
      </c>
      <c r="AB928">
        <v>4.1885265860247856</v>
      </c>
      <c r="AC928">
        <v>-36.490482586025294</v>
      </c>
    </row>
    <row r="929" spans="1:29">
      <c r="A929">
        <v>3</v>
      </c>
      <c r="B929">
        <v>564</v>
      </c>
      <c r="C929">
        <v>2013</v>
      </c>
      <c r="D929">
        <v>99</v>
      </c>
      <c r="E929">
        <v>44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196</v>
      </c>
      <c r="R929">
        <v>1031</v>
      </c>
      <c r="S929">
        <v>1030</v>
      </c>
      <c r="T929">
        <v>2.4000186228409142</v>
      </c>
      <c r="U929">
        <v>2.3890857693437351</v>
      </c>
      <c r="V929">
        <v>15.768186226964112</v>
      </c>
      <c r="W929">
        <v>59.126213592233022</v>
      </c>
      <c r="X929">
        <v>154.68000121898311</v>
      </c>
      <c r="Y929">
        <v>142.66246362754612</v>
      </c>
      <c r="Z929">
        <v>142.8009708737865</v>
      </c>
      <c r="AA929">
        <v>32.538929321467599</v>
      </c>
      <c r="AB929">
        <v>4.423633817186218</v>
      </c>
      <c r="AC929">
        <v>-34.218018037137576</v>
      </c>
    </row>
    <row r="930" spans="1:29">
      <c r="A930">
        <v>3</v>
      </c>
      <c r="B930">
        <v>565</v>
      </c>
      <c r="C930">
        <v>2013</v>
      </c>
      <c r="D930">
        <v>99</v>
      </c>
      <c r="E930">
        <v>45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180</v>
      </c>
      <c r="R930">
        <v>745</v>
      </c>
      <c r="S930">
        <v>740</v>
      </c>
      <c r="T930">
        <v>1.7342520601517764</v>
      </c>
      <c r="U930">
        <v>1.6911546888700657</v>
      </c>
      <c r="V930">
        <v>16.561073825503357</v>
      </c>
      <c r="W930">
        <v>59.467567567567592</v>
      </c>
      <c r="X930">
        <v>152.24094177870509</v>
      </c>
      <c r="Y930">
        <v>139.75382550335561</v>
      </c>
      <c r="Z930">
        <v>140.69810810810799</v>
      </c>
      <c r="AA930">
        <v>30.806376958118086</v>
      </c>
      <c r="AB930">
        <v>4.5598455434991934</v>
      </c>
      <c r="AC930">
        <v>-30.746218196769178</v>
      </c>
    </row>
    <row r="931" spans="1:29">
      <c r="A931">
        <v>3</v>
      </c>
      <c r="B931">
        <v>566</v>
      </c>
      <c r="C931">
        <v>2013</v>
      </c>
      <c r="D931">
        <v>99</v>
      </c>
      <c r="E931">
        <v>46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202</v>
      </c>
      <c r="R931">
        <v>972</v>
      </c>
      <c r="S931">
        <v>970</v>
      </c>
      <c r="T931">
        <v>2.2626751710973503</v>
      </c>
      <c r="U931">
        <v>2.224592377803325</v>
      </c>
      <c r="V931">
        <v>16.358024691358022</v>
      </c>
      <c r="W931">
        <v>59.572164948453612</v>
      </c>
      <c r="X931">
        <v>152.99914396158545</v>
      </c>
      <c r="Y931">
        <v>140.90318930041141</v>
      </c>
      <c r="Z931">
        <v>141.19371134020611</v>
      </c>
      <c r="AA931">
        <v>31.731908745263794</v>
      </c>
      <c r="AB931">
        <v>4.4461785344743623</v>
      </c>
      <c r="AC931">
        <v>-40.895884294840691</v>
      </c>
    </row>
    <row r="932" spans="1:29">
      <c r="A932">
        <v>3</v>
      </c>
      <c r="B932">
        <v>567</v>
      </c>
      <c r="C932">
        <v>2013</v>
      </c>
      <c r="D932">
        <v>99</v>
      </c>
      <c r="E932">
        <v>47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193</v>
      </c>
      <c r="R932">
        <v>896</v>
      </c>
      <c r="S932">
        <v>896</v>
      </c>
      <c r="T932">
        <v>2.0857581824107272</v>
      </c>
      <c r="U932">
        <v>2.0429870995443298</v>
      </c>
      <c r="V932">
        <v>16.396205357142861</v>
      </c>
      <c r="W932">
        <v>59.581473214285694</v>
      </c>
      <c r="X932">
        <v>152.0871623974615</v>
      </c>
      <c r="Y932">
        <v>140.37645089285721</v>
      </c>
      <c r="Z932">
        <v>140.37645089285721</v>
      </c>
      <c r="AA932">
        <v>31.069443983718394</v>
      </c>
      <c r="AB932">
        <v>4.0468865423658906</v>
      </c>
      <c r="AC932">
        <v>-37.888817018674153</v>
      </c>
    </row>
    <row r="933" spans="1:29">
      <c r="A933">
        <v>3</v>
      </c>
      <c r="B933">
        <v>568</v>
      </c>
      <c r="C933">
        <v>2013</v>
      </c>
      <c r="D933">
        <v>99</v>
      </c>
      <c r="E933">
        <v>48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216</v>
      </c>
      <c r="R933">
        <v>1007</v>
      </c>
      <c r="S933">
        <v>1003</v>
      </c>
      <c r="T933">
        <v>2.3441501000977696</v>
      </c>
      <c r="U933">
        <v>2.3276080474251919</v>
      </c>
      <c r="V933">
        <v>16.622641509433961</v>
      </c>
      <c r="W933">
        <v>59.592223330009958</v>
      </c>
      <c r="X933">
        <v>154.69826060480219</v>
      </c>
      <c r="Y933">
        <v>142.30397219463771</v>
      </c>
      <c r="Z933">
        <v>142.87148554337003</v>
      </c>
      <c r="AA933">
        <v>30.294882484872076</v>
      </c>
      <c r="AB933">
        <v>4.368177699308438</v>
      </c>
      <c r="AC933">
        <v>-35.078739882892677</v>
      </c>
    </row>
    <row r="934" spans="1:29">
      <c r="A934">
        <v>3</v>
      </c>
      <c r="B934">
        <v>569</v>
      </c>
      <c r="C934">
        <v>2013</v>
      </c>
      <c r="D934">
        <v>99</v>
      </c>
      <c r="E934">
        <v>49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192</v>
      </c>
      <c r="R934">
        <v>821</v>
      </c>
      <c r="S934">
        <v>819</v>
      </c>
      <c r="T934">
        <v>1.9111690488384003</v>
      </c>
      <c r="U934">
        <v>1.8928930317590511</v>
      </c>
      <c r="V934">
        <v>15.794153471376372</v>
      </c>
      <c r="W934">
        <v>59.2039072039072</v>
      </c>
      <c r="X934">
        <v>154.09015509717145</v>
      </c>
      <c r="Y934">
        <v>141.94482338611456</v>
      </c>
      <c r="Z934">
        <v>142.2914529914531</v>
      </c>
      <c r="AA934">
        <v>30.701142035905196</v>
      </c>
      <c r="AB934">
        <v>4.3879270900593692</v>
      </c>
      <c r="AC934">
        <v>-43.99737268454993</v>
      </c>
    </row>
    <row r="935" spans="1:29">
      <c r="A935">
        <v>3</v>
      </c>
      <c r="B935">
        <v>570</v>
      </c>
      <c r="C935">
        <v>2013</v>
      </c>
      <c r="D935">
        <v>99</v>
      </c>
      <c r="E935">
        <v>50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218</v>
      </c>
      <c r="R935">
        <v>1055</v>
      </c>
      <c r="S935">
        <v>1054</v>
      </c>
      <c r="T935">
        <v>2.4558871455840592</v>
      </c>
      <c r="U935">
        <v>2.4909563150798277</v>
      </c>
      <c r="V935">
        <v>16.981042654028442</v>
      </c>
      <c r="W935">
        <v>59.449715370018971</v>
      </c>
      <c r="X935">
        <v>157.61164141245578</v>
      </c>
      <c r="Y935">
        <v>145.36180094786741</v>
      </c>
      <c r="Z935">
        <v>145.49971537001895</v>
      </c>
      <c r="AA935">
        <v>32.460319520493066</v>
      </c>
      <c r="AB935">
        <v>4.3683390512862745</v>
      </c>
      <c r="AC935">
        <v>-40.725211190270926</v>
      </c>
    </row>
    <row r="936" spans="1:29">
      <c r="A936">
        <v>3</v>
      </c>
      <c r="B936">
        <v>571</v>
      </c>
      <c r="C936">
        <v>2013</v>
      </c>
      <c r="D936">
        <v>99</v>
      </c>
      <c r="E936">
        <v>51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155</v>
      </c>
      <c r="R936">
        <v>958</v>
      </c>
      <c r="S936">
        <v>954</v>
      </c>
      <c r="T936">
        <v>2.2300851994971831</v>
      </c>
      <c r="U936">
        <v>2.1900193821882179</v>
      </c>
      <c r="V936">
        <v>16.259916492693112</v>
      </c>
      <c r="W936">
        <v>59.533542976939216</v>
      </c>
      <c r="X936">
        <v>153.03686580701489</v>
      </c>
      <c r="Y936">
        <v>140.74050104384128</v>
      </c>
      <c r="Z936">
        <v>141.33060796645699</v>
      </c>
      <c r="AA936">
        <v>30.333261217817714</v>
      </c>
      <c r="AB936">
        <v>4.1288759980245295</v>
      </c>
      <c r="AC936">
        <v>-33.691746637531381</v>
      </c>
    </row>
    <row r="937" spans="1:29">
      <c r="A937">
        <v>3</v>
      </c>
      <c r="B937">
        <v>572</v>
      </c>
      <c r="C937">
        <v>2013</v>
      </c>
      <c r="D937">
        <v>99</v>
      </c>
      <c r="E937">
        <v>52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89</v>
      </c>
      <c r="R937">
        <v>497</v>
      </c>
      <c r="S937">
        <v>497</v>
      </c>
      <c r="T937">
        <v>1.1569439918059501</v>
      </c>
      <c r="U937">
        <v>1.1513936420824691</v>
      </c>
      <c r="V937">
        <v>15.754527162977867</v>
      </c>
      <c r="W937">
        <v>59.824949698189158</v>
      </c>
      <c r="X937">
        <v>154.52629100714788</v>
      </c>
      <c r="Y937">
        <v>142.62776659959761</v>
      </c>
      <c r="Z937">
        <v>142.62776659959761</v>
      </c>
      <c r="AA937">
        <v>33.910021690766875</v>
      </c>
      <c r="AB937">
        <v>4.140337621645366</v>
      </c>
      <c r="AC937">
        <v>-44.065843450325353</v>
      </c>
    </row>
    <row r="938" spans="1:29">
      <c r="A938">
        <v>3</v>
      </c>
      <c r="B938">
        <v>573</v>
      </c>
      <c r="C938">
        <v>2012</v>
      </c>
      <c r="D938">
        <v>99</v>
      </c>
      <c r="E938">
        <v>1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213</v>
      </c>
      <c r="R938">
        <v>858</v>
      </c>
      <c r="S938">
        <v>857</v>
      </c>
      <c r="T938">
        <v>1.9964631422189127</v>
      </c>
      <c r="U938">
        <v>2.0064763730176511</v>
      </c>
      <c r="V938">
        <v>16.058275058275058</v>
      </c>
      <c r="W938">
        <v>59.373395565927638</v>
      </c>
      <c r="X938">
        <v>156.79778870461425</v>
      </c>
      <c r="Y938">
        <v>144.61130536130543</v>
      </c>
      <c r="Z938">
        <v>144.7800466744458</v>
      </c>
      <c r="AA938">
        <v>33.177149578288677</v>
      </c>
      <c r="AB938">
        <v>4.1582625594479214</v>
      </c>
      <c r="AC938">
        <v>-35.519510623660494</v>
      </c>
    </row>
    <row r="939" spans="1:29">
      <c r="A939">
        <v>3</v>
      </c>
      <c r="B939">
        <v>574</v>
      </c>
      <c r="C939">
        <v>2012</v>
      </c>
      <c r="D939">
        <v>99</v>
      </c>
      <c r="E939">
        <v>2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222</v>
      </c>
      <c r="R939">
        <v>983</v>
      </c>
      <c r="S939">
        <v>981</v>
      </c>
      <c r="T939">
        <v>2.2873231571109458</v>
      </c>
      <c r="U939">
        <v>2.3607681922866619</v>
      </c>
      <c r="V939">
        <v>16.093591047812822</v>
      </c>
      <c r="W939">
        <v>58.6065239551478</v>
      </c>
      <c r="X939">
        <v>161.15237476978649</v>
      </c>
      <c r="Y939">
        <v>148.50986775178012</v>
      </c>
      <c r="Z939">
        <v>148.81264016309871</v>
      </c>
      <c r="AA939">
        <v>33.485406367770381</v>
      </c>
      <c r="AB939">
        <v>4.698679868246848</v>
      </c>
      <c r="AC939">
        <v>-41.571192964465375</v>
      </c>
    </row>
    <row r="940" spans="1:29">
      <c r="A940">
        <v>3</v>
      </c>
      <c r="B940">
        <v>575</v>
      </c>
      <c r="C940">
        <v>2012</v>
      </c>
      <c r="D940">
        <v>99</v>
      </c>
      <c r="E940">
        <v>3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198</v>
      </c>
      <c r="R940">
        <v>868</v>
      </c>
      <c r="S940">
        <v>868</v>
      </c>
      <c r="T940">
        <v>2.0197319434102754</v>
      </c>
      <c r="U940">
        <v>2.0069162319542437</v>
      </c>
      <c r="V940">
        <v>16.536866359447004</v>
      </c>
      <c r="W940">
        <v>59.16013824884795</v>
      </c>
      <c r="X940">
        <v>154.90423933177243</v>
      </c>
      <c r="Y940">
        <v>142.97661290322588</v>
      </c>
      <c r="Z940">
        <v>142.97661290322588</v>
      </c>
      <c r="AA940">
        <v>32.305139609813885</v>
      </c>
      <c r="AB940">
        <v>4.2649494169654369</v>
      </c>
      <c r="AC940">
        <v>-43.090575426920097</v>
      </c>
    </row>
    <row r="941" spans="1:29">
      <c r="A941">
        <v>3</v>
      </c>
      <c r="B941">
        <v>576</v>
      </c>
      <c r="C941">
        <v>2012</v>
      </c>
      <c r="D941">
        <v>99</v>
      </c>
      <c r="E941">
        <v>4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202</v>
      </c>
      <c r="R941">
        <v>902</v>
      </c>
      <c r="S941">
        <v>902</v>
      </c>
      <c r="T941">
        <v>2.0988458674609087</v>
      </c>
      <c r="U941">
        <v>2.1539132074550857</v>
      </c>
      <c r="V941">
        <v>16.161862527716185</v>
      </c>
      <c r="W941">
        <v>59.082039911308208</v>
      </c>
      <c r="X941">
        <v>159.98359249819259</v>
      </c>
      <c r="Y941">
        <v>147.66485587583148</v>
      </c>
      <c r="Z941">
        <v>147.66485587583148</v>
      </c>
      <c r="AA941">
        <v>33.130257871317973</v>
      </c>
      <c r="AB941">
        <v>4.3441130548640192</v>
      </c>
      <c r="AC941">
        <v>-41.045308686639821</v>
      </c>
    </row>
    <row r="942" spans="1:29">
      <c r="A942">
        <v>3</v>
      </c>
      <c r="B942">
        <v>577</v>
      </c>
      <c r="C942">
        <v>2012</v>
      </c>
      <c r="D942">
        <v>99</v>
      </c>
      <c r="E942">
        <v>5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187</v>
      </c>
      <c r="R942">
        <v>871</v>
      </c>
      <c r="S942">
        <v>870</v>
      </c>
      <c r="T942">
        <v>2.0267125837676843</v>
      </c>
      <c r="U942">
        <v>2.009940262143314</v>
      </c>
      <c r="V942">
        <v>15.877152698048221</v>
      </c>
      <c r="W942">
        <v>58.537931034482767</v>
      </c>
      <c r="X942">
        <v>154.75294583006303</v>
      </c>
      <c r="Y942">
        <v>142.69885189437423</v>
      </c>
      <c r="Z942">
        <v>142.86287356321839</v>
      </c>
      <c r="AA942">
        <v>33.385381046270552</v>
      </c>
      <c r="AB942">
        <v>4.8288225017973554</v>
      </c>
      <c r="AC942">
        <v>-44.195103103256045</v>
      </c>
    </row>
    <row r="943" spans="1:29">
      <c r="A943">
        <v>3</v>
      </c>
      <c r="B943">
        <v>578</v>
      </c>
      <c r="C943">
        <v>2012</v>
      </c>
      <c r="D943">
        <v>99</v>
      </c>
      <c r="E943">
        <v>6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175</v>
      </c>
      <c r="R943">
        <v>912</v>
      </c>
      <c r="S943">
        <v>911</v>
      </c>
      <c r="T943">
        <v>2.1221146686522721</v>
      </c>
      <c r="U943">
        <v>2.1174113842317088</v>
      </c>
      <c r="V943">
        <v>15.941885964912283</v>
      </c>
      <c r="W943">
        <v>59.002195389681646</v>
      </c>
      <c r="X943">
        <v>155.71577236699557</v>
      </c>
      <c r="Y943">
        <v>143.57072368421055</v>
      </c>
      <c r="Z943">
        <v>143.72832052689361</v>
      </c>
      <c r="AA943">
        <v>33.608714262037807</v>
      </c>
      <c r="AB943">
        <v>4.2036515945085569</v>
      </c>
      <c r="AC943">
        <v>-34.133404143410644</v>
      </c>
    </row>
    <row r="944" spans="1:29">
      <c r="A944">
        <v>3</v>
      </c>
      <c r="B944">
        <v>579</v>
      </c>
      <c r="C944">
        <v>2012</v>
      </c>
      <c r="D944">
        <v>99</v>
      </c>
      <c r="E944">
        <v>7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191</v>
      </c>
      <c r="R944">
        <v>930</v>
      </c>
      <c r="S944">
        <v>930</v>
      </c>
      <c r="T944">
        <v>2.1639985107967235</v>
      </c>
      <c r="U944">
        <v>2.0773437927907334</v>
      </c>
      <c r="V944">
        <v>16.71720430107527</v>
      </c>
      <c r="W944">
        <v>59.592473118279599</v>
      </c>
      <c r="X944">
        <v>149.65085800160762</v>
      </c>
      <c r="Y944">
        <v>138.12774193548375</v>
      </c>
      <c r="Z944">
        <v>138.12774193548375</v>
      </c>
      <c r="AA944">
        <v>31.082105010607304</v>
      </c>
      <c r="AB944">
        <v>4.0946525988405176</v>
      </c>
      <c r="AC944">
        <v>-30.086715746627156</v>
      </c>
    </row>
    <row r="945" spans="1:29">
      <c r="A945">
        <v>3</v>
      </c>
      <c r="B945">
        <v>580</v>
      </c>
      <c r="C945">
        <v>2012</v>
      </c>
      <c r="D945">
        <v>99</v>
      </c>
      <c r="E945">
        <v>8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174</v>
      </c>
      <c r="R945">
        <v>837</v>
      </c>
      <c r="S945">
        <v>837</v>
      </c>
      <c r="T945">
        <v>1.9475986597170516</v>
      </c>
      <c r="U945">
        <v>1.9481546357081032</v>
      </c>
      <c r="V945">
        <v>15.512544802867385</v>
      </c>
      <c r="W945">
        <v>59.370370370370381</v>
      </c>
      <c r="X945">
        <v>155.93792513374538</v>
      </c>
      <c r="Y945">
        <v>143.93070489844689</v>
      </c>
      <c r="Z945">
        <v>143.93070489844689</v>
      </c>
      <c r="AA945">
        <v>32.931130861084299</v>
      </c>
      <c r="AB945">
        <v>4.2244643903018648</v>
      </c>
      <c r="AC945">
        <v>-36.618314498664702</v>
      </c>
    </row>
    <row r="946" spans="1:29">
      <c r="A946">
        <v>3</v>
      </c>
      <c r="B946">
        <v>581</v>
      </c>
      <c r="C946">
        <v>2012</v>
      </c>
      <c r="D946">
        <v>99</v>
      </c>
      <c r="E946">
        <v>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189</v>
      </c>
      <c r="R946">
        <v>781</v>
      </c>
      <c r="S946">
        <v>781</v>
      </c>
      <c r="T946">
        <v>1.8172933730454204</v>
      </c>
      <c r="U946">
        <v>1.8471730500628865</v>
      </c>
      <c r="V946">
        <v>16.138284250960311</v>
      </c>
      <c r="W946">
        <v>59</v>
      </c>
      <c r="X946">
        <v>158.45659993646501</v>
      </c>
      <c r="Y946">
        <v>146.25544174135737</v>
      </c>
      <c r="Z946">
        <v>146.25544174135737</v>
      </c>
      <c r="AA946">
        <v>33.992849842662693</v>
      </c>
      <c r="AB946">
        <v>4.7630137114937101</v>
      </c>
      <c r="AC946">
        <v>-47.629954156954653</v>
      </c>
    </row>
    <row r="947" spans="1:29">
      <c r="A947">
        <v>3</v>
      </c>
      <c r="B947">
        <v>582</v>
      </c>
      <c r="C947">
        <v>2012</v>
      </c>
      <c r="D947">
        <v>99</v>
      </c>
      <c r="E947">
        <v>10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188</v>
      </c>
      <c r="R947">
        <v>801</v>
      </c>
      <c r="S947">
        <v>800</v>
      </c>
      <c r="T947">
        <v>1.8638309754281464</v>
      </c>
      <c r="U947">
        <v>1.8735856089281784</v>
      </c>
      <c r="V947">
        <v>16.515605493133592</v>
      </c>
      <c r="W947">
        <v>59.477499999999999</v>
      </c>
      <c r="X947">
        <v>157.04002174962773</v>
      </c>
      <c r="Y947">
        <v>144.64269662921339</v>
      </c>
      <c r="Z947">
        <v>144.82349999999985</v>
      </c>
      <c r="AA947">
        <v>32.30702512999374</v>
      </c>
      <c r="AB947">
        <v>4.2493521565057728</v>
      </c>
      <c r="AC947">
        <v>-39.147861269007642</v>
      </c>
    </row>
    <row r="948" spans="1:29">
      <c r="A948">
        <v>3</v>
      </c>
      <c r="B948">
        <v>583</v>
      </c>
      <c r="C948">
        <v>2012</v>
      </c>
      <c r="D948">
        <v>99</v>
      </c>
      <c r="E948">
        <v>11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197</v>
      </c>
      <c r="R948">
        <v>784</v>
      </c>
      <c r="S948">
        <v>783</v>
      </c>
      <c r="T948">
        <v>1.8242740134028297</v>
      </c>
      <c r="U948">
        <v>1.813892546698666</v>
      </c>
      <c r="V948">
        <v>17.596938775510203</v>
      </c>
      <c r="W948">
        <v>59.131545338441882</v>
      </c>
      <c r="X948">
        <v>155.1618778605698</v>
      </c>
      <c r="Y948">
        <v>143.07079081632639</v>
      </c>
      <c r="Z948">
        <v>143.25351213282229</v>
      </c>
      <c r="AA948">
        <v>32.54749683531422</v>
      </c>
      <c r="AB948">
        <v>4.4163071248350967</v>
      </c>
      <c r="AC948">
        <v>-42.162916963879539</v>
      </c>
    </row>
    <row r="949" spans="1:29">
      <c r="A949">
        <v>3</v>
      </c>
      <c r="B949">
        <v>584</v>
      </c>
      <c r="C949">
        <v>2012</v>
      </c>
      <c r="D949">
        <v>99</v>
      </c>
      <c r="E949">
        <v>12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201</v>
      </c>
      <c r="R949">
        <v>779</v>
      </c>
      <c r="S949">
        <v>779</v>
      </c>
      <c r="T949">
        <v>1.8126396128071487</v>
      </c>
      <c r="U949">
        <v>1.8268700024565812</v>
      </c>
      <c r="V949">
        <v>16.309370988446727</v>
      </c>
      <c r="W949">
        <v>59.304236200256746</v>
      </c>
      <c r="X949">
        <v>157.11728651756496</v>
      </c>
      <c r="Y949">
        <v>145.01925545571251</v>
      </c>
      <c r="Z949">
        <v>145.01925545571251</v>
      </c>
      <c r="AA949">
        <v>32.172626305594186</v>
      </c>
      <c r="AB949">
        <v>4.3186457281136086</v>
      </c>
      <c r="AC949">
        <v>-45.652448666784323</v>
      </c>
    </row>
    <row r="950" spans="1:29">
      <c r="A950">
        <v>3</v>
      </c>
      <c r="B950">
        <v>585</v>
      </c>
      <c r="C950">
        <v>2012</v>
      </c>
      <c r="D950">
        <v>99</v>
      </c>
      <c r="E950">
        <v>13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208</v>
      </c>
      <c r="R950">
        <v>880</v>
      </c>
      <c r="S950">
        <v>879</v>
      </c>
      <c r="T950">
        <v>2.0476545048399122</v>
      </c>
      <c r="U950">
        <v>2.0662648458253212</v>
      </c>
      <c r="V950">
        <v>16.914772727272723</v>
      </c>
      <c r="W950">
        <v>59.335608646188867</v>
      </c>
      <c r="X950">
        <v>157.46626612823803</v>
      </c>
      <c r="Y950">
        <v>145.19738636363653</v>
      </c>
      <c r="Z950">
        <v>145.36257110352685</v>
      </c>
      <c r="AA950">
        <v>31.239205163335871</v>
      </c>
      <c r="AB950">
        <v>4.2084474679268951</v>
      </c>
      <c r="AC950">
        <v>-42.471697565555125</v>
      </c>
    </row>
    <row r="951" spans="1:29">
      <c r="A951">
        <v>3</v>
      </c>
      <c r="B951">
        <v>586</v>
      </c>
      <c r="C951">
        <v>2012</v>
      </c>
      <c r="D951">
        <v>99</v>
      </c>
      <c r="E951">
        <v>14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78</v>
      </c>
      <c r="R951">
        <v>364</v>
      </c>
      <c r="S951">
        <v>361</v>
      </c>
      <c r="T951">
        <v>0.84698436336559957</v>
      </c>
      <c r="U951">
        <v>0.85872592886119459</v>
      </c>
      <c r="V951">
        <v>16.472527472527467</v>
      </c>
      <c r="W951">
        <v>59.171745152354575</v>
      </c>
      <c r="X951">
        <v>159.16147774219277</v>
      </c>
      <c r="Y951">
        <v>145.88434065934064</v>
      </c>
      <c r="Z951">
        <v>147.09667590027712</v>
      </c>
      <c r="AA951">
        <v>33.880888639307017</v>
      </c>
      <c r="AB951">
        <v>4.453935295188165</v>
      </c>
      <c r="AC951">
        <v>-43.914670812694126</v>
      </c>
    </row>
    <row r="952" spans="1:29">
      <c r="A952">
        <v>3</v>
      </c>
      <c r="B952">
        <v>587</v>
      </c>
      <c r="C952">
        <v>2012</v>
      </c>
      <c r="D952">
        <v>99</v>
      </c>
      <c r="E952">
        <v>15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222</v>
      </c>
      <c r="R952">
        <v>1027</v>
      </c>
      <c r="S952">
        <v>1018</v>
      </c>
      <c r="T952">
        <v>2.3897058823529407</v>
      </c>
      <c r="U952">
        <v>2.3649614063402802</v>
      </c>
      <c r="V952">
        <v>16.938656280428436</v>
      </c>
      <c r="W952">
        <v>59.480353634577618</v>
      </c>
      <c r="X952">
        <v>155.47065630996667</v>
      </c>
      <c r="Y952">
        <v>142.39970788704977</v>
      </c>
      <c r="Z952">
        <v>143.6586444007859</v>
      </c>
      <c r="AA952">
        <v>31.130069811877803</v>
      </c>
      <c r="AB952">
        <v>4.3773514110618068</v>
      </c>
      <c r="AC952">
        <v>-35.141258691313446</v>
      </c>
    </row>
    <row r="953" spans="1:29">
      <c r="A953">
        <v>3</v>
      </c>
      <c r="B953">
        <v>588</v>
      </c>
      <c r="C953">
        <v>2012</v>
      </c>
      <c r="D953">
        <v>99</v>
      </c>
      <c r="E953">
        <v>16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203</v>
      </c>
      <c r="R953">
        <v>934</v>
      </c>
      <c r="S953">
        <v>934</v>
      </c>
      <c r="T953">
        <v>2.1733060312732686</v>
      </c>
      <c r="U953">
        <v>2.1989017207491814</v>
      </c>
      <c r="V953">
        <v>15.875802997858672</v>
      </c>
      <c r="W953">
        <v>58.554603854389718</v>
      </c>
      <c r="X953">
        <v>157.72942713106181</v>
      </c>
      <c r="Y953">
        <v>145.58426124196987</v>
      </c>
      <c r="Z953">
        <v>145.58426124196987</v>
      </c>
      <c r="AA953">
        <v>33.511998532666439</v>
      </c>
      <c r="AB953">
        <v>4.5989845266151752</v>
      </c>
      <c r="AC953">
        <v>-41.300237429746701</v>
      </c>
    </row>
    <row r="954" spans="1:29">
      <c r="A954">
        <v>3</v>
      </c>
      <c r="B954">
        <v>589</v>
      </c>
      <c r="C954">
        <v>2012</v>
      </c>
      <c r="D954">
        <v>99</v>
      </c>
      <c r="E954">
        <v>17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186</v>
      </c>
      <c r="R954">
        <v>798</v>
      </c>
      <c r="S954">
        <v>797</v>
      </c>
      <c r="T954">
        <v>1.8568503350707368</v>
      </c>
      <c r="U954">
        <v>1.8845157800768049</v>
      </c>
      <c r="V954">
        <v>15.937343358395996</v>
      </c>
      <c r="W954">
        <v>58.7490589711418</v>
      </c>
      <c r="X954">
        <v>158.42110693852709</v>
      </c>
      <c r="Y954">
        <v>146.03345864661637</v>
      </c>
      <c r="Z954">
        <v>146.21668757841891</v>
      </c>
      <c r="AA954">
        <v>33.031928359708488</v>
      </c>
      <c r="AB954">
        <v>4.5640309664562384</v>
      </c>
      <c r="AC954">
        <v>-44.799957069374685</v>
      </c>
    </row>
    <row r="955" spans="1:29">
      <c r="A955">
        <v>3</v>
      </c>
      <c r="B955">
        <v>590</v>
      </c>
      <c r="C955">
        <v>2012</v>
      </c>
      <c r="D955">
        <v>99</v>
      </c>
      <c r="E955">
        <v>18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185</v>
      </c>
      <c r="R955">
        <v>889</v>
      </c>
      <c r="S955">
        <v>888</v>
      </c>
      <c r="T955">
        <v>2.068596425912137</v>
      </c>
      <c r="U955">
        <v>2.0474350022309089</v>
      </c>
      <c r="V955">
        <v>16.967379077615298</v>
      </c>
      <c r="W955">
        <v>59.361486486486477</v>
      </c>
      <c r="X955">
        <v>154.48463037461599</v>
      </c>
      <c r="Y955">
        <v>142.4176602924633</v>
      </c>
      <c r="Z955">
        <v>142.5780405405404</v>
      </c>
      <c r="AA955">
        <v>31.627934500297847</v>
      </c>
      <c r="AB955">
        <v>4.1793899666172489</v>
      </c>
      <c r="AC955">
        <v>-37.665094261954863</v>
      </c>
    </row>
    <row r="956" spans="1:29">
      <c r="A956">
        <v>3</v>
      </c>
      <c r="B956">
        <v>591</v>
      </c>
      <c r="C956">
        <v>2012</v>
      </c>
      <c r="D956">
        <v>99</v>
      </c>
      <c r="E956">
        <v>19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188</v>
      </c>
      <c r="R956">
        <v>810</v>
      </c>
      <c r="S956">
        <v>810</v>
      </c>
      <c r="T956">
        <v>1.8847728965003716</v>
      </c>
      <c r="U956">
        <v>1.8299797404531497</v>
      </c>
      <c r="V956">
        <v>15.938271604938269</v>
      </c>
      <c r="W956">
        <v>59.482716049382717</v>
      </c>
      <c r="X956">
        <v>151.36136859141541</v>
      </c>
      <c r="Y956">
        <v>139.70654320987651</v>
      </c>
      <c r="Z956">
        <v>139.70654320987651</v>
      </c>
      <c r="AA956">
        <v>31.294735393660758</v>
      </c>
      <c r="AB956">
        <v>4.4793432643486488</v>
      </c>
      <c r="AC956">
        <v>-41.548524711897883</v>
      </c>
    </row>
    <row r="957" spans="1:29">
      <c r="A957">
        <v>3</v>
      </c>
      <c r="B957">
        <v>592</v>
      </c>
      <c r="C957">
        <v>2012</v>
      </c>
      <c r="D957">
        <v>99</v>
      </c>
      <c r="E957">
        <v>20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199</v>
      </c>
      <c r="R957">
        <v>761</v>
      </c>
      <c r="S957">
        <v>758</v>
      </c>
      <c r="T957">
        <v>1.7707557706626951</v>
      </c>
      <c r="U957">
        <v>1.787966743494823</v>
      </c>
      <c r="V957">
        <v>15.932982917214195</v>
      </c>
      <c r="W957">
        <v>59.382585751978894</v>
      </c>
      <c r="X957">
        <v>157.90080623231972</v>
      </c>
      <c r="Y957">
        <v>145.28817345597901</v>
      </c>
      <c r="Z957">
        <v>145.86319261213723</v>
      </c>
      <c r="AA957">
        <v>32.758006193211529</v>
      </c>
      <c r="AB957">
        <v>4.7553677672168844</v>
      </c>
      <c r="AC957">
        <v>-46.838020816285997</v>
      </c>
    </row>
    <row r="958" spans="1:29">
      <c r="A958">
        <v>3</v>
      </c>
      <c r="B958">
        <v>593</v>
      </c>
      <c r="C958">
        <v>2012</v>
      </c>
      <c r="D958">
        <v>99</v>
      </c>
      <c r="E958">
        <v>21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180</v>
      </c>
      <c r="R958">
        <v>887</v>
      </c>
      <c r="S958">
        <v>887</v>
      </c>
      <c r="T958">
        <v>2.0639426656738644</v>
      </c>
      <c r="U958">
        <v>2.0126780605979095</v>
      </c>
      <c r="V958">
        <v>15.67192784667418</v>
      </c>
      <c r="W958">
        <v>58.925591882750851</v>
      </c>
      <c r="X958">
        <v>152.02131180980615</v>
      </c>
      <c r="Y958">
        <v>140.31567080045079</v>
      </c>
      <c r="Z958">
        <v>140.31567080045079</v>
      </c>
      <c r="AA958">
        <v>31.067235741423463</v>
      </c>
      <c r="AB958">
        <v>4.138946522209638</v>
      </c>
      <c r="AC958">
        <v>-33.521909952461719</v>
      </c>
    </row>
    <row r="959" spans="1:29">
      <c r="A959">
        <v>3</v>
      </c>
      <c r="B959">
        <v>594</v>
      </c>
      <c r="C959">
        <v>2012</v>
      </c>
      <c r="D959">
        <v>99</v>
      </c>
      <c r="E959">
        <v>22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194</v>
      </c>
      <c r="R959">
        <v>878</v>
      </c>
      <c r="S959">
        <v>878</v>
      </c>
      <c r="T959">
        <v>2.0430007446016378</v>
      </c>
      <c r="U959">
        <v>2.0372341560102356</v>
      </c>
      <c r="V959">
        <v>16.091116173120724</v>
      </c>
      <c r="W959">
        <v>58.88838268792712</v>
      </c>
      <c r="X959">
        <v>155.45339674281885</v>
      </c>
      <c r="Y959">
        <v>143.48348519362185</v>
      </c>
      <c r="Z959">
        <v>143.48348519362185</v>
      </c>
      <c r="AA959">
        <v>33.098048764916172</v>
      </c>
      <c r="AB959">
        <v>4.5490319758528051</v>
      </c>
      <c r="AC959">
        <v>-42.177621726130759</v>
      </c>
    </row>
    <row r="960" spans="1:29">
      <c r="A960">
        <v>3</v>
      </c>
      <c r="B960">
        <v>595</v>
      </c>
      <c r="C960">
        <v>2012</v>
      </c>
      <c r="D960">
        <v>99</v>
      </c>
      <c r="E960">
        <v>23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160</v>
      </c>
      <c r="R960">
        <v>746</v>
      </c>
      <c r="S960">
        <v>742</v>
      </c>
      <c r="T960">
        <v>1.7358525688756516</v>
      </c>
      <c r="U960">
        <v>1.7087048099722886</v>
      </c>
      <c r="V960">
        <v>16.526809651474533</v>
      </c>
      <c r="W960">
        <v>59.885444743935295</v>
      </c>
      <c r="X960">
        <v>154.16203137571549</v>
      </c>
      <c r="Y960">
        <v>141.63927613941021</v>
      </c>
      <c r="Z960">
        <v>142.40283018867922</v>
      </c>
      <c r="AA960">
        <v>32.518624231495259</v>
      </c>
      <c r="AB960">
        <v>3.9954932163745678</v>
      </c>
      <c r="AC960">
        <v>-35.840889857361653</v>
      </c>
    </row>
    <row r="961" spans="1:29">
      <c r="A961">
        <v>3</v>
      </c>
      <c r="B961">
        <v>596</v>
      </c>
      <c r="C961">
        <v>2012</v>
      </c>
      <c r="D961">
        <v>99</v>
      </c>
      <c r="E961">
        <v>24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195</v>
      </c>
      <c r="R961">
        <v>874.5</v>
      </c>
      <c r="S961">
        <v>872.5</v>
      </c>
      <c r="T961">
        <v>2.0348566641846606</v>
      </c>
      <c r="U961">
        <v>2.0531677225625971</v>
      </c>
      <c r="V961">
        <v>16.434534019439685</v>
      </c>
      <c r="W961">
        <v>59.392550143266483</v>
      </c>
      <c r="X961">
        <v>157.65764928666891</v>
      </c>
      <c r="Y961">
        <v>145.1844482561462</v>
      </c>
      <c r="Z961">
        <v>145.51724928366747</v>
      </c>
      <c r="AA961">
        <v>32.575209260052695</v>
      </c>
      <c r="AB961">
        <v>4.4003192871821879</v>
      </c>
      <c r="AC961">
        <v>-32.581185087701279</v>
      </c>
    </row>
    <row r="962" spans="1:29">
      <c r="A962">
        <v>3</v>
      </c>
      <c r="B962">
        <v>597</v>
      </c>
      <c r="C962">
        <v>2012</v>
      </c>
      <c r="D962">
        <v>99</v>
      </c>
      <c r="E962">
        <v>25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176</v>
      </c>
      <c r="R962">
        <v>755.5</v>
      </c>
      <c r="S962">
        <v>755.5</v>
      </c>
      <c r="T962">
        <v>1.7579579300074459</v>
      </c>
      <c r="U962">
        <v>1.7368573990426304</v>
      </c>
      <c r="V962">
        <v>15.952349437458636</v>
      </c>
      <c r="W962">
        <v>59.310390469887487</v>
      </c>
      <c r="X962">
        <v>154.02225499819664</v>
      </c>
      <c r="Y962">
        <v>142.16254136333549</v>
      </c>
      <c r="Z962">
        <v>142.16254136333549</v>
      </c>
      <c r="AA962">
        <v>33.397180633741065</v>
      </c>
      <c r="AB962">
        <v>4.3998846977870087</v>
      </c>
      <c r="AC962">
        <v>-42.579643063076809</v>
      </c>
    </row>
    <row r="963" spans="1:29">
      <c r="A963">
        <v>3</v>
      </c>
      <c r="B963">
        <v>598</v>
      </c>
      <c r="C963">
        <v>2012</v>
      </c>
      <c r="D963">
        <v>99</v>
      </c>
      <c r="E963">
        <v>26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181</v>
      </c>
      <c r="R963">
        <v>766</v>
      </c>
      <c r="S963">
        <v>765</v>
      </c>
      <c r="T963">
        <v>1.7823901712583765</v>
      </c>
      <c r="U963">
        <v>1.7548705927731467</v>
      </c>
      <c r="V963">
        <v>17.515665796344649</v>
      </c>
      <c r="W963">
        <v>59.54117647058824</v>
      </c>
      <c r="X963">
        <v>153.62904480508297</v>
      </c>
      <c r="Y963">
        <v>141.66801566579628</v>
      </c>
      <c r="Z963">
        <v>141.85320261437903</v>
      </c>
      <c r="AA963">
        <v>30.820703606326603</v>
      </c>
      <c r="AB963">
        <v>4.1626966092139615</v>
      </c>
      <c r="AC963">
        <v>-34.487954074439038</v>
      </c>
    </row>
    <row r="964" spans="1:29">
      <c r="A964">
        <v>3</v>
      </c>
      <c r="B964">
        <v>599</v>
      </c>
      <c r="C964">
        <v>2012</v>
      </c>
      <c r="D964">
        <v>99</v>
      </c>
      <c r="E964">
        <v>27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198</v>
      </c>
      <c r="R964">
        <v>896</v>
      </c>
      <c r="S964">
        <v>896</v>
      </c>
      <c r="T964">
        <v>2.0848845867460906</v>
      </c>
      <c r="U964">
        <v>2.0903309513193071</v>
      </c>
      <c r="V964">
        <v>15.725446428571423</v>
      </c>
      <c r="W964">
        <v>58.691964285714306</v>
      </c>
      <c r="X964">
        <v>156.30066456430885</v>
      </c>
      <c r="Y964">
        <v>144.26551339285703</v>
      </c>
      <c r="Z964">
        <v>144.26551339285703</v>
      </c>
      <c r="AA964">
        <v>32.202575255476759</v>
      </c>
      <c r="AB964">
        <v>4.7246719159122943</v>
      </c>
      <c r="AC964">
        <v>-43.980884834322175</v>
      </c>
    </row>
    <row r="965" spans="1:29">
      <c r="A965">
        <v>3</v>
      </c>
      <c r="B965">
        <v>600</v>
      </c>
      <c r="C965">
        <v>2012</v>
      </c>
      <c r="D965">
        <v>99</v>
      </c>
      <c r="E965">
        <v>28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161</v>
      </c>
      <c r="R965">
        <v>729</v>
      </c>
      <c r="S965">
        <v>718</v>
      </c>
      <c r="T965">
        <v>1.696295606850335</v>
      </c>
      <c r="U965">
        <v>1.681064850618488</v>
      </c>
      <c r="V965">
        <v>16.57475994513031</v>
      </c>
      <c r="W965">
        <v>58.885793871866319</v>
      </c>
      <c r="X965">
        <v>156.51369438536875</v>
      </c>
      <c r="Y965">
        <v>142.59766803840876</v>
      </c>
      <c r="Z965">
        <v>144.78231197771581</v>
      </c>
      <c r="AA965">
        <v>33.145630914099904</v>
      </c>
      <c r="AB965">
        <v>4.5304041119000757</v>
      </c>
      <c r="AC965">
        <v>-47.043786946806144</v>
      </c>
    </row>
    <row r="966" spans="1:29">
      <c r="A966">
        <v>3</v>
      </c>
      <c r="B966">
        <v>601</v>
      </c>
      <c r="C966">
        <v>2012</v>
      </c>
      <c r="D966">
        <v>99</v>
      </c>
      <c r="E966">
        <v>29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144</v>
      </c>
      <c r="R966">
        <v>663</v>
      </c>
      <c r="S966">
        <v>658</v>
      </c>
      <c r="T966">
        <v>1.542721518987342</v>
      </c>
      <c r="U966">
        <v>1.5859793152777388</v>
      </c>
      <c r="V966">
        <v>16.541478129713418</v>
      </c>
      <c r="W966">
        <v>59.472644376899687</v>
      </c>
      <c r="X966">
        <v>161.30314781133723</v>
      </c>
      <c r="Y966">
        <v>147.92428355957765</v>
      </c>
      <c r="Z966">
        <v>149.04832826747716</v>
      </c>
      <c r="AA966">
        <v>32.19396626342683</v>
      </c>
      <c r="AB966">
        <v>4.4694177964117312</v>
      </c>
      <c r="AC966">
        <v>-46.379625563538305</v>
      </c>
    </row>
    <row r="967" spans="1:29">
      <c r="A967">
        <v>3</v>
      </c>
      <c r="B967">
        <v>602</v>
      </c>
      <c r="C967">
        <v>2012</v>
      </c>
      <c r="D967">
        <v>99</v>
      </c>
      <c r="E967">
        <v>30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175</v>
      </c>
      <c r="R967">
        <v>881</v>
      </c>
      <c r="S967">
        <v>881</v>
      </c>
      <c r="T967">
        <v>2.0499813849590462</v>
      </c>
      <c r="U967">
        <v>2.0471180450560129</v>
      </c>
      <c r="V967">
        <v>17.169125993189553</v>
      </c>
      <c r="W967">
        <v>59.481271282633365</v>
      </c>
      <c r="X967">
        <v>155.67567634041379</v>
      </c>
      <c r="Y967">
        <v>143.68864926220212</v>
      </c>
      <c r="Z967">
        <v>143.68864926220212</v>
      </c>
      <c r="AA967">
        <v>31.581303224938356</v>
      </c>
      <c r="AB967">
        <v>3.9442685290773927</v>
      </c>
      <c r="AC967">
        <v>-32.768423899609189</v>
      </c>
    </row>
    <row r="968" spans="1:29">
      <c r="A968">
        <v>3</v>
      </c>
      <c r="B968">
        <v>603</v>
      </c>
      <c r="C968">
        <v>2012</v>
      </c>
      <c r="D968">
        <v>99</v>
      </c>
      <c r="E968">
        <v>31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179</v>
      </c>
      <c r="R968">
        <v>895</v>
      </c>
      <c r="S968">
        <v>894</v>
      </c>
      <c r="T968">
        <v>2.0825577066269543</v>
      </c>
      <c r="U968">
        <v>2.0700279037130036</v>
      </c>
      <c r="V968">
        <v>16.096089385474858</v>
      </c>
      <c r="W968">
        <v>58.733780760626409</v>
      </c>
      <c r="X968">
        <v>155.10062523832283</v>
      </c>
      <c r="Y968">
        <v>143.02391061452511</v>
      </c>
      <c r="Z968">
        <v>143.18389261744963</v>
      </c>
      <c r="AA968">
        <v>33.973298965005299</v>
      </c>
      <c r="AB968">
        <v>4.95512748477908</v>
      </c>
      <c r="AC968">
        <v>-46.374329917947811</v>
      </c>
    </row>
    <row r="969" spans="1:29">
      <c r="A969">
        <v>3</v>
      </c>
      <c r="B969">
        <v>604</v>
      </c>
      <c r="C969">
        <v>2012</v>
      </c>
      <c r="D969">
        <v>99</v>
      </c>
      <c r="E969">
        <v>32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185</v>
      </c>
      <c r="R969">
        <v>834</v>
      </c>
      <c r="S969">
        <v>829</v>
      </c>
      <c r="T969">
        <v>1.9406180193596425</v>
      </c>
      <c r="U969">
        <v>1.9343039305907788</v>
      </c>
      <c r="V969">
        <v>16.099520383693051</v>
      </c>
      <c r="W969">
        <v>59.01930036188179</v>
      </c>
      <c r="X969">
        <v>156.04417874151372</v>
      </c>
      <c r="Y969">
        <v>143.42146282973636</v>
      </c>
      <c r="Z969">
        <v>144.28648974668292</v>
      </c>
      <c r="AA969">
        <v>32.408252025972473</v>
      </c>
      <c r="AB969">
        <v>4.187938795649238</v>
      </c>
      <c r="AC969">
        <v>-40.916570798469991</v>
      </c>
    </row>
    <row r="970" spans="1:29">
      <c r="A970">
        <v>3</v>
      </c>
      <c r="B970">
        <v>605</v>
      </c>
      <c r="C970">
        <v>2012</v>
      </c>
      <c r="D970">
        <v>99</v>
      </c>
      <c r="E970">
        <v>33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198</v>
      </c>
      <c r="R970">
        <v>885</v>
      </c>
      <c r="S970">
        <v>879</v>
      </c>
      <c r="T970">
        <v>2.0592889054355923</v>
      </c>
      <c r="U970">
        <v>2.0990618277849737</v>
      </c>
      <c r="V970">
        <v>15.268926553672316</v>
      </c>
      <c r="W970">
        <v>58.064846416382245</v>
      </c>
      <c r="X970">
        <v>159.77854086710619</v>
      </c>
      <c r="Y970">
        <v>146.66870056497172</v>
      </c>
      <c r="Z970">
        <v>147.66985210466436</v>
      </c>
      <c r="AA970">
        <v>35.507161723415621</v>
      </c>
      <c r="AB970">
        <v>4.8386131478804684</v>
      </c>
      <c r="AC970">
        <v>-47.040928241483513</v>
      </c>
    </row>
    <row r="971" spans="1:29">
      <c r="A971">
        <v>3</v>
      </c>
      <c r="B971">
        <v>606</v>
      </c>
      <c r="C971">
        <v>2012</v>
      </c>
      <c r="D971">
        <v>99</v>
      </c>
      <c r="E971">
        <v>34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189</v>
      </c>
      <c r="R971">
        <v>902</v>
      </c>
      <c r="S971">
        <v>901</v>
      </c>
      <c r="T971">
        <v>2.0988458674609087</v>
      </c>
      <c r="U971">
        <v>2.1162745429360297</v>
      </c>
      <c r="V971">
        <v>16.066518847006652</v>
      </c>
      <c r="W971">
        <v>59.29300776914539</v>
      </c>
      <c r="X971">
        <v>157.34289756962374</v>
      </c>
      <c r="Y971">
        <v>145.0844789356984</v>
      </c>
      <c r="Z971">
        <v>145.24550499445056</v>
      </c>
      <c r="AA971">
        <v>32.28713907950398</v>
      </c>
      <c r="AB971">
        <v>4.2698444386722896</v>
      </c>
      <c r="AC971">
        <v>-38.572197936823279</v>
      </c>
    </row>
    <row r="972" spans="1:29">
      <c r="A972">
        <v>3</v>
      </c>
      <c r="B972">
        <v>607</v>
      </c>
      <c r="C972">
        <v>2012</v>
      </c>
      <c r="D972">
        <v>99</v>
      </c>
      <c r="E972">
        <v>35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183</v>
      </c>
      <c r="R972">
        <v>848</v>
      </c>
      <c r="S972">
        <v>847</v>
      </c>
      <c r="T972">
        <v>1.9731943410275503</v>
      </c>
      <c r="U972">
        <v>1.973123098873482</v>
      </c>
      <c r="V972">
        <v>16.109669811320753</v>
      </c>
      <c r="W972">
        <v>59.203069657615117</v>
      </c>
      <c r="X972">
        <v>156.05184079805389</v>
      </c>
      <c r="Y972">
        <v>143.88443396226421</v>
      </c>
      <c r="Z972">
        <v>144.05430932703669</v>
      </c>
      <c r="AA972">
        <v>32.183256292083307</v>
      </c>
      <c r="AB972">
        <v>4.7607545584320814</v>
      </c>
      <c r="AC972">
        <v>-50.41403978395428</v>
      </c>
    </row>
    <row r="973" spans="1:29">
      <c r="A973">
        <v>3</v>
      </c>
      <c r="B973">
        <v>608</v>
      </c>
      <c r="C973">
        <v>2012</v>
      </c>
      <c r="D973">
        <v>99</v>
      </c>
      <c r="E973">
        <v>36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203</v>
      </c>
      <c r="R973">
        <v>877</v>
      </c>
      <c r="S973">
        <v>873</v>
      </c>
      <c r="T973">
        <v>2.0406738644825015</v>
      </c>
      <c r="U973">
        <v>2.0630289718101662</v>
      </c>
      <c r="V973">
        <v>16.47890535917902</v>
      </c>
      <c r="W973">
        <v>59.239404352806417</v>
      </c>
      <c r="X973">
        <v>158.23235174576973</v>
      </c>
      <c r="Y973">
        <v>145.46590649942971</v>
      </c>
      <c r="Z973">
        <v>146.13241695303529</v>
      </c>
      <c r="AA973">
        <v>33.163119922956213</v>
      </c>
      <c r="AB973">
        <v>4.4056826381103686</v>
      </c>
      <c r="AC973">
        <v>-40.610029207770687</v>
      </c>
    </row>
    <row r="974" spans="1:29">
      <c r="A974">
        <v>3</v>
      </c>
      <c r="B974">
        <v>609</v>
      </c>
      <c r="C974">
        <v>2012</v>
      </c>
      <c r="D974">
        <v>99</v>
      </c>
      <c r="E974">
        <v>37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170</v>
      </c>
      <c r="R974">
        <v>762</v>
      </c>
      <c r="S974">
        <v>760</v>
      </c>
      <c r="T974">
        <v>1.7730826507818316</v>
      </c>
      <c r="U974">
        <v>1.7795043103507546</v>
      </c>
      <c r="V974">
        <v>16.347769028871387</v>
      </c>
      <c r="W974">
        <v>58.75</v>
      </c>
      <c r="X974">
        <v>156.7551889166615</v>
      </c>
      <c r="Y974">
        <v>144.41076115485575</v>
      </c>
      <c r="Z974">
        <v>144.79078947368436</v>
      </c>
      <c r="AA974">
        <v>32.977670984883353</v>
      </c>
      <c r="AB974">
        <v>4.3380962353742678</v>
      </c>
      <c r="AC974">
        <v>-34.813390670460507</v>
      </c>
    </row>
    <row r="975" spans="1:29">
      <c r="A975">
        <v>3</v>
      </c>
      <c r="B975">
        <v>610</v>
      </c>
      <c r="C975">
        <v>2012</v>
      </c>
      <c r="D975">
        <v>99</v>
      </c>
      <c r="E975">
        <v>38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196</v>
      </c>
      <c r="R975">
        <v>783</v>
      </c>
      <c r="S975">
        <v>782</v>
      </c>
      <c r="T975">
        <v>1.8219471332836927</v>
      </c>
      <c r="U975">
        <v>1.8474528132835863</v>
      </c>
      <c r="V975">
        <v>17.421455938697324</v>
      </c>
      <c r="W975">
        <v>59.285166240409197</v>
      </c>
      <c r="X975">
        <v>158.28334779281823</v>
      </c>
      <c r="Y975">
        <v>145.90395913154535</v>
      </c>
      <c r="Z975">
        <v>146.09053708439899</v>
      </c>
      <c r="AA975">
        <v>33.010856347509957</v>
      </c>
      <c r="AB975">
        <v>4.3889258350024809</v>
      </c>
      <c r="AC975">
        <v>-42.108192594654305</v>
      </c>
    </row>
    <row r="976" spans="1:29">
      <c r="A976">
        <v>3</v>
      </c>
      <c r="B976">
        <v>611</v>
      </c>
      <c r="C976">
        <v>2012</v>
      </c>
      <c r="D976">
        <v>99</v>
      </c>
      <c r="E976">
        <v>39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173</v>
      </c>
      <c r="R976">
        <v>878</v>
      </c>
      <c r="S976">
        <v>876</v>
      </c>
      <c r="T976">
        <v>2.0430007446016378</v>
      </c>
      <c r="U976">
        <v>2.0879731780488981</v>
      </c>
      <c r="V976">
        <v>16.129840546697043</v>
      </c>
      <c r="W976">
        <v>58.736301369863014</v>
      </c>
      <c r="X976">
        <v>159.80078825855068</v>
      </c>
      <c r="Y976">
        <v>147.0570615034168</v>
      </c>
      <c r="Z976">
        <v>147.39280821917802</v>
      </c>
      <c r="AA976">
        <v>33.618715648959608</v>
      </c>
      <c r="AB976">
        <v>4.7549644348571007</v>
      </c>
      <c r="AC976">
        <v>-45.613071107416722</v>
      </c>
    </row>
    <row r="977" spans="1:29">
      <c r="A977">
        <v>3</v>
      </c>
      <c r="B977">
        <v>612</v>
      </c>
      <c r="C977">
        <v>2012</v>
      </c>
      <c r="D977">
        <v>99</v>
      </c>
      <c r="E977">
        <v>40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216</v>
      </c>
      <c r="R977">
        <v>994</v>
      </c>
      <c r="S977">
        <v>990</v>
      </c>
      <c r="T977">
        <v>2.3129188384214445</v>
      </c>
      <c r="U977">
        <v>2.3359274822683123</v>
      </c>
      <c r="V977">
        <v>16.185110663983902</v>
      </c>
      <c r="W977">
        <v>59.341414141414162</v>
      </c>
      <c r="X977">
        <v>158.07172395150957</v>
      </c>
      <c r="Y977">
        <v>145.32102615694183</v>
      </c>
      <c r="Z977">
        <v>145.90818181818202</v>
      </c>
      <c r="AA977">
        <v>31.483602333374925</v>
      </c>
      <c r="AB977">
        <v>4.2607679419031053</v>
      </c>
      <c r="AC977">
        <v>-30.727319594093004</v>
      </c>
    </row>
    <row r="978" spans="1:29">
      <c r="A978">
        <v>3</v>
      </c>
      <c r="B978">
        <v>613</v>
      </c>
      <c r="C978">
        <v>2012</v>
      </c>
      <c r="D978">
        <v>99</v>
      </c>
      <c r="E978">
        <v>41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205</v>
      </c>
      <c r="R978">
        <v>888</v>
      </c>
      <c r="S978">
        <v>885</v>
      </c>
      <c r="T978">
        <v>2.0662695457929998</v>
      </c>
      <c r="U978">
        <v>2.0495971029596736</v>
      </c>
      <c r="V978">
        <v>16.402027027027032</v>
      </c>
      <c r="W978">
        <v>59.080225988700569</v>
      </c>
      <c r="X978">
        <v>155.24240383395315</v>
      </c>
      <c r="Y978">
        <v>142.72860360360352</v>
      </c>
      <c r="Z978">
        <v>143.21242937853103</v>
      </c>
      <c r="AA978">
        <v>33.609279443624118</v>
      </c>
      <c r="AB978">
        <v>4.4969925863637688</v>
      </c>
      <c r="AC978">
        <v>-43.124923106192334</v>
      </c>
    </row>
    <row r="979" spans="1:29">
      <c r="A979">
        <v>3</v>
      </c>
      <c r="B979">
        <v>614</v>
      </c>
      <c r="C979">
        <v>2012</v>
      </c>
      <c r="D979">
        <v>99</v>
      </c>
      <c r="E979">
        <v>42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214</v>
      </c>
      <c r="R979">
        <v>841</v>
      </c>
      <c r="S979">
        <v>830</v>
      </c>
      <c r="T979">
        <v>1.9569061801935963</v>
      </c>
      <c r="U979">
        <v>1.903594661451492</v>
      </c>
      <c r="V979">
        <v>16.719381688466111</v>
      </c>
      <c r="W979">
        <v>58.98795180722891</v>
      </c>
      <c r="X979">
        <v>153.48247906905431</v>
      </c>
      <c r="Y979">
        <v>139.96967895362653</v>
      </c>
      <c r="Z979">
        <v>141.82469879518064</v>
      </c>
      <c r="AA979">
        <v>32.580258707373766</v>
      </c>
      <c r="AB979">
        <v>4.2973625307354313</v>
      </c>
      <c r="AC979">
        <v>-41.162147740749958</v>
      </c>
    </row>
    <row r="980" spans="1:29">
      <c r="A980">
        <v>3</v>
      </c>
      <c r="B980">
        <v>615</v>
      </c>
      <c r="C980">
        <v>2012</v>
      </c>
      <c r="D980">
        <v>99</v>
      </c>
      <c r="E980">
        <v>43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186</v>
      </c>
      <c r="R980">
        <v>940</v>
      </c>
      <c r="S980">
        <v>937</v>
      </c>
      <c r="T980">
        <v>2.1872673119880863</v>
      </c>
      <c r="U980">
        <v>2.1495647490709104</v>
      </c>
      <c r="V980">
        <v>15.91808510638298</v>
      </c>
      <c r="W980">
        <v>59.082177161152615</v>
      </c>
      <c r="X980">
        <v>153.69159309375067</v>
      </c>
      <c r="Y980">
        <v>141.40936170212777</v>
      </c>
      <c r="Z980">
        <v>141.86211312700121</v>
      </c>
      <c r="AA980">
        <v>32.349847626006003</v>
      </c>
      <c r="AB980">
        <v>4.1419158326518071</v>
      </c>
      <c r="AC980">
        <v>-33.76028335664563</v>
      </c>
    </row>
    <row r="981" spans="1:29">
      <c r="A981">
        <v>3</v>
      </c>
      <c r="B981">
        <v>616</v>
      </c>
      <c r="C981">
        <v>2012</v>
      </c>
      <c r="D981">
        <v>99</v>
      </c>
      <c r="E981">
        <v>44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192</v>
      </c>
      <c r="R981">
        <v>870</v>
      </c>
      <c r="S981">
        <v>869</v>
      </c>
      <c r="T981">
        <v>2.0243857036485475</v>
      </c>
      <c r="U981">
        <v>1.98499443877614</v>
      </c>
      <c r="V981">
        <v>15.849425287356324</v>
      </c>
      <c r="W981">
        <v>59.055235903337149</v>
      </c>
      <c r="X981">
        <v>153.05911507951339</v>
      </c>
      <c r="Y981">
        <v>141.08977011494244</v>
      </c>
      <c r="Z981">
        <v>141.25212888377439</v>
      </c>
      <c r="AA981">
        <v>34.068227904383029</v>
      </c>
      <c r="AB981">
        <v>4.2172516364954031</v>
      </c>
      <c r="AC981">
        <v>-36.686277164765954</v>
      </c>
    </row>
    <row r="982" spans="1:29">
      <c r="A982">
        <v>3</v>
      </c>
      <c r="B982">
        <v>617</v>
      </c>
      <c r="C982">
        <v>2012</v>
      </c>
      <c r="D982">
        <v>99</v>
      </c>
      <c r="E982">
        <v>45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151</v>
      </c>
      <c r="R982">
        <v>584</v>
      </c>
      <c r="S982">
        <v>582</v>
      </c>
      <c r="T982">
        <v>1.3588979895755764</v>
      </c>
      <c r="U982">
        <v>1.3461801897981611</v>
      </c>
      <c r="V982">
        <v>15.493150684931503</v>
      </c>
      <c r="W982">
        <v>58.644329896907216</v>
      </c>
      <c r="X982">
        <v>155.06055299128812</v>
      </c>
      <c r="Y982">
        <v>142.54297945205471</v>
      </c>
      <c r="Z982">
        <v>143.03281786941579</v>
      </c>
      <c r="AA982">
        <v>33.445690787690758</v>
      </c>
      <c r="AB982">
        <v>4.995423384610338</v>
      </c>
      <c r="AC982">
        <v>-44.275450165117888</v>
      </c>
    </row>
    <row r="983" spans="1:29">
      <c r="A983">
        <v>3</v>
      </c>
      <c r="B983">
        <v>618</v>
      </c>
      <c r="C983">
        <v>2012</v>
      </c>
      <c r="D983">
        <v>99</v>
      </c>
      <c r="E983">
        <v>46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156</v>
      </c>
      <c r="R983">
        <v>760</v>
      </c>
      <c r="S983">
        <v>756</v>
      </c>
      <c r="T983">
        <v>1.7684288905435597</v>
      </c>
      <c r="U983">
        <v>1.7473444769977802</v>
      </c>
      <c r="V983">
        <v>16.08421052631579</v>
      </c>
      <c r="W983">
        <v>59.08994708994711</v>
      </c>
      <c r="X983">
        <v>154.70091805896101</v>
      </c>
      <c r="Y983">
        <v>142.17407894736843</v>
      </c>
      <c r="Z983">
        <v>142.92632275132277</v>
      </c>
      <c r="AA983">
        <v>31.411485745542219</v>
      </c>
      <c r="AB983">
        <v>4.4041652359751779</v>
      </c>
      <c r="AC983">
        <v>-39.339451847444302</v>
      </c>
    </row>
    <row r="984" spans="1:29">
      <c r="A984">
        <v>3</v>
      </c>
      <c r="B984">
        <v>619</v>
      </c>
      <c r="C984">
        <v>2012</v>
      </c>
      <c r="D984">
        <v>99</v>
      </c>
      <c r="E984">
        <v>47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196</v>
      </c>
      <c r="R984">
        <v>887</v>
      </c>
      <c r="S984">
        <v>886</v>
      </c>
      <c r="T984">
        <v>2.0639426656738644</v>
      </c>
      <c r="U984">
        <v>2.0630629315074769</v>
      </c>
      <c r="V984">
        <v>16.243517474633595</v>
      </c>
      <c r="W984">
        <v>59.012415349887121</v>
      </c>
      <c r="X984">
        <v>156.02436054188294</v>
      </c>
      <c r="Y984">
        <v>143.82829763246889</v>
      </c>
      <c r="Z984">
        <v>143.99063205417599</v>
      </c>
      <c r="AA984">
        <v>32.558058789665594</v>
      </c>
      <c r="AB984">
        <v>4.1466981386117796</v>
      </c>
      <c r="AC984">
        <v>-33.12032417475826</v>
      </c>
    </row>
    <row r="985" spans="1:29">
      <c r="A985">
        <v>3</v>
      </c>
      <c r="B985">
        <v>620</v>
      </c>
      <c r="C985">
        <v>2012</v>
      </c>
      <c r="D985">
        <v>99</v>
      </c>
      <c r="E985">
        <v>48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203</v>
      </c>
      <c r="R985">
        <v>876</v>
      </c>
      <c r="S985">
        <v>870</v>
      </c>
      <c r="T985">
        <v>2.0383469843633657</v>
      </c>
      <c r="U985">
        <v>2.0418284179178032</v>
      </c>
      <c r="V985">
        <v>16.367579908675797</v>
      </c>
      <c r="W985">
        <v>59.080459770114942</v>
      </c>
      <c r="X985">
        <v>157.19623324774778</v>
      </c>
      <c r="Y985">
        <v>144.13538812785387</v>
      </c>
      <c r="Z985">
        <v>145.12942528735627</v>
      </c>
      <c r="AA985">
        <v>34.392087213312216</v>
      </c>
      <c r="AB985">
        <v>4.2157842177014553</v>
      </c>
      <c r="AC985">
        <v>-42.553391325048509</v>
      </c>
    </row>
    <row r="986" spans="1:29">
      <c r="A986">
        <v>3</v>
      </c>
      <c r="B986">
        <v>621</v>
      </c>
      <c r="C986">
        <v>2012</v>
      </c>
      <c r="D986">
        <v>99</v>
      </c>
      <c r="E986">
        <v>49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188</v>
      </c>
      <c r="R986">
        <v>886</v>
      </c>
      <c r="S986">
        <v>884</v>
      </c>
      <c r="T986">
        <v>2.0616157855547277</v>
      </c>
      <c r="U986">
        <v>2.0374492340932031</v>
      </c>
      <c r="V986">
        <v>15.961625282167043</v>
      </c>
      <c r="W986">
        <v>58.531674208144793</v>
      </c>
      <c r="X986">
        <v>154.4413031409502</v>
      </c>
      <c r="Y986">
        <v>142.20293453724611</v>
      </c>
      <c r="Z986">
        <v>142.52466063348425</v>
      </c>
      <c r="AA986">
        <v>34.169215630893675</v>
      </c>
      <c r="AB986">
        <v>4.5059178184995297</v>
      </c>
      <c r="AC986">
        <v>-39.336708245827971</v>
      </c>
    </row>
    <row r="987" spans="1:29">
      <c r="A987">
        <v>3</v>
      </c>
      <c r="B987">
        <v>622</v>
      </c>
      <c r="C987">
        <v>2012</v>
      </c>
      <c r="D987">
        <v>99</v>
      </c>
      <c r="E987">
        <v>50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171</v>
      </c>
      <c r="R987">
        <v>791</v>
      </c>
      <c r="S987">
        <v>789</v>
      </c>
      <c r="T987">
        <v>1.8405621742367837</v>
      </c>
      <c r="U987">
        <v>1.8516557301078624</v>
      </c>
      <c r="V987">
        <v>16.23135271807838</v>
      </c>
      <c r="W987">
        <v>59.191381495563995</v>
      </c>
      <c r="X987">
        <v>157.33570928635103</v>
      </c>
      <c r="Y987">
        <v>144.75689001264237</v>
      </c>
      <c r="Z987">
        <v>145.1238276299114</v>
      </c>
      <c r="AA987">
        <v>33.387962434676055</v>
      </c>
      <c r="AB987">
        <v>4.3894823877835698</v>
      </c>
      <c r="AC987">
        <v>-34.276063589915424</v>
      </c>
    </row>
    <row r="988" spans="1:29">
      <c r="A988">
        <v>3</v>
      </c>
      <c r="B988">
        <v>623</v>
      </c>
      <c r="C988">
        <v>2012</v>
      </c>
      <c r="D988">
        <v>99</v>
      </c>
      <c r="E988">
        <v>51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159</v>
      </c>
      <c r="R988">
        <v>721</v>
      </c>
      <c r="S988">
        <v>721</v>
      </c>
      <c r="T988">
        <v>1.6776805658972451</v>
      </c>
      <c r="U988">
        <v>1.7131502960630676</v>
      </c>
      <c r="V988">
        <v>15.991678224687931</v>
      </c>
      <c r="W988">
        <v>59.055478502080462</v>
      </c>
      <c r="X988">
        <v>159.18934067436729</v>
      </c>
      <c r="Y988">
        <v>146.931761442441</v>
      </c>
      <c r="Z988">
        <v>146.931761442441</v>
      </c>
      <c r="AA988">
        <v>33.91028799623345</v>
      </c>
      <c r="AB988">
        <v>4.4005076084571675</v>
      </c>
      <c r="AC988">
        <v>-48.414961352821045</v>
      </c>
    </row>
    <row r="989" spans="1:29">
      <c r="A989">
        <v>3</v>
      </c>
      <c r="B989">
        <v>624</v>
      </c>
      <c r="C989">
        <v>2012</v>
      </c>
      <c r="D989">
        <v>99</v>
      </c>
      <c r="E989">
        <v>52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63</v>
      </c>
      <c r="R989">
        <v>429</v>
      </c>
      <c r="S989">
        <v>429</v>
      </c>
      <c r="T989">
        <v>0.99823157110945637</v>
      </c>
      <c r="U989">
        <v>1.0156973526006423</v>
      </c>
      <c r="V989">
        <v>15.857808857808857</v>
      </c>
      <c r="W989">
        <v>59.848484848484851</v>
      </c>
      <c r="X989">
        <v>158.62104670338675</v>
      </c>
      <c r="Y989">
        <v>146.40722610722597</v>
      </c>
      <c r="Z989">
        <v>146.40722610722597</v>
      </c>
      <c r="AA989">
        <v>31.581501017599884</v>
      </c>
      <c r="AB989">
        <v>3.7810567938353343</v>
      </c>
      <c r="AC989">
        <v>-38.425310312958736</v>
      </c>
    </row>
    <row r="990" spans="1:29">
      <c r="A990">
        <v>3</v>
      </c>
      <c r="B990">
        <v>625</v>
      </c>
      <c r="C990">
        <v>2011</v>
      </c>
      <c r="D990">
        <v>99</v>
      </c>
      <c r="E990">
        <v>1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213</v>
      </c>
      <c r="R990">
        <v>834</v>
      </c>
      <c r="S990">
        <v>832</v>
      </c>
      <c r="T990">
        <v>1.9429689684092808</v>
      </c>
      <c r="U990">
        <v>1.9688449031195847</v>
      </c>
      <c r="V990">
        <v>16.703836930455637</v>
      </c>
      <c r="W990">
        <v>58.854567307692307</v>
      </c>
      <c r="X990">
        <v>157.87781475794435</v>
      </c>
      <c r="Y990">
        <v>145.31594724220619</v>
      </c>
      <c r="Z990">
        <v>145.66526442307696</v>
      </c>
      <c r="AA990">
        <v>33.055177612552527</v>
      </c>
      <c r="AB990">
        <v>4.4626390632597053</v>
      </c>
      <c r="AC990">
        <v>-33.76838232170801</v>
      </c>
    </row>
    <row r="991" spans="1:29">
      <c r="A991">
        <v>3</v>
      </c>
      <c r="B991">
        <v>626</v>
      </c>
      <c r="C991">
        <v>2011</v>
      </c>
      <c r="D991">
        <v>99</v>
      </c>
      <c r="E991">
        <v>2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233</v>
      </c>
      <c r="R991">
        <v>931</v>
      </c>
      <c r="S991">
        <v>928</v>
      </c>
      <c r="T991">
        <v>2.1689497716894985</v>
      </c>
      <c r="U991">
        <v>2.2010348527647974</v>
      </c>
      <c r="V991">
        <v>16.256713211600438</v>
      </c>
      <c r="W991">
        <v>58.89224137931032</v>
      </c>
      <c r="X991">
        <v>158.07953562904314</v>
      </c>
      <c r="Y991">
        <v>145.52749731471539</v>
      </c>
      <c r="Z991">
        <v>145.99795258620699</v>
      </c>
      <c r="AA991">
        <v>32.048125619478377</v>
      </c>
      <c r="AB991">
        <v>4.343200211787118</v>
      </c>
      <c r="AC991">
        <v>-35.742302571410399</v>
      </c>
    </row>
    <row r="992" spans="1:29">
      <c r="A992">
        <v>3</v>
      </c>
      <c r="B992">
        <v>627</v>
      </c>
      <c r="C992">
        <v>2011</v>
      </c>
      <c r="D992">
        <v>99</v>
      </c>
      <c r="E992">
        <v>3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197</v>
      </c>
      <c r="R992">
        <v>868</v>
      </c>
      <c r="S992">
        <v>867</v>
      </c>
      <c r="T992">
        <v>2.0221787345075017</v>
      </c>
      <c r="U992">
        <v>2.0228854463024062</v>
      </c>
      <c r="V992">
        <v>16.197004608294925</v>
      </c>
      <c r="W992">
        <v>58.797001153402547</v>
      </c>
      <c r="X992">
        <v>155.63604954790785</v>
      </c>
      <c r="Y992">
        <v>143.45622119815673</v>
      </c>
      <c r="Z992">
        <v>143.62168396770471</v>
      </c>
      <c r="AA992">
        <v>31.882447585804904</v>
      </c>
      <c r="AB992">
        <v>4.3476746363938972</v>
      </c>
      <c r="AC992">
        <v>-40.977187493963328</v>
      </c>
    </row>
    <row r="993" spans="1:29">
      <c r="A993">
        <v>3</v>
      </c>
      <c r="B993">
        <v>628</v>
      </c>
      <c r="C993">
        <v>2011</v>
      </c>
      <c r="D993">
        <v>99</v>
      </c>
      <c r="E993">
        <v>4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215</v>
      </c>
      <c r="R993">
        <v>921</v>
      </c>
      <c r="S993">
        <v>915</v>
      </c>
      <c r="T993">
        <v>2.1456527816606097</v>
      </c>
      <c r="U993">
        <v>2.1540253473362281</v>
      </c>
      <c r="V993">
        <v>15.728555917481001</v>
      </c>
      <c r="W993">
        <v>58.351912568306005</v>
      </c>
      <c r="X993">
        <v>157.0016104309816</v>
      </c>
      <c r="Y993">
        <v>143.96568946796953</v>
      </c>
      <c r="Z993">
        <v>144.90972677595619</v>
      </c>
      <c r="AA993">
        <v>32.37711334000209</v>
      </c>
      <c r="AB993">
        <v>4.613437743970576</v>
      </c>
      <c r="AC993">
        <v>-40.486332085168627</v>
      </c>
    </row>
    <row r="994" spans="1:29">
      <c r="A994">
        <v>3</v>
      </c>
      <c r="B994">
        <v>629</v>
      </c>
      <c r="C994">
        <v>2011</v>
      </c>
      <c r="D994">
        <v>99</v>
      </c>
      <c r="E994">
        <v>5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196</v>
      </c>
      <c r="R994">
        <v>755</v>
      </c>
      <c r="S994">
        <v>752</v>
      </c>
      <c r="T994">
        <v>1.7589227471810644</v>
      </c>
      <c r="U994">
        <v>1.7527623331724838</v>
      </c>
      <c r="V994">
        <v>16.258278145695364</v>
      </c>
      <c r="W994">
        <v>58.550531914893611</v>
      </c>
      <c r="X994">
        <v>155.25116055477051</v>
      </c>
      <c r="Y994">
        <v>142.90384105960263</v>
      </c>
      <c r="Z994">
        <v>143.47393617021277</v>
      </c>
      <c r="AA994">
        <v>32.991617833512599</v>
      </c>
      <c r="AB994">
        <v>4.2473520830119904</v>
      </c>
      <c r="AC994">
        <v>-43.89217825555253</v>
      </c>
    </row>
    <row r="995" spans="1:29">
      <c r="A995">
        <v>3</v>
      </c>
      <c r="B995">
        <v>630</v>
      </c>
      <c r="C995">
        <v>2011</v>
      </c>
      <c r="D995">
        <v>99</v>
      </c>
      <c r="E995">
        <v>6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190</v>
      </c>
      <c r="R995">
        <v>684</v>
      </c>
      <c r="S995">
        <v>680</v>
      </c>
      <c r="T995">
        <v>1.5935141179759578</v>
      </c>
      <c r="U995">
        <v>1.5976977341241305</v>
      </c>
      <c r="V995">
        <v>16.956140350877192</v>
      </c>
      <c r="W995">
        <v>58.154411764705877</v>
      </c>
      <c r="X995">
        <v>156.63042582983311</v>
      </c>
      <c r="Y995">
        <v>143.78260233918127</v>
      </c>
      <c r="Z995">
        <v>144.62838235294117</v>
      </c>
      <c r="AA995">
        <v>31.947882702112501</v>
      </c>
      <c r="AB995">
        <v>4.4890040105707874</v>
      </c>
      <c r="AC995">
        <v>-40.749807887065245</v>
      </c>
    </row>
    <row r="996" spans="1:29">
      <c r="A996">
        <v>3</v>
      </c>
      <c r="B996">
        <v>631</v>
      </c>
      <c r="C996">
        <v>2011</v>
      </c>
      <c r="D996">
        <v>99</v>
      </c>
      <c r="E996">
        <v>7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184</v>
      </c>
      <c r="R996">
        <v>857</v>
      </c>
      <c r="S996">
        <v>853</v>
      </c>
      <c r="T996">
        <v>1.9965520454757248</v>
      </c>
      <c r="U996">
        <v>1.918519698047664</v>
      </c>
      <c r="V996">
        <v>15.94865810968494</v>
      </c>
      <c r="W996">
        <v>58.690504103165296</v>
      </c>
      <c r="X996">
        <v>149.83698077523579</v>
      </c>
      <c r="Y996">
        <v>137.8012835472579</v>
      </c>
      <c r="Z996">
        <v>138.44747948417353</v>
      </c>
      <c r="AA996">
        <v>31.218837068388172</v>
      </c>
      <c r="AB996">
        <v>4.1954440039957204</v>
      </c>
      <c r="AC996">
        <v>-33.282736665673717</v>
      </c>
    </row>
    <row r="997" spans="1:29">
      <c r="A997">
        <v>3</v>
      </c>
      <c r="B997">
        <v>632</v>
      </c>
      <c r="C997">
        <v>2011</v>
      </c>
      <c r="D997">
        <v>99</v>
      </c>
      <c r="E997">
        <v>8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174</v>
      </c>
      <c r="R997">
        <v>690</v>
      </c>
      <c r="S997">
        <v>687</v>
      </c>
      <c r="T997">
        <v>1.6074923119932902</v>
      </c>
      <c r="U997">
        <v>1.603602961073463</v>
      </c>
      <c r="V997">
        <v>16.008695652173913</v>
      </c>
      <c r="W997">
        <v>58.784570596797678</v>
      </c>
      <c r="X997">
        <v>155.68090819162452</v>
      </c>
      <c r="Y997">
        <v>143.05913043478265</v>
      </c>
      <c r="Z997">
        <v>143.68384279475987</v>
      </c>
      <c r="AA997">
        <v>31.586924280848319</v>
      </c>
      <c r="AB997">
        <v>4.5293987841050996</v>
      </c>
      <c r="AC997">
        <v>-40.572919723861553</v>
      </c>
    </row>
    <row r="998" spans="1:29">
      <c r="A998">
        <v>3</v>
      </c>
      <c r="B998">
        <v>633</v>
      </c>
      <c r="C998">
        <v>2011</v>
      </c>
      <c r="D998">
        <v>99</v>
      </c>
      <c r="E998">
        <v>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194</v>
      </c>
      <c r="R998">
        <v>813</v>
      </c>
      <c r="S998">
        <v>812</v>
      </c>
      <c r="T998">
        <v>1.8940452893486168</v>
      </c>
      <c r="U998">
        <v>1.8844350854963705</v>
      </c>
      <c r="V998">
        <v>16.494464944649451</v>
      </c>
      <c r="W998">
        <v>58.913793103448299</v>
      </c>
      <c r="X998">
        <v>154.70383089529733</v>
      </c>
      <c r="Y998">
        <v>142.67847478474789</v>
      </c>
      <c r="Z998">
        <v>142.85418719211827</v>
      </c>
      <c r="AA998">
        <v>32.349082637565374</v>
      </c>
      <c r="AB998">
        <v>4.1424698014247667</v>
      </c>
      <c r="AC998">
        <v>-41.263876526092439</v>
      </c>
    </row>
    <row r="999" spans="1:29">
      <c r="A999">
        <v>3</v>
      </c>
      <c r="B999">
        <v>634</v>
      </c>
      <c r="C999">
        <v>2011</v>
      </c>
      <c r="D999">
        <v>99</v>
      </c>
      <c r="E999">
        <v>10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185</v>
      </c>
      <c r="R999">
        <v>876</v>
      </c>
      <c r="S999">
        <v>875</v>
      </c>
      <c r="T999">
        <v>2.0408163265306123</v>
      </c>
      <c r="U999">
        <v>2.0383023936886966</v>
      </c>
      <c r="V999">
        <v>16.402968036529685</v>
      </c>
      <c r="W999">
        <v>58.52</v>
      </c>
      <c r="X999">
        <v>155.36603887462459</v>
      </c>
      <c r="Y999">
        <v>143.22945205479439</v>
      </c>
      <c r="Z999">
        <v>143.39314285714269</v>
      </c>
      <c r="AA999">
        <v>31.643748718816255</v>
      </c>
      <c r="AB999">
        <v>4.3682490771474285</v>
      </c>
      <c r="AC999">
        <v>-39.281317362859959</v>
      </c>
    </row>
    <row r="1000" spans="1:29">
      <c r="A1000">
        <v>3</v>
      </c>
      <c r="B1000">
        <v>635</v>
      </c>
      <c r="C1000">
        <v>2011</v>
      </c>
      <c r="D1000">
        <v>99</v>
      </c>
      <c r="E1000">
        <v>11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202</v>
      </c>
      <c r="R1000">
        <v>710</v>
      </c>
      <c r="S1000">
        <v>709</v>
      </c>
      <c r="T1000">
        <v>1.6540862920510675</v>
      </c>
      <c r="U1000">
        <v>1.6587855605273651</v>
      </c>
      <c r="V1000">
        <v>16.619718309859163</v>
      </c>
      <c r="W1000">
        <v>58.606488011283503</v>
      </c>
      <c r="X1000">
        <v>155.94555414829162</v>
      </c>
      <c r="Y1000">
        <v>143.81352112676049</v>
      </c>
      <c r="Z1000">
        <v>144.01636107193221</v>
      </c>
      <c r="AA1000">
        <v>32.778506800277825</v>
      </c>
      <c r="AB1000">
        <v>4.4409954149092226</v>
      </c>
      <c r="AC1000">
        <v>-38.51776889174397</v>
      </c>
    </row>
    <row r="1001" spans="1:29">
      <c r="A1001">
        <v>3</v>
      </c>
      <c r="B1001">
        <v>636</v>
      </c>
      <c r="C1001">
        <v>2011</v>
      </c>
      <c r="D1001">
        <v>99</v>
      </c>
      <c r="E1001">
        <v>12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237</v>
      </c>
      <c r="R1001">
        <v>909</v>
      </c>
      <c r="S1001">
        <v>907</v>
      </c>
      <c r="T1001">
        <v>2.1176963936259434</v>
      </c>
      <c r="U1001">
        <v>2.1088142150116256</v>
      </c>
      <c r="V1001">
        <v>15.702970297029703</v>
      </c>
      <c r="W1001">
        <v>58.287761852260203</v>
      </c>
      <c r="X1001">
        <v>155.06092321041419</v>
      </c>
      <c r="Y1001">
        <v>142.80462046204619</v>
      </c>
      <c r="Z1001">
        <v>143.11951488423369</v>
      </c>
      <c r="AA1001">
        <v>34.171627343607739</v>
      </c>
      <c r="AB1001">
        <v>4.5699143363318733</v>
      </c>
      <c r="AC1001">
        <v>-36.817200634309877</v>
      </c>
    </row>
    <row r="1002" spans="1:29">
      <c r="A1002">
        <v>3</v>
      </c>
      <c r="B1002">
        <v>637</v>
      </c>
      <c r="C1002">
        <v>2011</v>
      </c>
      <c r="D1002">
        <v>99</v>
      </c>
      <c r="E1002">
        <v>13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189</v>
      </c>
      <c r="R1002">
        <v>777</v>
      </c>
      <c r="S1002">
        <v>776</v>
      </c>
      <c r="T1002">
        <v>1.810176125244618</v>
      </c>
      <c r="U1002">
        <v>1.725832223918266</v>
      </c>
      <c r="V1002">
        <v>15.978120978120977</v>
      </c>
      <c r="W1002">
        <v>58.800257731958759</v>
      </c>
      <c r="X1002">
        <v>148.26519756097221</v>
      </c>
      <c r="Y1002">
        <v>136.72419562419577</v>
      </c>
      <c r="Z1002">
        <v>136.90038659793828</v>
      </c>
      <c r="AA1002">
        <v>30.200840815000948</v>
      </c>
      <c r="AB1002">
        <v>4.0926826752101668</v>
      </c>
      <c r="AC1002">
        <v>-35.958252231415308</v>
      </c>
    </row>
    <row r="1003" spans="1:29">
      <c r="A1003">
        <v>3</v>
      </c>
      <c r="B1003">
        <v>638</v>
      </c>
      <c r="C1003">
        <v>2011</v>
      </c>
      <c r="D1003">
        <v>99</v>
      </c>
      <c r="E1003">
        <v>14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198</v>
      </c>
      <c r="R1003">
        <v>855</v>
      </c>
      <c r="S1003">
        <v>854</v>
      </c>
      <c r="T1003">
        <v>1.9918926474699472</v>
      </c>
      <c r="U1003">
        <v>1.9367844756518875</v>
      </c>
      <c r="V1003">
        <v>15.9859649122807</v>
      </c>
      <c r="W1003">
        <v>58.646370023419202</v>
      </c>
      <c r="X1003">
        <v>151.16914713653028</v>
      </c>
      <c r="Y1003">
        <v>139.43859649122811</v>
      </c>
      <c r="Z1003">
        <v>139.60187353629979</v>
      </c>
      <c r="AA1003">
        <v>33.000190493423759</v>
      </c>
      <c r="AB1003">
        <v>4.2790820311557134</v>
      </c>
      <c r="AC1003">
        <v>-26.120860166533809</v>
      </c>
    </row>
    <row r="1004" spans="1:29">
      <c r="A1004">
        <v>3</v>
      </c>
      <c r="B1004">
        <v>639</v>
      </c>
      <c r="C1004">
        <v>2011</v>
      </c>
      <c r="D1004">
        <v>99</v>
      </c>
      <c r="E1004">
        <v>15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255</v>
      </c>
      <c r="R1004">
        <v>1012</v>
      </c>
      <c r="S1004">
        <v>1011</v>
      </c>
      <c r="T1004">
        <v>2.3576553909234921</v>
      </c>
      <c r="U1004">
        <v>2.3454018123464806</v>
      </c>
      <c r="V1004">
        <v>15.896245059288537</v>
      </c>
      <c r="W1004">
        <v>59.289812067260144</v>
      </c>
      <c r="X1004">
        <v>154.67681430633061</v>
      </c>
      <c r="Y1004">
        <v>142.66077075098829</v>
      </c>
      <c r="Z1004">
        <v>142.80187932739872</v>
      </c>
      <c r="AA1004">
        <v>32.267380190546398</v>
      </c>
      <c r="AB1004">
        <v>3.9557499328758654</v>
      </c>
      <c r="AC1004">
        <v>-35.864297916132621</v>
      </c>
    </row>
    <row r="1005" spans="1:29">
      <c r="A1005">
        <v>3</v>
      </c>
      <c r="B1005">
        <v>640</v>
      </c>
      <c r="C1005">
        <v>2011</v>
      </c>
      <c r="D1005">
        <v>99</v>
      </c>
      <c r="E1005">
        <v>16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89</v>
      </c>
      <c r="R1005">
        <v>422</v>
      </c>
      <c r="S1005">
        <v>422</v>
      </c>
      <c r="T1005">
        <v>0.98313297921908493</v>
      </c>
      <c r="U1005">
        <v>0.99732703760436514</v>
      </c>
      <c r="V1005">
        <v>16.372037914691941</v>
      </c>
      <c r="W1005">
        <v>58.734597156398095</v>
      </c>
      <c r="X1005">
        <v>157.61271970136519</v>
      </c>
      <c r="Y1005">
        <v>145.47654028436</v>
      </c>
      <c r="Z1005">
        <v>145.47654028436</v>
      </c>
      <c r="AA1005">
        <v>29.230800712695412</v>
      </c>
      <c r="AB1005">
        <v>4.4488336193113289</v>
      </c>
      <c r="AC1005">
        <v>-27.130164064446305</v>
      </c>
    </row>
    <row r="1006" spans="1:29">
      <c r="A1006">
        <v>3</v>
      </c>
      <c r="B1006">
        <v>641</v>
      </c>
      <c r="C1006">
        <v>2011</v>
      </c>
      <c r="D1006">
        <v>99</v>
      </c>
      <c r="E1006">
        <v>17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215</v>
      </c>
      <c r="R1006">
        <v>900</v>
      </c>
      <c r="S1006">
        <v>898</v>
      </c>
      <c r="T1006">
        <v>2.0967291025999444</v>
      </c>
      <c r="U1006">
        <v>2.0937286751350102</v>
      </c>
      <c r="V1006">
        <v>17.158888888888889</v>
      </c>
      <c r="W1006">
        <v>58.97995545657016</v>
      </c>
      <c r="X1006">
        <v>155.53424822438899</v>
      </c>
      <c r="Y1006">
        <v>143.20088888888901</v>
      </c>
      <c r="Z1006">
        <v>143.51982182628075</v>
      </c>
      <c r="AA1006">
        <v>32.73716595418896</v>
      </c>
      <c r="AB1006">
        <v>4.5676843975098516</v>
      </c>
      <c r="AC1006">
        <v>-37.338987448365977</v>
      </c>
    </row>
    <row r="1007" spans="1:29">
      <c r="A1007">
        <v>3</v>
      </c>
      <c r="B1007">
        <v>642</v>
      </c>
      <c r="C1007">
        <v>2011</v>
      </c>
      <c r="D1007">
        <v>99</v>
      </c>
      <c r="E1007">
        <v>18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216</v>
      </c>
      <c r="R1007">
        <v>925</v>
      </c>
      <c r="S1007">
        <v>919</v>
      </c>
      <c r="T1007">
        <v>2.154971577672165</v>
      </c>
      <c r="U1007">
        <v>2.1840112287752347</v>
      </c>
      <c r="V1007">
        <v>16.364324324324325</v>
      </c>
      <c r="W1007">
        <v>59.058759521218704</v>
      </c>
      <c r="X1007">
        <v>158.26945038212619</v>
      </c>
      <c r="Y1007">
        <v>145.33859459459467</v>
      </c>
      <c r="Z1007">
        <v>146.28748639825901</v>
      </c>
      <c r="AA1007">
        <v>32.08427636851021</v>
      </c>
      <c r="AB1007">
        <v>4.7166534061224068</v>
      </c>
      <c r="AC1007">
        <v>-36.25862091317191</v>
      </c>
    </row>
    <row r="1008" spans="1:29">
      <c r="A1008">
        <v>3</v>
      </c>
      <c r="B1008">
        <v>643</v>
      </c>
      <c r="C1008">
        <v>2011</v>
      </c>
      <c r="D1008">
        <v>99</v>
      </c>
      <c r="E1008">
        <v>19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214</v>
      </c>
      <c r="R1008">
        <v>755</v>
      </c>
      <c r="S1008">
        <v>750</v>
      </c>
      <c r="T1008">
        <v>1.7589227471810644</v>
      </c>
      <c r="U1008">
        <v>1.7595350680147857</v>
      </c>
      <c r="V1008">
        <v>16.211920529801326</v>
      </c>
      <c r="W1008">
        <v>58.90933333333335</v>
      </c>
      <c r="X1008">
        <v>156.31535519792197</v>
      </c>
      <c r="Y1008">
        <v>143.45602649006611</v>
      </c>
      <c r="Z1008">
        <v>144.41239999999988</v>
      </c>
      <c r="AA1008">
        <v>31.689089072424458</v>
      </c>
      <c r="AB1008">
        <v>4.4750917557321772</v>
      </c>
      <c r="AC1008">
        <v>-40.894503740033599</v>
      </c>
    </row>
    <row r="1009" spans="1:29">
      <c r="A1009">
        <v>3</v>
      </c>
      <c r="B1009">
        <v>644</v>
      </c>
      <c r="C1009">
        <v>2011</v>
      </c>
      <c r="D1009">
        <v>99</v>
      </c>
      <c r="E1009">
        <v>20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204</v>
      </c>
      <c r="R1009">
        <v>768</v>
      </c>
      <c r="S1009">
        <v>768</v>
      </c>
      <c r="T1009">
        <v>1.7892088342186181</v>
      </c>
      <c r="U1009">
        <v>1.8076850051678195</v>
      </c>
      <c r="V1009">
        <v>16.393229166666671</v>
      </c>
      <c r="W1009">
        <v>59.41145833333335</v>
      </c>
      <c r="X1009">
        <v>156.97397526182741</v>
      </c>
      <c r="Y1009">
        <v>144.88697916666661</v>
      </c>
      <c r="Z1009">
        <v>144.88697916666661</v>
      </c>
      <c r="AA1009">
        <v>31.622361339848439</v>
      </c>
      <c r="AB1009">
        <v>4.2555079453883158</v>
      </c>
      <c r="AC1009">
        <v>-40.205927304083872</v>
      </c>
    </row>
    <row r="1010" spans="1:29">
      <c r="A1010">
        <v>3</v>
      </c>
      <c r="B1010">
        <v>645</v>
      </c>
      <c r="C1010">
        <v>2011</v>
      </c>
      <c r="D1010">
        <v>99</v>
      </c>
      <c r="E1010">
        <v>21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184</v>
      </c>
      <c r="R1010">
        <v>756</v>
      </c>
      <c r="S1010">
        <v>754</v>
      </c>
      <c r="T1010">
        <v>1.7612524461839529</v>
      </c>
      <c r="U1010">
        <v>1.7315522525533658</v>
      </c>
      <c r="V1010">
        <v>16.611111111111111</v>
      </c>
      <c r="W1010">
        <v>58.992042440318315</v>
      </c>
      <c r="X1010">
        <v>153.14508131409531</v>
      </c>
      <c r="Y1010">
        <v>140.9878306878305</v>
      </c>
      <c r="Z1010">
        <v>141.36180371352771</v>
      </c>
      <c r="AA1010">
        <v>32.958400352198701</v>
      </c>
      <c r="AB1010">
        <v>4.4169243254637074</v>
      </c>
      <c r="AC1010">
        <v>-34.981277860893954</v>
      </c>
    </row>
    <row r="1011" spans="1:29">
      <c r="A1011">
        <v>3</v>
      </c>
      <c r="B1011">
        <v>646</v>
      </c>
      <c r="C1011">
        <v>2011</v>
      </c>
      <c r="D1011">
        <v>99</v>
      </c>
      <c r="E1011">
        <v>22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199</v>
      </c>
      <c r="R1011">
        <v>902</v>
      </c>
      <c r="S1011">
        <v>902</v>
      </c>
      <c r="T1011">
        <v>2.1013885006057218</v>
      </c>
      <c r="U1011">
        <v>2.1191008441844392</v>
      </c>
      <c r="V1011">
        <v>15.633037694013305</v>
      </c>
      <c r="W1011">
        <v>58.954545454545446</v>
      </c>
      <c r="X1011">
        <v>156.67915046135599</v>
      </c>
      <c r="Y1011">
        <v>144.61485587583155</v>
      </c>
      <c r="Z1011">
        <v>144.61485587583155</v>
      </c>
      <c r="AA1011">
        <v>33.832012794456034</v>
      </c>
      <c r="AB1011">
        <v>4.4369363248548819</v>
      </c>
      <c r="AC1011">
        <v>-39.781777423595322</v>
      </c>
    </row>
    <row r="1012" spans="1:29">
      <c r="A1012">
        <v>3</v>
      </c>
      <c r="B1012">
        <v>647</v>
      </c>
      <c r="C1012">
        <v>2011</v>
      </c>
      <c r="D1012">
        <v>99</v>
      </c>
      <c r="E1012">
        <v>23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200</v>
      </c>
      <c r="R1012">
        <v>786</v>
      </c>
      <c r="S1012">
        <v>784</v>
      </c>
      <c r="T1012">
        <v>1.8311434162706179</v>
      </c>
      <c r="U1012">
        <v>1.8275792030279403</v>
      </c>
      <c r="V1012">
        <v>16.291348600508901</v>
      </c>
      <c r="W1012">
        <v>59.029336734693864</v>
      </c>
      <c r="X1012">
        <v>155.50754123488244</v>
      </c>
      <c r="Y1012">
        <v>143.12697201017821</v>
      </c>
      <c r="Z1012">
        <v>143.49209183673477</v>
      </c>
      <c r="AA1012">
        <v>31.248089961411175</v>
      </c>
      <c r="AB1012">
        <v>4.5981813806176337</v>
      </c>
      <c r="AC1012">
        <v>-39.838608531880247</v>
      </c>
    </row>
    <row r="1013" spans="1:29">
      <c r="A1013">
        <v>3</v>
      </c>
      <c r="B1013">
        <v>648</v>
      </c>
      <c r="C1013">
        <v>2011</v>
      </c>
      <c r="D1013">
        <v>99</v>
      </c>
      <c r="E1013">
        <v>24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197</v>
      </c>
      <c r="R1013">
        <v>748</v>
      </c>
      <c r="S1013">
        <v>747</v>
      </c>
      <c r="T1013">
        <v>1.7426148541608422</v>
      </c>
      <c r="U1013">
        <v>1.7247112867531935</v>
      </c>
      <c r="V1013">
        <v>16.655080213903741</v>
      </c>
      <c r="W1013">
        <v>59.078982597054896</v>
      </c>
      <c r="X1013">
        <v>153.96115897358629</v>
      </c>
      <c r="Y1013">
        <v>141.93275401069536</v>
      </c>
      <c r="Z1013">
        <v>142.12275769745662</v>
      </c>
      <c r="AA1013">
        <v>33.424348697251759</v>
      </c>
      <c r="AB1013">
        <v>4.4619978036709682</v>
      </c>
      <c r="AC1013">
        <v>-42.332076302650826</v>
      </c>
    </row>
    <row r="1014" spans="1:29">
      <c r="A1014">
        <v>3</v>
      </c>
      <c r="B1014">
        <v>649</v>
      </c>
      <c r="C1014">
        <v>2011</v>
      </c>
      <c r="D1014">
        <v>99</v>
      </c>
      <c r="E1014">
        <v>25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202</v>
      </c>
      <c r="R1014">
        <v>833</v>
      </c>
      <c r="S1014">
        <v>831</v>
      </c>
      <c r="T1014">
        <v>1.9406392694063928</v>
      </c>
      <c r="U1014">
        <v>1.9597718102689587</v>
      </c>
      <c r="V1014">
        <v>16.144057623049221</v>
      </c>
      <c r="W1014">
        <v>58.749699157641395</v>
      </c>
      <c r="X1014">
        <v>157.417679964727</v>
      </c>
      <c r="Y1014">
        <v>144.81992797118849</v>
      </c>
      <c r="Z1014">
        <v>145.16847172081825</v>
      </c>
      <c r="AA1014">
        <v>33.122807153703256</v>
      </c>
      <c r="AB1014">
        <v>4.5045688031190387</v>
      </c>
      <c r="AC1014">
        <v>-41.537933289513155</v>
      </c>
    </row>
    <row r="1015" spans="1:29">
      <c r="A1015">
        <v>3</v>
      </c>
      <c r="B1015">
        <v>650</v>
      </c>
      <c r="C1015">
        <v>2011</v>
      </c>
      <c r="D1015">
        <v>99</v>
      </c>
      <c r="E1015">
        <v>26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182</v>
      </c>
      <c r="R1015">
        <v>777</v>
      </c>
      <c r="S1015">
        <v>777</v>
      </c>
      <c r="T1015">
        <v>1.810176125244618</v>
      </c>
      <c r="U1015">
        <v>1.7955756346918017</v>
      </c>
      <c r="V1015">
        <v>16.038610038610038</v>
      </c>
      <c r="W1015">
        <v>59.106821106821101</v>
      </c>
      <c r="X1015">
        <v>154.11638228539627</v>
      </c>
      <c r="Y1015">
        <v>142.24942084942089</v>
      </c>
      <c r="Z1015">
        <v>142.24942084942089</v>
      </c>
      <c r="AA1015">
        <v>31.916192181170175</v>
      </c>
      <c r="AB1015">
        <v>4.4203422720388508</v>
      </c>
      <c r="AC1015">
        <v>-36.272001041345952</v>
      </c>
    </row>
    <row r="1016" spans="1:29">
      <c r="A1016">
        <v>3</v>
      </c>
      <c r="B1016">
        <v>651</v>
      </c>
      <c r="C1016">
        <v>2011</v>
      </c>
      <c r="D1016">
        <v>99</v>
      </c>
      <c r="E1016">
        <v>27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181</v>
      </c>
      <c r="R1016">
        <v>682</v>
      </c>
      <c r="S1016">
        <v>681</v>
      </c>
      <c r="T1016">
        <v>1.5888547199701799</v>
      </c>
      <c r="U1016">
        <v>1.5778165326369411</v>
      </c>
      <c r="V1016">
        <v>17.868035190615839</v>
      </c>
      <c r="W1016">
        <v>59.46402349486052</v>
      </c>
      <c r="X1016">
        <v>154.54434252707756</v>
      </c>
      <c r="Y1016">
        <v>142.40982404692096</v>
      </c>
      <c r="Z1016">
        <v>142.61894273127763</v>
      </c>
      <c r="AA1016">
        <v>33.173201983920634</v>
      </c>
      <c r="AB1016">
        <v>4.416856074783424</v>
      </c>
      <c r="AC1016">
        <v>-44.031524992345311</v>
      </c>
    </row>
    <row r="1017" spans="1:29">
      <c r="A1017">
        <v>3</v>
      </c>
      <c r="B1017">
        <v>652</v>
      </c>
      <c r="C1017">
        <v>2011</v>
      </c>
      <c r="D1017">
        <v>99</v>
      </c>
      <c r="E1017">
        <v>28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204</v>
      </c>
      <c r="R1017">
        <v>776</v>
      </c>
      <c r="S1017">
        <v>774</v>
      </c>
      <c r="T1017">
        <v>1.8078464262417295</v>
      </c>
      <c r="U1017">
        <v>1.8075956551039367</v>
      </c>
      <c r="V1017">
        <v>16.088917525773194</v>
      </c>
      <c r="W1017">
        <v>59.001291989664082</v>
      </c>
      <c r="X1017">
        <v>155.81055723715804</v>
      </c>
      <c r="Y1017">
        <v>143.3862113402061</v>
      </c>
      <c r="Z1017">
        <v>143.75671834625317</v>
      </c>
      <c r="AA1017">
        <v>32.123390579229223</v>
      </c>
      <c r="AB1017">
        <v>4.28732262393057</v>
      </c>
      <c r="AC1017">
        <v>-26.264275406874486</v>
      </c>
    </row>
    <row r="1018" spans="1:29">
      <c r="A1018">
        <v>3</v>
      </c>
      <c r="B1018">
        <v>653</v>
      </c>
      <c r="C1018">
        <v>2011</v>
      </c>
      <c r="D1018">
        <v>99</v>
      </c>
      <c r="E1018">
        <v>29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156</v>
      </c>
      <c r="R1018">
        <v>623</v>
      </c>
      <c r="S1018">
        <v>623</v>
      </c>
      <c r="T1018">
        <v>1.4514024787997388</v>
      </c>
      <c r="U1018">
        <v>1.4517825816173549</v>
      </c>
      <c r="V1018">
        <v>15.675762439807386</v>
      </c>
      <c r="W1018">
        <v>58.688603531300146</v>
      </c>
      <c r="X1018">
        <v>155.41024887440463</v>
      </c>
      <c r="Y1018">
        <v>143.44365971107538</v>
      </c>
      <c r="Z1018">
        <v>143.44365971107538</v>
      </c>
      <c r="AA1018">
        <v>32.233159213746042</v>
      </c>
      <c r="AB1018">
        <v>4.523097328860386</v>
      </c>
      <c r="AC1018">
        <v>-27.730455521556596</v>
      </c>
    </row>
    <row r="1019" spans="1:29">
      <c r="A1019">
        <v>3</v>
      </c>
      <c r="B1019">
        <v>654</v>
      </c>
      <c r="C1019">
        <v>2011</v>
      </c>
      <c r="D1019">
        <v>99</v>
      </c>
      <c r="E1019">
        <v>30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167</v>
      </c>
      <c r="R1019">
        <v>831</v>
      </c>
      <c r="S1019">
        <v>831</v>
      </c>
      <c r="T1019">
        <v>1.9359798714006151</v>
      </c>
      <c r="U1019">
        <v>2.0044793331425876</v>
      </c>
      <c r="V1019">
        <v>15.557160048134778</v>
      </c>
      <c r="W1019">
        <v>58.823104693140799</v>
      </c>
      <c r="X1019">
        <v>160.86689534597204</v>
      </c>
      <c r="Y1019">
        <v>148.48014440433215</v>
      </c>
      <c r="Z1019">
        <v>148.48014440433215</v>
      </c>
      <c r="AA1019">
        <v>31.501453796846903</v>
      </c>
      <c r="AB1019">
        <v>4.6550047326766304</v>
      </c>
      <c r="AC1019">
        <v>-44.202025162463421</v>
      </c>
    </row>
    <row r="1020" spans="1:29">
      <c r="A1020">
        <v>3</v>
      </c>
      <c r="B1020">
        <v>655</v>
      </c>
      <c r="C1020">
        <v>2011</v>
      </c>
      <c r="D1020">
        <v>99</v>
      </c>
      <c r="E1020">
        <v>31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209</v>
      </c>
      <c r="R1020">
        <v>1038</v>
      </c>
      <c r="S1020">
        <v>1038</v>
      </c>
      <c r="T1020">
        <v>2.4182275649986025</v>
      </c>
      <c r="U1020">
        <v>2.4334554880294843</v>
      </c>
      <c r="V1020">
        <v>16.051059730250483</v>
      </c>
      <c r="W1020">
        <v>58.988439306358387</v>
      </c>
      <c r="X1020">
        <v>156.34794389577456</v>
      </c>
      <c r="Y1020">
        <v>144.30915221579943</v>
      </c>
      <c r="Z1020">
        <v>144.30915221579943</v>
      </c>
      <c r="AA1020">
        <v>32.821913397738442</v>
      </c>
      <c r="AB1020">
        <v>4.6570084412677533</v>
      </c>
      <c r="AC1020">
        <v>-44.930830031966551</v>
      </c>
    </row>
    <row r="1021" spans="1:29">
      <c r="A1021">
        <v>3</v>
      </c>
      <c r="B1021">
        <v>656</v>
      </c>
      <c r="C1021">
        <v>2011</v>
      </c>
      <c r="D1021">
        <v>99</v>
      </c>
      <c r="E1021">
        <v>32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211</v>
      </c>
      <c r="R1021">
        <v>941</v>
      </c>
      <c r="S1021">
        <v>941</v>
      </c>
      <c r="T1021">
        <v>2.1922467617183874</v>
      </c>
      <c r="U1021">
        <v>2.1704316436116935</v>
      </c>
      <c r="V1021">
        <v>16.32412327311371</v>
      </c>
      <c r="W1021">
        <v>59.074388947927744</v>
      </c>
      <c r="X1021">
        <v>153.82347218272437</v>
      </c>
      <c r="Y1021">
        <v>141.97906482465461</v>
      </c>
      <c r="Z1021">
        <v>141.97906482465461</v>
      </c>
      <c r="AA1021">
        <v>31.568055417203528</v>
      </c>
      <c r="AB1021">
        <v>4.5122095284381523</v>
      </c>
      <c r="AC1021">
        <v>-40.53707758329589</v>
      </c>
    </row>
    <row r="1022" spans="1:29">
      <c r="A1022">
        <v>3</v>
      </c>
      <c r="B1022">
        <v>657</v>
      </c>
      <c r="C1022">
        <v>2011</v>
      </c>
      <c r="D1022">
        <v>99</v>
      </c>
      <c r="E1022">
        <v>33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189</v>
      </c>
      <c r="R1022">
        <v>687</v>
      </c>
      <c r="S1022">
        <v>687</v>
      </c>
      <c r="T1022">
        <v>1.6005032149846239</v>
      </c>
      <c r="U1022">
        <v>1.6490998511478301</v>
      </c>
      <c r="V1022">
        <v>16.186317321688499</v>
      </c>
      <c r="W1022">
        <v>58.854439592430865</v>
      </c>
      <c r="X1022">
        <v>160.08709968916588</v>
      </c>
      <c r="Y1022">
        <v>147.76039301310055</v>
      </c>
      <c r="Z1022">
        <v>147.76039301310055</v>
      </c>
      <c r="AA1022">
        <v>35.156231563542796</v>
      </c>
      <c r="AB1022">
        <v>4.6576296298560322</v>
      </c>
      <c r="AC1022">
        <v>-43.521302814419975</v>
      </c>
    </row>
    <row r="1023" spans="1:29">
      <c r="A1023">
        <v>3</v>
      </c>
      <c r="B1023">
        <v>658</v>
      </c>
      <c r="C1023">
        <v>2011</v>
      </c>
      <c r="D1023">
        <v>99</v>
      </c>
      <c r="E1023">
        <v>34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202</v>
      </c>
      <c r="R1023">
        <v>779</v>
      </c>
      <c r="S1023">
        <v>777</v>
      </c>
      <c r="T1023">
        <v>1.8148355232503963</v>
      </c>
      <c r="U1023">
        <v>1.8671840249805629</v>
      </c>
      <c r="V1023">
        <v>16.740693196405644</v>
      </c>
      <c r="W1023">
        <v>58.824967824967807</v>
      </c>
      <c r="X1023">
        <v>160.33918530438075</v>
      </c>
      <c r="Y1023">
        <v>147.54261874197701</v>
      </c>
      <c r="Z1023">
        <v>147.92239382239396</v>
      </c>
      <c r="AA1023">
        <v>32.729461819205902</v>
      </c>
      <c r="AB1023">
        <v>4.6665097819090819</v>
      </c>
      <c r="AC1023">
        <v>-43.671801903066253</v>
      </c>
    </row>
    <row r="1024" spans="1:29">
      <c r="A1024">
        <v>3</v>
      </c>
      <c r="B1024">
        <v>659</v>
      </c>
      <c r="C1024">
        <v>2011</v>
      </c>
      <c r="D1024">
        <v>99</v>
      </c>
      <c r="E1024">
        <v>35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178</v>
      </c>
      <c r="R1024">
        <v>798</v>
      </c>
      <c r="S1024">
        <v>796</v>
      </c>
      <c r="T1024">
        <v>1.8590998043052835</v>
      </c>
      <c r="U1024">
        <v>1.885297719749492</v>
      </c>
      <c r="V1024">
        <v>15.756892230576442</v>
      </c>
      <c r="W1024">
        <v>58.344221105527659</v>
      </c>
      <c r="X1024">
        <v>157.89541567895921</v>
      </c>
      <c r="Y1024">
        <v>145.42694235588976</v>
      </c>
      <c r="Z1024">
        <v>145.79233668341709</v>
      </c>
      <c r="AA1024">
        <v>35.08276186344284</v>
      </c>
      <c r="AB1024">
        <v>4.7213408656019507</v>
      </c>
      <c r="AC1024">
        <v>-48.217718442796951</v>
      </c>
    </row>
    <row r="1025" spans="1:29">
      <c r="A1025">
        <v>3</v>
      </c>
      <c r="B1025">
        <v>660</v>
      </c>
      <c r="C1025">
        <v>2011</v>
      </c>
      <c r="D1025">
        <v>99</v>
      </c>
      <c r="E1025">
        <v>36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198</v>
      </c>
      <c r="R1025">
        <v>882</v>
      </c>
      <c r="S1025">
        <v>880</v>
      </c>
      <c r="T1025">
        <v>2.0547945205479454</v>
      </c>
      <c r="U1025">
        <v>2.0517828815086609</v>
      </c>
      <c r="V1025">
        <v>15.961451247165529</v>
      </c>
      <c r="W1025">
        <v>58.861363636363635</v>
      </c>
      <c r="X1025">
        <v>155.49610237739012</v>
      </c>
      <c r="Y1025">
        <v>143.19591836734699</v>
      </c>
      <c r="Z1025">
        <v>143.52136363636365</v>
      </c>
      <c r="AA1025">
        <v>32.112747015286232</v>
      </c>
      <c r="AB1025">
        <v>4.5049324437014722</v>
      </c>
      <c r="AC1025">
        <v>-36.11859797002063</v>
      </c>
    </row>
    <row r="1026" spans="1:29">
      <c r="A1026">
        <v>3</v>
      </c>
      <c r="B1026">
        <v>661</v>
      </c>
      <c r="C1026">
        <v>2011</v>
      </c>
      <c r="D1026">
        <v>99</v>
      </c>
      <c r="E1026">
        <v>37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205</v>
      </c>
      <c r="R1026">
        <v>1015</v>
      </c>
      <c r="S1026">
        <v>1015</v>
      </c>
      <c r="T1026">
        <v>2.3646444879321598</v>
      </c>
      <c r="U1026">
        <v>2.3072704541746094</v>
      </c>
      <c r="V1026">
        <v>15.865024630541868</v>
      </c>
      <c r="W1026">
        <v>58.678817733990144</v>
      </c>
      <c r="X1026">
        <v>151.59978438268871</v>
      </c>
      <c r="Y1026">
        <v>139.92660098522165</v>
      </c>
      <c r="Z1026">
        <v>139.92660098522165</v>
      </c>
      <c r="AA1026">
        <v>32.056266753949657</v>
      </c>
      <c r="AB1026">
        <v>4.3308146176548759</v>
      </c>
      <c r="AC1026">
        <v>-29.984507810879052</v>
      </c>
    </row>
    <row r="1027" spans="1:29">
      <c r="A1027">
        <v>3</v>
      </c>
      <c r="B1027">
        <v>662</v>
      </c>
      <c r="C1027">
        <v>2011</v>
      </c>
      <c r="D1027">
        <v>99</v>
      </c>
      <c r="E1027">
        <v>38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214</v>
      </c>
      <c r="R1027">
        <v>1056</v>
      </c>
      <c r="S1027">
        <v>1052</v>
      </c>
      <c r="T1027">
        <v>2.460162147050601</v>
      </c>
      <c r="U1027">
        <v>2.450935609618158</v>
      </c>
      <c r="V1027">
        <v>15.581439393939396</v>
      </c>
      <c r="W1027">
        <v>58.385931558935347</v>
      </c>
      <c r="X1027">
        <v>155.34170934699125</v>
      </c>
      <c r="Y1027">
        <v>142.86827651515139</v>
      </c>
      <c r="Z1027">
        <v>143.41150190114061</v>
      </c>
      <c r="AA1027">
        <v>33.065261123746993</v>
      </c>
      <c r="AB1027">
        <v>4.5483578061711745</v>
      </c>
      <c r="AC1027">
        <v>-36.051683283409773</v>
      </c>
    </row>
    <row r="1028" spans="1:29">
      <c r="A1028">
        <v>3</v>
      </c>
      <c r="B1028">
        <v>663</v>
      </c>
      <c r="C1028">
        <v>2011</v>
      </c>
      <c r="D1028">
        <v>99</v>
      </c>
      <c r="E1028">
        <v>39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176</v>
      </c>
      <c r="R1028">
        <v>761</v>
      </c>
      <c r="S1028">
        <v>760</v>
      </c>
      <c r="T1028">
        <v>1.7729009411983971</v>
      </c>
      <c r="U1028">
        <v>1.7570917499042509</v>
      </c>
      <c r="V1028">
        <v>15.773981603153748</v>
      </c>
      <c r="W1028">
        <v>59.189473684210512</v>
      </c>
      <c r="X1028">
        <v>154.15480856431424</v>
      </c>
      <c r="Y1028">
        <v>142.12733245729299</v>
      </c>
      <c r="Z1028">
        <v>142.31434210526311</v>
      </c>
      <c r="AA1028">
        <v>31.69758445202913</v>
      </c>
      <c r="AB1028">
        <v>4.1991095217466992</v>
      </c>
      <c r="AC1028">
        <v>-31.772284377292596</v>
      </c>
    </row>
    <row r="1029" spans="1:29">
      <c r="A1029">
        <v>3</v>
      </c>
      <c r="B1029">
        <v>664</v>
      </c>
      <c r="C1029">
        <v>2011</v>
      </c>
      <c r="D1029">
        <v>99</v>
      </c>
      <c r="E1029">
        <v>40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196</v>
      </c>
      <c r="R1029">
        <v>783</v>
      </c>
      <c r="S1029">
        <v>782</v>
      </c>
      <c r="T1029">
        <v>1.824154319261952</v>
      </c>
      <c r="U1029">
        <v>1.8397259380761244</v>
      </c>
      <c r="V1029">
        <v>15.765006385696038</v>
      </c>
      <c r="W1029">
        <v>58.887468030690542</v>
      </c>
      <c r="X1029">
        <v>156.92277251286484</v>
      </c>
      <c r="Y1029">
        <v>144.6302681992336</v>
      </c>
      <c r="Z1029">
        <v>144.81521739130423</v>
      </c>
      <c r="AA1029">
        <v>32.976710547108389</v>
      </c>
      <c r="AB1029">
        <v>4.7102892742306288</v>
      </c>
      <c r="AC1029">
        <v>-46.090895318244471</v>
      </c>
    </row>
    <row r="1030" spans="1:29">
      <c r="A1030">
        <v>3</v>
      </c>
      <c r="B1030">
        <v>665</v>
      </c>
      <c r="C1030">
        <v>2011</v>
      </c>
      <c r="D1030">
        <v>99</v>
      </c>
      <c r="E1030">
        <v>41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223</v>
      </c>
      <c r="R1030">
        <v>882</v>
      </c>
      <c r="S1030">
        <v>882</v>
      </c>
      <c r="T1030">
        <v>2.0547945205479454</v>
      </c>
      <c r="U1030">
        <v>2.0712920618207753</v>
      </c>
      <c r="V1030">
        <v>16.617913832199548</v>
      </c>
      <c r="W1030">
        <v>58.366213151927447</v>
      </c>
      <c r="X1030">
        <v>156.61699132524103</v>
      </c>
      <c r="Y1030">
        <v>144.55748299319723</v>
      </c>
      <c r="Z1030">
        <v>144.55748299319723</v>
      </c>
      <c r="AA1030">
        <v>32.650094637420594</v>
      </c>
      <c r="AB1030">
        <v>4.6506909675990977</v>
      </c>
      <c r="AC1030">
        <v>-38.677999354171199</v>
      </c>
    </row>
    <row r="1031" spans="1:29">
      <c r="A1031">
        <v>3</v>
      </c>
      <c r="B1031">
        <v>666</v>
      </c>
      <c r="C1031">
        <v>2011</v>
      </c>
      <c r="D1031">
        <v>99</v>
      </c>
      <c r="E1031">
        <v>42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212</v>
      </c>
      <c r="R1031">
        <v>948</v>
      </c>
      <c r="S1031">
        <v>948</v>
      </c>
      <c r="T1031">
        <v>2.2085546547386077</v>
      </c>
      <c r="U1031">
        <v>2.2233739932820682</v>
      </c>
      <c r="V1031">
        <v>15.813291139240507</v>
      </c>
      <c r="W1031">
        <v>58.523206751054865</v>
      </c>
      <c r="X1031">
        <v>156.41208497332605</v>
      </c>
      <c r="Y1031">
        <v>144.36835443037987</v>
      </c>
      <c r="Z1031">
        <v>144.36835443037987</v>
      </c>
      <c r="AA1031">
        <v>33.334318719077686</v>
      </c>
      <c r="AB1031">
        <v>4.5289143094381288</v>
      </c>
      <c r="AC1031">
        <v>-32.309093703009403</v>
      </c>
    </row>
    <row r="1032" spans="1:29">
      <c r="A1032">
        <v>3</v>
      </c>
      <c r="B1032">
        <v>667</v>
      </c>
      <c r="C1032">
        <v>2011</v>
      </c>
      <c r="D1032">
        <v>99</v>
      </c>
      <c r="E1032">
        <v>43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211</v>
      </c>
      <c r="R1032">
        <v>953</v>
      </c>
      <c r="S1032">
        <v>953</v>
      </c>
      <c r="T1032">
        <v>2.2202031497530514</v>
      </c>
      <c r="U1032">
        <v>2.1485262570409103</v>
      </c>
      <c r="V1032">
        <v>15.942287513116476</v>
      </c>
      <c r="W1032">
        <v>58.835257082896142</v>
      </c>
      <c r="X1032">
        <v>150.35361901004848</v>
      </c>
      <c r="Y1032">
        <v>138.77639034627501</v>
      </c>
      <c r="Z1032">
        <v>138.77639034627501</v>
      </c>
      <c r="AA1032">
        <v>32.219854645081938</v>
      </c>
      <c r="AB1032">
        <v>4.2740751178871088</v>
      </c>
      <c r="AC1032">
        <v>-38.027872090441555</v>
      </c>
    </row>
    <row r="1033" spans="1:29">
      <c r="A1033">
        <v>3</v>
      </c>
      <c r="B1033">
        <v>668</v>
      </c>
      <c r="C1033">
        <v>2011</v>
      </c>
      <c r="D1033">
        <v>99</v>
      </c>
      <c r="E1033">
        <v>44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228</v>
      </c>
      <c r="R1033">
        <v>1007</v>
      </c>
      <c r="S1033">
        <v>1007</v>
      </c>
      <c r="T1033">
        <v>2.3460068959090488</v>
      </c>
      <c r="U1033">
        <v>2.3433110208516306</v>
      </c>
      <c r="V1033">
        <v>15.777557100297914</v>
      </c>
      <c r="W1033">
        <v>58.755710029791445</v>
      </c>
      <c r="X1033">
        <v>155.19101931119238</v>
      </c>
      <c r="Y1033">
        <v>143.24131082423065</v>
      </c>
      <c r="Z1033">
        <v>143.24131082423065</v>
      </c>
      <c r="AA1033">
        <v>32.133905555748889</v>
      </c>
      <c r="AB1033">
        <v>4.3526184824485563</v>
      </c>
      <c r="AC1033">
        <v>-35.692987698357385</v>
      </c>
    </row>
    <row r="1034" spans="1:29">
      <c r="A1034">
        <v>3</v>
      </c>
      <c r="B1034">
        <v>669</v>
      </c>
      <c r="C1034">
        <v>2011</v>
      </c>
      <c r="D1034">
        <v>99</v>
      </c>
      <c r="E1034">
        <v>45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197</v>
      </c>
      <c r="R1034">
        <v>803</v>
      </c>
      <c r="S1034">
        <v>802</v>
      </c>
      <c r="T1034">
        <v>1.870748299319728</v>
      </c>
      <c r="U1034">
        <v>1.8548845825504643</v>
      </c>
      <c r="V1034">
        <v>15.714819427148196</v>
      </c>
      <c r="W1034">
        <v>58.442643391521194</v>
      </c>
      <c r="X1034">
        <v>154.23149106344155</v>
      </c>
      <c r="Y1034">
        <v>142.19003735990029</v>
      </c>
      <c r="Z1034">
        <v>142.36733167082289</v>
      </c>
      <c r="AA1034">
        <v>32.005063192210933</v>
      </c>
      <c r="AB1034">
        <v>4.5711146640434563</v>
      </c>
      <c r="AC1034">
        <v>-35.187865546432256</v>
      </c>
    </row>
    <row r="1035" spans="1:29">
      <c r="A1035">
        <v>3</v>
      </c>
      <c r="B1035">
        <v>670</v>
      </c>
      <c r="C1035">
        <v>2011</v>
      </c>
      <c r="D1035">
        <v>99</v>
      </c>
      <c r="E1035">
        <v>46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206</v>
      </c>
      <c r="R1035">
        <v>877</v>
      </c>
      <c r="S1035">
        <v>874</v>
      </c>
      <c r="T1035">
        <v>2.0431460255335017</v>
      </c>
      <c r="U1035">
        <v>2.0362083531006094</v>
      </c>
      <c r="V1035">
        <v>16.134549600912202</v>
      </c>
      <c r="W1035">
        <v>59.386727688787182</v>
      </c>
      <c r="X1035">
        <v>155.34676350357222</v>
      </c>
      <c r="Y1035">
        <v>142.91915621436695</v>
      </c>
      <c r="Z1035">
        <v>143.40972540045743</v>
      </c>
      <c r="AA1035">
        <v>33.50536497451855</v>
      </c>
      <c r="AB1035">
        <v>4.2844092379842129</v>
      </c>
      <c r="AC1035">
        <v>-43.30810992912744</v>
      </c>
    </row>
    <row r="1036" spans="1:29">
      <c r="A1036">
        <v>3</v>
      </c>
      <c r="B1036">
        <v>671</v>
      </c>
      <c r="C1036">
        <v>2011</v>
      </c>
      <c r="D1036">
        <v>99</v>
      </c>
      <c r="E1036">
        <v>47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218</v>
      </c>
      <c r="R1036">
        <v>953</v>
      </c>
      <c r="S1036">
        <v>949</v>
      </c>
      <c r="T1036">
        <v>2.2202031497530514</v>
      </c>
      <c r="U1036">
        <v>2.1887630276271755</v>
      </c>
      <c r="V1036">
        <v>16.282266526757613</v>
      </c>
      <c r="W1036">
        <v>58.919915700737619</v>
      </c>
      <c r="X1036">
        <v>153.85286129562908</v>
      </c>
      <c r="Y1036">
        <v>141.37534102833175</v>
      </c>
      <c r="Z1036">
        <v>141.97123287671249</v>
      </c>
      <c r="AA1036">
        <v>32.336160497486198</v>
      </c>
      <c r="AB1036">
        <v>4.2988852910103219</v>
      </c>
      <c r="AC1036">
        <v>-40.47422775694055</v>
      </c>
    </row>
    <row r="1037" spans="1:29">
      <c r="A1037">
        <v>3</v>
      </c>
      <c r="B1037">
        <v>672</v>
      </c>
      <c r="C1037">
        <v>2011</v>
      </c>
      <c r="D1037">
        <v>99</v>
      </c>
      <c r="E1037">
        <v>48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225</v>
      </c>
      <c r="R1037">
        <v>1026</v>
      </c>
      <c r="S1037">
        <v>1025</v>
      </c>
      <c r="T1037">
        <v>2.3902711769639362</v>
      </c>
      <c r="U1037">
        <v>2.4100555185719394</v>
      </c>
      <c r="V1037">
        <v>16.141325536062379</v>
      </c>
      <c r="W1037">
        <v>58.702439024390245</v>
      </c>
      <c r="X1037">
        <v>156.86009896536197</v>
      </c>
      <c r="Y1037">
        <v>144.59307992202741</v>
      </c>
      <c r="Z1037">
        <v>144.73414634146343</v>
      </c>
      <c r="AA1037">
        <v>32.131437760609522</v>
      </c>
      <c r="AB1037">
        <v>4.4305198618538819</v>
      </c>
      <c r="AC1037">
        <v>-36.380641496698608</v>
      </c>
    </row>
    <row r="1038" spans="1:29">
      <c r="A1038">
        <v>3</v>
      </c>
      <c r="B1038">
        <v>673</v>
      </c>
      <c r="C1038">
        <v>2011</v>
      </c>
      <c r="D1038">
        <v>99</v>
      </c>
      <c r="E1038">
        <v>49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210</v>
      </c>
      <c r="R1038">
        <v>673</v>
      </c>
      <c r="S1038">
        <v>672</v>
      </c>
      <c r="T1038">
        <v>1.5678874289441804</v>
      </c>
      <c r="U1038">
        <v>1.5909818584133884</v>
      </c>
      <c r="V1038">
        <v>15.644873699851404</v>
      </c>
      <c r="W1038">
        <v>58.840773809523824</v>
      </c>
      <c r="X1038">
        <v>157.96429048631691</v>
      </c>
      <c r="Y1038">
        <v>145.51842496285281</v>
      </c>
      <c r="Z1038">
        <v>145.73497023809517</v>
      </c>
      <c r="AA1038">
        <v>32.728050809978825</v>
      </c>
      <c r="AB1038">
        <v>4.8307612405420555</v>
      </c>
      <c r="AC1038">
        <v>-41.474812671157849</v>
      </c>
    </row>
    <row r="1039" spans="1:29">
      <c r="A1039">
        <v>3</v>
      </c>
      <c r="B1039">
        <v>674</v>
      </c>
      <c r="C1039">
        <v>2011</v>
      </c>
      <c r="D1039">
        <v>99</v>
      </c>
      <c r="E1039">
        <v>50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222</v>
      </c>
      <c r="R1039">
        <v>886</v>
      </c>
      <c r="S1039">
        <v>886</v>
      </c>
      <c r="T1039">
        <v>2.0641133165595003</v>
      </c>
      <c r="U1039">
        <v>2.125873579026742</v>
      </c>
      <c r="V1039">
        <v>15.89164785553047</v>
      </c>
      <c r="W1039">
        <v>59.244920993227986</v>
      </c>
      <c r="X1039">
        <v>160.01836684283515</v>
      </c>
      <c r="Y1039">
        <v>147.69695259593689</v>
      </c>
      <c r="Z1039">
        <v>147.69695259593689</v>
      </c>
      <c r="AA1039">
        <v>32.411300766088743</v>
      </c>
      <c r="AB1039">
        <v>4.4716125108826805</v>
      </c>
      <c r="AC1039">
        <v>-42.473953672579221</v>
      </c>
    </row>
    <row r="1040" spans="1:29">
      <c r="A1040">
        <v>3</v>
      </c>
      <c r="B1040">
        <v>675</v>
      </c>
      <c r="C1040">
        <v>2011</v>
      </c>
      <c r="D1040">
        <v>99</v>
      </c>
      <c r="E1040">
        <v>51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122</v>
      </c>
      <c r="R1040">
        <v>650</v>
      </c>
      <c r="S1040">
        <v>649</v>
      </c>
      <c r="T1040">
        <v>1.5143043518777373</v>
      </c>
      <c r="U1040">
        <v>1.5371768744898937</v>
      </c>
      <c r="V1040">
        <v>15.972307692307689</v>
      </c>
      <c r="W1040">
        <v>59.151001540832013</v>
      </c>
      <c r="X1040">
        <v>157.90465872156028</v>
      </c>
      <c r="Y1040">
        <v>145.57215384615375</v>
      </c>
      <c r="Z1040">
        <v>145.7964560862865</v>
      </c>
      <c r="AA1040">
        <v>33.435908422419097</v>
      </c>
      <c r="AB1040">
        <v>4.5383491512319676</v>
      </c>
      <c r="AC1040">
        <v>-45.751680574545354</v>
      </c>
    </row>
    <row r="1041" spans="1:29">
      <c r="A1041">
        <v>3</v>
      </c>
      <c r="B1041">
        <v>676</v>
      </c>
      <c r="C1041">
        <v>2011</v>
      </c>
      <c r="D1041">
        <v>99</v>
      </c>
      <c r="E1041">
        <v>52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87</v>
      </c>
      <c r="R1041">
        <v>550</v>
      </c>
      <c r="S1041">
        <v>549</v>
      </c>
      <c r="T1041">
        <v>1.2813344515888547</v>
      </c>
      <c r="U1041">
        <v>1.297296321164314</v>
      </c>
      <c r="V1041">
        <v>17.098181818181818</v>
      </c>
      <c r="W1041">
        <v>59.174863387978135</v>
      </c>
      <c r="X1041">
        <v>157.42164877376155</v>
      </c>
      <c r="Y1041">
        <v>145.19254545454541</v>
      </c>
      <c r="Z1041">
        <v>145.45701275045531</v>
      </c>
      <c r="AA1041">
        <v>31.600011110559155</v>
      </c>
      <c r="AB1041">
        <v>3.8352247922647615</v>
      </c>
      <c r="AC1041">
        <v>-31.617436640468952</v>
      </c>
    </row>
    <row r="1042" spans="1:29">
      <c r="A1042">
        <v>3</v>
      </c>
      <c r="B1042">
        <v>677</v>
      </c>
      <c r="C1042">
        <v>2010</v>
      </c>
      <c r="D1042">
        <v>99</v>
      </c>
      <c r="E1042">
        <v>1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224</v>
      </c>
      <c r="R1042">
        <v>891</v>
      </c>
      <c r="S1042">
        <v>889</v>
      </c>
      <c r="T1042">
        <v>2.099681866383881</v>
      </c>
      <c r="U1042">
        <v>2.1255730724607664</v>
      </c>
      <c r="V1042">
        <v>15.079685746352412</v>
      </c>
      <c r="W1042">
        <v>58.38020247469067</v>
      </c>
      <c r="X1042">
        <v>158.09521725014687</v>
      </c>
      <c r="Y1042">
        <v>145.57946127946141</v>
      </c>
      <c r="Z1042">
        <v>145.90697412823411</v>
      </c>
      <c r="AA1042">
        <v>32.85281860653857</v>
      </c>
      <c r="AB1042">
        <v>4.4021024176848993</v>
      </c>
      <c r="AC1042">
        <v>-42.119307585334717</v>
      </c>
    </row>
    <row r="1043" spans="1:29">
      <c r="A1043">
        <v>3</v>
      </c>
      <c r="B1043">
        <v>678</v>
      </c>
      <c r="C1043">
        <v>2010</v>
      </c>
      <c r="D1043">
        <v>99</v>
      </c>
      <c r="E1043">
        <v>2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264</v>
      </c>
      <c r="R1043">
        <v>1144</v>
      </c>
      <c r="S1043">
        <v>1136</v>
      </c>
      <c r="T1043">
        <v>2.6958878284435017</v>
      </c>
      <c r="U1043">
        <v>2.7213207756239566</v>
      </c>
      <c r="V1043">
        <v>14.72115384615385</v>
      </c>
      <c r="W1043">
        <v>58.550176056338024</v>
      </c>
      <c r="X1043">
        <v>158.12870769533811</v>
      </c>
      <c r="Y1043">
        <v>145.16284965034998</v>
      </c>
      <c r="Z1043">
        <v>146.1851232394369</v>
      </c>
      <c r="AA1043">
        <v>31.045216038758554</v>
      </c>
      <c r="AB1043">
        <v>4.5980265941546081</v>
      </c>
      <c r="AC1043">
        <v>-43.481363154316021</v>
      </c>
    </row>
    <row r="1044" spans="1:29">
      <c r="A1044">
        <v>3</v>
      </c>
      <c r="B1044">
        <v>679</v>
      </c>
      <c r="C1044">
        <v>2010</v>
      </c>
      <c r="D1044">
        <v>99</v>
      </c>
      <c r="E1044">
        <v>3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225</v>
      </c>
      <c r="R1044">
        <v>895</v>
      </c>
      <c r="S1044">
        <v>893</v>
      </c>
      <c r="T1044">
        <v>2.109108047602215</v>
      </c>
      <c r="U1044">
        <v>2.1228970829152685</v>
      </c>
      <c r="V1044">
        <v>14.69497206703911</v>
      </c>
      <c r="W1044">
        <v>58.265397536394175</v>
      </c>
      <c r="X1044">
        <v>157.11700369816657</v>
      </c>
      <c r="Y1044">
        <v>144.74636871508389</v>
      </c>
      <c r="Z1044">
        <v>145.07054871220603</v>
      </c>
      <c r="AA1044">
        <v>32.77166782647646</v>
      </c>
      <c r="AB1044">
        <v>4.9783518798844781</v>
      </c>
      <c r="AC1044">
        <v>-43.841691035501711</v>
      </c>
    </row>
    <row r="1045" spans="1:29">
      <c r="A1045">
        <v>3</v>
      </c>
      <c r="B1045">
        <v>680</v>
      </c>
      <c r="C1045">
        <v>2010</v>
      </c>
      <c r="D1045">
        <v>99</v>
      </c>
      <c r="E1045">
        <v>4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222</v>
      </c>
      <c r="R1045">
        <v>839</v>
      </c>
      <c r="S1045">
        <v>838</v>
      </c>
      <c r="T1045">
        <v>1.9771415105455401</v>
      </c>
      <c r="U1045">
        <v>2.0131208798210549</v>
      </c>
      <c r="V1045">
        <v>14.824791418355179</v>
      </c>
      <c r="W1045">
        <v>58.468973747016719</v>
      </c>
      <c r="X1045">
        <v>158.72220579366899</v>
      </c>
      <c r="Y1045">
        <v>146.42312276519681</v>
      </c>
      <c r="Z1045">
        <v>146.59785202863981</v>
      </c>
      <c r="AA1045">
        <v>32.660489295456443</v>
      </c>
      <c r="AB1045">
        <v>4.712332537546394</v>
      </c>
      <c r="AC1045">
        <v>-51.083850346532046</v>
      </c>
    </row>
    <row r="1046" spans="1:29">
      <c r="A1046">
        <v>3</v>
      </c>
      <c r="B1046">
        <v>681</v>
      </c>
      <c r="C1046">
        <v>2010</v>
      </c>
      <c r="D1046">
        <v>99</v>
      </c>
      <c r="E1046">
        <v>5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204</v>
      </c>
      <c r="R1046">
        <v>760</v>
      </c>
      <c r="S1046">
        <v>758</v>
      </c>
      <c r="T1046">
        <v>1.7909744314834453</v>
      </c>
      <c r="U1046">
        <v>1.8120873700525004</v>
      </c>
      <c r="V1046">
        <v>14.817105263157901</v>
      </c>
      <c r="W1046">
        <v>58.241424802110821</v>
      </c>
      <c r="X1046">
        <v>157.90343274220217</v>
      </c>
      <c r="Y1046">
        <v>145.501447368421</v>
      </c>
      <c r="Z1046">
        <v>145.88535620052761</v>
      </c>
      <c r="AA1046">
        <v>30.871172595683881</v>
      </c>
      <c r="AB1046">
        <v>4.5320347962852736</v>
      </c>
      <c r="AC1046">
        <v>-39.764870289652038</v>
      </c>
    </row>
    <row r="1047" spans="1:29">
      <c r="A1047">
        <v>3</v>
      </c>
      <c r="B1047">
        <v>682</v>
      </c>
      <c r="C1047">
        <v>2010</v>
      </c>
      <c r="D1047">
        <v>99</v>
      </c>
      <c r="E1047">
        <v>6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218</v>
      </c>
      <c r="R1047">
        <v>806</v>
      </c>
      <c r="S1047">
        <v>799</v>
      </c>
      <c r="T1047">
        <v>1.8993755154942848</v>
      </c>
      <c r="U1047">
        <v>1.9004802372133456</v>
      </c>
      <c r="V1047">
        <v>14.68982630272953</v>
      </c>
      <c r="W1047">
        <v>58.435544430538194</v>
      </c>
      <c r="X1047">
        <v>156.78900661076588</v>
      </c>
      <c r="Y1047">
        <v>143.8898263027294</v>
      </c>
      <c r="Z1047">
        <v>145.15043804755936</v>
      </c>
      <c r="AA1047">
        <v>32.327347454209523</v>
      </c>
      <c r="AB1047">
        <v>4.5100958280494199</v>
      </c>
      <c r="AC1047">
        <v>-41.669233823051549</v>
      </c>
    </row>
    <row r="1048" spans="1:29">
      <c r="A1048">
        <v>3</v>
      </c>
      <c r="B1048">
        <v>683</v>
      </c>
      <c r="C1048">
        <v>2010</v>
      </c>
      <c r="D1048">
        <v>99</v>
      </c>
      <c r="E1048">
        <v>7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196</v>
      </c>
      <c r="R1048">
        <v>819</v>
      </c>
      <c r="S1048">
        <v>816</v>
      </c>
      <c r="T1048">
        <v>1.9300106044538703</v>
      </c>
      <c r="U1048">
        <v>1.9160052371852048</v>
      </c>
      <c r="V1048">
        <v>15.167277167277172</v>
      </c>
      <c r="W1048">
        <v>58.463235294117645</v>
      </c>
      <c r="X1048">
        <v>155.08752713519789</v>
      </c>
      <c r="Y1048">
        <v>142.76263736263749</v>
      </c>
      <c r="Z1048">
        <v>143.28750000000016</v>
      </c>
      <c r="AA1048">
        <v>30.989853504341703</v>
      </c>
      <c r="AB1048">
        <v>4.010234617791685</v>
      </c>
      <c r="AC1048">
        <v>-38.909372689108658</v>
      </c>
    </row>
    <row r="1049" spans="1:29">
      <c r="A1049">
        <v>3</v>
      </c>
      <c r="B1049">
        <v>684</v>
      </c>
      <c r="C1049">
        <v>2010</v>
      </c>
      <c r="D1049">
        <v>99</v>
      </c>
      <c r="E1049">
        <v>8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221</v>
      </c>
      <c r="R1049">
        <v>831</v>
      </c>
      <c r="S1049">
        <v>830</v>
      </c>
      <c r="T1049">
        <v>1.958289148108872</v>
      </c>
      <c r="U1049">
        <v>1.9191744740382264</v>
      </c>
      <c r="V1049">
        <v>14.565583634175695</v>
      </c>
      <c r="W1049">
        <v>58.283132530120469</v>
      </c>
      <c r="X1049">
        <v>152.81996524178851</v>
      </c>
      <c r="Y1049">
        <v>140.93381468110695</v>
      </c>
      <c r="Z1049">
        <v>141.10361445783116</v>
      </c>
      <c r="AA1049">
        <v>30.889163872903435</v>
      </c>
      <c r="AB1049">
        <v>4.5615554120953563</v>
      </c>
      <c r="AC1049">
        <v>-37.180121745880278</v>
      </c>
    </row>
    <row r="1050" spans="1:29">
      <c r="A1050">
        <v>3</v>
      </c>
      <c r="B1050">
        <v>685</v>
      </c>
      <c r="C1050">
        <v>2010</v>
      </c>
      <c r="D1050">
        <v>99</v>
      </c>
      <c r="E1050">
        <v>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222</v>
      </c>
      <c r="R1050">
        <v>805</v>
      </c>
      <c r="S1050">
        <v>801</v>
      </c>
      <c r="T1050">
        <v>1.8970189701897024</v>
      </c>
      <c r="U1050">
        <v>1.9335441937715201</v>
      </c>
      <c r="V1050">
        <v>14.23726708074534</v>
      </c>
      <c r="W1050">
        <v>57.971285892634199</v>
      </c>
      <c r="X1050">
        <v>159.47322732380911</v>
      </c>
      <c r="Y1050">
        <v>146.57503105590061</v>
      </c>
      <c r="Z1050">
        <v>147.30699126092384</v>
      </c>
      <c r="AA1050">
        <v>32.532061221232958</v>
      </c>
      <c r="AB1050">
        <v>4.8987679125048755</v>
      </c>
      <c r="AC1050">
        <v>-39.066098386619942</v>
      </c>
    </row>
    <row r="1051" spans="1:29">
      <c r="A1051">
        <v>3</v>
      </c>
      <c r="B1051">
        <v>686</v>
      </c>
      <c r="C1051">
        <v>2010</v>
      </c>
      <c r="D1051">
        <v>99</v>
      </c>
      <c r="E1051">
        <v>10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235</v>
      </c>
      <c r="R1051">
        <v>762</v>
      </c>
      <c r="S1051">
        <v>758</v>
      </c>
      <c r="T1051">
        <v>1.7956875220926125</v>
      </c>
      <c r="U1051">
        <v>1.8236860559086152</v>
      </c>
      <c r="V1051">
        <v>14.745406824146976</v>
      </c>
      <c r="W1051">
        <v>58.430079155672814</v>
      </c>
      <c r="X1051">
        <v>158.88577985173299</v>
      </c>
      <c r="Y1051">
        <v>146.04842519685056</v>
      </c>
      <c r="Z1051">
        <v>146.81912928759911</v>
      </c>
      <c r="AA1051">
        <v>30.68198083655086</v>
      </c>
      <c r="AB1051">
        <v>4.4228648822704706</v>
      </c>
      <c r="AC1051">
        <v>-40.588760123614989</v>
      </c>
    </row>
    <row r="1052" spans="1:29">
      <c r="A1052">
        <v>3</v>
      </c>
      <c r="B1052">
        <v>687</v>
      </c>
      <c r="C1052">
        <v>2010</v>
      </c>
      <c r="D1052">
        <v>99</v>
      </c>
      <c r="E1052">
        <v>11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218</v>
      </c>
      <c r="R1052">
        <v>853</v>
      </c>
      <c r="S1052">
        <v>848</v>
      </c>
      <c r="T1052">
        <v>2.010133144809708</v>
      </c>
      <c r="U1052">
        <v>2.0010453336111529</v>
      </c>
      <c r="V1052">
        <v>14.854630715123099</v>
      </c>
      <c r="W1052">
        <v>58.665094339622641</v>
      </c>
      <c r="X1052">
        <v>155.9000862420441</v>
      </c>
      <c r="Y1052">
        <v>143.15603751465429</v>
      </c>
      <c r="Z1052">
        <v>144.00011792452841</v>
      </c>
      <c r="AA1052">
        <v>31.160514329643991</v>
      </c>
      <c r="AB1052">
        <v>4.49513452802716</v>
      </c>
      <c r="AC1052">
        <v>-37.238830244843371</v>
      </c>
    </row>
    <row r="1053" spans="1:29">
      <c r="A1053">
        <v>3</v>
      </c>
      <c r="B1053">
        <v>688</v>
      </c>
      <c r="C1053">
        <v>2010</v>
      </c>
      <c r="D1053">
        <v>99</v>
      </c>
      <c r="E1053">
        <v>12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293</v>
      </c>
      <c r="R1053">
        <v>1119</v>
      </c>
      <c r="S1053">
        <v>1115</v>
      </c>
      <c r="T1053">
        <v>2.6369741958289152</v>
      </c>
      <c r="U1053">
        <v>2.6176650997510658</v>
      </c>
      <c r="V1053">
        <v>15.029490616621985</v>
      </c>
      <c r="W1053">
        <v>58.505829596412561</v>
      </c>
      <c r="X1053">
        <v>155.07306574028635</v>
      </c>
      <c r="Y1053">
        <v>142.75317247542441</v>
      </c>
      <c r="Z1053">
        <v>143.2652914798206</v>
      </c>
      <c r="AA1053">
        <v>32.920893454034612</v>
      </c>
      <c r="AB1053">
        <v>4.4728089415338754</v>
      </c>
      <c r="AC1053">
        <v>-39.559837271668819</v>
      </c>
    </row>
    <row r="1054" spans="1:29">
      <c r="A1054">
        <v>3</v>
      </c>
      <c r="B1054">
        <v>689</v>
      </c>
      <c r="C1054">
        <v>2010</v>
      </c>
      <c r="D1054">
        <v>99</v>
      </c>
      <c r="E1054">
        <v>13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82</v>
      </c>
      <c r="R1054">
        <v>302</v>
      </c>
      <c r="S1054">
        <v>300</v>
      </c>
      <c r="T1054">
        <v>0.71167668198421108</v>
      </c>
      <c r="U1054">
        <v>0.7147940059872725</v>
      </c>
      <c r="V1054">
        <v>14.331125827814571</v>
      </c>
      <c r="W1054">
        <v>58.00333333333333</v>
      </c>
      <c r="X1054">
        <v>157.26539573662055</v>
      </c>
      <c r="Y1054">
        <v>144.43609271523181</v>
      </c>
      <c r="Z1054">
        <v>145.39900000000003</v>
      </c>
      <c r="AA1054">
        <v>31.231323469661824</v>
      </c>
      <c r="AB1054">
        <v>3.9348852870474302</v>
      </c>
      <c r="AC1054">
        <v>-40.373765415395425</v>
      </c>
    </row>
    <row r="1055" spans="1:29">
      <c r="A1055">
        <v>3</v>
      </c>
      <c r="B1055">
        <v>690</v>
      </c>
      <c r="C1055">
        <v>2010</v>
      </c>
      <c r="D1055">
        <v>99</v>
      </c>
      <c r="E1055">
        <v>14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246</v>
      </c>
      <c r="R1055">
        <v>950</v>
      </c>
      <c r="S1055">
        <v>947</v>
      </c>
      <c r="T1055">
        <v>2.2387180393543065</v>
      </c>
      <c r="U1055">
        <v>2.1825996714707463</v>
      </c>
      <c r="V1055">
        <v>14.73368421052632</v>
      </c>
      <c r="W1055">
        <v>58.449841605068649</v>
      </c>
      <c r="X1055">
        <v>152.28032160574796</v>
      </c>
      <c r="Y1055">
        <v>140.20136842105259</v>
      </c>
      <c r="Z1055">
        <v>140.64551214361143</v>
      </c>
      <c r="AA1055">
        <v>31.781629655432127</v>
      </c>
      <c r="AB1055">
        <v>4.6269911352203605</v>
      </c>
      <c r="AC1055">
        <v>-39.626877183134553</v>
      </c>
    </row>
    <row r="1056" spans="1:29">
      <c r="A1056">
        <v>3</v>
      </c>
      <c r="B1056">
        <v>691</v>
      </c>
      <c r="C1056">
        <v>2010</v>
      </c>
      <c r="D1056">
        <v>99</v>
      </c>
      <c r="E1056">
        <v>15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261</v>
      </c>
      <c r="R1056">
        <v>1021</v>
      </c>
      <c r="S1056">
        <v>1020</v>
      </c>
      <c r="T1056">
        <v>2.4060327559797341</v>
      </c>
      <c r="U1056">
        <v>2.4424590677697675</v>
      </c>
      <c r="V1056">
        <v>14.370225269343779</v>
      </c>
      <c r="W1056">
        <v>58.311764705882354</v>
      </c>
      <c r="X1056">
        <v>158.26389058376475</v>
      </c>
      <c r="Y1056">
        <v>145.98334965719889</v>
      </c>
      <c r="Z1056">
        <v>146.12647058823541</v>
      </c>
      <c r="AA1056">
        <v>32.062690205743991</v>
      </c>
      <c r="AB1056">
        <v>4.6093318412832485</v>
      </c>
      <c r="AC1056">
        <v>-38.219546742917565</v>
      </c>
    </row>
    <row r="1057" spans="1:29">
      <c r="A1057">
        <v>3</v>
      </c>
      <c r="B1057">
        <v>692</v>
      </c>
      <c r="C1057">
        <v>2010</v>
      </c>
      <c r="D1057">
        <v>99</v>
      </c>
      <c r="E1057">
        <v>16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214</v>
      </c>
      <c r="R1057">
        <v>901</v>
      </c>
      <c r="S1057">
        <v>896</v>
      </c>
      <c r="T1057">
        <v>2.1232473194297166</v>
      </c>
      <c r="U1057">
        <v>2.1210043897584687</v>
      </c>
      <c r="V1057">
        <v>14.768035516093223</v>
      </c>
      <c r="W1057">
        <v>57.892857142857153</v>
      </c>
      <c r="X1057">
        <v>156.30303635180843</v>
      </c>
      <c r="Y1057">
        <v>143.6542730299667</v>
      </c>
      <c r="Z1057">
        <v>144.4559151785713</v>
      </c>
      <c r="AA1057">
        <v>31.976403979172598</v>
      </c>
      <c r="AB1057">
        <v>4.7134063032579316</v>
      </c>
      <c r="AC1057">
        <v>-44.434567038729455</v>
      </c>
    </row>
    <row r="1058" spans="1:29">
      <c r="A1058">
        <v>3</v>
      </c>
      <c r="B1058">
        <v>693</v>
      </c>
      <c r="C1058">
        <v>2010</v>
      </c>
      <c r="D1058">
        <v>99</v>
      </c>
      <c r="E1058">
        <v>17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207</v>
      </c>
      <c r="R1058">
        <v>829</v>
      </c>
      <c r="S1058">
        <v>823</v>
      </c>
      <c r="T1058">
        <v>1.9535760574997056</v>
      </c>
      <c r="U1058">
        <v>1.9809221544202724</v>
      </c>
      <c r="V1058">
        <v>14.425814234016896</v>
      </c>
      <c r="W1058">
        <v>58.424058323207781</v>
      </c>
      <c r="X1058">
        <v>158.88988939669375</v>
      </c>
      <c r="Y1058">
        <v>145.81917973462001</v>
      </c>
      <c r="Z1058">
        <v>146.88226002430127</v>
      </c>
      <c r="AA1058">
        <v>30.571606300319768</v>
      </c>
      <c r="AB1058">
        <v>4.8532540530079995</v>
      </c>
      <c r="AC1058">
        <v>-42.985031762811929</v>
      </c>
    </row>
    <row r="1059" spans="1:29">
      <c r="A1059">
        <v>3</v>
      </c>
      <c r="B1059">
        <v>694</v>
      </c>
      <c r="C1059">
        <v>2010</v>
      </c>
      <c r="D1059">
        <v>99</v>
      </c>
      <c r="E1059">
        <v>18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233</v>
      </c>
      <c r="R1059">
        <v>907</v>
      </c>
      <c r="S1059">
        <v>906</v>
      </c>
      <c r="T1059">
        <v>2.1373865912572168</v>
      </c>
      <c r="U1059">
        <v>2.1761579599561398</v>
      </c>
      <c r="V1059">
        <v>15.030871003307604</v>
      </c>
      <c r="W1059">
        <v>58.290286975717422</v>
      </c>
      <c r="X1059">
        <v>158.73266910427029</v>
      </c>
      <c r="Y1059">
        <v>146.41477398015411</v>
      </c>
      <c r="Z1059">
        <v>146.57637969094907</v>
      </c>
      <c r="AA1059">
        <v>31.397199972973109</v>
      </c>
      <c r="AB1059">
        <v>4.5032064275986512</v>
      </c>
      <c r="AC1059">
        <v>-42.254648362053928</v>
      </c>
    </row>
    <row r="1060" spans="1:29">
      <c r="A1060">
        <v>3</v>
      </c>
      <c r="B1060">
        <v>695</v>
      </c>
      <c r="C1060">
        <v>2010</v>
      </c>
      <c r="D1060">
        <v>99</v>
      </c>
      <c r="E1060">
        <v>19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200</v>
      </c>
      <c r="R1060">
        <v>754</v>
      </c>
      <c r="S1060">
        <v>749</v>
      </c>
      <c r="T1060">
        <v>1.7768351596559444</v>
      </c>
      <c r="U1060">
        <v>1.8120185448468005</v>
      </c>
      <c r="V1060">
        <v>14.340848806366044</v>
      </c>
      <c r="W1060">
        <v>58.032042723631491</v>
      </c>
      <c r="X1060">
        <v>159.62767012193541</v>
      </c>
      <c r="Y1060">
        <v>146.65371352785152</v>
      </c>
      <c r="Z1060">
        <v>147.63271028037389</v>
      </c>
      <c r="AA1060">
        <v>31.782680553644632</v>
      </c>
      <c r="AB1060">
        <v>5.1432394313936527</v>
      </c>
      <c r="AC1060">
        <v>-44.706043422045475</v>
      </c>
    </row>
    <row r="1061" spans="1:29">
      <c r="A1061">
        <v>3</v>
      </c>
      <c r="B1061">
        <v>696</v>
      </c>
      <c r="C1061">
        <v>2010</v>
      </c>
      <c r="D1061">
        <v>99</v>
      </c>
      <c r="E1061">
        <v>20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211</v>
      </c>
      <c r="R1061">
        <v>741</v>
      </c>
      <c r="S1061">
        <v>737</v>
      </c>
      <c r="T1061">
        <v>1.7462000706963596</v>
      </c>
      <c r="U1061">
        <v>1.7139672071524843</v>
      </c>
      <c r="V1061">
        <v>14.835357624831301</v>
      </c>
      <c r="W1061">
        <v>58.78290366350069</v>
      </c>
      <c r="X1061">
        <v>153.73210925471855</v>
      </c>
      <c r="Y1061">
        <v>141.15168690958191</v>
      </c>
      <c r="Z1061">
        <v>141.91777476255103</v>
      </c>
      <c r="AA1061">
        <v>32.039198285827609</v>
      </c>
      <c r="AB1061">
        <v>4.1168918645465604</v>
      </c>
      <c r="AC1061">
        <v>-43.984058624964945</v>
      </c>
    </row>
    <row r="1062" spans="1:29">
      <c r="A1062">
        <v>3</v>
      </c>
      <c r="B1062">
        <v>697</v>
      </c>
      <c r="C1062">
        <v>2010</v>
      </c>
      <c r="D1062">
        <v>99</v>
      </c>
      <c r="E1062">
        <v>21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183</v>
      </c>
      <c r="R1062">
        <v>639</v>
      </c>
      <c r="S1062">
        <v>638</v>
      </c>
      <c r="T1062">
        <v>1.5058324496288442</v>
      </c>
      <c r="U1062">
        <v>1.5505220918693043</v>
      </c>
      <c r="V1062">
        <v>14.94992175273865</v>
      </c>
      <c r="W1062">
        <v>58.156739811912217</v>
      </c>
      <c r="X1062">
        <v>160.60559819734587</v>
      </c>
      <c r="Y1062">
        <v>148.07402190923327</v>
      </c>
      <c r="Z1062">
        <v>148.30611285266465</v>
      </c>
      <c r="AA1062">
        <v>34.685350682596678</v>
      </c>
      <c r="AB1062">
        <v>5.0375278212489487</v>
      </c>
      <c r="AC1062">
        <v>-49.889524574989125</v>
      </c>
    </row>
    <row r="1063" spans="1:29">
      <c r="A1063">
        <v>3</v>
      </c>
      <c r="B1063">
        <v>698</v>
      </c>
      <c r="C1063">
        <v>2010</v>
      </c>
      <c r="D1063">
        <v>99</v>
      </c>
      <c r="E1063">
        <v>22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185</v>
      </c>
      <c r="R1063">
        <v>717</v>
      </c>
      <c r="S1063">
        <v>716</v>
      </c>
      <c r="T1063">
        <v>1.6896429833863555</v>
      </c>
      <c r="U1063">
        <v>1.6811900222847325</v>
      </c>
      <c r="V1063">
        <v>14.458856345885636</v>
      </c>
      <c r="W1063">
        <v>58.206703910614543</v>
      </c>
      <c r="X1063">
        <v>155.26079985977441</v>
      </c>
      <c r="Y1063">
        <v>143.086750348675</v>
      </c>
      <c r="Z1063">
        <v>143.28659217877097</v>
      </c>
      <c r="AA1063">
        <v>32.84526511298175</v>
      </c>
      <c r="AB1063">
        <v>4.5840090984993216</v>
      </c>
      <c r="AC1063">
        <v>-42.619288338694098</v>
      </c>
    </row>
    <row r="1064" spans="1:29">
      <c r="A1064">
        <v>3</v>
      </c>
      <c r="B1064">
        <v>699</v>
      </c>
      <c r="C1064">
        <v>2010</v>
      </c>
      <c r="D1064">
        <v>99</v>
      </c>
      <c r="E1064">
        <v>23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210</v>
      </c>
      <c r="R1064">
        <v>858</v>
      </c>
      <c r="S1064">
        <v>856</v>
      </c>
      <c r="T1064">
        <v>2.0219158713326264</v>
      </c>
      <c r="U1064">
        <v>2.0148480647450904</v>
      </c>
      <c r="V1064">
        <v>14.231934731934738</v>
      </c>
      <c r="W1064">
        <v>57.984813084112155</v>
      </c>
      <c r="X1064">
        <v>155.48012839453796</v>
      </c>
      <c r="Y1064">
        <v>143.30349650349652</v>
      </c>
      <c r="Z1064">
        <v>143.63831775700939</v>
      </c>
      <c r="AA1064">
        <v>33.277687214242071</v>
      </c>
      <c r="AB1064">
        <v>4.930214229446829</v>
      </c>
      <c r="AC1064">
        <v>-44.226740540175058</v>
      </c>
    </row>
    <row r="1065" spans="1:29">
      <c r="A1065">
        <v>3</v>
      </c>
      <c r="B1065">
        <v>700</v>
      </c>
      <c r="C1065">
        <v>2010</v>
      </c>
      <c r="D1065">
        <v>99</v>
      </c>
      <c r="E1065">
        <v>24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203</v>
      </c>
      <c r="R1065">
        <v>802</v>
      </c>
      <c r="S1065">
        <v>800</v>
      </c>
      <c r="T1065">
        <v>1.8899493342759517</v>
      </c>
      <c r="U1065">
        <v>1.8961229462142797</v>
      </c>
      <c r="V1065">
        <v>14.588528678304236</v>
      </c>
      <c r="W1065">
        <v>58.453749999999999</v>
      </c>
      <c r="X1065">
        <v>156.65576038235929</v>
      </c>
      <c r="Y1065">
        <v>144.27593516209473</v>
      </c>
      <c r="Z1065">
        <v>144.63662500000001</v>
      </c>
      <c r="AA1065">
        <v>32.818377033445593</v>
      </c>
      <c r="AB1065">
        <v>4.569229796967953</v>
      </c>
      <c r="AC1065">
        <v>-38.414678700143938</v>
      </c>
    </row>
    <row r="1066" spans="1:29">
      <c r="A1066">
        <v>3</v>
      </c>
      <c r="B1066">
        <v>701</v>
      </c>
      <c r="C1066">
        <v>2010</v>
      </c>
      <c r="D1066">
        <v>99</v>
      </c>
      <c r="E1066">
        <v>25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206</v>
      </c>
      <c r="R1066">
        <v>805</v>
      </c>
      <c r="S1066">
        <v>801</v>
      </c>
      <c r="T1066">
        <v>1.8970189701897024</v>
      </c>
      <c r="U1066">
        <v>1.9163165893062328</v>
      </c>
      <c r="V1066">
        <v>14.43726708074534</v>
      </c>
      <c r="W1066">
        <v>58.405742821473169</v>
      </c>
      <c r="X1066">
        <v>158.01847876556997</v>
      </c>
      <c r="Y1066">
        <v>145.26906832298124</v>
      </c>
      <c r="Z1066">
        <v>145.99450686641691</v>
      </c>
      <c r="AA1066">
        <v>32.807684916050377</v>
      </c>
      <c r="AB1066">
        <v>4.7950678966631006</v>
      </c>
      <c r="AC1066">
        <v>-42.227662920537185</v>
      </c>
    </row>
    <row r="1067" spans="1:29">
      <c r="A1067">
        <v>3</v>
      </c>
      <c r="B1067">
        <v>702</v>
      </c>
      <c r="C1067">
        <v>2010</v>
      </c>
      <c r="D1067">
        <v>99</v>
      </c>
      <c r="E1067">
        <v>26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216</v>
      </c>
      <c r="R1067">
        <v>885</v>
      </c>
      <c r="S1067">
        <v>884</v>
      </c>
      <c r="T1067">
        <v>2.0855425945563795</v>
      </c>
      <c r="U1067">
        <v>2.1074441855398565</v>
      </c>
      <c r="V1067">
        <v>14.529943502824858</v>
      </c>
      <c r="W1067">
        <v>58.608597285067859</v>
      </c>
      <c r="X1067">
        <v>157.59198388942943</v>
      </c>
      <c r="Y1067">
        <v>145.31638418079066</v>
      </c>
      <c r="Z1067">
        <v>145.48076923076897</v>
      </c>
      <c r="AA1067">
        <v>46.061339354373629</v>
      </c>
      <c r="AB1067">
        <v>4.373999518523882</v>
      </c>
      <c r="AC1067">
        <v>-30.127964233294367</v>
      </c>
    </row>
    <row r="1068" spans="1:29">
      <c r="A1068">
        <v>3</v>
      </c>
      <c r="B1068">
        <v>703</v>
      </c>
      <c r="C1068">
        <v>2010</v>
      </c>
      <c r="D1068">
        <v>99</v>
      </c>
      <c r="E1068">
        <v>27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199</v>
      </c>
      <c r="R1068">
        <v>716</v>
      </c>
      <c r="S1068">
        <v>714</v>
      </c>
      <c r="T1068">
        <v>1.6872864380817723</v>
      </c>
      <c r="U1068">
        <v>1.7156485086060544</v>
      </c>
      <c r="V1068">
        <v>14.1927374301676</v>
      </c>
      <c r="W1068">
        <v>57.774509803921582</v>
      </c>
      <c r="X1068">
        <v>158.77209972339401</v>
      </c>
      <c r="Y1068">
        <v>146.22346368715105</v>
      </c>
      <c r="Z1068">
        <v>146.63305322128869</v>
      </c>
      <c r="AA1068">
        <v>32.074004499397496</v>
      </c>
      <c r="AB1068">
        <v>4.7439621183601393</v>
      </c>
      <c r="AC1068">
        <v>-38.731684464425506</v>
      </c>
    </row>
    <row r="1069" spans="1:29">
      <c r="A1069">
        <v>3</v>
      </c>
      <c r="B1069">
        <v>704</v>
      </c>
      <c r="C1069">
        <v>2010</v>
      </c>
      <c r="D1069">
        <v>99</v>
      </c>
      <c r="E1069">
        <v>28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174</v>
      </c>
      <c r="R1069">
        <v>711</v>
      </c>
      <c r="S1069">
        <v>708</v>
      </c>
      <c r="T1069">
        <v>1.6755037115588549</v>
      </c>
      <c r="U1069">
        <v>1.7217297071384101</v>
      </c>
      <c r="V1069">
        <v>14.994374120956399</v>
      </c>
      <c r="W1069">
        <v>58.563559322033896</v>
      </c>
      <c r="X1069">
        <v>160.66867503843787</v>
      </c>
      <c r="Y1069">
        <v>147.77369901547124</v>
      </c>
      <c r="Z1069">
        <v>148.39985875706219</v>
      </c>
      <c r="AA1069">
        <v>32.202267044493944</v>
      </c>
      <c r="AB1069">
        <v>4.4781547334926612</v>
      </c>
      <c r="AC1069">
        <v>-44.133852955482695</v>
      </c>
    </row>
    <row r="1070" spans="1:29">
      <c r="A1070">
        <v>3</v>
      </c>
      <c r="B1070">
        <v>705</v>
      </c>
      <c r="C1070">
        <v>2010</v>
      </c>
      <c r="D1070">
        <v>99</v>
      </c>
      <c r="E1070">
        <v>29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186</v>
      </c>
      <c r="R1070">
        <v>676</v>
      </c>
      <c r="S1070">
        <v>674</v>
      </c>
      <c r="T1070">
        <v>1.5930246258984326</v>
      </c>
      <c r="U1070">
        <v>1.6398555701747388</v>
      </c>
      <c r="V1070">
        <v>14.559171597633137</v>
      </c>
      <c r="W1070">
        <v>58.231454005934722</v>
      </c>
      <c r="X1070">
        <v>160.78294986120613</v>
      </c>
      <c r="Y1070">
        <v>148.03372781065087</v>
      </c>
      <c r="Z1070">
        <v>148.4729970326409</v>
      </c>
      <c r="AA1070">
        <v>34.36261011774063</v>
      </c>
      <c r="AB1070">
        <v>4.7961243588021683</v>
      </c>
      <c r="AC1070">
        <v>-52.024313084773517</v>
      </c>
    </row>
    <row r="1071" spans="1:29">
      <c r="A1071">
        <v>3</v>
      </c>
      <c r="B1071">
        <v>706</v>
      </c>
      <c r="C1071">
        <v>2010</v>
      </c>
      <c r="D1071">
        <v>99</v>
      </c>
      <c r="E1071">
        <v>30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197</v>
      </c>
      <c r="R1071">
        <v>737</v>
      </c>
      <c r="S1071">
        <v>736</v>
      </c>
      <c r="T1071">
        <v>1.7367738894780249</v>
      </c>
      <c r="U1071">
        <v>1.7611272213165139</v>
      </c>
      <c r="V1071">
        <v>14.723202170963363</v>
      </c>
      <c r="W1071">
        <v>58.258152173913047</v>
      </c>
      <c r="X1071">
        <v>158.21189531511155</v>
      </c>
      <c r="Y1071">
        <v>145.82265943012223</v>
      </c>
      <c r="Z1071">
        <v>146.0207880434784</v>
      </c>
      <c r="AA1071">
        <v>31.835101882653831</v>
      </c>
      <c r="AB1071">
        <v>4.4509633616115449</v>
      </c>
      <c r="AC1071">
        <v>-44.783242211284595</v>
      </c>
    </row>
    <row r="1072" spans="1:29">
      <c r="A1072">
        <v>3</v>
      </c>
      <c r="B1072">
        <v>707</v>
      </c>
      <c r="C1072">
        <v>2010</v>
      </c>
      <c r="D1072">
        <v>99</v>
      </c>
      <c r="E1072">
        <v>31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221</v>
      </c>
      <c r="R1072">
        <v>757</v>
      </c>
      <c r="S1072">
        <v>756</v>
      </c>
      <c r="T1072">
        <v>1.7839047955696945</v>
      </c>
      <c r="U1072">
        <v>1.86534169231188</v>
      </c>
      <c r="V1072">
        <v>14.54821664464993</v>
      </c>
      <c r="W1072">
        <v>58.142857142857153</v>
      </c>
      <c r="X1072">
        <v>163.10878174237999</v>
      </c>
      <c r="Y1072">
        <v>150.37107001320999</v>
      </c>
      <c r="Z1072">
        <v>150.56997354497349</v>
      </c>
      <c r="AA1072">
        <v>33.246179085856006</v>
      </c>
      <c r="AB1072">
        <v>4.8698091925848317</v>
      </c>
      <c r="AC1072">
        <v>-50.71658969693749</v>
      </c>
    </row>
    <row r="1073" spans="1:29">
      <c r="A1073">
        <v>3</v>
      </c>
      <c r="B1073">
        <v>708</v>
      </c>
      <c r="C1073">
        <v>2010</v>
      </c>
      <c r="D1073">
        <v>99</v>
      </c>
      <c r="E1073">
        <v>32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203</v>
      </c>
      <c r="R1073">
        <v>809</v>
      </c>
      <c r="S1073">
        <v>807</v>
      </c>
      <c r="T1073">
        <v>1.9064451514080356</v>
      </c>
      <c r="U1073">
        <v>1.9437188533477536</v>
      </c>
      <c r="V1073">
        <v>14.501854140914704</v>
      </c>
      <c r="W1073">
        <v>58.256505576208205</v>
      </c>
      <c r="X1073">
        <v>159.15318860008003</v>
      </c>
      <c r="Y1073">
        <v>146.61779975278111</v>
      </c>
      <c r="Z1073">
        <v>146.9811648079305</v>
      </c>
      <c r="AA1073">
        <v>33.349895520572311</v>
      </c>
      <c r="AB1073">
        <v>4.8404408723347512</v>
      </c>
      <c r="AC1073">
        <v>-49.598398510879342</v>
      </c>
    </row>
    <row r="1074" spans="1:29">
      <c r="A1074">
        <v>3</v>
      </c>
      <c r="B1074">
        <v>709</v>
      </c>
      <c r="C1074">
        <v>2010</v>
      </c>
      <c r="D1074">
        <v>99</v>
      </c>
      <c r="E1074">
        <v>33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217</v>
      </c>
      <c r="R1074">
        <v>950</v>
      </c>
      <c r="S1074">
        <v>948</v>
      </c>
      <c r="T1074">
        <v>2.2387180393543065</v>
      </c>
      <c r="U1074">
        <v>2.2734931877720888</v>
      </c>
      <c r="V1074">
        <v>14.502105263157892</v>
      </c>
      <c r="W1074">
        <v>58.137130801687782</v>
      </c>
      <c r="X1074">
        <v>158.48457546900843</v>
      </c>
      <c r="Y1074">
        <v>146.04000000000016</v>
      </c>
      <c r="Z1074">
        <v>146.34810126582289</v>
      </c>
      <c r="AA1074">
        <v>31.685213088478591</v>
      </c>
      <c r="AB1074">
        <v>4.7726998122299005</v>
      </c>
      <c r="AC1074">
        <v>-37.143567732680197</v>
      </c>
    </row>
    <row r="1075" spans="1:29">
      <c r="A1075">
        <v>3</v>
      </c>
      <c r="B1075">
        <v>710</v>
      </c>
      <c r="C1075">
        <v>2010</v>
      </c>
      <c r="D1075">
        <v>99</v>
      </c>
      <c r="E1075">
        <v>34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205</v>
      </c>
      <c r="R1075">
        <v>805</v>
      </c>
      <c r="S1075">
        <v>802</v>
      </c>
      <c r="T1075">
        <v>1.8970189701897024</v>
      </c>
      <c r="U1075">
        <v>1.932506899599872</v>
      </c>
      <c r="V1075">
        <v>14.714285714285712</v>
      </c>
      <c r="W1075">
        <v>57.978802992518702</v>
      </c>
      <c r="X1075">
        <v>159.14254759325183</v>
      </c>
      <c r="Y1075">
        <v>146.49639751552789</v>
      </c>
      <c r="Z1075">
        <v>147.04438902743135</v>
      </c>
      <c r="AA1075">
        <v>31.828742162065431</v>
      </c>
      <c r="AB1075">
        <v>4.6544751815378964</v>
      </c>
      <c r="AC1075">
        <v>-42.465618671548782</v>
      </c>
    </row>
    <row r="1076" spans="1:29">
      <c r="A1076">
        <v>3</v>
      </c>
      <c r="B1076">
        <v>711</v>
      </c>
      <c r="C1076">
        <v>2010</v>
      </c>
      <c r="D1076">
        <v>99</v>
      </c>
      <c r="E1076">
        <v>35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189</v>
      </c>
      <c r="R1076">
        <v>700</v>
      </c>
      <c r="S1076">
        <v>699</v>
      </c>
      <c r="T1076">
        <v>1.6495817132084372</v>
      </c>
      <c r="U1076">
        <v>1.6624466245986371</v>
      </c>
      <c r="V1076">
        <v>14.104285714285719</v>
      </c>
      <c r="W1076">
        <v>57.705293276108733</v>
      </c>
      <c r="X1076">
        <v>157.20646958675135</v>
      </c>
      <c r="Y1076">
        <v>144.92771428571436</v>
      </c>
      <c r="Z1076">
        <v>145.13505007153083</v>
      </c>
      <c r="AA1076">
        <v>33.890816681315528</v>
      </c>
      <c r="AB1076">
        <v>5.1652645309873595</v>
      </c>
      <c r="AC1076">
        <v>-52.379260392717619</v>
      </c>
    </row>
    <row r="1077" spans="1:29">
      <c r="A1077">
        <v>3</v>
      </c>
      <c r="B1077">
        <v>712</v>
      </c>
      <c r="C1077">
        <v>2010</v>
      </c>
      <c r="D1077">
        <v>99</v>
      </c>
      <c r="E1077">
        <v>36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208</v>
      </c>
      <c r="R1077">
        <v>824</v>
      </c>
      <c r="S1077">
        <v>824</v>
      </c>
      <c r="T1077">
        <v>1.9417933309767881</v>
      </c>
      <c r="U1077">
        <v>1.9283179026157016</v>
      </c>
      <c r="V1077">
        <v>14.737864077669901</v>
      </c>
      <c r="W1077">
        <v>58.601941747572802</v>
      </c>
      <c r="X1077">
        <v>154.72179417054977</v>
      </c>
      <c r="Y1077">
        <v>142.80821601941761</v>
      </c>
      <c r="Z1077">
        <v>142.80821601941761</v>
      </c>
      <c r="AA1077">
        <v>31.235601406723639</v>
      </c>
      <c r="AB1077">
        <v>4.4494786556726087</v>
      </c>
      <c r="AC1077">
        <v>-37.473501295312197</v>
      </c>
    </row>
    <row r="1078" spans="1:29">
      <c r="A1078">
        <v>3</v>
      </c>
      <c r="B1078">
        <v>713</v>
      </c>
      <c r="C1078">
        <v>2010</v>
      </c>
      <c r="D1078">
        <v>99</v>
      </c>
      <c r="E1078">
        <v>37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178</v>
      </c>
      <c r="R1078">
        <v>627</v>
      </c>
      <c r="S1078">
        <v>625</v>
      </c>
      <c r="T1078">
        <v>1.4775539059738423</v>
      </c>
      <c r="U1078">
        <v>1.4777509077073703</v>
      </c>
      <c r="V1078">
        <v>14.81818181818182</v>
      </c>
      <c r="W1078">
        <v>58.486400000000003</v>
      </c>
      <c r="X1078">
        <v>156.37846216052287</v>
      </c>
      <c r="Y1078">
        <v>143.82535885167471</v>
      </c>
      <c r="Z1078">
        <v>144.28559999999999</v>
      </c>
      <c r="AA1078">
        <v>31.647054849385505</v>
      </c>
      <c r="AB1078">
        <v>4.4628483102162226</v>
      </c>
      <c r="AC1078">
        <v>-35.276922303925041</v>
      </c>
    </row>
    <row r="1079" spans="1:29">
      <c r="A1079">
        <v>3</v>
      </c>
      <c r="B1079">
        <v>714</v>
      </c>
      <c r="C1079">
        <v>2010</v>
      </c>
      <c r="D1079">
        <v>99</v>
      </c>
      <c r="E1079">
        <v>38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230</v>
      </c>
      <c r="R1079">
        <v>885</v>
      </c>
      <c r="S1079">
        <v>885</v>
      </c>
      <c r="T1079">
        <v>2.0855425945563795</v>
      </c>
      <c r="U1079">
        <v>2.0146825565123296</v>
      </c>
      <c r="V1079">
        <v>14.648587570621473</v>
      </c>
      <c r="W1079">
        <v>58.650847457627115</v>
      </c>
      <c r="X1079">
        <v>150.50933152150603</v>
      </c>
      <c r="Y1079">
        <v>138.92011299435015</v>
      </c>
      <c r="Z1079">
        <v>138.92011299435015</v>
      </c>
      <c r="AA1079">
        <v>32.338409444668102</v>
      </c>
      <c r="AB1079">
        <v>4.4575983329182005</v>
      </c>
      <c r="AC1079">
        <v>-40.668790793639211</v>
      </c>
    </row>
    <row r="1080" spans="1:29">
      <c r="A1080">
        <v>3</v>
      </c>
      <c r="B1080">
        <v>715</v>
      </c>
      <c r="C1080">
        <v>2010</v>
      </c>
      <c r="D1080">
        <v>99</v>
      </c>
      <c r="E1080">
        <v>39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211</v>
      </c>
      <c r="R1080">
        <v>859</v>
      </c>
      <c r="S1080">
        <v>856</v>
      </c>
      <c r="T1080">
        <v>2.0242724166372095</v>
      </c>
      <c r="U1080">
        <v>1.9962079048675485</v>
      </c>
      <c r="V1080">
        <v>14.660069848661236</v>
      </c>
      <c r="W1080">
        <v>58.420560747663551</v>
      </c>
      <c r="X1080">
        <v>154.1782439960802</v>
      </c>
      <c r="Y1080">
        <v>141.81245634458691</v>
      </c>
      <c r="Z1080">
        <v>142.30946261682263</v>
      </c>
      <c r="AA1080">
        <v>31.267072221726259</v>
      </c>
      <c r="AB1080">
        <v>4.2126032158021403</v>
      </c>
      <c r="AC1080">
        <v>-29.006992584501511</v>
      </c>
    </row>
    <row r="1081" spans="1:29">
      <c r="A1081">
        <v>3</v>
      </c>
      <c r="B1081">
        <v>716</v>
      </c>
      <c r="C1081">
        <v>2010</v>
      </c>
      <c r="D1081">
        <v>99</v>
      </c>
      <c r="E1081">
        <v>40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198</v>
      </c>
      <c r="R1081">
        <v>992</v>
      </c>
      <c r="S1081">
        <v>990</v>
      </c>
      <c r="T1081">
        <v>2.3376929421468127</v>
      </c>
      <c r="U1081">
        <v>2.3335104058393457</v>
      </c>
      <c r="V1081">
        <v>14.923387096774196</v>
      </c>
      <c r="W1081">
        <v>58.016161616161618</v>
      </c>
      <c r="X1081">
        <v>155.7917292838921</v>
      </c>
      <c r="Y1081">
        <v>143.54889112903223</v>
      </c>
      <c r="Z1081">
        <v>143.83888888888887</v>
      </c>
      <c r="AA1081">
        <v>32.072147405022193</v>
      </c>
      <c r="AB1081">
        <v>4.7260017284715996</v>
      </c>
      <c r="AC1081">
        <v>-43.097153474568394</v>
      </c>
    </row>
    <row r="1082" spans="1:29">
      <c r="A1082">
        <v>3</v>
      </c>
      <c r="B1082">
        <v>717</v>
      </c>
      <c r="C1082">
        <v>2010</v>
      </c>
      <c r="D1082">
        <v>99</v>
      </c>
      <c r="E1082">
        <v>41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213</v>
      </c>
      <c r="R1082">
        <v>819</v>
      </c>
      <c r="S1082">
        <v>816</v>
      </c>
      <c r="T1082">
        <v>1.9300106044538703</v>
      </c>
      <c r="U1082">
        <v>1.8609958721804321</v>
      </c>
      <c r="V1082">
        <v>14.490842490842496</v>
      </c>
      <c r="W1082">
        <v>58.343137254901968</v>
      </c>
      <c r="X1082">
        <v>150.67750354857617</v>
      </c>
      <c r="Y1082">
        <v>138.66385836385845</v>
      </c>
      <c r="Z1082">
        <v>139.17365196078444</v>
      </c>
      <c r="AA1082">
        <v>30.794887998809742</v>
      </c>
      <c r="AB1082">
        <v>4.3757242493844739</v>
      </c>
      <c r="AC1082">
        <v>-29.233363615801977</v>
      </c>
    </row>
    <row r="1083" spans="1:29">
      <c r="A1083">
        <v>3</v>
      </c>
      <c r="B1083">
        <v>718</v>
      </c>
      <c r="C1083">
        <v>2010</v>
      </c>
      <c r="D1083">
        <v>99</v>
      </c>
      <c r="E1083">
        <v>42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220</v>
      </c>
      <c r="R1083">
        <v>828</v>
      </c>
      <c r="S1083">
        <v>824</v>
      </c>
      <c r="T1083">
        <v>1.9512195121951219</v>
      </c>
      <c r="U1083">
        <v>1.8746937268104444</v>
      </c>
      <c r="V1083">
        <v>14.659420289855076</v>
      </c>
      <c r="W1083">
        <v>58.622572815533978</v>
      </c>
      <c r="X1083">
        <v>150.40667640177753</v>
      </c>
      <c r="Y1083">
        <v>138.16618357487937</v>
      </c>
      <c r="Z1083">
        <v>138.83689320388362</v>
      </c>
      <c r="AA1083">
        <v>31.799857621013324</v>
      </c>
      <c r="AB1083">
        <v>4.2980041859638174</v>
      </c>
      <c r="AC1083">
        <v>-25.270008758170757</v>
      </c>
    </row>
    <row r="1084" spans="1:29">
      <c r="A1084">
        <v>3</v>
      </c>
      <c r="B1084">
        <v>719</v>
      </c>
      <c r="C1084">
        <v>2010</v>
      </c>
      <c r="D1084">
        <v>99</v>
      </c>
      <c r="E1084">
        <v>43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206</v>
      </c>
      <c r="R1084">
        <v>955</v>
      </c>
      <c r="S1084">
        <v>950</v>
      </c>
      <c r="T1084">
        <v>2.2505007658772236</v>
      </c>
      <c r="U1084">
        <v>2.16715005148609</v>
      </c>
      <c r="V1084">
        <v>14.472251308900525</v>
      </c>
      <c r="W1084">
        <v>57.82</v>
      </c>
      <c r="X1084">
        <v>150.72453245449344</v>
      </c>
      <c r="Y1084">
        <v>138.48010471204199</v>
      </c>
      <c r="Z1084">
        <v>139.20894736842112</v>
      </c>
      <c r="AA1084">
        <v>30.305377566007319</v>
      </c>
      <c r="AB1084">
        <v>4.6964958941971569</v>
      </c>
      <c r="AC1084">
        <v>-25.696542333266542</v>
      </c>
    </row>
    <row r="1085" spans="1:29">
      <c r="A1085">
        <v>3</v>
      </c>
      <c r="B1085">
        <v>720</v>
      </c>
      <c r="C1085">
        <v>2010</v>
      </c>
      <c r="D1085">
        <v>99</v>
      </c>
      <c r="E1085">
        <v>44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208</v>
      </c>
      <c r="R1085">
        <v>855</v>
      </c>
      <c r="S1085">
        <v>850</v>
      </c>
      <c r="T1085">
        <v>2.0148462354188754</v>
      </c>
      <c r="U1085">
        <v>1.9631128130972688</v>
      </c>
      <c r="V1085">
        <v>14.801169590643276</v>
      </c>
      <c r="W1085">
        <v>58.30705882352941</v>
      </c>
      <c r="X1085">
        <v>152.68530662155547</v>
      </c>
      <c r="Y1085">
        <v>140.11380116959052</v>
      </c>
      <c r="Z1085">
        <v>140.9379999999999</v>
      </c>
      <c r="AA1085">
        <v>31.80053352493676</v>
      </c>
      <c r="AB1085">
        <v>4.729489171154686</v>
      </c>
      <c r="AC1085">
        <v>-35.39035832984397</v>
      </c>
    </row>
    <row r="1086" spans="1:29">
      <c r="A1086">
        <v>3</v>
      </c>
      <c r="B1086">
        <v>721</v>
      </c>
      <c r="C1086">
        <v>2010</v>
      </c>
      <c r="D1086">
        <v>99</v>
      </c>
      <c r="E1086">
        <v>45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225</v>
      </c>
      <c r="R1086">
        <v>953</v>
      </c>
      <c r="S1086">
        <v>953</v>
      </c>
      <c r="T1086">
        <v>2.245787675268057</v>
      </c>
      <c r="U1086">
        <v>2.1835140634893526</v>
      </c>
      <c r="V1086">
        <v>14.727177334732422</v>
      </c>
      <c r="W1086">
        <v>58.193074501573989</v>
      </c>
      <c r="X1086">
        <v>151.48274423358299</v>
      </c>
      <c r="Y1086">
        <v>139.81857292759688</v>
      </c>
      <c r="Z1086">
        <v>139.81857292759688</v>
      </c>
      <c r="AA1086">
        <v>30.606858568917801</v>
      </c>
      <c r="AB1086">
        <v>4.6124147326550409</v>
      </c>
      <c r="AC1086">
        <v>-38.42416843776153</v>
      </c>
    </row>
    <row r="1087" spans="1:29">
      <c r="A1087">
        <v>3</v>
      </c>
      <c r="B1087">
        <v>722</v>
      </c>
      <c r="C1087">
        <v>2010</v>
      </c>
      <c r="D1087">
        <v>99</v>
      </c>
      <c r="E1087">
        <v>46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221</v>
      </c>
      <c r="R1087">
        <v>932</v>
      </c>
      <c r="S1087">
        <v>930</v>
      </c>
      <c r="T1087">
        <v>2.1963002238718037</v>
      </c>
      <c r="U1087">
        <v>2.1604658130561556</v>
      </c>
      <c r="V1087">
        <v>14.681330472103001</v>
      </c>
      <c r="W1087">
        <v>58.469892473118314</v>
      </c>
      <c r="X1087">
        <v>153.49462240594428</v>
      </c>
      <c r="Y1087">
        <v>141.45987124463525</v>
      </c>
      <c r="Z1087">
        <v>141.76408602150548</v>
      </c>
      <c r="AA1087">
        <v>30.750995795977204</v>
      </c>
      <c r="AB1087">
        <v>4.380020251984293</v>
      </c>
      <c r="AC1087">
        <v>-34.757560091033909</v>
      </c>
    </row>
    <row r="1088" spans="1:29">
      <c r="A1088">
        <v>3</v>
      </c>
      <c r="B1088">
        <v>723</v>
      </c>
      <c r="C1088">
        <v>2010</v>
      </c>
      <c r="D1088">
        <v>99</v>
      </c>
      <c r="E1088">
        <v>47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218</v>
      </c>
      <c r="R1088">
        <v>907</v>
      </c>
      <c r="S1088">
        <v>905</v>
      </c>
      <c r="T1088">
        <v>2.1373865912572168</v>
      </c>
      <c r="U1088">
        <v>2.0890678556175044</v>
      </c>
      <c r="V1088">
        <v>14.431091510474086</v>
      </c>
      <c r="W1088">
        <v>58.383425414364645</v>
      </c>
      <c r="X1088">
        <v>152.55165971658971</v>
      </c>
      <c r="Y1088">
        <v>140.5552370452038</v>
      </c>
      <c r="Z1088">
        <v>140.86585635359097</v>
      </c>
      <c r="AA1088">
        <v>31.960551564560152</v>
      </c>
      <c r="AB1088">
        <v>4.5429748305197268</v>
      </c>
      <c r="AC1088">
        <v>-41.413602366325321</v>
      </c>
    </row>
    <row r="1089" spans="1:29">
      <c r="A1089">
        <v>3</v>
      </c>
      <c r="B1089">
        <v>724</v>
      </c>
      <c r="C1089">
        <v>2010</v>
      </c>
      <c r="D1089">
        <v>99</v>
      </c>
      <c r="E1089">
        <v>48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220</v>
      </c>
      <c r="R1089">
        <v>941</v>
      </c>
      <c r="S1089">
        <v>941</v>
      </c>
      <c r="T1089">
        <v>2.2175091316130562</v>
      </c>
      <c r="U1089">
        <v>2.1314838466742398</v>
      </c>
      <c r="V1089">
        <v>14.86716259298618</v>
      </c>
      <c r="W1089">
        <v>58.616365568544111</v>
      </c>
      <c r="X1089">
        <v>149.75884901495971</v>
      </c>
      <c r="Y1089">
        <v>138.22741764080752</v>
      </c>
      <c r="Z1089">
        <v>138.22741764080752</v>
      </c>
      <c r="AA1089">
        <v>31.60835508508443</v>
      </c>
      <c r="AB1089">
        <v>4.531681834008241</v>
      </c>
      <c r="AC1089">
        <v>-44.050095840523838</v>
      </c>
    </row>
    <row r="1090" spans="1:29">
      <c r="A1090">
        <v>3</v>
      </c>
      <c r="B1090">
        <v>725</v>
      </c>
      <c r="C1090">
        <v>2010</v>
      </c>
      <c r="D1090">
        <v>99</v>
      </c>
      <c r="E1090">
        <v>49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194</v>
      </c>
      <c r="R1090">
        <v>780</v>
      </c>
      <c r="S1090">
        <v>780</v>
      </c>
      <c r="T1090">
        <v>1.8381053375751153</v>
      </c>
      <c r="U1090">
        <v>1.833344526442084</v>
      </c>
      <c r="V1090">
        <v>14.861538461538458</v>
      </c>
      <c r="W1090">
        <v>58.493589743589745</v>
      </c>
      <c r="X1090">
        <v>155.39947773425564</v>
      </c>
      <c r="Y1090">
        <v>143.43371794871788</v>
      </c>
      <c r="Z1090">
        <v>143.43371794871788</v>
      </c>
      <c r="AA1090">
        <v>31.367056931370826</v>
      </c>
      <c r="AB1090">
        <v>4.4195033873348377</v>
      </c>
      <c r="AC1090">
        <v>-41.968405330182861</v>
      </c>
    </row>
    <row r="1091" spans="1:29">
      <c r="A1091">
        <v>3</v>
      </c>
      <c r="B1091">
        <v>726</v>
      </c>
      <c r="C1091">
        <v>2010</v>
      </c>
      <c r="D1091">
        <v>99</v>
      </c>
      <c r="E1091">
        <v>50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210</v>
      </c>
      <c r="R1091">
        <v>952</v>
      </c>
      <c r="S1091">
        <v>947</v>
      </c>
      <c r="T1091">
        <v>2.2434311299634735</v>
      </c>
      <c r="U1091">
        <v>2.248725945891715</v>
      </c>
      <c r="V1091">
        <v>14.716386554621851</v>
      </c>
      <c r="W1091">
        <v>58.420274551214362</v>
      </c>
      <c r="X1091">
        <v>156.96657319482523</v>
      </c>
      <c r="Y1091">
        <v>144.14558823529396</v>
      </c>
      <c r="Z1091">
        <v>144.90665258711701</v>
      </c>
      <c r="AA1091">
        <v>32.750184762752482</v>
      </c>
      <c r="AB1091">
        <v>4.5726253470557747</v>
      </c>
      <c r="AC1091">
        <v>-44.47188557854907</v>
      </c>
    </row>
    <row r="1092" spans="1:29">
      <c r="A1092">
        <v>3</v>
      </c>
      <c r="B1092">
        <v>727</v>
      </c>
      <c r="C1092">
        <v>2010</v>
      </c>
      <c r="D1092">
        <v>99</v>
      </c>
      <c r="E1092">
        <v>51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99</v>
      </c>
      <c r="R1092">
        <v>400</v>
      </c>
      <c r="S1092">
        <v>400</v>
      </c>
      <c r="T1092">
        <v>0.94261812183339233</v>
      </c>
      <c r="U1092">
        <v>0.94299544635888322</v>
      </c>
      <c r="V1092">
        <v>14.7775</v>
      </c>
      <c r="W1092">
        <v>58.375</v>
      </c>
      <c r="X1092">
        <v>155.86538461538464</v>
      </c>
      <c r="Y1092">
        <v>143.86375000000012</v>
      </c>
      <c r="Z1092">
        <v>143.86375000000012</v>
      </c>
      <c r="AA1092">
        <v>29.851818385777481</v>
      </c>
      <c r="AB1092">
        <v>4.3005086908411201</v>
      </c>
      <c r="AC1092">
        <v>-35.378066873953401</v>
      </c>
    </row>
    <row r="1093" spans="1:29">
      <c r="A1093">
        <v>3</v>
      </c>
      <c r="B1093">
        <v>728</v>
      </c>
      <c r="C1093">
        <v>2010</v>
      </c>
      <c r="D1093">
        <v>99</v>
      </c>
      <c r="E1093">
        <v>52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91</v>
      </c>
      <c r="R1093">
        <v>430</v>
      </c>
      <c r="S1093">
        <v>430</v>
      </c>
      <c r="T1093">
        <v>1.0133144809708967</v>
      </c>
      <c r="U1093">
        <v>1.0611453828134711</v>
      </c>
      <c r="V1093">
        <v>14.797674418604659</v>
      </c>
      <c r="W1093">
        <v>58.334883720930243</v>
      </c>
      <c r="X1093">
        <v>163.15729799188699</v>
      </c>
      <c r="Y1093">
        <v>150.59418604651171</v>
      </c>
      <c r="Z1093">
        <v>150.59418604651171</v>
      </c>
      <c r="AA1093">
        <v>31.74242760697441</v>
      </c>
      <c r="AB1093">
        <v>4.6194172450811779</v>
      </c>
      <c r="AC1093">
        <v>-42.695955475721966</v>
      </c>
    </row>
    <row r="1094" spans="1:29">
      <c r="A1094">
        <v>3</v>
      </c>
      <c r="B1094">
        <v>729</v>
      </c>
      <c r="C1094">
        <v>2009</v>
      </c>
      <c r="D1094">
        <v>99</v>
      </c>
      <c r="E1094">
        <v>1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34</v>
      </c>
      <c r="R1094">
        <v>122</v>
      </c>
      <c r="S1094">
        <v>122</v>
      </c>
      <c r="T1094">
        <v>0.27685744111106059</v>
      </c>
      <c r="U1094">
        <v>0.27455614452676069</v>
      </c>
      <c r="V1094">
        <v>14.15573770491803</v>
      </c>
      <c r="W1094">
        <v>56.401639344262307</v>
      </c>
      <c r="X1094">
        <v>155.53966928938075</v>
      </c>
      <c r="Y1094">
        <v>143.56311475409839</v>
      </c>
      <c r="Z1094">
        <v>143.56311475409839</v>
      </c>
      <c r="AA1094">
        <v>35.766731040377401</v>
      </c>
      <c r="AB1094">
        <v>5.2066474472945918</v>
      </c>
      <c r="AC1094">
        <v>-65.25911419875618</v>
      </c>
    </row>
    <row r="1095" spans="1:29">
      <c r="A1095">
        <v>3</v>
      </c>
      <c r="B1095">
        <v>730</v>
      </c>
      <c r="C1095">
        <v>2009</v>
      </c>
      <c r="D1095">
        <v>99</v>
      </c>
      <c r="E1095">
        <v>2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303</v>
      </c>
      <c r="R1095">
        <v>1186</v>
      </c>
      <c r="S1095">
        <v>1181</v>
      </c>
      <c r="T1095">
        <v>2.6914174193255569</v>
      </c>
      <c r="U1095">
        <v>2.7017477102934264</v>
      </c>
      <c r="V1095">
        <v>15.131534569983137</v>
      </c>
      <c r="W1095">
        <v>56.418289585097362</v>
      </c>
      <c r="X1095">
        <v>158.02181098003257</v>
      </c>
      <c r="Y1095">
        <v>145.32209106239472</v>
      </c>
      <c r="Z1095">
        <v>145.93734123624051</v>
      </c>
      <c r="AA1095">
        <v>32.814648471674879</v>
      </c>
      <c r="AB1095">
        <v>4.5330067092809374</v>
      </c>
      <c r="AC1095">
        <v>-39.033434169425199</v>
      </c>
    </row>
    <row r="1096" spans="1:29">
      <c r="A1096">
        <v>3</v>
      </c>
      <c r="B1096">
        <v>731</v>
      </c>
      <c r="C1096">
        <v>2009</v>
      </c>
      <c r="D1096">
        <v>99</v>
      </c>
      <c r="E1096">
        <v>3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298</v>
      </c>
      <c r="R1096">
        <v>1157</v>
      </c>
      <c r="S1096">
        <v>1154</v>
      </c>
      <c r="T1096">
        <v>2.6256070439794845</v>
      </c>
      <c r="U1096">
        <v>2.6692424649115023</v>
      </c>
      <c r="V1096">
        <v>15.122731201382885</v>
      </c>
      <c r="W1096">
        <v>56.378682842287695</v>
      </c>
      <c r="X1096">
        <v>159.77174127806535</v>
      </c>
      <c r="Y1096">
        <v>147.1723422644769</v>
      </c>
      <c r="Z1096">
        <v>147.55493934142089</v>
      </c>
      <c r="AA1096">
        <v>33.061425643050555</v>
      </c>
      <c r="AB1096">
        <v>4.7176349344010404</v>
      </c>
      <c r="AC1096">
        <v>-42.798053310814282</v>
      </c>
    </row>
    <row r="1097" spans="1:29">
      <c r="A1097">
        <v>3</v>
      </c>
      <c r="B1097">
        <v>732</v>
      </c>
      <c r="C1097">
        <v>2009</v>
      </c>
      <c r="D1097">
        <v>99</v>
      </c>
      <c r="E1097">
        <v>4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243</v>
      </c>
      <c r="R1097">
        <v>929</v>
      </c>
      <c r="S1097">
        <v>925</v>
      </c>
      <c r="T1097">
        <v>2.1082013343620938</v>
      </c>
      <c r="U1097">
        <v>2.1176110820439078</v>
      </c>
      <c r="V1097">
        <v>15.687836383207751</v>
      </c>
      <c r="W1097">
        <v>56.660540540540516</v>
      </c>
      <c r="X1097">
        <v>158.03232077735939</v>
      </c>
      <c r="Y1097">
        <v>145.41259418729828</v>
      </c>
      <c r="Z1097">
        <v>146.0414054054055</v>
      </c>
      <c r="AA1097">
        <v>32.073073394106558</v>
      </c>
      <c r="AB1097">
        <v>4.3984530117991794</v>
      </c>
      <c r="AC1097">
        <v>-41.222296640798653</v>
      </c>
    </row>
    <row r="1098" spans="1:29">
      <c r="A1098">
        <v>3</v>
      </c>
      <c r="B1098">
        <v>733</v>
      </c>
      <c r="C1098">
        <v>2009</v>
      </c>
      <c r="D1098">
        <v>99</v>
      </c>
      <c r="E1098">
        <v>5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245</v>
      </c>
      <c r="R1098">
        <v>1011</v>
      </c>
      <c r="S1098">
        <v>1010</v>
      </c>
      <c r="T1098">
        <v>2.2942858439613314</v>
      </c>
      <c r="U1098">
        <v>2.2901948733039243</v>
      </c>
      <c r="V1098">
        <v>15.090009891196837</v>
      </c>
      <c r="W1098">
        <v>56.984158415841584</v>
      </c>
      <c r="X1098">
        <v>156.68459513070221</v>
      </c>
      <c r="Y1098">
        <v>144.50830860534123</v>
      </c>
      <c r="Z1098">
        <v>144.65138613861387</v>
      </c>
      <c r="AA1098">
        <v>31.90343727499863</v>
      </c>
      <c r="AB1098">
        <v>4.3088380890763034</v>
      </c>
      <c r="AC1098">
        <v>-40.909175820855104</v>
      </c>
    </row>
    <row r="1099" spans="1:29">
      <c r="A1099">
        <v>3</v>
      </c>
      <c r="B1099">
        <v>734</v>
      </c>
      <c r="C1099">
        <v>2009</v>
      </c>
      <c r="D1099">
        <v>99</v>
      </c>
      <c r="E1099">
        <v>6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228</v>
      </c>
      <c r="R1099">
        <v>994</v>
      </c>
      <c r="S1099">
        <v>988</v>
      </c>
      <c r="T1099">
        <v>2.2557073480688055</v>
      </c>
      <c r="U1099">
        <v>2.240628136277675</v>
      </c>
      <c r="V1099">
        <v>14.845070422535215</v>
      </c>
      <c r="W1099">
        <v>56.585020242914958</v>
      </c>
      <c r="X1099">
        <v>156.66360023630389</v>
      </c>
      <c r="Y1099">
        <v>143.79869215291745</v>
      </c>
      <c r="Z1099">
        <v>144.67196356275295</v>
      </c>
      <c r="AA1099">
        <v>31.445352851932167</v>
      </c>
      <c r="AB1099">
        <v>4.7746651640444604</v>
      </c>
      <c r="AC1099">
        <v>-30.378115074612001</v>
      </c>
    </row>
    <row r="1100" spans="1:29">
      <c r="A1100">
        <v>3</v>
      </c>
      <c r="B1100">
        <v>735</v>
      </c>
      <c r="C1100">
        <v>2009</v>
      </c>
      <c r="D1100">
        <v>99</v>
      </c>
      <c r="E1100">
        <v>7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223</v>
      </c>
      <c r="R1100">
        <v>864</v>
      </c>
      <c r="S1100">
        <v>859</v>
      </c>
      <c r="T1100">
        <v>1.9606953206553803</v>
      </c>
      <c r="U1100">
        <v>1.9925358011904155</v>
      </c>
      <c r="V1100">
        <v>15.614583333333337</v>
      </c>
      <c r="W1100">
        <v>56.763678696158316</v>
      </c>
      <c r="X1100">
        <v>160.06217146181913</v>
      </c>
      <c r="Y1100">
        <v>147.11736111111091</v>
      </c>
      <c r="Z1100">
        <v>147.9736903376016</v>
      </c>
      <c r="AA1100">
        <v>33.303320187458354</v>
      </c>
      <c r="AB1100">
        <v>4.8154566300268398</v>
      </c>
      <c r="AC1100">
        <v>-46.509344404174755</v>
      </c>
    </row>
    <row r="1101" spans="1:29">
      <c r="A1101">
        <v>3</v>
      </c>
      <c r="B1101">
        <v>736</v>
      </c>
      <c r="C1101">
        <v>2009</v>
      </c>
      <c r="D1101">
        <v>99</v>
      </c>
      <c r="E1101">
        <v>8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213</v>
      </c>
      <c r="R1101">
        <v>983</v>
      </c>
      <c r="S1101">
        <v>981</v>
      </c>
      <c r="T1101">
        <v>2.2307447919030543</v>
      </c>
      <c r="U1101">
        <v>2.136716692128533</v>
      </c>
      <c r="V1101">
        <v>15.46592065106816</v>
      </c>
      <c r="W1101">
        <v>57.190621814475008</v>
      </c>
      <c r="X1101">
        <v>150.4313304508166</v>
      </c>
      <c r="Y1101">
        <v>138.66439471007124</v>
      </c>
      <c r="Z1101">
        <v>138.94709480122327</v>
      </c>
      <c r="AA1101">
        <v>29.343884052987597</v>
      </c>
      <c r="AB1101">
        <v>4.1896131113902282</v>
      </c>
      <c r="AC1101">
        <v>-36.544415737240627</v>
      </c>
    </row>
    <row r="1102" spans="1:29">
      <c r="A1102">
        <v>3</v>
      </c>
      <c r="B1102">
        <v>737</v>
      </c>
      <c r="C1102">
        <v>2009</v>
      </c>
      <c r="D1102">
        <v>99</v>
      </c>
      <c r="E1102">
        <v>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210</v>
      </c>
      <c r="R1102">
        <v>805</v>
      </c>
      <c r="S1102">
        <v>804</v>
      </c>
      <c r="T1102">
        <v>1.8268052466754421</v>
      </c>
      <c r="U1102">
        <v>1.7906822403619622</v>
      </c>
      <c r="V1102">
        <v>15.196273291925467</v>
      </c>
      <c r="W1102">
        <v>56.91542288557212</v>
      </c>
      <c r="X1102">
        <v>153.86122756606503</v>
      </c>
      <c r="Y1102">
        <v>141.90385093167703</v>
      </c>
      <c r="Z1102">
        <v>142.08034825870652</v>
      </c>
      <c r="AA1102">
        <v>29.73416902889516</v>
      </c>
      <c r="AB1102">
        <v>4.5474623556324163</v>
      </c>
      <c r="AC1102">
        <v>-39.484410370331773</v>
      </c>
    </row>
    <row r="1103" spans="1:29">
      <c r="A1103">
        <v>3</v>
      </c>
      <c r="B1103">
        <v>738</v>
      </c>
      <c r="C1103">
        <v>2009</v>
      </c>
      <c r="D1103">
        <v>99</v>
      </c>
      <c r="E1103">
        <v>10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247</v>
      </c>
      <c r="R1103">
        <v>974</v>
      </c>
      <c r="S1103">
        <v>968</v>
      </c>
      <c r="T1103">
        <v>2.2103208823128937</v>
      </c>
      <c r="U1103">
        <v>2.2335144786993988</v>
      </c>
      <c r="V1103">
        <v>16.167351129363453</v>
      </c>
      <c r="W1103">
        <v>56.993801652892579</v>
      </c>
      <c r="X1103">
        <v>159.48040160088613</v>
      </c>
      <c r="Y1103">
        <v>146.28552361396311</v>
      </c>
      <c r="Z1103">
        <v>147.19225206611577</v>
      </c>
      <c r="AA1103">
        <v>33.335862416133516</v>
      </c>
      <c r="AB1103">
        <v>4.8271745848948555</v>
      </c>
      <c r="AC1103">
        <v>-49.404129796292338</v>
      </c>
    </row>
    <row r="1104" spans="1:29">
      <c r="A1104">
        <v>3</v>
      </c>
      <c r="B1104">
        <v>739</v>
      </c>
      <c r="C1104">
        <v>2009</v>
      </c>
      <c r="D1104">
        <v>99</v>
      </c>
      <c r="E1104">
        <v>11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  <c r="Q1104">
        <v>229</v>
      </c>
      <c r="R1104">
        <v>707</v>
      </c>
      <c r="S1104">
        <v>707</v>
      </c>
      <c r="T1104">
        <v>1.6044115644714747</v>
      </c>
      <c r="U1104">
        <v>1.6214201415674279</v>
      </c>
      <c r="V1104">
        <v>16</v>
      </c>
      <c r="W1104">
        <v>57.172560113154155</v>
      </c>
      <c r="X1104">
        <v>158.50610134531482</v>
      </c>
      <c r="Y1104">
        <v>146.30113154172565</v>
      </c>
      <c r="Z1104">
        <v>146.30113154172565</v>
      </c>
      <c r="AA1104">
        <v>31.670947406269363</v>
      </c>
      <c r="AB1104">
        <v>4.7866722776800996</v>
      </c>
      <c r="AC1104">
        <v>-44.248081011722221</v>
      </c>
    </row>
    <row r="1105" spans="1:29">
      <c r="A1105">
        <v>3</v>
      </c>
      <c r="B1105">
        <v>740</v>
      </c>
      <c r="C1105">
        <v>2009</v>
      </c>
      <c r="D1105">
        <v>99</v>
      </c>
      <c r="E1105">
        <v>12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  <c r="Q1105">
        <v>242</v>
      </c>
      <c r="R1105">
        <v>854</v>
      </c>
      <c r="S1105">
        <v>851</v>
      </c>
      <c r="T1105">
        <v>1.9380020877774244</v>
      </c>
      <c r="U1105">
        <v>1.9397335883506923</v>
      </c>
      <c r="V1105">
        <v>15.887587822014051</v>
      </c>
      <c r="W1105">
        <v>57.121034077555848</v>
      </c>
      <c r="X1105">
        <v>157.40115345287359</v>
      </c>
      <c r="Y1105">
        <v>144.89578454332539</v>
      </c>
      <c r="Z1105">
        <v>145.40658049353689</v>
      </c>
      <c r="AA1105">
        <v>32.113095958195508</v>
      </c>
      <c r="AB1105">
        <v>4.6482036622290881</v>
      </c>
      <c r="AC1105">
        <v>-38.818347235889263</v>
      </c>
    </row>
    <row r="1106" spans="1:29">
      <c r="A1106">
        <v>3</v>
      </c>
      <c r="B1106">
        <v>741</v>
      </c>
      <c r="C1106">
        <v>2009</v>
      </c>
      <c r="D1106">
        <v>99</v>
      </c>
      <c r="E1106">
        <v>13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  <c r="Q1106">
        <v>235</v>
      </c>
      <c r="R1106">
        <v>881</v>
      </c>
      <c r="S1106">
        <v>875</v>
      </c>
      <c r="T1106">
        <v>1.999273816547906</v>
      </c>
      <c r="U1106">
        <v>1.9990819964409452</v>
      </c>
      <c r="V1106">
        <v>15.372304199772985</v>
      </c>
      <c r="W1106">
        <v>57.140571428571398</v>
      </c>
      <c r="X1106">
        <v>157.74549506064602</v>
      </c>
      <c r="Y1106">
        <v>144.75255391600459</v>
      </c>
      <c r="Z1106">
        <v>145.74514285714298</v>
      </c>
      <c r="AA1106">
        <v>32.214409320003469</v>
      </c>
      <c r="AB1106">
        <v>4.7299301975261479</v>
      </c>
      <c r="AC1106">
        <v>-43.129999514809114</v>
      </c>
    </row>
    <row r="1107" spans="1:29">
      <c r="A1107">
        <v>3</v>
      </c>
      <c r="B1107">
        <v>742</v>
      </c>
      <c r="C1107">
        <v>2009</v>
      </c>
      <c r="D1107">
        <v>99</v>
      </c>
      <c r="E1107">
        <v>14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276</v>
      </c>
      <c r="R1107">
        <v>826</v>
      </c>
      <c r="S1107">
        <v>819</v>
      </c>
      <c r="T1107">
        <v>1.8744610357191485</v>
      </c>
      <c r="U1107">
        <v>1.9207580870318213</v>
      </c>
      <c r="V1107">
        <v>15.778450363196121</v>
      </c>
      <c r="W1107">
        <v>56.550671550671559</v>
      </c>
      <c r="X1107">
        <v>162.12529413770773</v>
      </c>
      <c r="Y1107">
        <v>148.34200968522998</v>
      </c>
      <c r="Z1107">
        <v>149.60989010989013</v>
      </c>
      <c r="AA1107">
        <v>34.58661456502719</v>
      </c>
      <c r="AB1107">
        <v>5.1593232855808724</v>
      </c>
      <c r="AC1107">
        <v>-57.004700287020889</v>
      </c>
    </row>
    <row r="1108" spans="1:29">
      <c r="A1108">
        <v>3</v>
      </c>
      <c r="B1108">
        <v>743</v>
      </c>
      <c r="C1108">
        <v>2009</v>
      </c>
      <c r="D1108">
        <v>99</v>
      </c>
      <c r="E1108">
        <v>15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79</v>
      </c>
      <c r="R1108">
        <v>299</v>
      </c>
      <c r="S1108">
        <v>298</v>
      </c>
      <c r="T1108">
        <v>0.67852766305087797</v>
      </c>
      <c r="U1108">
        <v>0.65444395659753429</v>
      </c>
      <c r="V1108">
        <v>16.290969899665548</v>
      </c>
      <c r="W1108">
        <v>57.577181208053695</v>
      </c>
      <c r="X1108">
        <v>151.63365063030619</v>
      </c>
      <c r="Y1108">
        <v>139.628093645485</v>
      </c>
      <c r="Z1108">
        <v>140.09664429530201</v>
      </c>
      <c r="AA1108">
        <v>27.844265892669064</v>
      </c>
      <c r="AB1108">
        <v>4.0997318754260892</v>
      </c>
      <c r="AC1108">
        <v>-19.875192066479432</v>
      </c>
    </row>
    <row r="1109" spans="1:29">
      <c r="A1109">
        <v>3</v>
      </c>
      <c r="B1109">
        <v>744</v>
      </c>
      <c r="C1109">
        <v>2009</v>
      </c>
      <c r="D1109">
        <v>99</v>
      </c>
      <c r="E1109">
        <v>16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254</v>
      </c>
      <c r="R1109">
        <v>931</v>
      </c>
      <c r="S1109">
        <v>927</v>
      </c>
      <c r="T1109">
        <v>2.1127399809376834</v>
      </c>
      <c r="U1109">
        <v>2.1185908167258019</v>
      </c>
      <c r="V1109">
        <v>15.143931256713213</v>
      </c>
      <c r="W1109">
        <v>57.147788565264278</v>
      </c>
      <c r="X1109">
        <v>157.80559586553457</v>
      </c>
      <c r="Y1109">
        <v>145.16734693877575</v>
      </c>
      <c r="Z1109">
        <v>145.79374325782118</v>
      </c>
      <c r="AA1109">
        <v>30.804846697473074</v>
      </c>
      <c r="AB1109">
        <v>4.444643694280014</v>
      </c>
      <c r="AC1109">
        <v>-42.678250188844565</v>
      </c>
    </row>
    <row r="1110" spans="1:29">
      <c r="A1110">
        <v>3</v>
      </c>
      <c r="B1110">
        <v>745</v>
      </c>
      <c r="C1110">
        <v>2009</v>
      </c>
      <c r="D1110">
        <v>99</v>
      </c>
      <c r="E1110">
        <v>17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262</v>
      </c>
      <c r="R1110">
        <v>909</v>
      </c>
      <c r="S1110">
        <v>906</v>
      </c>
      <c r="T1110">
        <v>2.0628148686061816</v>
      </c>
      <c r="U1110">
        <v>2.1168022130905371</v>
      </c>
      <c r="V1110">
        <v>14.812981298129818</v>
      </c>
      <c r="W1110">
        <v>56.870860927152336</v>
      </c>
      <c r="X1110">
        <v>161.44072695460201</v>
      </c>
      <c r="Y1110">
        <v>148.55522552255226</v>
      </c>
      <c r="Z1110">
        <v>149.04713024282557</v>
      </c>
      <c r="AA1110">
        <v>35.120649472331017</v>
      </c>
      <c r="AB1110">
        <v>5.2039943404513469</v>
      </c>
      <c r="AC1110">
        <v>-55.65781549677812</v>
      </c>
    </row>
    <row r="1111" spans="1:29">
      <c r="A1111">
        <v>3</v>
      </c>
      <c r="B1111">
        <v>746</v>
      </c>
      <c r="C1111">
        <v>2009</v>
      </c>
      <c r="D1111">
        <v>99</v>
      </c>
      <c r="E1111">
        <v>18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241</v>
      </c>
      <c r="R1111">
        <v>786</v>
      </c>
      <c r="S1111">
        <v>782</v>
      </c>
      <c r="T1111">
        <v>1.7836881042073252</v>
      </c>
      <c r="U1111">
        <v>1.8116156434691253</v>
      </c>
      <c r="V1111">
        <v>15.04071246819338</v>
      </c>
      <c r="W1111">
        <v>56.773657289002557</v>
      </c>
      <c r="X1111">
        <v>160.07046388725769</v>
      </c>
      <c r="Y1111">
        <v>147.0330788804072</v>
      </c>
      <c r="Z1111">
        <v>147.78516624040927</v>
      </c>
      <c r="AA1111">
        <v>33.138988248103367</v>
      </c>
      <c r="AB1111">
        <v>4.9826986263690225</v>
      </c>
      <c r="AC1111">
        <v>-45.938421554784149</v>
      </c>
    </row>
    <row r="1112" spans="1:29">
      <c r="A1112">
        <v>3</v>
      </c>
      <c r="B1112">
        <v>747</v>
      </c>
      <c r="C1112">
        <v>2009</v>
      </c>
      <c r="D1112">
        <v>99</v>
      </c>
      <c r="E1112">
        <v>19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225</v>
      </c>
      <c r="R1112">
        <v>879</v>
      </c>
      <c r="S1112">
        <v>878</v>
      </c>
      <c r="T1112">
        <v>1.9947351699723139</v>
      </c>
      <c r="U1112">
        <v>1.9705866091650703</v>
      </c>
      <c r="V1112">
        <v>15.284414106939707</v>
      </c>
      <c r="W1112">
        <v>56.685649202733501</v>
      </c>
      <c r="X1112">
        <v>155.06047574499249</v>
      </c>
      <c r="Y1112">
        <v>143.01387940841863</v>
      </c>
      <c r="Z1112">
        <v>143.17676537585422</v>
      </c>
      <c r="AA1112">
        <v>31.51332050159245</v>
      </c>
      <c r="AB1112">
        <v>4.9891955222205162</v>
      </c>
      <c r="AC1112">
        <v>-39.641420258817682</v>
      </c>
    </row>
    <row r="1113" spans="1:29">
      <c r="A1113">
        <v>3</v>
      </c>
      <c r="B1113">
        <v>748</v>
      </c>
      <c r="C1113">
        <v>2009</v>
      </c>
      <c r="D1113">
        <v>99</v>
      </c>
      <c r="E1113">
        <v>20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241</v>
      </c>
      <c r="R1113">
        <v>766</v>
      </c>
      <c r="S1113">
        <v>766</v>
      </c>
      <c r="T1113">
        <v>1.7383016384514138</v>
      </c>
      <c r="U1113">
        <v>1.7477855370500299</v>
      </c>
      <c r="V1113">
        <v>16.356396866840729</v>
      </c>
      <c r="W1113">
        <v>56.724543080939938</v>
      </c>
      <c r="X1113">
        <v>157.69909676981365</v>
      </c>
      <c r="Y1113">
        <v>145.55626631853789</v>
      </c>
      <c r="Z1113">
        <v>145.55626631853789</v>
      </c>
      <c r="AA1113">
        <v>32.994079002830389</v>
      </c>
      <c r="AB1113">
        <v>5.2666345432956705</v>
      </c>
      <c r="AC1113">
        <v>-52.266745967061667</v>
      </c>
    </row>
    <row r="1114" spans="1:29">
      <c r="A1114">
        <v>3</v>
      </c>
      <c r="B1114">
        <v>749</v>
      </c>
      <c r="C1114">
        <v>2009</v>
      </c>
      <c r="D1114">
        <v>99</v>
      </c>
      <c r="E1114">
        <v>21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231</v>
      </c>
      <c r="R1114">
        <v>903</v>
      </c>
      <c r="S1114">
        <v>901</v>
      </c>
      <c r="T1114">
        <v>2.049198928879409</v>
      </c>
      <c r="U1114">
        <v>2.0512336654518935</v>
      </c>
      <c r="V1114">
        <v>15.26356589147287</v>
      </c>
      <c r="W1114">
        <v>57.126526082130979</v>
      </c>
      <c r="X1114">
        <v>157.26703692638847</v>
      </c>
      <c r="Y1114">
        <v>144.91018826135098</v>
      </c>
      <c r="Z1114">
        <v>145.23185349611541</v>
      </c>
      <c r="AA1114">
        <v>32.374393078437819</v>
      </c>
      <c r="AB1114">
        <v>4.4414524059844407</v>
      </c>
      <c r="AC1114">
        <v>-46.959758462073403</v>
      </c>
    </row>
    <row r="1115" spans="1:29">
      <c r="A1115">
        <v>3</v>
      </c>
      <c r="B1115">
        <v>750</v>
      </c>
      <c r="C1115">
        <v>2009</v>
      </c>
      <c r="D1115">
        <v>99</v>
      </c>
      <c r="E1115">
        <v>22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215</v>
      </c>
      <c r="R1115">
        <v>936</v>
      </c>
      <c r="S1115">
        <v>931</v>
      </c>
      <c r="T1115">
        <v>2.1240865973766629</v>
      </c>
      <c r="U1115">
        <v>2.0490751140007526</v>
      </c>
      <c r="V1115">
        <v>16.004273504273502</v>
      </c>
      <c r="W1115">
        <v>56.689581095596147</v>
      </c>
      <c r="X1115">
        <v>151.97504884666321</v>
      </c>
      <c r="Y1115">
        <v>139.65405982906</v>
      </c>
      <c r="Z1115">
        <v>140.40408163265323</v>
      </c>
      <c r="AA1115">
        <v>31.916210193820366</v>
      </c>
      <c r="AB1115">
        <v>4.6043561469616971</v>
      </c>
      <c r="AC1115">
        <v>-44.190586241823048</v>
      </c>
    </row>
    <row r="1116" spans="1:29">
      <c r="A1116">
        <v>3</v>
      </c>
      <c r="B1116">
        <v>751</v>
      </c>
      <c r="C1116">
        <v>2009</v>
      </c>
      <c r="D1116">
        <v>99</v>
      </c>
      <c r="E1116">
        <v>23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222</v>
      </c>
      <c r="R1116">
        <v>820</v>
      </c>
      <c r="S1116">
        <v>817</v>
      </c>
      <c r="T1116">
        <v>1.8608450959923752</v>
      </c>
      <c r="U1116">
        <v>1.8468531729319015</v>
      </c>
      <c r="V1116">
        <v>14.669512195121948</v>
      </c>
      <c r="W1116">
        <v>56.565483476132201</v>
      </c>
      <c r="X1116">
        <v>156.09227598234821</v>
      </c>
      <c r="Y1116">
        <v>143.67792682926819</v>
      </c>
      <c r="Z1116">
        <v>144.20550795593627</v>
      </c>
      <c r="AA1116">
        <v>32.084000924405792</v>
      </c>
      <c r="AB1116">
        <v>4.7558180093028124</v>
      </c>
      <c r="AC1116">
        <v>-39.543204954603638</v>
      </c>
    </row>
    <row r="1117" spans="1:29">
      <c r="A1117">
        <v>3</v>
      </c>
      <c r="B1117">
        <v>752</v>
      </c>
      <c r="C1117">
        <v>2009</v>
      </c>
      <c r="D1117">
        <v>99</v>
      </c>
      <c r="E1117">
        <v>24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209</v>
      </c>
      <c r="R1117">
        <v>821</v>
      </c>
      <c r="S1117">
        <v>821</v>
      </c>
      <c r="T1117">
        <v>1.8631144192801712</v>
      </c>
      <c r="U1117">
        <v>1.8610992989943471</v>
      </c>
      <c r="V1117">
        <v>15.521315468940321</v>
      </c>
      <c r="W1117">
        <v>56.339829476248482</v>
      </c>
      <c r="X1117">
        <v>156.67374433050119</v>
      </c>
      <c r="Y1117">
        <v>144.60986601705221</v>
      </c>
      <c r="Z1117">
        <v>144.60986601705221</v>
      </c>
      <c r="AA1117">
        <v>30.518552694535629</v>
      </c>
      <c r="AB1117">
        <v>4.582733518277645</v>
      </c>
      <c r="AC1117">
        <v>-36.406715173838485</v>
      </c>
    </row>
    <row r="1118" spans="1:29">
      <c r="A1118">
        <v>3</v>
      </c>
      <c r="B1118">
        <v>753</v>
      </c>
      <c r="C1118">
        <v>2009</v>
      </c>
      <c r="D1118">
        <v>99</v>
      </c>
      <c r="E1118">
        <v>25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235</v>
      </c>
      <c r="R1118">
        <v>901</v>
      </c>
      <c r="S1118">
        <v>900</v>
      </c>
      <c r="T1118">
        <v>2.0446602823038171</v>
      </c>
      <c r="U1118">
        <v>2.0046155379242658</v>
      </c>
      <c r="V1118">
        <v>14.569367369589351</v>
      </c>
      <c r="W1118">
        <v>56.652222222222221</v>
      </c>
      <c r="X1118">
        <v>153.89040466653765</v>
      </c>
      <c r="Y1118">
        <v>141.9311875693673</v>
      </c>
      <c r="Z1118">
        <v>142.08888888888879</v>
      </c>
      <c r="AA1118">
        <v>31.715637728780212</v>
      </c>
      <c r="AB1118">
        <v>4.6685883609449217</v>
      </c>
      <c r="AC1118">
        <v>-42.883423289950194</v>
      </c>
    </row>
    <row r="1119" spans="1:29">
      <c r="A1119">
        <v>3</v>
      </c>
      <c r="B1119">
        <v>754</v>
      </c>
      <c r="C1119">
        <v>2009</v>
      </c>
      <c r="D1119">
        <v>99</v>
      </c>
      <c r="E1119">
        <v>26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216</v>
      </c>
      <c r="R1119">
        <v>901</v>
      </c>
      <c r="S1119">
        <v>899</v>
      </c>
      <c r="T1119">
        <v>2.0446602823038171</v>
      </c>
      <c r="U1119">
        <v>1.9773757786167088</v>
      </c>
      <c r="V1119">
        <v>14.852386237513873</v>
      </c>
      <c r="W1119">
        <v>57.042269187986683</v>
      </c>
      <c r="X1119">
        <v>152.01828232263887</v>
      </c>
      <c r="Y1119">
        <v>140.00255271920108</v>
      </c>
      <c r="Z1119">
        <v>140.31401557285889</v>
      </c>
      <c r="AA1119">
        <v>31.944075913830805</v>
      </c>
      <c r="AB1119">
        <v>4.3751235508829804</v>
      </c>
      <c r="AC1119">
        <v>-46.104168002357802</v>
      </c>
    </row>
    <row r="1120" spans="1:29">
      <c r="A1120">
        <v>3</v>
      </c>
      <c r="B1120">
        <v>755</v>
      </c>
      <c r="C1120">
        <v>2009</v>
      </c>
      <c r="D1120">
        <v>99</v>
      </c>
      <c r="E1120">
        <v>27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213</v>
      </c>
      <c r="R1120">
        <v>811</v>
      </c>
      <c r="S1120">
        <v>811</v>
      </c>
      <c r="T1120">
        <v>1.8404211864022153</v>
      </c>
      <c r="U1120">
        <v>1.8371702591238328</v>
      </c>
      <c r="V1120">
        <v>15.103575832305788</v>
      </c>
      <c r="W1120">
        <v>57.789149198520363</v>
      </c>
      <c r="X1120">
        <v>156.56633531627003</v>
      </c>
      <c r="Y1120">
        <v>144.51072749691738</v>
      </c>
      <c r="Z1120">
        <v>144.51072749691738</v>
      </c>
      <c r="AA1120">
        <v>32.832217731556632</v>
      </c>
      <c r="AB1120">
        <v>4.703141185137051</v>
      </c>
      <c r="AC1120">
        <v>-40.960298537822808</v>
      </c>
    </row>
    <row r="1121" spans="1:29">
      <c r="A1121">
        <v>3</v>
      </c>
      <c r="B1121">
        <v>756</v>
      </c>
      <c r="C1121">
        <v>2009</v>
      </c>
      <c r="D1121">
        <v>99</v>
      </c>
      <c r="E1121">
        <v>28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244</v>
      </c>
      <c r="R1121">
        <v>782</v>
      </c>
      <c r="S1121">
        <v>778</v>
      </c>
      <c r="T1121">
        <v>1.7746108110561429</v>
      </c>
      <c r="U1121">
        <v>1.7912308917838202</v>
      </c>
      <c r="V1121">
        <v>16.227621483375955</v>
      </c>
      <c r="W1121">
        <v>58.269922879177393</v>
      </c>
      <c r="X1121">
        <v>158.91275253329923</v>
      </c>
      <c r="Y1121">
        <v>146.12225063938621</v>
      </c>
      <c r="Z1121">
        <v>146.87352185089972</v>
      </c>
      <c r="AA1121">
        <v>33.113284454897034</v>
      </c>
      <c r="AB1121">
        <v>4.6151806337314447</v>
      </c>
      <c r="AC1121">
        <v>-47.372249254456911</v>
      </c>
    </row>
    <row r="1122" spans="1:29">
      <c r="A1122">
        <v>3</v>
      </c>
      <c r="B1122">
        <v>757</v>
      </c>
      <c r="C1122">
        <v>2009</v>
      </c>
      <c r="D1122">
        <v>99</v>
      </c>
      <c r="E1122">
        <v>29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175</v>
      </c>
      <c r="R1122">
        <v>585</v>
      </c>
      <c r="S1122">
        <v>584</v>
      </c>
      <c r="T1122">
        <v>1.3275541233604142</v>
      </c>
      <c r="U1122">
        <v>1.3324281943438077</v>
      </c>
      <c r="V1122">
        <v>15.276923076923076</v>
      </c>
      <c r="W1122">
        <v>57.895547945205479</v>
      </c>
      <c r="X1122">
        <v>157.65073015343859</v>
      </c>
      <c r="Y1122">
        <v>145.29794871794874</v>
      </c>
      <c r="Z1122">
        <v>145.54674657534244</v>
      </c>
      <c r="AA1122">
        <v>33.906442941966986</v>
      </c>
      <c r="AB1122">
        <v>5.0209541104463469</v>
      </c>
      <c r="AC1122">
        <v>-43.743200809095306</v>
      </c>
    </row>
    <row r="1123" spans="1:29">
      <c r="A1123">
        <v>3</v>
      </c>
      <c r="B1123">
        <v>758</v>
      </c>
      <c r="C1123">
        <v>2009</v>
      </c>
      <c r="D1123">
        <v>99</v>
      </c>
      <c r="E1123">
        <v>30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204</v>
      </c>
      <c r="R1123">
        <v>746</v>
      </c>
      <c r="S1123">
        <v>743</v>
      </c>
      <c r="T1123">
        <v>1.6929151726955023</v>
      </c>
      <c r="U1123">
        <v>1.7200519914627963</v>
      </c>
      <c r="V1123">
        <v>16.257372654155493</v>
      </c>
      <c r="W1123">
        <v>57.861372812920592</v>
      </c>
      <c r="X1123">
        <v>159.92872060160497</v>
      </c>
      <c r="Y1123">
        <v>147.08699731903499</v>
      </c>
      <c r="Z1123">
        <v>147.68088829071348</v>
      </c>
      <c r="AA1123">
        <v>34.464708159181974</v>
      </c>
      <c r="AB1123">
        <v>4.8477105916911745</v>
      </c>
      <c r="AC1123">
        <v>-49.258665265244737</v>
      </c>
    </row>
    <row r="1124" spans="1:29">
      <c r="A1124">
        <v>3</v>
      </c>
      <c r="B1124">
        <v>759</v>
      </c>
      <c r="C1124">
        <v>2009</v>
      </c>
      <c r="D1124">
        <v>99</v>
      </c>
      <c r="E1124">
        <v>31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202</v>
      </c>
      <c r="R1124">
        <v>748</v>
      </c>
      <c r="S1124">
        <v>744</v>
      </c>
      <c r="T1124">
        <v>1.6974538192710937</v>
      </c>
      <c r="U1124">
        <v>1.7141453670126086</v>
      </c>
      <c r="V1124">
        <v>16.475935828877002</v>
      </c>
      <c r="W1124">
        <v>57.659946236559129</v>
      </c>
      <c r="X1124">
        <v>159.21619805215499</v>
      </c>
      <c r="Y1124">
        <v>146.18997326203211</v>
      </c>
      <c r="Z1124">
        <v>146.97594086021505</v>
      </c>
      <c r="AA1124">
        <v>32.586999752634718</v>
      </c>
      <c r="AB1124">
        <v>4.5328796417478756</v>
      </c>
      <c r="AC1124">
        <v>-47.475369277990971</v>
      </c>
    </row>
    <row r="1125" spans="1:29">
      <c r="A1125">
        <v>3</v>
      </c>
      <c r="B1125">
        <v>760</v>
      </c>
      <c r="C1125">
        <v>2009</v>
      </c>
      <c r="D1125">
        <v>99</v>
      </c>
      <c r="E1125">
        <v>32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240</v>
      </c>
      <c r="R1125">
        <v>1109</v>
      </c>
      <c r="S1125">
        <v>1108</v>
      </c>
      <c r="T1125">
        <v>2.5166795261652983</v>
      </c>
      <c r="U1125">
        <v>2.6246966721830192</v>
      </c>
      <c r="V1125">
        <v>14.932371505861139</v>
      </c>
      <c r="W1125">
        <v>56.629061371841161</v>
      </c>
      <c r="X1125">
        <v>163.68283921465971</v>
      </c>
      <c r="Y1125">
        <v>150.97989179440955</v>
      </c>
      <c r="Z1125">
        <v>151.11615523465721</v>
      </c>
      <c r="AA1125">
        <v>36.537679488465933</v>
      </c>
      <c r="AB1125">
        <v>6.3304421960046398</v>
      </c>
      <c r="AC1125">
        <v>-61.186998808183588</v>
      </c>
    </row>
    <row r="1126" spans="1:29">
      <c r="A1126">
        <v>3</v>
      </c>
      <c r="B1126">
        <v>761</v>
      </c>
      <c r="C1126">
        <v>2009</v>
      </c>
      <c r="D1126">
        <v>99</v>
      </c>
      <c r="E1126">
        <v>33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198</v>
      </c>
      <c r="R1126">
        <v>781</v>
      </c>
      <c r="S1126">
        <v>780</v>
      </c>
      <c r="T1126">
        <v>1.7723414877683472</v>
      </c>
      <c r="U1126">
        <v>1.8024312186672029</v>
      </c>
      <c r="V1126">
        <v>15.060179257362355</v>
      </c>
      <c r="W1126">
        <v>57.289743589743601</v>
      </c>
      <c r="X1126">
        <v>159.68332401579764</v>
      </c>
      <c r="Y1126">
        <v>147.22419974391812</v>
      </c>
      <c r="Z1126">
        <v>147.41294871794875</v>
      </c>
      <c r="AA1126">
        <v>33.241135683990251</v>
      </c>
      <c r="AB1126">
        <v>5.1156519434036047</v>
      </c>
      <c r="AC1126">
        <v>-48.04823339456447</v>
      </c>
    </row>
    <row r="1127" spans="1:29">
      <c r="A1127">
        <v>3</v>
      </c>
      <c r="B1127">
        <v>762</v>
      </c>
      <c r="C1127">
        <v>2009</v>
      </c>
      <c r="D1127">
        <v>99</v>
      </c>
      <c r="E1127">
        <v>34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243</v>
      </c>
      <c r="R1127">
        <v>1000</v>
      </c>
      <c r="S1127">
        <v>1000</v>
      </c>
      <c r="T1127">
        <v>2.2693232877955798</v>
      </c>
      <c r="U1127">
        <v>2.2932093209731694</v>
      </c>
      <c r="V1127">
        <v>14.960000000000004</v>
      </c>
      <c r="W1127">
        <v>57.393000000000008</v>
      </c>
      <c r="X1127">
        <v>158.49425785482151</v>
      </c>
      <c r="Y1127">
        <v>146.2902000000002</v>
      </c>
      <c r="Z1127">
        <v>146.2902000000002</v>
      </c>
      <c r="AA1127">
        <v>32.864216162262728</v>
      </c>
      <c r="AB1127">
        <v>5.089061897835391</v>
      </c>
      <c r="AC1127">
        <v>-48.052015003432466</v>
      </c>
    </row>
    <row r="1128" spans="1:29">
      <c r="A1128">
        <v>3</v>
      </c>
      <c r="B1128">
        <v>763</v>
      </c>
      <c r="C1128">
        <v>2009</v>
      </c>
      <c r="D1128">
        <v>99</v>
      </c>
      <c r="E1128">
        <v>35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219</v>
      </c>
      <c r="R1128">
        <v>770</v>
      </c>
      <c r="S1128">
        <v>765</v>
      </c>
      <c r="T1128">
        <v>1.7473789316025956</v>
      </c>
      <c r="U1128">
        <v>1.7548145455517921</v>
      </c>
      <c r="V1128">
        <v>15.411688311688311</v>
      </c>
      <c r="W1128">
        <v>57.465359477124203</v>
      </c>
      <c r="X1128">
        <v>158.38583951259989</v>
      </c>
      <c r="Y1128">
        <v>145.38246753246756</v>
      </c>
      <c r="Z1128">
        <v>146.33267973856212</v>
      </c>
      <c r="AA1128">
        <v>32.776546752243483</v>
      </c>
      <c r="AB1128">
        <v>4.9431185449276116</v>
      </c>
      <c r="AC1128">
        <v>-41.929755538872143</v>
      </c>
    </row>
    <row r="1129" spans="1:29">
      <c r="A1129">
        <v>3</v>
      </c>
      <c r="B1129">
        <v>764</v>
      </c>
      <c r="C1129">
        <v>2009</v>
      </c>
      <c r="D1129">
        <v>99</v>
      </c>
      <c r="E1129">
        <v>36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210</v>
      </c>
      <c r="R1129">
        <v>717</v>
      </c>
      <c r="S1129">
        <v>717</v>
      </c>
      <c r="T1129">
        <v>1.6271047973494299</v>
      </c>
      <c r="U1129">
        <v>1.6648435502443435</v>
      </c>
      <c r="V1129">
        <v>15.947001394700145</v>
      </c>
      <c r="W1129">
        <v>57.336122733612278</v>
      </c>
      <c r="X1129">
        <v>160.48117910337254</v>
      </c>
      <c r="Y1129">
        <v>148.12412831241275</v>
      </c>
      <c r="Z1129">
        <v>148.12412831241275</v>
      </c>
      <c r="AA1129">
        <v>35.349074397801544</v>
      </c>
      <c r="AB1129">
        <v>5.3246085916612227</v>
      </c>
      <c r="AC1129">
        <v>-53.777331856285265</v>
      </c>
    </row>
    <row r="1130" spans="1:29">
      <c r="A1130">
        <v>3</v>
      </c>
      <c r="B1130">
        <v>765</v>
      </c>
      <c r="C1130">
        <v>2009</v>
      </c>
      <c r="D1130">
        <v>99</v>
      </c>
      <c r="E1130">
        <v>37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252</v>
      </c>
      <c r="R1130">
        <v>925</v>
      </c>
      <c r="S1130">
        <v>919</v>
      </c>
      <c r="T1130">
        <v>2.0991240412109105</v>
      </c>
      <c r="U1130">
        <v>2.1732098495596248</v>
      </c>
      <c r="V1130">
        <v>15.547027027027029</v>
      </c>
      <c r="W1130">
        <v>57.248095756256809</v>
      </c>
      <c r="X1130">
        <v>163.13419812011355</v>
      </c>
      <c r="Y1130">
        <v>149.8757837837839</v>
      </c>
      <c r="Z1130">
        <v>150.8542981501634</v>
      </c>
      <c r="AA1130">
        <v>35.595494642872808</v>
      </c>
      <c r="AB1130">
        <v>5.4855070864217357</v>
      </c>
      <c r="AC1130">
        <v>-55.003537345975779</v>
      </c>
    </row>
    <row r="1131" spans="1:29">
      <c r="A1131">
        <v>3</v>
      </c>
      <c r="B1131">
        <v>766</v>
      </c>
      <c r="C1131">
        <v>2009</v>
      </c>
      <c r="D1131">
        <v>99</v>
      </c>
      <c r="E1131">
        <v>38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205</v>
      </c>
      <c r="R1131">
        <v>756</v>
      </c>
      <c r="S1131">
        <v>753</v>
      </c>
      <c r="T1131">
        <v>1.7156084055734575</v>
      </c>
      <c r="U1131">
        <v>1.7302130157956268</v>
      </c>
      <c r="V1131">
        <v>15.870370370370372</v>
      </c>
      <c r="W1131">
        <v>57.701195219123505</v>
      </c>
      <c r="X1131">
        <v>158.59200788778253</v>
      </c>
      <c r="Y1131">
        <v>145.99880952380957</v>
      </c>
      <c r="Z1131">
        <v>146.5804780876494</v>
      </c>
      <c r="AA1131">
        <v>31.381707798753791</v>
      </c>
      <c r="AB1131">
        <v>4.8772133156988193</v>
      </c>
      <c r="AC1131">
        <v>-46.421779440089843</v>
      </c>
    </row>
    <row r="1132" spans="1:29">
      <c r="A1132">
        <v>3</v>
      </c>
      <c r="B1132">
        <v>767</v>
      </c>
      <c r="C1132">
        <v>2009</v>
      </c>
      <c r="D1132">
        <v>99</v>
      </c>
      <c r="E1132">
        <v>39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  <c r="Q1132">
        <v>226</v>
      </c>
      <c r="R1132">
        <v>877</v>
      </c>
      <c r="S1132">
        <v>873</v>
      </c>
      <c r="T1132">
        <v>1.9901965233967231</v>
      </c>
      <c r="U1132">
        <v>1.9937522397714549</v>
      </c>
      <c r="V1132">
        <v>15.950969213226909</v>
      </c>
      <c r="W1132">
        <v>57.360824742268051</v>
      </c>
      <c r="X1132">
        <v>157.83443755242627</v>
      </c>
      <c r="Y1132">
        <v>145.02508551881411</v>
      </c>
      <c r="Z1132">
        <v>145.68957617411223</v>
      </c>
      <c r="AA1132">
        <v>31.820851534407399</v>
      </c>
      <c r="AB1132">
        <v>4.9194357286131645</v>
      </c>
      <c r="AC1132">
        <v>-37.960798021944193</v>
      </c>
    </row>
    <row r="1133" spans="1:29">
      <c r="A1133">
        <v>3</v>
      </c>
      <c r="B1133">
        <v>768</v>
      </c>
      <c r="C1133">
        <v>2009</v>
      </c>
      <c r="D1133">
        <v>99</v>
      </c>
      <c r="E1133">
        <v>40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  <c r="Q1133">
        <v>246</v>
      </c>
      <c r="R1133">
        <v>854</v>
      </c>
      <c r="S1133">
        <v>854</v>
      </c>
      <c r="T1133">
        <v>1.9380020877774244</v>
      </c>
      <c r="U1133">
        <v>1.9526504103967479</v>
      </c>
      <c r="V1133">
        <v>15.916861826697888</v>
      </c>
      <c r="W1133">
        <v>58.076112412177984</v>
      </c>
      <c r="X1133">
        <v>158.02887945580153</v>
      </c>
      <c r="Y1133">
        <v>145.86065573770489</v>
      </c>
      <c r="Z1133">
        <v>145.86065573770489</v>
      </c>
      <c r="AA1133">
        <v>32.640646813357762</v>
      </c>
      <c r="AB1133">
        <v>4.697158029252007</v>
      </c>
      <c r="AC1133">
        <v>-41.885853235218818</v>
      </c>
    </row>
    <row r="1134" spans="1:29">
      <c r="A1134">
        <v>3</v>
      </c>
      <c r="B1134">
        <v>769</v>
      </c>
      <c r="C1134">
        <v>2009</v>
      </c>
      <c r="D1134">
        <v>99</v>
      </c>
      <c r="E1134">
        <v>41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216</v>
      </c>
      <c r="R1134">
        <v>876</v>
      </c>
      <c r="S1134">
        <v>873</v>
      </c>
      <c r="T1134">
        <v>1.9879272001089272</v>
      </c>
      <c r="U1134">
        <v>1.945643347951862</v>
      </c>
      <c r="V1134">
        <v>15.961187214611872</v>
      </c>
      <c r="W1134">
        <v>57.783505154639187</v>
      </c>
      <c r="X1134">
        <v>154.03525826543381</v>
      </c>
      <c r="Y1134">
        <v>141.68721461187209</v>
      </c>
      <c r="Z1134">
        <v>142.17411225658643</v>
      </c>
      <c r="AA1134">
        <v>33.92115909417204</v>
      </c>
      <c r="AB1134">
        <v>4.8786044887261877</v>
      </c>
      <c r="AC1134">
        <v>-42.788457727808058</v>
      </c>
    </row>
    <row r="1135" spans="1:29">
      <c r="A1135">
        <v>3</v>
      </c>
      <c r="B1135">
        <v>770</v>
      </c>
      <c r="C1135">
        <v>2009</v>
      </c>
      <c r="D1135">
        <v>99</v>
      </c>
      <c r="E1135">
        <v>42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  <c r="Q1135">
        <v>274</v>
      </c>
      <c r="R1135">
        <v>987</v>
      </c>
      <c r="S1135">
        <v>987</v>
      </c>
      <c r="T1135">
        <v>2.2398220850542363</v>
      </c>
      <c r="U1135">
        <v>2.2631118715454619</v>
      </c>
      <c r="V1135">
        <v>15.65045592705167</v>
      </c>
      <c r="W1135">
        <v>58.059777102330301</v>
      </c>
      <c r="X1135">
        <v>158.47589629429626</v>
      </c>
      <c r="Y1135">
        <v>146.27173252279627</v>
      </c>
      <c r="Z1135">
        <v>146.27173252279627</v>
      </c>
      <c r="AA1135">
        <v>31.846602972832905</v>
      </c>
      <c r="AB1135">
        <v>4.7316512934148758</v>
      </c>
      <c r="AC1135">
        <v>-43.456036249244967</v>
      </c>
    </row>
    <row r="1136" spans="1:29">
      <c r="A1136">
        <v>3</v>
      </c>
      <c r="B1136">
        <v>771</v>
      </c>
      <c r="C1136">
        <v>2009</v>
      </c>
      <c r="D1136">
        <v>99</v>
      </c>
      <c r="E1136">
        <v>43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248</v>
      </c>
      <c r="R1136">
        <v>906</v>
      </c>
      <c r="S1136">
        <v>905</v>
      </c>
      <c r="T1136">
        <v>2.0560068987427953</v>
      </c>
      <c r="U1136">
        <v>2.0388639272522089</v>
      </c>
      <c r="V1136">
        <v>15.665562913907291</v>
      </c>
      <c r="W1136">
        <v>57.934806629834256</v>
      </c>
      <c r="X1136">
        <v>155.70280231226059</v>
      </c>
      <c r="Y1136">
        <v>143.55938189845489</v>
      </c>
      <c r="Z1136">
        <v>143.71801104972383</v>
      </c>
      <c r="AA1136">
        <v>33.105649005027189</v>
      </c>
      <c r="AB1136">
        <v>4.8785417610172361</v>
      </c>
      <c r="AC1136">
        <v>-43.771786635866818</v>
      </c>
    </row>
    <row r="1137" spans="1:29">
      <c r="A1137">
        <v>3</v>
      </c>
      <c r="B1137">
        <v>772</v>
      </c>
      <c r="C1137">
        <v>2009</v>
      </c>
      <c r="D1137">
        <v>99</v>
      </c>
      <c r="E1137">
        <v>44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218</v>
      </c>
      <c r="R1137">
        <v>1085</v>
      </c>
      <c r="S1137">
        <v>1082</v>
      </c>
      <c r="T1137">
        <v>2.4622157672582037</v>
      </c>
      <c r="U1137">
        <v>2.3398509621331569</v>
      </c>
      <c r="V1137">
        <v>15.54193548387097</v>
      </c>
      <c r="W1137">
        <v>57.526802218114611</v>
      </c>
      <c r="X1137">
        <v>149.40891003589786</v>
      </c>
      <c r="Y1137">
        <v>137.57198156682011</v>
      </c>
      <c r="Z1137">
        <v>137.95341959334547</v>
      </c>
      <c r="AA1137">
        <v>30.340169568008371</v>
      </c>
      <c r="AB1137">
        <v>4.6964928449017265</v>
      </c>
      <c r="AC1137">
        <v>-33.688441379038125</v>
      </c>
    </row>
    <row r="1138" spans="1:29">
      <c r="A1138">
        <v>3</v>
      </c>
      <c r="B1138">
        <v>773</v>
      </c>
      <c r="C1138">
        <v>2009</v>
      </c>
      <c r="D1138">
        <v>99</v>
      </c>
      <c r="E1138">
        <v>45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  <c r="Q1138">
        <v>237</v>
      </c>
      <c r="R1138">
        <v>798</v>
      </c>
      <c r="S1138">
        <v>793</v>
      </c>
      <c r="T1138">
        <v>1.810919983660872</v>
      </c>
      <c r="U1138">
        <v>1.7586049430890918</v>
      </c>
      <c r="V1138">
        <v>15.710526315789473</v>
      </c>
      <c r="W1138">
        <v>57.972257250945773</v>
      </c>
      <c r="X1138">
        <v>153.29588869247868</v>
      </c>
      <c r="Y1138">
        <v>140.58433583959891</v>
      </c>
      <c r="Z1138">
        <v>141.4707440100882</v>
      </c>
      <c r="AA1138">
        <v>31.700481561397705</v>
      </c>
      <c r="AB1138">
        <v>4.4201461376674995</v>
      </c>
      <c r="AC1138">
        <v>-36.444553254012391</v>
      </c>
    </row>
    <row r="1139" spans="1:29">
      <c r="A1139">
        <v>3</v>
      </c>
      <c r="B1139">
        <v>774</v>
      </c>
      <c r="C1139">
        <v>2009</v>
      </c>
      <c r="D1139">
        <v>99</v>
      </c>
      <c r="E1139">
        <v>46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  <c r="Q1139">
        <v>252</v>
      </c>
      <c r="R1139">
        <v>1040</v>
      </c>
      <c r="S1139">
        <v>1037</v>
      </c>
      <c r="T1139">
        <v>2.3600962193074033</v>
      </c>
      <c r="U1139">
        <v>2.3148073760885279</v>
      </c>
      <c r="V1139">
        <v>15.896153846153849</v>
      </c>
      <c r="W1139">
        <v>57.724204435872707</v>
      </c>
      <c r="X1139">
        <v>154.17159763313597</v>
      </c>
      <c r="Y1139">
        <v>141.98846153846171</v>
      </c>
      <c r="Z1139">
        <v>142.39922854387669</v>
      </c>
      <c r="AA1139">
        <v>31.6987933506459</v>
      </c>
      <c r="AB1139">
        <v>4.4432695864421126</v>
      </c>
      <c r="AC1139">
        <v>-33.581560741943655</v>
      </c>
    </row>
    <row r="1140" spans="1:29">
      <c r="A1140">
        <v>3</v>
      </c>
      <c r="B1140">
        <v>775</v>
      </c>
      <c r="C1140">
        <v>2009</v>
      </c>
      <c r="D1140">
        <v>99</v>
      </c>
      <c r="E1140">
        <v>47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231</v>
      </c>
      <c r="R1140">
        <v>939</v>
      </c>
      <c r="S1140">
        <v>935</v>
      </c>
      <c r="T1140">
        <v>2.1308945672400483</v>
      </c>
      <c r="U1140">
        <v>2.1313007188070401</v>
      </c>
      <c r="V1140">
        <v>16.288604898828545</v>
      </c>
      <c r="W1140">
        <v>57.677005347593585</v>
      </c>
      <c r="X1140">
        <v>157.40310627589588</v>
      </c>
      <c r="Y1140">
        <v>144.79403620873276</v>
      </c>
      <c r="Z1140">
        <v>145.41347593582901</v>
      </c>
      <c r="AA1140">
        <v>31.318118830194955</v>
      </c>
      <c r="AB1140">
        <v>5.0376609051913563</v>
      </c>
      <c r="AC1140">
        <v>-40.346559149383047</v>
      </c>
    </row>
    <row r="1141" spans="1:29">
      <c r="A1141">
        <v>3</v>
      </c>
      <c r="B1141">
        <v>776</v>
      </c>
      <c r="C1141">
        <v>2009</v>
      </c>
      <c r="D1141">
        <v>99</v>
      </c>
      <c r="E1141">
        <v>48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250</v>
      </c>
      <c r="R1141">
        <v>930</v>
      </c>
      <c r="S1141">
        <v>927</v>
      </c>
      <c r="T1141">
        <v>2.1104706576498877</v>
      </c>
      <c r="U1141">
        <v>2.0407089636051441</v>
      </c>
      <c r="V1141">
        <v>15.312903225806451</v>
      </c>
      <c r="W1141">
        <v>58.023732470334387</v>
      </c>
      <c r="X1141">
        <v>152.09065809247539</v>
      </c>
      <c r="Y1141">
        <v>139.98118279569891</v>
      </c>
      <c r="Z1141">
        <v>140.4341963322546</v>
      </c>
      <c r="AA1141">
        <v>32.56800744485313</v>
      </c>
      <c r="AB1141">
        <v>4.7420492574792492</v>
      </c>
      <c r="AC1141">
        <v>-43.89217621822457</v>
      </c>
    </row>
    <row r="1142" spans="1:29">
      <c r="A1142">
        <v>3</v>
      </c>
      <c r="B1142">
        <v>777</v>
      </c>
      <c r="C1142">
        <v>2009</v>
      </c>
      <c r="D1142">
        <v>99</v>
      </c>
      <c r="E1142">
        <v>49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255</v>
      </c>
      <c r="R1142">
        <v>888</v>
      </c>
      <c r="S1142">
        <v>886</v>
      </c>
      <c r="T1142">
        <v>2.0151590795624745</v>
      </c>
      <c r="U1142">
        <v>2.0398295537546787</v>
      </c>
      <c r="V1142">
        <v>15.783783783783782</v>
      </c>
      <c r="W1142">
        <v>58.019187358916497</v>
      </c>
      <c r="X1142">
        <v>159.07318477741012</v>
      </c>
      <c r="Y1142">
        <v>146.53873873873877</v>
      </c>
      <c r="Z1142">
        <v>146.86952595936796</v>
      </c>
      <c r="AA1142">
        <v>32.579710847665879</v>
      </c>
      <c r="AB1142">
        <v>4.7994396088060682</v>
      </c>
      <c r="AC1142">
        <v>-47.539803480720074</v>
      </c>
    </row>
    <row r="1143" spans="1:29">
      <c r="A1143">
        <v>3</v>
      </c>
      <c r="B1143">
        <v>778</v>
      </c>
      <c r="C1143">
        <v>2009</v>
      </c>
      <c r="D1143">
        <v>99</v>
      </c>
      <c r="E1143">
        <v>50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228</v>
      </c>
      <c r="R1143">
        <v>812</v>
      </c>
      <c r="S1143">
        <v>811</v>
      </c>
      <c r="T1143">
        <v>1.8426905096900099</v>
      </c>
      <c r="U1143">
        <v>1.8541235880592808</v>
      </c>
      <c r="V1143">
        <v>15.74384236453202</v>
      </c>
      <c r="W1143">
        <v>58.061652281134386</v>
      </c>
      <c r="X1143">
        <v>157.94995436811851</v>
      </c>
      <c r="Y1143">
        <v>145.66465517241372</v>
      </c>
      <c r="Z1143">
        <v>145.84426633785444</v>
      </c>
      <c r="AA1143">
        <v>31.067844713464115</v>
      </c>
      <c r="AB1143">
        <v>4.689221760857051</v>
      </c>
      <c r="AC1143">
        <v>-43.783435774792672</v>
      </c>
    </row>
    <row r="1144" spans="1:29">
      <c r="A1144">
        <v>3</v>
      </c>
      <c r="B1144">
        <v>779</v>
      </c>
      <c r="C1144">
        <v>2009</v>
      </c>
      <c r="D1144">
        <v>99</v>
      </c>
      <c r="E1144">
        <v>51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227</v>
      </c>
      <c r="R1144">
        <v>780</v>
      </c>
      <c r="S1144">
        <v>777</v>
      </c>
      <c r="T1144">
        <v>1.7700721644805524</v>
      </c>
      <c r="U1144">
        <v>1.8070837827245685</v>
      </c>
      <c r="V1144">
        <v>15.635897435897435</v>
      </c>
      <c r="W1144">
        <v>58.011583011582999</v>
      </c>
      <c r="X1144">
        <v>160.68852959968876</v>
      </c>
      <c r="Y1144">
        <v>147.79346153846157</v>
      </c>
      <c r="Z1144">
        <v>148.36409266409277</v>
      </c>
      <c r="AA1144">
        <v>32.637069988478395</v>
      </c>
      <c r="AB1144">
        <v>5.0228430259096033</v>
      </c>
      <c r="AC1144">
        <v>-52.214520782145613</v>
      </c>
    </row>
    <row r="1145" spans="1:29">
      <c r="A1145">
        <v>3</v>
      </c>
      <c r="B1145">
        <v>780</v>
      </c>
      <c r="C1145">
        <v>2009</v>
      </c>
      <c r="D1145">
        <v>99</v>
      </c>
      <c r="E1145">
        <v>52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102</v>
      </c>
      <c r="R1145">
        <v>419</v>
      </c>
      <c r="S1145">
        <v>418</v>
      </c>
      <c r="T1145">
        <v>0.95084645758634789</v>
      </c>
      <c r="U1145">
        <v>0.94272265697273727</v>
      </c>
      <c r="V1145">
        <v>15.143198090692124</v>
      </c>
      <c r="W1145">
        <v>58.590909090909101</v>
      </c>
      <c r="X1145">
        <v>155.94422049092779</v>
      </c>
      <c r="Y1145">
        <v>143.52959427207622</v>
      </c>
      <c r="Z1145">
        <v>143.87296650717687</v>
      </c>
      <c r="AA1145">
        <v>29.91402051308512</v>
      </c>
      <c r="AB1145">
        <v>4.5435282999875239</v>
      </c>
      <c r="AC1145">
        <v>-38.874899169347806</v>
      </c>
    </row>
    <row r="1146" spans="1:29">
      <c r="A1146">
        <v>3</v>
      </c>
      <c r="B1146">
        <v>781</v>
      </c>
      <c r="C1146">
        <v>2009</v>
      </c>
      <c r="D1146">
        <v>99</v>
      </c>
      <c r="E1146">
        <v>53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29">
      <c r="A1147">
        <v>3</v>
      </c>
      <c r="B1147">
        <v>782</v>
      </c>
      <c r="C1147">
        <v>2008</v>
      </c>
      <c r="D1147">
        <v>99</v>
      </c>
      <c r="E1147">
        <v>1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215</v>
      </c>
      <c r="R1147">
        <v>815</v>
      </c>
      <c r="S1147">
        <v>811</v>
      </c>
      <c r="T1147">
        <v>1.9210824061851779</v>
      </c>
      <c r="U1147">
        <v>1.9797842209973848</v>
      </c>
      <c r="V1147">
        <v>15.403680981595098</v>
      </c>
      <c r="W1147">
        <v>57.045622688039451</v>
      </c>
      <c r="X1147">
        <v>163.50284814123049</v>
      </c>
      <c r="Y1147">
        <v>150.28920245398777</v>
      </c>
      <c r="Z1147">
        <v>151.03045622688043</v>
      </c>
      <c r="AA1147">
        <v>32.840608559657561</v>
      </c>
      <c r="AB1147">
        <v>4.0677541558496708</v>
      </c>
      <c r="AC1147">
        <v>-48.570868841446483</v>
      </c>
    </row>
    <row r="1148" spans="1:29">
      <c r="A1148">
        <v>3</v>
      </c>
      <c r="B1148">
        <v>783</v>
      </c>
      <c r="C1148">
        <v>2008</v>
      </c>
      <c r="D1148">
        <v>99</v>
      </c>
      <c r="E1148">
        <v>2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255</v>
      </c>
      <c r="R1148">
        <v>864</v>
      </c>
      <c r="S1148">
        <v>861</v>
      </c>
      <c r="T1148">
        <v>2.0365830661889501</v>
      </c>
      <c r="U1148">
        <v>2.0464210317263576</v>
      </c>
      <c r="V1148">
        <v>15.994212962962964</v>
      </c>
      <c r="W1148">
        <v>57.313588850174199</v>
      </c>
      <c r="X1148">
        <v>159.28559247221219</v>
      </c>
      <c r="Y1148">
        <v>146.53749999999988</v>
      </c>
      <c r="Z1148">
        <v>147.04808362369323</v>
      </c>
      <c r="AA1148">
        <v>32.455947260674478</v>
      </c>
      <c r="AB1148">
        <v>4.4475692522680941</v>
      </c>
      <c r="AC1148">
        <v>-44.458542057038272</v>
      </c>
    </row>
    <row r="1149" spans="1:29">
      <c r="A1149">
        <v>3</v>
      </c>
      <c r="B1149">
        <v>784</v>
      </c>
      <c r="C1149">
        <v>2008</v>
      </c>
      <c r="D1149">
        <v>99</v>
      </c>
      <c r="E1149">
        <v>3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  <c r="Q1149">
        <v>321</v>
      </c>
      <c r="R1149">
        <v>1030</v>
      </c>
      <c r="S1149">
        <v>1028</v>
      </c>
      <c r="T1149">
        <v>2.4278710164058079</v>
      </c>
      <c r="U1149">
        <v>2.5018294129648888</v>
      </c>
      <c r="V1149">
        <v>15.396116504854373</v>
      </c>
      <c r="W1149">
        <v>57.219844357976648</v>
      </c>
      <c r="X1149">
        <v>163.04484111540037</v>
      </c>
      <c r="Y1149">
        <v>150.2754368932041</v>
      </c>
      <c r="Z1149">
        <v>150.56780155642053</v>
      </c>
      <c r="AA1149">
        <v>34.111409142516983</v>
      </c>
      <c r="AB1149">
        <v>4.4815136034726422</v>
      </c>
      <c r="AC1149">
        <v>-53.426040178462991</v>
      </c>
    </row>
    <row r="1150" spans="1:29">
      <c r="A1150">
        <v>3</v>
      </c>
      <c r="B1150">
        <v>785</v>
      </c>
      <c r="C1150">
        <v>2008</v>
      </c>
      <c r="D1150">
        <v>99</v>
      </c>
      <c r="E1150">
        <v>4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  <c r="Q1150">
        <v>248</v>
      </c>
      <c r="R1150">
        <v>810</v>
      </c>
      <c r="S1150">
        <v>808</v>
      </c>
      <c r="T1150">
        <v>1.9092966245521408</v>
      </c>
      <c r="U1150">
        <v>1.9641946306929481</v>
      </c>
      <c r="V1150">
        <v>14.851851851851849</v>
      </c>
      <c r="W1150">
        <v>56.882425742574256</v>
      </c>
      <c r="X1150">
        <v>162.81168492436109</v>
      </c>
      <c r="Y1150">
        <v>150.02617283950605</v>
      </c>
      <c r="Z1150">
        <v>150.39752475247516</v>
      </c>
      <c r="AA1150">
        <v>34.251607157666122</v>
      </c>
      <c r="AB1150">
        <v>4.7603236491320757</v>
      </c>
      <c r="AC1150">
        <v>-53.193516083887296</v>
      </c>
    </row>
    <row r="1151" spans="1:29">
      <c r="A1151">
        <v>3</v>
      </c>
      <c r="B1151">
        <v>786</v>
      </c>
      <c r="C1151">
        <v>2008</v>
      </c>
      <c r="D1151">
        <v>99</v>
      </c>
      <c r="E1151">
        <v>5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244</v>
      </c>
      <c r="R1151">
        <v>717</v>
      </c>
      <c r="S1151">
        <v>717</v>
      </c>
      <c r="T1151">
        <v>1.6900810861776348</v>
      </c>
      <c r="U1151">
        <v>1.7110743164093964</v>
      </c>
      <c r="V1151">
        <v>15.47140864714086</v>
      </c>
      <c r="W1151">
        <v>56.801952580195248</v>
      </c>
      <c r="X1151">
        <v>159.96152863970639</v>
      </c>
      <c r="Y1151">
        <v>147.64449093444921</v>
      </c>
      <c r="Z1151">
        <v>147.64449093444921</v>
      </c>
      <c r="AA1151">
        <v>32.259942533183441</v>
      </c>
      <c r="AB1151">
        <v>4.4295000152927271</v>
      </c>
      <c r="AC1151">
        <v>-46.105426901967824</v>
      </c>
    </row>
    <row r="1152" spans="1:29">
      <c r="A1152">
        <v>3</v>
      </c>
      <c r="B1152">
        <v>787</v>
      </c>
      <c r="C1152">
        <v>2008</v>
      </c>
      <c r="D1152">
        <v>99</v>
      </c>
      <c r="E1152">
        <v>6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  <c r="Q1152">
        <v>231</v>
      </c>
      <c r="R1152">
        <v>772</v>
      </c>
      <c r="S1152">
        <v>768</v>
      </c>
      <c r="T1152">
        <v>1.8197246841410519</v>
      </c>
      <c r="U1152">
        <v>1.8337673823325749</v>
      </c>
      <c r="V1152">
        <v>15.57124352331606</v>
      </c>
      <c r="W1152">
        <v>57.22135416666665</v>
      </c>
      <c r="X1152">
        <v>159.882451344175</v>
      </c>
      <c r="Y1152">
        <v>146.95841968911901</v>
      </c>
      <c r="Z1152">
        <v>147.72382812499984</v>
      </c>
      <c r="AA1152">
        <v>31.079090010267976</v>
      </c>
      <c r="AB1152">
        <v>4.3652226746829745</v>
      </c>
      <c r="AC1152">
        <v>-47.149566505779745</v>
      </c>
    </row>
    <row r="1153" spans="1:29">
      <c r="A1153">
        <v>3</v>
      </c>
      <c r="B1153">
        <v>788</v>
      </c>
      <c r="C1153">
        <v>2008</v>
      </c>
      <c r="D1153">
        <v>99</v>
      </c>
      <c r="E1153">
        <v>7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240</v>
      </c>
      <c r="R1153">
        <v>891</v>
      </c>
      <c r="S1153">
        <v>889</v>
      </c>
      <c r="T1153">
        <v>2.1002262870073549</v>
      </c>
      <c r="U1153">
        <v>2.1152948557245237</v>
      </c>
      <c r="V1153">
        <v>14.922558922558924</v>
      </c>
      <c r="W1153">
        <v>56.721034870641162</v>
      </c>
      <c r="X1153">
        <v>159.50038485249738</v>
      </c>
      <c r="Y1153">
        <v>146.87934904601573</v>
      </c>
      <c r="Z1153">
        <v>147.20978627671545</v>
      </c>
      <c r="AA1153">
        <v>31.709702021882219</v>
      </c>
      <c r="AB1153">
        <v>4.4452445044193869</v>
      </c>
      <c r="AC1153">
        <v>-38.751051802861447</v>
      </c>
    </row>
    <row r="1154" spans="1:29">
      <c r="A1154">
        <v>3</v>
      </c>
      <c r="B1154">
        <v>789</v>
      </c>
      <c r="C1154">
        <v>2008</v>
      </c>
      <c r="D1154">
        <v>99</v>
      </c>
      <c r="E1154">
        <v>8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215</v>
      </c>
      <c r="R1154">
        <v>879</v>
      </c>
      <c r="S1154">
        <v>874</v>
      </c>
      <c r="T1154">
        <v>2.0719404110880641</v>
      </c>
      <c r="U1154">
        <v>2.0137176433769945</v>
      </c>
      <c r="V1154">
        <v>15.627986348122869</v>
      </c>
      <c r="W1154">
        <v>57.264302059496558</v>
      </c>
      <c r="X1154">
        <v>154.181287955263</v>
      </c>
      <c r="Y1154">
        <v>141.73503981797509</v>
      </c>
      <c r="Z1154">
        <v>142.54588100686502</v>
      </c>
      <c r="AA1154">
        <v>32.639402669222761</v>
      </c>
      <c r="AB1154">
        <v>4.2396658886019907</v>
      </c>
      <c r="AC1154">
        <v>-38.964807302644004</v>
      </c>
    </row>
    <row r="1155" spans="1:29">
      <c r="A1155">
        <v>3</v>
      </c>
      <c r="B1155">
        <v>790</v>
      </c>
      <c r="C1155">
        <v>2008</v>
      </c>
      <c r="D1155">
        <v>99</v>
      </c>
      <c r="E1155">
        <v>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  <c r="Q1155">
        <v>232</v>
      </c>
      <c r="R1155">
        <v>825</v>
      </c>
      <c r="S1155">
        <v>825</v>
      </c>
      <c r="T1155">
        <v>1.9446539694512537</v>
      </c>
      <c r="U1155">
        <v>1.8983094176302873</v>
      </c>
      <c r="V1155">
        <v>14.972121212121213</v>
      </c>
      <c r="W1155">
        <v>56.96</v>
      </c>
      <c r="X1155">
        <v>154.23355986736269</v>
      </c>
      <c r="Y1155">
        <v>142.3575757575758</v>
      </c>
      <c r="Z1155">
        <v>142.3575757575758</v>
      </c>
      <c r="AA1155">
        <v>31.03227635770924</v>
      </c>
      <c r="AB1155">
        <v>3.9990423095960161</v>
      </c>
      <c r="AC1155">
        <v>-43.102794223044192</v>
      </c>
    </row>
    <row r="1156" spans="1:29">
      <c r="A1156">
        <v>3</v>
      </c>
      <c r="B1156">
        <v>791</v>
      </c>
      <c r="C1156">
        <v>2008</v>
      </c>
      <c r="D1156">
        <v>99</v>
      </c>
      <c r="E1156">
        <v>10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  <c r="Q1156">
        <v>233</v>
      </c>
      <c r="R1156">
        <v>770</v>
      </c>
      <c r="S1156">
        <v>770</v>
      </c>
      <c r="T1156">
        <v>1.8150103714878372</v>
      </c>
      <c r="U1156">
        <v>1.8175571178262848</v>
      </c>
      <c r="V1156">
        <v>14.585714285714287</v>
      </c>
      <c r="W1156">
        <v>57.105194805194806</v>
      </c>
      <c r="X1156">
        <v>158.22487371783157</v>
      </c>
      <c r="Y1156">
        <v>146.03766233766237</v>
      </c>
      <c r="Z1156">
        <v>146.03766233766237</v>
      </c>
      <c r="AA1156">
        <v>32.858588546810438</v>
      </c>
      <c r="AB1156">
        <v>4.4134504010547486</v>
      </c>
      <c r="AC1156">
        <v>-44.994453954855643</v>
      </c>
    </row>
    <row r="1157" spans="1:29">
      <c r="A1157">
        <v>3</v>
      </c>
      <c r="B1157">
        <v>792</v>
      </c>
      <c r="C1157">
        <v>2008</v>
      </c>
      <c r="D1157">
        <v>99</v>
      </c>
      <c r="E1157">
        <v>11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259</v>
      </c>
      <c r="R1157">
        <v>739</v>
      </c>
      <c r="S1157">
        <v>738</v>
      </c>
      <c r="T1157">
        <v>1.7419385253630022</v>
      </c>
      <c r="U1157">
        <v>1.819200934657762</v>
      </c>
      <c r="V1157">
        <v>14.788903924221923</v>
      </c>
      <c r="W1157">
        <v>56.967479674796763</v>
      </c>
      <c r="X1157">
        <v>165.20949366439078</v>
      </c>
      <c r="Y1157">
        <v>152.30135317997284</v>
      </c>
      <c r="Z1157">
        <v>152.50772357723557</v>
      </c>
      <c r="AA1157">
        <v>34.269790554983551</v>
      </c>
      <c r="AB1157">
        <v>4.7431621746360513</v>
      </c>
      <c r="AC1157">
        <v>-53.295443005004998</v>
      </c>
    </row>
    <row r="1158" spans="1:29">
      <c r="A1158">
        <v>3</v>
      </c>
      <c r="B1158">
        <v>793</v>
      </c>
      <c r="C1158">
        <v>2008</v>
      </c>
      <c r="D1158">
        <v>99</v>
      </c>
      <c r="E1158">
        <v>12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108</v>
      </c>
      <c r="R1158">
        <v>391</v>
      </c>
      <c r="S1158">
        <v>389</v>
      </c>
      <c r="T1158">
        <v>0.92164812370356386</v>
      </c>
      <c r="U1158">
        <v>0.90013114490290624</v>
      </c>
      <c r="V1158">
        <v>15.429667519181589</v>
      </c>
      <c r="W1158">
        <v>57.020565552699217</v>
      </c>
      <c r="X1158">
        <v>155.09527754763869</v>
      </c>
      <c r="Y1158">
        <v>142.42838874680311</v>
      </c>
      <c r="Z1158">
        <v>143.16066838046277</v>
      </c>
      <c r="AA1158">
        <v>31.042697530824711</v>
      </c>
      <c r="AB1158">
        <v>4.8999856973659908</v>
      </c>
      <c r="AC1158">
        <v>-45.194936393575901</v>
      </c>
    </row>
    <row r="1159" spans="1:29">
      <c r="A1159">
        <v>3</v>
      </c>
      <c r="B1159">
        <v>794</v>
      </c>
      <c r="C1159">
        <v>2008</v>
      </c>
      <c r="D1159">
        <v>99</v>
      </c>
      <c r="E1159">
        <v>13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225</v>
      </c>
      <c r="R1159">
        <v>728</v>
      </c>
      <c r="S1159">
        <v>724</v>
      </c>
      <c r="T1159">
        <v>1.7160098057703184</v>
      </c>
      <c r="U1159">
        <v>1.7514229885472505</v>
      </c>
      <c r="V1159">
        <v>15.969780219780221</v>
      </c>
      <c r="W1159">
        <v>57.30110497237569</v>
      </c>
      <c r="X1159">
        <v>162.06514233328963</v>
      </c>
      <c r="Y1159">
        <v>148.84258241758241</v>
      </c>
      <c r="Z1159">
        <v>149.66491712707179</v>
      </c>
      <c r="AA1159">
        <v>33.585901427784805</v>
      </c>
      <c r="AB1159">
        <v>4.3028256031706782</v>
      </c>
      <c r="AC1159">
        <v>-45.277650049646716</v>
      </c>
    </row>
    <row r="1160" spans="1:29">
      <c r="A1160">
        <v>3</v>
      </c>
      <c r="B1160">
        <v>795</v>
      </c>
      <c r="C1160">
        <v>2008</v>
      </c>
      <c r="D1160">
        <v>99</v>
      </c>
      <c r="E1160">
        <v>14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317</v>
      </c>
      <c r="R1160">
        <v>1210</v>
      </c>
      <c r="S1160">
        <v>1208</v>
      </c>
      <c r="T1160">
        <v>2.8521591551951713</v>
      </c>
      <c r="U1160">
        <v>2.8122489471854255</v>
      </c>
      <c r="V1160">
        <v>15.20826446280992</v>
      </c>
      <c r="W1160">
        <v>57.245033112582782</v>
      </c>
      <c r="X1160">
        <v>156.03046121612061</v>
      </c>
      <c r="Y1160">
        <v>143.79239669421483</v>
      </c>
      <c r="Z1160">
        <v>144.03046357615895</v>
      </c>
      <c r="AA1160">
        <v>31.552503796237609</v>
      </c>
      <c r="AB1160">
        <v>4.2941773104679806</v>
      </c>
      <c r="AC1160">
        <v>-41.358099226698847</v>
      </c>
    </row>
    <row r="1161" spans="1:29">
      <c r="A1161">
        <v>3</v>
      </c>
      <c r="B1161">
        <v>796</v>
      </c>
      <c r="C1161">
        <v>2008</v>
      </c>
      <c r="D1161">
        <v>99</v>
      </c>
      <c r="E1161">
        <v>15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238</v>
      </c>
      <c r="R1161">
        <v>714</v>
      </c>
      <c r="S1161">
        <v>710</v>
      </c>
      <c r="T1161">
        <v>1.6830096171978128</v>
      </c>
      <c r="U1161">
        <v>1.7083507850809403</v>
      </c>
      <c r="V1161">
        <v>16.022408963585438</v>
      </c>
      <c r="W1161">
        <v>57.342253521126757</v>
      </c>
      <c r="X1161">
        <v>161.16897463210651</v>
      </c>
      <c r="Y1161">
        <v>148.02885154061644</v>
      </c>
      <c r="Z1161">
        <v>148.86281690140871</v>
      </c>
      <c r="AA1161">
        <v>31.142562658946407</v>
      </c>
      <c r="AB1161">
        <v>4.1169235735407472</v>
      </c>
      <c r="AC1161">
        <v>-45.920655082576758</v>
      </c>
    </row>
    <row r="1162" spans="1:29">
      <c r="A1162">
        <v>3</v>
      </c>
      <c r="B1162">
        <v>797</v>
      </c>
      <c r="C1162">
        <v>2008</v>
      </c>
      <c r="D1162">
        <v>99</v>
      </c>
      <c r="E1162">
        <v>16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242</v>
      </c>
      <c r="R1162">
        <v>1000</v>
      </c>
      <c r="S1162">
        <v>996</v>
      </c>
      <c r="T1162">
        <v>2.3571563266075803</v>
      </c>
      <c r="U1162">
        <v>2.3387925239210476</v>
      </c>
      <c r="V1162">
        <v>14.846000000000004</v>
      </c>
      <c r="W1162">
        <v>57.180722891566255</v>
      </c>
      <c r="X1162">
        <v>157.2240520043336</v>
      </c>
      <c r="Y1162">
        <v>144.69689999999989</v>
      </c>
      <c r="Z1162">
        <v>145.27801204819261</v>
      </c>
      <c r="AA1162">
        <v>33.688783966245701</v>
      </c>
      <c r="AB1162">
        <v>4.3850180630381619</v>
      </c>
      <c r="AC1162">
        <v>-42.018372726255059</v>
      </c>
    </row>
    <row r="1163" spans="1:29">
      <c r="A1163">
        <v>3</v>
      </c>
      <c r="B1163">
        <v>798</v>
      </c>
      <c r="C1163">
        <v>2008</v>
      </c>
      <c r="D1163">
        <v>99</v>
      </c>
      <c r="E1163">
        <v>17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245</v>
      </c>
      <c r="R1163">
        <v>1471</v>
      </c>
      <c r="S1163">
        <v>1468</v>
      </c>
      <c r="T1163">
        <v>3.4673769564397512</v>
      </c>
      <c r="U1163">
        <v>3.5400444043901365</v>
      </c>
      <c r="V1163">
        <v>15.479945615227738</v>
      </c>
      <c r="W1163">
        <v>57.285422343324257</v>
      </c>
      <c r="X1163">
        <v>161.56578649852372</v>
      </c>
      <c r="Y1163">
        <v>148.88932698844357</v>
      </c>
      <c r="Z1163">
        <v>149.19359673024564</v>
      </c>
      <c r="AA1163">
        <v>34.237162909923285</v>
      </c>
      <c r="AB1163">
        <v>4.1392163198614593</v>
      </c>
      <c r="AC1163">
        <v>-50.946025763361078</v>
      </c>
    </row>
    <row r="1164" spans="1:29">
      <c r="A1164">
        <v>3</v>
      </c>
      <c r="B1164">
        <v>799</v>
      </c>
      <c r="C1164">
        <v>2008</v>
      </c>
      <c r="D1164">
        <v>99</v>
      </c>
      <c r="E1164">
        <v>18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219</v>
      </c>
      <c r="R1164">
        <v>773</v>
      </c>
      <c r="S1164">
        <v>768</v>
      </c>
      <c r="T1164">
        <v>1.82208184046766</v>
      </c>
      <c r="U1164">
        <v>1.8153766764244497</v>
      </c>
      <c r="V1164">
        <v>14.919793014230276</v>
      </c>
      <c r="W1164">
        <v>56.72265625</v>
      </c>
      <c r="X1164">
        <v>158.07332801666189</v>
      </c>
      <c r="Y1164">
        <v>145.29637774902963</v>
      </c>
      <c r="Z1164">
        <v>146.24231770833319</v>
      </c>
      <c r="AA1164">
        <v>33.606133854537227</v>
      </c>
      <c r="AB1164">
        <v>3.6992971216618895</v>
      </c>
      <c r="AC1164">
        <v>-65.525471276657427</v>
      </c>
    </row>
    <row r="1165" spans="1:29">
      <c r="A1165">
        <v>3</v>
      </c>
      <c r="B1165">
        <v>800</v>
      </c>
      <c r="C1165">
        <v>2008</v>
      </c>
      <c r="D1165">
        <v>99</v>
      </c>
      <c r="E1165">
        <v>19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238</v>
      </c>
      <c r="R1165">
        <v>645</v>
      </c>
      <c r="S1165">
        <v>640</v>
      </c>
      <c r="T1165">
        <v>1.5203658306618897</v>
      </c>
      <c r="U1165">
        <v>1.5463370386667263</v>
      </c>
      <c r="V1165">
        <v>15.635658914728683</v>
      </c>
      <c r="W1165">
        <v>57.003124999999997</v>
      </c>
      <c r="X1165">
        <v>161.6315183888062</v>
      </c>
      <c r="Y1165">
        <v>148.32418604651173</v>
      </c>
      <c r="Z1165">
        <v>149.48296875000003</v>
      </c>
      <c r="AA1165">
        <v>33.668384752041703</v>
      </c>
      <c r="AB1165">
        <v>4.7814736467302197</v>
      </c>
      <c r="AC1165">
        <v>-49.107860239733611</v>
      </c>
    </row>
    <row r="1166" spans="1:29">
      <c r="A1166">
        <v>3</v>
      </c>
      <c r="B1166">
        <v>801</v>
      </c>
      <c r="C1166">
        <v>2008</v>
      </c>
      <c r="D1166">
        <v>99</v>
      </c>
      <c r="E1166">
        <v>20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234</v>
      </c>
      <c r="R1166">
        <v>689</v>
      </c>
      <c r="S1166">
        <v>687</v>
      </c>
      <c r="T1166">
        <v>1.624080709032623</v>
      </c>
      <c r="U1166">
        <v>1.6458469533471372</v>
      </c>
      <c r="V1166">
        <v>15.656023222060956</v>
      </c>
      <c r="W1166">
        <v>56.931586608442487</v>
      </c>
      <c r="X1166">
        <v>160.6294235211422</v>
      </c>
      <c r="Y1166">
        <v>147.78751814223523</v>
      </c>
      <c r="Z1166">
        <v>148.21775836972353</v>
      </c>
      <c r="AA1166">
        <v>33.924992683853951</v>
      </c>
      <c r="AB1166">
        <v>4.7916996055720631</v>
      </c>
      <c r="AC1166">
        <v>-50.867196143534208</v>
      </c>
    </row>
    <row r="1167" spans="1:29">
      <c r="A1167">
        <v>3</v>
      </c>
      <c r="B1167">
        <v>802</v>
      </c>
      <c r="C1167">
        <v>2008</v>
      </c>
      <c r="D1167">
        <v>99</v>
      </c>
      <c r="E1167">
        <v>21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201</v>
      </c>
      <c r="R1167">
        <v>619</v>
      </c>
      <c r="S1167">
        <v>618</v>
      </c>
      <c r="T1167">
        <v>1.4590797661700923</v>
      </c>
      <c r="U1167">
        <v>1.4842437570560267</v>
      </c>
      <c r="V1167">
        <v>15.505654281098543</v>
      </c>
      <c r="W1167">
        <v>57.118122977346289</v>
      </c>
      <c r="X1167">
        <v>160.93251443543835</v>
      </c>
      <c r="Y1167">
        <v>148.34814216478196</v>
      </c>
      <c r="Z1167">
        <v>148.58818770226537</v>
      </c>
      <c r="AA1167">
        <v>33.377184031426069</v>
      </c>
      <c r="AB1167">
        <v>4.5489742473796175</v>
      </c>
      <c r="AC1167">
        <v>-46.791041043953591</v>
      </c>
    </row>
    <row r="1168" spans="1:29">
      <c r="A1168">
        <v>3</v>
      </c>
      <c r="B1168">
        <v>803</v>
      </c>
      <c r="C1168">
        <v>2008</v>
      </c>
      <c r="D1168">
        <v>99</v>
      </c>
      <c r="E1168">
        <v>22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216</v>
      </c>
      <c r="R1168">
        <v>907</v>
      </c>
      <c r="S1168">
        <v>906</v>
      </c>
      <c r="T1168">
        <v>2.1379407882330757</v>
      </c>
      <c r="U1168">
        <v>2.1388594629871847</v>
      </c>
      <c r="V1168">
        <v>14.650496141124588</v>
      </c>
      <c r="W1168">
        <v>55.880794701986758</v>
      </c>
      <c r="X1168">
        <v>158.2190283589417</v>
      </c>
      <c r="Y1168">
        <v>145.8957001102537</v>
      </c>
      <c r="Z1168">
        <v>146.05673289183227</v>
      </c>
      <c r="AA1168">
        <v>32.273356515256602</v>
      </c>
      <c r="AB1168">
        <v>4.9633453153534948</v>
      </c>
      <c r="AC1168">
        <v>-39.938990525061342</v>
      </c>
    </row>
    <row r="1169" spans="1:29">
      <c r="A1169">
        <v>3</v>
      </c>
      <c r="B1169">
        <v>804</v>
      </c>
      <c r="C1169">
        <v>2008</v>
      </c>
      <c r="D1169">
        <v>99</v>
      </c>
      <c r="E1169">
        <v>23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206</v>
      </c>
      <c r="R1169">
        <v>687</v>
      </c>
      <c r="S1169">
        <v>685</v>
      </c>
      <c r="T1169">
        <v>1.619366396379408</v>
      </c>
      <c r="U1169">
        <v>1.6241637647588525</v>
      </c>
      <c r="V1169">
        <v>14.298398835516737</v>
      </c>
      <c r="W1169">
        <v>56.740145985401483</v>
      </c>
      <c r="X1169">
        <v>158.83084871337525</v>
      </c>
      <c r="Y1169">
        <v>146.2650655021834</v>
      </c>
      <c r="Z1169">
        <v>146.69211678832121</v>
      </c>
      <c r="AA1169">
        <v>31.924391000842625</v>
      </c>
      <c r="AB1169">
        <v>4.652563218725299</v>
      </c>
      <c r="AC1169">
        <v>-45.437625689741758</v>
      </c>
    </row>
    <row r="1170" spans="1:29">
      <c r="A1170">
        <v>3</v>
      </c>
      <c r="B1170">
        <v>805</v>
      </c>
      <c r="C1170">
        <v>2008</v>
      </c>
      <c r="D1170">
        <v>99</v>
      </c>
      <c r="E1170">
        <v>24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227</v>
      </c>
      <c r="R1170">
        <v>965</v>
      </c>
      <c r="S1170">
        <v>962</v>
      </c>
      <c r="T1170">
        <v>2.2746558551763152</v>
      </c>
      <c r="U1170">
        <v>2.2266218253262129</v>
      </c>
      <c r="V1170">
        <v>14.635233160621764</v>
      </c>
      <c r="W1170">
        <v>56.148648648648638</v>
      </c>
      <c r="X1170">
        <v>154.99166381308987</v>
      </c>
      <c r="Y1170">
        <v>142.75347150259071</v>
      </c>
      <c r="Z1170">
        <v>143.19864864864871</v>
      </c>
      <c r="AA1170">
        <v>31.614870054593325</v>
      </c>
      <c r="AB1170">
        <v>4.9806009584926159</v>
      </c>
      <c r="AC1170">
        <v>-35.393438226471787</v>
      </c>
    </row>
    <row r="1171" spans="1:29">
      <c r="A1171">
        <v>3</v>
      </c>
      <c r="B1171">
        <v>806</v>
      </c>
      <c r="C1171">
        <v>2008</v>
      </c>
      <c r="D1171">
        <v>99</v>
      </c>
      <c r="E1171">
        <v>25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228</v>
      </c>
      <c r="R1171">
        <v>802</v>
      </c>
      <c r="S1171">
        <v>800</v>
      </c>
      <c r="T1171">
        <v>1.8904393739392795</v>
      </c>
      <c r="U1171">
        <v>1.8718547961152328</v>
      </c>
      <c r="V1171">
        <v>15.396508728179548</v>
      </c>
      <c r="W1171">
        <v>56.496250000000011</v>
      </c>
      <c r="X1171">
        <v>156.7320863604802</v>
      </c>
      <c r="Y1171">
        <v>144.39937655860348</v>
      </c>
      <c r="Z1171">
        <v>144.76037500000004</v>
      </c>
      <c r="AA1171">
        <v>31.47511187207153</v>
      </c>
      <c r="AB1171">
        <v>4.4581370478597266</v>
      </c>
      <c r="AC1171">
        <v>-45.00947692013699</v>
      </c>
    </row>
    <row r="1172" spans="1:29">
      <c r="A1172">
        <v>3</v>
      </c>
      <c r="B1172">
        <v>807</v>
      </c>
      <c r="C1172">
        <v>2008</v>
      </c>
      <c r="D1172">
        <v>99</v>
      </c>
      <c r="E1172">
        <v>26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223</v>
      </c>
      <c r="R1172">
        <v>865</v>
      </c>
      <c r="S1172">
        <v>863</v>
      </c>
      <c r="T1172">
        <v>2.0389402225155568</v>
      </c>
      <c r="U1172">
        <v>2.0095685009911475</v>
      </c>
      <c r="V1172">
        <v>14.732947976878611</v>
      </c>
      <c r="W1172">
        <v>56.048667439165698</v>
      </c>
      <c r="X1172">
        <v>156.05646327945445</v>
      </c>
      <c r="Y1172">
        <v>143.73225433526019</v>
      </c>
      <c r="Z1172">
        <v>144.06535341830829</v>
      </c>
      <c r="AA1172">
        <v>33.520565176693815</v>
      </c>
      <c r="AB1172">
        <v>5.125759810568348</v>
      </c>
      <c r="AC1172">
        <v>-45.467147279612242</v>
      </c>
    </row>
    <row r="1173" spans="1:29">
      <c r="A1173">
        <v>3</v>
      </c>
      <c r="B1173">
        <v>808</v>
      </c>
      <c r="C1173">
        <v>2008</v>
      </c>
      <c r="D1173">
        <v>99</v>
      </c>
      <c r="E1173">
        <v>27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215</v>
      </c>
      <c r="R1173">
        <v>666</v>
      </c>
      <c r="S1173">
        <v>665</v>
      </c>
      <c r="T1173">
        <v>1.5698661135206491</v>
      </c>
      <c r="U1173">
        <v>1.615257736497842</v>
      </c>
      <c r="V1173">
        <v>14.183183183183184</v>
      </c>
      <c r="W1173">
        <v>56.154887218045118</v>
      </c>
      <c r="X1173">
        <v>162.82848395524437</v>
      </c>
      <c r="Y1173">
        <v>150.04969969969963</v>
      </c>
      <c r="Z1173">
        <v>150.27533834586461</v>
      </c>
      <c r="AA1173">
        <v>33.560415627134283</v>
      </c>
      <c r="AB1173">
        <v>5.2186834131059721</v>
      </c>
      <c r="AC1173">
        <v>-44.306561958490967</v>
      </c>
    </row>
    <row r="1174" spans="1:29">
      <c r="A1174">
        <v>3</v>
      </c>
      <c r="B1174">
        <v>809</v>
      </c>
      <c r="C1174">
        <v>2008</v>
      </c>
      <c r="D1174">
        <v>99</v>
      </c>
      <c r="E1174">
        <v>28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217</v>
      </c>
      <c r="R1174">
        <v>726</v>
      </c>
      <c r="S1174">
        <v>724</v>
      </c>
      <c r="T1174">
        <v>1.7112954931171036</v>
      </c>
      <c r="U1174">
        <v>1.6952309608713887</v>
      </c>
      <c r="V1174">
        <v>16.560606060606062</v>
      </c>
      <c r="W1174">
        <v>56.725138121546955</v>
      </c>
      <c r="X1174">
        <v>156.75602673041857</v>
      </c>
      <c r="Y1174">
        <v>144.46404958677684</v>
      </c>
      <c r="Z1174">
        <v>144.86312154696131</v>
      </c>
      <c r="AA1174">
        <v>33.886973844433093</v>
      </c>
      <c r="AB1174">
        <v>4.6386412217628203</v>
      </c>
      <c r="AC1174">
        <v>-49.216938149535046</v>
      </c>
    </row>
    <row r="1175" spans="1:29">
      <c r="A1175">
        <v>3</v>
      </c>
      <c r="B1175">
        <v>810</v>
      </c>
      <c r="C1175">
        <v>2008</v>
      </c>
      <c r="D1175">
        <v>99</v>
      </c>
      <c r="E1175">
        <v>29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204</v>
      </c>
      <c r="R1175">
        <v>757</v>
      </c>
      <c r="S1175">
        <v>756</v>
      </c>
      <c r="T1175">
        <v>1.7843673392419388</v>
      </c>
      <c r="U1175">
        <v>1.7615800632463769</v>
      </c>
      <c r="V1175">
        <v>15.964332892998677</v>
      </c>
      <c r="W1175">
        <v>57.117724867724888</v>
      </c>
      <c r="X1175">
        <v>156.14953822109581</v>
      </c>
      <c r="Y1175">
        <v>143.97067371202112</v>
      </c>
      <c r="Z1175">
        <v>144.1611111111111</v>
      </c>
      <c r="AA1175">
        <v>33.335036001487062</v>
      </c>
      <c r="AB1175">
        <v>4.3689807401007039</v>
      </c>
      <c r="AC1175">
        <v>-49.142146627215389</v>
      </c>
    </row>
    <row r="1176" spans="1:29">
      <c r="A1176">
        <v>3</v>
      </c>
      <c r="B1176">
        <v>811</v>
      </c>
      <c r="C1176">
        <v>2008</v>
      </c>
      <c r="D1176">
        <v>99</v>
      </c>
      <c r="E1176">
        <v>30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179</v>
      </c>
      <c r="R1176">
        <v>614</v>
      </c>
      <c r="S1176">
        <v>609</v>
      </c>
      <c r="T1176">
        <v>1.4472939845370545</v>
      </c>
      <c r="U1176">
        <v>1.4603671963533695</v>
      </c>
      <c r="V1176">
        <v>14.88762214983713</v>
      </c>
      <c r="W1176">
        <v>56.453201970443352</v>
      </c>
      <c r="X1176">
        <v>160.32710923521572</v>
      </c>
      <c r="Y1176">
        <v>147.15032573289892</v>
      </c>
      <c r="Z1176">
        <v>148.3584564860426</v>
      </c>
      <c r="AA1176">
        <v>34.699703035055201</v>
      </c>
      <c r="AB1176">
        <v>4.9653836612470146</v>
      </c>
      <c r="AC1176">
        <v>-51.382356948685043</v>
      </c>
    </row>
    <row r="1177" spans="1:29">
      <c r="A1177">
        <v>3</v>
      </c>
      <c r="B1177">
        <v>812</v>
      </c>
      <c r="C1177">
        <v>2008</v>
      </c>
      <c r="D1177">
        <v>99</v>
      </c>
      <c r="E1177">
        <v>31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206</v>
      </c>
      <c r="R1177">
        <v>664</v>
      </c>
      <c r="S1177">
        <v>660</v>
      </c>
      <c r="T1177">
        <v>1.5651518008674341</v>
      </c>
      <c r="U1177">
        <v>1.5908041427481487</v>
      </c>
      <c r="V1177">
        <v>15.227409638554221</v>
      </c>
      <c r="W1177">
        <v>56.801515151515154</v>
      </c>
      <c r="X1177">
        <v>161.26450547585802</v>
      </c>
      <c r="Y1177">
        <v>148.22319277108437</v>
      </c>
      <c r="Z1177">
        <v>149.12151515151515</v>
      </c>
      <c r="AA1177">
        <v>33.076693123819773</v>
      </c>
      <c r="AB1177">
        <v>4.8082943622466514</v>
      </c>
      <c r="AC1177">
        <v>-47.736705349716757</v>
      </c>
    </row>
    <row r="1178" spans="1:29">
      <c r="A1178">
        <v>3</v>
      </c>
      <c r="B1178">
        <v>813</v>
      </c>
      <c r="C1178">
        <v>2008</v>
      </c>
      <c r="D1178">
        <v>99</v>
      </c>
      <c r="E1178">
        <v>32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213</v>
      </c>
      <c r="R1178">
        <v>1025</v>
      </c>
      <c r="S1178">
        <v>1024</v>
      </c>
      <c r="T1178">
        <v>2.4160852347727695</v>
      </c>
      <c r="U1178">
        <v>2.37383152222271</v>
      </c>
      <c r="V1178">
        <v>14.239024390243902</v>
      </c>
      <c r="W1178">
        <v>56.306640625</v>
      </c>
      <c r="X1178">
        <v>155.33091985307715</v>
      </c>
      <c r="Y1178">
        <v>143.28263414634122</v>
      </c>
      <c r="Z1178">
        <v>143.42255859374973</v>
      </c>
      <c r="AA1178">
        <v>33.532293915724559</v>
      </c>
      <c r="AB1178">
        <v>4.6504488656579825</v>
      </c>
      <c r="AC1178">
        <v>-43.425961086407376</v>
      </c>
    </row>
    <row r="1179" spans="1:29">
      <c r="A1179">
        <v>3</v>
      </c>
      <c r="B1179">
        <v>814</v>
      </c>
      <c r="C1179">
        <v>2008</v>
      </c>
      <c r="D1179">
        <v>99</v>
      </c>
      <c r="E1179">
        <v>33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249</v>
      </c>
      <c r="R1179">
        <v>1110</v>
      </c>
      <c r="S1179">
        <v>1107</v>
      </c>
      <c r="T1179">
        <v>2.6164435225344143</v>
      </c>
      <c r="U1179">
        <v>2.5463175294541847</v>
      </c>
      <c r="V1179">
        <v>14.334234234234236</v>
      </c>
      <c r="W1179">
        <v>55.897018970189691</v>
      </c>
      <c r="X1179">
        <v>154.18718827169531</v>
      </c>
      <c r="Y1179">
        <v>141.92441441441451</v>
      </c>
      <c r="Z1179">
        <v>142.3090334236677</v>
      </c>
      <c r="AA1179">
        <v>31.834279979479561</v>
      </c>
      <c r="AB1179">
        <v>5.2607063939995999</v>
      </c>
      <c r="AC1179">
        <v>-45.609250758129647</v>
      </c>
    </row>
    <row r="1180" spans="1:29">
      <c r="A1180">
        <v>3</v>
      </c>
      <c r="B1180">
        <v>815</v>
      </c>
      <c r="C1180">
        <v>2008</v>
      </c>
      <c r="D1180">
        <v>99</v>
      </c>
      <c r="E1180">
        <v>34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226</v>
      </c>
      <c r="R1180">
        <v>782</v>
      </c>
      <c r="S1180">
        <v>782</v>
      </c>
      <c r="T1180">
        <v>1.8432962474071275</v>
      </c>
      <c r="U1180">
        <v>1.8459610442565444</v>
      </c>
      <c r="V1180">
        <v>14.553708439897701</v>
      </c>
      <c r="W1180">
        <v>56.185421994884912</v>
      </c>
      <c r="X1180">
        <v>158.22736933107578</v>
      </c>
      <c r="Y1180">
        <v>146.04386189258324</v>
      </c>
      <c r="Z1180">
        <v>146.04386189258324</v>
      </c>
      <c r="AA1180">
        <v>34.779833383006597</v>
      </c>
      <c r="AB1180">
        <v>5.3839908817017186</v>
      </c>
      <c r="AC1180">
        <v>-49.35665154123663</v>
      </c>
    </row>
    <row r="1181" spans="1:29">
      <c r="A1181">
        <v>3</v>
      </c>
      <c r="B1181">
        <v>816</v>
      </c>
      <c r="C1181">
        <v>2008</v>
      </c>
      <c r="D1181">
        <v>99</v>
      </c>
      <c r="E1181">
        <v>35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225</v>
      </c>
      <c r="R1181">
        <v>709</v>
      </c>
      <c r="S1181">
        <v>709</v>
      </c>
      <c r="T1181">
        <v>1.6712238355647744</v>
      </c>
      <c r="U1181">
        <v>1.7345968988563036</v>
      </c>
      <c r="V1181">
        <v>14.73906911142454</v>
      </c>
      <c r="W1181">
        <v>56.47954866008461</v>
      </c>
      <c r="X1181">
        <v>163.99029961476563</v>
      </c>
      <c r="Y1181">
        <v>151.3630465444287</v>
      </c>
      <c r="Z1181">
        <v>151.3630465444287</v>
      </c>
      <c r="AA1181">
        <v>32.951376577666629</v>
      </c>
      <c r="AB1181">
        <v>4.8225132378121263</v>
      </c>
      <c r="AC1181">
        <v>-47.407552184844782</v>
      </c>
    </row>
    <row r="1182" spans="1:29">
      <c r="A1182">
        <v>3</v>
      </c>
      <c r="B1182">
        <v>817</v>
      </c>
      <c r="C1182">
        <v>2008</v>
      </c>
      <c r="D1182">
        <v>99</v>
      </c>
      <c r="E1182">
        <v>36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229</v>
      </c>
      <c r="R1182">
        <v>714</v>
      </c>
      <c r="S1182">
        <v>706</v>
      </c>
      <c r="T1182">
        <v>1.6830096171978128</v>
      </c>
      <c r="U1182">
        <v>1.7157374546186555</v>
      </c>
      <c r="V1182">
        <v>15.553221288515404</v>
      </c>
      <c r="W1182">
        <v>56.320113314447603</v>
      </c>
      <c r="X1182">
        <v>162.49078179484141</v>
      </c>
      <c r="Y1182">
        <v>148.66890756302539</v>
      </c>
      <c r="Z1182">
        <v>150.35354107648743</v>
      </c>
      <c r="AA1182">
        <v>33.22596931672274</v>
      </c>
      <c r="AB1182">
        <v>5.1646617925977552</v>
      </c>
      <c r="AC1182">
        <v>-43.122328124841346</v>
      </c>
    </row>
    <row r="1183" spans="1:29">
      <c r="A1183">
        <v>3</v>
      </c>
      <c r="B1183">
        <v>818</v>
      </c>
      <c r="C1183">
        <v>2008</v>
      </c>
      <c r="D1183">
        <v>99</v>
      </c>
      <c r="E1183">
        <v>37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223</v>
      </c>
      <c r="R1183">
        <v>673</v>
      </c>
      <c r="S1183">
        <v>670</v>
      </c>
      <c r="T1183">
        <v>1.5863662078069021</v>
      </c>
      <c r="U1183">
        <v>1.6311608965813411</v>
      </c>
      <c r="V1183">
        <v>14.958395245170877</v>
      </c>
      <c r="W1183">
        <v>56.819402985074611</v>
      </c>
      <c r="X1183">
        <v>162.89861698479828</v>
      </c>
      <c r="Y1183">
        <v>149.95096582466576</v>
      </c>
      <c r="Z1183">
        <v>150.62238805970156</v>
      </c>
      <c r="AA1183">
        <v>34.188503439481835</v>
      </c>
      <c r="AB1183">
        <v>4.8707392802438623</v>
      </c>
      <c r="AC1183">
        <v>-54.994765574203008</v>
      </c>
    </row>
    <row r="1184" spans="1:29">
      <c r="A1184">
        <v>3</v>
      </c>
      <c r="B1184">
        <v>819</v>
      </c>
      <c r="C1184">
        <v>2008</v>
      </c>
      <c r="D1184">
        <v>99</v>
      </c>
      <c r="E1184">
        <v>38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225</v>
      </c>
      <c r="R1184">
        <v>687</v>
      </c>
      <c r="S1184">
        <v>685</v>
      </c>
      <c r="T1184">
        <v>1.619366396379408</v>
      </c>
      <c r="U1184">
        <v>1.6523171586336749</v>
      </c>
      <c r="V1184">
        <v>14.625909752547308</v>
      </c>
      <c r="W1184">
        <v>56.386861313868643</v>
      </c>
      <c r="X1184">
        <v>161.57441795549923</v>
      </c>
      <c r="Y1184">
        <v>148.80043668122278</v>
      </c>
      <c r="Z1184">
        <v>149.23489051094896</v>
      </c>
      <c r="AA1184">
        <v>36.422835463979965</v>
      </c>
      <c r="AB1184">
        <v>5.35219195860798</v>
      </c>
      <c r="AC1184">
        <v>-60.32918723236984</v>
      </c>
    </row>
    <row r="1185" spans="1:29">
      <c r="A1185">
        <v>3</v>
      </c>
      <c r="B1185">
        <v>820</v>
      </c>
      <c r="C1185">
        <v>2008</v>
      </c>
      <c r="D1185">
        <v>99</v>
      </c>
      <c r="E1185">
        <v>39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  <c r="Q1185">
        <v>214</v>
      </c>
      <c r="R1185">
        <v>710</v>
      </c>
      <c r="S1185">
        <v>710</v>
      </c>
      <c r="T1185">
        <v>1.673580991891382</v>
      </c>
      <c r="U1185">
        <v>1.7480416072183875</v>
      </c>
      <c r="V1185">
        <v>14.791549295774651</v>
      </c>
      <c r="W1185">
        <v>56.335211267605636</v>
      </c>
      <c r="X1185">
        <v>165.02861153922427</v>
      </c>
      <c r="Y1185">
        <v>152.3214084507041</v>
      </c>
      <c r="Z1185">
        <v>152.3214084507041</v>
      </c>
      <c r="AA1185">
        <v>34.343846130425959</v>
      </c>
      <c r="AB1185">
        <v>5.0312012003840509</v>
      </c>
      <c r="AC1185">
        <v>-49.994670144354785</v>
      </c>
    </row>
    <row r="1186" spans="1:29">
      <c r="A1186">
        <v>3</v>
      </c>
      <c r="B1186">
        <v>821</v>
      </c>
      <c r="C1186">
        <v>2008</v>
      </c>
      <c r="D1186">
        <v>99</v>
      </c>
      <c r="E1186">
        <v>40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266</v>
      </c>
      <c r="R1186">
        <v>897</v>
      </c>
      <c r="S1186">
        <v>890</v>
      </c>
      <c r="T1186">
        <v>2.1143692249669996</v>
      </c>
      <c r="U1186">
        <v>2.1136381081805058</v>
      </c>
      <c r="V1186">
        <v>15.746934225195098</v>
      </c>
      <c r="W1186">
        <v>56.774157303370785</v>
      </c>
      <c r="X1186">
        <v>158.97182253110452</v>
      </c>
      <c r="Y1186">
        <v>145.78260869565213</v>
      </c>
      <c r="Z1186">
        <v>146.92921348314604</v>
      </c>
      <c r="AA1186">
        <v>32.854010759371896</v>
      </c>
      <c r="AB1186">
        <v>4.6997018334752276</v>
      </c>
      <c r="AC1186">
        <v>-49.538729432544621</v>
      </c>
    </row>
    <row r="1187" spans="1:29">
      <c r="A1187">
        <v>3</v>
      </c>
      <c r="B1187">
        <v>822</v>
      </c>
      <c r="C1187">
        <v>2008</v>
      </c>
      <c r="D1187">
        <v>99</v>
      </c>
      <c r="E1187">
        <v>41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  <c r="Q1187">
        <v>238</v>
      </c>
      <c r="R1187">
        <v>764</v>
      </c>
      <c r="S1187">
        <v>763</v>
      </c>
      <c r="T1187">
        <v>1.8008674335281925</v>
      </c>
      <c r="U1187">
        <v>1.7734892494944945</v>
      </c>
      <c r="V1187">
        <v>15.319371727748692</v>
      </c>
      <c r="W1187">
        <v>57.112712975098304</v>
      </c>
      <c r="X1187">
        <v>155.78695694100173</v>
      </c>
      <c r="Y1187">
        <v>143.61596858638748</v>
      </c>
      <c r="Z1187">
        <v>143.8041939711666</v>
      </c>
      <c r="AA1187">
        <v>33.23919323153271</v>
      </c>
      <c r="AB1187">
        <v>4.7839709817317857</v>
      </c>
      <c r="AC1187">
        <v>-47.834733309151311</v>
      </c>
    </row>
    <row r="1188" spans="1:29">
      <c r="A1188">
        <v>3</v>
      </c>
      <c r="B1188">
        <v>823</v>
      </c>
      <c r="C1188">
        <v>2008</v>
      </c>
      <c r="D1188">
        <v>99</v>
      </c>
      <c r="E1188">
        <v>42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230</v>
      </c>
      <c r="R1188">
        <v>792</v>
      </c>
      <c r="S1188">
        <v>789</v>
      </c>
      <c r="T1188">
        <v>1.8668678106732035</v>
      </c>
      <c r="U1188">
        <v>1.8142549371117231</v>
      </c>
      <c r="V1188">
        <v>14.912878787878787</v>
      </c>
      <c r="W1188">
        <v>56.765525982256015</v>
      </c>
      <c r="X1188">
        <v>153.89758910885649</v>
      </c>
      <c r="Y1188">
        <v>141.72310606060611</v>
      </c>
      <c r="Z1188">
        <v>142.26197718631181</v>
      </c>
      <c r="AA1188">
        <v>31.930303125521753</v>
      </c>
      <c r="AB1188">
        <v>4.7323311975860811</v>
      </c>
      <c r="AC1188">
        <v>-37.750382773029472</v>
      </c>
    </row>
    <row r="1189" spans="1:29">
      <c r="A1189">
        <v>3</v>
      </c>
      <c r="B1189">
        <v>824</v>
      </c>
      <c r="C1189">
        <v>2008</v>
      </c>
      <c r="D1189">
        <v>99</v>
      </c>
      <c r="E1189">
        <v>43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241</v>
      </c>
      <c r="R1189">
        <v>775</v>
      </c>
      <c r="S1189">
        <v>773</v>
      </c>
      <c r="T1189">
        <v>1.8267961531208747</v>
      </c>
      <c r="U1189">
        <v>1.8339969024801348</v>
      </c>
      <c r="V1189">
        <v>15.459354838709681</v>
      </c>
      <c r="W1189">
        <v>56.672703751617078</v>
      </c>
      <c r="X1189">
        <v>158.88833746898246</v>
      </c>
      <c r="Y1189">
        <v>146.40787096774173</v>
      </c>
      <c r="Z1189">
        <v>146.78667529107361</v>
      </c>
      <c r="AA1189">
        <v>33.079036105919208</v>
      </c>
      <c r="AB1189">
        <v>4.8410964472246638</v>
      </c>
      <c r="AC1189">
        <v>-44.598576027795559</v>
      </c>
    </row>
    <row r="1190" spans="1:29">
      <c r="A1190">
        <v>3</v>
      </c>
      <c r="B1190">
        <v>825</v>
      </c>
      <c r="C1190">
        <v>2008</v>
      </c>
      <c r="D1190">
        <v>99</v>
      </c>
      <c r="E1190">
        <v>44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  <c r="Q1190">
        <v>267</v>
      </c>
      <c r="R1190">
        <v>842</v>
      </c>
      <c r="S1190">
        <v>838</v>
      </c>
      <c r="T1190">
        <v>1.9847256270035829</v>
      </c>
      <c r="U1190">
        <v>1.9427247988615537</v>
      </c>
      <c r="V1190">
        <v>15.711401425178144</v>
      </c>
      <c r="W1190">
        <v>56.606205250596638</v>
      </c>
      <c r="X1190">
        <v>155.18460663487596</v>
      </c>
      <c r="Y1190">
        <v>142.74691211401421</v>
      </c>
      <c r="Z1190">
        <v>143.42828162291161</v>
      </c>
      <c r="AA1190">
        <v>34.044922585447878</v>
      </c>
      <c r="AB1190">
        <v>4.7061691767976912</v>
      </c>
      <c r="AC1190">
        <v>-41.713496957697437</v>
      </c>
    </row>
    <row r="1191" spans="1:29">
      <c r="A1191">
        <v>3</v>
      </c>
      <c r="B1191">
        <v>826</v>
      </c>
      <c r="C1191">
        <v>2008</v>
      </c>
      <c r="D1191">
        <v>99</v>
      </c>
      <c r="E1191">
        <v>45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  <c r="Q1191">
        <v>271</v>
      </c>
      <c r="R1191">
        <v>944</v>
      </c>
      <c r="S1191">
        <v>941</v>
      </c>
      <c r="T1191">
        <v>2.2251555723175551</v>
      </c>
      <c r="U1191">
        <v>2.1888835407821037</v>
      </c>
      <c r="V1191">
        <v>15.592161016949149</v>
      </c>
      <c r="W1191">
        <v>56.594048884165773</v>
      </c>
      <c r="X1191">
        <v>155.91498797216153</v>
      </c>
      <c r="Y1191">
        <v>143.45582627118662</v>
      </c>
      <c r="Z1191">
        <v>143.91317747077588</v>
      </c>
      <c r="AA1191">
        <v>32.070370893802071</v>
      </c>
      <c r="AB1191">
        <v>4.6376602204852624</v>
      </c>
      <c r="AC1191">
        <v>-43.220101589744658</v>
      </c>
    </row>
    <row r="1192" spans="1:29">
      <c r="A1192">
        <v>3</v>
      </c>
      <c r="B1192">
        <v>827</v>
      </c>
      <c r="C1192">
        <v>2008</v>
      </c>
      <c r="D1192">
        <v>99</v>
      </c>
      <c r="E1192">
        <v>46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262</v>
      </c>
      <c r="R1192">
        <v>909</v>
      </c>
      <c r="S1192">
        <v>907</v>
      </c>
      <c r="T1192">
        <v>2.1426551008862913</v>
      </c>
      <c r="U1192">
        <v>2.0709004869011287</v>
      </c>
      <c r="V1192">
        <v>15.18261826182618</v>
      </c>
      <c r="W1192">
        <v>56.845644983461952</v>
      </c>
      <c r="X1192">
        <v>153.00968883453916</v>
      </c>
      <c r="Y1192">
        <v>140.94928492849269</v>
      </c>
      <c r="Z1192">
        <v>141.26008820286643</v>
      </c>
      <c r="AA1192">
        <v>30.476985283420021</v>
      </c>
      <c r="AB1192">
        <v>4.2861267313128559</v>
      </c>
      <c r="AC1192">
        <v>-33.51127259421682</v>
      </c>
    </row>
    <row r="1193" spans="1:29">
      <c r="A1193">
        <v>3</v>
      </c>
      <c r="B1193">
        <v>828</v>
      </c>
      <c r="C1193">
        <v>2008</v>
      </c>
      <c r="D1193">
        <v>99</v>
      </c>
      <c r="E1193">
        <v>47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  <c r="Q1193">
        <v>281</v>
      </c>
      <c r="R1193">
        <v>1065</v>
      </c>
      <c r="S1193">
        <v>1059</v>
      </c>
      <c r="T1193">
        <v>2.5103714878370735</v>
      </c>
      <c r="U1193">
        <v>2.4531856887334729</v>
      </c>
      <c r="V1193">
        <v>15.018779342723004</v>
      </c>
      <c r="W1193">
        <v>56.437204910292721</v>
      </c>
      <c r="X1193">
        <v>155.18298668864003</v>
      </c>
      <c r="Y1193">
        <v>142.51098591549305</v>
      </c>
      <c r="Z1193">
        <v>143.31841359773378</v>
      </c>
      <c r="AA1193">
        <v>30.858549792746206</v>
      </c>
      <c r="AB1193">
        <v>4.8081782436976805</v>
      </c>
      <c r="AC1193">
        <v>-34.842243921864132</v>
      </c>
    </row>
    <row r="1194" spans="1:29">
      <c r="A1194">
        <v>3</v>
      </c>
      <c r="B1194">
        <v>829</v>
      </c>
      <c r="C1194">
        <v>2008</v>
      </c>
      <c r="D1194">
        <v>99</v>
      </c>
      <c r="E1194">
        <v>48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254</v>
      </c>
      <c r="R1194">
        <v>910</v>
      </c>
      <c r="S1194">
        <v>909</v>
      </c>
      <c r="T1194">
        <v>2.145012257212898</v>
      </c>
      <c r="U1194">
        <v>2.0944537797903213</v>
      </c>
      <c r="V1194">
        <v>14.471428571428577</v>
      </c>
      <c r="W1194">
        <v>56.448844884488437</v>
      </c>
      <c r="X1194">
        <v>154.334051647161</v>
      </c>
      <c r="Y1194">
        <v>142.39571428571435</v>
      </c>
      <c r="Z1194">
        <v>142.55236523652371</v>
      </c>
      <c r="AA1194">
        <v>33.180861970665447</v>
      </c>
      <c r="AB1194">
        <v>4.777200077440682</v>
      </c>
      <c r="AC1194">
        <v>-41.801786583146011</v>
      </c>
    </row>
    <row r="1195" spans="1:29">
      <c r="A1195">
        <v>3</v>
      </c>
      <c r="B1195">
        <v>830</v>
      </c>
      <c r="C1195">
        <v>2008</v>
      </c>
      <c r="D1195">
        <v>99</v>
      </c>
      <c r="E1195">
        <v>49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238</v>
      </c>
      <c r="R1195">
        <v>785</v>
      </c>
      <c r="S1195">
        <v>783</v>
      </c>
      <c r="T1195">
        <v>1.8503677163869503</v>
      </c>
      <c r="U1195">
        <v>1.8343557297530848</v>
      </c>
      <c r="V1195">
        <v>15.826751592356688</v>
      </c>
      <c r="W1195">
        <v>56.706257982120043</v>
      </c>
      <c r="X1195">
        <v>156.91976454513451</v>
      </c>
      <c r="Y1195">
        <v>144.57108280254761</v>
      </c>
      <c r="Z1195">
        <v>144.94035759897818</v>
      </c>
      <c r="AA1195">
        <v>32.699177752205763</v>
      </c>
      <c r="AB1195">
        <v>4.8721114946400848</v>
      </c>
      <c r="AC1195">
        <v>-44.978288006848551</v>
      </c>
    </row>
    <row r="1196" spans="1:29">
      <c r="A1196">
        <v>3</v>
      </c>
      <c r="B1196">
        <v>831</v>
      </c>
      <c r="C1196">
        <v>2008</v>
      </c>
      <c r="D1196">
        <v>99</v>
      </c>
      <c r="E1196">
        <v>50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225</v>
      </c>
      <c r="R1196">
        <v>981</v>
      </c>
      <c r="S1196">
        <v>975</v>
      </c>
      <c r="T1196">
        <v>2.3123703564020359</v>
      </c>
      <c r="U1196">
        <v>2.2120343652435257</v>
      </c>
      <c r="V1196">
        <v>15.042813455657498</v>
      </c>
      <c r="W1196">
        <v>56.508717948717958</v>
      </c>
      <c r="X1196">
        <v>151.96700472575915</v>
      </c>
      <c r="Y1196">
        <v>139.50519877675856</v>
      </c>
      <c r="Z1196">
        <v>140.36369230769242</v>
      </c>
      <c r="AA1196">
        <v>32.217856089166112</v>
      </c>
      <c r="AB1196">
        <v>4.4830937002894702</v>
      </c>
      <c r="AC1196">
        <v>-34.853590956284179</v>
      </c>
    </row>
    <row r="1197" spans="1:29">
      <c r="A1197">
        <v>3</v>
      </c>
      <c r="B1197">
        <v>832</v>
      </c>
      <c r="C1197">
        <v>2008</v>
      </c>
      <c r="D1197">
        <v>99</v>
      </c>
      <c r="E1197">
        <v>51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256</v>
      </c>
      <c r="R1197">
        <v>1009</v>
      </c>
      <c r="S1197">
        <v>1007</v>
      </c>
      <c r="T1197">
        <v>2.3783707335470488</v>
      </c>
      <c r="U1197">
        <v>2.3699361450704353</v>
      </c>
      <c r="V1197">
        <v>15.070366699702682</v>
      </c>
      <c r="W1197">
        <v>56.661370407149953</v>
      </c>
      <c r="X1197">
        <v>157.72242665415371</v>
      </c>
      <c r="Y1197">
        <v>145.31585728443974</v>
      </c>
      <c r="Z1197">
        <v>145.60446871896698</v>
      </c>
      <c r="AA1197">
        <v>33.406481390570761</v>
      </c>
      <c r="AB1197">
        <v>4.9811489034209373</v>
      </c>
      <c r="AC1197">
        <v>-46.31213506980103</v>
      </c>
    </row>
    <row r="1198" spans="1:29">
      <c r="A1198">
        <v>3</v>
      </c>
      <c r="B1198">
        <v>833</v>
      </c>
      <c r="C1198">
        <v>2008</v>
      </c>
      <c r="D1198">
        <v>99</v>
      </c>
      <c r="E1198">
        <v>52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  <c r="Q1198">
        <v>78</v>
      </c>
      <c r="R1198">
        <v>336</v>
      </c>
      <c r="S1198">
        <v>335</v>
      </c>
      <c r="T1198">
        <v>0.79200452574014701</v>
      </c>
      <c r="U1198">
        <v>0.81192752199849472</v>
      </c>
      <c r="V1198">
        <v>15.401785714285712</v>
      </c>
      <c r="W1198">
        <v>56.859701492537297</v>
      </c>
      <c r="X1198">
        <v>162.33780890471044</v>
      </c>
      <c r="Y1198">
        <v>149.50148809523787</v>
      </c>
      <c r="Z1198">
        <v>149.94776119402971</v>
      </c>
      <c r="AA1198">
        <v>29.765030860927794</v>
      </c>
      <c r="AB1198">
        <v>4.7606615525949589</v>
      </c>
      <c r="AC1198">
        <v>-44.637862401271747</v>
      </c>
    </row>
    <row r="1199" spans="1:29">
      <c r="A1199">
        <v>3</v>
      </c>
      <c r="B1199">
        <v>834</v>
      </c>
      <c r="C1199">
        <v>2007</v>
      </c>
      <c r="D1199">
        <v>99</v>
      </c>
      <c r="E1199">
        <v>1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236</v>
      </c>
      <c r="R1199">
        <v>867</v>
      </c>
      <c r="S1199">
        <v>864</v>
      </c>
      <c r="T1199">
        <v>1.9745832194588684</v>
      </c>
      <c r="U1199">
        <v>2.0494736416102444</v>
      </c>
      <c r="V1199">
        <v>15.478662053056524</v>
      </c>
      <c r="W1199">
        <v>56.88541666666665</v>
      </c>
      <c r="X1199">
        <v>166.11995636314569</v>
      </c>
      <c r="Y1199">
        <v>152.97577854671269</v>
      </c>
      <c r="Z1199">
        <v>153.50694444444437</v>
      </c>
      <c r="AA1199">
        <v>31.790147013581077</v>
      </c>
      <c r="AB1199">
        <v>4.8150583928327828</v>
      </c>
      <c r="AC1199">
        <v>-53.49877659843451</v>
      </c>
    </row>
    <row r="1200" spans="1:29">
      <c r="A1200">
        <v>3</v>
      </c>
      <c r="B1200">
        <v>835</v>
      </c>
      <c r="C1200">
        <v>2007</v>
      </c>
      <c r="D1200">
        <v>99</v>
      </c>
      <c r="E1200">
        <v>2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306</v>
      </c>
      <c r="R1200">
        <v>995</v>
      </c>
      <c r="S1200">
        <v>995</v>
      </c>
      <c r="T1200">
        <v>2.2661018493213079</v>
      </c>
      <c r="U1200">
        <v>2.3905148326308794</v>
      </c>
      <c r="V1200">
        <v>14.539698492462316</v>
      </c>
      <c r="W1200">
        <v>56.191959798994965</v>
      </c>
      <c r="X1200">
        <v>168.44809094225195</v>
      </c>
      <c r="Y1200">
        <v>155.47758793969868</v>
      </c>
      <c r="Z1200">
        <v>155.47758793969868</v>
      </c>
      <c r="AA1200">
        <v>32.044727068199549</v>
      </c>
      <c r="AB1200">
        <v>5.0483427479616561</v>
      </c>
      <c r="AC1200">
        <v>-50.3294331537342</v>
      </c>
    </row>
    <row r="1201" spans="1:29">
      <c r="A1201">
        <v>3</v>
      </c>
      <c r="B1201">
        <v>836</v>
      </c>
      <c r="C1201">
        <v>2007</v>
      </c>
      <c r="D1201">
        <v>99</v>
      </c>
      <c r="E1201">
        <v>3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286</v>
      </c>
      <c r="R1201">
        <v>838</v>
      </c>
      <c r="S1201">
        <v>835</v>
      </c>
      <c r="T1201">
        <v>1.9085360298806595</v>
      </c>
      <c r="U1201">
        <v>1.9523001891842016</v>
      </c>
      <c r="V1201">
        <v>15.509546539379471</v>
      </c>
      <c r="W1201">
        <v>56.529341317365279</v>
      </c>
      <c r="X1201">
        <v>163.86691731073077</v>
      </c>
      <c r="Y1201">
        <v>150.76551312649158</v>
      </c>
      <c r="Z1201">
        <v>151.30718562874245</v>
      </c>
      <c r="AA1201">
        <v>32.502593482633458</v>
      </c>
      <c r="AB1201">
        <v>4.5756490508774474</v>
      </c>
      <c r="AC1201">
        <v>-47.177587619567504</v>
      </c>
    </row>
    <row r="1202" spans="1:29">
      <c r="A1202">
        <v>3</v>
      </c>
      <c r="B1202">
        <v>837</v>
      </c>
      <c r="C1202">
        <v>2007</v>
      </c>
      <c r="D1202">
        <v>99</v>
      </c>
      <c r="E1202">
        <v>4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277</v>
      </c>
      <c r="R1202">
        <v>893</v>
      </c>
      <c r="S1202">
        <v>888</v>
      </c>
      <c r="T1202">
        <v>2.0337979411496763</v>
      </c>
      <c r="U1202">
        <v>2.087462226399015</v>
      </c>
      <c r="V1202">
        <v>15.209406494960804</v>
      </c>
      <c r="W1202">
        <v>56.30630630630629</v>
      </c>
      <c r="X1202">
        <v>164.62725010585521</v>
      </c>
      <c r="Y1202">
        <v>151.27480403135499</v>
      </c>
      <c r="Z1202">
        <v>152.12657657657658</v>
      </c>
      <c r="AA1202">
        <v>32.758318742553641</v>
      </c>
      <c r="AB1202">
        <v>4.9550552815396243</v>
      </c>
      <c r="AC1202">
        <v>-52.62431035707872</v>
      </c>
    </row>
    <row r="1203" spans="1:29">
      <c r="A1203">
        <v>3</v>
      </c>
      <c r="B1203">
        <v>838</v>
      </c>
      <c r="C1203">
        <v>2007</v>
      </c>
      <c r="D1203">
        <v>99</v>
      </c>
      <c r="E1203">
        <v>5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  <c r="Q1203">
        <v>245</v>
      </c>
      <c r="R1203">
        <v>853</v>
      </c>
      <c r="S1203">
        <v>851</v>
      </c>
      <c r="T1203">
        <v>1.942698369317664</v>
      </c>
      <c r="U1203">
        <v>1.9964203516024015</v>
      </c>
      <c r="V1203">
        <v>14.751465416178203</v>
      </c>
      <c r="W1203">
        <v>56.27144535840187</v>
      </c>
      <c r="X1203">
        <v>164.3516795606354</v>
      </c>
      <c r="Y1203">
        <v>151.46154747948421</v>
      </c>
      <c r="Z1203">
        <v>151.81750881316108</v>
      </c>
      <c r="AA1203">
        <v>31.45774718497476</v>
      </c>
      <c r="AB1203">
        <v>4.5981010899738655</v>
      </c>
      <c r="AC1203">
        <v>-49.028474268247741</v>
      </c>
    </row>
    <row r="1204" spans="1:29">
      <c r="A1204">
        <v>3</v>
      </c>
      <c r="B1204">
        <v>839</v>
      </c>
      <c r="C1204">
        <v>2007</v>
      </c>
      <c r="D1204">
        <v>99</v>
      </c>
      <c r="E1204">
        <v>6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  <c r="Q1204">
        <v>245</v>
      </c>
      <c r="R1204">
        <v>820</v>
      </c>
      <c r="S1204">
        <v>818</v>
      </c>
      <c r="T1204">
        <v>1.8675412225562535</v>
      </c>
      <c r="U1204">
        <v>1.9037760458577715</v>
      </c>
      <c r="V1204">
        <v>15.9109756097561</v>
      </c>
      <c r="W1204">
        <v>56.425427872860638</v>
      </c>
      <c r="X1204">
        <v>163.15210210606995</v>
      </c>
      <c r="Y1204">
        <v>150.24548780487802</v>
      </c>
      <c r="Z1204">
        <v>150.61283618581905</v>
      </c>
      <c r="AA1204">
        <v>31.820393255259944</v>
      </c>
      <c r="AB1204">
        <v>4.8417437982232681</v>
      </c>
      <c r="AC1204">
        <v>-54.998799730423691</v>
      </c>
    </row>
    <row r="1205" spans="1:29">
      <c r="A1205">
        <v>3</v>
      </c>
      <c r="B1205">
        <v>840</v>
      </c>
      <c r="C1205">
        <v>2007</v>
      </c>
      <c r="D1205">
        <v>99</v>
      </c>
      <c r="E1205">
        <v>7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252</v>
      </c>
      <c r="R1205">
        <v>726</v>
      </c>
      <c r="S1205">
        <v>723</v>
      </c>
      <c r="T1205">
        <v>1.6534572287510252</v>
      </c>
      <c r="U1205">
        <v>1.6425427151766143</v>
      </c>
      <c r="V1205">
        <v>15.724517906336089</v>
      </c>
      <c r="W1205">
        <v>57.50760719225449</v>
      </c>
      <c r="X1205">
        <v>159.17313586967879</v>
      </c>
      <c r="Y1205">
        <v>146.41294765840223</v>
      </c>
      <c r="Z1205">
        <v>147.02047026279396</v>
      </c>
      <c r="AA1205">
        <v>31.24081180641452</v>
      </c>
      <c r="AB1205">
        <v>4.4430790914079656</v>
      </c>
      <c r="AC1205">
        <v>-48.470710203728991</v>
      </c>
    </row>
    <row r="1206" spans="1:29">
      <c r="A1206">
        <v>3</v>
      </c>
      <c r="B1206">
        <v>841</v>
      </c>
      <c r="C1206">
        <v>2007</v>
      </c>
      <c r="D1206">
        <v>99</v>
      </c>
      <c r="E1206">
        <v>8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  <c r="Q1206">
        <v>234</v>
      </c>
      <c r="R1206">
        <v>843</v>
      </c>
      <c r="S1206">
        <v>842</v>
      </c>
      <c r="T1206">
        <v>1.9199234763596609</v>
      </c>
      <c r="U1206">
        <v>1.9113539835328484</v>
      </c>
      <c r="V1206">
        <v>14.539739027283504</v>
      </c>
      <c r="W1206">
        <v>57.099762470308789</v>
      </c>
      <c r="X1206">
        <v>159.168552697699</v>
      </c>
      <c r="Y1206">
        <v>146.72799525504138</v>
      </c>
      <c r="Z1206">
        <v>146.9022565320663</v>
      </c>
      <c r="AA1206">
        <v>31.469316687375905</v>
      </c>
      <c r="AB1206">
        <v>4.338911379894995</v>
      </c>
      <c r="AC1206">
        <v>-44.323910247296688</v>
      </c>
    </row>
    <row r="1207" spans="1:29">
      <c r="A1207">
        <v>3</v>
      </c>
      <c r="B1207">
        <v>842</v>
      </c>
      <c r="C1207">
        <v>2007</v>
      </c>
      <c r="D1207">
        <v>99</v>
      </c>
      <c r="E1207">
        <v>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  <c r="Q1207">
        <v>257</v>
      </c>
      <c r="R1207">
        <v>856</v>
      </c>
      <c r="S1207">
        <v>854</v>
      </c>
      <c r="T1207">
        <v>1.9495308372050657</v>
      </c>
      <c r="U1207">
        <v>1.9803002362218105</v>
      </c>
      <c r="V1207">
        <v>15.32710280373832</v>
      </c>
      <c r="W1207">
        <v>56.940281030444957</v>
      </c>
      <c r="X1207">
        <v>162.52189629509596</v>
      </c>
      <c r="Y1207">
        <v>149.71203271028048</v>
      </c>
      <c r="Z1207">
        <v>150.06264637002349</v>
      </c>
      <c r="AA1207">
        <v>31.105105841166008</v>
      </c>
      <c r="AB1207">
        <v>4.5275573508294942</v>
      </c>
      <c r="AC1207">
        <v>-50.723404286127803</v>
      </c>
    </row>
    <row r="1208" spans="1:29">
      <c r="A1208">
        <v>3</v>
      </c>
      <c r="B1208">
        <v>843</v>
      </c>
      <c r="C1208">
        <v>2007</v>
      </c>
      <c r="D1208">
        <v>99</v>
      </c>
      <c r="E1208">
        <v>10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228</v>
      </c>
      <c r="R1208">
        <v>795</v>
      </c>
      <c r="S1208">
        <v>791</v>
      </c>
      <c r="T1208">
        <v>1.8106039901612463</v>
      </c>
      <c r="U1208">
        <v>1.7993893362809821</v>
      </c>
      <c r="V1208">
        <v>15.18490566037735</v>
      </c>
      <c r="W1208">
        <v>56.950695322376752</v>
      </c>
      <c r="X1208">
        <v>159.33127550985637</v>
      </c>
      <c r="Y1208">
        <v>146.47295597484279</v>
      </c>
      <c r="Z1208">
        <v>147.2136536030342</v>
      </c>
      <c r="AA1208">
        <v>30.275405324477607</v>
      </c>
      <c r="AB1208">
        <v>4.7112686170245581</v>
      </c>
      <c r="AC1208">
        <v>-54.321836729848563</v>
      </c>
    </row>
    <row r="1209" spans="1:29">
      <c r="A1209">
        <v>3</v>
      </c>
      <c r="B1209">
        <v>844</v>
      </c>
      <c r="C1209">
        <v>2007</v>
      </c>
      <c r="D1209">
        <v>99</v>
      </c>
      <c r="E1209">
        <v>11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  <c r="Q1209">
        <v>270</v>
      </c>
      <c r="R1209">
        <v>958</v>
      </c>
      <c r="S1209">
        <v>953</v>
      </c>
      <c r="T1209">
        <v>2.1818347453766966</v>
      </c>
      <c r="U1209">
        <v>2.2058350521864778</v>
      </c>
      <c r="V1209">
        <v>14.864300626304804</v>
      </c>
      <c r="W1209">
        <v>57.156348373557194</v>
      </c>
      <c r="X1209">
        <v>162.15651060692099</v>
      </c>
      <c r="Y1209">
        <v>149.00709812108556</v>
      </c>
      <c r="Z1209">
        <v>149.78887722980059</v>
      </c>
      <c r="AA1209">
        <v>31.592709422680905</v>
      </c>
      <c r="AB1209">
        <v>4.3365384443430868</v>
      </c>
      <c r="AC1209">
        <v>-47.876528508615117</v>
      </c>
    </row>
    <row r="1210" spans="1:29">
      <c r="A1210">
        <v>3</v>
      </c>
      <c r="B1210">
        <v>845</v>
      </c>
      <c r="C1210">
        <v>2007</v>
      </c>
      <c r="D1210">
        <v>99</v>
      </c>
      <c r="E1210">
        <v>12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  <c r="Q1210">
        <v>251</v>
      </c>
      <c r="R1210">
        <v>1031</v>
      </c>
      <c r="S1210">
        <v>1027</v>
      </c>
      <c r="T1210">
        <v>2.3480914639701194</v>
      </c>
      <c r="U1210">
        <v>2.3215454010950296</v>
      </c>
      <c r="V1210">
        <v>14.929194956353056</v>
      </c>
      <c r="W1210">
        <v>56.211295034079839</v>
      </c>
      <c r="X1210">
        <v>158.29060763146356</v>
      </c>
      <c r="Y1210">
        <v>145.71959262851581</v>
      </c>
      <c r="Z1210">
        <v>146.28714703018483</v>
      </c>
      <c r="AA1210">
        <v>30.995959317349847</v>
      </c>
      <c r="AB1210">
        <v>4.6636789805366883</v>
      </c>
      <c r="AC1210">
        <v>-36.256476850317263</v>
      </c>
    </row>
    <row r="1211" spans="1:29">
      <c r="A1211">
        <v>3</v>
      </c>
      <c r="B1211">
        <v>846</v>
      </c>
      <c r="C1211">
        <v>2007</v>
      </c>
      <c r="D1211">
        <v>99</v>
      </c>
      <c r="E1211">
        <v>13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288</v>
      </c>
      <c r="R1211">
        <v>999</v>
      </c>
      <c r="S1211">
        <v>997</v>
      </c>
      <c r="T1211">
        <v>2.2752118065045095</v>
      </c>
      <c r="U1211">
        <v>2.2791791047578358</v>
      </c>
      <c r="V1211">
        <v>15.694694694694698</v>
      </c>
      <c r="W1211">
        <v>57.196589769307906</v>
      </c>
      <c r="X1211">
        <v>160.19508132184197</v>
      </c>
      <c r="Y1211">
        <v>147.64284284284304</v>
      </c>
      <c r="Z1211">
        <v>147.93901705115371</v>
      </c>
      <c r="AA1211">
        <v>30.81696038513164</v>
      </c>
      <c r="AB1211">
        <v>4.2912367148461525</v>
      </c>
      <c r="AC1211">
        <v>-44.490074495479099</v>
      </c>
    </row>
    <row r="1212" spans="1:29">
      <c r="A1212">
        <v>3</v>
      </c>
      <c r="B1212">
        <v>847</v>
      </c>
      <c r="C1212">
        <v>2007</v>
      </c>
      <c r="D1212">
        <v>99</v>
      </c>
      <c r="E1212">
        <v>14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105</v>
      </c>
      <c r="R1212">
        <v>380</v>
      </c>
      <c r="S1212">
        <v>380</v>
      </c>
      <c r="T1212">
        <v>0.8654459324041176</v>
      </c>
      <c r="U1212">
        <v>0.84037999896066018</v>
      </c>
      <c r="V1212">
        <v>14.757894736842108</v>
      </c>
      <c r="W1212">
        <v>57.181578947368401</v>
      </c>
      <c r="X1212">
        <v>155.05645207276029</v>
      </c>
      <c r="Y1212">
        <v>143.11710526315784</v>
      </c>
      <c r="Z1212">
        <v>143.11710526315784</v>
      </c>
      <c r="AA1212">
        <v>30.08149539675037</v>
      </c>
      <c r="AB1212">
        <v>4.2378218873650493</v>
      </c>
      <c r="AC1212">
        <v>-50.024929685287027</v>
      </c>
    </row>
    <row r="1213" spans="1:29">
      <c r="A1213">
        <v>3</v>
      </c>
      <c r="B1213">
        <v>848</v>
      </c>
      <c r="C1213">
        <v>2007</v>
      </c>
      <c r="D1213">
        <v>99</v>
      </c>
      <c r="E1213">
        <v>15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257</v>
      </c>
      <c r="R1213">
        <v>1011</v>
      </c>
      <c r="S1213">
        <v>1008</v>
      </c>
      <c r="T1213">
        <v>2.3025416780541126</v>
      </c>
      <c r="U1213">
        <v>2.3210076518472924</v>
      </c>
      <c r="V1213">
        <v>15.442136498516319</v>
      </c>
      <c r="W1213">
        <v>57.35813492063491</v>
      </c>
      <c r="X1213">
        <v>161.31523983741172</v>
      </c>
      <c r="Y1213">
        <v>148.56785361028693</v>
      </c>
      <c r="Z1213">
        <v>149.01001984126998</v>
      </c>
      <c r="AA1213">
        <v>32.887664571263947</v>
      </c>
      <c r="AB1213">
        <v>4.3195423053639024</v>
      </c>
      <c r="AC1213">
        <v>-49.924822907678177</v>
      </c>
    </row>
    <row r="1214" spans="1:29">
      <c r="A1214">
        <v>3</v>
      </c>
      <c r="B1214">
        <v>849</v>
      </c>
      <c r="C1214">
        <v>2007</v>
      </c>
      <c r="D1214">
        <v>99</v>
      </c>
      <c r="E1214">
        <v>16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293</v>
      </c>
      <c r="R1214">
        <v>991</v>
      </c>
      <c r="S1214">
        <v>988</v>
      </c>
      <c r="T1214">
        <v>2.2569918921381076</v>
      </c>
      <c r="U1214">
        <v>2.2660243365221175</v>
      </c>
      <c r="V1214">
        <v>15.560040363269424</v>
      </c>
      <c r="W1214">
        <v>57.102226720647799</v>
      </c>
      <c r="X1214">
        <v>160.68484179937946</v>
      </c>
      <c r="Y1214">
        <v>147.97568113017152</v>
      </c>
      <c r="Z1214">
        <v>148.42499999999995</v>
      </c>
      <c r="AA1214">
        <v>32.754871574196763</v>
      </c>
      <c r="AB1214">
        <v>4.558956471665585</v>
      </c>
      <c r="AC1214">
        <v>-46.401745902007299</v>
      </c>
    </row>
    <row r="1215" spans="1:29">
      <c r="A1215">
        <v>3</v>
      </c>
      <c r="B1215">
        <v>850</v>
      </c>
      <c r="C1215">
        <v>2007</v>
      </c>
      <c r="D1215">
        <v>99</v>
      </c>
      <c r="E1215">
        <v>17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247</v>
      </c>
      <c r="R1215">
        <v>838</v>
      </c>
      <c r="S1215">
        <v>836</v>
      </c>
      <c r="T1215">
        <v>1.9085360298806595</v>
      </c>
      <c r="U1215">
        <v>1.9185595144013023</v>
      </c>
      <c r="V1215">
        <v>15.132458233890212</v>
      </c>
      <c r="W1215">
        <v>56.760765550239242</v>
      </c>
      <c r="X1215">
        <v>160.89487170868051</v>
      </c>
      <c r="Y1215">
        <v>148.1599045346062</v>
      </c>
      <c r="Z1215">
        <v>148.51435406698559</v>
      </c>
      <c r="AA1215">
        <v>30.82362209618222</v>
      </c>
      <c r="AB1215">
        <v>4.2163604100826912</v>
      </c>
      <c r="AC1215">
        <v>-46.334714574421199</v>
      </c>
    </row>
    <row r="1216" spans="1:29">
      <c r="A1216">
        <v>3</v>
      </c>
      <c r="B1216">
        <v>851</v>
      </c>
      <c r="C1216">
        <v>2007</v>
      </c>
      <c r="D1216">
        <v>99</v>
      </c>
      <c r="E1216">
        <v>18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237</v>
      </c>
      <c r="R1216">
        <v>772</v>
      </c>
      <c r="S1216">
        <v>770</v>
      </c>
      <c r="T1216">
        <v>1.7582217363578381</v>
      </c>
      <c r="U1216">
        <v>1.784048030155742</v>
      </c>
      <c r="V1216">
        <v>15.233160621761661</v>
      </c>
      <c r="W1216">
        <v>56.763636363636358</v>
      </c>
      <c r="X1216">
        <v>162.39453460499973</v>
      </c>
      <c r="Y1216">
        <v>149.55077720207257</v>
      </c>
      <c r="Z1216">
        <v>149.93922077922079</v>
      </c>
      <c r="AA1216">
        <v>34.371181214705295</v>
      </c>
      <c r="AB1216">
        <v>4.7332729153456556</v>
      </c>
      <c r="AC1216">
        <v>-52.347261475283283</v>
      </c>
    </row>
    <row r="1217" spans="1:29">
      <c r="A1217">
        <v>3</v>
      </c>
      <c r="B1217">
        <v>852</v>
      </c>
      <c r="C1217">
        <v>2007</v>
      </c>
      <c r="D1217">
        <v>99</v>
      </c>
      <c r="E1217">
        <v>19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246</v>
      </c>
      <c r="R1217">
        <v>822</v>
      </c>
      <c r="S1217">
        <v>818</v>
      </c>
      <c r="T1217">
        <v>1.8720962011478548</v>
      </c>
      <c r="U1217">
        <v>1.8625609655825497</v>
      </c>
      <c r="V1217">
        <v>15.669099756690999</v>
      </c>
      <c r="W1217">
        <v>57.045232273838621</v>
      </c>
      <c r="X1217">
        <v>159.46176779938463</v>
      </c>
      <c r="Y1217">
        <v>146.63515815085157</v>
      </c>
      <c r="Z1217">
        <v>147.35220048899757</v>
      </c>
      <c r="AA1217">
        <v>31.089901210208513</v>
      </c>
      <c r="AB1217">
        <v>4.6392244954468369</v>
      </c>
      <c r="AC1217">
        <v>-47.024664837700278</v>
      </c>
    </row>
    <row r="1218" spans="1:29">
      <c r="A1218">
        <v>3</v>
      </c>
      <c r="B1218">
        <v>853</v>
      </c>
      <c r="C1218">
        <v>2007</v>
      </c>
      <c r="D1218">
        <v>99</v>
      </c>
      <c r="E1218">
        <v>20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262</v>
      </c>
      <c r="R1218">
        <v>859</v>
      </c>
      <c r="S1218">
        <v>854</v>
      </c>
      <c r="T1218">
        <v>1.9563633050924656</v>
      </c>
      <c r="U1218">
        <v>1.9725090531553859</v>
      </c>
      <c r="V1218">
        <v>15.544819557625148</v>
      </c>
      <c r="W1218">
        <v>56.881733021077267</v>
      </c>
      <c r="X1218">
        <v>161.84154267415195</v>
      </c>
      <c r="Y1218">
        <v>148.60221187427248</v>
      </c>
      <c r="Z1218">
        <v>149.47224824355979</v>
      </c>
      <c r="AA1218">
        <v>33.183783042417737</v>
      </c>
      <c r="AB1218">
        <v>4.8837846492398436</v>
      </c>
      <c r="AC1218">
        <v>-48.859069280065803</v>
      </c>
    </row>
    <row r="1219" spans="1:29">
      <c r="A1219">
        <v>3</v>
      </c>
      <c r="B1219">
        <v>854</v>
      </c>
      <c r="C1219">
        <v>2007</v>
      </c>
      <c r="D1219">
        <v>99</v>
      </c>
      <c r="E1219">
        <v>21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253</v>
      </c>
      <c r="R1219">
        <v>781</v>
      </c>
      <c r="S1219">
        <v>773</v>
      </c>
      <c r="T1219">
        <v>1.7787191400200422</v>
      </c>
      <c r="U1219">
        <v>1.7833109428247846</v>
      </c>
      <c r="V1219">
        <v>15.690140845070422</v>
      </c>
      <c r="W1219">
        <v>56.584734799482518</v>
      </c>
      <c r="X1219">
        <v>161.11133460865636</v>
      </c>
      <c r="Y1219">
        <v>147.76632522407178</v>
      </c>
      <c r="Z1219">
        <v>149.29560155239332</v>
      </c>
      <c r="AA1219">
        <v>34.639266598550655</v>
      </c>
      <c r="AB1219">
        <v>5.0648702421712173</v>
      </c>
      <c r="AC1219">
        <v>-48.00486385580647</v>
      </c>
    </row>
    <row r="1220" spans="1:29">
      <c r="A1220">
        <v>3</v>
      </c>
      <c r="B1220">
        <v>855</v>
      </c>
      <c r="C1220">
        <v>2007</v>
      </c>
      <c r="D1220">
        <v>99</v>
      </c>
      <c r="E1220">
        <v>22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235</v>
      </c>
      <c r="R1220">
        <v>768</v>
      </c>
      <c r="S1220">
        <v>764</v>
      </c>
      <c r="T1220">
        <v>1.7491117791746373</v>
      </c>
      <c r="U1220">
        <v>1.7227168012968779</v>
      </c>
      <c r="V1220">
        <v>15.5078125</v>
      </c>
      <c r="W1220">
        <v>56.344240837696333</v>
      </c>
      <c r="X1220">
        <v>158.02354189237988</v>
      </c>
      <c r="Y1220">
        <v>145.16171874999995</v>
      </c>
      <c r="Z1220">
        <v>145.92172774869104</v>
      </c>
      <c r="AA1220">
        <v>32.706311319931217</v>
      </c>
      <c r="AB1220">
        <v>4.5617440433310312</v>
      </c>
      <c r="AC1220">
        <v>-48.191240474740226</v>
      </c>
    </row>
    <row r="1221" spans="1:29">
      <c r="A1221">
        <v>3</v>
      </c>
      <c r="B1221">
        <v>856</v>
      </c>
      <c r="C1221">
        <v>2007</v>
      </c>
      <c r="D1221">
        <v>99</v>
      </c>
      <c r="E1221">
        <v>23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251</v>
      </c>
      <c r="R1221">
        <v>979</v>
      </c>
      <c r="S1221">
        <v>975</v>
      </c>
      <c r="T1221">
        <v>2.2296620205885032</v>
      </c>
      <c r="U1221">
        <v>2.1959145057195095</v>
      </c>
      <c r="V1221">
        <v>15.3799795709908</v>
      </c>
      <c r="W1221">
        <v>56.588717948717957</v>
      </c>
      <c r="X1221">
        <v>157.71792695356547</v>
      </c>
      <c r="Y1221">
        <v>145.15505617977519</v>
      </c>
      <c r="Z1221">
        <v>145.75056410256403</v>
      </c>
      <c r="AA1221">
        <v>32.34263768622332</v>
      </c>
      <c r="AB1221">
        <v>4.6674075489653921</v>
      </c>
      <c r="AC1221">
        <v>-52.551556739486315</v>
      </c>
    </row>
    <row r="1222" spans="1:29">
      <c r="A1222">
        <v>3</v>
      </c>
      <c r="B1222">
        <v>857</v>
      </c>
      <c r="C1222">
        <v>2007</v>
      </c>
      <c r="D1222">
        <v>99</v>
      </c>
      <c r="E1222">
        <v>24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227</v>
      </c>
      <c r="R1222">
        <v>763</v>
      </c>
      <c r="S1222">
        <v>760</v>
      </c>
      <c r="T1222">
        <v>1.7377243326956362</v>
      </c>
      <c r="U1222">
        <v>1.7476216996470471</v>
      </c>
      <c r="V1222">
        <v>14.551769331585851</v>
      </c>
      <c r="W1222">
        <v>56.121052631578941</v>
      </c>
      <c r="X1222">
        <v>161.18929526346503</v>
      </c>
      <c r="Y1222">
        <v>148.22529488859749</v>
      </c>
      <c r="Z1222">
        <v>148.81039473684197</v>
      </c>
      <c r="AA1222">
        <v>33.532404356823179</v>
      </c>
      <c r="AB1222">
        <v>4.8575582936468118</v>
      </c>
      <c r="AC1222">
        <v>-52.283508360546321</v>
      </c>
    </row>
    <row r="1223" spans="1:29">
      <c r="A1223">
        <v>3</v>
      </c>
      <c r="B1223">
        <v>858</v>
      </c>
      <c r="C1223">
        <v>2007</v>
      </c>
      <c r="D1223">
        <v>99</v>
      </c>
      <c r="E1223">
        <v>25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248</v>
      </c>
      <c r="R1223">
        <v>776</v>
      </c>
      <c r="S1223">
        <v>774</v>
      </c>
      <c r="T1223">
        <v>1.7673316935410404</v>
      </c>
      <c r="U1223">
        <v>1.7788096107596325</v>
      </c>
      <c r="V1223">
        <v>15.387886597938143</v>
      </c>
      <c r="W1223">
        <v>56.581395348837219</v>
      </c>
      <c r="X1223">
        <v>161.083870391261</v>
      </c>
      <c r="Y1223">
        <v>148.3430412371134</v>
      </c>
      <c r="Z1223">
        <v>148.72635658914737</v>
      </c>
      <c r="AA1223">
        <v>33.715513767962996</v>
      </c>
      <c r="AB1223">
        <v>4.7346067853808895</v>
      </c>
      <c r="AC1223">
        <v>-49.66861812410545</v>
      </c>
    </row>
    <row r="1224" spans="1:29">
      <c r="A1224">
        <v>3</v>
      </c>
      <c r="B1224">
        <v>859</v>
      </c>
      <c r="C1224">
        <v>2007</v>
      </c>
      <c r="D1224">
        <v>99</v>
      </c>
      <c r="E1224">
        <v>26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225</v>
      </c>
      <c r="R1224">
        <v>720</v>
      </c>
      <c r="S1224">
        <v>712</v>
      </c>
      <c r="T1224">
        <v>1.639792292976223</v>
      </c>
      <c r="U1224">
        <v>1.6465851060734349</v>
      </c>
      <c r="V1224">
        <v>15.583333333333337</v>
      </c>
      <c r="W1224">
        <v>56.800561797752806</v>
      </c>
      <c r="X1224">
        <v>161.76477669435411</v>
      </c>
      <c r="Y1224">
        <v>147.99638888888902</v>
      </c>
      <c r="Z1224">
        <v>149.65926966292145</v>
      </c>
      <c r="AA1224">
        <v>32.071309214740054</v>
      </c>
      <c r="AB1224">
        <v>4.5527001148844963</v>
      </c>
      <c r="AC1224">
        <v>-46.88519116343916</v>
      </c>
    </row>
    <row r="1225" spans="1:29">
      <c r="A1225">
        <v>3</v>
      </c>
      <c r="B1225">
        <v>860</v>
      </c>
      <c r="C1225">
        <v>2007</v>
      </c>
      <c r="D1225">
        <v>99</v>
      </c>
      <c r="E1225">
        <v>27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241</v>
      </c>
      <c r="R1225">
        <v>799</v>
      </c>
      <c r="S1225">
        <v>796</v>
      </c>
      <c r="T1225">
        <v>1.8197139473444477</v>
      </c>
      <c r="U1225">
        <v>1.848159175384398</v>
      </c>
      <c r="V1225">
        <v>14.541927409261579</v>
      </c>
      <c r="W1225">
        <v>56.608040201005025</v>
      </c>
      <c r="X1225">
        <v>162.6298854065958</v>
      </c>
      <c r="Y1225">
        <v>149.68973717146437</v>
      </c>
      <c r="Z1225">
        <v>150.25389447236179</v>
      </c>
      <c r="AA1225">
        <v>32.807011023106874</v>
      </c>
      <c r="AB1225">
        <v>4.9636503505388445</v>
      </c>
      <c r="AC1225">
        <v>-49.941566759551762</v>
      </c>
    </row>
    <row r="1226" spans="1:29">
      <c r="A1226">
        <v>3</v>
      </c>
      <c r="B1226">
        <v>861</v>
      </c>
      <c r="C1226">
        <v>2007</v>
      </c>
      <c r="D1226">
        <v>99</v>
      </c>
      <c r="E1226">
        <v>28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215</v>
      </c>
      <c r="R1226">
        <v>674</v>
      </c>
      <c r="S1226">
        <v>671</v>
      </c>
      <c r="T1226">
        <v>1.5350277853694085</v>
      </c>
      <c r="U1226">
        <v>1.5546747971468449</v>
      </c>
      <c r="V1226">
        <v>15.094955489614247</v>
      </c>
      <c r="W1226">
        <v>56.985096870342751</v>
      </c>
      <c r="X1226">
        <v>162.42915148962683</v>
      </c>
      <c r="Y1226">
        <v>149.27225519287839</v>
      </c>
      <c r="Z1226">
        <v>149.93964232488827</v>
      </c>
      <c r="AA1226">
        <v>35.197325072673472</v>
      </c>
      <c r="AB1226">
        <v>4.9696322162394475</v>
      </c>
      <c r="AC1226">
        <v>-53.058874056189588</v>
      </c>
    </row>
    <row r="1227" spans="1:29">
      <c r="A1227">
        <v>3</v>
      </c>
      <c r="B1227">
        <v>862</v>
      </c>
      <c r="C1227">
        <v>2007</v>
      </c>
      <c r="D1227">
        <v>99</v>
      </c>
      <c r="E1227">
        <v>29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213</v>
      </c>
      <c r="R1227">
        <v>856</v>
      </c>
      <c r="S1227">
        <v>852</v>
      </c>
      <c r="T1227">
        <v>1.9495308372050657</v>
      </c>
      <c r="U1227">
        <v>1.9314376817308521</v>
      </c>
      <c r="V1227">
        <v>15.273364485981308</v>
      </c>
      <c r="W1227">
        <v>56.468309859154921</v>
      </c>
      <c r="X1227">
        <v>158.88837699091749</v>
      </c>
      <c r="Y1227">
        <v>146.0179906542057</v>
      </c>
      <c r="Z1227">
        <v>146.70352112676059</v>
      </c>
      <c r="AA1227">
        <v>32.674774362196423</v>
      </c>
      <c r="AB1227">
        <v>4.6060972509498868</v>
      </c>
      <c r="AC1227">
        <v>-40.159416970199111</v>
      </c>
    </row>
    <row r="1228" spans="1:29">
      <c r="A1228">
        <v>3</v>
      </c>
      <c r="B1228">
        <v>863</v>
      </c>
      <c r="C1228">
        <v>2007</v>
      </c>
      <c r="D1228">
        <v>99</v>
      </c>
      <c r="E1228">
        <v>30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238</v>
      </c>
      <c r="R1228">
        <v>916</v>
      </c>
      <c r="S1228">
        <v>913</v>
      </c>
      <c r="T1228">
        <v>2.0861801949530836</v>
      </c>
      <c r="U1228">
        <v>2.0344027553653348</v>
      </c>
      <c r="V1228">
        <v>14.643013100436677</v>
      </c>
      <c r="W1228">
        <v>56.818181818181827</v>
      </c>
      <c r="X1228">
        <v>156.19739599842924</v>
      </c>
      <c r="Y1228">
        <v>143.72783842794763</v>
      </c>
      <c r="Z1228">
        <v>144.20010952902521</v>
      </c>
      <c r="AA1228">
        <v>31.931671813877319</v>
      </c>
      <c r="AB1228">
        <v>4.3935402872966192</v>
      </c>
      <c r="AC1228">
        <v>-40.286012574630504</v>
      </c>
    </row>
    <row r="1229" spans="1:29">
      <c r="A1229">
        <v>3</v>
      </c>
      <c r="B1229">
        <v>864</v>
      </c>
      <c r="C1229">
        <v>2007</v>
      </c>
      <c r="D1229">
        <v>99</v>
      </c>
      <c r="E1229">
        <v>31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223</v>
      </c>
      <c r="R1229">
        <v>705</v>
      </c>
      <c r="S1229">
        <v>699</v>
      </c>
      <c r="T1229">
        <v>1.6056299535392189</v>
      </c>
      <c r="U1229">
        <v>1.6175296488743109</v>
      </c>
      <c r="V1229">
        <v>15.975886524822695</v>
      </c>
      <c r="W1229">
        <v>56.796852646638051</v>
      </c>
      <c r="X1229">
        <v>162.05158940550012</v>
      </c>
      <c r="Y1229">
        <v>148.47815602836889</v>
      </c>
      <c r="Z1229">
        <v>149.75264663805444</v>
      </c>
      <c r="AA1229">
        <v>31.693152449157591</v>
      </c>
      <c r="AB1229">
        <v>4.4000834098971806</v>
      </c>
      <c r="AC1229">
        <v>-46.477713984616749</v>
      </c>
    </row>
    <row r="1230" spans="1:29">
      <c r="A1230">
        <v>3</v>
      </c>
      <c r="B1230">
        <v>865</v>
      </c>
      <c r="C1230">
        <v>2007</v>
      </c>
      <c r="D1230">
        <v>99</v>
      </c>
      <c r="E1230">
        <v>32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260</v>
      </c>
      <c r="R1230">
        <v>855</v>
      </c>
      <c r="S1230">
        <v>852</v>
      </c>
      <c r="T1230">
        <v>1.9472533479092649</v>
      </c>
      <c r="U1230">
        <v>1.9688545216297819</v>
      </c>
      <c r="V1230">
        <v>15.270175438596496</v>
      </c>
      <c r="W1230">
        <v>56.678403755868551</v>
      </c>
      <c r="X1230">
        <v>161.90606527152121</v>
      </c>
      <c r="Y1230">
        <v>149.02081871345041</v>
      </c>
      <c r="Z1230">
        <v>149.54553990610339</v>
      </c>
      <c r="AA1230">
        <v>35.03313342899812</v>
      </c>
      <c r="AB1230">
        <v>4.8876920527217198</v>
      </c>
      <c r="AC1230">
        <v>-49.185232744109101</v>
      </c>
    </row>
    <row r="1231" spans="1:29">
      <c r="A1231">
        <v>3</v>
      </c>
      <c r="B1231">
        <v>866</v>
      </c>
      <c r="C1231">
        <v>2007</v>
      </c>
      <c r="D1231">
        <v>99</v>
      </c>
      <c r="E1231">
        <v>33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249</v>
      </c>
      <c r="R1231">
        <v>841</v>
      </c>
      <c r="S1231">
        <v>838</v>
      </c>
      <c r="T1231">
        <v>1.9153684977680605</v>
      </c>
      <c r="U1231">
        <v>1.9427226896511391</v>
      </c>
      <c r="V1231">
        <v>15.059453032104637</v>
      </c>
      <c r="W1231">
        <v>56.846062052505985</v>
      </c>
      <c r="X1231">
        <v>162.49782606735261</v>
      </c>
      <c r="Y1231">
        <v>149.49072532699162</v>
      </c>
      <c r="Z1231">
        <v>150.02589498806677</v>
      </c>
      <c r="AA1231">
        <v>33.106187873441961</v>
      </c>
      <c r="AB1231">
        <v>4.7305867584985668</v>
      </c>
      <c r="AC1231">
        <v>-49.932002573331921</v>
      </c>
    </row>
    <row r="1232" spans="1:29">
      <c r="A1232">
        <v>3</v>
      </c>
      <c r="B1232">
        <v>867</v>
      </c>
      <c r="C1232">
        <v>2007</v>
      </c>
      <c r="D1232">
        <v>99</v>
      </c>
      <c r="E1232">
        <v>34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247</v>
      </c>
      <c r="R1232">
        <v>801</v>
      </c>
      <c r="S1232">
        <v>801</v>
      </c>
      <c r="T1232">
        <v>1.8242689259360485</v>
      </c>
      <c r="U1232">
        <v>1.8463295917369065</v>
      </c>
      <c r="V1232">
        <v>14.856429463171036</v>
      </c>
      <c r="W1232">
        <v>56.94631710362048</v>
      </c>
      <c r="X1232">
        <v>161.61231288624859</v>
      </c>
      <c r="Y1232">
        <v>149.16816479400742</v>
      </c>
      <c r="Z1232">
        <v>149.16816479400742</v>
      </c>
      <c r="AA1232">
        <v>33.261994414230749</v>
      </c>
      <c r="AB1232">
        <v>4.5576747410837717</v>
      </c>
      <c r="AC1232">
        <v>-43.763976795161319</v>
      </c>
    </row>
    <row r="1233" spans="1:29">
      <c r="A1233">
        <v>3</v>
      </c>
      <c r="B1233">
        <v>868</v>
      </c>
      <c r="C1233">
        <v>2007</v>
      </c>
      <c r="D1233">
        <v>99</v>
      </c>
      <c r="E1233">
        <v>35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249</v>
      </c>
      <c r="R1233">
        <v>761</v>
      </c>
      <c r="S1233">
        <v>758</v>
      </c>
      <c r="T1233">
        <v>1.7331693541040347</v>
      </c>
      <c r="U1233">
        <v>1.7505499606369099</v>
      </c>
      <c r="V1233">
        <v>14.611038107752956</v>
      </c>
      <c r="W1233">
        <v>56.362796833773089</v>
      </c>
      <c r="X1233">
        <v>161.80070415416779</v>
      </c>
      <c r="Y1233">
        <v>148.86386333771364</v>
      </c>
      <c r="Z1233">
        <v>149.45303430079161</v>
      </c>
      <c r="AA1233">
        <v>33.951772563242358</v>
      </c>
      <c r="AB1233">
        <v>4.9066793728506335</v>
      </c>
      <c r="AC1233">
        <v>-48.180407579166882</v>
      </c>
    </row>
    <row r="1234" spans="1:29">
      <c r="A1234">
        <v>3</v>
      </c>
      <c r="B1234">
        <v>869</v>
      </c>
      <c r="C1234">
        <v>2007</v>
      </c>
      <c r="D1234">
        <v>99</v>
      </c>
      <c r="E1234">
        <v>36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230</v>
      </c>
      <c r="R1234">
        <v>798</v>
      </c>
      <c r="S1234">
        <v>793</v>
      </c>
      <c r="T1234">
        <v>1.8174364580486473</v>
      </c>
      <c r="U1234">
        <v>1.7960886684844957</v>
      </c>
      <c r="V1234">
        <v>14.796992481203004</v>
      </c>
      <c r="W1234">
        <v>56.597730138713743</v>
      </c>
      <c r="X1234">
        <v>158.7631049454622</v>
      </c>
      <c r="Y1234">
        <v>145.65463659147872</v>
      </c>
      <c r="Z1234">
        <v>146.57301387137451</v>
      </c>
      <c r="AA1234">
        <v>34.100334532882997</v>
      </c>
      <c r="AB1234">
        <v>4.8217503106571806</v>
      </c>
      <c r="AC1234">
        <v>-46.782648893280161</v>
      </c>
    </row>
    <row r="1235" spans="1:29">
      <c r="A1235">
        <v>3</v>
      </c>
      <c r="B1235">
        <v>870</v>
      </c>
      <c r="C1235">
        <v>2007</v>
      </c>
      <c r="D1235">
        <v>99</v>
      </c>
      <c r="E1235">
        <v>37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267</v>
      </c>
      <c r="R1235">
        <v>1134</v>
      </c>
      <c r="S1235">
        <v>1130</v>
      </c>
      <c r="T1235">
        <v>2.5826728614375498</v>
      </c>
      <c r="U1235">
        <v>2.5155198991404939</v>
      </c>
      <c r="V1235">
        <v>15.018518518518523</v>
      </c>
      <c r="W1235">
        <v>56.474336283185849</v>
      </c>
      <c r="X1235">
        <v>156.08666242469073</v>
      </c>
      <c r="Y1235">
        <v>143.55361552028225</v>
      </c>
      <c r="Z1235">
        <v>144.06176991150451</v>
      </c>
      <c r="AA1235">
        <v>31.989494520846424</v>
      </c>
      <c r="AB1235">
        <v>4.6877505362863996</v>
      </c>
      <c r="AC1235">
        <v>-40.520818429247903</v>
      </c>
    </row>
    <row r="1236" spans="1:29">
      <c r="A1236">
        <v>3</v>
      </c>
      <c r="B1236">
        <v>871</v>
      </c>
      <c r="C1236">
        <v>2007</v>
      </c>
      <c r="D1236">
        <v>99</v>
      </c>
      <c r="E1236">
        <v>38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  <c r="Q1236">
        <v>248</v>
      </c>
      <c r="R1236">
        <v>993</v>
      </c>
      <c r="S1236">
        <v>993</v>
      </c>
      <c r="T1236">
        <v>2.2615468707297079</v>
      </c>
      <c r="U1236">
        <v>2.1792968177591163</v>
      </c>
      <c r="V1236">
        <v>14.675730110775428</v>
      </c>
      <c r="W1236">
        <v>56.13595166163141</v>
      </c>
      <c r="X1236">
        <v>153.87386679672096</v>
      </c>
      <c r="Y1236">
        <v>142.0255790533738</v>
      </c>
      <c r="Z1236">
        <v>142.0255790533738</v>
      </c>
      <c r="AA1236">
        <v>29.821484484343362</v>
      </c>
      <c r="AB1236">
        <v>4.3713162049001495</v>
      </c>
      <c r="AC1236">
        <v>-32.89622527097282</v>
      </c>
    </row>
    <row r="1237" spans="1:29">
      <c r="A1237">
        <v>3</v>
      </c>
      <c r="B1237">
        <v>872</v>
      </c>
      <c r="C1237">
        <v>2007</v>
      </c>
      <c r="D1237">
        <v>99</v>
      </c>
      <c r="E1237">
        <v>39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247</v>
      </c>
      <c r="R1237">
        <v>932</v>
      </c>
      <c r="S1237">
        <v>930</v>
      </c>
      <c r="T1237">
        <v>2.1226200236858888</v>
      </c>
      <c r="U1237">
        <v>2.1202139370481334</v>
      </c>
      <c r="V1237">
        <v>15.467811158798284</v>
      </c>
      <c r="W1237">
        <v>56.751612903225798</v>
      </c>
      <c r="X1237">
        <v>159.75371874694852</v>
      </c>
      <c r="Y1237">
        <v>147.21877682403419</v>
      </c>
      <c r="Z1237">
        <v>147.53537634408579</v>
      </c>
      <c r="AA1237">
        <v>34.723547309594487</v>
      </c>
      <c r="AB1237">
        <v>4.9199640024739955</v>
      </c>
      <c r="AC1237">
        <v>-49.147140555231125</v>
      </c>
    </row>
    <row r="1238" spans="1:29">
      <c r="A1238">
        <v>3</v>
      </c>
      <c r="B1238">
        <v>873</v>
      </c>
      <c r="C1238">
        <v>2007</v>
      </c>
      <c r="D1238">
        <v>99</v>
      </c>
      <c r="E1238">
        <v>40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255</v>
      </c>
      <c r="R1238">
        <v>838</v>
      </c>
      <c r="S1238">
        <v>836</v>
      </c>
      <c r="T1238">
        <v>1.9085360298806595</v>
      </c>
      <c r="U1238">
        <v>1.8666574404554372</v>
      </c>
      <c r="V1238">
        <v>15.258949880668256</v>
      </c>
      <c r="W1238">
        <v>56.946172248803826</v>
      </c>
      <c r="X1238">
        <v>156.33776959535831</v>
      </c>
      <c r="Y1238">
        <v>144.15178997613381</v>
      </c>
      <c r="Z1238">
        <v>144.49665071770349</v>
      </c>
      <c r="AA1238">
        <v>33.105394814377036</v>
      </c>
      <c r="AB1238">
        <v>3.2908416033545222</v>
      </c>
      <c r="AC1238">
        <v>-70.315955103288275</v>
      </c>
    </row>
    <row r="1239" spans="1:29">
      <c r="A1239">
        <v>3</v>
      </c>
      <c r="B1239">
        <v>874</v>
      </c>
      <c r="C1239">
        <v>2007</v>
      </c>
      <c r="D1239">
        <v>99</v>
      </c>
      <c r="E1239">
        <v>41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284</v>
      </c>
      <c r="R1239">
        <v>939</v>
      </c>
      <c r="S1239">
        <v>937</v>
      </c>
      <c r="T1239">
        <v>2.1385624487564905</v>
      </c>
      <c r="U1239">
        <v>2.1007854275887623</v>
      </c>
      <c r="V1239">
        <v>14.893503727369536</v>
      </c>
      <c r="W1239">
        <v>56.98932764140875</v>
      </c>
      <c r="X1239">
        <v>157.06861798298601</v>
      </c>
      <c r="Y1239">
        <v>144.78232161874331</v>
      </c>
      <c r="Z1239">
        <v>145.09135538954101</v>
      </c>
      <c r="AA1239">
        <v>33.68948703671321</v>
      </c>
      <c r="AB1239">
        <v>4.6066043810600048</v>
      </c>
      <c r="AC1239">
        <v>-44.318427203281857</v>
      </c>
    </row>
    <row r="1240" spans="1:29">
      <c r="A1240">
        <v>3</v>
      </c>
      <c r="B1240">
        <v>875</v>
      </c>
      <c r="C1240">
        <v>2007</v>
      </c>
      <c r="D1240">
        <v>99</v>
      </c>
      <c r="E1240">
        <v>42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253</v>
      </c>
      <c r="R1240">
        <v>945</v>
      </c>
      <c r="S1240">
        <v>943</v>
      </c>
      <c r="T1240">
        <v>2.1522273845312925</v>
      </c>
      <c r="U1240">
        <v>2.0928041779778783</v>
      </c>
      <c r="V1240">
        <v>15.207407407407404</v>
      </c>
      <c r="W1240">
        <v>57.128313891834573</v>
      </c>
      <c r="X1240">
        <v>155.60542743641349</v>
      </c>
      <c r="Y1240">
        <v>143.31650793650795</v>
      </c>
      <c r="Z1240">
        <v>143.62046659597027</v>
      </c>
      <c r="AA1240">
        <v>32.842523372265568</v>
      </c>
      <c r="AB1240">
        <v>4.5761466027302484</v>
      </c>
      <c r="AC1240">
        <v>-43.379883219838803</v>
      </c>
    </row>
    <row r="1241" spans="1:29">
      <c r="A1241">
        <v>3</v>
      </c>
      <c r="B1241">
        <v>876</v>
      </c>
      <c r="C1241">
        <v>2007</v>
      </c>
      <c r="D1241">
        <v>99</v>
      </c>
      <c r="E1241">
        <v>43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  <c r="Q1241">
        <v>277</v>
      </c>
      <c r="R1241">
        <v>914</v>
      </c>
      <c r="S1241">
        <v>913</v>
      </c>
      <c r="T1241">
        <v>2.0816252163614841</v>
      </c>
      <c r="U1241">
        <v>2.0791008436992113</v>
      </c>
      <c r="V1241">
        <v>15.475929978118163</v>
      </c>
      <c r="W1241">
        <v>56.859802847754679</v>
      </c>
      <c r="X1241">
        <v>159.6277716797334</v>
      </c>
      <c r="Y1241">
        <v>147.20711159737425</v>
      </c>
      <c r="Z1241">
        <v>147.36834611171972</v>
      </c>
      <c r="AA1241">
        <v>33.441915694291005</v>
      </c>
      <c r="AB1241">
        <v>4.5932059408932684</v>
      </c>
      <c r="AC1241">
        <v>-49.375217209826396</v>
      </c>
    </row>
    <row r="1242" spans="1:29">
      <c r="A1242">
        <v>3</v>
      </c>
      <c r="B1242">
        <v>877</v>
      </c>
      <c r="C1242">
        <v>2007</v>
      </c>
      <c r="D1242">
        <v>99</v>
      </c>
      <c r="E1242">
        <v>44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  <c r="Q1242">
        <v>256</v>
      </c>
      <c r="R1242">
        <v>868</v>
      </c>
      <c r="S1242">
        <v>862</v>
      </c>
      <c r="T1242">
        <v>1.9768607087546683</v>
      </c>
      <c r="U1242">
        <v>1.9510778913251099</v>
      </c>
      <c r="V1242">
        <v>14.660138248847923</v>
      </c>
      <c r="W1242">
        <v>56.73781902552205</v>
      </c>
      <c r="X1242">
        <v>158.53682891393029</v>
      </c>
      <c r="Y1242">
        <v>145.46359447004613</v>
      </c>
      <c r="Z1242">
        <v>146.4761020881671</v>
      </c>
      <c r="AA1242">
        <v>32.769199712099379</v>
      </c>
      <c r="AB1242">
        <v>4.3153999177187243</v>
      </c>
      <c r="AC1242">
        <v>-41.274493807103184</v>
      </c>
    </row>
    <row r="1243" spans="1:29">
      <c r="A1243">
        <v>3</v>
      </c>
      <c r="B1243">
        <v>878</v>
      </c>
      <c r="C1243">
        <v>2007</v>
      </c>
      <c r="D1243">
        <v>99</v>
      </c>
      <c r="E1243">
        <v>45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241</v>
      </c>
      <c r="R1243">
        <v>887</v>
      </c>
      <c r="S1243">
        <v>886</v>
      </c>
      <c r="T1243">
        <v>2.0201330053748752</v>
      </c>
      <c r="U1243">
        <v>1.9994444184927185</v>
      </c>
      <c r="V1243">
        <v>14.937993235625703</v>
      </c>
      <c r="W1243">
        <v>56.917607223476288</v>
      </c>
      <c r="X1243">
        <v>158.19536069944951</v>
      </c>
      <c r="Y1243">
        <v>145.87643742953759</v>
      </c>
      <c r="Z1243">
        <v>146.04108352144453</v>
      </c>
      <c r="AA1243">
        <v>31.900087472722426</v>
      </c>
      <c r="AB1243">
        <v>4.0949488964133796</v>
      </c>
      <c r="AC1243">
        <v>-35.602464479294071</v>
      </c>
    </row>
    <row r="1244" spans="1:29">
      <c r="A1244">
        <v>3</v>
      </c>
      <c r="B1244">
        <v>879</v>
      </c>
      <c r="C1244">
        <v>2007</v>
      </c>
      <c r="D1244">
        <v>99</v>
      </c>
      <c r="E1244">
        <v>46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272</v>
      </c>
      <c r="R1244">
        <v>1002</v>
      </c>
      <c r="S1244">
        <v>996</v>
      </c>
      <c r="T1244">
        <v>2.28204427439191</v>
      </c>
      <c r="U1244">
        <v>2.2486479276403366</v>
      </c>
      <c r="V1244">
        <v>14.785429141716564</v>
      </c>
      <c r="W1244">
        <v>56.78212851405624</v>
      </c>
      <c r="X1244">
        <v>158.1019975217495</v>
      </c>
      <c r="Y1244">
        <v>145.22894211576843</v>
      </c>
      <c r="Z1244">
        <v>146.10381526104413</v>
      </c>
      <c r="AA1244">
        <v>32.219286073442881</v>
      </c>
      <c r="AB1244">
        <v>4.512557432974555</v>
      </c>
      <c r="AC1244">
        <v>-47.589711290039538</v>
      </c>
    </row>
    <row r="1245" spans="1:29">
      <c r="A1245">
        <v>3</v>
      </c>
      <c r="B1245">
        <v>880</v>
      </c>
      <c r="C1245">
        <v>2007</v>
      </c>
      <c r="D1245">
        <v>99</v>
      </c>
      <c r="E1245">
        <v>47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264</v>
      </c>
      <c r="R1245">
        <v>1065</v>
      </c>
      <c r="S1245">
        <v>1061</v>
      </c>
      <c r="T1245">
        <v>2.42552610002733</v>
      </c>
      <c r="U1245">
        <v>2.4057016131102138</v>
      </c>
      <c r="V1245">
        <v>14.484507042253515</v>
      </c>
      <c r="W1245">
        <v>56.192271442035825</v>
      </c>
      <c r="X1245">
        <v>158.91169334533737</v>
      </c>
      <c r="Y1245">
        <v>146.1812206572769</v>
      </c>
      <c r="Z1245">
        <v>146.73232799245989</v>
      </c>
      <c r="AA1245">
        <v>32.473761193038989</v>
      </c>
      <c r="AB1245">
        <v>4.5522184031560524</v>
      </c>
      <c r="AC1245">
        <v>-41.421745575174718</v>
      </c>
    </row>
    <row r="1246" spans="1:29">
      <c r="A1246">
        <v>3</v>
      </c>
      <c r="B1246">
        <v>881</v>
      </c>
      <c r="C1246">
        <v>2007</v>
      </c>
      <c r="D1246">
        <v>99</v>
      </c>
      <c r="E1246">
        <v>48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276</v>
      </c>
      <c r="R1246">
        <v>999</v>
      </c>
      <c r="S1246">
        <v>994</v>
      </c>
      <c r="T1246">
        <v>2.2752118065045095</v>
      </c>
      <c r="U1246">
        <v>2.184019121497907</v>
      </c>
      <c r="V1246">
        <v>15.202202202202201</v>
      </c>
      <c r="W1246">
        <v>57.221327967806815</v>
      </c>
      <c r="X1246">
        <v>153.91252574351188</v>
      </c>
      <c r="Y1246">
        <v>141.47847847847862</v>
      </c>
      <c r="Z1246">
        <v>142.19014084507057</v>
      </c>
      <c r="AA1246">
        <v>31.430775127747673</v>
      </c>
      <c r="AB1246">
        <v>4.4275191021021048</v>
      </c>
      <c r="AC1246">
        <v>-43.460444071133054</v>
      </c>
    </row>
    <row r="1247" spans="1:29">
      <c r="A1247">
        <v>3</v>
      </c>
      <c r="B1247">
        <v>882</v>
      </c>
      <c r="C1247">
        <v>2007</v>
      </c>
      <c r="D1247">
        <v>99</v>
      </c>
      <c r="E1247">
        <v>49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259</v>
      </c>
      <c r="R1247">
        <v>818</v>
      </c>
      <c r="S1247">
        <v>814</v>
      </c>
      <c r="T1247">
        <v>1.8629862439646527</v>
      </c>
      <c r="U1247">
        <v>1.8628638358485177</v>
      </c>
      <c r="V1247">
        <v>15.055012224938871</v>
      </c>
      <c r="W1247">
        <v>56.864864864864863</v>
      </c>
      <c r="X1247">
        <v>160.37848304799638</v>
      </c>
      <c r="Y1247">
        <v>147.37616136919308</v>
      </c>
      <c r="Z1247">
        <v>148.10036855036839</v>
      </c>
      <c r="AA1247">
        <v>33.763471056027448</v>
      </c>
      <c r="AB1247">
        <v>4.3404184536454409</v>
      </c>
      <c r="AC1247">
        <v>-40.537903117859571</v>
      </c>
    </row>
    <row r="1248" spans="1:29">
      <c r="A1248">
        <v>3</v>
      </c>
      <c r="B1248">
        <v>883</v>
      </c>
      <c r="C1248">
        <v>2007</v>
      </c>
      <c r="D1248">
        <v>99</v>
      </c>
      <c r="E1248">
        <v>50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248</v>
      </c>
      <c r="R1248">
        <v>756</v>
      </c>
      <c r="S1248">
        <v>754</v>
      </c>
      <c r="T1248">
        <v>1.721781907625034</v>
      </c>
      <c r="U1248">
        <v>1.7209320300866988</v>
      </c>
      <c r="V1248">
        <v>15.013227513227516</v>
      </c>
      <c r="W1248">
        <v>56.806366047745357</v>
      </c>
      <c r="X1248">
        <v>159.97494941156933</v>
      </c>
      <c r="Y1248">
        <v>147.3130952380952</v>
      </c>
      <c r="Z1248">
        <v>147.70384615384611</v>
      </c>
      <c r="AA1248">
        <v>34.496355838102048</v>
      </c>
      <c r="AB1248">
        <v>4.2960300968218901</v>
      </c>
      <c r="AC1248">
        <v>-52.312695529467192</v>
      </c>
    </row>
    <row r="1249" spans="1:29">
      <c r="A1249">
        <v>3</v>
      </c>
      <c r="B1249">
        <v>884</v>
      </c>
      <c r="C1249">
        <v>2007</v>
      </c>
      <c r="D1249">
        <v>99</v>
      </c>
      <c r="E1249">
        <v>51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184</v>
      </c>
      <c r="R1249">
        <v>664</v>
      </c>
      <c r="S1249">
        <v>663</v>
      </c>
      <c r="T1249">
        <v>1.512252892411406</v>
      </c>
      <c r="U1249">
        <v>1.5245577487603681</v>
      </c>
      <c r="V1249">
        <v>14.878012048192772</v>
      </c>
      <c r="W1249">
        <v>57.028657616892922</v>
      </c>
      <c r="X1249">
        <v>161.22045059979877</v>
      </c>
      <c r="Y1249">
        <v>148.58509036144579</v>
      </c>
      <c r="Z1249">
        <v>148.80920060331823</v>
      </c>
      <c r="AA1249">
        <v>32.155693871856641</v>
      </c>
      <c r="AB1249">
        <v>4.3877753367910932</v>
      </c>
      <c r="AC1249">
        <v>-51.855159564369181</v>
      </c>
    </row>
    <row r="1250" spans="1:29">
      <c r="A1250">
        <v>3</v>
      </c>
      <c r="B1250">
        <v>885</v>
      </c>
      <c r="C1250">
        <v>2007</v>
      </c>
      <c r="D1250">
        <v>99</v>
      </c>
      <c r="E1250">
        <v>52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58</v>
      </c>
      <c r="R1250">
        <v>214</v>
      </c>
      <c r="S1250">
        <v>213</v>
      </c>
      <c r="T1250">
        <v>0.48738270930126643</v>
      </c>
      <c r="U1250">
        <v>0.49748604544565239</v>
      </c>
      <c r="V1250">
        <v>16.341121495327101</v>
      </c>
      <c r="W1250">
        <v>57.028169014084511</v>
      </c>
      <c r="X1250">
        <v>163.49267423375622</v>
      </c>
      <c r="Y1250">
        <v>150.44112149532717</v>
      </c>
      <c r="Z1250">
        <v>151.14741784037562</v>
      </c>
      <c r="AA1250">
        <v>32.636441733332056</v>
      </c>
      <c r="AB1250">
        <v>4.6319116536996816</v>
      </c>
      <c r="AC1250">
        <v>-55.468097170147267</v>
      </c>
    </row>
    <row r="1251" spans="1:29">
      <c r="A1251">
        <v>3</v>
      </c>
      <c r="B1251">
        <v>886</v>
      </c>
      <c r="C1251">
        <v>2006</v>
      </c>
      <c r="D1251">
        <v>99</v>
      </c>
      <c r="E1251">
        <v>1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225</v>
      </c>
      <c r="R1251">
        <v>712</v>
      </c>
      <c r="S1251">
        <v>708</v>
      </c>
      <c r="T1251">
        <v>1.6116983950924693</v>
      </c>
      <c r="U1251">
        <v>1.6342446103072077</v>
      </c>
      <c r="V1251">
        <v>16.10533707865169</v>
      </c>
      <c r="W1251">
        <v>57.207627118644062</v>
      </c>
      <c r="X1251">
        <v>160.22100624490261</v>
      </c>
      <c r="Y1251">
        <v>147.08328651685397</v>
      </c>
      <c r="Z1251">
        <v>147.91426553672315</v>
      </c>
      <c r="AA1251">
        <v>32.141161236753462</v>
      </c>
      <c r="AB1251">
        <v>4.314028950049293</v>
      </c>
      <c r="AC1251">
        <v>-49.922889122928225</v>
      </c>
    </row>
    <row r="1252" spans="1:29">
      <c r="A1252">
        <v>3</v>
      </c>
      <c r="B1252">
        <v>887</v>
      </c>
      <c r="C1252">
        <v>2006</v>
      </c>
      <c r="D1252">
        <v>99</v>
      </c>
      <c r="E1252">
        <v>2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303</v>
      </c>
      <c r="R1252">
        <v>1038</v>
      </c>
      <c r="S1252">
        <v>1031</v>
      </c>
      <c r="T1252">
        <v>2.3496389523960426</v>
      </c>
      <c r="U1252">
        <v>2.4357576559029144</v>
      </c>
      <c r="V1252">
        <v>15.587668593448941</v>
      </c>
      <c r="W1252">
        <v>56.621726479146481</v>
      </c>
      <c r="X1252">
        <v>163.6130403288264</v>
      </c>
      <c r="Y1252">
        <v>150.37061657032763</v>
      </c>
      <c r="Z1252">
        <v>151.39156159068875</v>
      </c>
      <c r="AA1252">
        <v>32.666186858964437</v>
      </c>
      <c r="AB1252">
        <v>4.6614244717247155</v>
      </c>
      <c r="AC1252">
        <v>-51.393649693542173</v>
      </c>
    </row>
    <row r="1253" spans="1:29">
      <c r="A1253">
        <v>3</v>
      </c>
      <c r="B1253">
        <v>888</v>
      </c>
      <c r="C1253">
        <v>2006</v>
      </c>
      <c r="D1253">
        <v>99</v>
      </c>
      <c r="E1253">
        <v>3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274</v>
      </c>
      <c r="R1253">
        <v>842</v>
      </c>
      <c r="S1253">
        <v>831</v>
      </c>
      <c r="T1253">
        <v>1.90596916947733</v>
      </c>
      <c r="U1253">
        <v>1.9563719751861035</v>
      </c>
      <c r="V1253">
        <v>16.175771971496435</v>
      </c>
      <c r="W1253">
        <v>56.719614921781002</v>
      </c>
      <c r="X1253">
        <v>163.19460707236294</v>
      </c>
      <c r="Y1253">
        <v>148.89002375296897</v>
      </c>
      <c r="Z1253">
        <v>150.86089049338128</v>
      </c>
      <c r="AA1253">
        <v>32.67041627847351</v>
      </c>
      <c r="AB1253">
        <v>4.5965599909749679</v>
      </c>
      <c r="AC1253">
        <v>-49.99202074410541</v>
      </c>
    </row>
    <row r="1254" spans="1:29">
      <c r="A1254">
        <v>3</v>
      </c>
      <c r="B1254">
        <v>889</v>
      </c>
      <c r="C1254">
        <v>2006</v>
      </c>
      <c r="D1254">
        <v>99</v>
      </c>
      <c r="E1254">
        <v>4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289</v>
      </c>
      <c r="R1254">
        <v>920</v>
      </c>
      <c r="S1254">
        <v>910</v>
      </c>
      <c r="T1254">
        <v>2.0825316341082458</v>
      </c>
      <c r="U1254">
        <v>2.0419470780480471</v>
      </c>
      <c r="V1254">
        <v>15.333695652173914</v>
      </c>
      <c r="W1254">
        <v>57.198901098901104</v>
      </c>
      <c r="X1254">
        <v>155.72730698572701</v>
      </c>
      <c r="Y1254">
        <v>142.22728260869576</v>
      </c>
      <c r="Z1254">
        <v>143.79021978021996</v>
      </c>
      <c r="AA1254">
        <v>31.518655263542087</v>
      </c>
      <c r="AB1254">
        <v>4.3796480993037692</v>
      </c>
      <c r="AC1254">
        <v>-49.846317180205936</v>
      </c>
    </row>
    <row r="1255" spans="1:29">
      <c r="A1255">
        <v>3</v>
      </c>
      <c r="B1255">
        <v>890</v>
      </c>
      <c r="C1255">
        <v>2006</v>
      </c>
      <c r="D1255">
        <v>99</v>
      </c>
      <c r="E1255">
        <v>5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282</v>
      </c>
      <c r="R1255">
        <v>812</v>
      </c>
      <c r="S1255">
        <v>800</v>
      </c>
      <c r="T1255">
        <v>1.8380605292346697</v>
      </c>
      <c r="U1255">
        <v>1.8634186589585355</v>
      </c>
      <c r="V1255">
        <v>15.140394088669948</v>
      </c>
      <c r="W1255">
        <v>56.875</v>
      </c>
      <c r="X1255">
        <v>161.63586292289548</v>
      </c>
      <c r="Y1255">
        <v>147.05529556650251</v>
      </c>
      <c r="Z1255">
        <v>149.26112500000005</v>
      </c>
      <c r="AA1255">
        <v>31.944253414884621</v>
      </c>
      <c r="AB1255">
        <v>4.4485250364587126</v>
      </c>
      <c r="AC1255">
        <v>-47.83862267220649</v>
      </c>
    </row>
    <row r="1256" spans="1:29">
      <c r="A1256">
        <v>3</v>
      </c>
      <c r="B1256">
        <v>891</v>
      </c>
      <c r="C1256">
        <v>2006</v>
      </c>
      <c r="D1256">
        <v>99</v>
      </c>
      <c r="E1256">
        <v>6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257</v>
      </c>
      <c r="R1256">
        <v>786</v>
      </c>
      <c r="S1256">
        <v>772</v>
      </c>
      <c r="T1256">
        <v>1.7792063743576971</v>
      </c>
      <c r="U1256">
        <v>1.7590843549823243</v>
      </c>
      <c r="V1256">
        <v>15.78625954198473</v>
      </c>
      <c r="W1256">
        <v>56.641191709844577</v>
      </c>
      <c r="X1256">
        <v>157.8735674961886</v>
      </c>
      <c r="Y1256">
        <v>143.41361323155215</v>
      </c>
      <c r="Z1256">
        <v>146.01437823834203</v>
      </c>
      <c r="AA1256">
        <v>32.502172713375501</v>
      </c>
      <c r="AB1256">
        <v>4.6548779506306914</v>
      </c>
      <c r="AC1256">
        <v>-46.464746000155237</v>
      </c>
    </row>
    <row r="1257" spans="1:29">
      <c r="A1257">
        <v>3</v>
      </c>
      <c r="B1257">
        <v>892</v>
      </c>
      <c r="C1257">
        <v>2006</v>
      </c>
      <c r="D1257">
        <v>99</v>
      </c>
      <c r="E1257">
        <v>7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270</v>
      </c>
      <c r="R1257">
        <v>769</v>
      </c>
      <c r="S1257">
        <v>768</v>
      </c>
      <c r="T1257">
        <v>1.7407248115535237</v>
      </c>
      <c r="U1257">
        <v>1.7848831331888932</v>
      </c>
      <c r="V1257">
        <v>15.49284785435631</v>
      </c>
      <c r="W1257">
        <v>56.88802083333335</v>
      </c>
      <c r="X1257">
        <v>161.28289190982653</v>
      </c>
      <c r="Y1257">
        <v>148.73381014304294</v>
      </c>
      <c r="Z1257">
        <v>148.92747395833339</v>
      </c>
      <c r="AA1257">
        <v>32.220379046664839</v>
      </c>
      <c r="AB1257">
        <v>4.563551504354816</v>
      </c>
      <c r="AC1257">
        <v>-45.738123190227043</v>
      </c>
    </row>
    <row r="1258" spans="1:29">
      <c r="A1258">
        <v>3</v>
      </c>
      <c r="B1258">
        <v>893</v>
      </c>
      <c r="C1258">
        <v>2006</v>
      </c>
      <c r="D1258">
        <v>99</v>
      </c>
      <c r="E1258">
        <v>8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272</v>
      </c>
      <c r="R1258">
        <v>748</v>
      </c>
      <c r="S1258">
        <v>738</v>
      </c>
      <c r="T1258">
        <v>1.6931887633836613</v>
      </c>
      <c r="U1258">
        <v>1.703640077768366</v>
      </c>
      <c r="V1258">
        <v>15.29010695187166</v>
      </c>
      <c r="W1258">
        <v>56.964769647696485</v>
      </c>
      <c r="X1258">
        <v>159.87378404528377</v>
      </c>
      <c r="Y1258">
        <v>145.94946524064173</v>
      </c>
      <c r="Z1258">
        <v>147.92710027100276</v>
      </c>
      <c r="AA1258">
        <v>31.996627489851896</v>
      </c>
      <c r="AB1258">
        <v>4.3915853282049566</v>
      </c>
      <c r="AC1258">
        <v>-45.377874238754806</v>
      </c>
    </row>
    <row r="1259" spans="1:29">
      <c r="A1259">
        <v>3</v>
      </c>
      <c r="B1259">
        <v>894</v>
      </c>
      <c r="C1259">
        <v>2006</v>
      </c>
      <c r="D1259">
        <v>99</v>
      </c>
      <c r="E1259">
        <v>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245</v>
      </c>
      <c r="R1259">
        <v>648</v>
      </c>
      <c r="S1259">
        <v>638</v>
      </c>
      <c r="T1259">
        <v>1.4668266292414605</v>
      </c>
      <c r="U1259">
        <v>1.508916417919858</v>
      </c>
      <c r="V1259">
        <v>16.927469135802468</v>
      </c>
      <c r="W1259">
        <v>56.90595611285265</v>
      </c>
      <c r="X1259">
        <v>163.92399983949269</v>
      </c>
      <c r="Y1259">
        <v>149.2163580246914</v>
      </c>
      <c r="Z1259">
        <v>151.55517241379309</v>
      </c>
      <c r="AA1259">
        <v>32.576867331871703</v>
      </c>
      <c r="AB1259">
        <v>4.6224810757730124</v>
      </c>
      <c r="AC1259">
        <v>-55.049835456174463</v>
      </c>
    </row>
    <row r="1260" spans="1:29">
      <c r="A1260">
        <v>3</v>
      </c>
      <c r="B1260">
        <v>895</v>
      </c>
      <c r="C1260">
        <v>2006</v>
      </c>
      <c r="D1260">
        <v>99</v>
      </c>
      <c r="E1260">
        <v>10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228</v>
      </c>
      <c r="R1260">
        <v>786</v>
      </c>
      <c r="S1260">
        <v>781</v>
      </c>
      <c r="T1260">
        <v>1.7792063743576971</v>
      </c>
      <c r="U1260">
        <v>1.7632821963430598</v>
      </c>
      <c r="V1260">
        <v>16.022900763358777</v>
      </c>
      <c r="W1260">
        <v>56.51344430217668</v>
      </c>
      <c r="X1260">
        <v>156.59730550064941</v>
      </c>
      <c r="Y1260">
        <v>143.75585241730289</v>
      </c>
      <c r="Z1260">
        <v>144.6761843790014</v>
      </c>
      <c r="AA1260">
        <v>33.247712599869004</v>
      </c>
      <c r="AB1260">
        <v>4.5912443581779696</v>
      </c>
      <c r="AC1260">
        <v>-50.255548114204707</v>
      </c>
    </row>
    <row r="1261" spans="1:29">
      <c r="A1261">
        <v>3</v>
      </c>
      <c r="B1261">
        <v>896</v>
      </c>
      <c r="C1261">
        <v>2006</v>
      </c>
      <c r="D1261">
        <v>99</v>
      </c>
      <c r="E1261">
        <v>11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  <c r="Q1261">
        <v>258</v>
      </c>
      <c r="R1261">
        <v>767</v>
      </c>
      <c r="S1261">
        <v>765</v>
      </c>
      <c r="T1261">
        <v>1.7361975688706788</v>
      </c>
      <c r="U1261">
        <v>1.7986205300285021</v>
      </c>
      <c r="V1261">
        <v>15.349413298565841</v>
      </c>
      <c r="W1261">
        <v>56.850980392156849</v>
      </c>
      <c r="X1261">
        <v>163.12630572321709</v>
      </c>
      <c r="Y1261">
        <v>150.2693611473274</v>
      </c>
      <c r="Z1261">
        <v>150.66222222222231</v>
      </c>
      <c r="AA1261">
        <v>32.215988362500902</v>
      </c>
      <c r="AB1261">
        <v>4.8069954151407153</v>
      </c>
      <c r="AC1261">
        <v>-54.247126622708976</v>
      </c>
    </row>
    <row r="1262" spans="1:29">
      <c r="A1262">
        <v>3</v>
      </c>
      <c r="B1262">
        <v>897</v>
      </c>
      <c r="C1262">
        <v>2006</v>
      </c>
      <c r="D1262">
        <v>99</v>
      </c>
      <c r="E1262">
        <v>12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272</v>
      </c>
      <c r="R1262">
        <v>818</v>
      </c>
      <c r="S1262">
        <v>801</v>
      </c>
      <c r="T1262">
        <v>1.8516422572832016</v>
      </c>
      <c r="U1262">
        <v>1.8280194643760403</v>
      </c>
      <c r="V1262">
        <v>15.39731051344743</v>
      </c>
      <c r="W1262">
        <v>57.392009987515614</v>
      </c>
      <c r="X1262">
        <v>157.84409295721676</v>
      </c>
      <c r="Y1262">
        <v>143.2035452322738</v>
      </c>
      <c r="Z1262">
        <v>146.24282147315856</v>
      </c>
      <c r="AA1262">
        <v>31.665398776578495</v>
      </c>
      <c r="AB1262">
        <v>4.3479885951862727</v>
      </c>
      <c r="AC1262">
        <v>-55.209256307177689</v>
      </c>
    </row>
    <row r="1263" spans="1:29">
      <c r="A1263">
        <v>3</v>
      </c>
      <c r="B1263">
        <v>898</v>
      </c>
      <c r="C1263">
        <v>2006</v>
      </c>
      <c r="D1263">
        <v>99</v>
      </c>
      <c r="E1263">
        <v>13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254</v>
      </c>
      <c r="R1263">
        <v>706</v>
      </c>
      <c r="S1263">
        <v>702</v>
      </c>
      <c r="T1263">
        <v>1.5981166670439371</v>
      </c>
      <c r="U1263">
        <v>1.57531409606727</v>
      </c>
      <c r="V1263">
        <v>15.419263456090652</v>
      </c>
      <c r="W1263">
        <v>56.978632478632477</v>
      </c>
      <c r="X1263">
        <v>155.57871087935331</v>
      </c>
      <c r="Y1263">
        <v>142.984419263456</v>
      </c>
      <c r="Z1263">
        <v>143.79914529914515</v>
      </c>
      <c r="AA1263">
        <v>32.634657688727302</v>
      </c>
      <c r="AB1263">
        <v>4.5140930768564687</v>
      </c>
      <c r="AC1263">
        <v>-44.305739779188947</v>
      </c>
    </row>
    <row r="1264" spans="1:29">
      <c r="A1264">
        <v>3</v>
      </c>
      <c r="B1264">
        <v>899</v>
      </c>
      <c r="C1264">
        <v>2006</v>
      </c>
      <c r="D1264">
        <v>99</v>
      </c>
      <c r="E1264">
        <v>14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286</v>
      </c>
      <c r="R1264">
        <v>905</v>
      </c>
      <c r="S1264">
        <v>895</v>
      </c>
      <c r="T1264">
        <v>2.0485773139869163</v>
      </c>
      <c r="U1264">
        <v>2.0650523714261264</v>
      </c>
      <c r="V1264">
        <v>15.733701657458564</v>
      </c>
      <c r="W1264">
        <v>57.043575418994443</v>
      </c>
      <c r="X1264">
        <v>160.02525993188189</v>
      </c>
      <c r="Y1264">
        <v>146.2206629834254</v>
      </c>
      <c r="Z1264">
        <v>147.85441340782117</v>
      </c>
      <c r="AA1264">
        <v>32.016473065609993</v>
      </c>
      <c r="AB1264">
        <v>4.5586556577924569</v>
      </c>
      <c r="AC1264">
        <v>-46.724698275341197</v>
      </c>
    </row>
    <row r="1265" spans="1:29">
      <c r="A1265">
        <v>3</v>
      </c>
      <c r="B1265">
        <v>900</v>
      </c>
      <c r="C1265">
        <v>2006</v>
      </c>
      <c r="D1265">
        <v>99</v>
      </c>
      <c r="E1265">
        <v>15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102</v>
      </c>
      <c r="R1265">
        <v>298</v>
      </c>
      <c r="S1265">
        <v>289</v>
      </c>
      <c r="T1265">
        <v>0.6745591597437578</v>
      </c>
      <c r="U1265">
        <v>0.68239422524343363</v>
      </c>
      <c r="V1265">
        <v>16.36241610738255</v>
      </c>
      <c r="W1265">
        <v>57.166089965397902</v>
      </c>
      <c r="X1265">
        <v>162.88910541202827</v>
      </c>
      <c r="Y1265">
        <v>146.7389261744967</v>
      </c>
      <c r="Z1265">
        <v>151.30865051903123</v>
      </c>
      <c r="AA1265">
        <v>31.532176589360649</v>
      </c>
      <c r="AB1265">
        <v>4.2791955399835455</v>
      </c>
      <c r="AC1265">
        <v>-39.074855199105855</v>
      </c>
    </row>
    <row r="1266" spans="1:29">
      <c r="A1266">
        <v>3</v>
      </c>
      <c r="B1266">
        <v>901</v>
      </c>
      <c r="C1266">
        <v>2006</v>
      </c>
      <c r="D1266">
        <v>99</v>
      </c>
      <c r="E1266">
        <v>16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273</v>
      </c>
      <c r="R1266">
        <v>849</v>
      </c>
      <c r="S1266">
        <v>844</v>
      </c>
      <c r="T1266">
        <v>1.9218145188672839</v>
      </c>
      <c r="U1266">
        <v>1.8812087673274496</v>
      </c>
      <c r="V1266">
        <v>16.32744405182568</v>
      </c>
      <c r="W1266">
        <v>57.406398104265399</v>
      </c>
      <c r="X1266">
        <v>154.53244974968965</v>
      </c>
      <c r="Y1266">
        <v>141.98928150765613</v>
      </c>
      <c r="Z1266">
        <v>142.8304502369669</v>
      </c>
      <c r="AA1266">
        <v>30.48702442172916</v>
      </c>
      <c r="AB1266">
        <v>4.319799759796215</v>
      </c>
      <c r="AC1266">
        <v>-47.811354740521395</v>
      </c>
    </row>
    <row r="1267" spans="1:29">
      <c r="A1267">
        <v>3</v>
      </c>
      <c r="B1267">
        <v>902</v>
      </c>
      <c r="C1267">
        <v>2006</v>
      </c>
      <c r="D1267">
        <v>99</v>
      </c>
      <c r="E1267">
        <v>17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339</v>
      </c>
      <c r="R1267">
        <v>1249</v>
      </c>
      <c r="S1267">
        <v>1241</v>
      </c>
      <c r="T1267">
        <v>2.8272630554360858</v>
      </c>
      <c r="U1267">
        <v>2.7192461538331911</v>
      </c>
      <c r="V1267">
        <v>15.1048839071257</v>
      </c>
      <c r="W1267">
        <v>56.718775181305389</v>
      </c>
      <c r="X1267">
        <v>152.01248756318165</v>
      </c>
      <c r="Y1267">
        <v>139.51224979983999</v>
      </c>
      <c r="Z1267">
        <v>140.41160354552795</v>
      </c>
      <c r="AA1267">
        <v>29.592461974772966</v>
      </c>
      <c r="AB1267">
        <v>4.4232967365485756</v>
      </c>
      <c r="AC1267">
        <v>-39.563141067440888</v>
      </c>
    </row>
    <row r="1268" spans="1:29">
      <c r="A1268">
        <v>3</v>
      </c>
      <c r="B1268">
        <v>903</v>
      </c>
      <c r="C1268">
        <v>2006</v>
      </c>
      <c r="D1268">
        <v>99</v>
      </c>
      <c r="E1268">
        <v>18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253</v>
      </c>
      <c r="R1268">
        <v>831</v>
      </c>
      <c r="S1268">
        <v>829</v>
      </c>
      <c r="T1268">
        <v>1.8810693347216871</v>
      </c>
      <c r="U1268">
        <v>1.8620984456532641</v>
      </c>
      <c r="V1268">
        <v>16.072202166064979</v>
      </c>
      <c r="W1268">
        <v>57.103739445114599</v>
      </c>
      <c r="X1268">
        <v>155.93451479961877</v>
      </c>
      <c r="Y1268">
        <v>143.59121540312887</v>
      </c>
      <c r="Z1268">
        <v>143.93763570566955</v>
      </c>
      <c r="AA1268">
        <v>33.315077453383353</v>
      </c>
      <c r="AB1268">
        <v>4.7559344438206956</v>
      </c>
      <c r="AC1268">
        <v>-52.722158230143421</v>
      </c>
    </row>
    <row r="1269" spans="1:29">
      <c r="A1269">
        <v>3</v>
      </c>
      <c r="B1269">
        <v>904</v>
      </c>
      <c r="C1269">
        <v>2006</v>
      </c>
      <c r="D1269">
        <v>99</v>
      </c>
      <c r="E1269">
        <v>19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287</v>
      </c>
      <c r="R1269">
        <v>860</v>
      </c>
      <c r="S1269">
        <v>852</v>
      </c>
      <c r="T1269">
        <v>1.9467143536229263</v>
      </c>
      <c r="U1269">
        <v>1.9717557373177503</v>
      </c>
      <c r="V1269">
        <v>15.605813953488372</v>
      </c>
      <c r="W1269">
        <v>57.156103286384962</v>
      </c>
      <c r="X1269">
        <v>160.35765577364015</v>
      </c>
      <c r="Y1269">
        <v>146.91999999999996</v>
      </c>
      <c r="Z1269">
        <v>148.29953051643184</v>
      </c>
      <c r="AA1269">
        <v>31.93802573802132</v>
      </c>
      <c r="AB1269">
        <v>4.7828722025331114</v>
      </c>
      <c r="AC1269">
        <v>-52.808806435939069</v>
      </c>
    </row>
    <row r="1270" spans="1:29">
      <c r="A1270">
        <v>3</v>
      </c>
      <c r="B1270">
        <v>905</v>
      </c>
      <c r="C1270">
        <v>2006</v>
      </c>
      <c r="D1270">
        <v>99</v>
      </c>
      <c r="E1270">
        <v>20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246</v>
      </c>
      <c r="R1270">
        <v>717</v>
      </c>
      <c r="S1270">
        <v>705</v>
      </c>
      <c r="T1270">
        <v>1.6230165017995788</v>
      </c>
      <c r="U1270">
        <v>1.6096583684342065</v>
      </c>
      <c r="V1270">
        <v>16.778242677824263</v>
      </c>
      <c r="W1270">
        <v>57.309219858156013</v>
      </c>
      <c r="X1270">
        <v>157.90906796858829</v>
      </c>
      <c r="Y1270">
        <v>143.86025104602521</v>
      </c>
      <c r="Z1270">
        <v>146.30893617021286</v>
      </c>
      <c r="AA1270">
        <v>30.42348788650466</v>
      </c>
      <c r="AB1270">
        <v>4.2249831206884156</v>
      </c>
      <c r="AC1270">
        <v>-45.042417086796576</v>
      </c>
    </row>
    <row r="1271" spans="1:29">
      <c r="A1271">
        <v>3</v>
      </c>
      <c r="B1271">
        <v>906</v>
      </c>
      <c r="C1271">
        <v>2006</v>
      </c>
      <c r="D1271">
        <v>99</v>
      </c>
      <c r="E1271">
        <v>21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246</v>
      </c>
      <c r="R1271">
        <v>783</v>
      </c>
      <c r="S1271">
        <v>779</v>
      </c>
      <c r="T1271">
        <v>1.7724155103334309</v>
      </c>
      <c r="U1271">
        <v>1.7522445264752231</v>
      </c>
      <c r="V1271">
        <v>15.914431673052372</v>
      </c>
      <c r="W1271">
        <v>57.202824133504485</v>
      </c>
      <c r="X1271">
        <v>155.97647185796777</v>
      </c>
      <c r="Y1271">
        <v>143.40332056194123</v>
      </c>
      <c r="Z1271">
        <v>144.13966623876763</v>
      </c>
      <c r="AA1271">
        <v>31.913516886955478</v>
      </c>
      <c r="AB1271">
        <v>4.3757931665985108</v>
      </c>
      <c r="AC1271">
        <v>-44.115805504018965</v>
      </c>
    </row>
    <row r="1272" spans="1:29">
      <c r="A1272">
        <v>3</v>
      </c>
      <c r="B1272">
        <v>907</v>
      </c>
      <c r="C1272">
        <v>2006</v>
      </c>
      <c r="D1272">
        <v>99</v>
      </c>
      <c r="E1272">
        <v>22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311</v>
      </c>
      <c r="R1272">
        <v>971</v>
      </c>
      <c r="S1272">
        <v>969</v>
      </c>
      <c r="T1272">
        <v>2.1979763225207689</v>
      </c>
      <c r="U1272">
        <v>2.1935843438557043</v>
      </c>
      <c r="V1272">
        <v>14.82286302780639</v>
      </c>
      <c r="W1272">
        <v>56.764705882352942</v>
      </c>
      <c r="X1272">
        <v>157.09296578010404</v>
      </c>
      <c r="Y1272">
        <v>144.76426364572603</v>
      </c>
      <c r="Z1272">
        <v>145.0630546955625</v>
      </c>
      <c r="AA1272">
        <v>30.595907800830581</v>
      </c>
      <c r="AB1272">
        <v>4.5190061810047473</v>
      </c>
      <c r="AC1272">
        <v>-48.520755362044405</v>
      </c>
    </row>
    <row r="1273" spans="1:29">
      <c r="A1273">
        <v>3</v>
      </c>
      <c r="B1273">
        <v>908</v>
      </c>
      <c r="C1273">
        <v>2006</v>
      </c>
      <c r="D1273">
        <v>99</v>
      </c>
      <c r="E1273">
        <v>23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160</v>
      </c>
      <c r="R1273">
        <v>491</v>
      </c>
      <c r="S1273">
        <v>490</v>
      </c>
      <c r="T1273">
        <v>1.1114380786382052</v>
      </c>
      <c r="U1273">
        <v>1.0887608743207797</v>
      </c>
      <c r="V1273">
        <v>16.016293279022403</v>
      </c>
      <c r="W1273">
        <v>56.918367346938787</v>
      </c>
      <c r="X1273">
        <v>154.26341536608027</v>
      </c>
      <c r="Y1273">
        <v>142.09450101832988</v>
      </c>
      <c r="Z1273">
        <v>142.38448979591823</v>
      </c>
      <c r="AA1273">
        <v>29.836300384901428</v>
      </c>
      <c r="AB1273">
        <v>4.1094055118684452</v>
      </c>
      <c r="AC1273">
        <v>-47.464828148340978</v>
      </c>
    </row>
    <row r="1274" spans="1:29">
      <c r="A1274">
        <v>3</v>
      </c>
      <c r="B1274">
        <v>909</v>
      </c>
      <c r="C1274">
        <v>2006</v>
      </c>
      <c r="D1274">
        <v>99</v>
      </c>
      <c r="E1274">
        <v>24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298</v>
      </c>
      <c r="R1274">
        <v>1152</v>
      </c>
      <c r="S1274">
        <v>1147</v>
      </c>
      <c r="T1274">
        <v>2.6076917853181514</v>
      </c>
      <c r="U1274">
        <v>2.484354301930658</v>
      </c>
      <c r="V1274">
        <v>15.23784722222222</v>
      </c>
      <c r="W1274">
        <v>56.578029642545779</v>
      </c>
      <c r="X1274">
        <v>150.3707340195017</v>
      </c>
      <c r="Y1274">
        <v>138.19340277777764</v>
      </c>
      <c r="Z1274">
        <v>138.79581517000861</v>
      </c>
      <c r="AA1274">
        <v>29.283312015707718</v>
      </c>
      <c r="AB1274">
        <v>4.3854962615791075</v>
      </c>
      <c r="AC1274">
        <v>-33.368207377230682</v>
      </c>
    </row>
    <row r="1275" spans="1:29">
      <c r="A1275">
        <v>3</v>
      </c>
      <c r="B1275">
        <v>910</v>
      </c>
      <c r="C1275">
        <v>2006</v>
      </c>
      <c r="D1275">
        <v>99</v>
      </c>
      <c r="E1275">
        <v>25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270</v>
      </c>
      <c r="R1275">
        <v>862</v>
      </c>
      <c r="S1275">
        <v>860</v>
      </c>
      <c r="T1275">
        <v>1.9512415963057697</v>
      </c>
      <c r="U1275">
        <v>1.9675828645301672</v>
      </c>
      <c r="V1275">
        <v>15.221577726218095</v>
      </c>
      <c r="W1275">
        <v>57.101162790697664</v>
      </c>
      <c r="X1275">
        <v>158.82487500408479</v>
      </c>
      <c r="Y1275">
        <v>146.26890951276121</v>
      </c>
      <c r="Z1275">
        <v>146.60906976744198</v>
      </c>
      <c r="AA1275">
        <v>32.296999811268357</v>
      </c>
      <c r="AB1275">
        <v>4.523093050219205</v>
      </c>
      <c r="AC1275">
        <v>-51.117070621341007</v>
      </c>
    </row>
    <row r="1276" spans="1:29">
      <c r="A1276">
        <v>3</v>
      </c>
      <c r="B1276">
        <v>911</v>
      </c>
      <c r="C1276">
        <v>2006</v>
      </c>
      <c r="D1276">
        <v>99</v>
      </c>
      <c r="E1276">
        <v>26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275</v>
      </c>
      <c r="R1276">
        <v>908</v>
      </c>
      <c r="S1276">
        <v>907</v>
      </c>
      <c r="T1276">
        <v>2.0553681780111814</v>
      </c>
      <c r="U1276">
        <v>2.020193208691675</v>
      </c>
      <c r="V1276">
        <v>14.968061674008812</v>
      </c>
      <c r="W1276">
        <v>56.840132304299914</v>
      </c>
      <c r="X1276">
        <v>154.64977257649591</v>
      </c>
      <c r="Y1276">
        <v>142.57169603524238</v>
      </c>
      <c r="Z1276">
        <v>142.72888643880935</v>
      </c>
      <c r="AA1276">
        <v>31.953402249181369</v>
      </c>
      <c r="AB1276">
        <v>4.2901671098391008</v>
      </c>
      <c r="AC1276">
        <v>-45.679761040433213</v>
      </c>
    </row>
    <row r="1277" spans="1:29">
      <c r="A1277">
        <v>3</v>
      </c>
      <c r="B1277">
        <v>912</v>
      </c>
      <c r="C1277">
        <v>2006</v>
      </c>
      <c r="D1277">
        <v>99</v>
      </c>
      <c r="E1277">
        <v>27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267</v>
      </c>
      <c r="R1277">
        <v>905</v>
      </c>
      <c r="S1277">
        <v>905</v>
      </c>
      <c r="T1277">
        <v>2.0485773139869163</v>
      </c>
      <c r="U1277">
        <v>2.0509747777773595</v>
      </c>
      <c r="V1277">
        <v>15.762430939226524</v>
      </c>
      <c r="W1277">
        <v>57.387845303867394</v>
      </c>
      <c r="X1277">
        <v>157.33896793425254</v>
      </c>
      <c r="Y1277">
        <v>145.22386740331498</v>
      </c>
      <c r="Z1277">
        <v>145.22386740331498</v>
      </c>
      <c r="AA1277">
        <v>31.532243682823797</v>
      </c>
      <c r="AB1277">
        <v>4.5067005115639809</v>
      </c>
      <c r="AC1277">
        <v>-47.660254935424803</v>
      </c>
    </row>
    <row r="1278" spans="1:29">
      <c r="A1278">
        <v>3</v>
      </c>
      <c r="B1278">
        <v>913</v>
      </c>
      <c r="C1278">
        <v>2006</v>
      </c>
      <c r="D1278">
        <v>99</v>
      </c>
      <c r="E1278">
        <v>28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240</v>
      </c>
      <c r="R1278">
        <v>877</v>
      </c>
      <c r="S1278">
        <v>876</v>
      </c>
      <c r="T1278">
        <v>1.9851959164271</v>
      </c>
      <c r="U1278">
        <v>2.0047735542361251</v>
      </c>
      <c r="V1278">
        <v>15.128848346636255</v>
      </c>
      <c r="W1278">
        <v>56.942922374429216</v>
      </c>
      <c r="X1278">
        <v>158.84695066284027</v>
      </c>
      <c r="Y1278">
        <v>146.48460661345499</v>
      </c>
      <c r="Z1278">
        <v>146.65182648401819</v>
      </c>
      <c r="AA1278">
        <v>32.210760827746633</v>
      </c>
      <c r="AB1278">
        <v>4.4340867950800238</v>
      </c>
      <c r="AC1278">
        <v>-46.45615809044331</v>
      </c>
    </row>
    <row r="1279" spans="1:29">
      <c r="A1279">
        <v>3</v>
      </c>
      <c r="B1279">
        <v>914</v>
      </c>
      <c r="C1279">
        <v>2006</v>
      </c>
      <c r="D1279">
        <v>99</v>
      </c>
      <c r="E1279">
        <v>29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210</v>
      </c>
      <c r="R1279">
        <v>753</v>
      </c>
      <c r="S1279">
        <v>749</v>
      </c>
      <c r="T1279">
        <v>1.7045068700907713</v>
      </c>
      <c r="U1279">
        <v>1.6913461765639548</v>
      </c>
      <c r="V1279">
        <v>15.037184594953519</v>
      </c>
      <c r="W1279">
        <v>57.419225634178893</v>
      </c>
      <c r="X1279">
        <v>156.7387366388545</v>
      </c>
      <c r="Y1279">
        <v>143.93413014608231</v>
      </c>
      <c r="Z1279">
        <v>144.70280373831775</v>
      </c>
      <c r="AA1279">
        <v>32.250643158367637</v>
      </c>
      <c r="AB1279">
        <v>4.4545416662583914</v>
      </c>
      <c r="AC1279">
        <v>-46.765531054082032</v>
      </c>
    </row>
    <row r="1280" spans="1:29">
      <c r="A1280">
        <v>3</v>
      </c>
      <c r="B1280">
        <v>915</v>
      </c>
      <c r="C1280">
        <v>2006</v>
      </c>
      <c r="D1280">
        <v>99</v>
      </c>
      <c r="E1280">
        <v>30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222</v>
      </c>
      <c r="R1280">
        <v>676</v>
      </c>
      <c r="S1280">
        <v>673</v>
      </c>
      <c r="T1280">
        <v>1.5302080268012772</v>
      </c>
      <c r="U1280">
        <v>1.5325585356206501</v>
      </c>
      <c r="V1280">
        <v>15.507396449704144</v>
      </c>
      <c r="W1280">
        <v>57.316493313521562</v>
      </c>
      <c r="X1280">
        <v>158.00643643380539</v>
      </c>
      <c r="Y1280">
        <v>145.27692307692317</v>
      </c>
      <c r="Z1280">
        <v>145.92451708766723</v>
      </c>
      <c r="AA1280">
        <v>32.346592689879628</v>
      </c>
      <c r="AB1280">
        <v>4.5081380803268063</v>
      </c>
      <c r="AC1280">
        <v>-46.473784823036389</v>
      </c>
    </row>
    <row r="1281" spans="1:29">
      <c r="A1281">
        <v>3</v>
      </c>
      <c r="B1281">
        <v>916</v>
      </c>
      <c r="C1281">
        <v>2006</v>
      </c>
      <c r="D1281">
        <v>99</v>
      </c>
      <c r="E1281">
        <v>31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251</v>
      </c>
      <c r="R1281">
        <v>879</v>
      </c>
      <c r="S1281">
        <v>874</v>
      </c>
      <c r="T1281">
        <v>1.989723159109944</v>
      </c>
      <c r="U1281">
        <v>2.018748152520653</v>
      </c>
      <c r="V1281">
        <v>15.337883959044373</v>
      </c>
      <c r="W1281">
        <v>57.061784897025149</v>
      </c>
      <c r="X1281">
        <v>160.11842473410533</v>
      </c>
      <c r="Y1281">
        <v>147.17007963594989</v>
      </c>
      <c r="Z1281">
        <v>148.01201372997701</v>
      </c>
      <c r="AA1281">
        <v>32.371252181502577</v>
      </c>
      <c r="AB1281">
        <v>4.7544587787332846</v>
      </c>
      <c r="AC1281">
        <v>-52.820975881250703</v>
      </c>
    </row>
    <row r="1282" spans="1:29">
      <c r="A1282">
        <v>3</v>
      </c>
      <c r="B1282">
        <v>917</v>
      </c>
      <c r="C1282">
        <v>2006</v>
      </c>
      <c r="D1282">
        <v>99</v>
      </c>
      <c r="E1282">
        <v>32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280</v>
      </c>
      <c r="R1282">
        <v>952</v>
      </c>
      <c r="S1282">
        <v>950</v>
      </c>
      <c r="T1282">
        <v>2.1549675170337506</v>
      </c>
      <c r="U1282">
        <v>2.2537164706784529</v>
      </c>
      <c r="V1282">
        <v>15.003151260504199</v>
      </c>
      <c r="W1282">
        <v>56.384210526315798</v>
      </c>
      <c r="X1282">
        <v>164.64055828181796</v>
      </c>
      <c r="Y1282">
        <v>151.70105042016809</v>
      </c>
      <c r="Z1282">
        <v>152.02042105263163</v>
      </c>
      <c r="AA1282">
        <v>33.802481438523046</v>
      </c>
      <c r="AB1282">
        <v>4.9927065919772433</v>
      </c>
      <c r="AC1282">
        <v>-55.947426282339009</v>
      </c>
    </row>
    <row r="1283" spans="1:29">
      <c r="A1283">
        <v>3</v>
      </c>
      <c r="B1283">
        <v>918</v>
      </c>
      <c r="C1283">
        <v>2006</v>
      </c>
      <c r="D1283">
        <v>99</v>
      </c>
      <c r="E1283">
        <v>33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262</v>
      </c>
      <c r="R1283">
        <v>881</v>
      </c>
      <c r="S1283">
        <v>874</v>
      </c>
      <c r="T1283">
        <v>1.994250401792788</v>
      </c>
      <c r="U1283">
        <v>1.991750882802914</v>
      </c>
      <c r="V1283">
        <v>15.570942111237228</v>
      </c>
      <c r="W1283">
        <v>56.675057208237995</v>
      </c>
      <c r="X1283">
        <v>157.83735856156773</v>
      </c>
      <c r="Y1283">
        <v>144.8723041997728</v>
      </c>
      <c r="Z1283">
        <v>146.03260869565196</v>
      </c>
      <c r="AA1283">
        <v>31.717295281410657</v>
      </c>
      <c r="AB1283">
        <v>4.561769830872894</v>
      </c>
      <c r="AC1283">
        <v>-43.878381937218592</v>
      </c>
    </row>
    <row r="1284" spans="1:29">
      <c r="A1284">
        <v>3</v>
      </c>
      <c r="B1284">
        <v>919</v>
      </c>
      <c r="C1284">
        <v>2006</v>
      </c>
      <c r="D1284">
        <v>99</v>
      </c>
      <c r="E1284">
        <v>34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283</v>
      </c>
      <c r="R1284">
        <v>1014</v>
      </c>
      <c r="S1284">
        <v>1013</v>
      </c>
      <c r="T1284">
        <v>2.295312040201916</v>
      </c>
      <c r="U1284">
        <v>2.3490090301029545</v>
      </c>
      <c r="V1284">
        <v>15.354043392504932</v>
      </c>
      <c r="W1284">
        <v>56.869693978282335</v>
      </c>
      <c r="X1284">
        <v>160.93306920875875</v>
      </c>
      <c r="Y1284">
        <v>148.44753451676539</v>
      </c>
      <c r="Z1284">
        <v>148.59407699901291</v>
      </c>
      <c r="AA1284">
        <v>33.552555825605559</v>
      </c>
      <c r="AB1284">
        <v>4.7003811575018162</v>
      </c>
      <c r="AC1284">
        <v>-46.84837783897661</v>
      </c>
    </row>
    <row r="1285" spans="1:29">
      <c r="A1285">
        <v>3</v>
      </c>
      <c r="B1285">
        <v>920</v>
      </c>
      <c r="C1285">
        <v>2006</v>
      </c>
      <c r="D1285">
        <v>99</v>
      </c>
      <c r="E1285">
        <v>35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265</v>
      </c>
      <c r="R1285">
        <v>798</v>
      </c>
      <c r="S1285">
        <v>795</v>
      </c>
      <c r="T1285">
        <v>1.8063698304547613</v>
      </c>
      <c r="U1285">
        <v>1.8300013448697721</v>
      </c>
      <c r="V1285">
        <v>15.582706766917296</v>
      </c>
      <c r="W1285">
        <v>56.866666666666646</v>
      </c>
      <c r="X1285">
        <v>159.66487182202539</v>
      </c>
      <c r="Y1285">
        <v>146.95175438596496</v>
      </c>
      <c r="Z1285">
        <v>147.50628930817604</v>
      </c>
      <c r="AA1285">
        <v>30.747543104864203</v>
      </c>
      <c r="AB1285">
        <v>4.6844942494537909</v>
      </c>
      <c r="AC1285">
        <v>-48.685563331455981</v>
      </c>
    </row>
    <row r="1286" spans="1:29">
      <c r="A1286">
        <v>3</v>
      </c>
      <c r="B1286">
        <v>921</v>
      </c>
      <c r="C1286">
        <v>2006</v>
      </c>
      <c r="D1286">
        <v>99</v>
      </c>
      <c r="E1286">
        <v>36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258</v>
      </c>
      <c r="R1286">
        <v>859</v>
      </c>
      <c r="S1286">
        <v>857</v>
      </c>
      <c r="T1286">
        <v>1.9444507322815037</v>
      </c>
      <c r="U1286">
        <v>1.9527765006526023</v>
      </c>
      <c r="V1286">
        <v>15.724097788125723</v>
      </c>
      <c r="W1286">
        <v>57.075845974329049</v>
      </c>
      <c r="X1286">
        <v>158.09092938575296</v>
      </c>
      <c r="Y1286">
        <v>145.67520372526212</v>
      </c>
      <c r="Z1286">
        <v>146.01516919486599</v>
      </c>
      <c r="AA1286">
        <v>33.255937306915598</v>
      </c>
      <c r="AB1286">
        <v>4.574301664687944</v>
      </c>
      <c r="AC1286">
        <v>-50.849444551018443</v>
      </c>
    </row>
    <row r="1287" spans="1:29">
      <c r="A1287">
        <v>3</v>
      </c>
      <c r="B1287">
        <v>922</v>
      </c>
      <c r="C1287">
        <v>2006</v>
      </c>
      <c r="D1287">
        <v>99</v>
      </c>
      <c r="E1287">
        <v>37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249</v>
      </c>
      <c r="R1287">
        <v>786</v>
      </c>
      <c r="S1287">
        <v>782</v>
      </c>
      <c r="T1287">
        <v>1.7792063743576971</v>
      </c>
      <c r="U1287">
        <v>1.790909922532816</v>
      </c>
      <c r="V1287">
        <v>15.946564885496189</v>
      </c>
      <c r="W1287">
        <v>57.088235294117645</v>
      </c>
      <c r="X1287">
        <v>158.96264256118047</v>
      </c>
      <c r="Y1287">
        <v>146.00826972010171</v>
      </c>
      <c r="Z1287">
        <v>146.75511508951399</v>
      </c>
      <c r="AA1287">
        <v>32.602657748259958</v>
      </c>
      <c r="AB1287">
        <v>4.9129131695608601</v>
      </c>
      <c r="AC1287">
        <v>-50.724722082307188</v>
      </c>
    </row>
    <row r="1288" spans="1:29">
      <c r="A1288">
        <v>3</v>
      </c>
      <c r="B1288">
        <v>923</v>
      </c>
      <c r="C1288">
        <v>2006</v>
      </c>
      <c r="D1288">
        <v>99</v>
      </c>
      <c r="E1288">
        <v>38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  <c r="Q1288">
        <v>255</v>
      </c>
      <c r="R1288">
        <v>833</v>
      </c>
      <c r="S1288">
        <v>828</v>
      </c>
      <c r="T1288">
        <v>1.885596577404532</v>
      </c>
      <c r="U1288">
        <v>1.9028253095315</v>
      </c>
      <c r="V1288">
        <v>15.830732292917164</v>
      </c>
      <c r="W1288">
        <v>56.728260869565219</v>
      </c>
      <c r="X1288">
        <v>159.36641178681643</v>
      </c>
      <c r="Y1288">
        <v>146.37947178871548</v>
      </c>
      <c r="Z1288">
        <v>147.26340579710151</v>
      </c>
      <c r="AA1288">
        <v>33.366068730175591</v>
      </c>
      <c r="AB1288">
        <v>4.7114644194162123</v>
      </c>
      <c r="AC1288">
        <v>-52.256591725245215</v>
      </c>
    </row>
    <row r="1289" spans="1:29">
      <c r="A1289">
        <v>3</v>
      </c>
      <c r="B1289">
        <v>924</v>
      </c>
      <c r="C1289">
        <v>2006</v>
      </c>
      <c r="D1289">
        <v>99</v>
      </c>
      <c r="E1289">
        <v>39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247</v>
      </c>
      <c r="R1289">
        <v>989</v>
      </c>
      <c r="S1289">
        <v>989</v>
      </c>
      <c r="T1289">
        <v>2.2387215066663653</v>
      </c>
      <c r="U1289">
        <v>2.2076993903641986</v>
      </c>
      <c r="V1289">
        <v>14.934277047522752</v>
      </c>
      <c r="W1289">
        <v>56.478260869565219</v>
      </c>
      <c r="X1289">
        <v>154.97734012381056</v>
      </c>
      <c r="Y1289">
        <v>143.04408493427715</v>
      </c>
      <c r="Z1289">
        <v>143.04408493427715</v>
      </c>
      <c r="AA1289">
        <v>32.271401500393992</v>
      </c>
      <c r="AB1289">
        <v>4.6352043015146487</v>
      </c>
      <c r="AC1289">
        <v>-37.650390424062152</v>
      </c>
    </row>
    <row r="1290" spans="1:29">
      <c r="A1290">
        <v>3</v>
      </c>
      <c r="B1290">
        <v>925</v>
      </c>
      <c r="C1290">
        <v>2006</v>
      </c>
      <c r="D1290">
        <v>99</v>
      </c>
      <c r="E1290">
        <v>40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266</v>
      </c>
      <c r="R1290">
        <v>1017</v>
      </c>
      <c r="S1290">
        <v>1016</v>
      </c>
      <c r="T1290">
        <v>2.3021029042261807</v>
      </c>
      <c r="U1290">
        <v>2.3037160384100277</v>
      </c>
      <c r="V1290">
        <v>14.38544739429695</v>
      </c>
      <c r="W1290">
        <v>56.526574803149607</v>
      </c>
      <c r="X1290">
        <v>157.35721339610163</v>
      </c>
      <c r="Y1290">
        <v>145.15575221238925</v>
      </c>
      <c r="Z1290">
        <v>145.29862204724401</v>
      </c>
      <c r="AA1290">
        <v>31.664984419051276</v>
      </c>
      <c r="AB1290">
        <v>4.5904388053329646</v>
      </c>
      <c r="AC1290">
        <v>-41.043333190744775</v>
      </c>
    </row>
    <row r="1291" spans="1:29">
      <c r="A1291">
        <v>3</v>
      </c>
      <c r="B1291">
        <v>926</v>
      </c>
      <c r="C1291">
        <v>2006</v>
      </c>
      <c r="D1291">
        <v>99</v>
      </c>
      <c r="E1291">
        <v>41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297</v>
      </c>
      <c r="R1291">
        <v>1178</v>
      </c>
      <c r="S1291">
        <v>1174</v>
      </c>
      <c r="T1291">
        <v>2.6665459401951246</v>
      </c>
      <c r="U1291">
        <v>2.637951600730545</v>
      </c>
      <c r="V1291">
        <v>15.471986417657044</v>
      </c>
      <c r="W1291">
        <v>56.873935264054495</v>
      </c>
      <c r="X1291">
        <v>155.96296861750363</v>
      </c>
      <c r="Y1291">
        <v>143.49864176570463</v>
      </c>
      <c r="Z1291">
        <v>143.9875638841568</v>
      </c>
      <c r="AA1291">
        <v>31.387213219566323</v>
      </c>
      <c r="AB1291">
        <v>4.6327975310217049</v>
      </c>
      <c r="AC1291">
        <v>-37.714819150883493</v>
      </c>
    </row>
    <row r="1292" spans="1:29">
      <c r="A1292">
        <v>3</v>
      </c>
      <c r="B1292">
        <v>927</v>
      </c>
      <c r="C1292">
        <v>2006</v>
      </c>
      <c r="D1292">
        <v>99</v>
      </c>
      <c r="E1292">
        <v>42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  <c r="Q1292">
        <v>231</v>
      </c>
      <c r="R1292">
        <v>801</v>
      </c>
      <c r="S1292">
        <v>801</v>
      </c>
      <c r="T1292">
        <v>1.8131606944790273</v>
      </c>
      <c r="U1292">
        <v>1.8027902817444412</v>
      </c>
      <c r="V1292">
        <v>14.973782771535578</v>
      </c>
      <c r="W1292">
        <v>56.463171036204734</v>
      </c>
      <c r="X1292">
        <v>156.25619654738182</v>
      </c>
      <c r="Y1292">
        <v>144.22446941323338</v>
      </c>
      <c r="Z1292">
        <v>144.22446941323338</v>
      </c>
      <c r="AA1292">
        <v>32.442196370895047</v>
      </c>
      <c r="AB1292">
        <v>4.5009589137239674</v>
      </c>
      <c r="AC1292">
        <v>-40.704370883247634</v>
      </c>
    </row>
    <row r="1293" spans="1:29">
      <c r="A1293">
        <v>3</v>
      </c>
      <c r="B1293">
        <v>928</v>
      </c>
      <c r="C1293">
        <v>2006</v>
      </c>
      <c r="D1293">
        <v>99</v>
      </c>
      <c r="E1293">
        <v>43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278</v>
      </c>
      <c r="R1293">
        <v>985</v>
      </c>
      <c r="S1293">
        <v>981</v>
      </c>
      <c r="T1293">
        <v>2.2296670213006764</v>
      </c>
      <c r="U1293">
        <v>2.1742555471664575</v>
      </c>
      <c r="V1293">
        <v>14.621319796954319</v>
      </c>
      <c r="W1293">
        <v>56.765545361875638</v>
      </c>
      <c r="X1293">
        <v>153.79346756053701</v>
      </c>
      <c r="Y1293">
        <v>141.44923857867997</v>
      </c>
      <c r="Z1293">
        <v>142.02599388379184</v>
      </c>
      <c r="AA1293">
        <v>30.96982397594391</v>
      </c>
      <c r="AB1293">
        <v>4.3367518194799803</v>
      </c>
      <c r="AC1293">
        <v>-41.462613375442032</v>
      </c>
    </row>
    <row r="1294" spans="1:29">
      <c r="A1294">
        <v>3</v>
      </c>
      <c r="B1294">
        <v>929</v>
      </c>
      <c r="C1294">
        <v>2006</v>
      </c>
      <c r="D1294">
        <v>99</v>
      </c>
      <c r="E1294">
        <v>44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  <c r="Q1294">
        <v>281</v>
      </c>
      <c r="R1294">
        <v>975</v>
      </c>
      <c r="S1294">
        <v>968</v>
      </c>
      <c r="T1294">
        <v>2.2070308078864578</v>
      </c>
      <c r="U1294">
        <v>2.2172545512012936</v>
      </c>
      <c r="V1294">
        <v>14.812307692307696</v>
      </c>
      <c r="W1294">
        <v>56.383264462809912</v>
      </c>
      <c r="X1294">
        <v>158.92668833513915</v>
      </c>
      <c r="Y1294">
        <v>145.72605128205151</v>
      </c>
      <c r="Z1294">
        <v>146.77985537190099</v>
      </c>
      <c r="AA1294">
        <v>32.916043608528042</v>
      </c>
      <c r="AB1294">
        <v>4.8129054390014918</v>
      </c>
      <c r="AC1294">
        <v>-43.677351463287593</v>
      </c>
    </row>
    <row r="1295" spans="1:29">
      <c r="A1295">
        <v>3</v>
      </c>
      <c r="B1295">
        <v>930</v>
      </c>
      <c r="C1295">
        <v>2006</v>
      </c>
      <c r="D1295">
        <v>99</v>
      </c>
      <c r="E1295">
        <v>45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  <c r="Q1295">
        <v>265</v>
      </c>
      <c r="R1295">
        <v>933</v>
      </c>
      <c r="S1295">
        <v>931</v>
      </c>
      <c r="T1295">
        <v>2.1119587115467322</v>
      </c>
      <c r="U1295">
        <v>2.0832279321430325</v>
      </c>
      <c r="V1295">
        <v>15.674169346195068</v>
      </c>
      <c r="W1295">
        <v>56.843179377013982</v>
      </c>
      <c r="X1295">
        <v>155.27690008465345</v>
      </c>
      <c r="Y1295">
        <v>143.08081457663448</v>
      </c>
      <c r="Z1295">
        <v>143.38818474758321</v>
      </c>
      <c r="AA1295">
        <v>30.585234217333419</v>
      </c>
      <c r="AB1295">
        <v>4.3979177024048575</v>
      </c>
      <c r="AC1295">
        <v>-39.989140702281887</v>
      </c>
    </row>
    <row r="1296" spans="1:29">
      <c r="A1296">
        <v>3</v>
      </c>
      <c r="B1296">
        <v>931</v>
      </c>
      <c r="C1296">
        <v>2006</v>
      </c>
      <c r="D1296">
        <v>99</v>
      </c>
      <c r="E1296">
        <v>46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  <c r="Q1296">
        <v>297</v>
      </c>
      <c r="R1296">
        <v>903</v>
      </c>
      <c r="S1296">
        <v>899</v>
      </c>
      <c r="T1296">
        <v>2.0440500713040723</v>
      </c>
      <c r="U1296">
        <v>2.0438915056820526</v>
      </c>
      <c r="V1296">
        <v>15.228128460686598</v>
      </c>
      <c r="W1296">
        <v>56.901001112347046</v>
      </c>
      <c r="X1296">
        <v>157.86465963341183</v>
      </c>
      <c r="Y1296">
        <v>145.04285714285723</v>
      </c>
      <c r="Z1296">
        <v>145.68820912124588</v>
      </c>
      <c r="AA1296">
        <v>31.168559552522638</v>
      </c>
      <c r="AB1296">
        <v>4.4811046999013193</v>
      </c>
      <c r="AC1296">
        <v>-44.964895158624302</v>
      </c>
    </row>
    <row r="1297" spans="1:29">
      <c r="A1297">
        <v>3</v>
      </c>
      <c r="B1297">
        <v>932</v>
      </c>
      <c r="C1297">
        <v>2006</v>
      </c>
      <c r="D1297">
        <v>99</v>
      </c>
      <c r="E1297">
        <v>47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  <c r="Q1297">
        <v>288</v>
      </c>
      <c r="R1297">
        <v>1019</v>
      </c>
      <c r="S1297">
        <v>1018</v>
      </c>
      <c r="T1297">
        <v>2.3066301469090256</v>
      </c>
      <c r="U1297">
        <v>2.292058835820928</v>
      </c>
      <c r="V1297">
        <v>15.245338567222763</v>
      </c>
      <c r="W1297">
        <v>56.497053045186625</v>
      </c>
      <c r="X1297">
        <v>156.27519172557788</v>
      </c>
      <c r="Y1297">
        <v>144.13778213935245</v>
      </c>
      <c r="Z1297">
        <v>144.27937131630662</v>
      </c>
      <c r="AA1297">
        <v>31.39827411943822</v>
      </c>
      <c r="AB1297">
        <v>4.5858425641016494</v>
      </c>
      <c r="AC1297">
        <v>-36.447544402877341</v>
      </c>
    </row>
    <row r="1298" spans="1:29">
      <c r="A1298">
        <v>3</v>
      </c>
      <c r="B1298">
        <v>933</v>
      </c>
      <c r="C1298">
        <v>2006</v>
      </c>
      <c r="D1298">
        <v>99</v>
      </c>
      <c r="E1298">
        <v>48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297</v>
      </c>
      <c r="R1298">
        <v>1014</v>
      </c>
      <c r="S1298">
        <v>1011</v>
      </c>
      <c r="T1298">
        <v>2.295312040201916</v>
      </c>
      <c r="U1298">
        <v>2.2934274257366756</v>
      </c>
      <c r="V1298">
        <v>15.617357001972389</v>
      </c>
      <c r="W1298">
        <v>56.909990108803157</v>
      </c>
      <c r="X1298">
        <v>157.46963956398076</v>
      </c>
      <c r="Y1298">
        <v>144.935009861933</v>
      </c>
      <c r="Z1298">
        <v>145.36508407517317</v>
      </c>
      <c r="AA1298">
        <v>31.257120375238841</v>
      </c>
      <c r="AB1298">
        <v>4.3975095348054953</v>
      </c>
      <c r="AC1298">
        <v>-41.956088804320849</v>
      </c>
    </row>
    <row r="1299" spans="1:29">
      <c r="A1299">
        <v>3</v>
      </c>
      <c r="B1299">
        <v>934</v>
      </c>
      <c r="C1299">
        <v>2006</v>
      </c>
      <c r="D1299">
        <v>99</v>
      </c>
      <c r="E1299">
        <v>49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284</v>
      </c>
      <c r="R1299">
        <v>867</v>
      </c>
      <c r="S1299">
        <v>864</v>
      </c>
      <c r="T1299">
        <v>1.9625597030128803</v>
      </c>
      <c r="U1299">
        <v>1.9853261568244236</v>
      </c>
      <c r="V1299">
        <v>15.24913494809689</v>
      </c>
      <c r="W1299">
        <v>56.667824074074083</v>
      </c>
      <c r="X1299">
        <v>159.34337280894141</v>
      </c>
      <c r="Y1299">
        <v>146.73679354094571</v>
      </c>
      <c r="Z1299">
        <v>147.24629629629612</v>
      </c>
      <c r="AA1299">
        <v>31.157666706862663</v>
      </c>
      <c r="AB1299">
        <v>4.8490722563009294</v>
      </c>
      <c r="AC1299">
        <v>-49.653708191459373</v>
      </c>
    </row>
    <row r="1300" spans="1:29">
      <c r="A1300">
        <v>3</v>
      </c>
      <c r="B1300">
        <v>935</v>
      </c>
      <c r="C1300">
        <v>2006</v>
      </c>
      <c r="D1300">
        <v>99</v>
      </c>
      <c r="E1300">
        <v>50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255</v>
      </c>
      <c r="R1300">
        <v>1057</v>
      </c>
      <c r="S1300">
        <v>1053</v>
      </c>
      <c r="T1300">
        <v>2.3926477578830609</v>
      </c>
      <c r="U1300">
        <v>2.4147949782082101</v>
      </c>
      <c r="V1300">
        <v>14.754966887417222</v>
      </c>
      <c r="W1300">
        <v>56.301994301994291</v>
      </c>
      <c r="X1300">
        <v>159.10562714032551</v>
      </c>
      <c r="Y1300">
        <v>146.39678334910121</v>
      </c>
      <c r="Z1300">
        <v>146.9528964862298</v>
      </c>
      <c r="AA1300">
        <v>31.46617991296371</v>
      </c>
      <c r="AB1300">
        <v>4.7433630157223936</v>
      </c>
      <c r="AC1300">
        <v>-37.684486383924302</v>
      </c>
    </row>
    <row r="1301" spans="1:29">
      <c r="A1301">
        <v>3</v>
      </c>
      <c r="B1301">
        <v>936</v>
      </c>
      <c r="C1301">
        <v>2006</v>
      </c>
      <c r="D1301">
        <v>99</v>
      </c>
      <c r="E1301">
        <v>51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170</v>
      </c>
      <c r="R1301">
        <v>629</v>
      </c>
      <c r="S1301">
        <v>627</v>
      </c>
      <c r="T1301">
        <v>1.4238178237544421</v>
      </c>
      <c r="U1301">
        <v>1.3934242828175281</v>
      </c>
      <c r="V1301">
        <v>15.127186009538944</v>
      </c>
      <c r="W1301">
        <v>56.696969696969695</v>
      </c>
      <c r="X1301">
        <v>154.16032947101701</v>
      </c>
      <c r="Y1301">
        <v>141.95771065182817</v>
      </c>
      <c r="Z1301">
        <v>142.41052631578924</v>
      </c>
      <c r="AA1301">
        <v>30.121239612598902</v>
      </c>
      <c r="AB1301">
        <v>4.539464420914312</v>
      </c>
      <c r="AC1301">
        <v>-37.856631507459959</v>
      </c>
    </row>
    <row r="1302" spans="1:29">
      <c r="A1302">
        <v>3</v>
      </c>
      <c r="B1302">
        <v>937</v>
      </c>
      <c r="C1302">
        <v>2006</v>
      </c>
      <c r="D1302">
        <v>99</v>
      </c>
      <c r="E1302">
        <v>52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83</v>
      </c>
      <c r="R1302">
        <v>369</v>
      </c>
      <c r="S1302">
        <v>368</v>
      </c>
      <c r="T1302">
        <v>0.83527627498472046</v>
      </c>
      <c r="U1302">
        <v>0.82915637714368107</v>
      </c>
      <c r="V1302">
        <v>15.04878048780488</v>
      </c>
      <c r="W1302">
        <v>57.649456521739133</v>
      </c>
      <c r="X1302">
        <v>156.51683710769925</v>
      </c>
      <c r="Y1302">
        <v>143.99132791327921</v>
      </c>
      <c r="Z1302">
        <v>144.38260869565221</v>
      </c>
      <c r="AA1302">
        <v>28.956698777040526</v>
      </c>
      <c r="AB1302">
        <v>3.8630706597242441</v>
      </c>
      <c r="AC1302">
        <v>-40.407603270032929</v>
      </c>
    </row>
    <row r="1303" spans="1:29">
      <c r="A1303">
        <v>3</v>
      </c>
      <c r="B1303">
        <v>938</v>
      </c>
      <c r="C1303">
        <v>2005</v>
      </c>
      <c r="D1303">
        <v>99</v>
      </c>
      <c r="E1303">
        <v>1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313</v>
      </c>
      <c r="R1303">
        <v>1039</v>
      </c>
      <c r="S1303">
        <v>1021</v>
      </c>
      <c r="T1303">
        <v>2.6565246572277794</v>
      </c>
      <c r="U1303">
        <v>2.7147071115757542</v>
      </c>
      <c r="V1303">
        <v>15.287776708373435</v>
      </c>
      <c r="W1303">
        <v>56.630754162585717</v>
      </c>
      <c r="X1303">
        <v>160.95389245221855</v>
      </c>
      <c r="Y1303">
        <v>146.43349374398491</v>
      </c>
      <c r="Z1303">
        <v>149.01508325171423</v>
      </c>
      <c r="AA1303">
        <v>32.539580173726002</v>
      </c>
      <c r="AB1303">
        <v>4.7131003289105244</v>
      </c>
      <c r="AC1303">
        <v>-52.789356940169029</v>
      </c>
    </row>
    <row r="1304" spans="1:29">
      <c r="A1304">
        <v>3</v>
      </c>
      <c r="B1304">
        <v>939</v>
      </c>
      <c r="C1304">
        <v>2005</v>
      </c>
      <c r="D1304">
        <v>99</v>
      </c>
      <c r="E1304">
        <v>2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359</v>
      </c>
      <c r="R1304">
        <v>1051</v>
      </c>
      <c r="S1304">
        <v>1040</v>
      </c>
      <c r="T1304">
        <v>2.6872063664546655</v>
      </c>
      <c r="U1304">
        <v>2.785035155725097</v>
      </c>
      <c r="V1304">
        <v>15.377735490009515</v>
      </c>
      <c r="W1304">
        <v>56.836538461538481</v>
      </c>
      <c r="X1304">
        <v>162.55281818997139</v>
      </c>
      <c r="Y1304">
        <v>148.51179828734541</v>
      </c>
      <c r="Z1304">
        <v>150.08259615384611</v>
      </c>
      <c r="AA1304">
        <v>31.111156405305206</v>
      </c>
      <c r="AB1304">
        <v>4.5300504686505558</v>
      </c>
      <c r="AC1304">
        <v>-52.180696836181774</v>
      </c>
    </row>
    <row r="1305" spans="1:29">
      <c r="A1305">
        <v>3</v>
      </c>
      <c r="B1305">
        <v>940</v>
      </c>
      <c r="C1305">
        <v>2005</v>
      </c>
      <c r="D1305">
        <v>99</v>
      </c>
      <c r="E1305">
        <v>3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289</v>
      </c>
      <c r="R1305">
        <v>820</v>
      </c>
      <c r="S1305">
        <v>808</v>
      </c>
      <c r="T1305">
        <v>2.0965834638371312</v>
      </c>
      <c r="U1305">
        <v>2.1543648735266596</v>
      </c>
      <c r="V1305">
        <v>15.632926829268284</v>
      </c>
      <c r="W1305">
        <v>56.784653465346523</v>
      </c>
      <c r="X1305">
        <v>161.61747218772283</v>
      </c>
      <c r="Y1305">
        <v>147.24426829268285</v>
      </c>
      <c r="Z1305">
        <v>149.43106435643557</v>
      </c>
      <c r="AA1305">
        <v>30.392488452127168</v>
      </c>
      <c r="AB1305">
        <v>4.5165440797658754</v>
      </c>
      <c r="AC1305">
        <v>-51.464037502547662</v>
      </c>
    </row>
    <row r="1306" spans="1:29">
      <c r="A1306">
        <v>3</v>
      </c>
      <c r="B1306">
        <v>941</v>
      </c>
      <c r="C1306">
        <v>2005</v>
      </c>
      <c r="D1306">
        <v>99</v>
      </c>
      <c r="E1306">
        <v>4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253</v>
      </c>
      <c r="R1306">
        <v>715</v>
      </c>
      <c r="S1306">
        <v>702</v>
      </c>
      <c r="T1306">
        <v>1.8281185081018887</v>
      </c>
      <c r="U1306">
        <v>1.8397041964814449</v>
      </c>
      <c r="V1306">
        <v>15.081118881118876</v>
      </c>
      <c r="W1306">
        <v>56.649572649572647</v>
      </c>
      <c r="X1306">
        <v>158.98036957625263</v>
      </c>
      <c r="Y1306">
        <v>144.20321678321696</v>
      </c>
      <c r="Z1306">
        <v>146.87364672364691</v>
      </c>
      <c r="AA1306">
        <v>31.354291555575841</v>
      </c>
      <c r="AB1306">
        <v>4.632320935909906</v>
      </c>
      <c r="AC1306">
        <v>-47.992206845277984</v>
      </c>
    </row>
    <row r="1307" spans="1:29">
      <c r="A1307">
        <v>3</v>
      </c>
      <c r="B1307">
        <v>942</v>
      </c>
      <c r="C1307">
        <v>2005</v>
      </c>
      <c r="D1307">
        <v>99</v>
      </c>
      <c r="E1307">
        <v>5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271</v>
      </c>
      <c r="R1307">
        <v>734</v>
      </c>
      <c r="S1307">
        <v>714</v>
      </c>
      <c r="T1307">
        <v>1.8766978810444563</v>
      </c>
      <c r="U1307">
        <v>1.8480136649985957</v>
      </c>
      <c r="V1307">
        <v>15.460490463215258</v>
      </c>
      <c r="W1307">
        <v>56.726890756302517</v>
      </c>
      <c r="X1307">
        <v>156.68062029692297</v>
      </c>
      <c r="Y1307">
        <v>141.10490463215277</v>
      </c>
      <c r="Z1307">
        <v>145.05742296918777</v>
      </c>
      <c r="AA1307">
        <v>33.67427568127647</v>
      </c>
      <c r="AB1307">
        <v>4.5558691326563991</v>
      </c>
      <c r="AC1307">
        <v>-53.154715833584625</v>
      </c>
    </row>
    <row r="1308" spans="1:29">
      <c r="A1308">
        <v>3</v>
      </c>
      <c r="B1308">
        <v>943</v>
      </c>
      <c r="C1308">
        <v>2005</v>
      </c>
      <c r="D1308">
        <v>99</v>
      </c>
      <c r="E1308">
        <v>6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269</v>
      </c>
      <c r="R1308">
        <v>662</v>
      </c>
      <c r="S1308">
        <v>649</v>
      </c>
      <c r="T1308">
        <v>1.6926076256831477</v>
      </c>
      <c r="U1308">
        <v>1.7000847844138982</v>
      </c>
      <c r="V1308">
        <v>15.910876132930516</v>
      </c>
      <c r="W1308">
        <v>56.824345146379081</v>
      </c>
      <c r="X1308">
        <v>158.31699469417001</v>
      </c>
      <c r="Y1308">
        <v>143.9280966767372</v>
      </c>
      <c r="Z1308">
        <v>146.81109399075501</v>
      </c>
      <c r="AA1308">
        <v>32.190180247246126</v>
      </c>
      <c r="AB1308">
        <v>4.3760053384529058</v>
      </c>
      <c r="AC1308">
        <v>-51.474647342425591</v>
      </c>
    </row>
    <row r="1309" spans="1:29">
      <c r="A1309">
        <v>3</v>
      </c>
      <c r="B1309">
        <v>944</v>
      </c>
      <c r="C1309">
        <v>2005</v>
      </c>
      <c r="D1309">
        <v>99</v>
      </c>
      <c r="E1309">
        <v>7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228</v>
      </c>
      <c r="R1309">
        <v>620</v>
      </c>
      <c r="S1309">
        <v>610</v>
      </c>
      <c r="T1309">
        <v>1.58522164338905</v>
      </c>
      <c r="U1309">
        <v>1.567425912755505</v>
      </c>
      <c r="V1309">
        <v>15.727419354838714</v>
      </c>
      <c r="W1309">
        <v>56.888524590163954</v>
      </c>
      <c r="X1309">
        <v>155.7024778946633</v>
      </c>
      <c r="Y1309">
        <v>141.68645161290328</v>
      </c>
      <c r="Z1309">
        <v>144.0091803278689</v>
      </c>
      <c r="AA1309">
        <v>31.383580561120244</v>
      </c>
      <c r="AB1309">
        <v>4.2685313772125468</v>
      </c>
      <c r="AC1309">
        <v>-50.55255199512947</v>
      </c>
    </row>
    <row r="1310" spans="1:29">
      <c r="A1310">
        <v>3</v>
      </c>
      <c r="B1310">
        <v>945</v>
      </c>
      <c r="C1310">
        <v>2005</v>
      </c>
      <c r="D1310">
        <v>99</v>
      </c>
      <c r="E1310">
        <v>8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255</v>
      </c>
      <c r="R1310">
        <v>772</v>
      </c>
      <c r="S1310">
        <v>759</v>
      </c>
      <c r="T1310">
        <v>1.9738566269295921</v>
      </c>
      <c r="U1310">
        <v>1.9669441598541193</v>
      </c>
      <c r="V1310">
        <v>15.172279792746112</v>
      </c>
      <c r="W1310">
        <v>56.27799736495389</v>
      </c>
      <c r="X1310">
        <v>156.79286961305488</v>
      </c>
      <c r="Y1310">
        <v>142.7932642487047</v>
      </c>
      <c r="Z1310">
        <v>145.23899868247699</v>
      </c>
      <c r="AA1310">
        <v>32.315918845904257</v>
      </c>
      <c r="AB1310">
        <v>4.6783698381540484</v>
      </c>
      <c r="AC1310">
        <v>-53.280269104474066</v>
      </c>
    </row>
    <row r="1311" spans="1:29">
      <c r="A1311">
        <v>3</v>
      </c>
      <c r="B1311">
        <v>946</v>
      </c>
      <c r="C1311">
        <v>2005</v>
      </c>
      <c r="D1311">
        <v>99</v>
      </c>
      <c r="E1311">
        <v>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257</v>
      </c>
      <c r="R1311">
        <v>793</v>
      </c>
      <c r="S1311">
        <v>776</v>
      </c>
      <c r="T1311">
        <v>2.0275496180766406</v>
      </c>
      <c r="U1311">
        <v>1.9780282093341577</v>
      </c>
      <c r="V1311">
        <v>16.036569987389662</v>
      </c>
      <c r="W1311">
        <v>56.899484536082483</v>
      </c>
      <c r="X1311">
        <v>154.31436226242897</v>
      </c>
      <c r="Y1311">
        <v>139.79520807061789</v>
      </c>
      <c r="Z1311">
        <v>142.85773195876288</v>
      </c>
      <c r="AA1311">
        <v>30.870183242292107</v>
      </c>
      <c r="AB1311">
        <v>4.5200241471698206</v>
      </c>
      <c r="AC1311">
        <v>-49.29895054136491</v>
      </c>
    </row>
    <row r="1312" spans="1:29">
      <c r="A1312">
        <v>3</v>
      </c>
      <c r="B1312">
        <v>947</v>
      </c>
      <c r="C1312">
        <v>2005</v>
      </c>
      <c r="D1312">
        <v>99</v>
      </c>
      <c r="E1312">
        <v>10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260</v>
      </c>
      <c r="R1312">
        <v>725</v>
      </c>
      <c r="S1312">
        <v>716</v>
      </c>
      <c r="T1312">
        <v>1.8536865991242937</v>
      </c>
      <c r="U1312">
        <v>1.8471233010754535</v>
      </c>
      <c r="V1312">
        <v>14.943448275862075</v>
      </c>
      <c r="W1312">
        <v>56.622905027932958</v>
      </c>
      <c r="X1312">
        <v>156.62509806851722</v>
      </c>
      <c r="Y1312">
        <v>142.78772413793101</v>
      </c>
      <c r="Z1312">
        <v>144.58254189944125</v>
      </c>
      <c r="AA1312">
        <v>32.414318336247355</v>
      </c>
      <c r="AB1312">
        <v>4.5713133263093439</v>
      </c>
      <c r="AC1312">
        <v>-46.202899802993009</v>
      </c>
    </row>
    <row r="1313" spans="1:29">
      <c r="A1313">
        <v>3</v>
      </c>
      <c r="B1313">
        <v>948</v>
      </c>
      <c r="C1313">
        <v>2005</v>
      </c>
      <c r="D1313">
        <v>99</v>
      </c>
      <c r="E1313">
        <v>11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314</v>
      </c>
      <c r="R1313">
        <v>801</v>
      </c>
      <c r="S1313">
        <v>783</v>
      </c>
      <c r="T1313">
        <v>2.0480040908945631</v>
      </c>
      <c r="U1313">
        <v>2.0254530243904938</v>
      </c>
      <c r="V1313">
        <v>15.860174781523098</v>
      </c>
      <c r="W1313">
        <v>56.733077905491697</v>
      </c>
      <c r="X1313">
        <v>156.68916021819948</v>
      </c>
      <c r="Y1313">
        <v>141.71722846441949</v>
      </c>
      <c r="Z1313">
        <v>144.97509578544063</v>
      </c>
      <c r="AA1313">
        <v>31.634954566206005</v>
      </c>
      <c r="AB1313">
        <v>4.580932953080918</v>
      </c>
      <c r="AC1313">
        <v>-50.392227364151033</v>
      </c>
    </row>
    <row r="1314" spans="1:29">
      <c r="A1314">
        <v>3</v>
      </c>
      <c r="B1314">
        <v>949</v>
      </c>
      <c r="C1314">
        <v>2005</v>
      </c>
      <c r="D1314">
        <v>99</v>
      </c>
      <c r="E1314">
        <v>12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90</v>
      </c>
      <c r="R1314">
        <v>314</v>
      </c>
      <c r="S1314">
        <v>314</v>
      </c>
      <c r="T1314">
        <v>0.80283805810348685</v>
      </c>
      <c r="U1314">
        <v>0.82137053272614724</v>
      </c>
      <c r="V1314">
        <v>14.936305732484071</v>
      </c>
      <c r="W1314">
        <v>57.312101910828005</v>
      </c>
      <c r="X1314">
        <v>158.83300784619519</v>
      </c>
      <c r="Y1314">
        <v>146.60286624203829</v>
      </c>
      <c r="Z1314">
        <v>146.60286624203829</v>
      </c>
      <c r="AA1314">
        <v>29.117339342449689</v>
      </c>
      <c r="AB1314">
        <v>4.1682046467124128</v>
      </c>
      <c r="AC1314">
        <v>-47.399731670328208</v>
      </c>
    </row>
    <row r="1315" spans="1:29">
      <c r="A1315">
        <v>3</v>
      </c>
      <c r="B1315">
        <v>950</v>
      </c>
      <c r="C1315">
        <v>2005</v>
      </c>
      <c r="D1315">
        <v>99</v>
      </c>
      <c r="E1315">
        <v>13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282</v>
      </c>
      <c r="R1315">
        <v>827.25</v>
      </c>
      <c r="S1315">
        <v>815</v>
      </c>
      <c r="T1315">
        <v>2.1151203298283745</v>
      </c>
      <c r="U1315">
        <v>2.0333289088729321</v>
      </c>
      <c r="V1315">
        <v>16.193411906920517</v>
      </c>
      <c r="W1315">
        <v>57.365644171779152</v>
      </c>
      <c r="X1315">
        <v>151.29216847450087</v>
      </c>
      <c r="Y1315">
        <v>137.75388334844379</v>
      </c>
      <c r="Z1315">
        <v>139.82441717791423</v>
      </c>
      <c r="AA1315">
        <v>30.923065906024949</v>
      </c>
      <c r="AB1315">
        <v>4.5718581738424851</v>
      </c>
      <c r="AC1315">
        <v>-44.694392885249393</v>
      </c>
    </row>
    <row r="1316" spans="1:29">
      <c r="A1316">
        <v>3</v>
      </c>
      <c r="B1316">
        <v>951</v>
      </c>
      <c r="C1316">
        <v>2005</v>
      </c>
      <c r="D1316">
        <v>99</v>
      </c>
      <c r="E1316">
        <v>14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313</v>
      </c>
      <c r="R1316">
        <v>871</v>
      </c>
      <c r="S1316">
        <v>846</v>
      </c>
      <c r="T1316">
        <v>2.2269807280513914</v>
      </c>
      <c r="U1316">
        <v>2.2408033302251487</v>
      </c>
      <c r="V1316">
        <v>15.290470723306544</v>
      </c>
      <c r="W1316">
        <v>56.405437352245855</v>
      </c>
      <c r="X1316">
        <v>160.03062444258401</v>
      </c>
      <c r="Y1316">
        <v>144.18450057405295</v>
      </c>
      <c r="Z1316">
        <v>148.44527186761235</v>
      </c>
      <c r="AA1316">
        <v>32.845944514130444</v>
      </c>
      <c r="AB1316">
        <v>4.8728435235435743</v>
      </c>
      <c r="AC1316">
        <v>-47.531808824160592</v>
      </c>
    </row>
    <row r="1317" spans="1:29">
      <c r="A1317">
        <v>3</v>
      </c>
      <c r="B1317">
        <v>952</v>
      </c>
      <c r="C1317">
        <v>2005</v>
      </c>
      <c r="D1317">
        <v>99</v>
      </c>
      <c r="E1317">
        <v>15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231</v>
      </c>
      <c r="R1317">
        <v>759</v>
      </c>
      <c r="S1317">
        <v>735</v>
      </c>
      <c r="T1317">
        <v>1.9406181086004672</v>
      </c>
      <c r="U1317">
        <v>1.8925978801237913</v>
      </c>
      <c r="V1317">
        <v>15.346508563899867</v>
      </c>
      <c r="W1317">
        <v>57.085714285714303</v>
      </c>
      <c r="X1317">
        <v>155.43674533264257</v>
      </c>
      <c r="Y1317">
        <v>139.74927536231871</v>
      </c>
      <c r="Z1317">
        <v>144.31251700680255</v>
      </c>
      <c r="AA1317">
        <v>32.700939778119206</v>
      </c>
      <c r="AB1317">
        <v>4.3201158966564446</v>
      </c>
      <c r="AC1317">
        <v>-54.297290858945793</v>
      </c>
    </row>
    <row r="1318" spans="1:29">
      <c r="A1318">
        <v>3</v>
      </c>
      <c r="B1318">
        <v>953</v>
      </c>
      <c r="C1318">
        <v>2005</v>
      </c>
      <c r="D1318">
        <v>99</v>
      </c>
      <c r="E1318">
        <v>16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245</v>
      </c>
      <c r="R1318">
        <v>659</v>
      </c>
      <c r="S1318">
        <v>652</v>
      </c>
      <c r="T1318">
        <v>1.6849371983764263</v>
      </c>
      <c r="U1318">
        <v>1.6820651746748598</v>
      </c>
      <c r="V1318">
        <v>14.986342943854323</v>
      </c>
      <c r="W1318">
        <v>56.817484662576682</v>
      </c>
      <c r="X1318">
        <v>156.45985167453892</v>
      </c>
      <c r="Y1318">
        <v>143.05083459787559</v>
      </c>
      <c r="Z1318">
        <v>144.58665644171779</v>
      </c>
      <c r="AA1318">
        <v>29.533572294959431</v>
      </c>
      <c r="AB1318">
        <v>4.6048255355610657</v>
      </c>
      <c r="AC1318">
        <v>-41.6582651579998</v>
      </c>
    </row>
    <row r="1319" spans="1:29">
      <c r="A1319">
        <v>3</v>
      </c>
      <c r="B1319">
        <v>954</v>
      </c>
      <c r="C1319">
        <v>2005</v>
      </c>
      <c r="D1319">
        <v>99</v>
      </c>
      <c r="E1319">
        <v>17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261</v>
      </c>
      <c r="R1319">
        <v>731</v>
      </c>
      <c r="S1319">
        <v>722</v>
      </c>
      <c r="T1319">
        <v>1.8690274537377352</v>
      </c>
      <c r="U1319">
        <v>1.8477495891255979</v>
      </c>
      <c r="V1319">
        <v>15.93980848153215</v>
      </c>
      <c r="W1319">
        <v>56.965373961218837</v>
      </c>
      <c r="X1319">
        <v>154.92335259584453</v>
      </c>
      <c r="Y1319">
        <v>141.6637482900137</v>
      </c>
      <c r="Z1319">
        <v>143.42963988919669</v>
      </c>
      <c r="AA1319">
        <v>31.888477449591797</v>
      </c>
      <c r="AB1319">
        <v>4.519599415520525</v>
      </c>
      <c r="AC1319">
        <v>-45.907916161651315</v>
      </c>
    </row>
    <row r="1320" spans="1:29">
      <c r="A1320">
        <v>3</v>
      </c>
      <c r="B1320">
        <v>955</v>
      </c>
      <c r="C1320">
        <v>2005</v>
      </c>
      <c r="D1320">
        <v>99</v>
      </c>
      <c r="E1320">
        <v>18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208</v>
      </c>
      <c r="R1320">
        <v>581</v>
      </c>
      <c r="S1320">
        <v>561</v>
      </c>
      <c r="T1320">
        <v>1.4855060884016749</v>
      </c>
      <c r="U1320">
        <v>1.4739591123831781</v>
      </c>
      <c r="V1320">
        <v>14.641996557659205</v>
      </c>
      <c r="W1320">
        <v>56.543672014260245</v>
      </c>
      <c r="X1320">
        <v>158.90039029356859</v>
      </c>
      <c r="Y1320">
        <v>142.18123924268497</v>
      </c>
      <c r="Z1320">
        <v>147.25008912655957</v>
      </c>
      <c r="AA1320">
        <v>33.538795013190615</v>
      </c>
      <c r="AB1320">
        <v>4.4647919621158332</v>
      </c>
      <c r="AC1320">
        <v>-47.349074816814408</v>
      </c>
    </row>
    <row r="1321" spans="1:29">
      <c r="A1321">
        <v>3</v>
      </c>
      <c r="B1321">
        <v>956</v>
      </c>
      <c r="C1321">
        <v>2005</v>
      </c>
      <c r="D1321">
        <v>99</v>
      </c>
      <c r="E1321">
        <v>19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346</v>
      </c>
      <c r="R1321">
        <v>963</v>
      </c>
      <c r="S1321">
        <v>953</v>
      </c>
      <c r="T1321">
        <v>2.4622071654575088</v>
      </c>
      <c r="U1321">
        <v>2.4397595203768327</v>
      </c>
      <c r="V1321">
        <v>14.88058151609553</v>
      </c>
      <c r="W1321">
        <v>57.235047219307425</v>
      </c>
      <c r="X1321">
        <v>155.23019095481925</v>
      </c>
      <c r="Y1321">
        <v>141.98868120456899</v>
      </c>
      <c r="Z1321">
        <v>143.47859391395585</v>
      </c>
      <c r="AA1321">
        <v>30.67717471671844</v>
      </c>
      <c r="AB1321">
        <v>4.4739363456405403</v>
      </c>
      <c r="AC1321">
        <v>-45.885736365177195</v>
      </c>
    </row>
    <row r="1322" spans="1:29">
      <c r="A1322">
        <v>3</v>
      </c>
      <c r="B1322">
        <v>957</v>
      </c>
      <c r="C1322">
        <v>2005</v>
      </c>
      <c r="D1322">
        <v>99</v>
      </c>
      <c r="E1322">
        <v>20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225</v>
      </c>
      <c r="R1322">
        <v>604</v>
      </c>
      <c r="S1322">
        <v>596</v>
      </c>
      <c r="T1322">
        <v>1.5443126977532038</v>
      </c>
      <c r="U1322">
        <v>1.5585811553066076</v>
      </c>
      <c r="V1322">
        <v>16.312913907284763</v>
      </c>
      <c r="W1322">
        <v>57.50167785234899</v>
      </c>
      <c r="X1322">
        <v>158.45787921620388</v>
      </c>
      <c r="Y1322">
        <v>144.61903973509939</v>
      </c>
      <c r="Z1322">
        <v>146.56023489932889</v>
      </c>
      <c r="AA1322">
        <v>31.726567412983105</v>
      </c>
      <c r="AB1322">
        <v>4.4327560325233639</v>
      </c>
      <c r="AC1322">
        <v>-47.993349108416126</v>
      </c>
    </row>
    <row r="1323" spans="1:29">
      <c r="A1323">
        <v>3</v>
      </c>
      <c r="B1323">
        <v>958</v>
      </c>
      <c r="C1323">
        <v>2005</v>
      </c>
      <c r="D1323">
        <v>99</v>
      </c>
      <c r="E1323">
        <v>21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272</v>
      </c>
      <c r="R1323">
        <v>941</v>
      </c>
      <c r="S1323">
        <v>912</v>
      </c>
      <c r="T1323">
        <v>2.4059573652082196</v>
      </c>
      <c r="U1323">
        <v>2.2835104654963536</v>
      </c>
      <c r="V1323">
        <v>14.970244420828902</v>
      </c>
      <c r="W1323">
        <v>56.743421052631597</v>
      </c>
      <c r="X1323">
        <v>152.06374353371109</v>
      </c>
      <c r="Y1323">
        <v>136.00233793836344</v>
      </c>
      <c r="Z1323">
        <v>140.32697368421049</v>
      </c>
      <c r="AA1323">
        <v>31.436682332977941</v>
      </c>
      <c r="AB1323">
        <v>4.327335659552384</v>
      </c>
      <c r="AC1323">
        <v>-38.757161788144074</v>
      </c>
    </row>
    <row r="1324" spans="1:29">
      <c r="A1324">
        <v>3</v>
      </c>
      <c r="B1324">
        <v>959</v>
      </c>
      <c r="C1324">
        <v>2005</v>
      </c>
      <c r="D1324">
        <v>99</v>
      </c>
      <c r="E1324">
        <v>22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312</v>
      </c>
      <c r="R1324">
        <v>901</v>
      </c>
      <c r="S1324">
        <v>883</v>
      </c>
      <c r="T1324">
        <v>2.3036850011186036</v>
      </c>
      <c r="U1324">
        <v>2.3178135645391342</v>
      </c>
      <c r="V1324">
        <v>15.325194228634844</v>
      </c>
      <c r="W1324">
        <v>56.640996602491491</v>
      </c>
      <c r="X1324">
        <v>158.9157587031624</v>
      </c>
      <c r="Y1324">
        <v>144.17391786903431</v>
      </c>
      <c r="Z1324">
        <v>147.11291053227623</v>
      </c>
      <c r="AA1324">
        <v>30.613218797465741</v>
      </c>
      <c r="AB1324">
        <v>4.7307092842206915</v>
      </c>
      <c r="AC1324">
        <v>-49.230586492640029</v>
      </c>
    </row>
    <row r="1325" spans="1:29">
      <c r="A1325">
        <v>3</v>
      </c>
      <c r="B1325">
        <v>960</v>
      </c>
      <c r="C1325">
        <v>2005</v>
      </c>
      <c r="D1325">
        <v>99</v>
      </c>
      <c r="E1325">
        <v>23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267</v>
      </c>
      <c r="R1325">
        <v>744</v>
      </c>
      <c r="S1325">
        <v>729</v>
      </c>
      <c r="T1325">
        <v>1.90226597206686</v>
      </c>
      <c r="U1325">
        <v>1.8831268346247485</v>
      </c>
      <c r="V1325">
        <v>15.997311827956988</v>
      </c>
      <c r="W1325">
        <v>56.840877914951982</v>
      </c>
      <c r="X1325">
        <v>156.23420007222842</v>
      </c>
      <c r="Y1325">
        <v>141.85336021505361</v>
      </c>
      <c r="Z1325">
        <v>144.77215363511644</v>
      </c>
      <c r="AA1325">
        <v>31.91917056481428</v>
      </c>
      <c r="AB1325">
        <v>4.6959022264469379</v>
      </c>
      <c r="AC1325">
        <v>-47.970590898697374</v>
      </c>
    </row>
    <row r="1326" spans="1:29">
      <c r="A1326">
        <v>3</v>
      </c>
      <c r="B1326">
        <v>961</v>
      </c>
      <c r="C1326">
        <v>2005</v>
      </c>
      <c r="D1326">
        <v>99</v>
      </c>
      <c r="E1326">
        <v>24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268</v>
      </c>
      <c r="R1326">
        <v>745</v>
      </c>
      <c r="S1326">
        <v>725</v>
      </c>
      <c r="T1326">
        <v>1.9048227811691012</v>
      </c>
      <c r="U1326">
        <v>1.8807198187283301</v>
      </c>
      <c r="V1326">
        <v>15.578523489932881</v>
      </c>
      <c r="W1326">
        <v>56.922758620689642</v>
      </c>
      <c r="X1326">
        <v>156.80688155780317</v>
      </c>
      <c r="Y1326">
        <v>141.48187919463098</v>
      </c>
      <c r="Z1326">
        <v>145.384827586207</v>
      </c>
      <c r="AA1326">
        <v>31.284009203853504</v>
      </c>
      <c r="AB1326">
        <v>4.49975853494057</v>
      </c>
      <c r="AC1326">
        <v>-52.450207901907135</v>
      </c>
    </row>
    <row r="1327" spans="1:29">
      <c r="A1327">
        <v>3</v>
      </c>
      <c r="B1327">
        <v>962</v>
      </c>
      <c r="C1327">
        <v>2005</v>
      </c>
      <c r="D1327">
        <v>99</v>
      </c>
      <c r="E1327">
        <v>25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249</v>
      </c>
      <c r="R1327">
        <v>763</v>
      </c>
      <c r="S1327">
        <v>755</v>
      </c>
      <c r="T1327">
        <v>1.9508453450094283</v>
      </c>
      <c r="U1327">
        <v>1.9396783259673729</v>
      </c>
      <c r="V1327">
        <v>15.445609436435131</v>
      </c>
      <c r="W1327">
        <v>56.723178807947022</v>
      </c>
      <c r="X1327">
        <v>155.76422543730973</v>
      </c>
      <c r="Y1327">
        <v>142.47483617300148</v>
      </c>
      <c r="Z1327">
        <v>143.98450331125841</v>
      </c>
      <c r="AA1327">
        <v>32.698746734367006</v>
      </c>
      <c r="AB1327">
        <v>5.0150956717860069</v>
      </c>
      <c r="AC1327">
        <v>-50.73500805901795</v>
      </c>
    </row>
    <row r="1328" spans="1:29">
      <c r="A1328">
        <v>3</v>
      </c>
      <c r="B1328">
        <v>963</v>
      </c>
      <c r="C1328">
        <v>2005</v>
      </c>
      <c r="D1328">
        <v>99</v>
      </c>
      <c r="E1328">
        <v>26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233</v>
      </c>
      <c r="R1328">
        <v>663</v>
      </c>
      <c r="S1328">
        <v>652</v>
      </c>
      <c r="T1328">
        <v>1.6951644347853878</v>
      </c>
      <c r="U1328">
        <v>1.6890721067914276</v>
      </c>
      <c r="V1328">
        <v>16.180995475113125</v>
      </c>
      <c r="W1328">
        <v>57.211656441717778</v>
      </c>
      <c r="X1328">
        <v>157.0637422399578</v>
      </c>
      <c r="Y1328">
        <v>142.78009049773769</v>
      </c>
      <c r="Z1328">
        <v>145.18895705521484</v>
      </c>
      <c r="AA1328">
        <v>31.72785930325967</v>
      </c>
      <c r="AB1328">
        <v>4.3307984307298577</v>
      </c>
      <c r="AC1328">
        <v>-49.460991725515377</v>
      </c>
    </row>
    <row r="1329" spans="1:29">
      <c r="A1329">
        <v>3</v>
      </c>
      <c r="B1329">
        <v>964</v>
      </c>
      <c r="C1329">
        <v>2005</v>
      </c>
      <c r="D1329">
        <v>99</v>
      </c>
      <c r="E1329">
        <v>27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222</v>
      </c>
      <c r="R1329">
        <v>763</v>
      </c>
      <c r="S1329">
        <v>753</v>
      </c>
      <c r="T1329">
        <v>1.9508453450094283</v>
      </c>
      <c r="U1329">
        <v>2.0066197754751998</v>
      </c>
      <c r="V1329">
        <v>14.651376146788987</v>
      </c>
      <c r="W1329">
        <v>56.391766268260277</v>
      </c>
      <c r="X1329">
        <v>161.57325037025245</v>
      </c>
      <c r="Y1329">
        <v>147.39187418086513</v>
      </c>
      <c r="Z1329">
        <v>149.34926958831349</v>
      </c>
      <c r="AA1329">
        <v>31.885630239985879</v>
      </c>
      <c r="AB1329">
        <v>4.7357010543929219</v>
      </c>
      <c r="AC1329">
        <v>-45.205806240410951</v>
      </c>
    </row>
    <row r="1330" spans="1:29">
      <c r="A1330">
        <v>3</v>
      </c>
      <c r="B1330">
        <v>965</v>
      </c>
      <c r="C1330">
        <v>2005</v>
      </c>
      <c r="D1330">
        <v>99</v>
      </c>
      <c r="E1330">
        <v>28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213</v>
      </c>
      <c r="R1330">
        <v>605</v>
      </c>
      <c r="S1330">
        <v>599</v>
      </c>
      <c r="T1330">
        <v>1.5468695068554439</v>
      </c>
      <c r="U1330">
        <v>1.5593198540324189</v>
      </c>
      <c r="V1330">
        <v>15.368595041322315</v>
      </c>
      <c r="W1330">
        <v>56.398998330550917</v>
      </c>
      <c r="X1330">
        <v>157.64941844327265</v>
      </c>
      <c r="Y1330">
        <v>144.4484297520662</v>
      </c>
      <c r="Z1330">
        <v>145.89532554257104</v>
      </c>
      <c r="AA1330">
        <v>32.503050503081013</v>
      </c>
      <c r="AB1330">
        <v>4.8575087562651875</v>
      </c>
      <c r="AC1330">
        <v>-48.857139418185355</v>
      </c>
    </row>
    <row r="1331" spans="1:29">
      <c r="A1331">
        <v>3</v>
      </c>
      <c r="B1331">
        <v>966</v>
      </c>
      <c r="C1331">
        <v>2005</v>
      </c>
      <c r="D1331">
        <v>99</v>
      </c>
      <c r="E1331">
        <v>29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195</v>
      </c>
      <c r="R1331">
        <v>547</v>
      </c>
      <c r="S1331">
        <v>542</v>
      </c>
      <c r="T1331">
        <v>1.3985745789255011</v>
      </c>
      <c r="U1331">
        <v>1.4180749479088037</v>
      </c>
      <c r="V1331">
        <v>15.349177330895799</v>
      </c>
      <c r="W1331">
        <v>56.955719557195557</v>
      </c>
      <c r="X1331">
        <v>158.81583977214427</v>
      </c>
      <c r="Y1331">
        <v>145.29305301645337</v>
      </c>
      <c r="Z1331">
        <v>146.63339483394836</v>
      </c>
      <c r="AA1331">
        <v>31.152669107704462</v>
      </c>
      <c r="AB1331">
        <v>4.9336814524368364</v>
      </c>
      <c r="AC1331">
        <v>-51.743755993847472</v>
      </c>
    </row>
    <row r="1332" spans="1:29">
      <c r="A1332">
        <v>3</v>
      </c>
      <c r="B1332">
        <v>967</v>
      </c>
      <c r="C1332">
        <v>2005</v>
      </c>
      <c r="D1332">
        <v>99</v>
      </c>
      <c r="E1332">
        <v>30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238</v>
      </c>
      <c r="R1332">
        <v>751</v>
      </c>
      <c r="S1332">
        <v>739</v>
      </c>
      <c r="T1332">
        <v>1.9201636357825436</v>
      </c>
      <c r="U1332">
        <v>1.8852697746481752</v>
      </c>
      <c r="V1332">
        <v>15.528628495339548</v>
      </c>
      <c r="W1332">
        <v>57.339648173207024</v>
      </c>
      <c r="X1332">
        <v>154.54929721728922</v>
      </c>
      <c r="Y1332">
        <v>140.69107856191729</v>
      </c>
      <c r="Z1332">
        <v>142.97564276048701</v>
      </c>
      <c r="AA1332">
        <v>30.182069110055672</v>
      </c>
      <c r="AB1332">
        <v>4.6282284286452242</v>
      </c>
      <c r="AC1332">
        <v>-42.940376803896513</v>
      </c>
    </row>
    <row r="1333" spans="1:29">
      <c r="A1333">
        <v>3</v>
      </c>
      <c r="B1333">
        <v>968</v>
      </c>
      <c r="C1333">
        <v>2005</v>
      </c>
      <c r="D1333">
        <v>99</v>
      </c>
      <c r="E1333">
        <v>31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234</v>
      </c>
      <c r="R1333">
        <v>793</v>
      </c>
      <c r="S1333">
        <v>782</v>
      </c>
      <c r="T1333">
        <v>2.0275496180766406</v>
      </c>
      <c r="U1333">
        <v>2.0116318641727906</v>
      </c>
      <c r="V1333">
        <v>16.163934426229499</v>
      </c>
      <c r="W1333">
        <v>57.277493606138123</v>
      </c>
      <c r="X1333">
        <v>155.91586184094569</v>
      </c>
      <c r="Y1333">
        <v>142.17011349306441</v>
      </c>
      <c r="Z1333">
        <v>144.16994884910491</v>
      </c>
      <c r="AA1333">
        <v>30.999440713500096</v>
      </c>
      <c r="AB1333">
        <v>4.6469724334531426</v>
      </c>
      <c r="AC1333">
        <v>-47.67522351893993</v>
      </c>
    </row>
    <row r="1334" spans="1:29">
      <c r="A1334">
        <v>3</v>
      </c>
      <c r="B1334">
        <v>969</v>
      </c>
      <c r="C1334">
        <v>2005</v>
      </c>
      <c r="D1334">
        <v>99</v>
      </c>
      <c r="E1334">
        <v>32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245</v>
      </c>
      <c r="R1334">
        <v>709</v>
      </c>
      <c r="S1334">
        <v>703</v>
      </c>
      <c r="T1334">
        <v>1.8127776534884472</v>
      </c>
      <c r="U1334">
        <v>1.8530899883679928</v>
      </c>
      <c r="V1334">
        <v>15.733427362482372</v>
      </c>
      <c r="W1334">
        <v>56.71834992887625</v>
      </c>
      <c r="X1334">
        <v>159.63490610583307</v>
      </c>
      <c r="Y1334">
        <v>146.48166431593788</v>
      </c>
      <c r="Z1334">
        <v>147.73186344238971</v>
      </c>
      <c r="AA1334">
        <v>31.851113145675541</v>
      </c>
      <c r="AB1334">
        <v>4.6401417066943162</v>
      </c>
      <c r="AC1334">
        <v>-51.636891367385751</v>
      </c>
    </row>
    <row r="1335" spans="1:29">
      <c r="A1335">
        <v>3</v>
      </c>
      <c r="B1335">
        <v>970</v>
      </c>
      <c r="C1335">
        <v>2005</v>
      </c>
      <c r="D1335">
        <v>99</v>
      </c>
      <c r="E1335">
        <v>33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251</v>
      </c>
      <c r="R1335">
        <v>802</v>
      </c>
      <c r="S1335">
        <v>798</v>
      </c>
      <c r="T1335">
        <v>2.0505608999968046</v>
      </c>
      <c r="U1335">
        <v>2.0779363198518346</v>
      </c>
      <c r="V1335">
        <v>16.003740648379051</v>
      </c>
      <c r="W1335">
        <v>56.497493734335848</v>
      </c>
      <c r="X1335">
        <v>157.92358216052511</v>
      </c>
      <c r="Y1335">
        <v>145.20810473815439</v>
      </c>
      <c r="Z1335">
        <v>145.93596491228047</v>
      </c>
      <c r="AA1335">
        <v>32.499466697129257</v>
      </c>
      <c r="AB1335">
        <v>4.7358144580195773</v>
      </c>
      <c r="AC1335">
        <v>-52.273718866445193</v>
      </c>
    </row>
    <row r="1336" spans="1:29">
      <c r="A1336">
        <v>3</v>
      </c>
      <c r="B1336">
        <v>971</v>
      </c>
      <c r="C1336">
        <v>2005</v>
      </c>
      <c r="D1336">
        <v>99</v>
      </c>
      <c r="E1336">
        <v>34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245</v>
      </c>
      <c r="R1336">
        <v>622</v>
      </c>
      <c r="S1336">
        <v>620</v>
      </c>
      <c r="T1336">
        <v>1.5903352615935316</v>
      </c>
      <c r="U1336">
        <v>1.639873701074567</v>
      </c>
      <c r="V1336">
        <v>15.84244372990354</v>
      </c>
      <c r="W1336">
        <v>56.614516129032246</v>
      </c>
      <c r="X1336">
        <v>160.56338028169003</v>
      </c>
      <c r="Y1336">
        <v>147.75868167202549</v>
      </c>
      <c r="Z1336">
        <v>148.23532258064489</v>
      </c>
      <c r="AA1336">
        <v>33.323887016129056</v>
      </c>
      <c r="AB1336">
        <v>4.7500202639361486</v>
      </c>
      <c r="AC1336">
        <v>-58.11023483997451</v>
      </c>
    </row>
    <row r="1337" spans="1:29">
      <c r="A1337">
        <v>3</v>
      </c>
      <c r="B1337">
        <v>972</v>
      </c>
      <c r="C1337">
        <v>2005</v>
      </c>
      <c r="D1337">
        <v>99</v>
      </c>
      <c r="E1337">
        <v>35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276</v>
      </c>
      <c r="R1337">
        <v>836</v>
      </c>
      <c r="S1337">
        <v>830</v>
      </c>
      <c r="T1337">
        <v>2.1374924094729781</v>
      </c>
      <c r="U1337">
        <v>2.1922508398192657</v>
      </c>
      <c r="V1337">
        <v>15.284688995215308</v>
      </c>
      <c r="W1337">
        <v>56.315662650602412</v>
      </c>
      <c r="X1337">
        <v>160.14633994619177</v>
      </c>
      <c r="Y1337">
        <v>146.96602870813402</v>
      </c>
      <c r="Z1337">
        <v>148.02843373493985</v>
      </c>
      <c r="AA1337">
        <v>33.189047927985015</v>
      </c>
      <c r="AB1337">
        <v>4.6725675181313759</v>
      </c>
      <c r="AC1337">
        <v>-45.671944117968437</v>
      </c>
    </row>
    <row r="1338" spans="1:29">
      <c r="A1338">
        <v>3</v>
      </c>
      <c r="B1338">
        <v>973</v>
      </c>
      <c r="C1338">
        <v>2005</v>
      </c>
      <c r="D1338">
        <v>99</v>
      </c>
      <c r="E1338">
        <v>36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241</v>
      </c>
      <c r="R1338">
        <v>688</v>
      </c>
      <c r="S1338">
        <v>685</v>
      </c>
      <c r="T1338">
        <v>1.7590846623413978</v>
      </c>
      <c r="U1338">
        <v>1.8067589470288601</v>
      </c>
      <c r="V1338">
        <v>15.581395348837203</v>
      </c>
      <c r="W1338">
        <v>56.613138686131357</v>
      </c>
      <c r="X1338">
        <v>159.94923026531291</v>
      </c>
      <c r="Y1338">
        <v>147.17863372093024</v>
      </c>
      <c r="Z1338">
        <v>147.82321167883217</v>
      </c>
      <c r="AA1338">
        <v>32.240699692971802</v>
      </c>
      <c r="AB1338">
        <v>4.836069127008491</v>
      </c>
      <c r="AC1338">
        <v>-49.329283052440083</v>
      </c>
    </row>
    <row r="1339" spans="1:29">
      <c r="A1339">
        <v>3</v>
      </c>
      <c r="B1339">
        <v>974</v>
      </c>
      <c r="C1339">
        <v>2005</v>
      </c>
      <c r="D1339">
        <v>99</v>
      </c>
      <c r="E1339">
        <v>37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236</v>
      </c>
      <c r="R1339">
        <v>757</v>
      </c>
      <c r="S1339">
        <v>751</v>
      </c>
      <c r="T1339">
        <v>1.9355044903959859</v>
      </c>
      <c r="U1339">
        <v>1.9112063076877503</v>
      </c>
      <c r="V1339">
        <v>15.257595772787322</v>
      </c>
      <c r="W1339">
        <v>56.652463382157123</v>
      </c>
      <c r="X1339">
        <v>154.16302305244943</v>
      </c>
      <c r="Y1339">
        <v>141.49616908850703</v>
      </c>
      <c r="Z1339">
        <v>142.62663115845521</v>
      </c>
      <c r="AA1339">
        <v>33.098184794943045</v>
      </c>
      <c r="AB1339">
        <v>5.0781237482546251</v>
      </c>
      <c r="AC1339">
        <v>-46.941552382209075</v>
      </c>
    </row>
    <row r="1340" spans="1:29">
      <c r="A1340">
        <v>3</v>
      </c>
      <c r="B1340">
        <v>975</v>
      </c>
      <c r="C1340">
        <v>2005</v>
      </c>
      <c r="D1340">
        <v>99</v>
      </c>
      <c r="E1340">
        <v>38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226</v>
      </c>
      <c r="R1340">
        <v>685</v>
      </c>
      <c r="S1340">
        <v>675</v>
      </c>
      <c r="T1340">
        <v>1.7514142350346773</v>
      </c>
      <c r="U1340">
        <v>1.7332334436605457</v>
      </c>
      <c r="V1340">
        <v>16.14306569343066</v>
      </c>
      <c r="W1340">
        <v>56.921481481481479</v>
      </c>
      <c r="X1340">
        <v>155.40454405263705</v>
      </c>
      <c r="Y1340">
        <v>141.80759124087595</v>
      </c>
      <c r="Z1340">
        <v>143.90844444444443</v>
      </c>
      <c r="AA1340">
        <v>31.225732073182101</v>
      </c>
      <c r="AB1340">
        <v>4.7132340895600624</v>
      </c>
      <c r="AC1340">
        <v>-37.351309367299848</v>
      </c>
    </row>
    <row r="1341" spans="1:29">
      <c r="A1341">
        <v>3</v>
      </c>
      <c r="B1341">
        <v>976</v>
      </c>
      <c r="C1341">
        <v>2005</v>
      </c>
      <c r="D1341">
        <v>99</v>
      </c>
      <c r="E1341">
        <v>39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269</v>
      </c>
      <c r="R1341">
        <v>795</v>
      </c>
      <c r="S1341">
        <v>777</v>
      </c>
      <c r="T1341">
        <v>2.0326632362811212</v>
      </c>
      <c r="U1341">
        <v>2.0184443079774876</v>
      </c>
      <c r="V1341">
        <v>16.223899371069184</v>
      </c>
      <c r="W1341">
        <v>56.864864864864863</v>
      </c>
      <c r="X1341">
        <v>157.54655655266873</v>
      </c>
      <c r="Y1341">
        <v>142.29270440251565</v>
      </c>
      <c r="Z1341">
        <v>145.58906048906044</v>
      </c>
      <c r="AA1341">
        <v>33.350327913853782</v>
      </c>
      <c r="AB1341">
        <v>4.767545096063575</v>
      </c>
      <c r="AC1341">
        <v>-43.756524657693753</v>
      </c>
    </row>
    <row r="1342" spans="1:29">
      <c r="A1342">
        <v>3</v>
      </c>
      <c r="B1342">
        <v>977</v>
      </c>
      <c r="C1342">
        <v>2005</v>
      </c>
      <c r="D1342">
        <v>99</v>
      </c>
      <c r="E1342">
        <v>40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257</v>
      </c>
      <c r="R1342">
        <v>718</v>
      </c>
      <c r="S1342">
        <v>710</v>
      </c>
      <c r="T1342">
        <v>1.8357889354086103</v>
      </c>
      <c r="U1342">
        <v>1.8213152373794976</v>
      </c>
      <c r="V1342">
        <v>15.85793871866295</v>
      </c>
      <c r="W1342">
        <v>56.9</v>
      </c>
      <c r="X1342">
        <v>155.52576224434685</v>
      </c>
      <c r="Y1342">
        <v>142.16532033426191</v>
      </c>
      <c r="Z1342">
        <v>143.7671830985916</v>
      </c>
      <c r="AA1342">
        <v>31.907058810304587</v>
      </c>
      <c r="AB1342">
        <v>4.8440321930520316</v>
      </c>
      <c r="AC1342">
        <v>-49.22619265878869</v>
      </c>
    </row>
    <row r="1343" spans="1:29">
      <c r="A1343">
        <v>3</v>
      </c>
      <c r="B1343">
        <v>978</v>
      </c>
      <c r="C1343">
        <v>2005</v>
      </c>
      <c r="D1343">
        <v>99</v>
      </c>
      <c r="E1343">
        <v>41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247</v>
      </c>
      <c r="R1343">
        <v>710</v>
      </c>
      <c r="S1343">
        <v>702</v>
      </c>
      <c r="T1343">
        <v>1.8153344625906871</v>
      </c>
      <c r="U1343">
        <v>1.7921277162277756</v>
      </c>
      <c r="V1343">
        <v>14.540845070422534</v>
      </c>
      <c r="W1343">
        <v>56.603988603988597</v>
      </c>
      <c r="X1343">
        <v>154.68924053530276</v>
      </c>
      <c r="Y1343">
        <v>141.46323943661952</v>
      </c>
      <c r="Z1343">
        <v>143.07535612535597</v>
      </c>
      <c r="AA1343">
        <v>32.262446827551365</v>
      </c>
      <c r="AB1343">
        <v>4.5057590296107239</v>
      </c>
      <c r="AC1343">
        <v>-41.458389884002621</v>
      </c>
    </row>
    <row r="1344" spans="1:29">
      <c r="A1344">
        <v>3</v>
      </c>
      <c r="B1344">
        <v>979</v>
      </c>
      <c r="C1344">
        <v>2005</v>
      </c>
      <c r="D1344">
        <v>99</v>
      </c>
      <c r="E1344">
        <v>42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260</v>
      </c>
      <c r="R1344">
        <v>851</v>
      </c>
      <c r="S1344">
        <v>839</v>
      </c>
      <c r="T1344">
        <v>2.1758445460065841</v>
      </c>
      <c r="U1344">
        <v>2.1677239009666232</v>
      </c>
      <c r="V1344">
        <v>15.029377203290251</v>
      </c>
      <c r="W1344">
        <v>56.903456495828358</v>
      </c>
      <c r="X1344">
        <v>156.50442472242821</v>
      </c>
      <c r="Y1344">
        <v>142.7602820211516</v>
      </c>
      <c r="Z1344">
        <v>144.80214541120387</v>
      </c>
      <c r="AA1344">
        <v>30.364669108708807</v>
      </c>
      <c r="AB1344">
        <v>4.6222218052963431</v>
      </c>
      <c r="AC1344">
        <v>-34.585065942087923</v>
      </c>
    </row>
    <row r="1345" spans="1:29">
      <c r="A1345">
        <v>3</v>
      </c>
      <c r="B1345">
        <v>980</v>
      </c>
      <c r="C1345">
        <v>2005</v>
      </c>
      <c r="D1345">
        <v>99</v>
      </c>
      <c r="E1345">
        <v>43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250</v>
      </c>
      <c r="R1345">
        <v>793</v>
      </c>
      <c r="S1345">
        <v>789</v>
      </c>
      <c r="T1345">
        <v>2.0275496180766406</v>
      </c>
      <c r="U1345">
        <v>2.0298316878521847</v>
      </c>
      <c r="V1345">
        <v>15.011349306431271</v>
      </c>
      <c r="W1345">
        <v>56.579214195183773</v>
      </c>
      <c r="X1345">
        <v>155.98226081681671</v>
      </c>
      <c r="Y1345">
        <v>143.45636822194211</v>
      </c>
      <c r="Z1345">
        <v>144.18365019011412</v>
      </c>
      <c r="AA1345">
        <v>32.601297319732055</v>
      </c>
      <c r="AB1345">
        <v>4.7497980896051821</v>
      </c>
      <c r="AC1345">
        <v>-47.10808844799439</v>
      </c>
    </row>
    <row r="1346" spans="1:29">
      <c r="A1346">
        <v>3</v>
      </c>
      <c r="B1346">
        <v>981</v>
      </c>
      <c r="C1346">
        <v>2005</v>
      </c>
      <c r="D1346">
        <v>99</v>
      </c>
      <c r="E1346">
        <v>44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302</v>
      </c>
      <c r="R1346">
        <v>800</v>
      </c>
      <c r="S1346">
        <v>796</v>
      </c>
      <c r="T1346">
        <v>2.0454472817923235</v>
      </c>
      <c r="U1346">
        <v>2.0875643834375257</v>
      </c>
      <c r="V1346">
        <v>15.393750000000001</v>
      </c>
      <c r="W1346">
        <v>56.680904522613055</v>
      </c>
      <c r="X1346">
        <v>159.13420910075831</v>
      </c>
      <c r="Y1346">
        <v>146.24562499999999</v>
      </c>
      <c r="Z1346">
        <v>146.98052763819098</v>
      </c>
      <c r="AA1346">
        <v>33.324816235180073</v>
      </c>
      <c r="AB1346">
        <v>4.6182059630897054</v>
      </c>
      <c r="AC1346">
        <v>-46.136080250096249</v>
      </c>
    </row>
    <row r="1347" spans="1:29">
      <c r="A1347">
        <v>3</v>
      </c>
      <c r="B1347">
        <v>982</v>
      </c>
      <c r="C1347">
        <v>2005</v>
      </c>
      <c r="D1347">
        <v>99</v>
      </c>
      <c r="E1347">
        <v>45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284</v>
      </c>
      <c r="R1347">
        <v>1004</v>
      </c>
      <c r="S1347">
        <v>998</v>
      </c>
      <c r="T1347">
        <v>2.5670363386493658</v>
      </c>
      <c r="U1347">
        <v>2.4937969380366858</v>
      </c>
      <c r="V1347">
        <v>15.312749003984059</v>
      </c>
      <c r="W1347">
        <v>56.518036072144277</v>
      </c>
      <c r="X1347">
        <v>151.61822914193701</v>
      </c>
      <c r="Y1347">
        <v>139.2067729083667</v>
      </c>
      <c r="Z1347">
        <v>140.04368737474962</v>
      </c>
      <c r="AA1347">
        <v>29.386734005353865</v>
      </c>
      <c r="AB1347">
        <v>4.6175555209091215</v>
      </c>
      <c r="AC1347">
        <v>-34.697664140308213</v>
      </c>
    </row>
    <row r="1348" spans="1:29">
      <c r="A1348">
        <v>3</v>
      </c>
      <c r="B1348">
        <v>983</v>
      </c>
      <c r="C1348">
        <v>2005</v>
      </c>
      <c r="D1348">
        <v>99</v>
      </c>
      <c r="E1348">
        <v>46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248</v>
      </c>
      <c r="R1348">
        <v>731</v>
      </c>
      <c r="S1348">
        <v>729</v>
      </c>
      <c r="T1348">
        <v>1.8690274537377352</v>
      </c>
      <c r="U1348">
        <v>1.9010643667275879</v>
      </c>
      <c r="V1348">
        <v>15.121751025991797</v>
      </c>
      <c r="W1348">
        <v>56.858710562414259</v>
      </c>
      <c r="X1348">
        <v>158.28092833545523</v>
      </c>
      <c r="Y1348">
        <v>145.75129958960324</v>
      </c>
      <c r="Z1348">
        <v>146.15116598079558</v>
      </c>
      <c r="AA1348">
        <v>31.85085445270688</v>
      </c>
      <c r="AB1348">
        <v>4.5596860509583825</v>
      </c>
      <c r="AC1348">
        <v>-46.369251670600512</v>
      </c>
    </row>
    <row r="1349" spans="1:29">
      <c r="A1349">
        <v>3</v>
      </c>
      <c r="B1349">
        <v>984</v>
      </c>
      <c r="C1349">
        <v>2005</v>
      </c>
      <c r="D1349">
        <v>99</v>
      </c>
      <c r="E1349">
        <v>47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282</v>
      </c>
      <c r="R1349">
        <v>929</v>
      </c>
      <c r="S1349">
        <v>922</v>
      </c>
      <c r="T1349">
        <v>2.3752756559813353</v>
      </c>
      <c r="U1349">
        <v>2.3226846938180321</v>
      </c>
      <c r="V1349">
        <v>15.983853606027989</v>
      </c>
      <c r="W1349">
        <v>57.300433839479389</v>
      </c>
      <c r="X1349">
        <v>152.72786008091259</v>
      </c>
      <c r="Y1349">
        <v>140.12238966630784</v>
      </c>
      <c r="Z1349">
        <v>141.18622559652928</v>
      </c>
      <c r="AA1349">
        <v>30.029950614512821</v>
      </c>
      <c r="AB1349">
        <v>4.3339175650181394</v>
      </c>
      <c r="AC1349">
        <v>-44.427527721832362</v>
      </c>
    </row>
    <row r="1350" spans="1:29">
      <c r="A1350">
        <v>3</v>
      </c>
      <c r="B1350">
        <v>985</v>
      </c>
      <c r="C1350">
        <v>2005</v>
      </c>
      <c r="D1350">
        <v>99</v>
      </c>
      <c r="E1350">
        <v>48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294</v>
      </c>
      <c r="R1350">
        <v>828</v>
      </c>
      <c r="S1350">
        <v>825</v>
      </c>
      <c r="T1350">
        <v>2.1170379366550551</v>
      </c>
      <c r="U1350">
        <v>2.172882301972225</v>
      </c>
      <c r="V1350">
        <v>15.234299516908203</v>
      </c>
      <c r="W1350">
        <v>56.507878787878802</v>
      </c>
      <c r="X1350">
        <v>159.75002747813505</v>
      </c>
      <c r="Y1350">
        <v>147.07500000000005</v>
      </c>
      <c r="Z1350">
        <v>147.60981818181824</v>
      </c>
      <c r="AA1350">
        <v>33.993743283009394</v>
      </c>
      <c r="AB1350">
        <v>4.7382644550419117</v>
      </c>
      <c r="AC1350">
        <v>-50.039721756161491</v>
      </c>
    </row>
    <row r="1351" spans="1:29">
      <c r="A1351">
        <v>3</v>
      </c>
      <c r="B1351">
        <v>986</v>
      </c>
      <c r="C1351">
        <v>2005</v>
      </c>
      <c r="D1351">
        <v>99</v>
      </c>
      <c r="E1351">
        <v>49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312</v>
      </c>
      <c r="R1351">
        <v>966</v>
      </c>
      <c r="S1351">
        <v>963</v>
      </c>
      <c r="T1351">
        <v>2.4698775927642305</v>
      </c>
      <c r="U1351">
        <v>2.4742767349923138</v>
      </c>
      <c r="V1351">
        <v>15.222567287784672</v>
      </c>
      <c r="W1351">
        <v>56.889927310488048</v>
      </c>
      <c r="X1351">
        <v>155.93852972909914</v>
      </c>
      <c r="Y1351">
        <v>143.55031055900622</v>
      </c>
      <c r="Z1351">
        <v>143.99750778816201</v>
      </c>
      <c r="AA1351">
        <v>30.943965939368439</v>
      </c>
      <c r="AB1351">
        <v>4.4765840864416253</v>
      </c>
      <c r="AC1351">
        <v>-49.246848618704867</v>
      </c>
    </row>
    <row r="1352" spans="1:29">
      <c r="A1352">
        <v>3</v>
      </c>
      <c r="B1352">
        <v>987</v>
      </c>
      <c r="C1352">
        <v>2005</v>
      </c>
      <c r="D1352">
        <v>99</v>
      </c>
      <c r="E1352">
        <v>50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239</v>
      </c>
      <c r="R1352">
        <v>629</v>
      </c>
      <c r="S1352">
        <v>627</v>
      </c>
      <c r="T1352">
        <v>1.6082329253092138</v>
      </c>
      <c r="U1352">
        <v>1.6363818329431412</v>
      </c>
      <c r="V1352">
        <v>14.879173290937995</v>
      </c>
      <c r="W1352">
        <v>56.290271132376411</v>
      </c>
      <c r="X1352">
        <v>158.41737473883299</v>
      </c>
      <c r="Y1352">
        <v>145.80317965023849</v>
      </c>
      <c r="Z1352">
        <v>146.26826156299839</v>
      </c>
      <c r="AA1352">
        <v>34.895099997505255</v>
      </c>
      <c r="AB1352">
        <v>5.2151739492011568</v>
      </c>
      <c r="AC1352">
        <v>-51.36930759706356</v>
      </c>
    </row>
    <row r="1353" spans="1:29">
      <c r="A1353">
        <v>3</v>
      </c>
      <c r="B1353">
        <v>988</v>
      </c>
      <c r="C1353">
        <v>2005</v>
      </c>
      <c r="D1353">
        <v>99</v>
      </c>
      <c r="E1353">
        <v>51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183</v>
      </c>
      <c r="R1353">
        <v>572</v>
      </c>
      <c r="S1353">
        <v>565</v>
      </c>
      <c r="T1353">
        <v>1.4624948064815111</v>
      </c>
      <c r="U1353">
        <v>1.4661421096832361</v>
      </c>
      <c r="V1353">
        <v>15.837412587412588</v>
      </c>
      <c r="W1353">
        <v>57.451327433628322</v>
      </c>
      <c r="X1353">
        <v>157.17427209843245</v>
      </c>
      <c r="Y1353">
        <v>143.65244755244757</v>
      </c>
      <c r="Z1353">
        <v>145.43221238938054</v>
      </c>
      <c r="AA1353">
        <v>30.049598932270158</v>
      </c>
      <c r="AB1353">
        <v>4.0662460138313525</v>
      </c>
      <c r="AC1353">
        <v>-44.635477383343741</v>
      </c>
    </row>
    <row r="1354" spans="1:29">
      <c r="A1354">
        <v>3</v>
      </c>
      <c r="B1354">
        <v>989</v>
      </c>
      <c r="C1354">
        <v>2005</v>
      </c>
      <c r="D1354">
        <v>99</v>
      </c>
      <c r="E1354">
        <v>52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105</v>
      </c>
      <c r="R1354">
        <v>429</v>
      </c>
      <c r="S1354">
        <v>425</v>
      </c>
      <c r="T1354">
        <v>1.096871104861133</v>
      </c>
      <c r="U1354">
        <v>1.1094773101638389</v>
      </c>
      <c r="V1354">
        <v>15.673659673659676</v>
      </c>
      <c r="W1354">
        <v>57.256470588235295</v>
      </c>
      <c r="X1354">
        <v>157.98766058787717</v>
      </c>
      <c r="Y1354">
        <v>144.94195804195797</v>
      </c>
      <c r="Z1354">
        <v>146.30611764705873</v>
      </c>
      <c r="AA1354">
        <v>30.282979264970681</v>
      </c>
      <c r="AB1354">
        <v>3.9678249207942344</v>
      </c>
      <c r="AC1354">
        <v>-44.691647045589256</v>
      </c>
    </row>
    <row r="1355" spans="1:29">
      <c r="A1355">
        <v>3</v>
      </c>
      <c r="B1355">
        <v>990</v>
      </c>
      <c r="C1355">
        <v>2004</v>
      </c>
      <c r="D1355">
        <v>99</v>
      </c>
      <c r="E1355">
        <v>1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32</v>
      </c>
      <c r="R1355">
        <v>81</v>
      </c>
      <c r="S1355">
        <v>81</v>
      </c>
      <c r="T1355">
        <v>0.21281626862142347</v>
      </c>
      <c r="U1355">
        <v>0.23652434424041319</v>
      </c>
      <c r="V1355">
        <v>13.185185185185183</v>
      </c>
      <c r="W1355">
        <v>55.259259259259267</v>
      </c>
      <c r="X1355">
        <v>171.2076829447721</v>
      </c>
      <c r="Y1355">
        <v>158.02469135802471</v>
      </c>
      <c r="Z1355">
        <v>158.02469135802471</v>
      </c>
      <c r="AA1355">
        <v>35.643414126367624</v>
      </c>
      <c r="AB1355">
        <v>4.9610278150971343</v>
      </c>
      <c r="AC1355">
        <v>-57.725900431487489</v>
      </c>
    </row>
    <row r="1356" spans="1:29">
      <c r="A1356">
        <v>3</v>
      </c>
      <c r="B1356">
        <v>991</v>
      </c>
      <c r="C1356">
        <v>2004</v>
      </c>
      <c r="D1356">
        <v>99</v>
      </c>
      <c r="E1356">
        <v>2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327</v>
      </c>
      <c r="R1356">
        <v>831</v>
      </c>
      <c r="S1356">
        <v>826</v>
      </c>
      <c r="T1356">
        <v>2.1833372743753445</v>
      </c>
      <c r="U1356">
        <v>2.2932938455940604</v>
      </c>
      <c r="V1356">
        <v>13.459687123947051</v>
      </c>
      <c r="W1356">
        <v>55.970944309927354</v>
      </c>
      <c r="X1356">
        <v>162.57234232014341</v>
      </c>
      <c r="Y1356">
        <v>149.34572803850779</v>
      </c>
      <c r="Z1356">
        <v>150.24975786924932</v>
      </c>
      <c r="AA1356">
        <v>32.508614707608245</v>
      </c>
      <c r="AB1356">
        <v>4.6046221992018621</v>
      </c>
      <c r="AC1356">
        <v>-55.30255388141952</v>
      </c>
    </row>
    <row r="1357" spans="1:29">
      <c r="A1357">
        <v>3</v>
      </c>
      <c r="B1357">
        <v>992</v>
      </c>
      <c r="C1357">
        <v>2004</v>
      </c>
      <c r="D1357">
        <v>99</v>
      </c>
      <c r="E1357">
        <v>3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338</v>
      </c>
      <c r="R1357">
        <v>815</v>
      </c>
      <c r="S1357">
        <v>810</v>
      </c>
      <c r="T1357">
        <v>2.141299492919261</v>
      </c>
      <c r="U1357">
        <v>2.1855218977102071</v>
      </c>
      <c r="V1357">
        <v>13.915337423312888</v>
      </c>
      <c r="W1357">
        <v>56.180246913580241</v>
      </c>
      <c r="X1357">
        <v>158.11391235568212</v>
      </c>
      <c r="Y1357">
        <v>145.12147239263811</v>
      </c>
      <c r="Z1357">
        <v>146.01728395061738</v>
      </c>
      <c r="AA1357">
        <v>31.669435318044236</v>
      </c>
      <c r="AB1357">
        <v>4.4737483870230497</v>
      </c>
      <c r="AC1357">
        <v>-47.676736641219613</v>
      </c>
    </row>
    <row r="1358" spans="1:29">
      <c r="A1358">
        <v>3</v>
      </c>
      <c r="B1358">
        <v>993</v>
      </c>
      <c r="C1358">
        <v>2004</v>
      </c>
      <c r="D1358">
        <v>99</v>
      </c>
      <c r="E1358">
        <v>4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281</v>
      </c>
      <c r="R1358">
        <v>616</v>
      </c>
      <c r="S1358">
        <v>614</v>
      </c>
      <c r="T1358">
        <v>1.6184545860592212</v>
      </c>
      <c r="U1358">
        <v>1.6712107982380628</v>
      </c>
      <c r="V1358">
        <v>13.67207792207792</v>
      </c>
      <c r="W1358">
        <v>56.444625407166122</v>
      </c>
      <c r="X1358">
        <v>159.48523307678224</v>
      </c>
      <c r="Y1358">
        <v>146.81980519480518</v>
      </c>
      <c r="Z1358">
        <v>147.29804560260587</v>
      </c>
      <c r="AA1358">
        <v>32.081444037869048</v>
      </c>
      <c r="AB1358">
        <v>4.4578403763024603</v>
      </c>
      <c r="AC1358">
        <v>-52.572562508374965</v>
      </c>
    </row>
    <row r="1359" spans="1:29">
      <c r="A1359">
        <v>3</v>
      </c>
      <c r="B1359">
        <v>994</v>
      </c>
      <c r="C1359">
        <v>2004</v>
      </c>
      <c r="D1359">
        <v>99</v>
      </c>
      <c r="E1359">
        <v>5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240</v>
      </c>
      <c r="R1359">
        <v>703</v>
      </c>
      <c r="S1359">
        <v>692</v>
      </c>
      <c r="T1359">
        <v>1.8470350227266752</v>
      </c>
      <c r="U1359">
        <v>1.8313137572851113</v>
      </c>
      <c r="V1359">
        <v>13.568990042674251</v>
      </c>
      <c r="W1359">
        <v>55.797687861271683</v>
      </c>
      <c r="X1359">
        <v>154.87055168300523</v>
      </c>
      <c r="Y1359">
        <v>140.97482219061163</v>
      </c>
      <c r="Z1359">
        <v>143.21575144508671</v>
      </c>
      <c r="AA1359">
        <v>30.318839845545543</v>
      </c>
      <c r="AB1359">
        <v>4.4448574397605292</v>
      </c>
      <c r="AC1359">
        <v>-45.34895497269514</v>
      </c>
    </row>
    <row r="1360" spans="1:29">
      <c r="A1360">
        <v>3</v>
      </c>
      <c r="B1360">
        <v>995</v>
      </c>
      <c r="C1360">
        <v>2004</v>
      </c>
      <c r="D1360">
        <v>99</v>
      </c>
      <c r="E1360">
        <v>6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259</v>
      </c>
      <c r="R1360">
        <v>657</v>
      </c>
      <c r="S1360">
        <v>652</v>
      </c>
      <c r="T1360">
        <v>1.7261764010404348</v>
      </c>
      <c r="U1360">
        <v>1.7456032480409924</v>
      </c>
      <c r="V1360">
        <v>13.596651445966517</v>
      </c>
      <c r="W1360">
        <v>56.124233128834362</v>
      </c>
      <c r="X1360">
        <v>156.85698313520052</v>
      </c>
      <c r="Y1360">
        <v>143.7852359208525</v>
      </c>
      <c r="Z1360">
        <v>144.88788343558292</v>
      </c>
      <c r="AA1360">
        <v>30.951578408048587</v>
      </c>
      <c r="AB1360">
        <v>4.6787827313834045</v>
      </c>
      <c r="AC1360">
        <v>-51.705358596392806</v>
      </c>
    </row>
    <row r="1361" spans="1:29">
      <c r="A1361">
        <v>3</v>
      </c>
      <c r="B1361">
        <v>996</v>
      </c>
      <c r="C1361">
        <v>2004</v>
      </c>
      <c r="D1361">
        <v>99</v>
      </c>
      <c r="E1361">
        <v>7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258</v>
      </c>
      <c r="R1361">
        <v>690</v>
      </c>
      <c r="S1361">
        <v>685</v>
      </c>
      <c r="T1361">
        <v>1.8128793252936075</v>
      </c>
      <c r="U1361">
        <v>1.7813794029537939</v>
      </c>
      <c r="V1361">
        <v>14.11304347826087</v>
      </c>
      <c r="W1361">
        <v>56.389781021897797</v>
      </c>
      <c r="X1361">
        <v>152.34788889412283</v>
      </c>
      <c r="Y1361">
        <v>139.71449275362323</v>
      </c>
      <c r="Z1361">
        <v>140.73430656934303</v>
      </c>
      <c r="AA1361">
        <v>30.054328514796921</v>
      </c>
      <c r="AB1361">
        <v>4.6225294789937026</v>
      </c>
      <c r="AC1361">
        <v>-52.061425410530092</v>
      </c>
    </row>
    <row r="1362" spans="1:29">
      <c r="A1362">
        <v>3</v>
      </c>
      <c r="B1362">
        <v>997</v>
      </c>
      <c r="C1362">
        <v>2004</v>
      </c>
      <c r="D1362">
        <v>99</v>
      </c>
      <c r="E1362">
        <v>8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257</v>
      </c>
      <c r="R1362">
        <v>644</v>
      </c>
      <c r="S1362">
        <v>641</v>
      </c>
      <c r="T1362">
        <v>1.6920207036073669</v>
      </c>
      <c r="U1362">
        <v>1.7141658365678496</v>
      </c>
      <c r="V1362">
        <v>14.012422360248449</v>
      </c>
      <c r="W1362">
        <v>56.168486739469586</v>
      </c>
      <c r="X1362">
        <v>156.55891872977003</v>
      </c>
      <c r="Y1362">
        <v>144.04596273291921</v>
      </c>
      <c r="Z1362">
        <v>144.7201248049922</v>
      </c>
      <c r="AA1362">
        <v>31.07461882446572</v>
      </c>
      <c r="AB1362">
        <v>4.63517774729773</v>
      </c>
      <c r="AC1362">
        <v>-46.456859327762999</v>
      </c>
    </row>
    <row r="1363" spans="1:29">
      <c r="A1363">
        <v>3</v>
      </c>
      <c r="B1363">
        <v>998</v>
      </c>
      <c r="C1363">
        <v>2004</v>
      </c>
      <c r="D1363">
        <v>99</v>
      </c>
      <c r="E1363">
        <v>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283</v>
      </c>
      <c r="R1363">
        <v>755</v>
      </c>
      <c r="S1363">
        <v>744</v>
      </c>
      <c r="T1363">
        <v>1.9836578124589477</v>
      </c>
      <c r="U1363">
        <v>1.9732376030615568</v>
      </c>
      <c r="V1363">
        <v>13.615894039735103</v>
      </c>
      <c r="W1363">
        <v>56.30913978494624</v>
      </c>
      <c r="X1363">
        <v>155.28488301177421</v>
      </c>
      <c r="Y1363">
        <v>141.43814569536437</v>
      </c>
      <c r="Z1363">
        <v>143.52930107526896</v>
      </c>
      <c r="AA1363">
        <v>30.657250217677927</v>
      </c>
      <c r="AB1363">
        <v>4.279687245108402</v>
      </c>
      <c r="AC1363">
        <v>-48.976143270081195</v>
      </c>
    </row>
    <row r="1364" spans="1:29">
      <c r="A1364">
        <v>3</v>
      </c>
      <c r="B1364">
        <v>999</v>
      </c>
      <c r="C1364">
        <v>2004</v>
      </c>
      <c r="D1364">
        <v>99</v>
      </c>
      <c r="E1364">
        <v>10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248</v>
      </c>
      <c r="R1364">
        <v>627</v>
      </c>
      <c r="S1364">
        <v>625</v>
      </c>
      <c r="T1364">
        <v>1.6473555608102783</v>
      </c>
      <c r="U1364">
        <v>1.6960772677727756</v>
      </c>
      <c r="V1364">
        <v>13.9043062200957</v>
      </c>
      <c r="W1364">
        <v>56.182400000000008</v>
      </c>
      <c r="X1364">
        <v>159.09842566625349</v>
      </c>
      <c r="Y1364">
        <v>146.39027113237628</v>
      </c>
      <c r="Z1364">
        <v>146.85871999999995</v>
      </c>
      <c r="AA1364">
        <v>31.73693154609678</v>
      </c>
      <c r="AB1364">
        <v>4.8264614615678498</v>
      </c>
      <c r="AC1364">
        <v>-56.049320303473159</v>
      </c>
    </row>
    <row r="1365" spans="1:29">
      <c r="A1365">
        <v>3</v>
      </c>
      <c r="B1365">
        <v>1000</v>
      </c>
      <c r="C1365">
        <v>2004</v>
      </c>
      <c r="D1365">
        <v>99</v>
      </c>
      <c r="E1365">
        <v>11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296</v>
      </c>
      <c r="R1365">
        <v>771</v>
      </c>
      <c r="S1365">
        <v>767</v>
      </c>
      <c r="T1365">
        <v>2.0256955939150312</v>
      </c>
      <c r="U1365">
        <v>1.9947557748481155</v>
      </c>
      <c r="V1365">
        <v>13.888456549935148</v>
      </c>
      <c r="W1365">
        <v>56.432855280312893</v>
      </c>
      <c r="X1365">
        <v>152.30013223107977</v>
      </c>
      <c r="Y1365">
        <v>140.0133592736706</v>
      </c>
      <c r="Z1365">
        <v>140.74354628422424</v>
      </c>
      <c r="AA1365">
        <v>31.11494577831709</v>
      </c>
      <c r="AB1365">
        <v>4.3915724742427988</v>
      </c>
      <c r="AC1365">
        <v>-50.69858865985681</v>
      </c>
    </row>
    <row r="1366" spans="1:29">
      <c r="A1366">
        <v>3</v>
      </c>
      <c r="B1366">
        <v>1001</v>
      </c>
      <c r="C1366">
        <v>2004</v>
      </c>
      <c r="D1366">
        <v>99</v>
      </c>
      <c r="E1366">
        <v>12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254</v>
      </c>
      <c r="R1366">
        <v>612</v>
      </c>
      <c r="S1366">
        <v>606</v>
      </c>
      <c r="T1366">
        <v>1.6079451406951999</v>
      </c>
      <c r="U1366">
        <v>1.6267091124385189</v>
      </c>
      <c r="V1366">
        <v>13.758169934640524</v>
      </c>
      <c r="W1366">
        <v>56.5</v>
      </c>
      <c r="X1366">
        <v>157.09075974196102</v>
      </c>
      <c r="Y1366">
        <v>143.84428104575184</v>
      </c>
      <c r="Z1366">
        <v>145.26848184818499</v>
      </c>
      <c r="AA1366">
        <v>32.159418496378365</v>
      </c>
      <c r="AB1366">
        <v>4.5361583606910516</v>
      </c>
      <c r="AC1366">
        <v>-48.097296060271681</v>
      </c>
    </row>
    <row r="1367" spans="1:29">
      <c r="A1367">
        <v>3</v>
      </c>
      <c r="B1367">
        <v>1002</v>
      </c>
      <c r="C1367">
        <v>2004</v>
      </c>
      <c r="D1367">
        <v>99</v>
      </c>
      <c r="E1367">
        <v>13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299</v>
      </c>
      <c r="R1367">
        <v>764</v>
      </c>
      <c r="S1367">
        <v>761</v>
      </c>
      <c r="T1367">
        <v>2.0073040645279945</v>
      </c>
      <c r="U1367">
        <v>2.0235618529915831</v>
      </c>
      <c r="V1367">
        <v>14.184554973821996</v>
      </c>
      <c r="W1367">
        <v>56.446780551905391</v>
      </c>
      <c r="X1367">
        <v>155.61933826073627</v>
      </c>
      <c r="Y1367">
        <v>143.3366492146597</v>
      </c>
      <c r="Z1367">
        <v>143.90170827858088</v>
      </c>
      <c r="AA1367">
        <v>33.071728833965032</v>
      </c>
      <c r="AB1367">
        <v>4.5063970609452157</v>
      </c>
      <c r="AC1367">
        <v>-50.950943486469619</v>
      </c>
    </row>
    <row r="1368" spans="1:29">
      <c r="A1368">
        <v>3</v>
      </c>
      <c r="B1368">
        <v>1003</v>
      </c>
      <c r="C1368">
        <v>2004</v>
      </c>
      <c r="D1368">
        <v>99</v>
      </c>
      <c r="E1368">
        <v>14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332</v>
      </c>
      <c r="R1368">
        <v>840</v>
      </c>
      <c r="S1368">
        <v>821</v>
      </c>
      <c r="T1368">
        <v>2.2069835264443913</v>
      </c>
      <c r="U1368">
        <v>2.2339539528863095</v>
      </c>
      <c r="V1368">
        <v>13.44404761904762</v>
      </c>
      <c r="W1368">
        <v>56.08404384896469</v>
      </c>
      <c r="X1368">
        <v>158.86485580147558</v>
      </c>
      <c r="Y1368">
        <v>143.92261904761909</v>
      </c>
      <c r="Z1368">
        <v>147.25334957369063</v>
      </c>
      <c r="AA1368">
        <v>32.236009689361929</v>
      </c>
      <c r="AB1368">
        <v>4.6407086293722761</v>
      </c>
      <c r="AC1368">
        <v>-52.866255028744625</v>
      </c>
    </row>
    <row r="1369" spans="1:29">
      <c r="A1369">
        <v>3</v>
      </c>
      <c r="B1369">
        <v>1004</v>
      </c>
      <c r="C1369">
        <v>2004</v>
      </c>
      <c r="D1369">
        <v>99</v>
      </c>
      <c r="E1369">
        <v>15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84</v>
      </c>
      <c r="R1369">
        <v>277</v>
      </c>
      <c r="S1369">
        <v>276</v>
      </c>
      <c r="T1369">
        <v>0.72777909145844843</v>
      </c>
      <c r="U1369">
        <v>0.73809454251304252</v>
      </c>
      <c r="V1369">
        <v>13.465703971119131</v>
      </c>
      <c r="W1369">
        <v>56.304347826086953</v>
      </c>
      <c r="X1369">
        <v>156.75927265900327</v>
      </c>
      <c r="Y1369">
        <v>144.20036101083036</v>
      </c>
      <c r="Z1369">
        <v>144.72282608695659</v>
      </c>
      <c r="AA1369">
        <v>32.446137428701597</v>
      </c>
      <c r="AB1369">
        <v>4.223139665301213</v>
      </c>
      <c r="AC1369">
        <v>-53.834408953675478</v>
      </c>
    </row>
    <row r="1370" spans="1:29">
      <c r="A1370">
        <v>3</v>
      </c>
      <c r="B1370">
        <v>1005</v>
      </c>
      <c r="C1370">
        <v>2004</v>
      </c>
      <c r="D1370">
        <v>99</v>
      </c>
      <c r="E1370">
        <v>16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264</v>
      </c>
      <c r="R1370">
        <v>759</v>
      </c>
      <c r="S1370">
        <v>751</v>
      </c>
      <c r="T1370">
        <v>1.9941672578229683</v>
      </c>
      <c r="U1370">
        <v>2.0162203590879368</v>
      </c>
      <c r="V1370">
        <v>13.893280632411065</v>
      </c>
      <c r="W1370">
        <v>56.416777629826896</v>
      </c>
      <c r="X1370">
        <v>157.2437360557384</v>
      </c>
      <c r="Y1370">
        <v>143.75744400527037</v>
      </c>
      <c r="Z1370">
        <v>145.28881491344899</v>
      </c>
      <c r="AA1370">
        <v>30.401677673878599</v>
      </c>
      <c r="AB1370">
        <v>4.3143072606889028</v>
      </c>
      <c r="AC1370">
        <v>-47.829402691590118</v>
      </c>
    </row>
    <row r="1371" spans="1:29">
      <c r="A1371">
        <v>3</v>
      </c>
      <c r="B1371">
        <v>1006</v>
      </c>
      <c r="C1371">
        <v>2004</v>
      </c>
      <c r="D1371">
        <v>99</v>
      </c>
      <c r="E1371">
        <v>17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336</v>
      </c>
      <c r="R1371">
        <v>1082</v>
      </c>
      <c r="S1371">
        <v>1078</v>
      </c>
      <c r="T1371">
        <v>2.8428049709676566</v>
      </c>
      <c r="U1371">
        <v>2.7571753678891322</v>
      </c>
      <c r="V1371">
        <v>14.034195933456562</v>
      </c>
      <c r="W1371">
        <v>56.544526901669755</v>
      </c>
      <c r="X1371">
        <v>149.90908053181877</v>
      </c>
      <c r="Y1371">
        <v>137.90221811460256</v>
      </c>
      <c r="Z1371">
        <v>138.41391465677177</v>
      </c>
      <c r="AA1371">
        <v>28.7731404216124</v>
      </c>
      <c r="AB1371">
        <v>4.2265793294490113</v>
      </c>
      <c r="AC1371">
        <v>-47.693644523811642</v>
      </c>
    </row>
    <row r="1372" spans="1:29">
      <c r="A1372">
        <v>3</v>
      </c>
      <c r="B1372">
        <v>1007</v>
      </c>
      <c r="C1372">
        <v>2004</v>
      </c>
      <c r="D1372">
        <v>99</v>
      </c>
      <c r="E1372">
        <v>18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279</v>
      </c>
      <c r="R1372">
        <v>726</v>
      </c>
      <c r="S1372">
        <v>714</v>
      </c>
      <c r="T1372">
        <v>1.9074643335697952</v>
      </c>
      <c r="U1372">
        <v>1.9289133105201877</v>
      </c>
      <c r="V1372">
        <v>13.931129476584022</v>
      </c>
      <c r="W1372">
        <v>56.141456582633047</v>
      </c>
      <c r="X1372">
        <v>157.85168736513157</v>
      </c>
      <c r="Y1372">
        <v>143.7838842975205</v>
      </c>
      <c r="Z1372">
        <v>146.20042016806701</v>
      </c>
      <c r="AA1372">
        <v>32.657588414578498</v>
      </c>
      <c r="AB1372">
        <v>4.5774861431763938</v>
      </c>
      <c r="AC1372">
        <v>-56.029041297108911</v>
      </c>
    </row>
    <row r="1373" spans="1:29">
      <c r="A1373">
        <v>3</v>
      </c>
      <c r="B1373">
        <v>1008</v>
      </c>
      <c r="C1373">
        <v>2004</v>
      </c>
      <c r="D1373">
        <v>99</v>
      </c>
      <c r="E1373">
        <v>19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238</v>
      </c>
      <c r="R1373">
        <v>614</v>
      </c>
      <c r="S1373">
        <v>605</v>
      </c>
      <c r="T1373">
        <v>1.61319986337721</v>
      </c>
      <c r="U1373">
        <v>1.5728517801163997</v>
      </c>
      <c r="V1373">
        <v>14.21661237785016</v>
      </c>
      <c r="W1373">
        <v>56.431404958677689</v>
      </c>
      <c r="X1373">
        <v>152.11461704327689</v>
      </c>
      <c r="Y1373">
        <v>138.62882736156348</v>
      </c>
      <c r="Z1373">
        <v>140.69107438016525</v>
      </c>
      <c r="AA1373">
        <v>31.962816511402497</v>
      </c>
      <c r="AB1373">
        <v>4.316871247203645</v>
      </c>
      <c r="AC1373">
        <v>-40.502368125828191</v>
      </c>
    </row>
    <row r="1374" spans="1:29">
      <c r="A1374">
        <v>3</v>
      </c>
      <c r="B1374">
        <v>1009</v>
      </c>
      <c r="C1374">
        <v>2004</v>
      </c>
      <c r="D1374">
        <v>99</v>
      </c>
      <c r="E1374">
        <v>20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307</v>
      </c>
      <c r="R1374">
        <v>786</v>
      </c>
      <c r="S1374">
        <v>781</v>
      </c>
      <c r="T1374">
        <v>2.0651060140301096</v>
      </c>
      <c r="U1374">
        <v>2.0704731305480775</v>
      </c>
      <c r="V1374">
        <v>14.076335877862599</v>
      </c>
      <c r="W1374">
        <v>56.760563380281688</v>
      </c>
      <c r="X1374">
        <v>155.22841492092095</v>
      </c>
      <c r="Y1374">
        <v>142.55458015267178</v>
      </c>
      <c r="Z1374">
        <v>143.46722151088343</v>
      </c>
      <c r="AA1374">
        <v>29.650450156054632</v>
      </c>
      <c r="AB1374">
        <v>4.4437334996911577</v>
      </c>
      <c r="AC1374">
        <v>-48.382716296844912</v>
      </c>
    </row>
    <row r="1375" spans="1:29">
      <c r="A1375">
        <v>3</v>
      </c>
      <c r="B1375">
        <v>1010</v>
      </c>
      <c r="C1375">
        <v>2004</v>
      </c>
      <c r="D1375">
        <v>99</v>
      </c>
      <c r="E1375">
        <v>21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242</v>
      </c>
      <c r="R1375">
        <v>657</v>
      </c>
      <c r="S1375">
        <v>657</v>
      </c>
      <c r="T1375">
        <v>1.7261764010404348</v>
      </c>
      <c r="U1375">
        <v>1.7533512681613037</v>
      </c>
      <c r="V1375">
        <v>13.639269406392696</v>
      </c>
      <c r="W1375">
        <v>56.26940639269408</v>
      </c>
      <c r="X1375">
        <v>156.47176584857465</v>
      </c>
      <c r="Y1375">
        <v>144.42343987823429</v>
      </c>
      <c r="Z1375">
        <v>144.42343987823429</v>
      </c>
      <c r="AA1375">
        <v>32.006056291096343</v>
      </c>
      <c r="AB1375">
        <v>4.406877679322025</v>
      </c>
      <c r="AC1375">
        <v>-49.880738687170641</v>
      </c>
    </row>
    <row r="1376" spans="1:29">
      <c r="A1376">
        <v>3</v>
      </c>
      <c r="B1376">
        <v>1011</v>
      </c>
      <c r="C1376">
        <v>2004</v>
      </c>
      <c r="D1376">
        <v>99</v>
      </c>
      <c r="E1376">
        <v>22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299</v>
      </c>
      <c r="R1376">
        <v>634</v>
      </c>
      <c r="S1376">
        <v>618</v>
      </c>
      <c r="T1376">
        <v>1.6657470901973148</v>
      </c>
      <c r="U1376">
        <v>1.7098233974353114</v>
      </c>
      <c r="V1376">
        <v>14.249211356466876</v>
      </c>
      <c r="W1376">
        <v>56.611650485436897</v>
      </c>
      <c r="X1376">
        <v>162.0817113308338</v>
      </c>
      <c r="Y1376">
        <v>145.94731861198741</v>
      </c>
      <c r="Z1376">
        <v>149.72588996763761</v>
      </c>
      <c r="AA1376">
        <v>30.785235443233592</v>
      </c>
      <c r="AB1376">
        <v>4.4755350996279439</v>
      </c>
      <c r="AC1376">
        <v>-49.766222263359808</v>
      </c>
    </row>
    <row r="1377" spans="1:29">
      <c r="A1377">
        <v>3</v>
      </c>
      <c r="B1377">
        <v>1012</v>
      </c>
      <c r="C1377">
        <v>2004</v>
      </c>
      <c r="D1377">
        <v>99</v>
      </c>
      <c r="E1377">
        <v>23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262</v>
      </c>
      <c r="R1377">
        <v>645</v>
      </c>
      <c r="S1377">
        <v>637</v>
      </c>
      <c r="T1377">
        <v>1.6946480649483728</v>
      </c>
      <c r="U1377">
        <v>1.6804444868956363</v>
      </c>
      <c r="V1377">
        <v>15.012403100775195</v>
      </c>
      <c r="W1377">
        <v>56.318681318681321</v>
      </c>
      <c r="X1377">
        <v>154.72935406115872</v>
      </c>
      <c r="Y1377">
        <v>140.99333333333337</v>
      </c>
      <c r="Z1377">
        <v>142.76405023547889</v>
      </c>
      <c r="AA1377">
        <v>32.094259886489567</v>
      </c>
      <c r="AB1377">
        <v>4.677396076222144</v>
      </c>
      <c r="AC1377">
        <v>-43.721360206007191</v>
      </c>
    </row>
    <row r="1378" spans="1:29">
      <c r="A1378">
        <v>3</v>
      </c>
      <c r="B1378">
        <v>1013</v>
      </c>
      <c r="C1378">
        <v>2004</v>
      </c>
      <c r="D1378">
        <v>99</v>
      </c>
      <c r="E1378">
        <v>24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259</v>
      </c>
      <c r="R1378">
        <v>696</v>
      </c>
      <c r="S1378">
        <v>682</v>
      </c>
      <c r="T1378">
        <v>1.8286434933396392</v>
      </c>
      <c r="U1378">
        <v>1.8054309722087405</v>
      </c>
      <c r="V1378">
        <v>15.918103448275859</v>
      </c>
      <c r="W1378">
        <v>56.326979472140785</v>
      </c>
      <c r="X1378">
        <v>154.96024333445413</v>
      </c>
      <c r="Y1378">
        <v>140.38017241379316</v>
      </c>
      <c r="Z1378">
        <v>143.26187683284456</v>
      </c>
      <c r="AA1378">
        <v>30.453391357250251</v>
      </c>
      <c r="AB1378">
        <v>4.5148960974577799</v>
      </c>
      <c r="AC1378">
        <v>-43.348976369241562</v>
      </c>
    </row>
    <row r="1379" spans="1:29">
      <c r="A1379">
        <v>3</v>
      </c>
      <c r="B1379">
        <v>1014</v>
      </c>
      <c r="C1379">
        <v>2004</v>
      </c>
      <c r="D1379">
        <v>99</v>
      </c>
      <c r="E1379">
        <v>25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302</v>
      </c>
      <c r="R1379">
        <v>739</v>
      </c>
      <c r="S1379">
        <v>728</v>
      </c>
      <c r="T1379">
        <v>1.941620031002864</v>
      </c>
      <c r="U1379">
        <v>1.9720013937936127</v>
      </c>
      <c r="V1379">
        <v>15.117726657645472</v>
      </c>
      <c r="W1379">
        <v>56.322802197802197</v>
      </c>
      <c r="X1379">
        <v>158.55824025028701</v>
      </c>
      <c r="Y1379">
        <v>144.40987821380253</v>
      </c>
      <c r="Z1379">
        <v>146.59189560439572</v>
      </c>
      <c r="AA1379">
        <v>33.090570479343647</v>
      </c>
      <c r="AB1379">
        <v>4.7649621903179806</v>
      </c>
      <c r="AC1379">
        <v>-48.158669210847741</v>
      </c>
    </row>
    <row r="1380" spans="1:29">
      <c r="A1380">
        <v>3</v>
      </c>
      <c r="B1380">
        <v>1015</v>
      </c>
      <c r="C1380">
        <v>2004</v>
      </c>
      <c r="D1380">
        <v>99</v>
      </c>
      <c r="E1380">
        <v>26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275</v>
      </c>
      <c r="R1380">
        <v>678</v>
      </c>
      <c r="S1380">
        <v>672</v>
      </c>
      <c r="T1380">
        <v>1.7813509892015451</v>
      </c>
      <c r="U1380">
        <v>1.8050928163103344</v>
      </c>
      <c r="V1380">
        <v>14.541297935103245</v>
      </c>
      <c r="W1380">
        <v>56.068452380952387</v>
      </c>
      <c r="X1380">
        <v>157.22250453024461</v>
      </c>
      <c r="Y1380">
        <v>144.08008849557521</v>
      </c>
      <c r="Z1380">
        <v>145.36651785714298</v>
      </c>
      <c r="AA1380">
        <v>33.312489539259104</v>
      </c>
      <c r="AB1380">
        <v>4.8909006849083756</v>
      </c>
      <c r="AC1380">
        <v>-50.648954952220784</v>
      </c>
    </row>
    <row r="1381" spans="1:29">
      <c r="A1381">
        <v>3</v>
      </c>
      <c r="B1381">
        <v>1016</v>
      </c>
      <c r="C1381">
        <v>2004</v>
      </c>
      <c r="D1381">
        <v>99</v>
      </c>
      <c r="E1381">
        <v>27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260</v>
      </c>
      <c r="R1381">
        <v>710</v>
      </c>
      <c r="S1381">
        <v>695</v>
      </c>
      <c r="T1381">
        <v>1.8654265521137121</v>
      </c>
      <c r="U1381">
        <v>1.8441156374171213</v>
      </c>
      <c r="V1381">
        <v>16.504225352112677</v>
      </c>
      <c r="W1381">
        <v>56.441726618705026</v>
      </c>
      <c r="X1381">
        <v>154.79559916378005</v>
      </c>
      <c r="Y1381">
        <v>140.56070422535197</v>
      </c>
      <c r="Z1381">
        <v>143.59438848920843</v>
      </c>
      <c r="AA1381">
        <v>30.632093202695277</v>
      </c>
      <c r="AB1381">
        <v>4.2550672167179888</v>
      </c>
      <c r="AC1381">
        <v>-42.166424518667448</v>
      </c>
    </row>
    <row r="1382" spans="1:29">
      <c r="A1382">
        <v>3</v>
      </c>
      <c r="B1382">
        <v>1017</v>
      </c>
      <c r="C1382">
        <v>2004</v>
      </c>
      <c r="D1382">
        <v>99</v>
      </c>
      <c r="E1382">
        <v>28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253</v>
      </c>
      <c r="R1382">
        <v>643</v>
      </c>
      <c r="S1382">
        <v>628</v>
      </c>
      <c r="T1382">
        <v>1.6893933422663623</v>
      </c>
      <c r="U1382">
        <v>1.6748898604988649</v>
      </c>
      <c r="V1382">
        <v>16.640746500777603</v>
      </c>
      <c r="W1382">
        <v>56.528662420382176</v>
      </c>
      <c r="X1382">
        <v>155.60659085509596</v>
      </c>
      <c r="Y1382">
        <v>140.96438569206839</v>
      </c>
      <c r="Z1382">
        <v>144.33136942675156</v>
      </c>
      <c r="AA1382">
        <v>31.280897388610345</v>
      </c>
      <c r="AB1382">
        <v>4.4977850310350194</v>
      </c>
      <c r="AC1382">
        <v>-43.272763571293822</v>
      </c>
    </row>
    <row r="1383" spans="1:29">
      <c r="A1383">
        <v>3</v>
      </c>
      <c r="B1383">
        <v>1018</v>
      </c>
      <c r="C1383">
        <v>2004</v>
      </c>
      <c r="D1383">
        <v>99</v>
      </c>
      <c r="E1383">
        <v>29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234</v>
      </c>
      <c r="R1383">
        <v>708</v>
      </c>
      <c r="S1383">
        <v>698</v>
      </c>
      <c r="T1383">
        <v>1.860171829431702</v>
      </c>
      <c r="U1383">
        <v>1.8782675353097105</v>
      </c>
      <c r="V1383">
        <v>15.559322033898299</v>
      </c>
      <c r="W1383">
        <v>56.44842406876792</v>
      </c>
      <c r="X1383">
        <v>157.26857887874843</v>
      </c>
      <c r="Y1383">
        <v>143.56822033898297</v>
      </c>
      <c r="Z1383">
        <v>145.6250716332377</v>
      </c>
      <c r="AA1383">
        <v>31.811562188797804</v>
      </c>
      <c r="AB1383">
        <v>4.596099515269799</v>
      </c>
      <c r="AC1383">
        <v>-49.699932828889992</v>
      </c>
    </row>
    <row r="1384" spans="1:29">
      <c r="A1384">
        <v>3</v>
      </c>
      <c r="B1384">
        <v>1019</v>
      </c>
      <c r="C1384">
        <v>2004</v>
      </c>
      <c r="D1384">
        <v>99</v>
      </c>
      <c r="E1384">
        <v>30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249</v>
      </c>
      <c r="R1384">
        <v>675</v>
      </c>
      <c r="S1384">
        <v>666</v>
      </c>
      <c r="T1384">
        <v>1.7734689051785286</v>
      </c>
      <c r="U1384">
        <v>1.7672784867748963</v>
      </c>
      <c r="V1384">
        <v>15.376296296296294</v>
      </c>
      <c r="W1384">
        <v>56.210210210210192</v>
      </c>
      <c r="X1384">
        <v>154.9350347096825</v>
      </c>
      <c r="Y1384">
        <v>141.68874074074063</v>
      </c>
      <c r="Z1384">
        <v>143.60345345345331</v>
      </c>
      <c r="AA1384">
        <v>33.519351724424183</v>
      </c>
      <c r="AB1384">
        <v>4.6757586095124788</v>
      </c>
      <c r="AC1384">
        <v>-49.921371930031057</v>
      </c>
    </row>
    <row r="1385" spans="1:29">
      <c r="A1385">
        <v>3</v>
      </c>
      <c r="B1385">
        <v>1020</v>
      </c>
      <c r="C1385">
        <v>2004</v>
      </c>
      <c r="D1385">
        <v>99</v>
      </c>
      <c r="E1385">
        <v>31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209</v>
      </c>
      <c r="R1385">
        <v>587</v>
      </c>
      <c r="S1385">
        <v>579</v>
      </c>
      <c r="T1385">
        <v>1.5422611071700698</v>
      </c>
      <c r="U1385">
        <v>1.5050062502481885</v>
      </c>
      <c r="V1385">
        <v>15.676320272572404</v>
      </c>
      <c r="W1385">
        <v>56.495682210708111</v>
      </c>
      <c r="X1385">
        <v>152.09827962665273</v>
      </c>
      <c r="Y1385">
        <v>138.75042589437817</v>
      </c>
      <c r="Z1385">
        <v>140.667530224525</v>
      </c>
      <c r="AA1385">
        <v>30.297026124694135</v>
      </c>
      <c r="AB1385">
        <v>4.2468598997163127</v>
      </c>
      <c r="AC1385">
        <v>-43.244035134835762</v>
      </c>
    </row>
    <row r="1386" spans="1:29">
      <c r="A1386">
        <v>3</v>
      </c>
      <c r="B1386">
        <v>1021</v>
      </c>
      <c r="C1386">
        <v>2004</v>
      </c>
      <c r="D1386">
        <v>99</v>
      </c>
      <c r="E1386">
        <v>32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284</v>
      </c>
      <c r="R1386">
        <v>759</v>
      </c>
      <c r="S1386">
        <v>741</v>
      </c>
      <c r="T1386">
        <v>1.9941672578229683</v>
      </c>
      <c r="U1386">
        <v>1.9808766002419471</v>
      </c>
      <c r="V1386">
        <v>15.274044795783924</v>
      </c>
      <c r="W1386">
        <v>55.994601889338718</v>
      </c>
      <c r="X1386">
        <v>156.65206400050243</v>
      </c>
      <c r="Y1386">
        <v>141.23741765480901</v>
      </c>
      <c r="Z1386">
        <v>144.66828609986513</v>
      </c>
      <c r="AA1386">
        <v>33.114518196949255</v>
      </c>
      <c r="AB1386">
        <v>4.8304558991604818</v>
      </c>
      <c r="AC1386">
        <v>-50.332329045383311</v>
      </c>
    </row>
    <row r="1387" spans="1:29">
      <c r="A1387">
        <v>3</v>
      </c>
      <c r="B1387">
        <v>1022</v>
      </c>
      <c r="C1387">
        <v>2004</v>
      </c>
      <c r="D1387">
        <v>99</v>
      </c>
      <c r="E1387">
        <v>33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290</v>
      </c>
      <c r="R1387">
        <v>740</v>
      </c>
      <c r="S1387">
        <v>732</v>
      </c>
      <c r="T1387">
        <v>1.9442473923438688</v>
      </c>
      <c r="U1387">
        <v>1.9419221494534156</v>
      </c>
      <c r="V1387">
        <v>15.658108108108102</v>
      </c>
      <c r="W1387">
        <v>56.6967213114754</v>
      </c>
      <c r="X1387">
        <v>155.31697461274922</v>
      </c>
      <c r="Y1387">
        <v>142.01500000000016</v>
      </c>
      <c r="Z1387">
        <v>143.56707650273239</v>
      </c>
      <c r="AA1387">
        <v>32.016203559451561</v>
      </c>
      <c r="AB1387">
        <v>4.6533776632067267</v>
      </c>
      <c r="AC1387">
        <v>-49.462251030004488</v>
      </c>
    </row>
    <row r="1388" spans="1:29">
      <c r="A1388">
        <v>3</v>
      </c>
      <c r="B1388">
        <v>1023</v>
      </c>
      <c r="C1388">
        <v>2004</v>
      </c>
      <c r="D1388">
        <v>99</v>
      </c>
      <c r="E1388">
        <v>34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283</v>
      </c>
      <c r="R1388">
        <v>817</v>
      </c>
      <c r="S1388">
        <v>809</v>
      </c>
      <c r="T1388">
        <v>2.1465542156012716</v>
      </c>
      <c r="U1388">
        <v>2.1312007559318036</v>
      </c>
      <c r="V1388">
        <v>14.904528763769894</v>
      </c>
      <c r="W1388">
        <v>56.373300370828176</v>
      </c>
      <c r="X1388">
        <v>154.27700370379699</v>
      </c>
      <c r="Y1388">
        <v>141.16805385556913</v>
      </c>
      <c r="Z1388">
        <v>142.56402966625464</v>
      </c>
      <c r="AA1388">
        <v>32.389427063354255</v>
      </c>
      <c r="AB1388">
        <v>4.6506194395832177</v>
      </c>
      <c r="AC1388">
        <v>-53.761630813353761</v>
      </c>
    </row>
    <row r="1389" spans="1:29">
      <c r="A1389">
        <v>3</v>
      </c>
      <c r="B1389">
        <v>1024</v>
      </c>
      <c r="C1389">
        <v>2004</v>
      </c>
      <c r="D1389">
        <v>99</v>
      </c>
      <c r="E1389">
        <v>35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274</v>
      </c>
      <c r="R1389">
        <v>728</v>
      </c>
      <c r="S1389">
        <v>717</v>
      </c>
      <c r="T1389">
        <v>1.9127190562518064</v>
      </c>
      <c r="U1389">
        <v>1.908904829274602</v>
      </c>
      <c r="V1389">
        <v>16.078296703296701</v>
      </c>
      <c r="W1389">
        <v>56.903765690376574</v>
      </c>
      <c r="X1389">
        <v>155.72651887657321</v>
      </c>
      <c r="Y1389">
        <v>141.90151098901097</v>
      </c>
      <c r="Z1389">
        <v>144.07852161785212</v>
      </c>
      <c r="AA1389">
        <v>32.069974252896877</v>
      </c>
      <c r="AB1389">
        <v>4.6459532086608091</v>
      </c>
      <c r="AC1389">
        <v>-55.279385628847969</v>
      </c>
    </row>
    <row r="1390" spans="1:29">
      <c r="A1390">
        <v>3</v>
      </c>
      <c r="B1390">
        <v>1025</v>
      </c>
      <c r="C1390">
        <v>2004</v>
      </c>
      <c r="D1390">
        <v>99</v>
      </c>
      <c r="E1390">
        <v>36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298</v>
      </c>
      <c r="R1390">
        <v>808</v>
      </c>
      <c r="S1390">
        <v>785</v>
      </c>
      <c r="T1390">
        <v>2.1229079635322243</v>
      </c>
      <c r="U1390">
        <v>2.0795423608725487</v>
      </c>
      <c r="V1390">
        <v>15.789603960396038</v>
      </c>
      <c r="W1390">
        <v>56.749044585987264</v>
      </c>
      <c r="X1390">
        <v>154.77953402057437</v>
      </c>
      <c r="Y1390">
        <v>139.28056930693089</v>
      </c>
      <c r="Z1390">
        <v>143.36140127388552</v>
      </c>
      <c r="AA1390">
        <v>30.498500338166153</v>
      </c>
      <c r="AB1390">
        <v>4.3936204161339889</v>
      </c>
      <c r="AC1390">
        <v>-52.116913284330451</v>
      </c>
    </row>
    <row r="1391" spans="1:29">
      <c r="A1391">
        <v>3</v>
      </c>
      <c r="B1391">
        <v>1026</v>
      </c>
      <c r="C1391">
        <v>2004</v>
      </c>
      <c r="D1391">
        <v>99</v>
      </c>
      <c r="E1391">
        <v>37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324</v>
      </c>
      <c r="R1391">
        <v>794</v>
      </c>
      <c r="S1391">
        <v>771</v>
      </c>
      <c r="T1391">
        <v>2.0861249047581518</v>
      </c>
      <c r="U1391">
        <v>2.0952693819180954</v>
      </c>
      <c r="V1391">
        <v>17.006297229219143</v>
      </c>
      <c r="W1391">
        <v>56.492866407263286</v>
      </c>
      <c r="X1391">
        <v>159.06391653544597</v>
      </c>
      <c r="Y1391">
        <v>142.80831234256937</v>
      </c>
      <c r="Z1391">
        <v>147.06848249027249</v>
      </c>
      <c r="AA1391">
        <v>34.517665999455147</v>
      </c>
      <c r="AB1391">
        <v>4.6652829288006838</v>
      </c>
      <c r="AC1391">
        <v>-51.253691510605087</v>
      </c>
    </row>
    <row r="1392" spans="1:29">
      <c r="A1392">
        <v>3</v>
      </c>
      <c r="B1392">
        <v>1027</v>
      </c>
      <c r="C1392">
        <v>2004</v>
      </c>
      <c r="D1392">
        <v>99</v>
      </c>
      <c r="E1392">
        <v>38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264</v>
      </c>
      <c r="R1392">
        <v>746</v>
      </c>
      <c r="S1392">
        <v>730</v>
      </c>
      <c r="T1392">
        <v>1.9600115603899004</v>
      </c>
      <c r="U1392">
        <v>1.9409594214584964</v>
      </c>
      <c r="V1392">
        <v>15.876675603217159</v>
      </c>
      <c r="W1392">
        <v>56.597260273972609</v>
      </c>
      <c r="X1392">
        <v>155.53678847678771</v>
      </c>
      <c r="Y1392">
        <v>140.80294906166213</v>
      </c>
      <c r="Z1392">
        <v>143.88904109589035</v>
      </c>
      <c r="AA1392">
        <v>32.211212468169457</v>
      </c>
      <c r="AB1392">
        <v>4.524756032255822</v>
      </c>
      <c r="AC1392">
        <v>-51.053373241281278</v>
      </c>
    </row>
    <row r="1393" spans="1:29">
      <c r="A1393">
        <v>3</v>
      </c>
      <c r="B1393">
        <v>1028</v>
      </c>
      <c r="C1393">
        <v>2004</v>
      </c>
      <c r="D1393">
        <v>99</v>
      </c>
      <c r="E1393">
        <v>39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262</v>
      </c>
      <c r="R1393">
        <v>669</v>
      </c>
      <c r="S1393">
        <v>662</v>
      </c>
      <c r="T1393">
        <v>1.7577047371324981</v>
      </c>
      <c r="U1393">
        <v>1.7561562990562796</v>
      </c>
      <c r="V1393">
        <v>16.008968609865473</v>
      </c>
      <c r="W1393">
        <v>56.696374622356494</v>
      </c>
      <c r="X1393">
        <v>155.34610445240139</v>
      </c>
      <c r="Y1393">
        <v>142.05979073243651</v>
      </c>
      <c r="Z1393">
        <v>143.56193353474316</v>
      </c>
      <c r="AA1393">
        <v>30.933036063867391</v>
      </c>
      <c r="AB1393">
        <v>4.3213045087382129</v>
      </c>
      <c r="AC1393">
        <v>-48.120050206618707</v>
      </c>
    </row>
    <row r="1394" spans="1:29">
      <c r="A1394">
        <v>3</v>
      </c>
      <c r="B1394">
        <v>1029</v>
      </c>
      <c r="C1394">
        <v>2004</v>
      </c>
      <c r="D1394">
        <v>99</v>
      </c>
      <c r="E1394">
        <v>40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290</v>
      </c>
      <c r="R1394">
        <v>829</v>
      </c>
      <c r="S1394">
        <v>819</v>
      </c>
      <c r="T1394">
        <v>2.1780825516933353</v>
      </c>
      <c r="U1394">
        <v>2.1581368134786194</v>
      </c>
      <c r="V1394">
        <v>15.927623642943308</v>
      </c>
      <c r="W1394">
        <v>56.860805860805883</v>
      </c>
      <c r="X1394">
        <v>154.44367046670854</v>
      </c>
      <c r="Y1394">
        <v>140.88299155609161</v>
      </c>
      <c r="Z1394">
        <v>142.60317460317461</v>
      </c>
      <c r="AA1394">
        <v>31.430684084343724</v>
      </c>
      <c r="AB1394">
        <v>4.3646560072027594</v>
      </c>
      <c r="AC1394">
        <v>-49.222847165150078</v>
      </c>
    </row>
    <row r="1395" spans="1:29">
      <c r="A1395">
        <v>3</v>
      </c>
      <c r="B1395">
        <v>1030</v>
      </c>
      <c r="C1395">
        <v>2004</v>
      </c>
      <c r="D1395">
        <v>99</v>
      </c>
      <c r="E1395">
        <v>41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268</v>
      </c>
      <c r="R1395">
        <v>748</v>
      </c>
      <c r="S1395">
        <v>734</v>
      </c>
      <c r="T1395">
        <v>1.9652662830719112</v>
      </c>
      <c r="U1395">
        <v>1.9665022027900223</v>
      </c>
      <c r="V1395">
        <v>15.413101604278076</v>
      </c>
      <c r="W1395">
        <v>56.405994550408714</v>
      </c>
      <c r="X1395">
        <v>156.74098064321757</v>
      </c>
      <c r="Y1395">
        <v>142.2744652406418</v>
      </c>
      <c r="Z1395">
        <v>144.98814713896465</v>
      </c>
      <c r="AA1395">
        <v>30.579739131338407</v>
      </c>
      <c r="AB1395">
        <v>4.4063079665892406</v>
      </c>
      <c r="AC1395">
        <v>-40.684621138826806</v>
      </c>
    </row>
    <row r="1396" spans="1:29">
      <c r="A1396">
        <v>3</v>
      </c>
      <c r="B1396">
        <v>1031</v>
      </c>
      <c r="C1396">
        <v>2004</v>
      </c>
      <c r="D1396">
        <v>99</v>
      </c>
      <c r="E1396">
        <v>42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292</v>
      </c>
      <c r="R1396">
        <v>948</v>
      </c>
      <c r="S1396">
        <v>933</v>
      </c>
      <c r="T1396">
        <v>2.490738551272957</v>
      </c>
      <c r="U1396">
        <v>2.3957255172681151</v>
      </c>
      <c r="V1396">
        <v>15.451476793248951</v>
      </c>
      <c r="W1396">
        <v>56.60128617363344</v>
      </c>
      <c r="X1396">
        <v>150.0678854039526</v>
      </c>
      <c r="Y1396">
        <v>136.76118143459917</v>
      </c>
      <c r="Z1396">
        <v>138.95991425509109</v>
      </c>
      <c r="AA1396">
        <v>30.339409084808693</v>
      </c>
      <c r="AB1396">
        <v>3.905595301452339</v>
      </c>
      <c r="AC1396">
        <v>-39.117859583729128</v>
      </c>
    </row>
    <row r="1397" spans="1:29">
      <c r="A1397">
        <v>3</v>
      </c>
      <c r="B1397">
        <v>1032</v>
      </c>
      <c r="C1397">
        <v>2004</v>
      </c>
      <c r="D1397">
        <v>99</v>
      </c>
      <c r="E1397">
        <v>43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302</v>
      </c>
      <c r="R1397">
        <v>1232</v>
      </c>
      <c r="S1397">
        <v>1217</v>
      </c>
      <c r="T1397">
        <v>3.2369091721184424</v>
      </c>
      <c r="U1397">
        <v>3.124046799963287</v>
      </c>
      <c r="V1397">
        <v>14.573051948051948</v>
      </c>
      <c r="W1397">
        <v>55.511914543960557</v>
      </c>
      <c r="X1397">
        <v>150.465731451647</v>
      </c>
      <c r="Y1397">
        <v>137.22743506493501</v>
      </c>
      <c r="Z1397">
        <v>138.91881676253078</v>
      </c>
      <c r="AA1397">
        <v>29.373434175244807</v>
      </c>
      <c r="AB1397">
        <v>4.611271713889824</v>
      </c>
      <c r="AC1397">
        <v>-36.800562047590155</v>
      </c>
    </row>
    <row r="1398" spans="1:29">
      <c r="A1398">
        <v>3</v>
      </c>
      <c r="B1398">
        <v>1033</v>
      </c>
      <c r="C1398">
        <v>2004</v>
      </c>
      <c r="D1398">
        <v>99</v>
      </c>
      <c r="E1398">
        <v>44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321</v>
      </c>
      <c r="R1398">
        <v>903</v>
      </c>
      <c r="S1398">
        <v>893</v>
      </c>
      <c r="T1398">
        <v>2.3725072909277221</v>
      </c>
      <c r="U1398">
        <v>2.3455768127498282</v>
      </c>
      <c r="V1398">
        <v>15.135105204872646</v>
      </c>
      <c r="W1398">
        <v>56.734602463605825</v>
      </c>
      <c r="X1398">
        <v>153.86223122875577</v>
      </c>
      <c r="Y1398">
        <v>140.57109634551483</v>
      </c>
      <c r="Z1398">
        <v>142.14524076147805</v>
      </c>
      <c r="AA1398">
        <v>30.809819268407225</v>
      </c>
      <c r="AB1398">
        <v>4.2872895798661714</v>
      </c>
      <c r="AC1398">
        <v>-44.286318651552577</v>
      </c>
    </row>
    <row r="1399" spans="1:29">
      <c r="A1399">
        <v>3</v>
      </c>
      <c r="B1399">
        <v>1034</v>
      </c>
      <c r="C1399">
        <v>2004</v>
      </c>
      <c r="D1399">
        <v>99</v>
      </c>
      <c r="E1399">
        <v>45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322</v>
      </c>
      <c r="R1399">
        <v>913</v>
      </c>
      <c r="S1399">
        <v>898</v>
      </c>
      <c r="T1399">
        <v>2.3987809043377726</v>
      </c>
      <c r="U1399">
        <v>2.4600083992012038</v>
      </c>
      <c r="V1399">
        <v>15.337349397590362</v>
      </c>
      <c r="W1399">
        <v>56.51447661469934</v>
      </c>
      <c r="X1399">
        <v>160.43450864424923</v>
      </c>
      <c r="Y1399">
        <v>145.81423877327492</v>
      </c>
      <c r="Z1399">
        <v>148.24988864142531</v>
      </c>
      <c r="AA1399">
        <v>30.235192495563073</v>
      </c>
      <c r="AB1399">
        <v>4.7294640834573887</v>
      </c>
      <c r="AC1399">
        <v>-50.00890048949676</v>
      </c>
    </row>
    <row r="1400" spans="1:29">
      <c r="A1400">
        <v>3</v>
      </c>
      <c r="B1400">
        <v>1035</v>
      </c>
      <c r="C1400">
        <v>2004</v>
      </c>
      <c r="D1400">
        <v>99</v>
      </c>
      <c r="E1400">
        <v>46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291</v>
      </c>
      <c r="R1400">
        <v>864</v>
      </c>
      <c r="S1400">
        <v>845</v>
      </c>
      <c r="T1400">
        <v>2.2700401986285166</v>
      </c>
      <c r="U1400">
        <v>2.2127314365300528</v>
      </c>
      <c r="V1400">
        <v>15.295138888888889</v>
      </c>
      <c r="W1400">
        <v>56.366863905325424</v>
      </c>
      <c r="X1400">
        <v>153.18142831347066</v>
      </c>
      <c r="Y1400">
        <v>138.59548611111128</v>
      </c>
      <c r="Z1400">
        <v>141.71183431952684</v>
      </c>
      <c r="AA1400">
        <v>31.134833356138554</v>
      </c>
      <c r="AB1400">
        <v>4.5482647955145588</v>
      </c>
      <c r="AC1400">
        <v>-36.501311168053327</v>
      </c>
    </row>
    <row r="1401" spans="1:29">
      <c r="A1401">
        <v>3</v>
      </c>
      <c r="B1401">
        <v>1036</v>
      </c>
      <c r="C1401">
        <v>2004</v>
      </c>
      <c r="D1401">
        <v>99</v>
      </c>
      <c r="E1401">
        <v>47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302</v>
      </c>
      <c r="R1401">
        <v>807</v>
      </c>
      <c r="S1401">
        <v>798</v>
      </c>
      <c r="T1401">
        <v>2.1202806021912188</v>
      </c>
      <c r="U1401">
        <v>2.1560746168522744</v>
      </c>
      <c r="V1401">
        <v>14.95539033457249</v>
      </c>
      <c r="W1401">
        <v>56.319548872180448</v>
      </c>
      <c r="X1401">
        <v>158.42244391906681</v>
      </c>
      <c r="Y1401">
        <v>144.58537794299872</v>
      </c>
      <c r="Z1401">
        <v>146.21604010025061</v>
      </c>
      <c r="AA1401">
        <v>32.972120726781711</v>
      </c>
      <c r="AB1401">
        <v>4.551503516162156</v>
      </c>
      <c r="AC1401">
        <v>-49.159950783530689</v>
      </c>
    </row>
    <row r="1402" spans="1:29">
      <c r="A1402">
        <v>3</v>
      </c>
      <c r="B1402">
        <v>1037</v>
      </c>
      <c r="C1402">
        <v>2004</v>
      </c>
      <c r="D1402">
        <v>99</v>
      </c>
      <c r="E1402">
        <v>48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343</v>
      </c>
      <c r="R1402">
        <v>922</v>
      </c>
      <c r="S1402">
        <v>913</v>
      </c>
      <c r="T1402">
        <v>2.4224271564068203</v>
      </c>
      <c r="U1402">
        <v>2.4243689849249166</v>
      </c>
      <c r="V1402">
        <v>14.565075921908891</v>
      </c>
      <c r="W1402">
        <v>56.29791894852135</v>
      </c>
      <c r="X1402">
        <v>155.53967892118283</v>
      </c>
      <c r="Y1402">
        <v>142.29902386117129</v>
      </c>
      <c r="Z1402">
        <v>143.70175246440303</v>
      </c>
      <c r="AA1402">
        <v>32.082035406650455</v>
      </c>
      <c r="AB1402">
        <v>4.7228750555992889</v>
      </c>
      <c r="AC1402">
        <v>-44.404291187652561</v>
      </c>
    </row>
    <row r="1403" spans="1:29">
      <c r="A1403">
        <v>3</v>
      </c>
      <c r="B1403">
        <v>1038</v>
      </c>
      <c r="C1403">
        <v>2004</v>
      </c>
      <c r="D1403">
        <v>99</v>
      </c>
      <c r="E1403">
        <v>49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299</v>
      </c>
      <c r="R1403">
        <v>763</v>
      </c>
      <c r="S1403">
        <v>756</v>
      </c>
      <c r="T1403">
        <v>2.004676703186989</v>
      </c>
      <c r="U1403">
        <v>2.0236025056132503</v>
      </c>
      <c r="V1403">
        <v>15.672346002621229</v>
      </c>
      <c r="W1403">
        <v>56.466931216931243</v>
      </c>
      <c r="X1403">
        <v>156.91509679104976</v>
      </c>
      <c r="Y1403">
        <v>143.52739187418101</v>
      </c>
      <c r="Z1403">
        <v>144.85634920634925</v>
      </c>
      <c r="AA1403">
        <v>31.685940240016855</v>
      </c>
      <c r="AB1403">
        <v>4.6208312086421479</v>
      </c>
      <c r="AC1403">
        <v>-47.487919201025619</v>
      </c>
    </row>
    <row r="1404" spans="1:29">
      <c r="A1404">
        <v>3</v>
      </c>
      <c r="B1404">
        <v>1039</v>
      </c>
      <c r="C1404">
        <v>2004</v>
      </c>
      <c r="D1404">
        <v>99</v>
      </c>
      <c r="E1404">
        <v>50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269</v>
      </c>
      <c r="R1404">
        <v>774</v>
      </c>
      <c r="S1404">
        <v>762</v>
      </c>
      <c r="T1404">
        <v>2.0335776779380463</v>
      </c>
      <c r="U1404">
        <v>2.0013488909438153</v>
      </c>
      <c r="V1404">
        <v>15.521963824289402</v>
      </c>
      <c r="W1404">
        <v>56.454068241469798</v>
      </c>
      <c r="X1404">
        <v>154.08607478702459</v>
      </c>
      <c r="Y1404">
        <v>139.93165374676991</v>
      </c>
      <c r="Z1404">
        <v>142.13530183727022</v>
      </c>
      <c r="AA1404">
        <v>31.701244425688632</v>
      </c>
      <c r="AB1404">
        <v>4.933533600840132</v>
      </c>
      <c r="AC1404">
        <v>-45.700680711457309</v>
      </c>
    </row>
    <row r="1405" spans="1:29">
      <c r="A1405">
        <v>3</v>
      </c>
      <c r="B1405">
        <v>1040</v>
      </c>
      <c r="C1405">
        <v>2004</v>
      </c>
      <c r="D1405">
        <v>99</v>
      </c>
      <c r="E1405">
        <v>51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279</v>
      </c>
      <c r="R1405">
        <v>759</v>
      </c>
      <c r="S1405">
        <v>751</v>
      </c>
      <c r="T1405">
        <v>1.9941672578229683</v>
      </c>
      <c r="U1405">
        <v>2.0430122846124767</v>
      </c>
      <c r="V1405">
        <v>15.370223978919627</v>
      </c>
      <c r="W1405">
        <v>56.141145139813595</v>
      </c>
      <c r="X1405">
        <v>159.20617451542151</v>
      </c>
      <c r="Y1405">
        <v>145.66772068511199</v>
      </c>
      <c r="Z1405">
        <v>147.21944074567244</v>
      </c>
      <c r="AA1405">
        <v>32.278401467314495</v>
      </c>
      <c r="AB1405">
        <v>5.1376574546587932</v>
      </c>
      <c r="AC1405">
        <v>-49.627981454187086</v>
      </c>
    </row>
    <row r="1406" spans="1:29">
      <c r="A1406">
        <v>3</v>
      </c>
      <c r="B1406">
        <v>1041</v>
      </c>
      <c r="C1406">
        <v>2004</v>
      </c>
      <c r="D1406">
        <v>99</v>
      </c>
      <c r="E1406">
        <v>52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175</v>
      </c>
      <c r="R1406">
        <v>516</v>
      </c>
      <c r="S1406">
        <v>500</v>
      </c>
      <c r="T1406">
        <v>1.3557184519586971</v>
      </c>
      <c r="U1406">
        <v>1.3672936465070877</v>
      </c>
      <c r="V1406">
        <v>15.141472868217052</v>
      </c>
      <c r="W1406">
        <v>56.55599999999999</v>
      </c>
      <c r="X1406">
        <v>159.48205632123091</v>
      </c>
      <c r="Y1406">
        <v>143.39903100775203</v>
      </c>
      <c r="Z1406">
        <v>147.98780000000019</v>
      </c>
      <c r="AA1406">
        <v>31.027924699534392</v>
      </c>
      <c r="AB1406">
        <v>4.1779018657694751</v>
      </c>
      <c r="AC1406">
        <v>-49.490405640490117</v>
      </c>
    </row>
    <row r="1407" spans="1:29">
      <c r="A1407">
        <v>3</v>
      </c>
      <c r="B1407">
        <v>1042</v>
      </c>
      <c r="C1407">
        <v>2003</v>
      </c>
      <c r="D1407">
        <v>99</v>
      </c>
      <c r="E1407">
        <v>1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122</v>
      </c>
      <c r="R1407">
        <v>296</v>
      </c>
      <c r="S1407">
        <v>292</v>
      </c>
      <c r="T1407">
        <v>0.91281956394362718</v>
      </c>
      <c r="U1407">
        <v>0.95834938486867749</v>
      </c>
      <c r="V1407">
        <v>13.44256756756757</v>
      </c>
      <c r="W1407">
        <v>55.691780821917824</v>
      </c>
      <c r="X1407">
        <v>164.64598401218123</v>
      </c>
      <c r="Y1407">
        <v>150.25304054054052</v>
      </c>
      <c r="Z1407">
        <v>152.31130136986303</v>
      </c>
      <c r="AA1407">
        <v>32.163797008942474</v>
      </c>
      <c r="AB1407">
        <v>4.8484781802427319</v>
      </c>
      <c r="AC1407">
        <v>-46.194983016992758</v>
      </c>
    </row>
    <row r="1408" spans="1:29">
      <c r="A1408">
        <v>3</v>
      </c>
      <c r="B1408">
        <v>1043</v>
      </c>
      <c r="C1408">
        <v>2003</v>
      </c>
      <c r="D1408">
        <v>99</v>
      </c>
      <c r="E1408">
        <v>2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323</v>
      </c>
      <c r="R1408">
        <v>773</v>
      </c>
      <c r="S1408">
        <v>766</v>
      </c>
      <c r="T1408">
        <v>2.3838159558392698</v>
      </c>
      <c r="U1408">
        <v>2.4178492871911619</v>
      </c>
      <c r="V1408">
        <v>14.003880983182402</v>
      </c>
      <c r="W1408">
        <v>55.81723237597911</v>
      </c>
      <c r="X1408">
        <v>158.24053686233228</v>
      </c>
      <c r="Y1408">
        <v>145.15795601552404</v>
      </c>
      <c r="Z1408">
        <v>146.48446475195831</v>
      </c>
      <c r="AA1408">
        <v>31.189107046254325</v>
      </c>
      <c r="AB1408">
        <v>4.7746081726018588</v>
      </c>
      <c r="AC1408">
        <v>-54.968933820766146</v>
      </c>
    </row>
    <row r="1409" spans="1:29">
      <c r="A1409">
        <v>3</v>
      </c>
      <c r="B1409">
        <v>1044</v>
      </c>
      <c r="C1409">
        <v>2003</v>
      </c>
      <c r="D1409">
        <v>99</v>
      </c>
      <c r="E1409">
        <v>3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325</v>
      </c>
      <c r="R1409">
        <v>663</v>
      </c>
      <c r="S1409">
        <v>657</v>
      </c>
      <c r="T1409">
        <v>2.0445924692385971</v>
      </c>
      <c r="U1409">
        <v>2.1481490164565797</v>
      </c>
      <c r="V1409">
        <v>13.588235294117649</v>
      </c>
      <c r="W1409">
        <v>55.531202435312032</v>
      </c>
      <c r="X1409">
        <v>164.07200600049984</v>
      </c>
      <c r="Y1409">
        <v>150.36334841628943</v>
      </c>
      <c r="Z1409">
        <v>151.73652968036512</v>
      </c>
      <c r="AA1409">
        <v>31.600940280590997</v>
      </c>
      <c r="AB1409">
        <v>4.5909729356979083</v>
      </c>
      <c r="AC1409">
        <v>-51.826618720005037</v>
      </c>
    </row>
    <row r="1410" spans="1:29">
      <c r="A1410">
        <v>3</v>
      </c>
      <c r="B1410">
        <v>1045</v>
      </c>
      <c r="C1410">
        <v>2003</v>
      </c>
      <c r="D1410">
        <v>99</v>
      </c>
      <c r="E1410">
        <v>4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295</v>
      </c>
      <c r="R1410">
        <v>627</v>
      </c>
      <c r="S1410">
        <v>622</v>
      </c>
      <c r="T1410">
        <v>1.9335738736238317</v>
      </c>
      <c r="U1410">
        <v>1.9804401905248104</v>
      </c>
      <c r="V1410">
        <v>13.792663476874003</v>
      </c>
      <c r="W1410">
        <v>55.810289389067528</v>
      </c>
      <c r="X1410">
        <v>159.67158613563345</v>
      </c>
      <c r="Y1410">
        <v>146.58357256778311</v>
      </c>
      <c r="Z1410">
        <v>147.76189710610927</v>
      </c>
      <c r="AA1410">
        <v>31.634339856196537</v>
      </c>
      <c r="AB1410">
        <v>4.565284590134806</v>
      </c>
      <c r="AC1410">
        <v>-50.526387874397031</v>
      </c>
    </row>
    <row r="1411" spans="1:29">
      <c r="A1411">
        <v>3</v>
      </c>
      <c r="B1411">
        <v>1046</v>
      </c>
      <c r="C1411">
        <v>2003</v>
      </c>
      <c r="D1411">
        <v>99</v>
      </c>
      <c r="E1411">
        <v>5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244</v>
      </c>
      <c r="R1411">
        <v>707</v>
      </c>
      <c r="S1411">
        <v>696</v>
      </c>
      <c r="T1411">
        <v>2.180281863878867</v>
      </c>
      <c r="U1411">
        <v>2.1271547071792698</v>
      </c>
      <c r="V1411">
        <v>12.963224893917964</v>
      </c>
      <c r="W1411">
        <v>55.09482758620689</v>
      </c>
      <c r="X1411">
        <v>153.40573524927174</v>
      </c>
      <c r="Y1411">
        <v>139.62743988684579</v>
      </c>
      <c r="Z1411">
        <v>141.8341954022988</v>
      </c>
      <c r="AA1411">
        <v>33.487463903981087</v>
      </c>
      <c r="AB1411">
        <v>4.6373888714433011</v>
      </c>
      <c r="AC1411">
        <v>-36.236105074105069</v>
      </c>
    </row>
    <row r="1412" spans="1:29">
      <c r="A1412">
        <v>3</v>
      </c>
      <c r="B1412">
        <v>1047</v>
      </c>
      <c r="C1412">
        <v>2003</v>
      </c>
      <c r="D1412">
        <v>99</v>
      </c>
      <c r="E1412">
        <v>6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264</v>
      </c>
      <c r="R1412">
        <v>598</v>
      </c>
      <c r="S1412">
        <v>589</v>
      </c>
      <c r="T1412">
        <v>1.8441422271563821</v>
      </c>
      <c r="U1412">
        <v>1.8142354216468808</v>
      </c>
      <c r="V1412">
        <v>13.03511705685619</v>
      </c>
      <c r="W1412">
        <v>55.577249575551775</v>
      </c>
      <c r="X1412">
        <v>154.43388398308545</v>
      </c>
      <c r="Y1412">
        <v>140.79381270903011</v>
      </c>
      <c r="Z1412">
        <v>142.94516129032257</v>
      </c>
      <c r="AA1412">
        <v>30.528401391613546</v>
      </c>
      <c r="AB1412">
        <v>4.7821355354034241</v>
      </c>
      <c r="AC1412">
        <v>-39.424559408112721</v>
      </c>
    </row>
    <row r="1413" spans="1:29">
      <c r="A1413">
        <v>3</v>
      </c>
      <c r="B1413">
        <v>1048</v>
      </c>
      <c r="C1413">
        <v>2003</v>
      </c>
      <c r="D1413">
        <v>99</v>
      </c>
      <c r="E1413">
        <v>7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255</v>
      </c>
      <c r="R1413">
        <v>525</v>
      </c>
      <c r="S1413">
        <v>518</v>
      </c>
      <c r="T1413">
        <v>1.619021186048663</v>
      </c>
      <c r="U1413">
        <v>1.6248686051017189</v>
      </c>
      <c r="V1413">
        <v>13.704761904761904</v>
      </c>
      <c r="W1413">
        <v>55.515444015444018</v>
      </c>
      <c r="X1413">
        <v>157.51741216529948</v>
      </c>
      <c r="Y1413">
        <v>143.63161904761913</v>
      </c>
      <c r="Z1413">
        <v>145.57258687258695</v>
      </c>
      <c r="AA1413">
        <v>29.135297183256952</v>
      </c>
      <c r="AB1413">
        <v>4.9024019894507589</v>
      </c>
      <c r="AC1413">
        <v>-49.170872396320917</v>
      </c>
    </row>
    <row r="1414" spans="1:29">
      <c r="A1414">
        <v>3</v>
      </c>
      <c r="B1414">
        <v>1049</v>
      </c>
      <c r="C1414">
        <v>2003</v>
      </c>
      <c r="D1414">
        <v>99</v>
      </c>
      <c r="E1414">
        <v>8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256</v>
      </c>
      <c r="R1414">
        <v>1009</v>
      </c>
      <c r="S1414">
        <v>1003</v>
      </c>
      <c r="T1414">
        <v>3.1116045270916213</v>
      </c>
      <c r="U1414">
        <v>3.0862410369081399</v>
      </c>
      <c r="V1414">
        <v>13.658077304261642</v>
      </c>
      <c r="W1414">
        <v>55.799601196410755</v>
      </c>
      <c r="X1414">
        <v>154.52874293868717</v>
      </c>
      <c r="Y1414">
        <v>141.94816650148681</v>
      </c>
      <c r="Z1414">
        <v>142.79730807577275</v>
      </c>
      <c r="AA1414">
        <v>32.02503667149108</v>
      </c>
      <c r="AB1414">
        <v>4.6584992213686292</v>
      </c>
      <c r="AC1414">
        <v>-46.834758667404323</v>
      </c>
    </row>
    <row r="1415" spans="1:29">
      <c r="A1415">
        <v>3</v>
      </c>
      <c r="B1415">
        <v>1050</v>
      </c>
      <c r="C1415">
        <v>2003</v>
      </c>
      <c r="D1415">
        <v>99</v>
      </c>
      <c r="E1415">
        <v>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255</v>
      </c>
      <c r="R1415">
        <v>682</v>
      </c>
      <c r="S1415">
        <v>666</v>
      </c>
      <c r="T1415">
        <v>2.1031856169241685</v>
      </c>
      <c r="U1415">
        <v>2.0823540621844381</v>
      </c>
      <c r="V1415">
        <v>13.576246334310856</v>
      </c>
      <c r="W1415">
        <v>56.007507507507512</v>
      </c>
      <c r="X1415">
        <v>156.7939557035422</v>
      </c>
      <c r="Y1415">
        <v>141.69721407624613</v>
      </c>
      <c r="Z1415">
        <v>145.1013513513511</v>
      </c>
      <c r="AA1415">
        <v>31.585413271116749</v>
      </c>
      <c r="AB1415">
        <v>4.639716657766769</v>
      </c>
      <c r="AC1415">
        <v>-47.045849738045987</v>
      </c>
    </row>
    <row r="1416" spans="1:29">
      <c r="A1416">
        <v>3</v>
      </c>
      <c r="B1416">
        <v>1051</v>
      </c>
      <c r="C1416">
        <v>2003</v>
      </c>
      <c r="D1416">
        <v>99</v>
      </c>
      <c r="E1416">
        <v>10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268</v>
      </c>
      <c r="R1416">
        <v>543</v>
      </c>
      <c r="S1416">
        <v>538</v>
      </c>
      <c r="T1416">
        <v>1.674530483856046</v>
      </c>
      <c r="U1416">
        <v>1.7024869992799061</v>
      </c>
      <c r="V1416">
        <v>13.508287292817679</v>
      </c>
      <c r="W1416">
        <v>55.985130111524157</v>
      </c>
      <c r="X1416">
        <v>158.60922725758144</v>
      </c>
      <c r="Y1416">
        <v>145.50405156537755</v>
      </c>
      <c r="Z1416">
        <v>146.85631970260224</v>
      </c>
      <c r="AA1416">
        <v>31.429993710960535</v>
      </c>
      <c r="AB1416">
        <v>4.5805230624702391</v>
      </c>
      <c r="AC1416">
        <v>-49.513704078002355</v>
      </c>
    </row>
    <row r="1417" spans="1:29">
      <c r="A1417">
        <v>3</v>
      </c>
      <c r="B1417">
        <v>1052</v>
      </c>
      <c r="C1417">
        <v>2003</v>
      </c>
      <c r="D1417">
        <v>99</v>
      </c>
      <c r="E1417">
        <v>11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256</v>
      </c>
      <c r="R1417">
        <v>815</v>
      </c>
      <c r="S1417">
        <v>808</v>
      </c>
      <c r="T1417">
        <v>2.5133376507231633</v>
      </c>
      <c r="U1417">
        <v>2.4119666571668281</v>
      </c>
      <c r="V1417">
        <v>12.991411042944785</v>
      </c>
      <c r="W1417">
        <v>55.362623762376238</v>
      </c>
      <c r="X1417">
        <v>149.87869643533702</v>
      </c>
      <c r="Y1417">
        <v>137.34245398773001</v>
      </c>
      <c r="Z1417">
        <v>138.5323019801979</v>
      </c>
      <c r="AA1417">
        <v>28.584801683327743</v>
      </c>
      <c r="AB1417">
        <v>4.7622628624757857</v>
      </c>
      <c r="AC1417">
        <v>-20.05593587509161</v>
      </c>
    </row>
    <row r="1418" spans="1:29">
      <c r="A1418">
        <v>3</v>
      </c>
      <c r="B1418">
        <v>1053</v>
      </c>
      <c r="C1418">
        <v>2003</v>
      </c>
      <c r="D1418">
        <v>99</v>
      </c>
      <c r="E1418">
        <v>12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92</v>
      </c>
      <c r="R1418">
        <v>241</v>
      </c>
      <c r="S1418">
        <v>239</v>
      </c>
      <c r="T1418">
        <v>0.74320782064329116</v>
      </c>
      <c r="U1418">
        <v>0.69723387531246317</v>
      </c>
      <c r="V1418">
        <v>14.24066390041494</v>
      </c>
      <c r="W1418">
        <v>56.004184100418399</v>
      </c>
      <c r="X1418">
        <v>146.2621885157096</v>
      </c>
      <c r="Y1418">
        <v>134.26182572614104</v>
      </c>
      <c r="Z1418">
        <v>135.38535564853552</v>
      </c>
      <c r="AA1418">
        <v>28.638758500882009</v>
      </c>
      <c r="AB1418">
        <v>4.1955324994038845</v>
      </c>
      <c r="AC1418">
        <v>-43.309127755390406</v>
      </c>
    </row>
    <row r="1419" spans="1:29">
      <c r="A1419">
        <v>3</v>
      </c>
      <c r="B1419">
        <v>1054</v>
      </c>
      <c r="C1419">
        <v>2003</v>
      </c>
      <c r="D1419">
        <v>99</v>
      </c>
      <c r="E1419">
        <v>13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227</v>
      </c>
      <c r="R1419">
        <v>492</v>
      </c>
      <c r="S1419">
        <v>484</v>
      </c>
      <c r="T1419">
        <v>1.5172541400684612</v>
      </c>
      <c r="U1419">
        <v>1.56949215492029</v>
      </c>
      <c r="V1419">
        <v>13.193089430894309</v>
      </c>
      <c r="W1419">
        <v>55.692148760330575</v>
      </c>
      <c r="X1419">
        <v>163.03939962476576</v>
      </c>
      <c r="Y1419">
        <v>148.04207317073173</v>
      </c>
      <c r="Z1419">
        <v>150.48904958677684</v>
      </c>
      <c r="AA1419">
        <v>32.219464753686985</v>
      </c>
      <c r="AB1419">
        <v>4.7588825528083163</v>
      </c>
      <c r="AC1419">
        <v>-52.74716257654579</v>
      </c>
    </row>
    <row r="1420" spans="1:29">
      <c r="A1420">
        <v>3</v>
      </c>
      <c r="B1420">
        <v>1055</v>
      </c>
      <c r="C1420">
        <v>2003</v>
      </c>
      <c r="D1420">
        <v>99</v>
      </c>
      <c r="E1420">
        <v>14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296</v>
      </c>
      <c r="R1420">
        <v>695</v>
      </c>
      <c r="S1420">
        <v>687</v>
      </c>
      <c r="T1420">
        <v>2.1432756653406111</v>
      </c>
      <c r="U1420">
        <v>2.1413161154283187</v>
      </c>
      <c r="V1420">
        <v>13.925179856115109</v>
      </c>
      <c r="W1420">
        <v>55.956331877729262</v>
      </c>
      <c r="X1420">
        <v>156.50888173534844</v>
      </c>
      <c r="Y1420">
        <v>142.98388489208622</v>
      </c>
      <c r="Z1420">
        <v>144.64890829694315</v>
      </c>
      <c r="AA1420">
        <v>31.86433708241778</v>
      </c>
      <c r="AB1420">
        <v>4.4142632975904696</v>
      </c>
      <c r="AC1420">
        <v>-51.552756875287514</v>
      </c>
    </row>
    <row r="1421" spans="1:29">
      <c r="A1421">
        <v>3</v>
      </c>
      <c r="B1421">
        <v>1056</v>
      </c>
      <c r="C1421">
        <v>2003</v>
      </c>
      <c r="D1421">
        <v>99</v>
      </c>
      <c r="E1421">
        <v>15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286</v>
      </c>
      <c r="R1421">
        <v>616</v>
      </c>
      <c r="S1421">
        <v>604</v>
      </c>
      <c r="T1421">
        <v>1.8996515249637649</v>
      </c>
      <c r="U1421">
        <v>1.9130851541509784</v>
      </c>
      <c r="V1421">
        <v>13.845779220779219</v>
      </c>
      <c r="W1421">
        <v>56.326158940397349</v>
      </c>
      <c r="X1421">
        <v>158.45756356319737</v>
      </c>
      <c r="Y1421">
        <v>144.12678571428563</v>
      </c>
      <c r="Z1421">
        <v>146.9902317880794</v>
      </c>
      <c r="AA1421">
        <v>31.959687779962231</v>
      </c>
      <c r="AB1421">
        <v>4.7278144651754754</v>
      </c>
      <c r="AC1421">
        <v>-52.512965009602141</v>
      </c>
    </row>
    <row r="1422" spans="1:29">
      <c r="A1422">
        <v>3</v>
      </c>
      <c r="B1422">
        <v>1057</v>
      </c>
      <c r="C1422">
        <v>2003</v>
      </c>
      <c r="D1422">
        <v>99</v>
      </c>
      <c r="E1422">
        <v>16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146</v>
      </c>
      <c r="R1422">
        <v>365</v>
      </c>
      <c r="S1422">
        <v>365</v>
      </c>
      <c r="T1422">
        <v>1.1256052055385939</v>
      </c>
      <c r="U1422">
        <v>1.1340503993573148</v>
      </c>
      <c r="V1422">
        <v>13.432876712328763</v>
      </c>
      <c r="W1422">
        <v>55.912328767123299</v>
      </c>
      <c r="X1422">
        <v>156.21721901482661</v>
      </c>
      <c r="Y1422">
        <v>144.18849315068496</v>
      </c>
      <c r="Z1422">
        <v>144.18849315068496</v>
      </c>
      <c r="AA1422">
        <v>29.92447166749529</v>
      </c>
      <c r="AB1422">
        <v>4.3902739704656124</v>
      </c>
      <c r="AC1422">
        <v>-51.996630052722338</v>
      </c>
    </row>
    <row r="1423" spans="1:29">
      <c r="A1423">
        <v>3</v>
      </c>
      <c r="B1423">
        <v>1058</v>
      </c>
      <c r="C1423">
        <v>2003</v>
      </c>
      <c r="D1423">
        <v>99</v>
      </c>
      <c r="E1423">
        <v>17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273</v>
      </c>
      <c r="R1423">
        <v>708</v>
      </c>
      <c r="S1423">
        <v>696</v>
      </c>
      <c r="T1423">
        <v>2.1833657137570528</v>
      </c>
      <c r="U1423">
        <v>2.1223774944452236</v>
      </c>
      <c r="V1423">
        <v>13.908192090395485</v>
      </c>
      <c r="W1423">
        <v>56.441091954022973</v>
      </c>
      <c r="X1423">
        <v>153.09892820635227</v>
      </c>
      <c r="Y1423">
        <v>139.1170903954802</v>
      </c>
      <c r="Z1423">
        <v>141.51566091954021</v>
      </c>
      <c r="AA1423">
        <v>30.913199281100681</v>
      </c>
      <c r="AB1423">
        <v>4.464673722828441</v>
      </c>
      <c r="AC1423">
        <v>-49.55670513042476</v>
      </c>
    </row>
    <row r="1424" spans="1:29">
      <c r="A1424">
        <v>3</v>
      </c>
      <c r="B1424">
        <v>1059</v>
      </c>
      <c r="C1424">
        <v>2003</v>
      </c>
      <c r="D1424">
        <v>99</v>
      </c>
      <c r="E1424">
        <v>18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291</v>
      </c>
      <c r="R1424">
        <v>637</v>
      </c>
      <c r="S1424">
        <v>633</v>
      </c>
      <c r="T1424">
        <v>1.9644123724057112</v>
      </c>
      <c r="U1424">
        <v>1.9734607624483225</v>
      </c>
      <c r="V1424">
        <v>14.114599686028262</v>
      </c>
      <c r="W1424">
        <v>55.952606635071085</v>
      </c>
      <c r="X1424">
        <v>156.02796831708753</v>
      </c>
      <c r="Y1424">
        <v>143.77394034536877</v>
      </c>
      <c r="Z1424">
        <v>144.68246445497621</v>
      </c>
      <c r="AA1424">
        <v>31.506149638071193</v>
      </c>
      <c r="AB1424">
        <v>4.3617210031232991</v>
      </c>
      <c r="AC1424">
        <v>-47.877820296592304</v>
      </c>
    </row>
    <row r="1425" spans="1:29">
      <c r="A1425">
        <v>3</v>
      </c>
      <c r="B1425">
        <v>1060</v>
      </c>
      <c r="C1425">
        <v>2003</v>
      </c>
      <c r="D1425">
        <v>99</v>
      </c>
      <c r="E1425">
        <v>19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288</v>
      </c>
      <c r="R1425">
        <v>670</v>
      </c>
      <c r="S1425">
        <v>660</v>
      </c>
      <c r="T1425">
        <v>2.066179418385913</v>
      </c>
      <c r="U1425">
        <v>2.0481055194713549</v>
      </c>
      <c r="V1425">
        <v>13.7</v>
      </c>
      <c r="W1425">
        <v>55.972727272727283</v>
      </c>
      <c r="X1425">
        <v>155.83884477935339</v>
      </c>
      <c r="Y1425">
        <v>141.86283582089553</v>
      </c>
      <c r="Z1425">
        <v>144.01227272727277</v>
      </c>
      <c r="AA1425">
        <v>32.11454665655296</v>
      </c>
      <c r="AB1425">
        <v>4.5996556344929163</v>
      </c>
      <c r="AC1425">
        <v>-52.570297912820863</v>
      </c>
    </row>
    <row r="1426" spans="1:29">
      <c r="A1426">
        <v>3</v>
      </c>
      <c r="B1426">
        <v>1061</v>
      </c>
      <c r="C1426">
        <v>2003</v>
      </c>
      <c r="D1426">
        <v>99</v>
      </c>
      <c r="E1426">
        <v>20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269</v>
      </c>
      <c r="R1426">
        <v>659</v>
      </c>
      <c r="S1426">
        <v>655</v>
      </c>
      <c r="T1426">
        <v>2.0322570697258455</v>
      </c>
      <c r="U1426">
        <v>2.0401930588671968</v>
      </c>
      <c r="V1426">
        <v>13.86949924127466</v>
      </c>
      <c r="W1426">
        <v>56.273282442748091</v>
      </c>
      <c r="X1426">
        <v>156.69741573052187</v>
      </c>
      <c r="Y1426">
        <v>143.67359635811829</v>
      </c>
      <c r="Z1426">
        <v>144.55099236641215</v>
      </c>
      <c r="AA1426">
        <v>31.621074643513239</v>
      </c>
      <c r="AB1426">
        <v>4.3475152933106127</v>
      </c>
      <c r="AC1426">
        <v>-54.360364927541561</v>
      </c>
    </row>
    <row r="1427" spans="1:29">
      <c r="A1427">
        <v>3</v>
      </c>
      <c r="B1427">
        <v>1062</v>
      </c>
      <c r="C1427">
        <v>2003</v>
      </c>
      <c r="D1427">
        <v>99</v>
      </c>
      <c r="E1427">
        <v>21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284</v>
      </c>
      <c r="R1427">
        <v>663</v>
      </c>
      <c r="S1427">
        <v>659</v>
      </c>
      <c r="T1427">
        <v>2.0445924692385971</v>
      </c>
      <c r="U1427">
        <v>2.0704832164686766</v>
      </c>
      <c r="V1427">
        <v>13.437405731523379</v>
      </c>
      <c r="W1427">
        <v>55.749620637329294</v>
      </c>
      <c r="X1427">
        <v>157.72899375601563</v>
      </c>
      <c r="Y1427">
        <v>144.92699849170458</v>
      </c>
      <c r="Z1427">
        <v>145.80667678300463</v>
      </c>
      <c r="AA1427">
        <v>32.094083775473742</v>
      </c>
      <c r="AB1427">
        <v>4.8107882376609341</v>
      </c>
      <c r="AC1427">
        <v>-49.414348044750113</v>
      </c>
    </row>
    <row r="1428" spans="1:29">
      <c r="A1428">
        <v>3</v>
      </c>
      <c r="B1428">
        <v>1063</v>
      </c>
      <c r="C1428">
        <v>2003</v>
      </c>
      <c r="D1428">
        <v>99</v>
      </c>
      <c r="E1428">
        <v>22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287</v>
      </c>
      <c r="R1428">
        <v>650</v>
      </c>
      <c r="S1428">
        <v>642</v>
      </c>
      <c r="T1428">
        <v>2.0045024208221545</v>
      </c>
      <c r="U1428">
        <v>1.975341911170392</v>
      </c>
      <c r="V1428">
        <v>13.769230769230772</v>
      </c>
      <c r="W1428">
        <v>56.428348909657295</v>
      </c>
      <c r="X1428">
        <v>154.66555546295521</v>
      </c>
      <c r="Y1428">
        <v>141.0327692307693</v>
      </c>
      <c r="Z1428">
        <v>142.79018691588789</v>
      </c>
      <c r="AA1428">
        <v>29.233722690287625</v>
      </c>
      <c r="AB1428">
        <v>4.4970055890191549</v>
      </c>
      <c r="AC1428">
        <v>-43.795604492139745</v>
      </c>
    </row>
    <row r="1429" spans="1:29">
      <c r="A1429">
        <v>3</v>
      </c>
      <c r="B1429">
        <v>1064</v>
      </c>
      <c r="C1429">
        <v>2003</v>
      </c>
      <c r="D1429">
        <v>99</v>
      </c>
      <c r="E1429">
        <v>23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251</v>
      </c>
      <c r="R1429">
        <v>615</v>
      </c>
      <c r="S1429">
        <v>610</v>
      </c>
      <c r="T1429">
        <v>1.8965676750855776</v>
      </c>
      <c r="U1429">
        <v>1.8770330358590055</v>
      </c>
      <c r="V1429">
        <v>14.03739837398374</v>
      </c>
      <c r="W1429">
        <v>56.081967213114737</v>
      </c>
      <c r="X1429">
        <v>154.34734737379861</v>
      </c>
      <c r="Y1429">
        <v>141.64065040650411</v>
      </c>
      <c r="Z1429">
        <v>142.80163934426244</v>
      </c>
      <c r="AA1429">
        <v>29.970164354085298</v>
      </c>
      <c r="AB1429">
        <v>4.6869021611057455</v>
      </c>
      <c r="AC1429">
        <v>-47.825030753815824</v>
      </c>
    </row>
    <row r="1430" spans="1:29">
      <c r="A1430">
        <v>3</v>
      </c>
      <c r="B1430">
        <v>1065</v>
      </c>
      <c r="C1430">
        <v>2003</v>
      </c>
      <c r="D1430">
        <v>99</v>
      </c>
      <c r="E1430">
        <v>24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259</v>
      </c>
      <c r="R1430">
        <v>607</v>
      </c>
      <c r="S1430">
        <v>599</v>
      </c>
      <c r="T1430">
        <v>1.8718968760600736</v>
      </c>
      <c r="U1430">
        <v>1.8822756874521196</v>
      </c>
      <c r="V1430">
        <v>13.99670510708402</v>
      </c>
      <c r="W1430">
        <v>56.370617696160259</v>
      </c>
      <c r="X1430">
        <v>157.30596989617348</v>
      </c>
      <c r="Y1430">
        <v>143.90823723229005</v>
      </c>
      <c r="Z1430">
        <v>145.83021702838076</v>
      </c>
      <c r="AA1430">
        <v>31.808618099953037</v>
      </c>
      <c r="AB1430">
        <v>4.3964097644687454</v>
      </c>
      <c r="AC1430">
        <v>-52.416380042464333</v>
      </c>
    </row>
    <row r="1431" spans="1:29">
      <c r="A1431">
        <v>3</v>
      </c>
      <c r="B1431">
        <v>1066</v>
      </c>
      <c r="C1431">
        <v>2003</v>
      </c>
      <c r="D1431">
        <v>99</v>
      </c>
      <c r="E1431">
        <v>25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256</v>
      </c>
      <c r="R1431">
        <v>565</v>
      </c>
      <c r="S1431">
        <v>561</v>
      </c>
      <c r="T1431">
        <v>1.7423751811761805</v>
      </c>
      <c r="U1431">
        <v>1.740596960675632</v>
      </c>
      <c r="V1431">
        <v>14.067256637168139</v>
      </c>
      <c r="W1431">
        <v>56.559714795008894</v>
      </c>
      <c r="X1431">
        <v>155.90005656813588</v>
      </c>
      <c r="Y1431">
        <v>142.96867256637171</v>
      </c>
      <c r="Z1431">
        <v>143.98805704099823</v>
      </c>
      <c r="AA1431">
        <v>31.960746590252725</v>
      </c>
      <c r="AB1431">
        <v>4.4075469134066658</v>
      </c>
      <c r="AC1431">
        <v>-58.553177277306602</v>
      </c>
    </row>
    <row r="1432" spans="1:29">
      <c r="A1432">
        <v>3</v>
      </c>
      <c r="B1432">
        <v>1067</v>
      </c>
      <c r="C1432">
        <v>2003</v>
      </c>
      <c r="D1432">
        <v>99</v>
      </c>
      <c r="E1432">
        <v>26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288</v>
      </c>
      <c r="R1432">
        <v>663</v>
      </c>
      <c r="S1432">
        <v>657</v>
      </c>
      <c r="T1432">
        <v>2.0445924692385971</v>
      </c>
      <c r="U1432">
        <v>2.0037573844783996</v>
      </c>
      <c r="V1432">
        <v>13.769230769230772</v>
      </c>
      <c r="W1432">
        <v>56.435312024353138</v>
      </c>
      <c r="X1432">
        <v>153.44595709773205</v>
      </c>
      <c r="Y1432">
        <v>140.25641025641039</v>
      </c>
      <c r="Z1432">
        <v>141.53729071537302</v>
      </c>
      <c r="AA1432">
        <v>30.513777519916299</v>
      </c>
      <c r="AB1432">
        <v>4.3586371784452549</v>
      </c>
      <c r="AC1432">
        <v>-54.02376125069447</v>
      </c>
    </row>
    <row r="1433" spans="1:29">
      <c r="A1433">
        <v>3</v>
      </c>
      <c r="B1433">
        <v>1068</v>
      </c>
      <c r="C1433">
        <v>2003</v>
      </c>
      <c r="D1433">
        <v>99</v>
      </c>
      <c r="E1433">
        <v>27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211</v>
      </c>
      <c r="R1433">
        <v>521</v>
      </c>
      <c r="S1433">
        <v>517</v>
      </c>
      <c r="T1433">
        <v>1.606685786535911</v>
      </c>
      <c r="U1433">
        <v>1.6251638140077005</v>
      </c>
      <c r="V1433">
        <v>13.547024952015359</v>
      </c>
      <c r="W1433">
        <v>55.860735009671195</v>
      </c>
      <c r="X1433">
        <v>157.99227670763997</v>
      </c>
      <c r="Y1433">
        <v>144.76065259117078</v>
      </c>
      <c r="Z1433">
        <v>145.88065764023199</v>
      </c>
      <c r="AA1433">
        <v>30.660059344788458</v>
      </c>
      <c r="AB1433">
        <v>4.4695342923525043</v>
      </c>
      <c r="AC1433">
        <v>-51.037208425261753</v>
      </c>
    </row>
    <row r="1434" spans="1:29">
      <c r="A1434">
        <v>3</v>
      </c>
      <c r="B1434">
        <v>1069</v>
      </c>
      <c r="C1434">
        <v>2003</v>
      </c>
      <c r="D1434">
        <v>99</v>
      </c>
      <c r="E1434">
        <v>28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261</v>
      </c>
      <c r="R1434">
        <v>656</v>
      </c>
      <c r="S1434">
        <v>646</v>
      </c>
      <c r="T1434">
        <v>2.0230055200912815</v>
      </c>
      <c r="U1434">
        <v>2.0099373782182464</v>
      </c>
      <c r="V1434">
        <v>13.699695121951221</v>
      </c>
      <c r="W1434">
        <v>56.03250773993809</v>
      </c>
      <c r="X1434">
        <v>156.3013635282615</v>
      </c>
      <c r="Y1434">
        <v>142.19024390243911</v>
      </c>
      <c r="Z1434">
        <v>144.39133126934988</v>
      </c>
      <c r="AA1434">
        <v>31.543165457547047</v>
      </c>
      <c r="AB1434">
        <v>4.2539941780235155</v>
      </c>
      <c r="AC1434">
        <v>-49.067803972083425</v>
      </c>
    </row>
    <row r="1435" spans="1:29">
      <c r="A1435">
        <v>3</v>
      </c>
      <c r="B1435">
        <v>1070</v>
      </c>
      <c r="C1435">
        <v>2003</v>
      </c>
      <c r="D1435">
        <v>99</v>
      </c>
      <c r="E1435">
        <v>29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248</v>
      </c>
      <c r="R1435">
        <v>579</v>
      </c>
      <c r="S1435">
        <v>579</v>
      </c>
      <c r="T1435">
        <v>1.7855490794708122</v>
      </c>
      <c r="U1435">
        <v>1.8006945985432556</v>
      </c>
      <c r="V1435">
        <v>13.88946459412781</v>
      </c>
      <c r="W1435">
        <v>56.046632124352321</v>
      </c>
      <c r="X1435">
        <v>156.3690900551442</v>
      </c>
      <c r="Y1435">
        <v>144.32867012089821</v>
      </c>
      <c r="Z1435">
        <v>144.32867012089821</v>
      </c>
      <c r="AA1435">
        <v>33.297993634702607</v>
      </c>
      <c r="AB1435">
        <v>4.4457468240124882</v>
      </c>
      <c r="AC1435">
        <v>-40.376721817010008</v>
      </c>
    </row>
    <row r="1436" spans="1:29">
      <c r="A1436">
        <v>3</v>
      </c>
      <c r="B1436">
        <v>1071</v>
      </c>
      <c r="C1436">
        <v>2003</v>
      </c>
      <c r="D1436">
        <v>99</v>
      </c>
      <c r="E1436">
        <v>30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186</v>
      </c>
      <c r="R1436">
        <v>420</v>
      </c>
      <c r="S1436">
        <v>416</v>
      </c>
      <c r="T1436">
        <v>1.2952169488389305</v>
      </c>
      <c r="U1436">
        <v>1.2900930864789277</v>
      </c>
      <c r="V1436">
        <v>13.604761904761904</v>
      </c>
      <c r="W1436">
        <v>56.413461538461519</v>
      </c>
      <c r="X1436">
        <v>155.50379198266501</v>
      </c>
      <c r="Y1436">
        <v>142.54857142857151</v>
      </c>
      <c r="Z1436">
        <v>143.91923076923081</v>
      </c>
      <c r="AA1436">
        <v>33.071334836529076</v>
      </c>
      <c r="AB1436">
        <v>4.312014915690324</v>
      </c>
      <c r="AC1436">
        <v>-50.607277669460707</v>
      </c>
    </row>
    <row r="1437" spans="1:29">
      <c r="A1437">
        <v>3</v>
      </c>
      <c r="B1437">
        <v>1072</v>
      </c>
      <c r="C1437">
        <v>2003</v>
      </c>
      <c r="D1437">
        <v>99</v>
      </c>
      <c r="E1437">
        <v>31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230</v>
      </c>
      <c r="R1437">
        <v>635</v>
      </c>
      <c r="S1437">
        <v>633</v>
      </c>
      <c r="T1437">
        <v>1.9582446726493357</v>
      </c>
      <c r="U1437">
        <v>1.9680694289974512</v>
      </c>
      <c r="V1437">
        <v>13.656692913385831</v>
      </c>
      <c r="W1437">
        <v>56.380726698262222</v>
      </c>
      <c r="X1437">
        <v>156.22132553040845</v>
      </c>
      <c r="Y1437">
        <v>143.8327559055117</v>
      </c>
      <c r="Z1437">
        <v>144.28720379146907</v>
      </c>
      <c r="AA1437">
        <v>30.554509505259578</v>
      </c>
      <c r="AB1437">
        <v>4.5396697769331125</v>
      </c>
      <c r="AC1437">
        <v>-55.797866115021804</v>
      </c>
    </row>
    <row r="1438" spans="1:29">
      <c r="A1438">
        <v>3</v>
      </c>
      <c r="B1438">
        <v>1073</v>
      </c>
      <c r="C1438">
        <v>2003</v>
      </c>
      <c r="D1438">
        <v>99</v>
      </c>
      <c r="E1438">
        <v>32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301</v>
      </c>
      <c r="R1438">
        <v>799</v>
      </c>
      <c r="S1438">
        <v>776</v>
      </c>
      <c r="T1438">
        <v>2.4639960526721554</v>
      </c>
      <c r="U1438">
        <v>2.4418430913380238</v>
      </c>
      <c r="V1438">
        <v>13.524405506883603</v>
      </c>
      <c r="W1438">
        <v>55.730670103092784</v>
      </c>
      <c r="X1438">
        <v>157.68695159306645</v>
      </c>
      <c r="Y1438">
        <v>141.82803504380479</v>
      </c>
      <c r="Z1438">
        <v>146.03170103092785</v>
      </c>
      <c r="AA1438">
        <v>34.232386172831475</v>
      </c>
      <c r="AB1438">
        <v>4.643295528543792</v>
      </c>
      <c r="AC1438">
        <v>-49.140753342702496</v>
      </c>
    </row>
    <row r="1439" spans="1:29">
      <c r="A1439">
        <v>3</v>
      </c>
      <c r="B1439">
        <v>1074</v>
      </c>
      <c r="C1439">
        <v>2003</v>
      </c>
      <c r="D1439">
        <v>99</v>
      </c>
      <c r="E1439">
        <v>33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269</v>
      </c>
      <c r="R1439">
        <v>626</v>
      </c>
      <c r="S1439">
        <v>618</v>
      </c>
      <c r="T1439">
        <v>1.9304900237456439</v>
      </c>
      <c r="U1439">
        <v>1.9453728201892899</v>
      </c>
      <c r="V1439">
        <v>14.079872204472847</v>
      </c>
      <c r="W1439">
        <v>56.574433656957922</v>
      </c>
      <c r="X1439">
        <v>158.56510406751153</v>
      </c>
      <c r="Y1439">
        <v>144.21805111821092</v>
      </c>
      <c r="Z1439">
        <v>146.08495145631068</v>
      </c>
      <c r="AA1439">
        <v>32.593235694289554</v>
      </c>
      <c r="AB1439">
        <v>4.6014413198158657</v>
      </c>
      <c r="AC1439">
        <v>-53.660909053808439</v>
      </c>
    </row>
    <row r="1440" spans="1:29">
      <c r="A1440">
        <v>3</v>
      </c>
      <c r="B1440">
        <v>1075</v>
      </c>
      <c r="C1440">
        <v>2003</v>
      </c>
      <c r="D1440">
        <v>99</v>
      </c>
      <c r="E1440">
        <v>34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260</v>
      </c>
      <c r="R1440">
        <v>680</v>
      </c>
      <c r="S1440">
        <v>670</v>
      </c>
      <c r="T1440">
        <v>2.0970179171677921</v>
      </c>
      <c r="U1440">
        <v>2.0897579877388721</v>
      </c>
      <c r="V1440">
        <v>14.233823529411763</v>
      </c>
      <c r="W1440">
        <v>56.443283582089535</v>
      </c>
      <c r="X1440">
        <v>156.47170352431323</v>
      </c>
      <c r="Y1440">
        <v>142.61926470588222</v>
      </c>
      <c r="Z1440">
        <v>144.74791044776103</v>
      </c>
      <c r="AA1440">
        <v>31.95592421834748</v>
      </c>
      <c r="AB1440">
        <v>4.194051362349918</v>
      </c>
      <c r="AC1440">
        <v>-45.805103878526758</v>
      </c>
    </row>
    <row r="1441" spans="1:29">
      <c r="A1441">
        <v>3</v>
      </c>
      <c r="B1441">
        <v>1076</v>
      </c>
      <c r="C1441">
        <v>2003</v>
      </c>
      <c r="D1441">
        <v>99</v>
      </c>
      <c r="E1441">
        <v>35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274</v>
      </c>
      <c r="R1441">
        <v>712</v>
      </c>
      <c r="S1441">
        <v>711</v>
      </c>
      <c r="T1441">
        <v>2.1957011132698061</v>
      </c>
      <c r="U1441">
        <v>2.2063504219354062</v>
      </c>
      <c r="V1441">
        <v>13.317415730337077</v>
      </c>
      <c r="W1441">
        <v>55.83403656821379</v>
      </c>
      <c r="X1441">
        <v>156.03856501150375</v>
      </c>
      <c r="Y1441">
        <v>143.80884831460662</v>
      </c>
      <c r="Z1441">
        <v>144.01111111111098</v>
      </c>
      <c r="AA1441">
        <v>29.931246631669449</v>
      </c>
      <c r="AB1441">
        <v>4.9079309958172592</v>
      </c>
      <c r="AC1441">
        <v>-44.384540976135938</v>
      </c>
    </row>
    <row r="1442" spans="1:29">
      <c r="A1442">
        <v>3</v>
      </c>
      <c r="B1442">
        <v>1077</v>
      </c>
      <c r="C1442">
        <v>2003</v>
      </c>
      <c r="D1442">
        <v>99</v>
      </c>
      <c r="E1442">
        <v>36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259</v>
      </c>
      <c r="R1442">
        <v>649</v>
      </c>
      <c r="S1442">
        <v>642</v>
      </c>
      <c r="T1442">
        <v>2.0014185709439665</v>
      </c>
      <c r="U1442">
        <v>1.9802656509526604</v>
      </c>
      <c r="V1442">
        <v>13.66101694915254</v>
      </c>
      <c r="W1442">
        <v>56.33333333333335</v>
      </c>
      <c r="X1442">
        <v>155.14425893991412</v>
      </c>
      <c r="Y1442">
        <v>141.60215716486911</v>
      </c>
      <c r="Z1442">
        <v>143.14610591900313</v>
      </c>
      <c r="AA1442">
        <v>32.660246570103197</v>
      </c>
      <c r="AB1442">
        <v>4.4193476257446944</v>
      </c>
      <c r="AC1442">
        <v>-52.224474926906915</v>
      </c>
    </row>
    <row r="1443" spans="1:29">
      <c r="A1443">
        <v>3</v>
      </c>
      <c r="B1443">
        <v>1078</v>
      </c>
      <c r="C1443">
        <v>2003</v>
      </c>
      <c r="D1443">
        <v>99</v>
      </c>
      <c r="E1443">
        <v>37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239</v>
      </c>
      <c r="R1443">
        <v>597</v>
      </c>
      <c r="S1443">
        <v>591</v>
      </c>
      <c r="T1443">
        <v>1.8410583772781937</v>
      </c>
      <c r="U1443">
        <v>1.8820752901655748</v>
      </c>
      <c r="V1443">
        <v>13.437185929648242</v>
      </c>
      <c r="W1443">
        <v>55.998307952622682</v>
      </c>
      <c r="X1443">
        <v>159.84454595113519</v>
      </c>
      <c r="Y1443">
        <v>146.30318257956455</v>
      </c>
      <c r="Z1443">
        <v>147.7884940778342</v>
      </c>
      <c r="AA1443">
        <v>31.277495024776648</v>
      </c>
      <c r="AB1443">
        <v>4.6017355491398355</v>
      </c>
      <c r="AC1443">
        <v>-42.350231940296823</v>
      </c>
    </row>
    <row r="1444" spans="1:29">
      <c r="A1444">
        <v>3</v>
      </c>
      <c r="B1444">
        <v>1079</v>
      </c>
      <c r="C1444">
        <v>2003</v>
      </c>
      <c r="D1444">
        <v>99</v>
      </c>
      <c r="E1444">
        <v>38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291</v>
      </c>
      <c r="R1444">
        <v>752</v>
      </c>
      <c r="S1444">
        <v>744</v>
      </c>
      <c r="T1444">
        <v>2.3190551083973237</v>
      </c>
      <c r="U1444">
        <v>2.2735934082135376</v>
      </c>
      <c r="V1444">
        <v>13.755319148936172</v>
      </c>
      <c r="W1444">
        <v>56.231182795698921</v>
      </c>
      <c r="X1444">
        <v>153.65525806228544</v>
      </c>
      <c r="Y1444">
        <v>140.30917553191483</v>
      </c>
      <c r="Z1444">
        <v>141.81787634408599</v>
      </c>
      <c r="AA1444">
        <v>31.085205316614516</v>
      </c>
      <c r="AB1444">
        <v>4.1416836868940594</v>
      </c>
      <c r="AC1444">
        <v>-45.685504124735182</v>
      </c>
    </row>
    <row r="1445" spans="1:29">
      <c r="A1445">
        <v>3</v>
      </c>
      <c r="B1445">
        <v>1080</v>
      </c>
      <c r="C1445">
        <v>2003</v>
      </c>
      <c r="D1445">
        <v>99</v>
      </c>
      <c r="E1445">
        <v>39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273</v>
      </c>
      <c r="R1445">
        <v>601</v>
      </c>
      <c r="S1445">
        <v>585</v>
      </c>
      <c r="T1445">
        <v>1.8533937767909463</v>
      </c>
      <c r="U1445">
        <v>1.8629513555626624</v>
      </c>
      <c r="V1445">
        <v>13.474209650582361</v>
      </c>
      <c r="W1445">
        <v>56.027350427350406</v>
      </c>
      <c r="X1445">
        <v>159.76748755685276</v>
      </c>
      <c r="Y1445">
        <v>143.85274542429275</v>
      </c>
      <c r="Z1445">
        <v>147.7871794871794</v>
      </c>
      <c r="AA1445">
        <v>32.234924359380642</v>
      </c>
      <c r="AB1445">
        <v>4.3590092172227797</v>
      </c>
      <c r="AC1445">
        <v>-52.070977565305554</v>
      </c>
    </row>
    <row r="1446" spans="1:29">
      <c r="A1446">
        <v>3</v>
      </c>
      <c r="B1446">
        <v>1081</v>
      </c>
      <c r="C1446">
        <v>2003</v>
      </c>
      <c r="D1446">
        <v>99</v>
      </c>
      <c r="E1446">
        <v>40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265</v>
      </c>
      <c r="R1446">
        <v>711</v>
      </c>
      <c r="S1446">
        <v>707</v>
      </c>
      <c r="T1446">
        <v>2.1926172633916186</v>
      </c>
      <c r="U1446">
        <v>2.1666997717237861</v>
      </c>
      <c r="V1446">
        <v>13.732770745428978</v>
      </c>
      <c r="W1446">
        <v>56.234794908062227</v>
      </c>
      <c r="X1446">
        <v>153.95891523543514</v>
      </c>
      <c r="Y1446">
        <v>141.42306610407863</v>
      </c>
      <c r="Z1446">
        <v>142.22319660537471</v>
      </c>
      <c r="AA1446">
        <v>31.441241296736713</v>
      </c>
      <c r="AB1446">
        <v>4.4421511993174736</v>
      </c>
      <c r="AC1446">
        <v>-48.26983115052456</v>
      </c>
    </row>
    <row r="1447" spans="1:29">
      <c r="A1447">
        <v>3</v>
      </c>
      <c r="B1447">
        <v>1082</v>
      </c>
      <c r="C1447">
        <v>2003</v>
      </c>
      <c r="D1447">
        <v>99</v>
      </c>
      <c r="E1447">
        <v>41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290</v>
      </c>
      <c r="R1447">
        <v>608</v>
      </c>
      <c r="S1447">
        <v>606</v>
      </c>
      <c r="T1447">
        <v>1.8749807259382605</v>
      </c>
      <c r="U1447">
        <v>1.9337045265695996</v>
      </c>
      <c r="V1447">
        <v>13.462171052631579</v>
      </c>
      <c r="W1447">
        <v>55.361386138613859</v>
      </c>
      <c r="X1447">
        <v>160.39801562410901</v>
      </c>
      <c r="Y1447">
        <v>147.59703947368436</v>
      </c>
      <c r="Z1447">
        <v>148.0841584158417</v>
      </c>
      <c r="AA1447">
        <v>33.343408904324875</v>
      </c>
      <c r="AB1447">
        <v>4.6981241315920723</v>
      </c>
      <c r="AC1447">
        <v>-51.65281887628803</v>
      </c>
    </row>
    <row r="1448" spans="1:29">
      <c r="A1448">
        <v>3</v>
      </c>
      <c r="B1448">
        <v>1083</v>
      </c>
      <c r="C1448">
        <v>2003</v>
      </c>
      <c r="D1448">
        <v>99</v>
      </c>
      <c r="E1448">
        <v>42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282</v>
      </c>
      <c r="R1448">
        <v>692</v>
      </c>
      <c r="S1448">
        <v>686</v>
      </c>
      <c r="T1448">
        <v>2.1340241157060476</v>
      </c>
      <c r="U1448">
        <v>2.1460028261619901</v>
      </c>
      <c r="V1448">
        <v>13.390173410404625</v>
      </c>
      <c r="W1448">
        <v>55.922740524781346</v>
      </c>
      <c r="X1448">
        <v>157.17220172972011</v>
      </c>
      <c r="Y1448">
        <v>143.91806358381498</v>
      </c>
      <c r="Z1448">
        <v>145.17682215743437</v>
      </c>
      <c r="AA1448">
        <v>31.819880318557953</v>
      </c>
      <c r="AB1448">
        <v>4.4849773942722901</v>
      </c>
      <c r="AC1448">
        <v>-47.080392887903322</v>
      </c>
    </row>
    <row r="1449" spans="1:29">
      <c r="A1449">
        <v>3</v>
      </c>
      <c r="B1449">
        <v>1084</v>
      </c>
      <c r="C1449">
        <v>2003</v>
      </c>
      <c r="D1449">
        <v>99</v>
      </c>
      <c r="E1449">
        <v>43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286</v>
      </c>
      <c r="R1449">
        <v>662</v>
      </c>
      <c r="S1449">
        <v>654</v>
      </c>
      <c r="T1449">
        <v>2.0415086193604095</v>
      </c>
      <c r="U1449">
        <v>2.0786434801690943</v>
      </c>
      <c r="V1449">
        <v>13.37462235649547</v>
      </c>
      <c r="W1449">
        <v>55.681957186544317</v>
      </c>
      <c r="X1449">
        <v>159.28831179033301</v>
      </c>
      <c r="Y1449">
        <v>145.71797583081579</v>
      </c>
      <c r="Z1449">
        <v>147.50045871559644</v>
      </c>
      <c r="AA1449">
        <v>34.642574914856404</v>
      </c>
      <c r="AB1449">
        <v>4.6065116613593933</v>
      </c>
      <c r="AC1449">
        <v>-47.194858075871238</v>
      </c>
    </row>
    <row r="1450" spans="1:29">
      <c r="A1450">
        <v>3</v>
      </c>
      <c r="B1450">
        <v>1085</v>
      </c>
      <c r="C1450">
        <v>2003</v>
      </c>
      <c r="D1450">
        <v>99</v>
      </c>
      <c r="E1450">
        <v>44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290</v>
      </c>
      <c r="R1450">
        <v>687</v>
      </c>
      <c r="S1450">
        <v>671</v>
      </c>
      <c r="T1450">
        <v>2.1186048663151076</v>
      </c>
      <c r="U1450">
        <v>2.0502861867184694</v>
      </c>
      <c r="V1450">
        <v>14.136826783114996</v>
      </c>
      <c r="W1450">
        <v>56.463487332339774</v>
      </c>
      <c r="X1450">
        <v>153.10668174312912</v>
      </c>
      <c r="Y1450">
        <v>138.49970887918496</v>
      </c>
      <c r="Z1450">
        <v>141.80223546944862</v>
      </c>
      <c r="AA1450">
        <v>31.398401115632577</v>
      </c>
      <c r="AB1450">
        <v>5.1809083552460358</v>
      </c>
      <c r="AC1450">
        <v>-29.952061435819399</v>
      </c>
    </row>
    <row r="1451" spans="1:29">
      <c r="A1451">
        <v>3</v>
      </c>
      <c r="B1451">
        <v>1086</v>
      </c>
      <c r="C1451">
        <v>2003</v>
      </c>
      <c r="D1451">
        <v>99</v>
      </c>
      <c r="E1451">
        <v>45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310</v>
      </c>
      <c r="R1451">
        <v>720</v>
      </c>
      <c r="S1451">
        <v>711</v>
      </c>
      <c r="T1451">
        <v>2.2203719122953101</v>
      </c>
      <c r="U1451">
        <v>2.2627331681686207</v>
      </c>
      <c r="V1451">
        <v>13.334722222222222</v>
      </c>
      <c r="W1451">
        <v>55.79465541490859</v>
      </c>
      <c r="X1451">
        <v>159.823793186469</v>
      </c>
      <c r="Y1451">
        <v>145.84513888888901</v>
      </c>
      <c r="Z1451">
        <v>147.69127988748252</v>
      </c>
      <c r="AA1451">
        <v>32.73217804416845</v>
      </c>
      <c r="AB1451">
        <v>4.816757505834028</v>
      </c>
      <c r="AC1451">
        <v>-50.390183501756518</v>
      </c>
    </row>
    <row r="1452" spans="1:29">
      <c r="A1452">
        <v>3</v>
      </c>
      <c r="B1452">
        <v>1087</v>
      </c>
      <c r="C1452">
        <v>2003</v>
      </c>
      <c r="D1452">
        <v>99</v>
      </c>
      <c r="E1452">
        <v>46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292</v>
      </c>
      <c r="R1452">
        <v>671</v>
      </c>
      <c r="S1452">
        <v>667</v>
      </c>
      <c r="T1452">
        <v>2.069263268264101</v>
      </c>
      <c r="U1452">
        <v>2.037921889619708</v>
      </c>
      <c r="V1452">
        <v>13.600596125186289</v>
      </c>
      <c r="W1452">
        <v>56.25937031484257</v>
      </c>
      <c r="X1452">
        <v>153.41375318285964</v>
      </c>
      <c r="Y1452">
        <v>140.9470938897168</v>
      </c>
      <c r="Z1452">
        <v>141.79235382308838</v>
      </c>
      <c r="AA1452">
        <v>30.008739631641077</v>
      </c>
      <c r="AB1452">
        <v>4.5561841486379926</v>
      </c>
      <c r="AC1452">
        <v>-44.62275157089244</v>
      </c>
    </row>
    <row r="1453" spans="1:29">
      <c r="A1453">
        <v>3</v>
      </c>
      <c r="B1453">
        <v>1088</v>
      </c>
      <c r="C1453">
        <v>2003</v>
      </c>
      <c r="D1453">
        <v>99</v>
      </c>
      <c r="E1453">
        <v>47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283</v>
      </c>
      <c r="R1453">
        <v>624</v>
      </c>
      <c r="S1453">
        <v>612</v>
      </c>
      <c r="T1453">
        <v>1.9243223239892688</v>
      </c>
      <c r="U1453">
        <v>1.9219845175211203</v>
      </c>
      <c r="V1453">
        <v>13.623397435897438</v>
      </c>
      <c r="W1453">
        <v>56.029411764705877</v>
      </c>
      <c r="X1453">
        <v>157.42561880156677</v>
      </c>
      <c r="Y1453">
        <v>142.94086538461528</v>
      </c>
      <c r="Z1453">
        <v>145.74362745098028</v>
      </c>
      <c r="AA1453">
        <v>33.602333338562673</v>
      </c>
      <c r="AB1453">
        <v>4.7191500058974682</v>
      </c>
      <c r="AC1453">
        <v>-50.383938654479117</v>
      </c>
    </row>
    <row r="1454" spans="1:29">
      <c r="A1454">
        <v>3</v>
      </c>
      <c r="B1454">
        <v>1089</v>
      </c>
      <c r="C1454">
        <v>2003</v>
      </c>
      <c r="D1454">
        <v>99</v>
      </c>
      <c r="E1454">
        <v>48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304</v>
      </c>
      <c r="R1454">
        <v>704</v>
      </c>
      <c r="S1454">
        <v>697</v>
      </c>
      <c r="T1454">
        <v>2.1710303142443026</v>
      </c>
      <c r="U1454">
        <v>2.1650707357170496</v>
      </c>
      <c r="V1454">
        <v>13.72443181818182</v>
      </c>
      <c r="W1454">
        <v>55.952654232424685</v>
      </c>
      <c r="X1454">
        <v>155.8561816704422</v>
      </c>
      <c r="Y1454">
        <v>142.72187499999998</v>
      </c>
      <c r="Z1454">
        <v>144.15523672883788</v>
      </c>
      <c r="AA1454">
        <v>31.982231961549811</v>
      </c>
      <c r="AB1454">
        <v>4.4646607897983452</v>
      </c>
      <c r="AC1454">
        <v>-43.74870118796099</v>
      </c>
    </row>
    <row r="1455" spans="1:29">
      <c r="A1455">
        <v>3</v>
      </c>
      <c r="B1455">
        <v>1090</v>
      </c>
      <c r="C1455">
        <v>2003</v>
      </c>
      <c r="D1455">
        <v>99</v>
      </c>
      <c r="E1455">
        <v>49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277</v>
      </c>
      <c r="R1455">
        <v>574</v>
      </c>
      <c r="S1455">
        <v>569</v>
      </c>
      <c r="T1455">
        <v>1.770129830079872</v>
      </c>
      <c r="U1455">
        <v>1.8119664072089237</v>
      </c>
      <c r="V1455">
        <v>13.533101045296164</v>
      </c>
      <c r="W1455">
        <v>55.99297012302285</v>
      </c>
      <c r="X1455">
        <v>159.81781873228101</v>
      </c>
      <c r="Y1455">
        <v>146.49721254355404</v>
      </c>
      <c r="Z1455">
        <v>147.78453427065028</v>
      </c>
      <c r="AA1455">
        <v>33.780177002951596</v>
      </c>
      <c r="AB1455">
        <v>4.6323482224017276</v>
      </c>
      <c r="AC1455">
        <v>-50.372832855568241</v>
      </c>
    </row>
    <row r="1456" spans="1:29">
      <c r="A1456">
        <v>3</v>
      </c>
      <c r="B1456">
        <v>1091</v>
      </c>
      <c r="C1456">
        <v>2003</v>
      </c>
      <c r="D1456">
        <v>99</v>
      </c>
      <c r="E1456">
        <v>50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260</v>
      </c>
      <c r="R1456">
        <v>652</v>
      </c>
      <c r="S1456">
        <v>642</v>
      </c>
      <c r="T1456">
        <v>2.0106701205785305</v>
      </c>
      <c r="U1456">
        <v>2.0072589499690703</v>
      </c>
      <c r="V1456">
        <v>13.960122699386503</v>
      </c>
      <c r="W1456">
        <v>56.507788161993759</v>
      </c>
      <c r="X1456">
        <v>156.79449514453404</v>
      </c>
      <c r="Y1456">
        <v>142.87193251533736</v>
      </c>
      <c r="Z1456">
        <v>145.09735202492197</v>
      </c>
      <c r="AA1456">
        <v>32.392079757164232</v>
      </c>
      <c r="AB1456">
        <v>4.7714854396632917</v>
      </c>
      <c r="AC1456">
        <v>-50.528801137261695</v>
      </c>
    </row>
    <row r="1457" spans="1:29">
      <c r="A1457">
        <v>3</v>
      </c>
      <c r="B1457">
        <v>1092</v>
      </c>
      <c r="C1457">
        <v>2003</v>
      </c>
      <c r="D1457">
        <v>99</v>
      </c>
      <c r="E1457">
        <v>51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247</v>
      </c>
      <c r="R1457">
        <v>546</v>
      </c>
      <c r="S1457">
        <v>531</v>
      </c>
      <c r="T1457">
        <v>1.68378203349061</v>
      </c>
      <c r="U1457">
        <v>1.6433202391304198</v>
      </c>
      <c r="V1457">
        <v>14.157509157509161</v>
      </c>
      <c r="W1457">
        <v>56.561205273069682</v>
      </c>
      <c r="X1457">
        <v>155.75524150822079</v>
      </c>
      <c r="Y1457">
        <v>139.67564102564123</v>
      </c>
      <c r="Z1457">
        <v>143.62128060263669</v>
      </c>
      <c r="AA1457">
        <v>31.995320677447047</v>
      </c>
      <c r="AB1457">
        <v>4.136731068534707</v>
      </c>
      <c r="AC1457">
        <v>-46.223183897030715</v>
      </c>
    </row>
    <row r="1458" spans="1:29">
      <c r="A1458">
        <v>3</v>
      </c>
      <c r="B1458">
        <v>1093</v>
      </c>
      <c r="C1458">
        <v>2003</v>
      </c>
      <c r="D1458">
        <v>99</v>
      </c>
      <c r="E1458">
        <v>52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Q1458">
        <v>85</v>
      </c>
      <c r="R1458">
        <v>265</v>
      </c>
      <c r="S1458">
        <v>264</v>
      </c>
      <c r="T1458">
        <v>0.81722021771980147</v>
      </c>
      <c r="U1458">
        <v>0.855340869966425</v>
      </c>
      <c r="V1458">
        <v>13.464150943396229</v>
      </c>
      <c r="W1458">
        <v>56.181818181818173</v>
      </c>
      <c r="X1458">
        <v>162.7081502074858</v>
      </c>
      <c r="Y1458">
        <v>149.79056603773597</v>
      </c>
      <c r="Z1458">
        <v>150.35795454545467</v>
      </c>
      <c r="AA1458">
        <v>32.342294718128421</v>
      </c>
      <c r="AB1458">
        <v>4.4878931106927125</v>
      </c>
      <c r="AC1458">
        <v>-47.293908165987411</v>
      </c>
    </row>
    <row r="1459" spans="1:29">
      <c r="A1459">
        <v>3</v>
      </c>
      <c r="B1459">
        <v>1094</v>
      </c>
      <c r="C1459">
        <v>2002</v>
      </c>
      <c r="D1459">
        <v>99</v>
      </c>
      <c r="E1459">
        <v>1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231</v>
      </c>
      <c r="R1459">
        <v>610</v>
      </c>
      <c r="S1459">
        <v>605</v>
      </c>
      <c r="T1459">
        <v>1.8459117593657319</v>
      </c>
      <c r="U1459">
        <v>1.8673945192412431</v>
      </c>
      <c r="V1459">
        <v>14.132786885245901</v>
      </c>
      <c r="W1459">
        <v>56.061157024793374</v>
      </c>
      <c r="X1459">
        <v>156.51457293572278</v>
      </c>
      <c r="Y1459">
        <v>143.34508196721328</v>
      </c>
      <c r="Z1459">
        <v>144.52975206611583</v>
      </c>
      <c r="AA1459">
        <v>29.351449890631795</v>
      </c>
      <c r="AB1459">
        <v>4.3777682510202363</v>
      </c>
      <c r="AC1459">
        <v>-51.934443330295196</v>
      </c>
    </row>
    <row r="1460" spans="1:29">
      <c r="A1460">
        <v>3</v>
      </c>
      <c r="B1460">
        <v>1095</v>
      </c>
      <c r="C1460">
        <v>2002</v>
      </c>
      <c r="D1460">
        <v>99</v>
      </c>
      <c r="E1460">
        <v>2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312</v>
      </c>
      <c r="R1460">
        <v>750</v>
      </c>
      <c r="S1460">
        <v>737</v>
      </c>
      <c r="T1460">
        <v>2.2695636385644256</v>
      </c>
      <c r="U1460">
        <v>2.2568649260658842</v>
      </c>
      <c r="V1460">
        <v>13.888</v>
      </c>
      <c r="W1460">
        <v>56.249660786974225</v>
      </c>
      <c r="X1460">
        <v>154.49794149512454</v>
      </c>
      <c r="Y1460">
        <v>140.90319999999977</v>
      </c>
      <c r="Z1460">
        <v>143.38860244233362</v>
      </c>
      <c r="AA1460">
        <v>31.101345354343625</v>
      </c>
      <c r="AB1460">
        <v>4.5574967561989501</v>
      </c>
      <c r="AC1460">
        <v>-47.147418480654238</v>
      </c>
    </row>
    <row r="1461" spans="1:29">
      <c r="A1461">
        <v>3</v>
      </c>
      <c r="B1461">
        <v>1096</v>
      </c>
      <c r="C1461">
        <v>2002</v>
      </c>
      <c r="D1461">
        <v>99</v>
      </c>
      <c r="E1461">
        <v>3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304</v>
      </c>
      <c r="R1461">
        <v>678</v>
      </c>
      <c r="S1461">
        <v>669</v>
      </c>
      <c r="T1461">
        <v>2.0516855292622402</v>
      </c>
      <c r="U1461">
        <v>2.0735072242703878</v>
      </c>
      <c r="V1461">
        <v>13.023598820059</v>
      </c>
      <c r="W1461">
        <v>55.529147982062781</v>
      </c>
      <c r="X1461">
        <v>157.08140378463213</v>
      </c>
      <c r="Y1461">
        <v>143.20309734513279</v>
      </c>
      <c r="Z1461">
        <v>145.12959641255617</v>
      </c>
      <c r="AA1461">
        <v>29.487082981652275</v>
      </c>
      <c r="AB1461">
        <v>4.9170521164837808</v>
      </c>
      <c r="AC1461">
        <v>-46.391452519042737</v>
      </c>
    </row>
    <row r="1462" spans="1:29">
      <c r="A1462">
        <v>3</v>
      </c>
      <c r="B1462">
        <v>1097</v>
      </c>
      <c r="C1462">
        <v>2002</v>
      </c>
      <c r="D1462">
        <v>99</v>
      </c>
      <c r="E1462">
        <v>4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289</v>
      </c>
      <c r="R1462">
        <v>568</v>
      </c>
      <c r="S1462">
        <v>562</v>
      </c>
      <c r="T1462">
        <v>1.7188161956061248</v>
      </c>
      <c r="U1462">
        <v>1.7297283513907251</v>
      </c>
      <c r="V1462">
        <v>13.984154929577464</v>
      </c>
      <c r="W1462">
        <v>55.818505338078303</v>
      </c>
      <c r="X1462">
        <v>155.30820350052656</v>
      </c>
      <c r="Y1462">
        <v>142.5955985915493</v>
      </c>
      <c r="Z1462">
        <v>144.11797153024901</v>
      </c>
      <c r="AA1462">
        <v>30.294624697544055</v>
      </c>
      <c r="AB1462">
        <v>4.3925461662827905</v>
      </c>
      <c r="AC1462">
        <v>-46.854938878835199</v>
      </c>
    </row>
    <row r="1463" spans="1:29">
      <c r="A1463">
        <v>3</v>
      </c>
      <c r="B1463">
        <v>1098</v>
      </c>
      <c r="C1463">
        <v>2002</v>
      </c>
      <c r="D1463">
        <v>99</v>
      </c>
      <c r="E1463">
        <v>5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282</v>
      </c>
      <c r="R1463">
        <v>631</v>
      </c>
      <c r="S1463">
        <v>619</v>
      </c>
      <c r="T1463">
        <v>1.9094595412455369</v>
      </c>
      <c r="U1463">
        <v>1.8868521292329576</v>
      </c>
      <c r="V1463">
        <v>13.793977812995243</v>
      </c>
      <c r="W1463">
        <v>55.731825525040392</v>
      </c>
      <c r="X1463">
        <v>154.21753978705837</v>
      </c>
      <c r="Y1463">
        <v>140.01838351822511</v>
      </c>
      <c r="Z1463">
        <v>142.73279483037163</v>
      </c>
      <c r="AA1463">
        <v>30.28595339368357</v>
      </c>
      <c r="AB1463">
        <v>4.6806726380251158</v>
      </c>
      <c r="AC1463">
        <v>-52.203407418813185</v>
      </c>
    </row>
    <row r="1464" spans="1:29">
      <c r="A1464">
        <v>3</v>
      </c>
      <c r="B1464">
        <v>1099</v>
      </c>
      <c r="C1464">
        <v>2002</v>
      </c>
      <c r="D1464">
        <v>99</v>
      </c>
      <c r="E1464">
        <v>6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293</v>
      </c>
      <c r="R1464">
        <v>576</v>
      </c>
      <c r="S1464">
        <v>569</v>
      </c>
      <c r="T1464">
        <v>1.7430248744174783</v>
      </c>
      <c r="U1464">
        <v>1.7638811446063476</v>
      </c>
      <c r="V1464">
        <v>13.784722222222221</v>
      </c>
      <c r="W1464">
        <v>55.632688927943761</v>
      </c>
      <c r="X1464">
        <v>156.69898128084762</v>
      </c>
      <c r="Y1464">
        <v>143.39149305555549</v>
      </c>
      <c r="Z1464">
        <v>145.15553602811943</v>
      </c>
      <c r="AA1464">
        <v>31.037653448140009</v>
      </c>
      <c r="AB1464">
        <v>4.4870898554320489</v>
      </c>
      <c r="AC1464">
        <v>-52.600876689969475</v>
      </c>
    </row>
    <row r="1465" spans="1:29">
      <c r="A1465">
        <v>3</v>
      </c>
      <c r="B1465">
        <v>1100</v>
      </c>
      <c r="C1465">
        <v>2002</v>
      </c>
      <c r="D1465">
        <v>99</v>
      </c>
      <c r="E1465">
        <v>7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Q1465">
        <v>272</v>
      </c>
      <c r="R1465">
        <v>558</v>
      </c>
      <c r="S1465">
        <v>555</v>
      </c>
      <c r="T1465">
        <v>1.6885553470919323</v>
      </c>
      <c r="U1465">
        <v>1.668750068206281</v>
      </c>
      <c r="V1465">
        <v>13.64695340501792</v>
      </c>
      <c r="W1465">
        <v>56.286486486486496</v>
      </c>
      <c r="X1465">
        <v>152.31751690179689</v>
      </c>
      <c r="Y1465">
        <v>140.03405017921153</v>
      </c>
      <c r="Z1465">
        <v>140.79099099099099</v>
      </c>
      <c r="AA1465">
        <v>30.146113100265119</v>
      </c>
      <c r="AB1465">
        <v>4.3943962367830798</v>
      </c>
      <c r="AC1465">
        <v>-43.167098058384511</v>
      </c>
    </row>
    <row r="1466" spans="1:29">
      <c r="A1466">
        <v>3</v>
      </c>
      <c r="B1466">
        <v>1101</v>
      </c>
      <c r="C1466">
        <v>2002</v>
      </c>
      <c r="D1466">
        <v>99</v>
      </c>
      <c r="E1466">
        <v>8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Q1466">
        <v>274</v>
      </c>
      <c r="R1466">
        <v>551</v>
      </c>
      <c r="S1466">
        <v>539</v>
      </c>
      <c r="T1466">
        <v>1.6673727531319973</v>
      </c>
      <c r="U1466">
        <v>1.6381231792927478</v>
      </c>
      <c r="V1466">
        <v>13.303085299455539</v>
      </c>
      <c r="W1466">
        <v>56.027829313543599</v>
      </c>
      <c r="X1466">
        <v>154.60730317968117</v>
      </c>
      <c r="Y1466">
        <v>139.21034482758628</v>
      </c>
      <c r="Z1466">
        <v>142.30964749536179</v>
      </c>
      <c r="AA1466">
        <v>30.624183449278711</v>
      </c>
      <c r="AB1466">
        <v>4.4859257457596371</v>
      </c>
      <c r="AC1466">
        <v>-56.445834730416642</v>
      </c>
    </row>
    <row r="1467" spans="1:29">
      <c r="A1467">
        <v>3</v>
      </c>
      <c r="B1467">
        <v>1102</v>
      </c>
      <c r="C1467">
        <v>2002</v>
      </c>
      <c r="D1467">
        <v>99</v>
      </c>
      <c r="E1467">
        <v>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Q1467">
        <v>254</v>
      </c>
      <c r="R1467">
        <v>554</v>
      </c>
      <c r="S1467">
        <v>547</v>
      </c>
      <c r="T1467">
        <v>1.6764510076862555</v>
      </c>
      <c r="U1467">
        <v>1.6540826480083763</v>
      </c>
      <c r="V1467">
        <v>13.574007220216604</v>
      </c>
      <c r="W1467">
        <v>55.680073126142595</v>
      </c>
      <c r="X1467">
        <v>153.1908194515608</v>
      </c>
      <c r="Y1467">
        <v>139.80541516245484</v>
      </c>
      <c r="Z1467">
        <v>141.59451553930529</v>
      </c>
      <c r="AA1467">
        <v>30.770261633585449</v>
      </c>
      <c r="AB1467">
        <v>4.6219041315099298</v>
      </c>
      <c r="AC1467">
        <v>-40.118309854536385</v>
      </c>
    </row>
    <row r="1468" spans="1:29">
      <c r="A1468">
        <v>3</v>
      </c>
      <c r="B1468">
        <v>1103</v>
      </c>
      <c r="C1468">
        <v>2002</v>
      </c>
      <c r="D1468">
        <v>99</v>
      </c>
      <c r="E1468">
        <v>10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260</v>
      </c>
      <c r="R1468">
        <v>618</v>
      </c>
      <c r="S1468">
        <v>613</v>
      </c>
      <c r="T1468">
        <v>1.8701204381770864</v>
      </c>
      <c r="U1468">
        <v>1.8271338603054641</v>
      </c>
      <c r="V1468">
        <v>13.77669902912621</v>
      </c>
      <c r="W1468">
        <v>56.247960848287121</v>
      </c>
      <c r="X1468">
        <v>151.0692234061575</v>
      </c>
      <c r="Y1468">
        <v>138.43899676375389</v>
      </c>
      <c r="Z1468">
        <v>139.56818923327887</v>
      </c>
      <c r="AA1468">
        <v>31.317498709705863</v>
      </c>
      <c r="AB1468">
        <v>4.5265772986751562</v>
      </c>
      <c r="AC1468">
        <v>-45.287655374852626</v>
      </c>
    </row>
    <row r="1469" spans="1:29">
      <c r="A1469">
        <v>3</v>
      </c>
      <c r="B1469">
        <v>1104</v>
      </c>
      <c r="C1469">
        <v>2002</v>
      </c>
      <c r="D1469">
        <v>99</v>
      </c>
      <c r="E1469">
        <v>11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288</v>
      </c>
      <c r="R1469">
        <v>626</v>
      </c>
      <c r="S1469">
        <v>617</v>
      </c>
      <c r="T1469">
        <v>1.8943291169884404</v>
      </c>
      <c r="U1469">
        <v>1.8609769890003125</v>
      </c>
      <c r="V1469">
        <v>13.384984025559103</v>
      </c>
      <c r="W1469">
        <v>55.505672609400321</v>
      </c>
      <c r="X1469">
        <v>153.09346865167402</v>
      </c>
      <c r="Y1469">
        <v>139.20127795527171</v>
      </c>
      <c r="Z1469">
        <v>141.23176661264188</v>
      </c>
      <c r="AA1469">
        <v>30.577292063062838</v>
      </c>
      <c r="AB1469">
        <v>4.4703652594009604</v>
      </c>
      <c r="AC1469">
        <v>-46.821073354786087</v>
      </c>
    </row>
    <row r="1470" spans="1:29">
      <c r="A1470">
        <v>3</v>
      </c>
      <c r="B1470">
        <v>1105</v>
      </c>
      <c r="C1470">
        <v>2002</v>
      </c>
      <c r="D1470">
        <v>99</v>
      </c>
      <c r="E1470">
        <v>12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302</v>
      </c>
      <c r="R1470">
        <v>594</v>
      </c>
      <c r="S1470">
        <v>579</v>
      </c>
      <c r="T1470">
        <v>1.7974944017430243</v>
      </c>
      <c r="U1470">
        <v>1.7470930563454663</v>
      </c>
      <c r="V1470">
        <v>13.323232323232322</v>
      </c>
      <c r="W1470">
        <v>56.195164075993077</v>
      </c>
      <c r="X1470">
        <v>152.3547136223192</v>
      </c>
      <c r="Y1470">
        <v>137.72289562289555</v>
      </c>
      <c r="Z1470">
        <v>141.2908462867012</v>
      </c>
      <c r="AA1470">
        <v>30.948748694304697</v>
      </c>
      <c r="AB1470">
        <v>4.5000377007464687</v>
      </c>
      <c r="AC1470">
        <v>-48.71318839032832</v>
      </c>
    </row>
    <row r="1471" spans="1:29">
      <c r="A1471">
        <v>3</v>
      </c>
      <c r="B1471">
        <v>1106</v>
      </c>
      <c r="C1471">
        <v>2002</v>
      </c>
      <c r="D1471">
        <v>99</v>
      </c>
      <c r="E1471">
        <v>13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138</v>
      </c>
      <c r="R1471">
        <v>287</v>
      </c>
      <c r="S1471">
        <v>285</v>
      </c>
      <c r="T1471">
        <v>0.86848635235732019</v>
      </c>
      <c r="U1471">
        <v>0.86469652973066546</v>
      </c>
      <c r="V1471">
        <v>13.651567944250871</v>
      </c>
      <c r="W1471">
        <v>55.898245614035112</v>
      </c>
      <c r="X1471">
        <v>153.67703406178163</v>
      </c>
      <c r="Y1471">
        <v>141.07770034843196</v>
      </c>
      <c r="Z1471">
        <v>142.06771929824549</v>
      </c>
      <c r="AA1471">
        <v>30.319707158329656</v>
      </c>
      <c r="AB1471">
        <v>4.4041643462518554</v>
      </c>
      <c r="AC1471">
        <v>-51.376852785019594</v>
      </c>
    </row>
    <row r="1472" spans="1:29">
      <c r="A1472">
        <v>3</v>
      </c>
      <c r="B1472">
        <v>1107</v>
      </c>
      <c r="C1472">
        <v>2002</v>
      </c>
      <c r="D1472">
        <v>99</v>
      </c>
      <c r="E1472">
        <v>14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267</v>
      </c>
      <c r="R1472">
        <v>605</v>
      </c>
      <c r="S1472">
        <v>597</v>
      </c>
      <c r="T1472">
        <v>1.8307813351086364</v>
      </c>
      <c r="U1472">
        <v>1.8282016689978031</v>
      </c>
      <c r="V1472">
        <v>13.14710743801653</v>
      </c>
      <c r="W1472">
        <v>55.564489112227797</v>
      </c>
      <c r="X1472">
        <v>155.27448223991141</v>
      </c>
      <c r="Y1472">
        <v>141.49636363636387</v>
      </c>
      <c r="Z1472">
        <v>143.39246231155801</v>
      </c>
      <c r="AA1472">
        <v>31.594597954399561</v>
      </c>
      <c r="AB1472">
        <v>4.4180168605608552</v>
      </c>
      <c r="AC1472">
        <v>-49.185909759445217</v>
      </c>
    </row>
    <row r="1473" spans="1:29">
      <c r="A1473">
        <v>3</v>
      </c>
      <c r="B1473">
        <v>1108</v>
      </c>
      <c r="C1473">
        <v>2002</v>
      </c>
      <c r="D1473">
        <v>99</v>
      </c>
      <c r="E1473">
        <v>15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323</v>
      </c>
      <c r="R1473">
        <v>690</v>
      </c>
      <c r="S1473">
        <v>684</v>
      </c>
      <c r="T1473">
        <v>2.0879985474792719</v>
      </c>
      <c r="U1473">
        <v>2.0942397978407499</v>
      </c>
      <c r="V1473">
        <v>13.247826086956522</v>
      </c>
      <c r="W1473">
        <v>55.755847953216367</v>
      </c>
      <c r="X1473">
        <v>155.17860787915899</v>
      </c>
      <c r="Y1473">
        <v>142.11956521739131</v>
      </c>
      <c r="Z1473">
        <v>143.36622807017545</v>
      </c>
      <c r="AA1473">
        <v>30.597930448983647</v>
      </c>
      <c r="AB1473">
        <v>4.6156716592247324</v>
      </c>
      <c r="AC1473">
        <v>-49.43694327941499</v>
      </c>
    </row>
    <row r="1474" spans="1:29">
      <c r="A1474">
        <v>3</v>
      </c>
      <c r="B1474">
        <v>1109</v>
      </c>
      <c r="C1474">
        <v>2002</v>
      </c>
      <c r="D1474">
        <v>99</v>
      </c>
      <c r="E1474">
        <v>16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266</v>
      </c>
      <c r="R1474">
        <v>600</v>
      </c>
      <c r="S1474">
        <v>594</v>
      </c>
      <c r="T1474">
        <v>1.8156509108515395</v>
      </c>
      <c r="U1474">
        <v>1.8207334150036127</v>
      </c>
      <c r="V1474">
        <v>14.04666666666667</v>
      </c>
      <c r="W1474">
        <v>55.809764309764304</v>
      </c>
      <c r="X1474">
        <v>155.21198988804639</v>
      </c>
      <c r="Y1474">
        <v>142.09266666666659</v>
      </c>
      <c r="Z1474">
        <v>143.52794612794605</v>
      </c>
      <c r="AA1474">
        <v>30.72116304348847</v>
      </c>
      <c r="AB1474">
        <v>4.4342376549767408</v>
      </c>
      <c r="AC1474">
        <v>-48.166821248999938</v>
      </c>
    </row>
    <row r="1475" spans="1:29">
      <c r="A1475">
        <v>3</v>
      </c>
      <c r="B1475">
        <v>1110</v>
      </c>
      <c r="C1475">
        <v>2002</v>
      </c>
      <c r="D1475">
        <v>99</v>
      </c>
      <c r="E1475">
        <v>17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284</v>
      </c>
      <c r="R1475">
        <v>599</v>
      </c>
      <c r="S1475">
        <v>590</v>
      </c>
      <c r="T1475">
        <v>1.8126248260001203</v>
      </c>
      <c r="U1475">
        <v>1.7972437593896411</v>
      </c>
      <c r="V1475">
        <v>13.659432387312185</v>
      </c>
      <c r="W1475">
        <v>56.138983050847443</v>
      </c>
      <c r="X1475">
        <v>153.68409248349991</v>
      </c>
      <c r="Y1475">
        <v>140.49365609348911</v>
      </c>
      <c r="Z1475">
        <v>142.6367796610169</v>
      </c>
      <c r="AA1475">
        <v>28.343523514599248</v>
      </c>
      <c r="AB1475">
        <v>4.7746866770626522</v>
      </c>
      <c r="AC1475">
        <v>-45.570999273555643</v>
      </c>
    </row>
    <row r="1476" spans="1:29">
      <c r="A1476">
        <v>3</v>
      </c>
      <c r="B1476">
        <v>1111</v>
      </c>
      <c r="C1476">
        <v>2002</v>
      </c>
      <c r="D1476">
        <v>99</v>
      </c>
      <c r="E1476">
        <v>18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255</v>
      </c>
      <c r="R1476">
        <v>557</v>
      </c>
      <c r="S1476">
        <v>547</v>
      </c>
      <c r="T1476">
        <v>1.685529262240514</v>
      </c>
      <c r="U1476">
        <v>1.6486838072599321</v>
      </c>
      <c r="V1476">
        <v>13.452423698384202</v>
      </c>
      <c r="W1476">
        <v>55.716636197440579</v>
      </c>
      <c r="X1476">
        <v>152.51258969366529</v>
      </c>
      <c r="Y1476">
        <v>138.59856373429079</v>
      </c>
      <c r="Z1476">
        <v>141.13235831809862</v>
      </c>
      <c r="AA1476">
        <v>30.524545140708728</v>
      </c>
      <c r="AB1476">
        <v>4.6444082103647153</v>
      </c>
      <c r="AC1476">
        <v>-47.497030770052312</v>
      </c>
    </row>
    <row r="1477" spans="1:29">
      <c r="A1477">
        <v>3</v>
      </c>
      <c r="B1477">
        <v>1112</v>
      </c>
      <c r="C1477">
        <v>2002</v>
      </c>
      <c r="D1477">
        <v>99</v>
      </c>
      <c r="E1477">
        <v>19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155</v>
      </c>
      <c r="R1477">
        <v>342</v>
      </c>
      <c r="S1477">
        <v>339</v>
      </c>
      <c r="T1477">
        <v>1.0349210191853777</v>
      </c>
      <c r="U1477">
        <v>1.0394775921093382</v>
      </c>
      <c r="V1477">
        <v>13.008771929824562</v>
      </c>
      <c r="W1477">
        <v>55.66666666666665</v>
      </c>
      <c r="X1477">
        <v>155.33158464959797</v>
      </c>
      <c r="Y1477">
        <v>142.31988304093565</v>
      </c>
      <c r="Z1477">
        <v>143.57935103244839</v>
      </c>
      <c r="AA1477">
        <v>29.777754731762112</v>
      </c>
      <c r="AB1477">
        <v>4.0181495812165755</v>
      </c>
      <c r="AC1477">
        <v>-50.183445062828511</v>
      </c>
    </row>
    <row r="1478" spans="1:29">
      <c r="A1478">
        <v>3</v>
      </c>
      <c r="B1478">
        <v>1113</v>
      </c>
      <c r="C1478">
        <v>2002</v>
      </c>
      <c r="D1478">
        <v>99</v>
      </c>
      <c r="E1478">
        <v>20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53</v>
      </c>
      <c r="R1478">
        <v>141</v>
      </c>
      <c r="S1478">
        <v>131</v>
      </c>
      <c r="T1478">
        <v>0.42667796405011182</v>
      </c>
      <c r="U1478">
        <v>0.36094069418285807</v>
      </c>
      <c r="V1478">
        <v>16.198581560283689</v>
      </c>
      <c r="W1478">
        <v>56.35114503816795</v>
      </c>
      <c r="X1478">
        <v>138.36549026839702</v>
      </c>
      <c r="Y1478">
        <v>119.8652482269504</v>
      </c>
      <c r="Z1478">
        <v>129.01526717557252</v>
      </c>
      <c r="AA1478">
        <v>26.429489871207807</v>
      </c>
      <c r="AB1478">
        <v>4.5766144093910404</v>
      </c>
      <c r="AC1478">
        <v>-24.7213167832242</v>
      </c>
    </row>
    <row r="1479" spans="1:29">
      <c r="A1479">
        <v>3</v>
      </c>
      <c r="B1479">
        <v>1114</v>
      </c>
      <c r="C1479">
        <v>2002</v>
      </c>
      <c r="D1479">
        <v>99</v>
      </c>
      <c r="E1479">
        <v>21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315</v>
      </c>
      <c r="R1479">
        <v>654</v>
      </c>
      <c r="S1479">
        <v>649</v>
      </c>
      <c r="T1479">
        <v>1.9790594928281788</v>
      </c>
      <c r="U1479">
        <v>1.9724967932103248</v>
      </c>
      <c r="V1479">
        <v>13.087155963302752</v>
      </c>
      <c r="W1479">
        <v>55.489984591679509</v>
      </c>
      <c r="X1479">
        <v>154.15776238233923</v>
      </c>
      <c r="Y1479">
        <v>141.2261467889908</v>
      </c>
      <c r="Z1479">
        <v>142.31417565485356</v>
      </c>
      <c r="AA1479">
        <v>31.952394519624633</v>
      </c>
      <c r="AB1479">
        <v>4.8027638582100396</v>
      </c>
      <c r="AC1479">
        <v>-58.494870016702514</v>
      </c>
    </row>
    <row r="1480" spans="1:29">
      <c r="A1480">
        <v>3</v>
      </c>
      <c r="B1480">
        <v>1115</v>
      </c>
      <c r="C1480">
        <v>2002</v>
      </c>
      <c r="D1480">
        <v>99</v>
      </c>
      <c r="E1480">
        <v>22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270</v>
      </c>
      <c r="R1480">
        <v>697</v>
      </c>
      <c r="S1480">
        <v>691</v>
      </c>
      <c r="T1480">
        <v>2.1091811414392065</v>
      </c>
      <c r="U1480">
        <v>2.0360698515171425</v>
      </c>
      <c r="V1480">
        <v>13.20373027259684</v>
      </c>
      <c r="W1480">
        <v>55.675832127351683</v>
      </c>
      <c r="X1480">
        <v>149.63028363315297</v>
      </c>
      <c r="Y1480">
        <v>136.7843615494977</v>
      </c>
      <c r="Z1480">
        <v>137.97206946454403</v>
      </c>
      <c r="AA1480">
        <v>29.83549569050178</v>
      </c>
      <c r="AB1480">
        <v>4.268042725534186</v>
      </c>
      <c r="AC1480">
        <v>-33.829064774826975</v>
      </c>
    </row>
    <row r="1481" spans="1:29">
      <c r="A1481">
        <v>3</v>
      </c>
      <c r="B1481">
        <v>1116</v>
      </c>
      <c r="C1481">
        <v>2002</v>
      </c>
      <c r="D1481">
        <v>99</v>
      </c>
      <c r="E1481">
        <v>23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254</v>
      </c>
      <c r="R1481">
        <v>519</v>
      </c>
      <c r="S1481">
        <v>504</v>
      </c>
      <c r="T1481">
        <v>1.5705380378865821</v>
      </c>
      <c r="U1481">
        <v>1.5507080885034861</v>
      </c>
      <c r="V1481">
        <v>13.495183044315992</v>
      </c>
      <c r="W1481">
        <v>55.402777777777779</v>
      </c>
      <c r="X1481">
        <v>155.67357010001319</v>
      </c>
      <c r="Y1481">
        <v>139.90693641618483</v>
      </c>
      <c r="Z1481">
        <v>144.07083333333321</v>
      </c>
      <c r="AA1481">
        <v>31.361445761603033</v>
      </c>
      <c r="AB1481">
        <v>4.8475235272706492</v>
      </c>
      <c r="AC1481">
        <v>-47.827210594290385</v>
      </c>
    </row>
    <row r="1482" spans="1:29">
      <c r="A1482">
        <v>3</v>
      </c>
      <c r="B1482">
        <v>1117</v>
      </c>
      <c r="C1482">
        <v>2002</v>
      </c>
      <c r="D1482">
        <v>99</v>
      </c>
      <c r="E1482">
        <v>24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301</v>
      </c>
      <c r="R1482">
        <v>655</v>
      </c>
      <c r="S1482">
        <v>647</v>
      </c>
      <c r="T1482">
        <v>1.9820855776795976</v>
      </c>
      <c r="U1482">
        <v>2.0004904658885643</v>
      </c>
      <c r="V1482">
        <v>13.189312977099229</v>
      </c>
      <c r="W1482">
        <v>55.610510046367857</v>
      </c>
      <c r="X1482">
        <v>156.71251230223402</v>
      </c>
      <c r="Y1482">
        <v>143.01175572519077</v>
      </c>
      <c r="Z1482">
        <v>144.78006182380221</v>
      </c>
      <c r="AA1482">
        <v>30.040736710824717</v>
      </c>
      <c r="AB1482">
        <v>4.5471679675392691</v>
      </c>
      <c r="AC1482">
        <v>-52.469818837592385</v>
      </c>
    </row>
    <row r="1483" spans="1:29">
      <c r="A1483">
        <v>3</v>
      </c>
      <c r="B1483">
        <v>1118</v>
      </c>
      <c r="C1483">
        <v>2002</v>
      </c>
      <c r="D1483">
        <v>99</v>
      </c>
      <c r="E1483">
        <v>25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273</v>
      </c>
      <c r="R1483">
        <v>564</v>
      </c>
      <c r="S1483">
        <v>559</v>
      </c>
      <c r="T1483">
        <v>1.7067118562004473</v>
      </c>
      <c r="U1483">
        <v>1.7049124773808741</v>
      </c>
      <c r="V1483">
        <v>13.49822695035461</v>
      </c>
      <c r="W1483">
        <v>56.02504472271913</v>
      </c>
      <c r="X1483">
        <v>154.32716319740587</v>
      </c>
      <c r="Y1483">
        <v>141.54663120567369</v>
      </c>
      <c r="Z1483">
        <v>142.81270125223602</v>
      </c>
      <c r="AA1483">
        <v>32.072011991273207</v>
      </c>
      <c r="AB1483">
        <v>4.3733723011224361</v>
      </c>
      <c r="AC1483">
        <v>-53.782588425445745</v>
      </c>
    </row>
    <row r="1484" spans="1:29">
      <c r="A1484">
        <v>3</v>
      </c>
      <c r="B1484">
        <v>1119</v>
      </c>
      <c r="C1484">
        <v>2002</v>
      </c>
      <c r="D1484">
        <v>99</v>
      </c>
      <c r="E1484">
        <v>26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298</v>
      </c>
      <c r="R1484">
        <v>758</v>
      </c>
      <c r="S1484">
        <v>748</v>
      </c>
      <c r="T1484">
        <v>2.2937723173757778</v>
      </c>
      <c r="U1484">
        <v>2.2116944827627596</v>
      </c>
      <c r="V1484">
        <v>13.451187335092348</v>
      </c>
      <c r="W1484">
        <v>55.105614973262036</v>
      </c>
      <c r="X1484">
        <v>149.80932887767031</v>
      </c>
      <c r="Y1484">
        <v>136.6257255936676</v>
      </c>
      <c r="Z1484">
        <v>138.4522727272728</v>
      </c>
      <c r="AA1484">
        <v>29.62177634565661</v>
      </c>
      <c r="AB1484">
        <v>4.34055869163143</v>
      </c>
      <c r="AC1484">
        <v>-42.812785066035872</v>
      </c>
    </row>
    <row r="1485" spans="1:29">
      <c r="A1485">
        <v>3</v>
      </c>
      <c r="B1485">
        <v>1120</v>
      </c>
      <c r="C1485">
        <v>2002</v>
      </c>
      <c r="D1485">
        <v>99</v>
      </c>
      <c r="E1485">
        <v>27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259</v>
      </c>
      <c r="R1485">
        <v>568</v>
      </c>
      <c r="S1485">
        <v>557</v>
      </c>
      <c r="T1485">
        <v>1.7188161956061248</v>
      </c>
      <c r="U1485">
        <v>1.7215339874857529</v>
      </c>
      <c r="V1485">
        <v>13.455985915492953</v>
      </c>
      <c r="W1485">
        <v>55.339317773788146</v>
      </c>
      <c r="X1485">
        <v>156.57760212412052</v>
      </c>
      <c r="Y1485">
        <v>141.92007042253528</v>
      </c>
      <c r="Z1485">
        <v>144.72280071813296</v>
      </c>
      <c r="AA1485">
        <v>31.569486222911113</v>
      </c>
      <c r="AB1485">
        <v>4.4521934845214846</v>
      </c>
      <c r="AC1485">
        <v>-45.3890548844034</v>
      </c>
    </row>
    <row r="1486" spans="1:29">
      <c r="A1486">
        <v>3</v>
      </c>
      <c r="B1486">
        <v>1121</v>
      </c>
      <c r="C1486">
        <v>2002</v>
      </c>
      <c r="D1486">
        <v>99</v>
      </c>
      <c r="E1486">
        <v>28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253</v>
      </c>
      <c r="R1486">
        <v>675</v>
      </c>
      <c r="S1486">
        <v>669</v>
      </c>
      <c r="T1486">
        <v>2.0426072747079833</v>
      </c>
      <c r="U1486">
        <v>2.0300495461097623</v>
      </c>
      <c r="V1486">
        <v>12.897777777777778</v>
      </c>
      <c r="W1486">
        <v>55.207772795216755</v>
      </c>
      <c r="X1486">
        <v>153.83122667629723</v>
      </c>
      <c r="Y1486">
        <v>140.82488888888881</v>
      </c>
      <c r="Z1486">
        <v>142.08789237668151</v>
      </c>
      <c r="AA1486">
        <v>32.067313635213388</v>
      </c>
      <c r="AB1486">
        <v>4.4891697577945662</v>
      </c>
      <c r="AC1486">
        <v>-41.464592126635374</v>
      </c>
    </row>
    <row r="1487" spans="1:29">
      <c r="A1487">
        <v>3</v>
      </c>
      <c r="B1487">
        <v>1122</v>
      </c>
      <c r="C1487">
        <v>2002</v>
      </c>
      <c r="D1487">
        <v>99</v>
      </c>
      <c r="E1487">
        <v>29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263</v>
      </c>
      <c r="R1487">
        <v>578</v>
      </c>
      <c r="S1487">
        <v>573</v>
      </c>
      <c r="T1487">
        <v>1.7490770441203172</v>
      </c>
      <c r="U1487">
        <v>1.7686585206958503</v>
      </c>
      <c r="V1487">
        <v>13.240484429065742</v>
      </c>
      <c r="W1487">
        <v>55.61431064572426</v>
      </c>
      <c r="X1487">
        <v>156.18413702872019</v>
      </c>
      <c r="Y1487">
        <v>143.28235294117638</v>
      </c>
      <c r="Z1487">
        <v>144.53263525305402</v>
      </c>
      <c r="AA1487">
        <v>31.037981565933517</v>
      </c>
      <c r="AB1487">
        <v>4.4265900216058389</v>
      </c>
      <c r="AC1487">
        <v>-43.14171884046533</v>
      </c>
    </row>
    <row r="1488" spans="1:29">
      <c r="A1488">
        <v>3</v>
      </c>
      <c r="B1488">
        <v>1123</v>
      </c>
      <c r="C1488">
        <v>2002</v>
      </c>
      <c r="D1488">
        <v>99</v>
      </c>
      <c r="E1488">
        <v>30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239</v>
      </c>
      <c r="R1488">
        <v>511</v>
      </c>
      <c r="S1488">
        <v>504</v>
      </c>
      <c r="T1488">
        <v>1.5463293590752283</v>
      </c>
      <c r="U1488">
        <v>1.5381186240208653</v>
      </c>
      <c r="V1488">
        <v>13.362035225048924</v>
      </c>
      <c r="W1488">
        <v>56.029761904761891</v>
      </c>
      <c r="X1488">
        <v>154.13132111955196</v>
      </c>
      <c r="Y1488">
        <v>140.94363992172217</v>
      </c>
      <c r="Z1488">
        <v>142.90119047619052</v>
      </c>
      <c r="AA1488">
        <v>31.590749201161447</v>
      </c>
      <c r="AB1488">
        <v>4.54443527919618</v>
      </c>
      <c r="AC1488">
        <v>-47.372086072666868</v>
      </c>
    </row>
    <row r="1489" spans="1:29">
      <c r="A1489">
        <v>3</v>
      </c>
      <c r="B1489">
        <v>1124</v>
      </c>
      <c r="C1489">
        <v>2002</v>
      </c>
      <c r="D1489">
        <v>99</v>
      </c>
      <c r="E1489">
        <v>31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263</v>
      </c>
      <c r="R1489">
        <v>559</v>
      </c>
      <c r="S1489">
        <v>551</v>
      </c>
      <c r="T1489">
        <v>1.6915814319433524</v>
      </c>
      <c r="U1489">
        <v>1.7162953180411591</v>
      </c>
      <c r="V1489">
        <v>13.341681574239709</v>
      </c>
      <c r="W1489">
        <v>55.820326678765881</v>
      </c>
      <c r="X1489">
        <v>157.79842118626138</v>
      </c>
      <c r="Y1489">
        <v>143.76618962432909</v>
      </c>
      <c r="Z1489">
        <v>145.85353901996373</v>
      </c>
      <c r="AA1489">
        <v>30.489882008597704</v>
      </c>
      <c r="AB1489">
        <v>4.7837467454009186</v>
      </c>
      <c r="AC1489">
        <v>-40.945125429602861</v>
      </c>
    </row>
    <row r="1490" spans="1:29">
      <c r="A1490">
        <v>3</v>
      </c>
      <c r="B1490">
        <v>1125</v>
      </c>
      <c r="C1490">
        <v>2002</v>
      </c>
      <c r="D1490">
        <v>99</v>
      </c>
      <c r="E1490">
        <v>32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297</v>
      </c>
      <c r="R1490">
        <v>796</v>
      </c>
      <c r="S1490">
        <v>789</v>
      </c>
      <c r="T1490">
        <v>2.40876354172971</v>
      </c>
      <c r="U1490">
        <v>2.3978818775929489</v>
      </c>
      <c r="V1490">
        <v>13.855527638190956</v>
      </c>
      <c r="W1490">
        <v>56.480354879594415</v>
      </c>
      <c r="X1490">
        <v>153.4107427712778</v>
      </c>
      <c r="Y1490">
        <v>141.05590452261316</v>
      </c>
      <c r="Z1490">
        <v>142.3073510773132</v>
      </c>
      <c r="AA1490">
        <v>31.224711894701709</v>
      </c>
    </row>
    <row r="1491" spans="1:29">
      <c r="A1491">
        <v>3</v>
      </c>
      <c r="B1491">
        <v>1126</v>
      </c>
      <c r="C1491">
        <v>2002</v>
      </c>
      <c r="D1491">
        <v>99</v>
      </c>
      <c r="E1491">
        <v>33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258</v>
      </c>
      <c r="R1491">
        <v>614</v>
      </c>
      <c r="S1491">
        <v>599</v>
      </c>
      <c r="T1491">
        <v>1.8580160987714096</v>
      </c>
      <c r="U1491">
        <v>1.8412374775138172</v>
      </c>
      <c r="V1491">
        <v>13.65309446254072</v>
      </c>
      <c r="W1491">
        <v>56.198664440734561</v>
      </c>
      <c r="X1491">
        <v>155.80849164140454</v>
      </c>
      <c r="Y1491">
        <v>140.41644951140063</v>
      </c>
      <c r="Z1491">
        <v>143.93272120200331</v>
      </c>
      <c r="AA1491">
        <v>31.363179784333077</v>
      </c>
      <c r="AB1491">
        <v>4.3428522303986732</v>
      </c>
      <c r="AC1491">
        <v>-55.270190330323288</v>
      </c>
    </row>
    <row r="1492" spans="1:29">
      <c r="A1492">
        <v>3</v>
      </c>
      <c r="B1492">
        <v>1127</v>
      </c>
      <c r="C1492">
        <v>2002</v>
      </c>
      <c r="D1492">
        <v>99</v>
      </c>
      <c r="E1492">
        <v>34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284</v>
      </c>
      <c r="R1492">
        <v>761</v>
      </c>
      <c r="S1492">
        <v>754</v>
      </c>
      <c r="T1492">
        <v>2.3028505719300369</v>
      </c>
      <c r="U1492">
        <v>2.3018452994217804</v>
      </c>
      <c r="V1492">
        <v>13.283837056504597</v>
      </c>
      <c r="W1492">
        <v>55.696286472148529</v>
      </c>
      <c r="X1492">
        <v>154.52368512093497</v>
      </c>
      <c r="Y1492">
        <v>141.63416557161639</v>
      </c>
      <c r="Z1492">
        <v>142.94907161803721</v>
      </c>
      <c r="AA1492">
        <v>30.68750954123967</v>
      </c>
      <c r="AB1492">
        <v>4.6846792453124761</v>
      </c>
      <c r="AC1492">
        <v>-51.751738951834781</v>
      </c>
    </row>
    <row r="1493" spans="1:29">
      <c r="A1493">
        <v>3</v>
      </c>
      <c r="B1493">
        <v>1128</v>
      </c>
      <c r="C1493">
        <v>2002</v>
      </c>
      <c r="D1493">
        <v>99</v>
      </c>
      <c r="E1493">
        <v>35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284</v>
      </c>
      <c r="R1493">
        <v>795</v>
      </c>
      <c r="S1493">
        <v>784</v>
      </c>
      <c r="T1493">
        <v>2.405737456878291</v>
      </c>
      <c r="U1493">
        <v>2.4016192080161138</v>
      </c>
      <c r="V1493">
        <v>14.027672955974843</v>
      </c>
      <c r="W1493">
        <v>56.302295918367349</v>
      </c>
      <c r="X1493">
        <v>154.32817514667093</v>
      </c>
      <c r="Y1493">
        <v>141.4534591194967</v>
      </c>
      <c r="Z1493">
        <v>143.43813775510191</v>
      </c>
      <c r="AA1493">
        <v>30.82763945204271</v>
      </c>
      <c r="AB1493">
        <v>4.9155308673988047</v>
      </c>
      <c r="AC1493">
        <v>-45.887746745966574</v>
      </c>
    </row>
    <row r="1494" spans="1:29">
      <c r="A1494">
        <v>3</v>
      </c>
      <c r="B1494">
        <v>1129</v>
      </c>
      <c r="C1494">
        <v>2002</v>
      </c>
      <c r="D1494">
        <v>99</v>
      </c>
      <c r="E1494">
        <v>36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263</v>
      </c>
      <c r="R1494">
        <v>615</v>
      </c>
      <c r="S1494">
        <v>604</v>
      </c>
      <c r="T1494">
        <v>1.8610421836228284</v>
      </c>
      <c r="U1494">
        <v>1.882561673907156</v>
      </c>
      <c r="V1494">
        <v>13.258536585365851</v>
      </c>
      <c r="W1494">
        <v>55.738410596026498</v>
      </c>
      <c r="X1494">
        <v>157.96228276475622</v>
      </c>
      <c r="Y1494">
        <v>143.33447154471531</v>
      </c>
      <c r="Z1494">
        <v>145.94486754966874</v>
      </c>
      <c r="AA1494">
        <v>32.479695493544291</v>
      </c>
      <c r="AB1494">
        <v>4.3201110012589643</v>
      </c>
      <c r="AC1494">
        <v>-47.774784597929603</v>
      </c>
    </row>
    <row r="1495" spans="1:29">
      <c r="A1495">
        <v>3</v>
      </c>
      <c r="B1495">
        <v>1130</v>
      </c>
      <c r="C1495">
        <v>2002</v>
      </c>
      <c r="D1495">
        <v>99</v>
      </c>
      <c r="E1495">
        <v>37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303</v>
      </c>
      <c r="R1495">
        <v>707</v>
      </c>
      <c r="S1495">
        <v>698</v>
      </c>
      <c r="T1495">
        <v>2.139441989953399</v>
      </c>
      <c r="U1495">
        <v>2.1881984202966365</v>
      </c>
      <c r="V1495">
        <v>13.096181046676097</v>
      </c>
      <c r="W1495">
        <v>55.617478510028654</v>
      </c>
      <c r="X1495">
        <v>158.9079028627209</v>
      </c>
      <c r="Y1495">
        <v>144.92517680339475</v>
      </c>
      <c r="Z1495">
        <v>146.79383954154741</v>
      </c>
      <c r="AA1495">
        <v>32.117585349716109</v>
      </c>
      <c r="AB1495">
        <v>4.6645137764860349</v>
      </c>
      <c r="AC1495">
        <v>-52.591614312857025</v>
      </c>
    </row>
    <row r="1496" spans="1:29">
      <c r="A1496">
        <v>3</v>
      </c>
      <c r="B1496">
        <v>1131</v>
      </c>
      <c r="C1496">
        <v>2002</v>
      </c>
      <c r="D1496">
        <v>99</v>
      </c>
      <c r="E1496">
        <v>38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303</v>
      </c>
      <c r="R1496">
        <v>674</v>
      </c>
      <c r="S1496">
        <v>664</v>
      </c>
      <c r="T1496">
        <v>2.039581189856563</v>
      </c>
      <c r="U1496">
        <v>2.0369561327317838</v>
      </c>
      <c r="V1496">
        <v>13.528189910979222</v>
      </c>
      <c r="W1496">
        <v>55.563253012048193</v>
      </c>
      <c r="X1496">
        <v>155.47514716236236</v>
      </c>
      <c r="Y1496">
        <v>141.51364985163212</v>
      </c>
      <c r="Z1496">
        <v>143.64487951807249</v>
      </c>
      <c r="AA1496">
        <v>31.303878435521479</v>
      </c>
      <c r="AB1496">
        <v>4.9087062090563442</v>
      </c>
      <c r="AC1496">
        <v>-51.454409940170763</v>
      </c>
    </row>
    <row r="1497" spans="1:29">
      <c r="A1497">
        <v>3</v>
      </c>
      <c r="B1497">
        <v>1132</v>
      </c>
      <c r="C1497">
        <v>2002</v>
      </c>
      <c r="D1497">
        <v>99</v>
      </c>
      <c r="E1497">
        <v>39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309</v>
      </c>
      <c r="R1497">
        <v>775</v>
      </c>
      <c r="S1497">
        <v>762</v>
      </c>
      <c r="T1497">
        <v>2.3452157598499066</v>
      </c>
      <c r="U1497">
        <v>2.3892005929242677</v>
      </c>
      <c r="V1497">
        <v>13.134193548387101</v>
      </c>
      <c r="W1497">
        <v>55.534120734908143</v>
      </c>
      <c r="X1497">
        <v>158.63796176563093</v>
      </c>
      <c r="Y1497">
        <v>144.35354838709679</v>
      </c>
      <c r="Z1497">
        <v>146.81627296587919</v>
      </c>
      <c r="AA1497">
        <v>33.611043254098888</v>
      </c>
      <c r="AB1497">
        <v>4.6844822374721593</v>
      </c>
      <c r="AC1497">
        <v>-55.983426928589054</v>
      </c>
    </row>
    <row r="1498" spans="1:29">
      <c r="A1498">
        <v>3</v>
      </c>
      <c r="B1498">
        <v>1133</v>
      </c>
      <c r="C1498">
        <v>2002</v>
      </c>
      <c r="D1498">
        <v>99</v>
      </c>
      <c r="E1498">
        <v>40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295</v>
      </c>
      <c r="R1498">
        <v>664</v>
      </c>
      <c r="S1498">
        <v>658</v>
      </c>
      <c r="T1498">
        <v>2.0093203413423706</v>
      </c>
      <c r="U1498">
        <v>2.0909381333640518</v>
      </c>
      <c r="V1498">
        <v>13.349397590361445</v>
      </c>
      <c r="W1498">
        <v>55.306990881458979</v>
      </c>
      <c r="X1498">
        <v>161.08730697437625</v>
      </c>
      <c r="Y1498">
        <v>147.45165662650598</v>
      </c>
      <c r="Z1498">
        <v>148.79620060790262</v>
      </c>
      <c r="AA1498">
        <v>31.630638077659658</v>
      </c>
      <c r="AB1498">
        <v>4.7643540662517916</v>
      </c>
      <c r="AC1498">
        <v>-54.537074932900786</v>
      </c>
    </row>
    <row r="1499" spans="1:29">
      <c r="A1499">
        <v>3</v>
      </c>
      <c r="B1499">
        <v>1134</v>
      </c>
      <c r="C1499">
        <v>2002</v>
      </c>
      <c r="D1499">
        <v>99</v>
      </c>
      <c r="E1499">
        <v>41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303</v>
      </c>
      <c r="R1499">
        <v>645</v>
      </c>
      <c r="S1499">
        <v>644</v>
      </c>
      <c r="T1499">
        <v>1.9518247291654056</v>
      </c>
      <c r="U1499">
        <v>1.979738671761736</v>
      </c>
      <c r="V1499">
        <v>13.362790697674416</v>
      </c>
      <c r="W1499">
        <v>55.767080745341616</v>
      </c>
      <c r="X1499">
        <v>155.93254218213261</v>
      </c>
      <c r="Y1499">
        <v>143.72248062015487</v>
      </c>
      <c r="Z1499">
        <v>143.94565217391289</v>
      </c>
      <c r="AA1499">
        <v>31.210760154463081</v>
      </c>
      <c r="AB1499">
        <v>4.6636998667255938</v>
      </c>
      <c r="AC1499">
        <v>-52.569364366808486</v>
      </c>
    </row>
    <row r="1500" spans="1:29">
      <c r="A1500">
        <v>3</v>
      </c>
      <c r="B1500">
        <v>1135</v>
      </c>
      <c r="C1500">
        <v>2002</v>
      </c>
      <c r="D1500">
        <v>99</v>
      </c>
      <c r="E1500">
        <v>42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280</v>
      </c>
      <c r="R1500">
        <v>624</v>
      </c>
      <c r="S1500">
        <v>617</v>
      </c>
      <c r="T1500">
        <v>1.888276947285602</v>
      </c>
      <c r="U1500">
        <v>1.902587358123198</v>
      </c>
      <c r="V1500">
        <v>13.87019230769231</v>
      </c>
      <c r="W1500">
        <v>56.032414910858989</v>
      </c>
      <c r="X1500">
        <v>156.25868127899548</v>
      </c>
      <c r="Y1500">
        <v>142.76987179487196</v>
      </c>
      <c r="Z1500">
        <v>144.38962722852528</v>
      </c>
      <c r="AA1500">
        <v>30.881767885038666</v>
      </c>
      <c r="AB1500">
        <v>4.6427217227382194</v>
      </c>
      <c r="AC1500">
        <v>-53.815920721607746</v>
      </c>
    </row>
    <row r="1501" spans="1:29">
      <c r="A1501">
        <v>3</v>
      </c>
      <c r="B1501">
        <v>1136</v>
      </c>
      <c r="C1501">
        <v>2002</v>
      </c>
      <c r="D1501">
        <v>99</v>
      </c>
      <c r="E1501">
        <v>43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315</v>
      </c>
      <c r="R1501">
        <v>663</v>
      </c>
      <c r="S1501">
        <v>658</v>
      </c>
      <c r="T1501">
        <v>2.0062942564909521</v>
      </c>
      <c r="U1501">
        <v>2.015488906781091</v>
      </c>
      <c r="V1501">
        <v>13.69230769230769</v>
      </c>
      <c r="W1501">
        <v>56.042553191489361</v>
      </c>
      <c r="X1501">
        <v>155.41638273777713</v>
      </c>
      <c r="Y1501">
        <v>142.34539969834088</v>
      </c>
      <c r="Z1501">
        <v>143.42705167173253</v>
      </c>
      <c r="AA1501">
        <v>31.849725953029367</v>
      </c>
      <c r="AB1501">
        <v>4.8328926989822785</v>
      </c>
      <c r="AC1501">
        <v>-50.21257370109295</v>
      </c>
    </row>
    <row r="1502" spans="1:29">
      <c r="A1502">
        <v>3</v>
      </c>
      <c r="B1502">
        <v>1137</v>
      </c>
      <c r="C1502">
        <v>2002</v>
      </c>
      <c r="D1502">
        <v>99</v>
      </c>
      <c r="E1502">
        <v>44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314</v>
      </c>
      <c r="R1502">
        <v>675</v>
      </c>
      <c r="S1502">
        <v>667</v>
      </c>
      <c r="T1502">
        <v>2.0426072747079833</v>
      </c>
      <c r="U1502">
        <v>2.0392711419767604</v>
      </c>
      <c r="V1502">
        <v>13.644444444444444</v>
      </c>
      <c r="W1502">
        <v>55.985007496251875</v>
      </c>
      <c r="X1502">
        <v>155.05397054692838</v>
      </c>
      <c r="Y1502">
        <v>141.46459259259248</v>
      </c>
      <c r="Z1502">
        <v>143.16131934032973</v>
      </c>
      <c r="AA1502">
        <v>33.402016790841486</v>
      </c>
      <c r="AB1502">
        <v>4.6036049486442812</v>
      </c>
      <c r="AC1502">
        <v>-51.618100953360141</v>
      </c>
    </row>
    <row r="1503" spans="1:29">
      <c r="A1503">
        <v>3</v>
      </c>
      <c r="B1503">
        <v>1138</v>
      </c>
      <c r="C1503">
        <v>2002</v>
      </c>
      <c r="D1503">
        <v>99</v>
      </c>
      <c r="E1503">
        <v>45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306</v>
      </c>
      <c r="R1503">
        <v>705</v>
      </c>
      <c r="S1503">
        <v>684</v>
      </c>
      <c r="T1503">
        <v>2.1333898202505592</v>
      </c>
      <c r="U1503">
        <v>2.1101885884694536</v>
      </c>
      <c r="V1503">
        <v>13.043971631205672</v>
      </c>
      <c r="W1503">
        <v>55.519005847953217</v>
      </c>
      <c r="X1503">
        <v>155.55243078767205</v>
      </c>
      <c r="Y1503">
        <v>140.15503546099271</v>
      </c>
      <c r="Z1503">
        <v>144.45804093567236</v>
      </c>
      <c r="AA1503">
        <v>30.116387919342259</v>
      </c>
      <c r="AB1503">
        <v>4.250688441656953</v>
      </c>
      <c r="AC1503">
        <v>-39.146205498729891</v>
      </c>
    </row>
    <row r="1504" spans="1:29">
      <c r="A1504">
        <v>3</v>
      </c>
      <c r="B1504">
        <v>1139</v>
      </c>
      <c r="C1504">
        <v>2002</v>
      </c>
      <c r="D1504">
        <v>99</v>
      </c>
      <c r="E1504">
        <v>46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275</v>
      </c>
      <c r="R1504">
        <v>554</v>
      </c>
      <c r="S1504">
        <v>552</v>
      </c>
      <c r="T1504">
        <v>1.6764510076862555</v>
      </c>
      <c r="U1504">
        <v>1.6941938137272237</v>
      </c>
      <c r="V1504">
        <v>13.59205776173285</v>
      </c>
      <c r="W1504">
        <v>55.693840579710162</v>
      </c>
      <c r="X1504">
        <v>155.51255324225295</v>
      </c>
      <c r="Y1504">
        <v>143.19566787003612</v>
      </c>
      <c r="Z1504">
        <v>143.71449275362315</v>
      </c>
      <c r="AA1504">
        <v>29.848508934488681</v>
      </c>
      <c r="AB1504">
        <v>4.4986429229821825</v>
      </c>
      <c r="AC1504">
        <v>-43.084963440867504</v>
      </c>
    </row>
    <row r="1505" spans="1:29">
      <c r="A1505">
        <v>3</v>
      </c>
      <c r="B1505">
        <v>1140</v>
      </c>
      <c r="C1505">
        <v>2002</v>
      </c>
      <c r="D1505">
        <v>99</v>
      </c>
      <c r="E1505">
        <v>47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302</v>
      </c>
      <c r="R1505">
        <v>660</v>
      </c>
      <c r="S1505">
        <v>656</v>
      </c>
      <c r="T1505">
        <v>1.9972160019366945</v>
      </c>
      <c r="U1505">
        <v>1.9979426743486548</v>
      </c>
      <c r="V1505">
        <v>13.483333333333331</v>
      </c>
      <c r="W1505">
        <v>55.838414634146339</v>
      </c>
      <c r="X1505">
        <v>154.28937259923188</v>
      </c>
      <c r="Y1505">
        <v>141.74757575757587</v>
      </c>
      <c r="Z1505">
        <v>142.61189024390256</v>
      </c>
      <c r="AA1505">
        <v>31.318853592196042</v>
      </c>
      <c r="AB1505">
        <v>4.5780614092761009</v>
      </c>
      <c r="AC1505">
        <v>-47.983053008358837</v>
      </c>
    </row>
    <row r="1506" spans="1:29">
      <c r="A1506">
        <v>3</v>
      </c>
      <c r="B1506">
        <v>1141</v>
      </c>
      <c r="C1506">
        <v>2002</v>
      </c>
      <c r="D1506">
        <v>99</v>
      </c>
      <c r="E1506">
        <v>48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298</v>
      </c>
      <c r="R1506">
        <v>620</v>
      </c>
      <c r="S1506">
        <v>613</v>
      </c>
      <c r="T1506">
        <v>1.8761726078799252</v>
      </c>
      <c r="U1506">
        <v>1.8736412000913965</v>
      </c>
      <c r="V1506">
        <v>13.598387096774196</v>
      </c>
      <c r="W1506">
        <v>55.908646003262646</v>
      </c>
      <c r="X1506">
        <v>154.57484360255836</v>
      </c>
      <c r="Y1506">
        <v>141.50483870967739</v>
      </c>
      <c r="Z1506">
        <v>143.12071778140285</v>
      </c>
      <c r="AA1506">
        <v>30.154347019675637</v>
      </c>
      <c r="AB1506">
        <v>4.4628033414262847</v>
      </c>
      <c r="AC1506">
        <v>-44.744705802610696</v>
      </c>
    </row>
    <row r="1507" spans="1:29">
      <c r="A1507">
        <v>3</v>
      </c>
      <c r="B1507">
        <v>1142</v>
      </c>
      <c r="C1507">
        <v>2002</v>
      </c>
      <c r="D1507">
        <v>99</v>
      </c>
      <c r="E1507">
        <v>49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292</v>
      </c>
      <c r="R1507">
        <v>579</v>
      </c>
      <c r="S1507">
        <v>573</v>
      </c>
      <c r="T1507">
        <v>1.7521031289717364</v>
      </c>
      <c r="U1507">
        <v>1.7702495556474267</v>
      </c>
      <c r="V1507">
        <v>13.357512953367872</v>
      </c>
      <c r="W1507">
        <v>55.808027923211185</v>
      </c>
      <c r="X1507">
        <v>156.8179904456633</v>
      </c>
      <c r="Y1507">
        <v>143.16355785837629</v>
      </c>
      <c r="Z1507">
        <v>144.66265270506085</v>
      </c>
      <c r="AA1507">
        <v>31.713825657193471</v>
      </c>
      <c r="AB1507">
        <v>4.7530431276227452</v>
      </c>
      <c r="AC1507">
        <v>-44.41917335388672</v>
      </c>
    </row>
    <row r="1508" spans="1:29">
      <c r="A1508">
        <v>3</v>
      </c>
      <c r="B1508">
        <v>1143</v>
      </c>
      <c r="C1508">
        <v>2002</v>
      </c>
      <c r="D1508">
        <v>99</v>
      </c>
      <c r="E1508">
        <v>50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303</v>
      </c>
      <c r="R1508">
        <v>633</v>
      </c>
      <c r="S1508">
        <v>616</v>
      </c>
      <c r="T1508">
        <v>1.9155117109483752</v>
      </c>
      <c r="U1508">
        <v>1.9182264842311243</v>
      </c>
      <c r="V1508">
        <v>13.406003159557656</v>
      </c>
      <c r="W1508">
        <v>55.688311688311678</v>
      </c>
      <c r="X1508">
        <v>157.04302372749061</v>
      </c>
      <c r="Y1508">
        <v>141.896840442338</v>
      </c>
      <c r="Z1508">
        <v>145.81282467532461</v>
      </c>
      <c r="AA1508">
        <v>31.631560678889382</v>
      </c>
      <c r="AB1508">
        <v>4.6438333366621878</v>
      </c>
      <c r="AC1508">
        <v>-46.99353910937814</v>
      </c>
    </row>
    <row r="1509" spans="1:29">
      <c r="A1509">
        <v>3</v>
      </c>
      <c r="B1509">
        <v>1144</v>
      </c>
      <c r="C1509">
        <v>2002</v>
      </c>
      <c r="D1509">
        <v>99</v>
      </c>
      <c r="E1509">
        <v>51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291</v>
      </c>
      <c r="R1509">
        <v>640</v>
      </c>
      <c r="S1509">
        <v>628</v>
      </c>
      <c r="T1509">
        <v>1.9366943049083096</v>
      </c>
      <c r="U1509">
        <v>1.9317470778934624</v>
      </c>
      <c r="V1509">
        <v>13.9921875</v>
      </c>
      <c r="W1509">
        <v>56.192675159235662</v>
      </c>
      <c r="X1509">
        <v>155.47348997833157</v>
      </c>
      <c r="Y1509">
        <v>141.33406249999999</v>
      </c>
      <c r="Z1509">
        <v>144.03471337579612</v>
      </c>
      <c r="AA1509">
        <v>31.797266418191526</v>
      </c>
      <c r="AB1509">
        <v>4.4695869488359374</v>
      </c>
      <c r="AC1509">
        <v>-48.331592865454724</v>
      </c>
    </row>
    <row r="1510" spans="1:29">
      <c r="A1510">
        <v>3</v>
      </c>
      <c r="B1510">
        <v>1145</v>
      </c>
      <c r="C1510">
        <v>2002</v>
      </c>
      <c r="D1510">
        <v>99</v>
      </c>
      <c r="E1510">
        <v>52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620</v>
      </c>
      <c r="R1510">
        <v>1774</v>
      </c>
      <c r="S1510">
        <v>1768</v>
      </c>
      <c r="T1510">
        <v>5.3682745264177196</v>
      </c>
      <c r="U1510">
        <v>5.55665219508258</v>
      </c>
      <c r="V1510">
        <v>13.271138669673055</v>
      </c>
      <c r="W1510">
        <v>55.805429864253398</v>
      </c>
      <c r="X1510">
        <v>159.33454338030612</v>
      </c>
      <c r="Y1510">
        <v>146.66826381059744</v>
      </c>
      <c r="Z1510">
        <v>147.16600678733028</v>
      </c>
      <c r="AA1510">
        <v>30.220145012842551</v>
      </c>
      <c r="AB1510">
        <v>4.6326030739268438</v>
      </c>
      <c r="AC1510">
        <v>-47.656202383078337</v>
      </c>
    </row>
    <row r="1511" spans="1:29">
      <c r="A1511">
        <v>3</v>
      </c>
      <c r="B1511">
        <v>1146</v>
      </c>
      <c r="C1511">
        <v>2001</v>
      </c>
      <c r="D1511">
        <v>99</v>
      </c>
      <c r="E1511">
        <v>1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153</v>
      </c>
      <c r="R1511">
        <v>340</v>
      </c>
      <c r="S1511">
        <v>334</v>
      </c>
      <c r="T1511">
        <v>1.1315417256011313</v>
      </c>
      <c r="U1511">
        <v>1.1656543228365392</v>
      </c>
      <c r="V1511">
        <v>13.694117647058825</v>
      </c>
      <c r="W1511">
        <v>55.730538922155688</v>
      </c>
      <c r="X1511">
        <v>158.29424510866102</v>
      </c>
      <c r="Y1511">
        <v>143.44529411764705</v>
      </c>
      <c r="Z1511">
        <v>146.02215568862277</v>
      </c>
      <c r="AA1511">
        <v>31.475378460714825</v>
      </c>
      <c r="AB1511">
        <v>4.721510371544789</v>
      </c>
      <c r="AC1511">
        <v>-51.792874713904553</v>
      </c>
    </row>
    <row r="1512" spans="1:29">
      <c r="A1512">
        <v>3</v>
      </c>
      <c r="B1512">
        <v>1147</v>
      </c>
      <c r="C1512">
        <v>2001</v>
      </c>
      <c r="D1512">
        <v>99</v>
      </c>
      <c r="E1512">
        <v>2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259</v>
      </c>
      <c r="R1512">
        <v>574.5</v>
      </c>
      <c r="S1512">
        <v>559.5</v>
      </c>
      <c r="T1512">
        <v>1.9119727098760289</v>
      </c>
      <c r="U1512">
        <v>1.8955284876472032</v>
      </c>
      <c r="V1512">
        <v>13.946040034812878</v>
      </c>
      <c r="W1512">
        <v>56.296693476318119</v>
      </c>
      <c r="X1512">
        <v>152.98827846910081</v>
      </c>
      <c r="Y1512">
        <v>138.04978241949522</v>
      </c>
      <c r="Z1512">
        <v>141.75084897229669</v>
      </c>
      <c r="AA1512">
        <v>33.653009599925525</v>
      </c>
      <c r="AB1512">
        <v>5.1622034773544812</v>
      </c>
      <c r="AC1512">
        <v>-42.99797178915864</v>
      </c>
    </row>
    <row r="1513" spans="1:29">
      <c r="A1513">
        <v>3</v>
      </c>
      <c r="B1513">
        <v>1148</v>
      </c>
      <c r="C1513">
        <v>2001</v>
      </c>
      <c r="D1513">
        <v>99</v>
      </c>
      <c r="E1513">
        <v>3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333</v>
      </c>
      <c r="R1513">
        <v>616</v>
      </c>
      <c r="S1513">
        <v>610</v>
      </c>
      <c r="T1513">
        <v>2.0500873616773441</v>
      </c>
      <c r="U1513">
        <v>2.0861673690546128</v>
      </c>
      <c r="V1513">
        <v>13.58116883116883</v>
      </c>
      <c r="W1513">
        <v>55.911475409836065</v>
      </c>
      <c r="X1513">
        <v>154.71201333877403</v>
      </c>
      <c r="Y1513">
        <v>141.69805194805187</v>
      </c>
      <c r="Z1513">
        <v>143.09180327868845</v>
      </c>
      <c r="AA1513">
        <v>30.803178966676953</v>
      </c>
      <c r="AB1513">
        <v>4.9335285932629196</v>
      </c>
      <c r="AC1513">
        <v>-59.293879488118655</v>
      </c>
    </row>
    <row r="1514" spans="1:29">
      <c r="A1514">
        <v>3</v>
      </c>
      <c r="B1514">
        <v>1149</v>
      </c>
      <c r="C1514">
        <v>2001</v>
      </c>
      <c r="D1514">
        <v>99</v>
      </c>
      <c r="E1514">
        <v>4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287</v>
      </c>
      <c r="R1514">
        <v>595</v>
      </c>
      <c r="S1514">
        <v>584</v>
      </c>
      <c r="T1514">
        <v>1.98019801980198</v>
      </c>
      <c r="U1514">
        <v>1.9793805326210951</v>
      </c>
      <c r="V1514">
        <v>13.62016806722689</v>
      </c>
      <c r="W1514">
        <v>55.965753424657514</v>
      </c>
      <c r="X1514">
        <v>152.90330216593691</v>
      </c>
      <c r="Y1514">
        <v>139.18991596638651</v>
      </c>
      <c r="Z1514">
        <v>141.81164383561639</v>
      </c>
      <c r="AA1514">
        <v>30.030028944270196</v>
      </c>
      <c r="AB1514">
        <v>4.7215831794031198</v>
      </c>
      <c r="AC1514">
        <v>-50.946317338812392</v>
      </c>
    </row>
    <row r="1515" spans="1:29">
      <c r="A1515">
        <v>3</v>
      </c>
      <c r="B1515">
        <v>1150</v>
      </c>
      <c r="C1515">
        <v>2001</v>
      </c>
      <c r="D1515">
        <v>99</v>
      </c>
      <c r="E1515">
        <v>5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299</v>
      </c>
      <c r="R1515">
        <v>578</v>
      </c>
      <c r="S1515">
        <v>571</v>
      </c>
      <c r="T1515">
        <v>1.9236209335219236</v>
      </c>
      <c r="U1515">
        <v>1.941161456940514</v>
      </c>
      <c r="V1515">
        <v>13.522491349480973</v>
      </c>
      <c r="W1515">
        <v>55.781085814360758</v>
      </c>
      <c r="X1515">
        <v>153.71944201809197</v>
      </c>
      <c r="Y1515">
        <v>140.51712802768159</v>
      </c>
      <c r="Z1515">
        <v>142.23975481611205</v>
      </c>
      <c r="AA1515">
        <v>30.532107287599999</v>
      </c>
      <c r="AB1515">
        <v>4.5574049608164096</v>
      </c>
      <c r="AC1515">
        <v>-50.243051187240319</v>
      </c>
    </row>
    <row r="1516" spans="1:29">
      <c r="A1516">
        <v>3</v>
      </c>
      <c r="B1516">
        <v>1151</v>
      </c>
      <c r="C1516">
        <v>2001</v>
      </c>
      <c r="D1516">
        <v>99</v>
      </c>
      <c r="E1516">
        <v>6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310</v>
      </c>
      <c r="R1516">
        <v>589</v>
      </c>
      <c r="S1516">
        <v>581</v>
      </c>
      <c r="T1516">
        <v>1.9602296364090193</v>
      </c>
      <c r="U1516">
        <v>1.9776071254448735</v>
      </c>
      <c r="V1516">
        <v>13.993208828522921</v>
      </c>
      <c r="W1516">
        <v>56.28743545611016</v>
      </c>
      <c r="X1516">
        <v>154.06283856988091</v>
      </c>
      <c r="Y1516">
        <v>140.48183361629887</v>
      </c>
      <c r="Z1516">
        <v>142.41617900172128</v>
      </c>
      <c r="AA1516">
        <v>29.985650840230058</v>
      </c>
      <c r="AB1516">
        <v>4.9278788695432736</v>
      </c>
      <c r="AC1516">
        <v>-52.732590138340512</v>
      </c>
    </row>
    <row r="1517" spans="1:29">
      <c r="A1517">
        <v>3</v>
      </c>
      <c r="B1517">
        <v>1152</v>
      </c>
      <c r="C1517">
        <v>2001</v>
      </c>
      <c r="D1517">
        <v>99</v>
      </c>
      <c r="E1517">
        <v>7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276</v>
      </c>
      <c r="R1517">
        <v>547</v>
      </c>
      <c r="S1517">
        <v>537</v>
      </c>
      <c r="T1517">
        <v>1.8204509526582913</v>
      </c>
      <c r="U1517">
        <v>1.7821642704199296</v>
      </c>
      <c r="V1517">
        <v>14.15356489945156</v>
      </c>
      <c r="W1517">
        <v>56.59404096834264</v>
      </c>
      <c r="X1517">
        <v>149.58316910321457</v>
      </c>
      <c r="Y1517">
        <v>136.31882998171849</v>
      </c>
      <c r="Z1517">
        <v>138.85735567970201</v>
      </c>
      <c r="AA1517">
        <v>30.412781342475125</v>
      </c>
      <c r="AB1517">
        <v>4.629574778286246</v>
      </c>
      <c r="AC1517">
        <v>-56.910673609256179</v>
      </c>
    </row>
    <row r="1518" spans="1:29">
      <c r="A1518">
        <v>3</v>
      </c>
      <c r="B1518">
        <v>1153</v>
      </c>
      <c r="C1518">
        <v>2001</v>
      </c>
      <c r="D1518">
        <v>99</v>
      </c>
      <c r="E1518">
        <v>8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266</v>
      </c>
      <c r="R1518">
        <v>528</v>
      </c>
      <c r="S1518">
        <v>519</v>
      </c>
      <c r="T1518">
        <v>1.7572177385805812</v>
      </c>
      <c r="U1518">
        <v>1.7367177239834175</v>
      </c>
      <c r="V1518">
        <v>13.842803030303028</v>
      </c>
      <c r="W1518">
        <v>55.913294797687882</v>
      </c>
      <c r="X1518">
        <v>151.49688926097377</v>
      </c>
      <c r="Y1518">
        <v>137.62291666666661</v>
      </c>
      <c r="Z1518">
        <v>140.00944123314059</v>
      </c>
      <c r="AA1518">
        <v>28.729334324824297</v>
      </c>
      <c r="AB1518">
        <v>4.6725324267663204</v>
      </c>
      <c r="AC1518">
        <v>-45.653820231145687</v>
      </c>
    </row>
    <row r="1519" spans="1:29">
      <c r="A1519">
        <v>3</v>
      </c>
      <c r="B1519">
        <v>1154</v>
      </c>
      <c r="C1519">
        <v>2001</v>
      </c>
      <c r="D1519">
        <v>99</v>
      </c>
      <c r="E1519">
        <v>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331</v>
      </c>
      <c r="R1519">
        <v>618</v>
      </c>
      <c r="S1519">
        <v>606</v>
      </c>
      <c r="T1519">
        <v>2.0567434894749983</v>
      </c>
      <c r="U1519">
        <v>2.0438254801948044</v>
      </c>
      <c r="V1519">
        <v>13.974110032362461</v>
      </c>
      <c r="W1519">
        <v>56.297029702970313</v>
      </c>
      <c r="X1519">
        <v>152.24310763761079</v>
      </c>
      <c r="Y1519">
        <v>138.37281553398049</v>
      </c>
      <c r="Z1519">
        <v>141.11287128712857</v>
      </c>
      <c r="AA1519">
        <v>30.757983202733577</v>
      </c>
      <c r="AB1519">
        <v>4.8510035458405776</v>
      </c>
      <c r="AC1519">
        <v>-51.858968491579809</v>
      </c>
    </row>
    <row r="1520" spans="1:29">
      <c r="A1520">
        <v>3</v>
      </c>
      <c r="B1520">
        <v>1155</v>
      </c>
      <c r="C1520">
        <v>2001</v>
      </c>
      <c r="D1520">
        <v>99</v>
      </c>
      <c r="E1520">
        <v>10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319</v>
      </c>
      <c r="R1520">
        <v>572</v>
      </c>
      <c r="S1520">
        <v>562</v>
      </c>
      <c r="T1520">
        <v>1.9036525501289625</v>
      </c>
      <c r="U1520">
        <v>1.9339746168072196</v>
      </c>
      <c r="V1520">
        <v>13.683566433566437</v>
      </c>
      <c r="W1520">
        <v>56.142348754448399</v>
      </c>
      <c r="X1520">
        <v>155.86090507542275</v>
      </c>
      <c r="Y1520">
        <v>141.46538461538452</v>
      </c>
      <c r="Z1520">
        <v>143.98256227758003</v>
      </c>
      <c r="AA1520">
        <v>31.567161332206538</v>
      </c>
      <c r="AB1520">
        <v>4.951834215622605</v>
      </c>
      <c r="AC1520">
        <v>-50.753440614474307</v>
      </c>
    </row>
    <row r="1521" spans="1:29">
      <c r="A1521">
        <v>3</v>
      </c>
      <c r="B1521">
        <v>1156</v>
      </c>
      <c r="C1521">
        <v>2001</v>
      </c>
      <c r="D1521">
        <v>99</v>
      </c>
      <c r="E1521">
        <v>11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245</v>
      </c>
      <c r="R1521">
        <v>472</v>
      </c>
      <c r="S1521">
        <v>466</v>
      </c>
      <c r="T1521">
        <v>1.5708461602462764</v>
      </c>
      <c r="U1521">
        <v>1.5630098620320299</v>
      </c>
      <c r="V1521">
        <v>14.112288135593221</v>
      </c>
      <c r="W1521">
        <v>56.248927038626597</v>
      </c>
      <c r="X1521">
        <v>151.58404796444901</v>
      </c>
      <c r="Y1521">
        <v>138.55275423728827</v>
      </c>
      <c r="Z1521">
        <v>140.33669527897001</v>
      </c>
      <c r="AA1521">
        <v>29.911896470337481</v>
      </c>
      <c r="AB1521">
        <v>4.7225885059354242</v>
      </c>
      <c r="AC1521">
        <v>-45.567698003676881</v>
      </c>
    </row>
    <row r="1522" spans="1:29">
      <c r="A1522">
        <v>3</v>
      </c>
      <c r="B1522">
        <v>1157</v>
      </c>
      <c r="C1522">
        <v>2001</v>
      </c>
      <c r="D1522">
        <v>99</v>
      </c>
      <c r="E1522">
        <v>12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260</v>
      </c>
      <c r="R1522">
        <v>468</v>
      </c>
      <c r="S1522">
        <v>463</v>
      </c>
      <c r="T1522">
        <v>1.5575339046509691</v>
      </c>
      <c r="U1522">
        <v>1.5806578924757435</v>
      </c>
      <c r="V1522">
        <v>13.514957264957264</v>
      </c>
      <c r="W1522">
        <v>55.801295896328313</v>
      </c>
      <c r="X1522">
        <v>154.1693289255586</v>
      </c>
      <c r="Y1522">
        <v>141.31474358974373</v>
      </c>
      <c r="Z1522">
        <v>142.84082073434141</v>
      </c>
      <c r="AA1522">
        <v>31.712220375442207</v>
      </c>
      <c r="AB1522">
        <v>4.7243039695471296</v>
      </c>
      <c r="AC1522">
        <v>-48.554818996129136</v>
      </c>
    </row>
    <row r="1523" spans="1:29">
      <c r="A1523">
        <v>3</v>
      </c>
      <c r="B1523">
        <v>1158</v>
      </c>
      <c r="C1523">
        <v>2001</v>
      </c>
      <c r="D1523">
        <v>99</v>
      </c>
      <c r="E1523">
        <v>13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280</v>
      </c>
      <c r="R1523">
        <v>570</v>
      </c>
      <c r="S1523">
        <v>556</v>
      </c>
      <c r="T1523">
        <v>1.8969964223313087</v>
      </c>
      <c r="U1523">
        <v>1.8548811347549727</v>
      </c>
      <c r="V1523">
        <v>13.508771929824562</v>
      </c>
      <c r="W1523">
        <v>56.397482014388494</v>
      </c>
      <c r="X1523">
        <v>150.67191271787269</v>
      </c>
      <c r="Y1523">
        <v>136.15596491228064</v>
      </c>
      <c r="Z1523">
        <v>139.58435251798556</v>
      </c>
      <c r="AA1523">
        <v>30.02394349871231</v>
      </c>
      <c r="AB1523">
        <v>4.9057953679421757</v>
      </c>
      <c r="AC1523">
        <v>-41.434112431213407</v>
      </c>
    </row>
    <row r="1524" spans="1:29">
      <c r="A1524">
        <v>3</v>
      </c>
      <c r="B1524">
        <v>1159</v>
      </c>
      <c r="C1524">
        <v>2001</v>
      </c>
      <c r="D1524">
        <v>99</v>
      </c>
      <c r="E1524">
        <v>14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318</v>
      </c>
      <c r="R1524">
        <v>628</v>
      </c>
      <c r="S1524">
        <v>621</v>
      </c>
      <c r="T1524">
        <v>2.0900241284632664</v>
      </c>
      <c r="U1524">
        <v>2.078827566577278</v>
      </c>
      <c r="V1524">
        <v>14.369426751592352</v>
      </c>
      <c r="W1524">
        <v>56.626409017713357</v>
      </c>
      <c r="X1524">
        <v>151.24231424805589</v>
      </c>
      <c r="Y1524">
        <v>138.50143312101903</v>
      </c>
      <c r="Z1524">
        <v>140.06264090177137</v>
      </c>
      <c r="AA1524">
        <v>30.154222838972697</v>
      </c>
      <c r="AB1524">
        <v>5.1325940386313285</v>
      </c>
      <c r="AC1524">
        <v>-38.088218090771505</v>
      </c>
    </row>
    <row r="1525" spans="1:29">
      <c r="A1525">
        <v>3</v>
      </c>
      <c r="B1525">
        <v>1160</v>
      </c>
      <c r="C1525">
        <v>2001</v>
      </c>
      <c r="D1525">
        <v>99</v>
      </c>
      <c r="E1525">
        <v>15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179</v>
      </c>
      <c r="R1525">
        <v>369</v>
      </c>
      <c r="S1525">
        <v>366</v>
      </c>
      <c r="T1525">
        <v>1.2280555786671101</v>
      </c>
      <c r="U1525">
        <v>1.2247790488815795</v>
      </c>
      <c r="V1525">
        <v>14.070460704607051</v>
      </c>
      <c r="W1525">
        <v>56.289617486338791</v>
      </c>
      <c r="X1525">
        <v>151.31699095972539</v>
      </c>
      <c r="Y1525">
        <v>138.87588075880765</v>
      </c>
      <c r="Z1525">
        <v>140.01420765027331</v>
      </c>
      <c r="AA1525">
        <v>30.45121181291313</v>
      </c>
      <c r="AB1525">
        <v>4.5464513713733092</v>
      </c>
      <c r="AC1525">
        <v>-52.286875812592335</v>
      </c>
    </row>
    <row r="1526" spans="1:29">
      <c r="A1526">
        <v>3</v>
      </c>
      <c r="B1526">
        <v>1161</v>
      </c>
      <c r="C1526">
        <v>2001</v>
      </c>
      <c r="D1526">
        <v>99</v>
      </c>
      <c r="E1526">
        <v>16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323</v>
      </c>
      <c r="R1526">
        <v>625</v>
      </c>
      <c r="S1526">
        <v>617</v>
      </c>
      <c r="T1526">
        <v>2.0800399367667848</v>
      </c>
      <c r="U1526">
        <v>2.1045109001563871</v>
      </c>
      <c r="V1526">
        <v>13.6768</v>
      </c>
      <c r="W1526">
        <v>56.064829821718007</v>
      </c>
      <c r="X1526">
        <v>154.32199349945836</v>
      </c>
      <c r="Y1526">
        <v>140.88560000000001</v>
      </c>
      <c r="Z1526">
        <v>142.71231766612644</v>
      </c>
      <c r="AA1526">
        <v>30.114199884121632</v>
      </c>
      <c r="AB1526">
        <v>4.6594576807453283</v>
      </c>
      <c r="AC1526">
        <v>-48.559577541383241</v>
      </c>
    </row>
    <row r="1527" spans="1:29">
      <c r="A1527">
        <v>3</v>
      </c>
      <c r="B1527">
        <v>1162</v>
      </c>
      <c r="C1527">
        <v>2001</v>
      </c>
      <c r="D1527">
        <v>99</v>
      </c>
      <c r="E1527">
        <v>17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311</v>
      </c>
      <c r="R1527">
        <v>575</v>
      </c>
      <c r="S1527">
        <v>566</v>
      </c>
      <c r="T1527">
        <v>1.9136367418254432</v>
      </c>
      <c r="U1527">
        <v>1.8754497899552156</v>
      </c>
      <c r="V1527">
        <v>13.523478260869563</v>
      </c>
      <c r="W1527">
        <v>56.427561837455826</v>
      </c>
      <c r="X1527">
        <v>150.93692590324548</v>
      </c>
      <c r="Y1527">
        <v>136.46869565217389</v>
      </c>
      <c r="Z1527">
        <v>138.63869257950523</v>
      </c>
      <c r="AA1527">
        <v>29.867420313286477</v>
      </c>
      <c r="AB1527">
        <v>4.5013798503492222</v>
      </c>
      <c r="AC1527">
        <v>-53.37317680807449</v>
      </c>
    </row>
    <row r="1528" spans="1:29">
      <c r="A1528">
        <v>3</v>
      </c>
      <c r="B1528">
        <v>1163</v>
      </c>
      <c r="C1528">
        <v>2001</v>
      </c>
      <c r="D1528">
        <v>99</v>
      </c>
      <c r="E1528">
        <v>18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293</v>
      </c>
      <c r="R1528">
        <v>562</v>
      </c>
      <c r="S1528">
        <v>554</v>
      </c>
      <c r="T1528">
        <v>1.8703719111406936</v>
      </c>
      <c r="U1528">
        <v>1.8521780033313784</v>
      </c>
      <c r="V1528">
        <v>14.307829181494659</v>
      </c>
      <c r="W1528">
        <v>56.342960288808683</v>
      </c>
      <c r="X1528">
        <v>151.16998184012357</v>
      </c>
      <c r="Y1528">
        <v>137.8928825622778</v>
      </c>
      <c r="Z1528">
        <v>139.88411552346591</v>
      </c>
      <c r="AA1528">
        <v>32.095091120562053</v>
      </c>
      <c r="AB1528">
        <v>4.5815588492780845</v>
      </c>
      <c r="AC1528">
        <v>-49.008712259102246</v>
      </c>
    </row>
    <row r="1529" spans="1:29">
      <c r="A1529">
        <v>3</v>
      </c>
      <c r="B1529">
        <v>1164</v>
      </c>
      <c r="C1529">
        <v>2001</v>
      </c>
      <c r="D1529">
        <v>99</v>
      </c>
      <c r="E1529">
        <v>19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286</v>
      </c>
      <c r="R1529">
        <v>544</v>
      </c>
      <c r="S1529">
        <v>533</v>
      </c>
      <c r="T1529">
        <v>1.8104667609618099</v>
      </c>
      <c r="U1529">
        <v>1.8284927403712996</v>
      </c>
      <c r="V1529">
        <v>13.707720588235295</v>
      </c>
      <c r="W1529">
        <v>56.530956848030009</v>
      </c>
      <c r="X1529">
        <v>155.44958096998289</v>
      </c>
      <c r="Y1529">
        <v>140.63382352941159</v>
      </c>
      <c r="Z1529">
        <v>143.53621013133196</v>
      </c>
      <c r="AA1529">
        <v>28.8191700304967</v>
      </c>
      <c r="AB1529">
        <v>4.4634725987496955</v>
      </c>
      <c r="AC1529">
        <v>-49.727252268515699</v>
      </c>
    </row>
    <row r="1530" spans="1:29">
      <c r="A1530">
        <v>3</v>
      </c>
      <c r="B1530">
        <v>1165</v>
      </c>
      <c r="C1530">
        <v>2001</v>
      </c>
      <c r="D1530">
        <v>99</v>
      </c>
      <c r="E1530">
        <v>20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288</v>
      </c>
      <c r="R1530">
        <v>607</v>
      </c>
      <c r="S1530">
        <v>599</v>
      </c>
      <c r="T1530">
        <v>2.0201347865879029</v>
      </c>
      <c r="U1530">
        <v>1.9930300317901188</v>
      </c>
      <c r="V1530">
        <v>14.594728171334427</v>
      </c>
      <c r="W1530">
        <v>56.671118530884812</v>
      </c>
      <c r="X1530">
        <v>149.99080785562438</v>
      </c>
      <c r="Y1530">
        <v>137.37907742998368</v>
      </c>
      <c r="Z1530">
        <v>139.21385642737911</v>
      </c>
      <c r="AA1530">
        <v>30.813432206208244</v>
      </c>
      <c r="AB1530">
        <v>4.2178194111747054</v>
      </c>
      <c r="AC1530">
        <v>-46.508518807685491</v>
      </c>
    </row>
    <row r="1531" spans="1:29">
      <c r="A1531">
        <v>3</v>
      </c>
      <c r="B1531">
        <v>1166</v>
      </c>
      <c r="C1531">
        <v>2001</v>
      </c>
      <c r="D1531">
        <v>99</v>
      </c>
      <c r="E1531">
        <v>21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281</v>
      </c>
      <c r="R1531">
        <v>559</v>
      </c>
      <c r="S1531">
        <v>550</v>
      </c>
      <c r="T1531">
        <v>1.8603877194442136</v>
      </c>
      <c r="U1531">
        <v>1.8744411944991943</v>
      </c>
      <c r="V1531">
        <v>13.663685152057244</v>
      </c>
      <c r="W1531">
        <v>56.467272727272736</v>
      </c>
      <c r="X1531">
        <v>154.24657481146693</v>
      </c>
      <c r="Y1531">
        <v>140.29928443649359</v>
      </c>
      <c r="Z1531">
        <v>142.59509090909069</v>
      </c>
      <c r="AA1531">
        <v>31.725334778532755</v>
      </c>
      <c r="AB1531">
        <v>4.5437091194291295</v>
      </c>
      <c r="AC1531">
        <v>-51.446589460543322</v>
      </c>
    </row>
    <row r="1532" spans="1:29">
      <c r="A1532">
        <v>3</v>
      </c>
      <c r="B1532">
        <v>1167</v>
      </c>
      <c r="C1532">
        <v>2001</v>
      </c>
      <c r="D1532">
        <v>99</v>
      </c>
      <c r="E1532">
        <v>22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296</v>
      </c>
      <c r="R1532">
        <v>622</v>
      </c>
      <c r="S1532">
        <v>617</v>
      </c>
      <c r="T1532">
        <v>2.070055745070305</v>
      </c>
      <c r="U1532">
        <v>2.0944416758525728</v>
      </c>
      <c r="V1532">
        <v>13.649517684887462</v>
      </c>
      <c r="W1532">
        <v>56.215559157212311</v>
      </c>
      <c r="X1532">
        <v>153.37951528115013</v>
      </c>
      <c r="Y1532">
        <v>140.88778135048224</v>
      </c>
      <c r="Z1532">
        <v>142.02949756888162</v>
      </c>
      <c r="AA1532">
        <v>30.944308817743103</v>
      </c>
      <c r="AB1532">
        <v>4.4456615954452561</v>
      </c>
      <c r="AC1532">
        <v>-53.374809299219741</v>
      </c>
    </row>
    <row r="1533" spans="1:29">
      <c r="A1533">
        <v>3</v>
      </c>
      <c r="B1533">
        <v>1168</v>
      </c>
      <c r="C1533">
        <v>2001</v>
      </c>
      <c r="D1533">
        <v>99</v>
      </c>
      <c r="E1533">
        <v>23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288</v>
      </c>
      <c r="R1533">
        <v>636</v>
      </c>
      <c r="S1533">
        <v>632</v>
      </c>
      <c r="T1533">
        <v>2.1166486396538819</v>
      </c>
      <c r="U1533">
        <v>2.0713754323785381</v>
      </c>
      <c r="V1533">
        <v>14.135220125786169</v>
      </c>
      <c r="W1533">
        <v>56.438291139240512</v>
      </c>
      <c r="X1533">
        <v>148.51284776876065</v>
      </c>
      <c r="Y1533">
        <v>136.26902515723273</v>
      </c>
      <c r="Z1533">
        <v>137.13148734177219</v>
      </c>
      <c r="AA1533">
        <v>29.75985591984719</v>
      </c>
      <c r="AB1533">
        <v>4.4942990178751572</v>
      </c>
      <c r="AC1533">
        <v>-53.406159009770029</v>
      </c>
    </row>
    <row r="1534" spans="1:29">
      <c r="A1534">
        <v>3</v>
      </c>
      <c r="B1534">
        <v>1169</v>
      </c>
      <c r="C1534">
        <v>2001</v>
      </c>
      <c r="D1534">
        <v>99</v>
      </c>
      <c r="E1534">
        <v>24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291</v>
      </c>
      <c r="R1534">
        <v>597</v>
      </c>
      <c r="S1534">
        <v>591</v>
      </c>
      <c r="T1534">
        <v>1.986854147599634</v>
      </c>
      <c r="U1534">
        <v>1.9875257774412725</v>
      </c>
      <c r="V1534">
        <v>14.082077051926298</v>
      </c>
      <c r="W1534">
        <v>56.164128595600658</v>
      </c>
      <c r="X1534">
        <v>151.72921305697875</v>
      </c>
      <c r="Y1534">
        <v>139.29447236180911</v>
      </c>
      <c r="Z1534">
        <v>140.70862944162445</v>
      </c>
      <c r="AA1534">
        <v>33.101324370932659</v>
      </c>
      <c r="AB1534">
        <v>4.692774358313919</v>
      </c>
      <c r="AC1534">
        <v>-56.590483079972479</v>
      </c>
    </row>
    <row r="1535" spans="1:29">
      <c r="A1535">
        <v>3</v>
      </c>
      <c r="B1535">
        <v>1170</v>
      </c>
      <c r="C1535">
        <v>2001</v>
      </c>
      <c r="D1535">
        <v>99</v>
      </c>
      <c r="E1535">
        <v>25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279</v>
      </c>
      <c r="R1535">
        <v>537</v>
      </c>
      <c r="S1535">
        <v>532</v>
      </c>
      <c r="T1535">
        <v>1.7871703136700223</v>
      </c>
      <c r="U1535">
        <v>1.7754554376117637</v>
      </c>
      <c r="V1535">
        <v>14.31843575418994</v>
      </c>
      <c r="W1535">
        <v>56.274436090225556</v>
      </c>
      <c r="X1535">
        <v>150.90658548050939</v>
      </c>
      <c r="Y1535">
        <v>138.33463687150851</v>
      </c>
      <c r="Z1535">
        <v>139.63477443609037</v>
      </c>
      <c r="AA1535">
        <v>30.556375442978279</v>
      </c>
      <c r="AB1535">
        <v>4.315545498854382</v>
      </c>
      <c r="AC1535">
        <v>-49.225328555754089</v>
      </c>
    </row>
    <row r="1536" spans="1:29">
      <c r="A1536">
        <v>3</v>
      </c>
      <c r="B1536">
        <v>1171</v>
      </c>
      <c r="C1536">
        <v>2001</v>
      </c>
      <c r="D1536">
        <v>99</v>
      </c>
      <c r="E1536">
        <v>26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61</v>
      </c>
      <c r="R1536">
        <v>148</v>
      </c>
      <c r="S1536">
        <v>137</v>
      </c>
      <c r="T1536">
        <v>0.49255345702637504</v>
      </c>
      <c r="U1536">
        <v>0.44813186730717458</v>
      </c>
      <c r="V1536">
        <v>15.851351351351351</v>
      </c>
      <c r="W1536">
        <v>56.153284671532816</v>
      </c>
      <c r="X1536">
        <v>147.25776697607685</v>
      </c>
      <c r="Y1536">
        <v>126.68918918918931</v>
      </c>
      <c r="Z1536">
        <v>136.86131386861328</v>
      </c>
      <c r="AA1536">
        <v>29.256899487416121</v>
      </c>
      <c r="AB1536">
        <v>4.2458919793117591</v>
      </c>
      <c r="AC1536">
        <v>-51.678220085119534</v>
      </c>
    </row>
    <row r="1537" spans="1:29">
      <c r="A1537">
        <v>3</v>
      </c>
      <c r="B1537">
        <v>1172</v>
      </c>
      <c r="C1537">
        <v>2001</v>
      </c>
      <c r="D1537">
        <v>99</v>
      </c>
      <c r="E1537">
        <v>27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238</v>
      </c>
      <c r="R1537">
        <v>452</v>
      </c>
      <c r="S1537">
        <v>441</v>
      </c>
      <c r="T1537">
        <v>1.5042848822697401</v>
      </c>
      <c r="U1537">
        <v>1.5064783257258081</v>
      </c>
      <c r="V1537">
        <v>13.685840707964601</v>
      </c>
      <c r="W1537">
        <v>56.224489795918359</v>
      </c>
      <c r="X1537">
        <v>154.2124085561702</v>
      </c>
      <c r="Y1537">
        <v>139.45044247787621</v>
      </c>
      <c r="Z1537">
        <v>142.92879818594113</v>
      </c>
      <c r="AA1537">
        <v>31.854678325305272</v>
      </c>
      <c r="AB1537">
        <v>5.0495898017557854</v>
      </c>
      <c r="AC1537">
        <v>-54.169030195131839</v>
      </c>
    </row>
    <row r="1538" spans="1:29">
      <c r="A1538">
        <v>3</v>
      </c>
      <c r="B1538">
        <v>1173</v>
      </c>
      <c r="C1538">
        <v>2001</v>
      </c>
      <c r="D1538">
        <v>99</v>
      </c>
      <c r="E1538">
        <v>28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271</v>
      </c>
      <c r="R1538">
        <v>576</v>
      </c>
      <c r="S1538">
        <v>571</v>
      </c>
      <c r="T1538">
        <v>1.9169648057242701</v>
      </c>
      <c r="U1538">
        <v>1.9049069913662076</v>
      </c>
      <c r="V1538">
        <v>14.267361111111112</v>
      </c>
      <c r="W1538">
        <v>56.602451838879183</v>
      </c>
      <c r="X1538">
        <v>151.03771668472348</v>
      </c>
      <c r="Y1538">
        <v>138.37152777777777</v>
      </c>
      <c r="Z1538">
        <v>139.58318739054297</v>
      </c>
      <c r="AA1538">
        <v>30.983285098820694</v>
      </c>
      <c r="AB1538">
        <v>4.1979806185771968</v>
      </c>
      <c r="AC1538">
        <v>-49.54680880016204</v>
      </c>
    </row>
    <row r="1539" spans="1:29">
      <c r="A1539">
        <v>3</v>
      </c>
      <c r="B1539">
        <v>1174</v>
      </c>
      <c r="C1539">
        <v>2001</v>
      </c>
      <c r="D1539">
        <v>99</v>
      </c>
      <c r="E1539">
        <v>29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244</v>
      </c>
      <c r="R1539">
        <v>545</v>
      </c>
      <c r="S1539">
        <v>531</v>
      </c>
      <c r="T1539">
        <v>1.8137948248606373</v>
      </c>
      <c r="U1539">
        <v>1.7870136547333497</v>
      </c>
      <c r="V1539">
        <v>13.919266055045872</v>
      </c>
      <c r="W1539">
        <v>56.001883239171377</v>
      </c>
      <c r="X1539">
        <v>152.12798314232612</v>
      </c>
      <c r="Y1539">
        <v>137.19137614678897</v>
      </c>
      <c r="Z1539">
        <v>140.80847457627112</v>
      </c>
      <c r="AA1539">
        <v>31.145941985961368</v>
      </c>
      <c r="AB1539">
        <v>4.2526159262413925</v>
      </c>
      <c r="AC1539">
        <v>-55.829184632002914</v>
      </c>
    </row>
    <row r="1540" spans="1:29">
      <c r="A1540">
        <v>3</v>
      </c>
      <c r="B1540">
        <v>1175</v>
      </c>
      <c r="C1540">
        <v>2001</v>
      </c>
      <c r="D1540">
        <v>99</v>
      </c>
      <c r="E1540">
        <v>30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271</v>
      </c>
      <c r="R1540">
        <v>570</v>
      </c>
      <c r="S1540">
        <v>561</v>
      </c>
      <c r="T1540">
        <v>1.8969964223313087</v>
      </c>
      <c r="U1540">
        <v>1.9409511337174588</v>
      </c>
      <c r="V1540">
        <v>13.46140350877193</v>
      </c>
      <c r="W1540">
        <v>55.811051693404622</v>
      </c>
      <c r="X1540">
        <v>155.88736195852587</v>
      </c>
      <c r="Y1540">
        <v>142.47385964912277</v>
      </c>
      <c r="Z1540">
        <v>144.75953654188939</v>
      </c>
      <c r="AA1540">
        <v>32.562465172489865</v>
      </c>
      <c r="AB1540">
        <v>4.7896895131009138</v>
      </c>
      <c r="AC1540">
        <v>-53.086842830965743</v>
      </c>
    </row>
    <row r="1541" spans="1:29">
      <c r="A1541">
        <v>3</v>
      </c>
      <c r="B1541">
        <v>1176</v>
      </c>
      <c r="C1541">
        <v>2001</v>
      </c>
      <c r="D1541">
        <v>99</v>
      </c>
      <c r="E1541">
        <v>31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294</v>
      </c>
      <c r="R1541">
        <v>683</v>
      </c>
      <c r="S1541">
        <v>660</v>
      </c>
      <c r="T1541">
        <v>2.2730676428987433</v>
      </c>
      <c r="U1541">
        <v>2.2019933240062946</v>
      </c>
      <c r="V1541">
        <v>13.727672035139085</v>
      </c>
      <c r="W1541">
        <v>56.153030303030306</v>
      </c>
      <c r="X1541">
        <v>150.06908213556599</v>
      </c>
      <c r="Y1541">
        <v>134.89341142020498</v>
      </c>
      <c r="Z1541">
        <v>139.59424242424242</v>
      </c>
      <c r="AA1541">
        <v>28.267863703603403</v>
      </c>
      <c r="AB1541">
        <v>4.55563985117647</v>
      </c>
      <c r="AC1541">
        <v>-51.950629291893755</v>
      </c>
    </row>
    <row r="1542" spans="1:29">
      <c r="A1542">
        <v>3</v>
      </c>
      <c r="B1542">
        <v>1177</v>
      </c>
      <c r="C1542">
        <v>2001</v>
      </c>
      <c r="D1542">
        <v>99</v>
      </c>
      <c r="E1542">
        <v>32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298</v>
      </c>
      <c r="R1542">
        <v>689</v>
      </c>
      <c r="S1542">
        <v>678</v>
      </c>
      <c r="T1542">
        <v>2.2930360262917042</v>
      </c>
      <c r="U1542">
        <v>2.279461581153106</v>
      </c>
      <c r="V1542">
        <v>13.616835994194483</v>
      </c>
      <c r="W1542">
        <v>55.87020648967551</v>
      </c>
      <c r="X1542">
        <v>152.19554459726999</v>
      </c>
      <c r="Y1542">
        <v>138.42307692307679</v>
      </c>
      <c r="Z1542">
        <v>140.6688790560471</v>
      </c>
      <c r="AA1542">
        <v>29.539156387758631</v>
      </c>
      <c r="AB1542">
        <v>4.5929563507569</v>
      </c>
      <c r="AC1542">
        <v>-52.643685814214876</v>
      </c>
    </row>
    <row r="1543" spans="1:29">
      <c r="A1543">
        <v>3</v>
      </c>
      <c r="B1543">
        <v>1178</v>
      </c>
      <c r="C1543">
        <v>2001</v>
      </c>
      <c r="D1543">
        <v>99</v>
      </c>
      <c r="E1543">
        <v>33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303</v>
      </c>
      <c r="R1543">
        <v>674</v>
      </c>
      <c r="S1543">
        <v>671</v>
      </c>
      <c r="T1543">
        <v>2.2431150678093026</v>
      </c>
      <c r="U1543">
        <v>2.2603078276352431</v>
      </c>
      <c r="V1543">
        <v>13.504451038575672</v>
      </c>
      <c r="W1543">
        <v>55.660208643815217</v>
      </c>
      <c r="X1543">
        <v>152.73733246316505</v>
      </c>
      <c r="Y1543">
        <v>140.3146884272997</v>
      </c>
      <c r="Z1543">
        <v>140.94202682563341</v>
      </c>
      <c r="AA1543">
        <v>30.662585998161592</v>
      </c>
      <c r="AB1543">
        <v>4.8341383459849112</v>
      </c>
      <c r="AC1543">
        <v>-52.580521539015663</v>
      </c>
    </row>
    <row r="1544" spans="1:29">
      <c r="A1544">
        <v>3</v>
      </c>
      <c r="B1544">
        <v>1179</v>
      </c>
      <c r="C1544">
        <v>2001</v>
      </c>
      <c r="D1544">
        <v>99</v>
      </c>
      <c r="E1544">
        <v>34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305</v>
      </c>
      <c r="R1544">
        <v>662</v>
      </c>
      <c r="S1544">
        <v>656</v>
      </c>
      <c r="T1544">
        <v>2.2031783010233794</v>
      </c>
      <c r="U1544">
        <v>2.2372798247472172</v>
      </c>
      <c r="V1544">
        <v>13.601208459214501</v>
      </c>
      <c r="W1544">
        <v>55.565548780487809</v>
      </c>
      <c r="X1544">
        <v>154.02977942018828</v>
      </c>
      <c r="Y1544">
        <v>141.40271903323253</v>
      </c>
      <c r="Z1544">
        <v>142.69603658536579</v>
      </c>
      <c r="AA1544">
        <v>30.390923751779638</v>
      </c>
      <c r="AB1544">
        <v>4.9674522047179677</v>
      </c>
      <c r="AC1544">
        <v>-51.64273795035821</v>
      </c>
    </row>
    <row r="1545" spans="1:29">
      <c r="A1545">
        <v>3</v>
      </c>
      <c r="B1545">
        <v>1180</v>
      </c>
      <c r="C1545">
        <v>2001</v>
      </c>
      <c r="D1545">
        <v>99</v>
      </c>
      <c r="E1545">
        <v>35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351</v>
      </c>
      <c r="R1545">
        <v>692</v>
      </c>
      <c r="S1545">
        <v>681</v>
      </c>
      <c r="T1545">
        <v>2.3030202179881858</v>
      </c>
      <c r="U1545">
        <v>2.3248077460513472</v>
      </c>
      <c r="V1545">
        <v>13.385838150289016</v>
      </c>
      <c r="W1545">
        <v>56.130690161527163</v>
      </c>
      <c r="X1545">
        <v>154.6259996618214</v>
      </c>
      <c r="Y1545">
        <v>140.56473988439328</v>
      </c>
      <c r="Z1545">
        <v>142.83524229074905</v>
      </c>
      <c r="AA1545">
        <v>30.438281942543647</v>
      </c>
      <c r="AB1545">
        <v>4.6993873715181138</v>
      </c>
      <c r="AC1545">
        <v>-53.414889202213182</v>
      </c>
    </row>
    <row r="1546" spans="1:29">
      <c r="A1546">
        <v>3</v>
      </c>
      <c r="B1546">
        <v>1181</v>
      </c>
      <c r="C1546">
        <v>2001</v>
      </c>
      <c r="D1546">
        <v>99</v>
      </c>
      <c r="E1546">
        <v>36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297</v>
      </c>
      <c r="R1546">
        <v>609</v>
      </c>
      <c r="S1546">
        <v>604</v>
      </c>
      <c r="T1546">
        <v>2.0267909143855563</v>
      </c>
      <c r="U1546">
        <v>2.0419516914803055</v>
      </c>
      <c r="V1546">
        <v>13.551724137931037</v>
      </c>
      <c r="W1546">
        <v>56.36589403973511</v>
      </c>
      <c r="X1546">
        <v>153.01748599465941</v>
      </c>
      <c r="Y1546">
        <v>140.28899835796383</v>
      </c>
      <c r="Z1546">
        <v>141.45033112582777</v>
      </c>
      <c r="AA1546">
        <v>28.519217696775122</v>
      </c>
      <c r="AB1546">
        <v>4.5503324631500082</v>
      </c>
      <c r="AC1546">
        <v>-50.208213875767079</v>
      </c>
    </row>
    <row r="1547" spans="1:29">
      <c r="A1547">
        <v>3</v>
      </c>
      <c r="B1547">
        <v>1182</v>
      </c>
      <c r="C1547">
        <v>2001</v>
      </c>
      <c r="D1547">
        <v>99</v>
      </c>
      <c r="E1547">
        <v>37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291</v>
      </c>
      <c r="R1547">
        <v>628</v>
      </c>
      <c r="S1547">
        <v>622</v>
      </c>
      <c r="T1547">
        <v>2.0900241284632664</v>
      </c>
      <c r="U1547">
        <v>2.0911171349063125</v>
      </c>
      <c r="V1547">
        <v>13.461783439490439</v>
      </c>
      <c r="W1547">
        <v>55.646302250803842</v>
      </c>
      <c r="X1547">
        <v>152.15045786724269</v>
      </c>
      <c r="Y1547">
        <v>139.32022292993639</v>
      </c>
      <c r="Z1547">
        <v>140.66414790996797</v>
      </c>
      <c r="AA1547">
        <v>32.790458931565915</v>
      </c>
      <c r="AB1547">
        <v>4.6321584030930589</v>
      </c>
      <c r="AC1547">
        <v>-52.628299386897027</v>
      </c>
    </row>
    <row r="1548" spans="1:29">
      <c r="A1548">
        <v>3</v>
      </c>
      <c r="B1548">
        <v>1183</v>
      </c>
      <c r="C1548">
        <v>2001</v>
      </c>
      <c r="D1548">
        <v>99</v>
      </c>
      <c r="E1548">
        <v>38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294</v>
      </c>
      <c r="R1548">
        <v>586</v>
      </c>
      <c r="S1548">
        <v>582</v>
      </c>
      <c r="T1548">
        <v>1.9502454447125392</v>
      </c>
      <c r="U1548">
        <v>1.9877862914334641</v>
      </c>
      <c r="V1548">
        <v>13.472696245733788</v>
      </c>
      <c r="W1548">
        <v>55.84192439862543</v>
      </c>
      <c r="X1548">
        <v>154.56350600320212</v>
      </c>
      <c r="Y1548">
        <v>141.92781569965857</v>
      </c>
      <c r="Z1548">
        <v>142.9032646048108</v>
      </c>
      <c r="AA1548">
        <v>29.498894609066891</v>
      </c>
      <c r="AB1548">
        <v>4.6756400676692964</v>
      </c>
      <c r="AC1548">
        <v>-48.397185112425184</v>
      </c>
    </row>
    <row r="1549" spans="1:29">
      <c r="A1549">
        <v>3</v>
      </c>
      <c r="B1549">
        <v>1184</v>
      </c>
      <c r="C1549">
        <v>2001</v>
      </c>
      <c r="D1549">
        <v>99</v>
      </c>
      <c r="E1549">
        <v>39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299</v>
      </c>
      <c r="R1549">
        <v>588</v>
      </c>
      <c r="S1549">
        <v>584</v>
      </c>
      <c r="T1549">
        <v>1.9569015725101924</v>
      </c>
      <c r="U1549">
        <v>1.9946695969153023</v>
      </c>
      <c r="V1549">
        <v>14.064625850340137</v>
      </c>
      <c r="W1549">
        <v>55.592465753424655</v>
      </c>
      <c r="X1549">
        <v>154.59920696339196</v>
      </c>
      <c r="Y1549">
        <v>141.93486394557812</v>
      </c>
      <c r="Z1549">
        <v>142.90702054794505</v>
      </c>
      <c r="AA1549">
        <v>30.018379678459553</v>
      </c>
      <c r="AB1549">
        <v>4.8195177615926417</v>
      </c>
      <c r="AC1549">
        <v>-56.218733045321187</v>
      </c>
    </row>
    <row r="1550" spans="1:29">
      <c r="A1550">
        <v>3</v>
      </c>
      <c r="B1550">
        <v>1185</v>
      </c>
      <c r="C1550">
        <v>2001</v>
      </c>
      <c r="D1550">
        <v>99</v>
      </c>
      <c r="E1550">
        <v>40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315</v>
      </c>
      <c r="R1550">
        <v>642</v>
      </c>
      <c r="S1550">
        <v>637</v>
      </c>
      <c r="T1550">
        <v>2.136617023046842</v>
      </c>
      <c r="U1550">
        <v>2.1727703461846142</v>
      </c>
      <c r="V1550">
        <v>13.624610591900311</v>
      </c>
      <c r="W1550">
        <v>55.835164835164839</v>
      </c>
      <c r="X1550">
        <v>154.49772683549162</v>
      </c>
      <c r="Y1550">
        <v>141.60358255451703</v>
      </c>
      <c r="Z1550">
        <v>142.71507064364198</v>
      </c>
      <c r="AA1550">
        <v>30.331112959766248</v>
      </c>
      <c r="AB1550">
        <v>4.5223485354196633</v>
      </c>
      <c r="AC1550">
        <v>-49.843152240324919</v>
      </c>
    </row>
    <row r="1551" spans="1:29">
      <c r="A1551">
        <v>3</v>
      </c>
      <c r="B1551">
        <v>1186</v>
      </c>
      <c r="C1551">
        <v>2001</v>
      </c>
      <c r="D1551">
        <v>99</v>
      </c>
      <c r="E1551">
        <v>41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293</v>
      </c>
      <c r="R1551">
        <v>652</v>
      </c>
      <c r="S1551">
        <v>639</v>
      </c>
      <c r="T1551">
        <v>2.1698976620351114</v>
      </c>
      <c r="U1551">
        <v>2.173403705890411</v>
      </c>
      <c r="V1551">
        <v>13.667177914110423</v>
      </c>
      <c r="W1551">
        <v>55.954616588419427</v>
      </c>
      <c r="X1551">
        <v>153.41776947669979</v>
      </c>
      <c r="Y1551">
        <v>139.47239263803689</v>
      </c>
      <c r="Z1551">
        <v>142.30985915492963</v>
      </c>
      <c r="AA1551">
        <v>30.941909525461824</v>
      </c>
      <c r="AB1551">
        <v>4.582350962765001</v>
      </c>
      <c r="AC1551">
        <v>-46.367691521707279</v>
      </c>
    </row>
    <row r="1552" spans="1:29">
      <c r="A1552">
        <v>3</v>
      </c>
      <c r="B1552">
        <v>1187</v>
      </c>
      <c r="C1552">
        <v>2001</v>
      </c>
      <c r="D1552">
        <v>99</v>
      </c>
      <c r="E1552">
        <v>42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320</v>
      </c>
      <c r="R1552">
        <v>674</v>
      </c>
      <c r="S1552">
        <v>671</v>
      </c>
      <c r="T1552">
        <v>2.2431150678093026</v>
      </c>
      <c r="U1552">
        <v>2.2290270282788902</v>
      </c>
      <c r="V1552">
        <v>13.965875370919884</v>
      </c>
      <c r="W1552">
        <v>56.348733233979118</v>
      </c>
      <c r="X1552">
        <v>150.46776895107229</v>
      </c>
      <c r="Y1552">
        <v>138.37284866468838</v>
      </c>
      <c r="Z1552">
        <v>138.99150521609539</v>
      </c>
      <c r="AA1552">
        <v>27.027718883533243</v>
      </c>
      <c r="AB1552">
        <v>4.2325113871903559</v>
      </c>
      <c r="AC1552">
        <v>-46.851640739055753</v>
      </c>
    </row>
    <row r="1553" spans="1:29">
      <c r="A1553">
        <v>3</v>
      </c>
      <c r="B1553">
        <v>1188</v>
      </c>
      <c r="C1553">
        <v>2001</v>
      </c>
      <c r="D1553">
        <v>99</v>
      </c>
      <c r="E1553">
        <v>43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352</v>
      </c>
      <c r="R1553">
        <v>771</v>
      </c>
      <c r="S1553">
        <v>760</v>
      </c>
      <c r="T1553">
        <v>2.5659372659955082</v>
      </c>
      <c r="U1553">
        <v>2.5359722619997376</v>
      </c>
      <c r="V1553">
        <v>13.621271076523996</v>
      </c>
      <c r="W1553">
        <v>56.077631578947376</v>
      </c>
      <c r="X1553">
        <v>150.90011283906165</v>
      </c>
      <c r="Y1553">
        <v>137.62127107652421</v>
      </c>
      <c r="Z1553">
        <v>139.61315789473704</v>
      </c>
      <c r="AA1553">
        <v>29.508901610161203</v>
      </c>
      <c r="AB1553">
        <v>4.1962420118673744</v>
      </c>
      <c r="AC1553">
        <v>-43.723931590487965</v>
      </c>
    </row>
    <row r="1554" spans="1:29">
      <c r="A1554">
        <v>3</v>
      </c>
      <c r="B1554">
        <v>1189</v>
      </c>
      <c r="C1554">
        <v>2001</v>
      </c>
      <c r="D1554">
        <v>99</v>
      </c>
      <c r="E1554">
        <v>44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272</v>
      </c>
      <c r="R1554">
        <v>590</v>
      </c>
      <c r="S1554">
        <v>585</v>
      </c>
      <c r="T1554">
        <v>1.9635577003078464</v>
      </c>
      <c r="U1554">
        <v>1.9826524927615952</v>
      </c>
      <c r="V1554">
        <v>13.479661016949157</v>
      </c>
      <c r="W1554">
        <v>55.846153846153825</v>
      </c>
      <c r="X1554">
        <v>153.61386047707353</v>
      </c>
      <c r="Y1554">
        <v>140.60152542372879</v>
      </c>
      <c r="Z1554">
        <v>141.80324786324783</v>
      </c>
      <c r="AA1554">
        <v>29.1999942579627</v>
      </c>
      <c r="AB1554">
        <v>4.4961814465458163</v>
      </c>
      <c r="AC1554">
        <v>-49.021831057965528</v>
      </c>
    </row>
    <row r="1555" spans="1:29">
      <c r="A1555">
        <v>3</v>
      </c>
      <c r="B1555">
        <v>1190</v>
      </c>
      <c r="C1555">
        <v>2001</v>
      </c>
      <c r="D1555">
        <v>99</v>
      </c>
      <c r="E1555">
        <v>45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311</v>
      </c>
      <c r="R1555">
        <v>666</v>
      </c>
      <c r="S1555">
        <v>657</v>
      </c>
      <c r="T1555">
        <v>2.216490556618687</v>
      </c>
      <c r="U1555">
        <v>2.2178559970906564</v>
      </c>
      <c r="V1555">
        <v>13.525525525525527</v>
      </c>
      <c r="W1555">
        <v>55.774733637747346</v>
      </c>
      <c r="X1555">
        <v>152.77948587807737</v>
      </c>
      <c r="Y1555">
        <v>139.33318318318319</v>
      </c>
      <c r="Z1555">
        <v>141.24185692541857</v>
      </c>
      <c r="AA1555">
        <v>29.789898202376808</v>
      </c>
      <c r="AB1555">
        <v>5.1380723808197564</v>
      </c>
      <c r="AC1555">
        <v>-45.31446396158001</v>
      </c>
    </row>
    <row r="1556" spans="1:29">
      <c r="A1556">
        <v>3</v>
      </c>
      <c r="B1556">
        <v>1191</v>
      </c>
      <c r="C1556">
        <v>2001</v>
      </c>
      <c r="D1556">
        <v>99</v>
      </c>
      <c r="E1556">
        <v>46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324</v>
      </c>
      <c r="R1556">
        <v>690</v>
      </c>
      <c r="S1556">
        <v>681</v>
      </c>
      <c r="T1556">
        <v>2.2963640901905311</v>
      </c>
      <c r="U1556">
        <v>2.2511253069195405</v>
      </c>
      <c r="V1556">
        <v>13.70144927536232</v>
      </c>
      <c r="W1556">
        <v>56.151248164464008</v>
      </c>
      <c r="X1556">
        <v>149.63226404132703</v>
      </c>
      <c r="Y1556">
        <v>136.50420289855077</v>
      </c>
      <c r="Z1556">
        <v>138.30822320117477</v>
      </c>
      <c r="AA1556">
        <v>27.768030719326905</v>
      </c>
      <c r="AB1556">
        <v>4.357622221234454</v>
      </c>
      <c r="AC1556">
        <v>-35.482605437124576</v>
      </c>
    </row>
    <row r="1557" spans="1:29">
      <c r="A1557">
        <v>3</v>
      </c>
      <c r="B1557">
        <v>1192</v>
      </c>
      <c r="C1557">
        <v>2001</v>
      </c>
      <c r="D1557">
        <v>99</v>
      </c>
      <c r="E1557">
        <v>47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326</v>
      </c>
      <c r="R1557">
        <v>658</v>
      </c>
      <c r="S1557">
        <v>650</v>
      </c>
      <c r="T1557">
        <v>2.1898660454280736</v>
      </c>
      <c r="U1557">
        <v>2.2167565802428619</v>
      </c>
      <c r="V1557">
        <v>13.451367781155016</v>
      </c>
      <c r="W1557">
        <v>55.761538461538478</v>
      </c>
      <c r="X1557">
        <v>154.38276138006444</v>
      </c>
      <c r="Y1557">
        <v>140.95729483282659</v>
      </c>
      <c r="Z1557">
        <v>142.69215384615379</v>
      </c>
      <c r="AA1557">
        <v>30.860758004166968</v>
      </c>
      <c r="AB1557">
        <v>4.8665322453133157</v>
      </c>
      <c r="AC1557">
        <v>-44.808892488178529</v>
      </c>
    </row>
    <row r="1558" spans="1:29">
      <c r="A1558">
        <v>3</v>
      </c>
      <c r="B1558">
        <v>1193</v>
      </c>
      <c r="C1558">
        <v>2001</v>
      </c>
      <c r="D1558">
        <v>99</v>
      </c>
      <c r="E1558">
        <v>48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318</v>
      </c>
      <c r="R1558">
        <v>637</v>
      </c>
      <c r="S1558">
        <v>621</v>
      </c>
      <c r="T1558">
        <v>2.1199767035527075</v>
      </c>
      <c r="U1558">
        <v>2.069374971722882</v>
      </c>
      <c r="V1558">
        <v>13.844583987441128</v>
      </c>
      <c r="W1558">
        <v>55.977455716586157</v>
      </c>
      <c r="X1558">
        <v>150.33820845614699</v>
      </c>
      <c r="Y1558">
        <v>135.92370486656205</v>
      </c>
      <c r="Z1558">
        <v>139.42576489533019</v>
      </c>
      <c r="AA1558">
        <v>29.43816734918542</v>
      </c>
      <c r="AB1558">
        <v>5.8793128384657392</v>
      </c>
      <c r="AC1558">
        <v>-25.19106752398228</v>
      </c>
    </row>
    <row r="1559" spans="1:29">
      <c r="A1559">
        <v>3</v>
      </c>
      <c r="B1559">
        <v>1194</v>
      </c>
      <c r="C1559">
        <v>2001</v>
      </c>
      <c r="D1559">
        <v>99</v>
      </c>
      <c r="E1559">
        <v>49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304</v>
      </c>
      <c r="R1559">
        <v>599</v>
      </c>
      <c r="S1559">
        <v>593</v>
      </c>
      <c r="T1559">
        <v>1.9935102753972875</v>
      </c>
      <c r="U1559">
        <v>2.0158333712353316</v>
      </c>
      <c r="V1559">
        <v>13.682804674457429</v>
      </c>
      <c r="W1559">
        <v>56.023608768971322</v>
      </c>
      <c r="X1559">
        <v>154.0221423571609</v>
      </c>
      <c r="Y1559">
        <v>140.80667779632725</v>
      </c>
      <c r="Z1559">
        <v>142.23136593591903</v>
      </c>
      <c r="AA1559">
        <v>30.948585351090188</v>
      </c>
      <c r="AB1559">
        <v>4.4848761175313445</v>
      </c>
      <c r="AC1559">
        <v>-48.206957981888998</v>
      </c>
    </row>
    <row r="1560" spans="1:29">
      <c r="A1560">
        <v>3</v>
      </c>
      <c r="B1560">
        <v>1195</v>
      </c>
      <c r="C1560">
        <v>2001</v>
      </c>
      <c r="D1560">
        <v>99</v>
      </c>
      <c r="E1560">
        <v>50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309</v>
      </c>
      <c r="R1560">
        <v>650</v>
      </c>
      <c r="S1560">
        <v>646</v>
      </c>
      <c r="T1560">
        <v>2.1632415342374576</v>
      </c>
      <c r="U1560">
        <v>2.1729209184920313</v>
      </c>
      <c r="V1560">
        <v>13.333846153846151</v>
      </c>
      <c r="W1560">
        <v>55.561919504643967</v>
      </c>
      <c r="X1560">
        <v>152.76839736644715</v>
      </c>
      <c r="Y1560">
        <v>139.87046153846148</v>
      </c>
      <c r="Z1560">
        <v>140.73653250774001</v>
      </c>
      <c r="AA1560">
        <v>27.915396226641999</v>
      </c>
      <c r="AB1560">
        <v>4.4577520087874722</v>
      </c>
      <c r="AC1560">
        <v>-39.634134819326256</v>
      </c>
    </row>
    <row r="1561" spans="1:29">
      <c r="A1561">
        <v>3</v>
      </c>
      <c r="B1561">
        <v>1196</v>
      </c>
      <c r="C1561">
        <v>2001</v>
      </c>
      <c r="D1561">
        <v>99</v>
      </c>
      <c r="E1561">
        <v>51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252</v>
      </c>
      <c r="R1561">
        <v>605</v>
      </c>
      <c r="S1561">
        <v>600</v>
      </c>
      <c r="T1561">
        <v>2.0134786587902482</v>
      </c>
      <c r="U1561">
        <v>2.0426328519186128</v>
      </c>
      <c r="V1561">
        <v>13.480991735537188</v>
      </c>
      <c r="W1561">
        <v>55.64</v>
      </c>
      <c r="X1561">
        <v>154.36852520079162</v>
      </c>
      <c r="Y1561">
        <v>141.26363636363638</v>
      </c>
      <c r="Z1561">
        <v>142.44083333333339</v>
      </c>
      <c r="AA1561">
        <v>28.49321233742474</v>
      </c>
      <c r="AB1561">
        <v>4.9092158233265693</v>
      </c>
      <c r="AC1561">
        <v>-45.738924056516062</v>
      </c>
    </row>
    <row r="1562" spans="1:29">
      <c r="A1562">
        <v>3</v>
      </c>
      <c r="B1562">
        <v>1197</v>
      </c>
      <c r="C1562">
        <v>2001</v>
      </c>
      <c r="D1562">
        <v>99</v>
      </c>
      <c r="E1562">
        <v>52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65</v>
      </c>
      <c r="R1562">
        <v>183</v>
      </c>
      <c r="S1562">
        <v>180</v>
      </c>
      <c r="T1562">
        <v>0.60903569348531483</v>
      </c>
      <c r="U1562">
        <v>0.61157930202469801</v>
      </c>
      <c r="V1562">
        <v>13.73224043715847</v>
      </c>
      <c r="W1562">
        <v>55.99444444444444</v>
      </c>
      <c r="X1562">
        <v>153.77747781349723</v>
      </c>
      <c r="Y1562">
        <v>139.8289617486339</v>
      </c>
      <c r="Z1562">
        <v>142.15944444444443</v>
      </c>
      <c r="AA1562">
        <v>33.325726960850133</v>
      </c>
      <c r="AB1562">
        <v>4.2810917899036145</v>
      </c>
      <c r="AC1562">
        <v>-38.37451729686304</v>
      </c>
    </row>
    <row r="1563" spans="1:29">
      <c r="A1563">
        <v>3</v>
      </c>
      <c r="B1563">
        <v>1198</v>
      </c>
      <c r="C1563">
        <v>2000</v>
      </c>
      <c r="D1563">
        <v>99</v>
      </c>
      <c r="E1563">
        <v>1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522</v>
      </c>
      <c r="R1563">
        <v>1243.5</v>
      </c>
      <c r="S1563">
        <v>1224.5</v>
      </c>
      <c r="T1563">
        <v>3.4598128890898345</v>
      </c>
      <c r="U1563">
        <v>3.4941936590434572</v>
      </c>
      <c r="V1563">
        <v>13.452352231604344</v>
      </c>
      <c r="W1563">
        <v>55.785218456512879</v>
      </c>
      <c r="X1563">
        <v>156.84384367508474</v>
      </c>
      <c r="Y1563">
        <v>142.72858866103752</v>
      </c>
      <c r="Z1563">
        <v>144.94324213964899</v>
      </c>
      <c r="AA1563">
        <v>29.872494867946902</v>
      </c>
      <c r="AB1563">
        <v>4.8151211780409247</v>
      </c>
      <c r="AC1563">
        <v>-51.902372917276416</v>
      </c>
    </row>
    <row r="1564" spans="1:29">
      <c r="A1564">
        <v>3</v>
      </c>
      <c r="B1564">
        <v>1199</v>
      </c>
      <c r="C1564">
        <v>2000</v>
      </c>
      <c r="D1564">
        <v>99</v>
      </c>
      <c r="E1564">
        <v>2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421</v>
      </c>
      <c r="R1564">
        <v>875</v>
      </c>
      <c r="S1564">
        <v>856</v>
      </c>
      <c r="T1564">
        <v>2.4345285709317288</v>
      </c>
      <c r="U1564">
        <v>2.496050050938412</v>
      </c>
      <c r="V1564">
        <v>13.190857142857148</v>
      </c>
      <c r="W1564">
        <v>55.158878504672892</v>
      </c>
      <c r="X1564">
        <v>160.2762420677914</v>
      </c>
      <c r="Y1564">
        <v>144.89554285714297</v>
      </c>
      <c r="Z1564">
        <v>148.11168224299067</v>
      </c>
      <c r="AA1564">
        <v>31.425475616619881</v>
      </c>
      <c r="AB1564">
        <v>4.8803909233460283</v>
      </c>
      <c r="AC1564">
        <v>-58.087096454759411</v>
      </c>
    </row>
    <row r="1565" spans="1:29">
      <c r="A1565">
        <v>3</v>
      </c>
      <c r="B1565">
        <v>1200</v>
      </c>
      <c r="C1565">
        <v>2000</v>
      </c>
      <c r="D1565">
        <v>99</v>
      </c>
      <c r="E1565">
        <v>3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413</v>
      </c>
      <c r="R1565">
        <v>799</v>
      </c>
      <c r="S1565">
        <v>786</v>
      </c>
      <c r="T1565">
        <v>2.2230723750565158</v>
      </c>
      <c r="U1565">
        <v>2.265354086382342</v>
      </c>
      <c r="V1565">
        <v>13.120150187734664</v>
      </c>
      <c r="W1565">
        <v>55.344783715012738</v>
      </c>
      <c r="X1565">
        <v>158.49592597464053</v>
      </c>
      <c r="Y1565">
        <v>144.01214017521912</v>
      </c>
      <c r="Z1565">
        <v>146.39402035623425</v>
      </c>
      <c r="AA1565">
        <v>29.80248256082627</v>
      </c>
      <c r="AB1565">
        <v>5.0339260743149916</v>
      </c>
      <c r="AC1565">
        <v>-49.973580353417773</v>
      </c>
    </row>
    <row r="1566" spans="1:29">
      <c r="A1566">
        <v>3</v>
      </c>
      <c r="B1566">
        <v>1201</v>
      </c>
      <c r="C1566">
        <v>2000</v>
      </c>
      <c r="D1566">
        <v>99</v>
      </c>
      <c r="E1566">
        <v>4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350</v>
      </c>
      <c r="R1566">
        <v>617</v>
      </c>
      <c r="S1566">
        <v>611</v>
      </c>
      <c r="T1566">
        <v>1.7166904323027161</v>
      </c>
      <c r="U1566">
        <v>1.7163174175974971</v>
      </c>
      <c r="V1566">
        <v>13.567260940032419</v>
      </c>
      <c r="W1566">
        <v>55.911620294599011</v>
      </c>
      <c r="X1566">
        <v>154.8591637093474</v>
      </c>
      <c r="Y1566">
        <v>141.29351701782824</v>
      </c>
      <c r="Z1566">
        <v>142.68101472995096</v>
      </c>
      <c r="AA1566">
        <v>30.572272231749498</v>
      </c>
      <c r="AB1566">
        <v>4.7309316625715372</v>
      </c>
      <c r="AC1566">
        <v>-52.184207204382815</v>
      </c>
    </row>
    <row r="1567" spans="1:29">
      <c r="A1567">
        <v>3</v>
      </c>
      <c r="B1567">
        <v>1202</v>
      </c>
      <c r="C1567">
        <v>2000</v>
      </c>
      <c r="D1567">
        <v>99</v>
      </c>
      <c r="E1567">
        <v>5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455</v>
      </c>
      <c r="R1567">
        <v>823.5</v>
      </c>
      <c r="S1567">
        <v>809.5</v>
      </c>
      <c r="T1567">
        <v>2.2912391750426049</v>
      </c>
      <c r="U1567">
        <v>2.3711644672105279</v>
      </c>
      <c r="V1567">
        <v>13.196114146933819</v>
      </c>
      <c r="W1567">
        <v>55.178505250154409</v>
      </c>
      <c r="X1567">
        <v>160.75625205156479</v>
      </c>
      <c r="Y1567">
        <v>146.2540376442017</v>
      </c>
      <c r="Z1567">
        <v>148.78344657195811</v>
      </c>
      <c r="AA1567">
        <v>31.15550366314212</v>
      </c>
      <c r="AB1567">
        <v>5.0648305939551186</v>
      </c>
      <c r="AC1567">
        <v>-53.198237683838258</v>
      </c>
    </row>
    <row r="1568" spans="1:29">
      <c r="A1568">
        <v>3</v>
      </c>
      <c r="B1568">
        <v>1203</v>
      </c>
      <c r="C1568">
        <v>2000</v>
      </c>
      <c r="D1568">
        <v>99</v>
      </c>
      <c r="E1568">
        <v>6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393</v>
      </c>
      <c r="R1568">
        <v>775</v>
      </c>
      <c r="S1568">
        <v>727</v>
      </c>
      <c r="T1568">
        <v>2.1562967342538171</v>
      </c>
      <c r="U1568">
        <v>2.0526623256158998</v>
      </c>
      <c r="V1568">
        <v>13.619354838709677</v>
      </c>
      <c r="W1568">
        <v>55.434662998624489</v>
      </c>
      <c r="X1568">
        <v>154.32425820431291</v>
      </c>
      <c r="Y1568">
        <v>134.53200000000001</v>
      </c>
      <c r="Z1568">
        <v>143.41444291609352</v>
      </c>
      <c r="AA1568">
        <v>28.882435854568076</v>
      </c>
      <c r="AB1568">
        <v>5.0636453387003586</v>
      </c>
      <c r="AC1568">
        <v>-48.568093769741289</v>
      </c>
    </row>
    <row r="1569" spans="1:29">
      <c r="A1569">
        <v>3</v>
      </c>
      <c r="B1569">
        <v>1204</v>
      </c>
      <c r="C1569">
        <v>2000</v>
      </c>
      <c r="D1569">
        <v>99</v>
      </c>
      <c r="E1569">
        <v>7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350</v>
      </c>
      <c r="R1569">
        <v>665</v>
      </c>
      <c r="S1569">
        <v>660</v>
      </c>
      <c r="T1569">
        <v>1.850241713908114</v>
      </c>
      <c r="U1569">
        <v>1.8622213588604399</v>
      </c>
      <c r="V1569">
        <v>13.281203007518798</v>
      </c>
      <c r="W1569">
        <v>55.448484848484846</v>
      </c>
      <c r="X1569">
        <v>154.99034693993929</v>
      </c>
      <c r="Y1569">
        <v>142.23924812030077</v>
      </c>
      <c r="Z1569">
        <v>143.31681818181815</v>
      </c>
      <c r="AA1569">
        <v>31.827955677412007</v>
      </c>
      <c r="AB1569">
        <v>4.7154241566420714</v>
      </c>
      <c r="AC1569">
        <v>-60.992872345513447</v>
      </c>
    </row>
    <row r="1570" spans="1:29">
      <c r="A1570">
        <v>3</v>
      </c>
      <c r="B1570">
        <v>1205</v>
      </c>
      <c r="C1570">
        <v>2000</v>
      </c>
      <c r="D1570">
        <v>99</v>
      </c>
      <c r="E1570">
        <v>8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358</v>
      </c>
      <c r="R1570">
        <v>676</v>
      </c>
      <c r="S1570">
        <v>663</v>
      </c>
      <c r="T1570">
        <v>1.8808472159426843</v>
      </c>
      <c r="U1570">
        <v>1.8782843767630737</v>
      </c>
      <c r="V1570">
        <v>13.059171597633137</v>
      </c>
      <c r="W1570">
        <v>54.66968325791855</v>
      </c>
      <c r="X1570">
        <v>155.55719386871974</v>
      </c>
      <c r="Y1570">
        <v>141.13165680473361</v>
      </c>
      <c r="Z1570">
        <v>143.89894419306162</v>
      </c>
      <c r="AA1570">
        <v>31.349368572522696</v>
      </c>
      <c r="AB1570">
        <v>5.5460040420845402</v>
      </c>
      <c r="AC1570">
        <v>-57.870891480131441</v>
      </c>
    </row>
    <row r="1571" spans="1:29">
      <c r="A1571">
        <v>3</v>
      </c>
      <c r="B1571">
        <v>1206</v>
      </c>
      <c r="C1571">
        <v>2000</v>
      </c>
      <c r="D1571">
        <v>99</v>
      </c>
      <c r="E1571">
        <v>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411</v>
      </c>
      <c r="R1571">
        <v>759</v>
      </c>
      <c r="S1571">
        <v>749</v>
      </c>
      <c r="T1571">
        <v>2.1117796403853513</v>
      </c>
      <c r="U1571">
        <v>2.1047829698069025</v>
      </c>
      <c r="V1571">
        <v>13.318840579710145</v>
      </c>
      <c r="W1571">
        <v>55.403204272363133</v>
      </c>
      <c r="X1571">
        <v>154.34675551025839</v>
      </c>
      <c r="Y1571">
        <v>140.85599472990791</v>
      </c>
      <c r="Z1571">
        <v>142.73658210947943</v>
      </c>
      <c r="AA1571">
        <v>28.54034545384955</v>
      </c>
      <c r="AB1571">
        <v>4.9507901905665612</v>
      </c>
      <c r="AC1571">
        <v>-52.382579384579614</v>
      </c>
    </row>
    <row r="1572" spans="1:29">
      <c r="A1572">
        <v>3</v>
      </c>
      <c r="B1572">
        <v>1207</v>
      </c>
      <c r="C1572">
        <v>2000</v>
      </c>
      <c r="D1572">
        <v>99</v>
      </c>
      <c r="E1572">
        <v>10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316</v>
      </c>
      <c r="R1572">
        <v>584</v>
      </c>
      <c r="S1572">
        <v>575</v>
      </c>
      <c r="T1572">
        <v>1.6248739261990053</v>
      </c>
      <c r="U1572">
        <v>1.6665671464368628</v>
      </c>
      <c r="V1572">
        <v>13.071917808219178</v>
      </c>
      <c r="W1572">
        <v>55</v>
      </c>
      <c r="X1572">
        <v>159.82557621810938</v>
      </c>
      <c r="Y1572">
        <v>144.95051369863023</v>
      </c>
      <c r="Z1572">
        <v>147.21930434782621</v>
      </c>
      <c r="AA1572">
        <v>33.385962051807695</v>
      </c>
      <c r="AB1572">
        <v>5.4886444037944688</v>
      </c>
      <c r="AC1572">
        <v>-56.101302072465529</v>
      </c>
    </row>
    <row r="1573" spans="1:29">
      <c r="A1573">
        <v>3</v>
      </c>
      <c r="B1573">
        <v>1208</v>
      </c>
      <c r="C1573">
        <v>2000</v>
      </c>
      <c r="D1573">
        <v>99</v>
      </c>
      <c r="E1573">
        <v>11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374</v>
      </c>
      <c r="R1573">
        <v>628</v>
      </c>
      <c r="S1573">
        <v>614</v>
      </c>
      <c r="T1573">
        <v>1.747295934337286</v>
      </c>
      <c r="U1573">
        <v>1.7681171558051516</v>
      </c>
      <c r="V1573">
        <v>12.826433121019109</v>
      </c>
      <c r="W1573">
        <v>55.123778501628657</v>
      </c>
      <c r="X1573">
        <v>157.81341651082383</v>
      </c>
      <c r="Y1573">
        <v>143.00828025477713</v>
      </c>
      <c r="Z1573">
        <v>146.26905537459291</v>
      </c>
      <c r="AA1573">
        <v>32.350744521488394</v>
      </c>
      <c r="AB1573">
        <v>5.5373462337569128</v>
      </c>
      <c r="AC1573">
        <v>-60.209270036908059</v>
      </c>
    </row>
    <row r="1574" spans="1:29">
      <c r="A1574">
        <v>3</v>
      </c>
      <c r="B1574">
        <v>1209</v>
      </c>
      <c r="C1574">
        <v>2000</v>
      </c>
      <c r="D1574">
        <v>99</v>
      </c>
      <c r="E1574">
        <v>12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366</v>
      </c>
      <c r="R1574">
        <v>695</v>
      </c>
      <c r="S1574">
        <v>684</v>
      </c>
      <c r="T1574">
        <v>1.9337112649114871</v>
      </c>
      <c r="U1574">
        <v>1.9042423239436423</v>
      </c>
      <c r="V1574">
        <v>13.702158273381295</v>
      </c>
      <c r="W1574">
        <v>55.814327485380119</v>
      </c>
      <c r="X1574">
        <v>153.10880223232004</v>
      </c>
      <c r="Y1574">
        <v>139.17050359712218</v>
      </c>
      <c r="Z1574">
        <v>141.40862573099403</v>
      </c>
      <c r="AA1574">
        <v>29.82527037735284</v>
      </c>
      <c r="AB1574">
        <v>4.7204636614746676</v>
      </c>
      <c r="AC1574">
        <v>-57.956023553185389</v>
      </c>
    </row>
    <row r="1575" spans="1:29">
      <c r="A1575">
        <v>3</v>
      </c>
      <c r="B1575">
        <v>1210</v>
      </c>
      <c r="C1575">
        <v>2000</v>
      </c>
      <c r="D1575">
        <v>99</v>
      </c>
      <c r="E1575">
        <v>13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377</v>
      </c>
      <c r="R1575">
        <v>670.5</v>
      </c>
      <c r="S1575">
        <v>660.5</v>
      </c>
      <c r="T1575">
        <v>1.8655444649253996</v>
      </c>
      <c r="U1575">
        <v>1.8865216199184405</v>
      </c>
      <c r="V1575">
        <v>13.25577926920209</v>
      </c>
      <c r="W1575">
        <v>55.347464042392147</v>
      </c>
      <c r="X1575">
        <v>156.82690186896625</v>
      </c>
      <c r="Y1575">
        <v>142.91334824757641</v>
      </c>
      <c r="Z1575">
        <v>145.07706283118844</v>
      </c>
      <c r="AA1575">
        <v>30.760058392035596</v>
      </c>
      <c r="AB1575">
        <v>5.438216327439461</v>
      </c>
      <c r="AC1575">
        <v>-53.201075155959913</v>
      </c>
    </row>
    <row r="1576" spans="1:29">
      <c r="A1576">
        <v>3</v>
      </c>
      <c r="B1576">
        <v>1211</v>
      </c>
      <c r="C1576">
        <v>2000</v>
      </c>
      <c r="D1576">
        <v>99</v>
      </c>
      <c r="E1576">
        <v>14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361</v>
      </c>
      <c r="R1576">
        <v>649.5</v>
      </c>
      <c r="S1576">
        <v>637.5</v>
      </c>
      <c r="T1576">
        <v>1.8071157792230377</v>
      </c>
      <c r="U1576">
        <v>1.7925316042682713</v>
      </c>
      <c r="V1576">
        <v>14.384911470361816</v>
      </c>
      <c r="W1576">
        <v>56.03921568627451</v>
      </c>
      <c r="X1576">
        <v>153.74289915486278</v>
      </c>
      <c r="Y1576">
        <v>140.18367975365672</v>
      </c>
      <c r="Z1576">
        <v>142.82243137254903</v>
      </c>
      <c r="AA1576">
        <v>30.15038722429076</v>
      </c>
      <c r="AB1576">
        <v>5.6304521613911884</v>
      </c>
      <c r="AC1576">
        <v>-46.48820761809889</v>
      </c>
    </row>
    <row r="1577" spans="1:29">
      <c r="A1577">
        <v>3</v>
      </c>
      <c r="B1577">
        <v>1212</v>
      </c>
      <c r="C1577">
        <v>2000</v>
      </c>
      <c r="D1577">
        <v>99</v>
      </c>
      <c r="E1577">
        <v>15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400</v>
      </c>
      <c r="R1577">
        <v>714</v>
      </c>
      <c r="S1577">
        <v>707</v>
      </c>
      <c r="T1577">
        <v>1.9865753138802913</v>
      </c>
      <c r="U1577">
        <v>1.9959741852202029</v>
      </c>
      <c r="V1577">
        <v>13.406162464985998</v>
      </c>
      <c r="W1577">
        <v>55.779349363507762</v>
      </c>
      <c r="X1577">
        <v>155.37751395249313</v>
      </c>
      <c r="Y1577">
        <v>141.9928571428573</v>
      </c>
      <c r="Z1577">
        <v>143.39872701555879</v>
      </c>
      <c r="AA1577">
        <v>30.998630915021995</v>
      </c>
      <c r="AB1577">
        <v>4.8455025153411109</v>
      </c>
      <c r="AC1577">
        <v>-52.629244026503478</v>
      </c>
    </row>
    <row r="1578" spans="1:29">
      <c r="A1578">
        <v>3</v>
      </c>
      <c r="B1578">
        <v>1213</v>
      </c>
      <c r="C1578">
        <v>2000</v>
      </c>
      <c r="D1578">
        <v>99</v>
      </c>
      <c r="E1578">
        <v>16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182</v>
      </c>
      <c r="R1578">
        <v>346</v>
      </c>
      <c r="S1578">
        <v>337</v>
      </c>
      <c r="T1578">
        <v>0.96268215490557507</v>
      </c>
      <c r="U1578">
        <v>0.92812310378770813</v>
      </c>
      <c r="V1578">
        <v>13.48265895953757</v>
      </c>
      <c r="W1578">
        <v>55.658753709198805</v>
      </c>
      <c r="X1578">
        <v>150.76184094339277</v>
      </c>
      <c r="Y1578">
        <v>136.2508670520231</v>
      </c>
      <c r="Z1578">
        <v>139.88961424332336</v>
      </c>
      <c r="AA1578">
        <v>29.11709266074482</v>
      </c>
      <c r="AB1578">
        <v>4.847758415134451</v>
      </c>
      <c r="AC1578">
        <v>-50.237291892454785</v>
      </c>
    </row>
    <row r="1579" spans="1:29">
      <c r="A1579">
        <v>3</v>
      </c>
      <c r="B1579">
        <v>1214</v>
      </c>
      <c r="C1579">
        <v>2000</v>
      </c>
      <c r="D1579">
        <v>99</v>
      </c>
      <c r="E1579">
        <v>17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326</v>
      </c>
      <c r="R1579">
        <v>618</v>
      </c>
      <c r="S1579">
        <v>595</v>
      </c>
      <c r="T1579">
        <v>1.7194727506694949</v>
      </c>
      <c r="U1579">
        <v>1.681913539934967</v>
      </c>
      <c r="V1579">
        <v>13.380258899676377</v>
      </c>
      <c r="W1579">
        <v>55.473949579831938</v>
      </c>
      <c r="X1579">
        <v>155.43517515348512</v>
      </c>
      <c r="Y1579">
        <v>138.23721682847889</v>
      </c>
      <c r="Z1579">
        <v>143.5808403361344</v>
      </c>
      <c r="AA1579">
        <v>28.961175447958823</v>
      </c>
      <c r="AB1579">
        <v>4.8424499352713193</v>
      </c>
      <c r="AC1579">
        <v>-49.195864093518864</v>
      </c>
    </row>
    <row r="1580" spans="1:29">
      <c r="A1580">
        <v>3</v>
      </c>
      <c r="B1580">
        <v>1215</v>
      </c>
      <c r="C1580">
        <v>2000</v>
      </c>
      <c r="D1580">
        <v>99</v>
      </c>
      <c r="E1580">
        <v>18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374</v>
      </c>
      <c r="R1580">
        <v>665</v>
      </c>
      <c r="S1580">
        <v>659</v>
      </c>
      <c r="T1580">
        <v>1.850241713908114</v>
      </c>
      <c r="U1580">
        <v>1.8861574014710845</v>
      </c>
      <c r="V1580">
        <v>13.354887218045112</v>
      </c>
      <c r="W1580">
        <v>55.70106221547799</v>
      </c>
      <c r="X1580">
        <v>157.26553653907237</v>
      </c>
      <c r="Y1580">
        <v>144.06751879699249</v>
      </c>
      <c r="Z1580">
        <v>145.37921092564486</v>
      </c>
      <c r="AA1580">
        <v>30.882658755691256</v>
      </c>
      <c r="AB1580">
        <v>5.1726063286639237</v>
      </c>
      <c r="AC1580">
        <v>-49.103174787303082</v>
      </c>
    </row>
    <row r="1581" spans="1:29">
      <c r="A1581">
        <v>3</v>
      </c>
      <c r="B1581">
        <v>1216</v>
      </c>
      <c r="C1581">
        <v>2000</v>
      </c>
      <c r="D1581">
        <v>99</v>
      </c>
      <c r="E1581">
        <v>19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348</v>
      </c>
      <c r="R1581">
        <v>597</v>
      </c>
      <c r="S1581">
        <v>587</v>
      </c>
      <c r="T1581">
        <v>1.6610440649671341</v>
      </c>
      <c r="U1581">
        <v>1.6398531998844816</v>
      </c>
      <c r="V1581">
        <v>13.788944723618089</v>
      </c>
      <c r="W1581">
        <v>56.216354344122657</v>
      </c>
      <c r="X1581">
        <v>153.87428293507995</v>
      </c>
      <c r="Y1581">
        <v>139.52127303182581</v>
      </c>
      <c r="Z1581">
        <v>141.89812606473598</v>
      </c>
      <c r="AA1581">
        <v>30.891888416096482</v>
      </c>
      <c r="AB1581">
        <v>4.9494072396959883</v>
      </c>
      <c r="AC1581">
        <v>-40.85654933898185</v>
      </c>
    </row>
    <row r="1582" spans="1:29">
      <c r="A1582">
        <v>3</v>
      </c>
      <c r="B1582">
        <v>1217</v>
      </c>
      <c r="C1582">
        <v>2000</v>
      </c>
      <c r="D1582">
        <v>99</v>
      </c>
      <c r="E1582">
        <v>20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342</v>
      </c>
      <c r="R1582">
        <v>615</v>
      </c>
      <c r="S1582">
        <v>602</v>
      </c>
      <c r="T1582">
        <v>1.7111257955691579</v>
      </c>
      <c r="U1582">
        <v>1.6905937514722538</v>
      </c>
      <c r="V1582">
        <v>13.413008130081298</v>
      </c>
      <c r="W1582">
        <v>56.029900332225921</v>
      </c>
      <c r="X1582">
        <v>154.6107162046703</v>
      </c>
      <c r="Y1582">
        <v>139.62845528455284</v>
      </c>
      <c r="Z1582">
        <v>142.64368770764119</v>
      </c>
      <c r="AA1582">
        <v>32.104035644654694</v>
      </c>
      <c r="AB1582">
        <v>5.6846038197989612</v>
      </c>
      <c r="AC1582">
        <v>-44.560259192088246</v>
      </c>
    </row>
    <row r="1583" spans="1:29">
      <c r="A1583">
        <v>3</v>
      </c>
      <c r="B1583">
        <v>1218</v>
      </c>
      <c r="C1583">
        <v>2000</v>
      </c>
      <c r="D1583">
        <v>99</v>
      </c>
      <c r="E1583">
        <v>21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346</v>
      </c>
      <c r="R1583">
        <v>635.5</v>
      </c>
      <c r="S1583">
        <v>620.5</v>
      </c>
      <c r="T1583">
        <v>1.7681633220881301</v>
      </c>
      <c r="U1583">
        <v>1.745823049330159</v>
      </c>
      <c r="V1583">
        <v>13.622344610542878</v>
      </c>
      <c r="W1583">
        <v>56.119258662369056</v>
      </c>
      <c r="X1583">
        <v>154.69516244108743</v>
      </c>
      <c r="Y1583">
        <v>139.53863099921321</v>
      </c>
      <c r="Z1583">
        <v>142.91184528605956</v>
      </c>
      <c r="AA1583">
        <v>29.870580848404447</v>
      </c>
      <c r="AB1583">
        <v>5.1579679267065162</v>
      </c>
      <c r="AC1583">
        <v>-43.229274782804495</v>
      </c>
    </row>
    <row r="1584" spans="1:29">
      <c r="A1584">
        <v>3</v>
      </c>
      <c r="B1584">
        <v>1219</v>
      </c>
      <c r="C1584">
        <v>2000</v>
      </c>
      <c r="D1584">
        <v>99</v>
      </c>
      <c r="E1584">
        <v>22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342</v>
      </c>
      <c r="R1584">
        <v>627.5</v>
      </c>
      <c r="S1584">
        <v>613.5</v>
      </c>
      <c r="T1584">
        <v>1.7459047751538963</v>
      </c>
      <c r="U1584">
        <v>1.7464924237739525</v>
      </c>
      <c r="V1584">
        <v>13.182470119521916</v>
      </c>
      <c r="W1584">
        <v>55.403422982885083</v>
      </c>
      <c r="X1584">
        <v>156.67859439813867</v>
      </c>
      <c r="Y1584">
        <v>141.3717928286853</v>
      </c>
      <c r="Z1584">
        <v>144.59788101059499</v>
      </c>
      <c r="AA1584">
        <v>30.671531821797409</v>
      </c>
      <c r="AB1584">
        <v>5.0029580185311548</v>
      </c>
      <c r="AC1584">
        <v>-48.58220885447821</v>
      </c>
    </row>
    <row r="1585" spans="1:29">
      <c r="A1585">
        <v>3</v>
      </c>
      <c r="B1585">
        <v>1220</v>
      </c>
      <c r="C1585">
        <v>2000</v>
      </c>
      <c r="D1585">
        <v>99</v>
      </c>
      <c r="E1585">
        <v>23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353</v>
      </c>
      <c r="R1585">
        <v>727</v>
      </c>
      <c r="S1585">
        <v>723</v>
      </c>
      <c r="T1585">
        <v>2.0227454526484192</v>
      </c>
      <c r="U1585">
        <v>2.0515401390483672</v>
      </c>
      <c r="V1585">
        <v>13.522696011004127</v>
      </c>
      <c r="W1585">
        <v>55.811894882434309</v>
      </c>
      <c r="X1585">
        <v>155.78901405470182</v>
      </c>
      <c r="Y1585">
        <v>143.336038514443</v>
      </c>
      <c r="Z1585">
        <v>144.12904564315369</v>
      </c>
      <c r="AA1585">
        <v>30.173919335735594</v>
      </c>
      <c r="AB1585">
        <v>4.6068710641169588</v>
      </c>
      <c r="AC1585">
        <v>-56.346908957153921</v>
      </c>
    </row>
    <row r="1586" spans="1:29">
      <c r="A1586">
        <v>3</v>
      </c>
      <c r="B1586">
        <v>1221</v>
      </c>
      <c r="C1586">
        <v>2000</v>
      </c>
      <c r="D1586">
        <v>99</v>
      </c>
      <c r="E1586">
        <v>24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377</v>
      </c>
      <c r="R1586">
        <v>660.25</v>
      </c>
      <c r="S1586">
        <v>654.25</v>
      </c>
      <c r="T1586">
        <v>1.8370257016659128</v>
      </c>
      <c r="U1586">
        <v>1.8416262822236624</v>
      </c>
      <c r="V1586">
        <v>13.396440742143128</v>
      </c>
      <c r="W1586">
        <v>56.117692013756198</v>
      </c>
      <c r="X1586">
        <v>155.07701496896789</v>
      </c>
      <c r="Y1586">
        <v>141.67815221507013</v>
      </c>
      <c r="Z1586">
        <v>142.97745510126111</v>
      </c>
      <c r="AA1586">
        <v>31.848413829433824</v>
      </c>
      <c r="AB1586">
        <v>5.6433197701517779</v>
      </c>
      <c r="AC1586">
        <v>-42.999108820862347</v>
      </c>
    </row>
    <row r="1587" spans="1:29">
      <c r="A1587">
        <v>3</v>
      </c>
      <c r="B1587">
        <v>1222</v>
      </c>
      <c r="C1587">
        <v>2000</v>
      </c>
      <c r="D1587">
        <v>99</v>
      </c>
      <c r="E1587">
        <v>25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374</v>
      </c>
      <c r="R1587">
        <v>756</v>
      </c>
      <c r="S1587">
        <v>742</v>
      </c>
      <c r="T1587">
        <v>2.1034326852850138</v>
      </c>
      <c r="U1587">
        <v>2.0850797361790536</v>
      </c>
      <c r="V1587">
        <v>13.300264550264551</v>
      </c>
      <c r="W1587">
        <v>55.769541778975743</v>
      </c>
      <c r="X1587">
        <v>154.3279620744409</v>
      </c>
      <c r="Y1587">
        <v>140.09113756613732</v>
      </c>
      <c r="Z1587">
        <v>142.73436657681921</v>
      </c>
      <c r="AA1587">
        <v>31.332349258291924</v>
      </c>
      <c r="AB1587">
        <v>5.1169070799620622</v>
      </c>
      <c r="AC1587">
        <v>-42.984548064033376</v>
      </c>
    </row>
    <row r="1588" spans="1:29">
      <c r="A1588">
        <v>3</v>
      </c>
      <c r="B1588">
        <v>1223</v>
      </c>
      <c r="C1588">
        <v>2000</v>
      </c>
      <c r="D1588">
        <v>99</v>
      </c>
      <c r="E1588">
        <v>26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378</v>
      </c>
      <c r="R1588">
        <v>728</v>
      </c>
      <c r="S1588">
        <v>710</v>
      </c>
      <c r="T1588">
        <v>2.0255277710151978</v>
      </c>
      <c r="U1588">
        <v>2.0327878108803783</v>
      </c>
      <c r="V1588">
        <v>13.656593406593403</v>
      </c>
      <c r="W1588">
        <v>55.708450704225342</v>
      </c>
      <c r="X1588">
        <v>157.0153167525865</v>
      </c>
      <c r="Y1588">
        <v>141.83076923076919</v>
      </c>
      <c r="Z1588">
        <v>145.4264788732394</v>
      </c>
      <c r="AA1588">
        <v>31.787074222106195</v>
      </c>
      <c r="AB1588">
        <v>5.0777960861618405</v>
      </c>
      <c r="AC1588">
        <v>-52.380263488762509</v>
      </c>
    </row>
    <row r="1589" spans="1:29">
      <c r="A1589">
        <v>3</v>
      </c>
      <c r="B1589">
        <v>1224</v>
      </c>
      <c r="C1589">
        <v>2000</v>
      </c>
      <c r="D1589">
        <v>99</v>
      </c>
      <c r="E1589">
        <v>27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347</v>
      </c>
      <c r="R1589">
        <v>803</v>
      </c>
      <c r="S1589">
        <v>792</v>
      </c>
      <c r="T1589">
        <v>2.2342016485236318</v>
      </c>
      <c r="U1589">
        <v>2.2002200155046805</v>
      </c>
      <c r="V1589">
        <v>13.722291407222915</v>
      </c>
      <c r="W1589">
        <v>55.760101010101025</v>
      </c>
      <c r="X1589">
        <v>152.73318231064692</v>
      </c>
      <c r="Y1589">
        <v>139.1747198007472</v>
      </c>
      <c r="Z1589">
        <v>141.10770202020203</v>
      </c>
      <c r="AA1589">
        <v>31.33954973428223</v>
      </c>
      <c r="AB1589">
        <v>4.3287299546287352</v>
      </c>
      <c r="AC1589">
        <v>-57.005569560236481</v>
      </c>
    </row>
    <row r="1590" spans="1:29">
      <c r="A1590">
        <v>3</v>
      </c>
      <c r="B1590">
        <v>1225</v>
      </c>
      <c r="C1590">
        <v>2000</v>
      </c>
      <c r="D1590">
        <v>99</v>
      </c>
      <c r="E1590">
        <v>28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361</v>
      </c>
      <c r="R1590">
        <v>752</v>
      </c>
      <c r="S1590">
        <v>740</v>
      </c>
      <c r="T1590">
        <v>2.0923034118178978</v>
      </c>
      <c r="U1590">
        <v>2.0398851487329339</v>
      </c>
      <c r="V1590">
        <v>13.765957446808516</v>
      </c>
      <c r="W1590">
        <v>56.148648648648638</v>
      </c>
      <c r="X1590">
        <v>151.38496692100219</v>
      </c>
      <c r="Y1590">
        <v>137.78364361702128</v>
      </c>
      <c r="Z1590">
        <v>140.0179729729729</v>
      </c>
      <c r="AA1590">
        <v>30.960967819556405</v>
      </c>
      <c r="AB1590">
        <v>4.5662760048236635</v>
      </c>
      <c r="AC1590">
        <v>-56.702484091001743</v>
      </c>
    </row>
    <row r="1591" spans="1:29">
      <c r="A1591">
        <v>3</v>
      </c>
      <c r="B1591">
        <v>1226</v>
      </c>
      <c r="C1591">
        <v>2000</v>
      </c>
      <c r="D1591">
        <v>99</v>
      </c>
      <c r="E1591">
        <v>29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330</v>
      </c>
      <c r="R1591">
        <v>680</v>
      </c>
      <c r="S1591">
        <v>672</v>
      </c>
      <c r="T1591">
        <v>1.8919764894098012</v>
      </c>
      <c r="U1591">
        <v>1.8839898095222172</v>
      </c>
      <c r="V1591">
        <v>13.310294117647061</v>
      </c>
      <c r="W1591">
        <v>55.71875</v>
      </c>
      <c r="X1591">
        <v>154.24526798801855</v>
      </c>
      <c r="Y1591">
        <v>140.72764705882352</v>
      </c>
      <c r="Z1591">
        <v>142.40297619047621</v>
      </c>
      <c r="AA1591">
        <v>32.429088253477204</v>
      </c>
      <c r="AB1591">
        <v>4.6216757277786256</v>
      </c>
      <c r="AC1591">
        <v>-49.953092603783809</v>
      </c>
    </row>
    <row r="1592" spans="1:29">
      <c r="A1592">
        <v>3</v>
      </c>
      <c r="B1592">
        <v>1227</v>
      </c>
      <c r="C1592">
        <v>2000</v>
      </c>
      <c r="D1592">
        <v>99</v>
      </c>
      <c r="E1592">
        <v>30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321</v>
      </c>
      <c r="R1592">
        <v>689</v>
      </c>
      <c r="S1592">
        <v>688</v>
      </c>
      <c r="T1592">
        <v>1.9170173547108127</v>
      </c>
      <c r="U1592">
        <v>1.9121685048574828</v>
      </c>
      <c r="V1592">
        <v>13.574746008708273</v>
      </c>
      <c r="W1592">
        <v>56.436046511627922</v>
      </c>
      <c r="X1592">
        <v>152.95126795157472</v>
      </c>
      <c r="Y1592">
        <v>140.96676342525396</v>
      </c>
      <c r="Z1592">
        <v>141.17165697674412</v>
      </c>
      <c r="AA1592">
        <v>30.672832776094506</v>
      </c>
      <c r="AB1592">
        <v>4.5878356043695314</v>
      </c>
      <c r="AC1592">
        <v>-50.603778804163277</v>
      </c>
    </row>
    <row r="1593" spans="1:29">
      <c r="A1593">
        <v>3</v>
      </c>
      <c r="B1593">
        <v>1228</v>
      </c>
      <c r="C1593">
        <v>2000</v>
      </c>
      <c r="D1593">
        <v>99</v>
      </c>
      <c r="E1593">
        <v>31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421</v>
      </c>
      <c r="R1593">
        <v>910</v>
      </c>
      <c r="S1593">
        <v>898</v>
      </c>
      <c r="T1593">
        <v>2.531909713768997</v>
      </c>
      <c r="U1593">
        <v>2.5587842175602407</v>
      </c>
      <c r="V1593">
        <v>13.229670329670331</v>
      </c>
      <c r="W1593">
        <v>55.795100222717139</v>
      </c>
      <c r="X1593">
        <v>156.58912052194822</v>
      </c>
      <c r="Y1593">
        <v>142.82428571428585</v>
      </c>
      <c r="Z1593">
        <v>144.73285077951004</v>
      </c>
      <c r="AA1593">
        <v>29.369915536883401</v>
      </c>
      <c r="AB1593">
        <v>4.7788857300307193</v>
      </c>
      <c r="AC1593">
        <v>-50.408562783243717</v>
      </c>
    </row>
    <row r="1594" spans="1:29">
      <c r="A1594">
        <v>3</v>
      </c>
      <c r="B1594">
        <v>1229</v>
      </c>
      <c r="C1594">
        <v>2000</v>
      </c>
      <c r="D1594">
        <v>99</v>
      </c>
      <c r="E1594">
        <v>32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396</v>
      </c>
      <c r="R1594">
        <v>822</v>
      </c>
      <c r="S1594">
        <v>814</v>
      </c>
      <c r="T1594">
        <v>2.2870656974924355</v>
      </c>
      <c r="U1594">
        <v>2.3256351925425078</v>
      </c>
      <c r="V1594">
        <v>13.620437956204379</v>
      </c>
      <c r="W1594">
        <v>55.990171990171994</v>
      </c>
      <c r="X1594">
        <v>157.00943448450391</v>
      </c>
      <c r="Y1594">
        <v>143.70754257907544</v>
      </c>
      <c r="Z1594">
        <v>145.11990171990172</v>
      </c>
      <c r="AA1594">
        <v>31.186084072768555</v>
      </c>
      <c r="AB1594">
        <v>4.5841733633191648</v>
      </c>
      <c r="AC1594">
        <v>-56.679765880696145</v>
      </c>
    </row>
    <row r="1595" spans="1:29">
      <c r="A1595">
        <v>3</v>
      </c>
      <c r="B1595">
        <v>1230</v>
      </c>
      <c r="C1595">
        <v>2000</v>
      </c>
      <c r="D1595">
        <v>99</v>
      </c>
      <c r="E1595">
        <v>33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367</v>
      </c>
      <c r="R1595">
        <v>792</v>
      </c>
      <c r="S1595">
        <v>782</v>
      </c>
      <c r="T1595">
        <v>2.2035961464890623</v>
      </c>
      <c r="U1595">
        <v>2.1964026124267026</v>
      </c>
      <c r="V1595">
        <v>13.612373737373735</v>
      </c>
      <c r="W1595">
        <v>55.845268542199491</v>
      </c>
      <c r="X1595">
        <v>154.31618459787478</v>
      </c>
      <c r="Y1595">
        <v>140.86287878787871</v>
      </c>
      <c r="Z1595">
        <v>142.66419437340139</v>
      </c>
      <c r="AA1595">
        <v>29.904124664020927</v>
      </c>
      <c r="AB1595">
        <v>4.7522073877054201</v>
      </c>
      <c r="AC1595">
        <v>-54.301688044144719</v>
      </c>
    </row>
    <row r="1596" spans="1:29">
      <c r="A1596">
        <v>3</v>
      </c>
      <c r="B1596">
        <v>1231</v>
      </c>
      <c r="C1596">
        <v>2000</v>
      </c>
      <c r="D1596">
        <v>99</v>
      </c>
      <c r="E1596">
        <v>34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404</v>
      </c>
      <c r="R1596">
        <v>862</v>
      </c>
      <c r="S1596">
        <v>851</v>
      </c>
      <c r="T1596">
        <v>2.3983584321636005</v>
      </c>
      <c r="U1596">
        <v>2.4054758136999457</v>
      </c>
      <c r="V1596">
        <v>13.484918793503478</v>
      </c>
      <c r="W1596">
        <v>56.019976498237362</v>
      </c>
      <c r="X1596">
        <v>155.32021326603183</v>
      </c>
      <c r="Y1596">
        <v>141.74361948955939</v>
      </c>
      <c r="Z1596">
        <v>143.57579318448902</v>
      </c>
      <c r="AA1596">
        <v>31.864818414246837</v>
      </c>
      <c r="AB1596">
        <v>4.7249444813642256</v>
      </c>
      <c r="AC1596">
        <v>-55.253512283259717</v>
      </c>
    </row>
    <row r="1597" spans="1:29">
      <c r="A1597">
        <v>3</v>
      </c>
      <c r="B1597">
        <v>1232</v>
      </c>
      <c r="C1597">
        <v>2000</v>
      </c>
      <c r="D1597">
        <v>99</v>
      </c>
      <c r="E1597">
        <v>35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377</v>
      </c>
      <c r="R1597">
        <v>759</v>
      </c>
      <c r="S1597">
        <v>754</v>
      </c>
      <c r="T1597">
        <v>2.1117796403853513</v>
      </c>
      <c r="U1597">
        <v>2.1298746677072677</v>
      </c>
      <c r="V1597">
        <v>13.606060606060604</v>
      </c>
      <c r="W1597">
        <v>55.881962864721487</v>
      </c>
      <c r="X1597">
        <v>155.29328805507623</v>
      </c>
      <c r="Y1597">
        <v>142.53517786561252</v>
      </c>
      <c r="Z1597">
        <v>143.48037135278503</v>
      </c>
      <c r="AA1597">
        <v>30.571900499107858</v>
      </c>
      <c r="AB1597">
        <v>4.6658211349496206</v>
      </c>
      <c r="AC1597">
        <v>-55.988339129078589</v>
      </c>
    </row>
    <row r="1598" spans="1:29">
      <c r="A1598">
        <v>3</v>
      </c>
      <c r="B1598">
        <v>1233</v>
      </c>
      <c r="C1598">
        <v>2000</v>
      </c>
      <c r="D1598">
        <v>99</v>
      </c>
      <c r="E1598">
        <v>36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144</v>
      </c>
      <c r="R1598">
        <v>269</v>
      </c>
      <c r="S1598">
        <v>264</v>
      </c>
      <c r="T1598">
        <v>0.74844364066358304</v>
      </c>
      <c r="U1598">
        <v>0.73342176557235228</v>
      </c>
      <c r="V1598">
        <v>14.460966542750928</v>
      </c>
      <c r="W1598">
        <v>55.681818181818173</v>
      </c>
      <c r="X1598">
        <v>152.23753156629229</v>
      </c>
      <c r="Y1598">
        <v>138.48773234200752</v>
      </c>
      <c r="Z1598">
        <v>141.11060606060616</v>
      </c>
      <c r="AA1598">
        <v>31.407058069840819</v>
      </c>
      <c r="AB1598">
        <v>5.1335470958318759</v>
      </c>
      <c r="AC1598">
        <v>-56.597029424301354</v>
      </c>
    </row>
    <row r="1599" spans="1:29">
      <c r="A1599">
        <v>3</v>
      </c>
      <c r="B1599">
        <v>1234</v>
      </c>
      <c r="C1599">
        <v>2000</v>
      </c>
      <c r="D1599">
        <v>99</v>
      </c>
      <c r="E1599">
        <v>37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374</v>
      </c>
      <c r="R1599">
        <v>702</v>
      </c>
      <c r="S1599">
        <v>693</v>
      </c>
      <c r="T1599">
        <v>1.9531874934789424</v>
      </c>
      <c r="U1599">
        <v>1.9805785730129912</v>
      </c>
      <c r="V1599">
        <v>13.876068376068378</v>
      </c>
      <c r="W1599">
        <v>55.939393939393938</v>
      </c>
      <c r="X1599">
        <v>157.0172514376199</v>
      </c>
      <c r="Y1599">
        <v>143.30612535612525</v>
      </c>
      <c r="Z1599">
        <v>145.16724386724377</v>
      </c>
      <c r="AA1599">
        <v>30.542509028757259</v>
      </c>
      <c r="AB1599">
        <v>4.5879971620314812</v>
      </c>
      <c r="AC1599">
        <v>-55.028141950767321</v>
      </c>
    </row>
    <row r="1600" spans="1:29">
      <c r="A1600">
        <v>3</v>
      </c>
      <c r="B1600">
        <v>1235</v>
      </c>
      <c r="C1600">
        <v>2000</v>
      </c>
      <c r="D1600">
        <v>99</v>
      </c>
      <c r="E1600">
        <v>38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  <c r="Q1600">
        <v>350</v>
      </c>
      <c r="R1600">
        <v>695</v>
      </c>
      <c r="S1600">
        <v>678</v>
      </c>
      <c r="T1600">
        <v>1.9337112649114871</v>
      </c>
      <c r="U1600">
        <v>1.9182972185149061</v>
      </c>
      <c r="V1600">
        <v>13.50359712230216</v>
      </c>
      <c r="W1600">
        <v>56.01917404129793</v>
      </c>
      <c r="X1600">
        <v>155.98135576046187</v>
      </c>
      <c r="Y1600">
        <v>140.19769784172669</v>
      </c>
      <c r="Z1600">
        <v>143.71297935103252</v>
      </c>
      <c r="AA1600">
        <v>31.155417948161325</v>
      </c>
      <c r="AB1600">
        <v>4.802093744664039</v>
      </c>
      <c r="AC1600">
        <v>-54.280867965187412</v>
      </c>
    </row>
    <row r="1601" spans="1:29">
      <c r="A1601">
        <v>3</v>
      </c>
      <c r="B1601">
        <v>1236</v>
      </c>
      <c r="C1601">
        <v>2000</v>
      </c>
      <c r="D1601">
        <v>99</v>
      </c>
      <c r="E1601">
        <v>39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  <c r="Q1601">
        <v>392</v>
      </c>
      <c r="R1601">
        <v>759</v>
      </c>
      <c r="S1601">
        <v>753</v>
      </c>
      <c r="T1601">
        <v>2.1117796403853513</v>
      </c>
      <c r="U1601">
        <v>2.151924649385113</v>
      </c>
      <c r="V1601">
        <v>13.529644268774701</v>
      </c>
      <c r="W1601">
        <v>55.936254980079688</v>
      </c>
      <c r="X1601">
        <v>157.15109548544933</v>
      </c>
      <c r="Y1601">
        <v>144.01080368906463</v>
      </c>
      <c r="Z1601">
        <v>145.1583001328022</v>
      </c>
      <c r="AA1601">
        <v>30.737629598569335</v>
      </c>
      <c r="AB1601">
        <v>4.5970341265879764</v>
      </c>
      <c r="AC1601">
        <v>-53.226985575380752</v>
      </c>
    </row>
    <row r="1602" spans="1:29">
      <c r="A1602">
        <v>3</v>
      </c>
      <c r="B1602">
        <v>1237</v>
      </c>
      <c r="C1602">
        <v>2000</v>
      </c>
      <c r="D1602">
        <v>99</v>
      </c>
      <c r="E1602">
        <v>40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  <c r="Q1602">
        <v>391</v>
      </c>
      <c r="R1602">
        <v>801</v>
      </c>
      <c r="S1602">
        <v>794</v>
      </c>
      <c r="T1602">
        <v>2.2286370117900742</v>
      </c>
      <c r="U1602">
        <v>2.2497753805772662</v>
      </c>
      <c r="V1602">
        <v>13.992509363295882</v>
      </c>
      <c r="W1602">
        <v>56.059193954659939</v>
      </c>
      <c r="X1602">
        <v>155.77048191385924</v>
      </c>
      <c r="Y1602">
        <v>142.6646691635454</v>
      </c>
      <c r="Z1602">
        <v>143.92241813601999</v>
      </c>
      <c r="AA1602">
        <v>29.899165572992523</v>
      </c>
      <c r="AB1602">
        <v>4.7536566707365742</v>
      </c>
      <c r="AC1602">
        <v>-49.078787359677989</v>
      </c>
    </row>
    <row r="1603" spans="1:29">
      <c r="A1603">
        <v>3</v>
      </c>
      <c r="B1603">
        <v>1238</v>
      </c>
      <c r="C1603">
        <v>2000</v>
      </c>
      <c r="D1603">
        <v>99</v>
      </c>
      <c r="E1603">
        <v>41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  <c r="Q1603">
        <v>394</v>
      </c>
      <c r="R1603">
        <v>766</v>
      </c>
      <c r="S1603">
        <v>764</v>
      </c>
      <c r="T1603">
        <v>2.1312558689528047</v>
      </c>
      <c r="U1603">
        <v>2.1446776866568871</v>
      </c>
      <c r="V1603">
        <v>13.556135770234985</v>
      </c>
      <c r="W1603">
        <v>55.88219895287957</v>
      </c>
      <c r="X1603">
        <v>154.529587648405</v>
      </c>
      <c r="Y1603">
        <v>142.21422976501319</v>
      </c>
      <c r="Z1603">
        <v>142.58651832460748</v>
      </c>
      <c r="AA1603">
        <v>45.729504766643991</v>
      </c>
      <c r="AB1603">
        <v>4.5116773888367909</v>
      </c>
      <c r="AC1603">
        <v>-26.227405121865274</v>
      </c>
    </row>
    <row r="1604" spans="1:29">
      <c r="A1604">
        <v>3</v>
      </c>
      <c r="B1604">
        <v>1239</v>
      </c>
      <c r="C1604">
        <v>2000</v>
      </c>
      <c r="D1604">
        <v>99</v>
      </c>
      <c r="E1604">
        <v>42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  <c r="Q1604">
        <v>378</v>
      </c>
      <c r="R1604">
        <v>688</v>
      </c>
      <c r="S1604">
        <v>677</v>
      </c>
      <c r="T1604">
        <v>1.9142350363440337</v>
      </c>
      <c r="U1604">
        <v>1.8972394860125648</v>
      </c>
      <c r="V1604">
        <v>13.396802325581397</v>
      </c>
      <c r="W1604">
        <v>55.877400295420976</v>
      </c>
      <c r="X1604">
        <v>153.65860187961388</v>
      </c>
      <c r="Y1604">
        <v>140.06947674418603</v>
      </c>
      <c r="Z1604">
        <v>142.34534711964551</v>
      </c>
      <c r="AB1604">
        <v>4.7166107402682886</v>
      </c>
    </row>
    <row r="1605" spans="1:29">
      <c r="A1605">
        <v>3</v>
      </c>
      <c r="B1605">
        <v>1240</v>
      </c>
      <c r="C1605">
        <v>2000</v>
      </c>
      <c r="D1605">
        <v>99</v>
      </c>
      <c r="E1605">
        <v>43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  <c r="Q1605">
        <v>366</v>
      </c>
      <c r="R1605">
        <v>724</v>
      </c>
      <c r="S1605">
        <v>722</v>
      </c>
      <c r="T1605">
        <v>2.0143984975480822</v>
      </c>
      <c r="U1605">
        <v>2.0114879223292577</v>
      </c>
      <c r="V1605">
        <v>13.703038674033156</v>
      </c>
      <c r="W1605">
        <v>56.06094182825484</v>
      </c>
      <c r="X1605">
        <v>153.07369076336479</v>
      </c>
      <c r="Y1605">
        <v>141.12002762430961</v>
      </c>
      <c r="Z1605">
        <v>141.51094182825503</v>
      </c>
      <c r="AA1605">
        <v>30.055646534163476</v>
      </c>
      <c r="AB1605">
        <v>4.414048110250687</v>
      </c>
      <c r="AC1605">
        <v>-48.628050126619776</v>
      </c>
    </row>
    <row r="1606" spans="1:29">
      <c r="A1606">
        <v>3</v>
      </c>
      <c r="B1606">
        <v>1241</v>
      </c>
      <c r="C1606">
        <v>2000</v>
      </c>
      <c r="D1606">
        <v>99</v>
      </c>
      <c r="E1606">
        <v>44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  <c r="Q1606">
        <v>375</v>
      </c>
      <c r="R1606">
        <v>706</v>
      </c>
      <c r="S1606">
        <v>696</v>
      </c>
      <c r="T1606">
        <v>1.9643167669460575</v>
      </c>
      <c r="U1606">
        <v>1.9591113408509224</v>
      </c>
      <c r="V1606">
        <v>13.9971671388102</v>
      </c>
      <c r="W1606">
        <v>56.270114942528735</v>
      </c>
      <c r="X1606">
        <v>154.88584152550939</v>
      </c>
      <c r="Y1606">
        <v>140.94971671388112</v>
      </c>
      <c r="Z1606">
        <v>142.97485632183924</v>
      </c>
      <c r="AA1606">
        <v>30.639173473328693</v>
      </c>
      <c r="AB1606">
        <v>4.5342278092161239</v>
      </c>
      <c r="AC1606">
        <v>-55.654022292378912</v>
      </c>
    </row>
    <row r="1607" spans="1:29">
      <c r="A1607">
        <v>3</v>
      </c>
      <c r="B1607">
        <v>1242</v>
      </c>
      <c r="C1607">
        <v>2000</v>
      </c>
      <c r="D1607">
        <v>99</v>
      </c>
      <c r="E1607">
        <v>45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  <c r="Q1607">
        <v>399</v>
      </c>
      <c r="R1607">
        <v>781</v>
      </c>
      <c r="S1607">
        <v>769</v>
      </c>
      <c r="T1607">
        <v>2.172990644454492</v>
      </c>
      <c r="U1607">
        <v>2.1706395713341826</v>
      </c>
      <c r="V1607">
        <v>13.770806658130603</v>
      </c>
      <c r="W1607">
        <v>55.548764629388813</v>
      </c>
      <c r="X1607">
        <v>155.04430106691561</v>
      </c>
      <c r="Y1607">
        <v>141.1713188220231</v>
      </c>
      <c r="Z1607">
        <v>143.37425227568281</v>
      </c>
      <c r="AA1607">
        <v>30.682239246754904</v>
      </c>
      <c r="AB1607">
        <v>4.9730641594953919</v>
      </c>
      <c r="AC1607">
        <v>-53.340785886410842</v>
      </c>
    </row>
    <row r="1608" spans="1:29">
      <c r="A1608">
        <v>3</v>
      </c>
      <c r="B1608">
        <v>1243</v>
      </c>
      <c r="C1608">
        <v>2000</v>
      </c>
      <c r="D1608">
        <v>99</v>
      </c>
      <c r="E1608">
        <v>46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  <c r="Q1608">
        <v>312</v>
      </c>
      <c r="R1608">
        <v>594</v>
      </c>
      <c r="S1608">
        <v>587</v>
      </c>
      <c r="T1608">
        <v>1.6526971098667964</v>
      </c>
      <c r="U1608">
        <v>1.6591685900845985</v>
      </c>
      <c r="V1608">
        <v>13.664983164983164</v>
      </c>
      <c r="W1608">
        <v>55.948892674616687</v>
      </c>
      <c r="X1608">
        <v>154.79807099525425</v>
      </c>
      <c r="Y1608">
        <v>141.8776094276094</v>
      </c>
      <c r="Z1608">
        <v>143.56950596252119</v>
      </c>
      <c r="AA1608">
        <v>29.56240084479332</v>
      </c>
      <c r="AB1608">
        <v>4.5327629543586738</v>
      </c>
      <c r="AC1608">
        <v>-53.232495416998944</v>
      </c>
    </row>
    <row r="1609" spans="1:29">
      <c r="A1609">
        <v>3</v>
      </c>
      <c r="B1609">
        <v>1244</v>
      </c>
      <c r="C1609">
        <v>2000</v>
      </c>
      <c r="D1609">
        <v>99</v>
      </c>
      <c r="E1609">
        <v>47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  <c r="Q1609">
        <v>337</v>
      </c>
      <c r="R1609">
        <v>674</v>
      </c>
      <c r="S1609">
        <v>667</v>
      </c>
      <c r="T1609">
        <v>1.8752825792091263</v>
      </c>
      <c r="U1609">
        <v>1.8314163532074752</v>
      </c>
      <c r="V1609">
        <v>13.3946587537092</v>
      </c>
      <c r="W1609">
        <v>55.944527736131938</v>
      </c>
      <c r="X1609">
        <v>151.21041244040373</v>
      </c>
      <c r="Y1609">
        <v>138.0183976261128</v>
      </c>
      <c r="Z1609">
        <v>139.4668665667167</v>
      </c>
      <c r="AA1609">
        <v>30.256406454846605</v>
      </c>
      <c r="AB1609">
        <v>4.0626553761060444</v>
      </c>
      <c r="AC1609">
        <v>-74.348835141288475</v>
      </c>
    </row>
    <row r="1610" spans="1:29">
      <c r="A1610">
        <v>3</v>
      </c>
      <c r="B1610">
        <v>1245</v>
      </c>
      <c r="C1610">
        <v>2000</v>
      </c>
      <c r="D1610">
        <v>99</v>
      </c>
      <c r="E1610">
        <v>48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  <c r="Q1610">
        <v>307</v>
      </c>
      <c r="R1610">
        <v>637</v>
      </c>
      <c r="S1610">
        <v>621</v>
      </c>
      <c r="T1610">
        <v>1.7723367996382988</v>
      </c>
      <c r="U1610">
        <v>1.7508669826389684</v>
      </c>
      <c r="V1610">
        <v>13.488226059654629</v>
      </c>
      <c r="W1610">
        <v>55.615136876006439</v>
      </c>
      <c r="X1610">
        <v>153.76060249918785</v>
      </c>
      <c r="Y1610">
        <v>139.61224489795927</v>
      </c>
      <c r="Z1610">
        <v>143.20933977455729</v>
      </c>
      <c r="AA1610">
        <v>32.135664162395258</v>
      </c>
      <c r="AB1610">
        <v>4.8952008627738177</v>
      </c>
      <c r="AC1610">
        <v>-54.513926885453479</v>
      </c>
    </row>
    <row r="1611" spans="1:29">
      <c r="A1611">
        <v>3</v>
      </c>
      <c r="B1611">
        <v>1246</v>
      </c>
      <c r="C1611">
        <v>2000</v>
      </c>
      <c r="D1611">
        <v>99</v>
      </c>
      <c r="E1611">
        <v>49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  <c r="Q1611">
        <v>282</v>
      </c>
      <c r="R1611">
        <v>557</v>
      </c>
      <c r="S1611">
        <v>549</v>
      </c>
      <c r="T1611">
        <v>1.5497513302959689</v>
      </c>
      <c r="U1611">
        <v>1.5270380123768501</v>
      </c>
      <c r="V1611">
        <v>13.43806104129264</v>
      </c>
      <c r="W1611">
        <v>55.861566484517311</v>
      </c>
      <c r="X1611">
        <v>152.70826728080138</v>
      </c>
      <c r="Y1611">
        <v>139.25296229802501</v>
      </c>
      <c r="Z1611">
        <v>141.28214936247713</v>
      </c>
      <c r="AA1611">
        <v>31.570642592517849</v>
      </c>
      <c r="AB1611">
        <v>4.9222514457065314</v>
      </c>
      <c r="AC1611">
        <v>-54.253740143135182</v>
      </c>
    </row>
    <row r="1612" spans="1:29">
      <c r="A1612">
        <v>3</v>
      </c>
      <c r="B1612">
        <v>1247</v>
      </c>
      <c r="C1612">
        <v>2000</v>
      </c>
      <c r="D1612">
        <v>99</v>
      </c>
      <c r="E1612">
        <v>50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  <c r="Q1612">
        <v>266</v>
      </c>
      <c r="R1612">
        <v>531</v>
      </c>
      <c r="S1612">
        <v>529</v>
      </c>
      <c r="T1612">
        <v>1.4774110527597124</v>
      </c>
      <c r="U1612">
        <v>1.4670541872196627</v>
      </c>
      <c r="V1612">
        <v>13.798493408662896</v>
      </c>
      <c r="W1612">
        <v>56.478260869565219</v>
      </c>
      <c r="X1612">
        <v>152.58664838516836</v>
      </c>
      <c r="Y1612">
        <v>140.3335216572506</v>
      </c>
      <c r="Z1612">
        <v>140.86408317580356</v>
      </c>
      <c r="AA1612">
        <v>29.936684211657447</v>
      </c>
      <c r="AB1612">
        <v>4.5455061004121688</v>
      </c>
      <c r="AC1612">
        <v>-51.017359884788164</v>
      </c>
    </row>
    <row r="1613" spans="1:29">
      <c r="A1613">
        <v>3</v>
      </c>
      <c r="B1613">
        <v>1248</v>
      </c>
      <c r="C1613">
        <v>2000</v>
      </c>
      <c r="D1613">
        <v>99</v>
      </c>
      <c r="E1613">
        <v>51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  <c r="Q1613">
        <v>267</v>
      </c>
      <c r="R1613">
        <v>599</v>
      </c>
      <c r="S1613">
        <v>586</v>
      </c>
      <c r="T1613">
        <v>1.6666087017006912</v>
      </c>
      <c r="U1613">
        <v>1.6569793419037295</v>
      </c>
      <c r="V1613">
        <v>13.323873121869783</v>
      </c>
      <c r="W1613">
        <v>55.74061433447099</v>
      </c>
      <c r="X1613">
        <v>155.07554121441115</v>
      </c>
      <c r="Y1613">
        <v>140.50767946577639</v>
      </c>
      <c r="Z1613">
        <v>143.6247440273039</v>
      </c>
      <c r="AA1613">
        <v>31.090080263722999</v>
      </c>
      <c r="AB1613">
        <v>4.7541204292739749</v>
      </c>
      <c r="AC1613">
        <v>-59.334930116787646</v>
      </c>
    </row>
    <row r="1614" spans="1:29">
      <c r="A1614">
        <v>3</v>
      </c>
      <c r="B1614">
        <v>1249</v>
      </c>
      <c r="C1614">
        <v>2000</v>
      </c>
      <c r="D1614">
        <v>99</v>
      </c>
      <c r="E1614">
        <v>52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  <c r="Q1614">
        <v>109</v>
      </c>
      <c r="R1614">
        <v>240</v>
      </c>
      <c r="S1614">
        <v>238</v>
      </c>
      <c r="T1614">
        <v>0.66775640802698855</v>
      </c>
      <c r="U1614">
        <v>0.65291176997112599</v>
      </c>
      <c r="V1614">
        <v>14.125</v>
      </c>
      <c r="W1614">
        <v>56.886554621848738</v>
      </c>
      <c r="X1614">
        <v>150.64734561213436</v>
      </c>
      <c r="Y1614">
        <v>138.18249999999998</v>
      </c>
      <c r="Z1614">
        <v>139.34369747899157</v>
      </c>
      <c r="AA1614">
        <v>28.751283898714121</v>
      </c>
      <c r="AB1614">
        <v>4.2356713350756783</v>
      </c>
      <c r="AC1614">
        <v>-44.159450706464469</v>
      </c>
    </row>
    <row r="1615" spans="1:29">
      <c r="A1615">
        <v>3</v>
      </c>
      <c r="B1615">
        <v>1250</v>
      </c>
      <c r="C1615">
        <v>1999</v>
      </c>
      <c r="D1615">
        <v>99</v>
      </c>
      <c r="E1615">
        <v>1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  <c r="Q1615">
        <v>571</v>
      </c>
      <c r="R1615">
        <v>1073</v>
      </c>
      <c r="S1615">
        <v>994</v>
      </c>
      <c r="T1615">
        <v>2.6877242640382235</v>
      </c>
      <c r="U1615">
        <v>2.7235342844908406</v>
      </c>
      <c r="V1615">
        <v>14.665424044734396</v>
      </c>
      <c r="W1615">
        <v>55.557344064386321</v>
      </c>
      <c r="X1615">
        <v>159.57870673752177</v>
      </c>
      <c r="Y1615">
        <v>137.0110904007455</v>
      </c>
      <c r="Z1615">
        <v>147.90030181086513</v>
      </c>
      <c r="AA1615">
        <v>30.99642528083924</v>
      </c>
      <c r="AB1615">
        <v>4.7001895792419282</v>
      </c>
      <c r="AC1615">
        <v>-54.629837811709102</v>
      </c>
    </row>
    <row r="1616" spans="1:29">
      <c r="A1616">
        <v>3</v>
      </c>
      <c r="B1616">
        <v>1251</v>
      </c>
      <c r="C1616">
        <v>1999</v>
      </c>
      <c r="D1616">
        <v>99</v>
      </c>
      <c r="E1616">
        <v>2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  <c r="Q1616">
        <v>619</v>
      </c>
      <c r="R1616">
        <v>1015.5</v>
      </c>
      <c r="S1616">
        <v>967.5</v>
      </c>
      <c r="T1616">
        <v>2.5436943058069121</v>
      </c>
      <c r="U1616">
        <v>2.6346103562807657</v>
      </c>
      <c r="V1616">
        <v>15.00738552437223</v>
      </c>
      <c r="W1616">
        <v>55.611369509043918</v>
      </c>
      <c r="X1616">
        <v>159.53767524283674</v>
      </c>
      <c r="Y1616">
        <v>140.04224519940948</v>
      </c>
      <c r="Z1616">
        <v>146.99007751938015</v>
      </c>
      <c r="AA1616">
        <v>29.802685912360442</v>
      </c>
      <c r="AB1616">
        <v>6.9616798987984563</v>
      </c>
      <c r="AC1616">
        <v>-18.919752188842988</v>
      </c>
    </row>
    <row r="1617" spans="1:29">
      <c r="A1617">
        <v>3</v>
      </c>
      <c r="B1617">
        <v>1252</v>
      </c>
      <c r="C1617">
        <v>1999</v>
      </c>
      <c r="D1617">
        <v>99</v>
      </c>
      <c r="E1617">
        <v>3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  <c r="Q1617">
        <v>486</v>
      </c>
      <c r="R1617">
        <v>841</v>
      </c>
      <c r="S1617">
        <v>773</v>
      </c>
      <c r="T1617">
        <v>2.106594693435365</v>
      </c>
      <c r="U1617">
        <v>2.1209042333384645</v>
      </c>
      <c r="V1617">
        <v>14.774078478002378</v>
      </c>
      <c r="W1617">
        <v>55.359637774902971</v>
      </c>
      <c r="X1617">
        <v>159.16394737215023</v>
      </c>
      <c r="Y1617">
        <v>136.12806183115345</v>
      </c>
      <c r="Z1617">
        <v>148.10310478654597</v>
      </c>
      <c r="AA1617">
        <v>31.013486040154177</v>
      </c>
      <c r="AB1617">
        <v>4.870113824715788</v>
      </c>
      <c r="AC1617">
        <v>-57.248882100347153</v>
      </c>
    </row>
    <row r="1618" spans="1:29">
      <c r="A1618">
        <v>3</v>
      </c>
      <c r="B1618">
        <v>1253</v>
      </c>
      <c r="C1618">
        <v>1999</v>
      </c>
      <c r="D1618">
        <v>99</v>
      </c>
      <c r="E1618">
        <v>4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  <c r="Q1618">
        <v>455</v>
      </c>
      <c r="R1618">
        <v>707</v>
      </c>
      <c r="S1618">
        <v>632</v>
      </c>
      <c r="T1618">
        <v>1.7709422690354375</v>
      </c>
      <c r="U1618">
        <v>1.7288756854969651</v>
      </c>
      <c r="V1618">
        <v>15.118811881188115</v>
      </c>
      <c r="W1618">
        <v>55.077531645569607</v>
      </c>
      <c r="X1618">
        <v>158.58302901950938</v>
      </c>
      <c r="Y1618">
        <v>131.9978783592646</v>
      </c>
      <c r="Z1618">
        <v>147.66218354430387</v>
      </c>
      <c r="AA1618">
        <v>30.580773572961323</v>
      </c>
      <c r="AB1618">
        <v>4.9655778644060788</v>
      </c>
      <c r="AC1618">
        <v>-57.452293859242147</v>
      </c>
    </row>
    <row r="1619" spans="1:29">
      <c r="A1619">
        <v>3</v>
      </c>
      <c r="B1619">
        <v>1254</v>
      </c>
      <c r="C1619">
        <v>1999</v>
      </c>
      <c r="D1619">
        <v>99</v>
      </c>
      <c r="E1619">
        <v>5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  <c r="Q1619">
        <v>494</v>
      </c>
      <c r="R1619">
        <v>807</v>
      </c>
      <c r="S1619">
        <v>739</v>
      </c>
      <c r="T1619">
        <v>2.0214291529159802</v>
      </c>
      <c r="U1619">
        <v>2.0048529492787912</v>
      </c>
      <c r="V1619">
        <v>15.156133828996278</v>
      </c>
      <c r="W1619">
        <v>55.599458728010816</v>
      </c>
      <c r="X1619">
        <v>156.99895685235236</v>
      </c>
      <c r="Y1619">
        <v>134.10086741016102</v>
      </c>
      <c r="Z1619">
        <v>146.44032476319347</v>
      </c>
      <c r="AA1619">
        <v>29.634423175956748</v>
      </c>
      <c r="AB1619">
        <v>5.176380178302824</v>
      </c>
      <c r="AC1619">
        <v>-50.81386991153709</v>
      </c>
    </row>
    <row r="1620" spans="1:29">
      <c r="A1620">
        <v>3</v>
      </c>
      <c r="B1620">
        <v>1255</v>
      </c>
      <c r="C1620">
        <v>1999</v>
      </c>
      <c r="D1620">
        <v>99</v>
      </c>
      <c r="E1620">
        <v>6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  <c r="Q1620">
        <v>438</v>
      </c>
      <c r="R1620">
        <v>704</v>
      </c>
      <c r="S1620">
        <v>647</v>
      </c>
      <c r="T1620">
        <v>1.7634276625190213</v>
      </c>
      <c r="U1620">
        <v>1.7513493557702211</v>
      </c>
      <c r="V1620">
        <v>14.866477272727275</v>
      </c>
      <c r="W1620">
        <v>55.489953632148357</v>
      </c>
      <c r="X1620">
        <v>157.69892519452387</v>
      </c>
      <c r="Y1620">
        <v>134.28352272727247</v>
      </c>
      <c r="Z1620">
        <v>146.11375579598123</v>
      </c>
      <c r="AA1620">
        <v>28.841809864319565</v>
      </c>
      <c r="AB1620">
        <v>4.9644306223716628</v>
      </c>
      <c r="AC1620">
        <v>-45.920754424445917</v>
      </c>
    </row>
    <row r="1621" spans="1:29">
      <c r="A1621">
        <v>3</v>
      </c>
      <c r="B1621">
        <v>1256</v>
      </c>
      <c r="C1621">
        <v>1999</v>
      </c>
      <c r="D1621">
        <v>99</v>
      </c>
      <c r="E1621">
        <v>7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  <c r="Q1621">
        <v>450</v>
      </c>
      <c r="R1621">
        <v>759</v>
      </c>
      <c r="S1621">
        <v>680</v>
      </c>
      <c r="T1621">
        <v>1.90119544865332</v>
      </c>
      <c r="U1621">
        <v>1.8592233435982393</v>
      </c>
      <c r="V1621">
        <v>15.91172595520422</v>
      </c>
      <c r="W1621">
        <v>55.723529411764702</v>
      </c>
      <c r="X1621">
        <v>158.79635775532901</v>
      </c>
      <c r="Y1621">
        <v>132.22463768115921</v>
      </c>
      <c r="Z1621">
        <v>147.58602941176437</v>
      </c>
      <c r="AA1621">
        <v>29.339934071046752</v>
      </c>
      <c r="AB1621">
        <v>4.6762893046622924</v>
      </c>
      <c r="AC1621">
        <v>-47.667286643008119</v>
      </c>
    </row>
    <row r="1622" spans="1:29">
      <c r="A1622">
        <v>3</v>
      </c>
      <c r="B1622">
        <v>1257</v>
      </c>
      <c r="C1622">
        <v>1999</v>
      </c>
      <c r="D1622">
        <v>99</v>
      </c>
      <c r="E1622">
        <v>8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  <c r="Q1622">
        <v>432</v>
      </c>
      <c r="R1622">
        <v>715.75</v>
      </c>
      <c r="S1622">
        <v>649.75</v>
      </c>
      <c r="T1622">
        <v>1.792859871374985</v>
      </c>
      <c r="U1622">
        <v>1.7647249966384921</v>
      </c>
      <c r="V1622">
        <v>14.438002095703805</v>
      </c>
      <c r="W1622">
        <v>55.222777991535189</v>
      </c>
      <c r="X1622">
        <v>158.72174934126099</v>
      </c>
      <c r="Y1622">
        <v>133.08780998952156</v>
      </c>
      <c r="Z1622">
        <v>146.60654097729901</v>
      </c>
      <c r="AA1622">
        <v>29.750308485741758</v>
      </c>
      <c r="AB1622">
        <v>4.6109932519874643</v>
      </c>
      <c r="AC1622">
        <v>-46.417145920887741</v>
      </c>
    </row>
    <row r="1623" spans="1:29">
      <c r="A1623">
        <v>3</v>
      </c>
      <c r="B1623">
        <v>1258</v>
      </c>
      <c r="C1623">
        <v>1999</v>
      </c>
      <c r="D1623">
        <v>99</v>
      </c>
      <c r="E1623">
        <v>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  <c r="Q1623">
        <v>478</v>
      </c>
      <c r="R1623">
        <v>772.5</v>
      </c>
      <c r="S1623">
        <v>685.5</v>
      </c>
      <c r="T1623">
        <v>1.9350111779771937</v>
      </c>
      <c r="U1623">
        <v>1.8601477819352596</v>
      </c>
      <c r="V1623">
        <v>14.656310679611654</v>
      </c>
      <c r="W1623">
        <v>55.588621444201323</v>
      </c>
      <c r="X1623">
        <v>157.27538244152501</v>
      </c>
      <c r="Y1623">
        <v>129.9785113268608</v>
      </c>
      <c r="Z1623">
        <v>146.47469000729387</v>
      </c>
      <c r="AA1623">
        <v>30.139190735543743</v>
      </c>
      <c r="AB1623">
        <v>5.084693531679978</v>
      </c>
      <c r="AC1623">
        <v>-47.871430309948721</v>
      </c>
    </row>
    <row r="1624" spans="1:29">
      <c r="A1624">
        <v>3</v>
      </c>
      <c r="B1624">
        <v>1259</v>
      </c>
      <c r="C1624">
        <v>1999</v>
      </c>
      <c r="D1624">
        <v>99</v>
      </c>
      <c r="E1624">
        <v>10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  <c r="Q1624">
        <v>493</v>
      </c>
      <c r="R1624">
        <v>836</v>
      </c>
      <c r="S1624">
        <v>775</v>
      </c>
      <c r="T1624">
        <v>2.0940703492413375</v>
      </c>
      <c r="U1624">
        <v>2.1197630429264338</v>
      </c>
      <c r="V1624">
        <v>14.16746411483253</v>
      </c>
      <c r="W1624">
        <v>55.494193548387102</v>
      </c>
      <c r="X1624">
        <v>158.74540581731091</v>
      </c>
      <c r="Y1624">
        <v>136.86854066985643</v>
      </c>
      <c r="Z1624">
        <v>147.64141935483866</v>
      </c>
      <c r="AA1624">
        <v>30.472709957911604</v>
      </c>
      <c r="AB1624">
        <v>5.1374304950599186</v>
      </c>
      <c r="AC1624">
        <v>-45.211619714320989</v>
      </c>
    </row>
    <row r="1625" spans="1:29">
      <c r="A1625">
        <v>3</v>
      </c>
      <c r="B1625">
        <v>1260</v>
      </c>
      <c r="C1625">
        <v>1999</v>
      </c>
      <c r="D1625">
        <v>99</v>
      </c>
      <c r="E1625">
        <v>11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  <c r="Q1625">
        <v>452</v>
      </c>
      <c r="R1625">
        <v>769</v>
      </c>
      <c r="S1625">
        <v>709</v>
      </c>
      <c r="T1625">
        <v>1.9262441370413748</v>
      </c>
      <c r="U1625">
        <v>1.9194118749236049</v>
      </c>
      <c r="V1625">
        <v>16.49804941482445</v>
      </c>
      <c r="W1625">
        <v>55.399153737658679</v>
      </c>
      <c r="X1625">
        <v>156.40142747049478</v>
      </c>
      <c r="Y1625">
        <v>134.73003901170352</v>
      </c>
      <c r="Z1625">
        <v>146.13173483779971</v>
      </c>
      <c r="AA1625">
        <v>31.459641147172203</v>
      </c>
      <c r="AB1625">
        <v>4.7581923254810246</v>
      </c>
      <c r="AC1625">
        <v>-52.226978659203517</v>
      </c>
    </row>
    <row r="1626" spans="1:29">
      <c r="A1626">
        <v>3</v>
      </c>
      <c r="B1626">
        <v>1261</v>
      </c>
      <c r="C1626">
        <v>1999</v>
      </c>
      <c r="D1626">
        <v>99</v>
      </c>
      <c r="E1626">
        <v>12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  <c r="Q1626">
        <v>518</v>
      </c>
      <c r="R1626">
        <v>901</v>
      </c>
      <c r="S1626">
        <v>817</v>
      </c>
      <c r="T1626">
        <v>2.2568868237636912</v>
      </c>
      <c r="U1626">
        <v>2.2167401443850436</v>
      </c>
      <c r="V1626">
        <v>15.76470588235294</v>
      </c>
      <c r="W1626">
        <v>55.303549571603433</v>
      </c>
      <c r="X1626">
        <v>157.07069188803078</v>
      </c>
      <c r="Y1626">
        <v>132.80443951165387</v>
      </c>
      <c r="Z1626">
        <v>146.45875152998789</v>
      </c>
      <c r="AA1626">
        <v>31.332774631812569</v>
      </c>
      <c r="AB1626">
        <v>4.8044654496972594</v>
      </c>
      <c r="AC1626">
        <v>-55.042170187727685</v>
      </c>
    </row>
    <row r="1627" spans="1:29">
      <c r="A1627">
        <v>3</v>
      </c>
      <c r="B1627">
        <v>1262</v>
      </c>
      <c r="C1627">
        <v>1999</v>
      </c>
      <c r="D1627">
        <v>99</v>
      </c>
      <c r="E1627">
        <v>13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  <c r="Q1627">
        <v>223</v>
      </c>
      <c r="R1627">
        <v>382</v>
      </c>
      <c r="S1627">
        <v>366</v>
      </c>
      <c r="T1627">
        <v>0.95685989642367364</v>
      </c>
      <c r="U1627">
        <v>0.98441382143134093</v>
      </c>
      <c r="V1627">
        <v>14.903141361256544</v>
      </c>
      <c r="W1627">
        <v>55.213114754098363</v>
      </c>
      <c r="X1627">
        <v>156.42453188725597</v>
      </c>
      <c r="Y1627">
        <v>139.10314136125649</v>
      </c>
      <c r="Z1627">
        <v>145.18415300546437</v>
      </c>
      <c r="AA1627">
        <v>30.648452126090156</v>
      </c>
      <c r="AB1627">
        <v>4.9271682002109456</v>
      </c>
      <c r="AC1627">
        <v>-54.763767607559025</v>
      </c>
    </row>
    <row r="1628" spans="1:29">
      <c r="A1628">
        <v>3</v>
      </c>
      <c r="B1628">
        <v>1263</v>
      </c>
      <c r="C1628">
        <v>1999</v>
      </c>
      <c r="D1628">
        <v>99</v>
      </c>
      <c r="E1628">
        <v>14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478</v>
      </c>
      <c r="R1628">
        <v>835.5</v>
      </c>
      <c r="S1628">
        <v>772.5</v>
      </c>
      <c r="T1628">
        <v>2.0928179148219357</v>
      </c>
      <c r="U1628">
        <v>2.0711383274320601</v>
      </c>
      <c r="V1628">
        <v>14.44045481747456</v>
      </c>
      <c r="W1628">
        <v>55.324271844660174</v>
      </c>
      <c r="X1628">
        <v>155.51673989987879</v>
      </c>
      <c r="Y1628">
        <v>133.8089766606823</v>
      </c>
      <c r="Z1628">
        <v>144.72155339805835</v>
      </c>
      <c r="AA1628">
        <v>30.153660329118825</v>
      </c>
      <c r="AB1628">
        <v>5.1118581480175083</v>
      </c>
      <c r="AC1628">
        <v>-50.381440956124891</v>
      </c>
    </row>
    <row r="1629" spans="1:29">
      <c r="A1629">
        <v>3</v>
      </c>
      <c r="B1629">
        <v>1264</v>
      </c>
      <c r="C1629">
        <v>1999</v>
      </c>
      <c r="D1629">
        <v>99</v>
      </c>
      <c r="E1629">
        <v>15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508</v>
      </c>
      <c r="R1629">
        <v>904</v>
      </c>
      <c r="S1629">
        <v>841</v>
      </c>
      <c r="T1629">
        <v>2.2644014302801074</v>
      </c>
      <c r="U1629">
        <v>2.270648423280567</v>
      </c>
      <c r="V1629">
        <v>14.679203539823012</v>
      </c>
      <c r="W1629">
        <v>55.296076099881077</v>
      </c>
      <c r="X1629">
        <v>157.0163664081152</v>
      </c>
      <c r="Y1629">
        <v>135.58263274336281</v>
      </c>
      <c r="Z1629">
        <v>145.73923900118899</v>
      </c>
      <c r="AA1629">
        <v>30.166228826434477</v>
      </c>
      <c r="AB1629">
        <v>5.3890580394970309</v>
      </c>
      <c r="AC1629">
        <v>-45.794824187316841</v>
      </c>
    </row>
    <row r="1630" spans="1:29">
      <c r="A1630">
        <v>3</v>
      </c>
      <c r="B1630">
        <v>1265</v>
      </c>
      <c r="C1630">
        <v>1999</v>
      </c>
      <c r="D1630">
        <v>99</v>
      </c>
      <c r="E1630">
        <v>16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  <c r="Q1630">
        <v>460</v>
      </c>
      <c r="R1630">
        <v>766.5</v>
      </c>
      <c r="S1630">
        <v>696.5</v>
      </c>
      <c r="T1630">
        <v>1.9199819649443604</v>
      </c>
      <c r="U1630">
        <v>1.8919473491795544</v>
      </c>
      <c r="V1630">
        <v>14.910632746249179</v>
      </c>
      <c r="W1630">
        <v>55.32089016511128</v>
      </c>
      <c r="X1630">
        <v>157.565130862449</v>
      </c>
      <c r="Y1630">
        <v>133.23535551206797</v>
      </c>
      <c r="Z1630">
        <v>146.6258435032305</v>
      </c>
      <c r="AA1630">
        <v>31.032303175382605</v>
      </c>
      <c r="AB1630">
        <v>5.7221852672498921</v>
      </c>
      <c r="AC1630">
        <v>-40.982098799858129</v>
      </c>
    </row>
    <row r="1631" spans="1:29">
      <c r="A1631">
        <v>3</v>
      </c>
      <c r="B1631">
        <v>1266</v>
      </c>
      <c r="C1631">
        <v>1999</v>
      </c>
      <c r="D1631">
        <v>99</v>
      </c>
      <c r="E1631">
        <v>17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406</v>
      </c>
      <c r="R1631">
        <v>670</v>
      </c>
      <c r="S1631">
        <v>635</v>
      </c>
      <c r="T1631">
        <v>1.6782621219996363</v>
      </c>
      <c r="U1631">
        <v>1.7186086769523727</v>
      </c>
      <c r="V1631">
        <v>14.571641791044774</v>
      </c>
      <c r="W1631">
        <v>55.33385826771655</v>
      </c>
      <c r="X1631">
        <v>157.28998560825343</v>
      </c>
      <c r="Y1631">
        <v>138.46014925373123</v>
      </c>
      <c r="Z1631">
        <v>146.09181102362189</v>
      </c>
      <c r="AA1631">
        <v>31.601303108219607</v>
      </c>
      <c r="AB1631">
        <v>4.911696156066462</v>
      </c>
      <c r="AC1631">
        <v>-51.508778077698736</v>
      </c>
    </row>
    <row r="1632" spans="1:29">
      <c r="A1632">
        <v>3</v>
      </c>
      <c r="B1632">
        <v>1267</v>
      </c>
      <c r="C1632">
        <v>1999</v>
      </c>
      <c r="D1632">
        <v>99</v>
      </c>
      <c r="E1632">
        <v>18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450</v>
      </c>
      <c r="R1632">
        <v>764</v>
      </c>
      <c r="S1632">
        <v>683</v>
      </c>
      <c r="T1632">
        <v>1.9137197928473473</v>
      </c>
      <c r="U1632">
        <v>1.8597828233132321</v>
      </c>
      <c r="V1632">
        <v>14.670157068062828</v>
      </c>
      <c r="W1632">
        <v>54.916544655929698</v>
      </c>
      <c r="X1632">
        <v>157.68535903297379</v>
      </c>
      <c r="Y1632">
        <v>131.39882198952881</v>
      </c>
      <c r="Z1632">
        <v>146.981991215227</v>
      </c>
      <c r="AA1632">
        <v>31.669609111522323</v>
      </c>
      <c r="AB1632">
        <v>5.0892823746001588</v>
      </c>
      <c r="AC1632">
        <v>-52.84627683277732</v>
      </c>
    </row>
    <row r="1633" spans="1:29">
      <c r="A1633">
        <v>3</v>
      </c>
      <c r="B1633">
        <v>1268</v>
      </c>
      <c r="C1633">
        <v>1999</v>
      </c>
      <c r="D1633">
        <v>99</v>
      </c>
      <c r="E1633">
        <v>19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359</v>
      </c>
      <c r="R1633">
        <v>658.5</v>
      </c>
      <c r="S1633">
        <v>620.5</v>
      </c>
      <c r="T1633">
        <v>1.6494561303533744</v>
      </c>
      <c r="U1633">
        <v>1.6744283052866651</v>
      </c>
      <c r="V1633">
        <v>14.488990129081248</v>
      </c>
      <c r="W1633">
        <v>55.187751813053993</v>
      </c>
      <c r="X1633">
        <v>156.72968950905349</v>
      </c>
      <c r="Y1633">
        <v>137.25664388762343</v>
      </c>
      <c r="Z1633">
        <v>145.66236905721195</v>
      </c>
      <c r="AA1633">
        <v>31.452866552532505</v>
      </c>
      <c r="AB1633">
        <v>5.1600690414116004</v>
      </c>
      <c r="AC1633">
        <v>-50.148563128219052</v>
      </c>
    </row>
    <row r="1634" spans="1:29">
      <c r="A1634">
        <v>3</v>
      </c>
      <c r="B1634">
        <v>1269</v>
      </c>
      <c r="C1634">
        <v>1999</v>
      </c>
      <c r="D1634">
        <v>99</v>
      </c>
      <c r="E1634">
        <v>20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419</v>
      </c>
      <c r="R1634">
        <v>747</v>
      </c>
      <c r="S1634">
        <v>700</v>
      </c>
      <c r="T1634">
        <v>1.8711370225876545</v>
      </c>
      <c r="U1634">
        <v>1.8722821929722624</v>
      </c>
      <c r="V1634">
        <v>16.80589022757697</v>
      </c>
      <c r="W1634">
        <v>55.97428571428572</v>
      </c>
      <c r="X1634">
        <v>156.03214591845153</v>
      </c>
      <c r="Y1634">
        <v>135.29236947791173</v>
      </c>
      <c r="Z1634">
        <v>144.37628571428581</v>
      </c>
      <c r="AA1634">
        <v>29.555833998500681</v>
      </c>
      <c r="AB1634">
        <v>5.2296595276853939</v>
      </c>
      <c r="AC1634">
        <v>-46.359316625470008</v>
      </c>
    </row>
    <row r="1635" spans="1:29">
      <c r="A1635">
        <v>3</v>
      </c>
      <c r="B1635">
        <v>1270</v>
      </c>
      <c r="C1635">
        <v>1999</v>
      </c>
      <c r="D1635">
        <v>99</v>
      </c>
      <c r="E1635">
        <v>21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370</v>
      </c>
      <c r="R1635">
        <v>645</v>
      </c>
      <c r="S1635">
        <v>589</v>
      </c>
      <c r="T1635">
        <v>1.6156404010295011</v>
      </c>
      <c r="U1635">
        <v>1.574149902993258</v>
      </c>
      <c r="V1635">
        <v>16.252713178294577</v>
      </c>
      <c r="W1635">
        <v>55.853989813242798</v>
      </c>
      <c r="X1635">
        <v>154.52677904037239</v>
      </c>
      <c r="Y1635">
        <v>131.73736434108537</v>
      </c>
      <c r="Z1635">
        <v>144.26247877758925</v>
      </c>
      <c r="AA1635">
        <v>31.782503669885099</v>
      </c>
      <c r="AB1635">
        <v>4.6346013767957999</v>
      </c>
      <c r="AC1635">
        <v>-52.281833981874954</v>
      </c>
    </row>
    <row r="1636" spans="1:29">
      <c r="A1636">
        <v>3</v>
      </c>
      <c r="B1636">
        <v>1271</v>
      </c>
      <c r="C1636">
        <v>1999</v>
      </c>
      <c r="D1636">
        <v>99</v>
      </c>
      <c r="E1636">
        <v>22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399</v>
      </c>
      <c r="R1636">
        <v>713.5</v>
      </c>
      <c r="S1636">
        <v>644.5</v>
      </c>
      <c r="T1636">
        <v>1.7872239164876724</v>
      </c>
      <c r="U1636">
        <v>1.7363971677580663</v>
      </c>
      <c r="V1636">
        <v>16.01261387526279</v>
      </c>
      <c r="W1636">
        <v>55.110938712179994</v>
      </c>
      <c r="X1636">
        <v>156.45624054282015</v>
      </c>
      <c r="Y1636">
        <v>131.36440084092501</v>
      </c>
      <c r="Z1636">
        <v>145.42823894491855</v>
      </c>
      <c r="AA1636">
        <v>30.853041456783487</v>
      </c>
      <c r="AB1636">
        <v>5.0030093682899057</v>
      </c>
      <c r="AC1636">
        <v>-48.821485164013133</v>
      </c>
    </row>
    <row r="1637" spans="1:29">
      <c r="A1637">
        <v>3</v>
      </c>
      <c r="B1637">
        <v>1272</v>
      </c>
      <c r="C1637">
        <v>1999</v>
      </c>
      <c r="D1637">
        <v>99</v>
      </c>
      <c r="E1637">
        <v>23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414</v>
      </c>
      <c r="R1637">
        <v>706</v>
      </c>
      <c r="S1637">
        <v>648</v>
      </c>
      <c r="T1637">
        <v>1.7684374001966321</v>
      </c>
      <c r="U1637">
        <v>1.752846241895095</v>
      </c>
      <c r="V1637">
        <v>14.565155807365439</v>
      </c>
      <c r="W1637">
        <v>55.473765432098759</v>
      </c>
      <c r="X1637">
        <v>157.0979592964193</v>
      </c>
      <c r="Y1637">
        <v>134.01756373937681</v>
      </c>
      <c r="Z1637">
        <v>146.01296296296309</v>
      </c>
      <c r="AA1637">
        <v>31.522032543370162</v>
      </c>
      <c r="AB1637">
        <v>4.9599560077987377</v>
      </c>
      <c r="AC1637">
        <v>-58.759017679153615</v>
      </c>
    </row>
    <row r="1638" spans="1:29">
      <c r="A1638">
        <v>3</v>
      </c>
      <c r="B1638">
        <v>1273</v>
      </c>
      <c r="C1638">
        <v>1999</v>
      </c>
      <c r="D1638">
        <v>99</v>
      </c>
      <c r="E1638">
        <v>24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398</v>
      </c>
      <c r="R1638">
        <v>715.5</v>
      </c>
      <c r="S1638">
        <v>654.5</v>
      </c>
      <c r="T1638">
        <v>1.7922336541652839</v>
      </c>
      <c r="U1638">
        <v>1.7438797458005777</v>
      </c>
      <c r="V1638">
        <v>15.744234800838576</v>
      </c>
      <c r="W1638">
        <v>55.618029029793753</v>
      </c>
      <c r="X1638">
        <v>154.39899516434176</v>
      </c>
      <c r="Y1638">
        <v>131.56170510132773</v>
      </c>
      <c r="Z1638">
        <v>143.82337662337665</v>
      </c>
      <c r="AA1638">
        <v>30.086298649785927</v>
      </c>
      <c r="AB1638">
        <v>4.7966290775858802</v>
      </c>
      <c r="AC1638">
        <v>-43.562904565959279</v>
      </c>
    </row>
    <row r="1639" spans="1:29">
      <c r="A1639">
        <v>3</v>
      </c>
      <c r="B1639">
        <v>1274</v>
      </c>
      <c r="C1639">
        <v>1999</v>
      </c>
      <c r="D1639">
        <v>99</v>
      </c>
      <c r="E1639">
        <v>25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411</v>
      </c>
      <c r="R1639">
        <v>718</v>
      </c>
      <c r="S1639">
        <v>642</v>
      </c>
      <c r="T1639">
        <v>1.7984958262622972</v>
      </c>
      <c r="U1639">
        <v>1.7227417870323063</v>
      </c>
      <c r="V1639">
        <v>15.371866295264624</v>
      </c>
      <c r="W1639">
        <v>55.278816199376955</v>
      </c>
      <c r="X1639">
        <v>154.53181915577468</v>
      </c>
      <c r="Y1639">
        <v>129.51448467966577</v>
      </c>
      <c r="Z1639">
        <v>144.84641744548293</v>
      </c>
      <c r="AA1639">
        <v>29.529624935774407</v>
      </c>
      <c r="AB1639">
        <v>4.5589069132277444</v>
      </c>
      <c r="AC1639">
        <v>-43.676559095203267</v>
      </c>
    </row>
    <row r="1640" spans="1:29">
      <c r="A1640">
        <v>3</v>
      </c>
      <c r="B1640">
        <v>1275</v>
      </c>
      <c r="C1640">
        <v>1999</v>
      </c>
      <c r="D1640">
        <v>99</v>
      </c>
      <c r="E1640">
        <v>26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388</v>
      </c>
      <c r="R1640">
        <v>739</v>
      </c>
      <c r="S1640">
        <v>667</v>
      </c>
      <c r="T1640">
        <v>1.8510980718772112</v>
      </c>
      <c r="U1640">
        <v>1.7872653598579089</v>
      </c>
      <c r="V1640">
        <v>15.244925575101488</v>
      </c>
      <c r="W1640">
        <v>55.086956521739133</v>
      </c>
      <c r="X1640">
        <v>154.93866708107493</v>
      </c>
      <c r="Y1640">
        <v>130.54709066305816</v>
      </c>
      <c r="Z1640">
        <v>144.6391304347826</v>
      </c>
      <c r="AA1640">
        <v>33.129795824269543</v>
      </c>
      <c r="AB1640">
        <v>5.1389911624291367</v>
      </c>
      <c r="AC1640">
        <v>-56.121784104970637</v>
      </c>
    </row>
    <row r="1641" spans="1:29">
      <c r="A1641">
        <v>3</v>
      </c>
      <c r="B1641">
        <v>1276</v>
      </c>
      <c r="C1641">
        <v>1999</v>
      </c>
      <c r="D1641">
        <v>99</v>
      </c>
      <c r="E1641">
        <v>27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353</v>
      </c>
      <c r="R1641">
        <v>672</v>
      </c>
      <c r="S1641">
        <v>637</v>
      </c>
      <c r="T1641">
        <v>1.683271859677248</v>
      </c>
      <c r="U1641">
        <v>1.707974857203918</v>
      </c>
      <c r="V1641">
        <v>15.260416666666663</v>
      </c>
      <c r="W1641">
        <v>55.660910518053399</v>
      </c>
      <c r="X1641">
        <v>156.59324536965369</v>
      </c>
      <c r="Y1641">
        <v>137.19389880952372</v>
      </c>
      <c r="Z1641">
        <v>144.73202511773931</v>
      </c>
      <c r="AA1641">
        <v>30.356756990116743</v>
      </c>
      <c r="AB1641">
        <v>4.537434850940496</v>
      </c>
      <c r="AC1641">
        <v>-48.614814466931698</v>
      </c>
    </row>
    <row r="1642" spans="1:29">
      <c r="A1642">
        <v>3</v>
      </c>
      <c r="B1642">
        <v>1277</v>
      </c>
      <c r="C1642">
        <v>1999</v>
      </c>
      <c r="D1642">
        <v>99</v>
      </c>
      <c r="E1642">
        <v>28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356</v>
      </c>
      <c r="R1642">
        <v>734.5</v>
      </c>
      <c r="S1642">
        <v>683.5</v>
      </c>
      <c r="T1642">
        <v>1.8398261621025871</v>
      </c>
      <c r="U1642">
        <v>1.8173938982845881</v>
      </c>
      <c r="V1642">
        <v>14.028590878148401</v>
      </c>
      <c r="W1642">
        <v>55.217264081931248</v>
      </c>
      <c r="X1642">
        <v>155.24966313564477</v>
      </c>
      <c r="Y1642">
        <v>133.56106194690275</v>
      </c>
      <c r="Z1642">
        <v>143.52684711046098</v>
      </c>
      <c r="AA1642">
        <v>31.737206002589225</v>
      </c>
      <c r="AB1642">
        <v>5.1616497427718704</v>
      </c>
      <c r="AC1642">
        <v>-42.978828893064495</v>
      </c>
    </row>
    <row r="1643" spans="1:29">
      <c r="A1643">
        <v>3</v>
      </c>
      <c r="B1643">
        <v>1278</v>
      </c>
      <c r="C1643">
        <v>1999</v>
      </c>
      <c r="D1643">
        <v>99</v>
      </c>
      <c r="E1643">
        <v>29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340</v>
      </c>
      <c r="R1643">
        <v>678</v>
      </c>
      <c r="S1643">
        <v>604</v>
      </c>
      <c r="T1643">
        <v>1.6983010727100805</v>
      </c>
      <c r="U1643">
        <v>1.6254293682610723</v>
      </c>
      <c r="V1643">
        <v>14.640117994100294</v>
      </c>
      <c r="W1643">
        <v>54.746688741721869</v>
      </c>
      <c r="X1643">
        <v>156.00644940667365</v>
      </c>
      <c r="Y1643">
        <v>129.40796460176992</v>
      </c>
      <c r="Z1643">
        <v>145.26258278145701</v>
      </c>
      <c r="AA1643">
        <v>30.114251383283161</v>
      </c>
      <c r="AB1643">
        <v>5.1094386392004019</v>
      </c>
      <c r="AC1643">
        <v>-47.693258085415216</v>
      </c>
    </row>
    <row r="1644" spans="1:29">
      <c r="A1644">
        <v>3</v>
      </c>
      <c r="B1644">
        <v>1279</v>
      </c>
      <c r="C1644">
        <v>1999</v>
      </c>
      <c r="D1644">
        <v>99</v>
      </c>
      <c r="E1644">
        <v>30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353</v>
      </c>
      <c r="R1644">
        <v>715</v>
      </c>
      <c r="S1644">
        <v>659</v>
      </c>
      <c r="T1644">
        <v>1.790981219745881</v>
      </c>
      <c r="U1644">
        <v>1.7339350864957503</v>
      </c>
      <c r="V1644">
        <v>15.675524475524476</v>
      </c>
      <c r="W1644">
        <v>55.201820940819438</v>
      </c>
      <c r="X1644">
        <v>153.44657509337893</v>
      </c>
      <c r="Y1644">
        <v>130.90293706293716</v>
      </c>
      <c r="Z1644">
        <v>142.02670713201829</v>
      </c>
      <c r="AA1644">
        <v>31.49912275567419</v>
      </c>
      <c r="AB1644">
        <v>4.9024099574909323</v>
      </c>
      <c r="AC1644">
        <v>-53.096709455742442</v>
      </c>
    </row>
    <row r="1645" spans="1:29">
      <c r="A1645">
        <v>3</v>
      </c>
      <c r="B1645">
        <v>1280</v>
      </c>
      <c r="C1645">
        <v>1999</v>
      </c>
      <c r="D1645">
        <v>99</v>
      </c>
      <c r="E1645">
        <v>31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  <c r="Q1645">
        <v>445</v>
      </c>
      <c r="R1645">
        <v>964.75</v>
      </c>
      <c r="S1645">
        <v>875.5</v>
      </c>
      <c r="T1645">
        <v>2.4165722122375368</v>
      </c>
      <c r="U1645">
        <v>2.375432304603283</v>
      </c>
      <c r="V1645">
        <v>16.195905675045349</v>
      </c>
      <c r="W1645">
        <v>55.297544260422605</v>
      </c>
      <c r="X1645">
        <v>157.37801938707813</v>
      </c>
      <c r="Y1645">
        <v>132.90779994817305</v>
      </c>
      <c r="Z1645">
        <v>146.45665334094787</v>
      </c>
      <c r="AA1645">
        <v>31.165016666812779</v>
      </c>
      <c r="AB1645">
        <v>4.9074809407175692</v>
      </c>
      <c r="AC1645">
        <v>-47.048044903259054</v>
      </c>
    </row>
    <row r="1646" spans="1:29">
      <c r="A1646">
        <v>3</v>
      </c>
      <c r="B1646">
        <v>1281</v>
      </c>
      <c r="C1646">
        <v>1999</v>
      </c>
      <c r="D1646">
        <v>99</v>
      </c>
      <c r="E1646">
        <v>32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  <c r="Q1646">
        <v>426</v>
      </c>
      <c r="R1646">
        <v>833.75</v>
      </c>
      <c r="S1646">
        <v>766.75</v>
      </c>
      <c r="T1646">
        <v>2.0884343943540258</v>
      </c>
      <c r="U1646">
        <v>2.0762403378131098</v>
      </c>
      <c r="V1646">
        <v>14.660269865067468</v>
      </c>
      <c r="W1646">
        <v>55.089664166938384</v>
      </c>
      <c r="X1646">
        <v>158.29485040794884</v>
      </c>
      <c r="Y1646">
        <v>134.42014992503735</v>
      </c>
      <c r="Z1646">
        <v>146.16602543201813</v>
      </c>
      <c r="AA1646">
        <v>32.773420106658051</v>
      </c>
      <c r="AB1646">
        <v>4.7795781910325514</v>
      </c>
      <c r="AC1646">
        <v>-52.578600249972141</v>
      </c>
    </row>
    <row r="1647" spans="1:29">
      <c r="A1647">
        <v>3</v>
      </c>
      <c r="B1647">
        <v>1282</v>
      </c>
      <c r="C1647">
        <v>1999</v>
      </c>
      <c r="D1647">
        <v>99</v>
      </c>
      <c r="E1647">
        <v>33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  <c r="Q1647">
        <v>413</v>
      </c>
      <c r="R1647">
        <v>817.5</v>
      </c>
      <c r="S1647">
        <v>762.5</v>
      </c>
      <c r="T1647">
        <v>2.0477302757234375</v>
      </c>
      <c r="U1647">
        <v>2.054917120861067</v>
      </c>
      <c r="V1647">
        <v>14.87951070336392</v>
      </c>
      <c r="W1647">
        <v>55.011147540983607</v>
      </c>
      <c r="X1647">
        <v>157.16454454792756</v>
      </c>
      <c r="Y1647">
        <v>135.68415902140663</v>
      </c>
      <c r="Z1647">
        <v>145.47121311475397</v>
      </c>
      <c r="AA1647">
        <v>30.710372747104842</v>
      </c>
      <c r="AB1647">
        <v>5.1473252956795932</v>
      </c>
      <c r="AC1647">
        <v>-52.705748424132352</v>
      </c>
    </row>
    <row r="1648" spans="1:29">
      <c r="A1648">
        <v>3</v>
      </c>
      <c r="B1648">
        <v>1283</v>
      </c>
      <c r="C1648">
        <v>1999</v>
      </c>
      <c r="D1648">
        <v>99</v>
      </c>
      <c r="E1648">
        <v>34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  <c r="Q1648">
        <v>433</v>
      </c>
      <c r="R1648">
        <v>755.25</v>
      </c>
      <c r="S1648">
        <v>695.25</v>
      </c>
      <c r="T1648">
        <v>1.8918021905078</v>
      </c>
      <c r="U1648">
        <v>1.8895945702456625</v>
      </c>
      <c r="V1648">
        <v>15.273088381330684</v>
      </c>
      <c r="W1648">
        <v>55.362819129809395</v>
      </c>
      <c r="X1648">
        <v>158.45255117392421</v>
      </c>
      <c r="Y1648">
        <v>135.0518371400199</v>
      </c>
      <c r="Z1648">
        <v>146.7067961165049</v>
      </c>
      <c r="AA1648">
        <v>32.688277869712351</v>
      </c>
      <c r="AB1648">
        <v>5.8133164190377586</v>
      </c>
      <c r="AC1648">
        <v>-51.851887265405281</v>
      </c>
    </row>
    <row r="1649" spans="1:29">
      <c r="A1649">
        <v>3</v>
      </c>
      <c r="B1649">
        <v>1284</v>
      </c>
      <c r="C1649">
        <v>1999</v>
      </c>
      <c r="D1649">
        <v>99</v>
      </c>
      <c r="E1649">
        <v>35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  <c r="Q1649">
        <v>382</v>
      </c>
      <c r="R1649">
        <v>766</v>
      </c>
      <c r="S1649">
        <v>686</v>
      </c>
      <c r="T1649">
        <v>1.9187295305249576</v>
      </c>
      <c r="U1649">
        <v>1.8337540484934056</v>
      </c>
      <c r="V1649">
        <v>15.814621409921676</v>
      </c>
      <c r="W1649">
        <v>55.623906705539369</v>
      </c>
      <c r="X1649">
        <v>155.58500632232847</v>
      </c>
      <c r="Y1649">
        <v>129.22154046997389</v>
      </c>
      <c r="Z1649">
        <v>144.29110787172016</v>
      </c>
      <c r="AA1649">
        <v>32.041287499155096</v>
      </c>
      <c r="AB1649">
        <v>4.8881018050570786</v>
      </c>
      <c r="AC1649">
        <v>-55.411535745775886</v>
      </c>
    </row>
    <row r="1650" spans="1:29">
      <c r="A1650">
        <v>3</v>
      </c>
      <c r="B1650">
        <v>1285</v>
      </c>
      <c r="C1650">
        <v>1999</v>
      </c>
      <c r="D1650">
        <v>99</v>
      </c>
      <c r="E1650">
        <v>36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  <c r="Q1650">
        <v>423</v>
      </c>
      <c r="R1650">
        <v>796</v>
      </c>
      <c r="S1650">
        <v>763</v>
      </c>
      <c r="T1650">
        <v>1.9938755956891212</v>
      </c>
      <c r="U1650">
        <v>2.0751713980927562</v>
      </c>
      <c r="V1650">
        <v>15.92211055276382</v>
      </c>
      <c r="W1650">
        <v>55.498034076015742</v>
      </c>
      <c r="X1650">
        <v>157.66032219602886</v>
      </c>
      <c r="Y1650">
        <v>140.72248743718612</v>
      </c>
      <c r="Z1650">
        <v>146.80878112712998</v>
      </c>
      <c r="AA1650">
        <v>31.785795832916556</v>
      </c>
      <c r="AB1650">
        <v>4.7933367702816252</v>
      </c>
      <c r="AC1650">
        <v>-47.233640440663279</v>
      </c>
    </row>
    <row r="1651" spans="1:29">
      <c r="A1651">
        <v>3</v>
      </c>
      <c r="B1651">
        <v>1286</v>
      </c>
      <c r="C1651">
        <v>1999</v>
      </c>
      <c r="D1651">
        <v>99</v>
      </c>
      <c r="E1651">
        <v>37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  <c r="Q1651">
        <v>422</v>
      </c>
      <c r="R1651">
        <v>738</v>
      </c>
      <c r="S1651">
        <v>695</v>
      </c>
      <c r="T1651">
        <v>1.848593203038406</v>
      </c>
      <c r="U1651">
        <v>1.8912248422628464</v>
      </c>
      <c r="V1651">
        <v>16.314363143631436</v>
      </c>
      <c r="W1651">
        <v>55.564028776978418</v>
      </c>
      <c r="X1651">
        <v>157.68951839030851</v>
      </c>
      <c r="Y1651">
        <v>138.32777777777778</v>
      </c>
      <c r="Z1651">
        <v>146.88618705035964</v>
      </c>
      <c r="AA1651">
        <v>29.988610485361779</v>
      </c>
      <c r="AB1651">
        <v>4.9096734230978889</v>
      </c>
      <c r="AC1651">
        <v>-46.137875264260629</v>
      </c>
    </row>
    <row r="1652" spans="1:29">
      <c r="A1652">
        <v>3</v>
      </c>
      <c r="B1652">
        <v>1287</v>
      </c>
      <c r="C1652">
        <v>1999</v>
      </c>
      <c r="D1652">
        <v>99</v>
      </c>
      <c r="E1652">
        <v>38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  <c r="Q1652">
        <v>446</v>
      </c>
      <c r="R1652">
        <v>814.5</v>
      </c>
      <c r="S1652">
        <v>756.5</v>
      </c>
      <c r="T1652">
        <v>2.0402156692070217</v>
      </c>
      <c r="U1652">
        <v>2.0434292608854276</v>
      </c>
      <c r="V1652">
        <v>14.550030693677099</v>
      </c>
      <c r="W1652">
        <v>55.472571050892277</v>
      </c>
      <c r="X1652">
        <v>157.56105314894523</v>
      </c>
      <c r="Y1652">
        <v>135.42259054634735</v>
      </c>
      <c r="Z1652">
        <v>145.8052875082617</v>
      </c>
      <c r="AA1652">
        <v>31.591497196382807</v>
      </c>
      <c r="AB1652">
        <v>5.0579661536799962</v>
      </c>
      <c r="AC1652">
        <v>-44.315532118183505</v>
      </c>
    </row>
    <row r="1653" spans="1:29">
      <c r="A1653">
        <v>3</v>
      </c>
      <c r="B1653">
        <v>1288</v>
      </c>
      <c r="C1653">
        <v>1999</v>
      </c>
      <c r="D1653">
        <v>99</v>
      </c>
      <c r="E1653">
        <v>39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  <c r="Q1653">
        <v>443</v>
      </c>
      <c r="R1653">
        <v>806</v>
      </c>
      <c r="S1653">
        <v>761</v>
      </c>
      <c r="T1653">
        <v>2.0189242840771753</v>
      </c>
      <c r="U1653">
        <v>2.0609954418705945</v>
      </c>
      <c r="V1653">
        <v>14.983870967741939</v>
      </c>
      <c r="W1653">
        <v>55.386333771353506</v>
      </c>
      <c r="X1653">
        <v>158.40809314754731</v>
      </c>
      <c r="Y1653">
        <v>138.02717121588083</v>
      </c>
      <c r="Z1653">
        <v>146.18909329829157</v>
      </c>
      <c r="AA1653">
        <v>32.020679082871531</v>
      </c>
      <c r="AB1653">
        <v>4.7470051242270062</v>
      </c>
      <c r="AC1653">
        <v>-51.463605555950281</v>
      </c>
    </row>
    <row r="1654" spans="1:29">
      <c r="A1654">
        <v>3</v>
      </c>
      <c r="B1654">
        <v>1289</v>
      </c>
      <c r="C1654">
        <v>1999</v>
      </c>
      <c r="D1654">
        <v>99</v>
      </c>
      <c r="E1654">
        <v>40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  <c r="Q1654">
        <v>442</v>
      </c>
      <c r="R1654">
        <v>814.5</v>
      </c>
      <c r="S1654">
        <v>745.5</v>
      </c>
      <c r="T1654">
        <v>2.0402156692070217</v>
      </c>
      <c r="U1654">
        <v>2.0353408885819841</v>
      </c>
      <c r="V1654">
        <v>15.311233885819524</v>
      </c>
      <c r="W1654">
        <v>55.385647216633139</v>
      </c>
      <c r="X1654">
        <v>158.4275260098153</v>
      </c>
      <c r="Y1654">
        <v>134.88655616942887</v>
      </c>
      <c r="Z1654">
        <v>147.37102615694144</v>
      </c>
      <c r="AA1654">
        <v>33.590807567022473</v>
      </c>
      <c r="AB1654">
        <v>5.0758996354946575</v>
      </c>
      <c r="AC1654">
        <v>-57.771326598509205</v>
      </c>
    </row>
    <row r="1655" spans="1:29">
      <c r="A1655">
        <v>3</v>
      </c>
      <c r="B1655">
        <v>1290</v>
      </c>
      <c r="C1655">
        <v>1999</v>
      </c>
      <c r="D1655">
        <v>99</v>
      </c>
      <c r="E1655">
        <v>41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  <c r="Q1655">
        <v>379</v>
      </c>
      <c r="R1655">
        <v>694</v>
      </c>
      <c r="S1655">
        <v>654</v>
      </c>
      <c r="T1655">
        <v>1.7383789741309663</v>
      </c>
      <c r="U1655">
        <v>1.7630076532749333</v>
      </c>
      <c r="V1655">
        <v>15.331412103746404</v>
      </c>
      <c r="W1655">
        <v>55.244648318042813</v>
      </c>
      <c r="X1655">
        <v>156.95092746681811</v>
      </c>
      <c r="Y1655">
        <v>137.12521613832851</v>
      </c>
      <c r="Z1655">
        <v>145.5120795107033</v>
      </c>
      <c r="AA1655">
        <v>31.48403543246868</v>
      </c>
      <c r="AB1655">
        <v>5.0062432381477828</v>
      </c>
      <c r="AC1655">
        <v>-49.451655313362544</v>
      </c>
    </row>
    <row r="1656" spans="1:29">
      <c r="A1656">
        <v>3</v>
      </c>
      <c r="B1656">
        <v>1291</v>
      </c>
      <c r="C1656">
        <v>1999</v>
      </c>
      <c r="D1656">
        <v>99</v>
      </c>
      <c r="E1656">
        <v>42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  <c r="Q1656">
        <v>370</v>
      </c>
      <c r="R1656">
        <v>698</v>
      </c>
      <c r="S1656">
        <v>648</v>
      </c>
      <c r="T1656">
        <v>1.7483984494861893</v>
      </c>
      <c r="U1656">
        <v>1.760165792735886</v>
      </c>
      <c r="V1656">
        <v>14.931232091690545</v>
      </c>
      <c r="W1656">
        <v>55.379629629629619</v>
      </c>
      <c r="X1656">
        <v>157.7171426176632</v>
      </c>
      <c r="Y1656">
        <v>136.11962750716327</v>
      </c>
      <c r="Z1656">
        <v>146.62268518518502</v>
      </c>
      <c r="AA1656">
        <v>31.228126580110398</v>
      </c>
      <c r="AB1656">
        <v>4.9713082820989376</v>
      </c>
      <c r="AC1656">
        <v>-54.363598377768511</v>
      </c>
    </row>
    <row r="1657" spans="1:29">
      <c r="A1657">
        <v>3</v>
      </c>
      <c r="B1657">
        <v>1292</v>
      </c>
      <c r="C1657">
        <v>1999</v>
      </c>
      <c r="D1657">
        <v>99</v>
      </c>
      <c r="E1657">
        <v>43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  <c r="Q1657">
        <v>400</v>
      </c>
      <c r="R1657">
        <v>758.25</v>
      </c>
      <c r="S1657">
        <v>709.25</v>
      </c>
      <c r="T1657">
        <v>1.8993167970242155</v>
      </c>
      <c r="U1657">
        <v>1.8904986301824631</v>
      </c>
      <c r="V1657">
        <v>15.320804484009228</v>
      </c>
      <c r="W1657">
        <v>55.589707437433916</v>
      </c>
      <c r="X1657">
        <v>154.46827404866443</v>
      </c>
      <c r="Y1657">
        <v>134.58186613913611</v>
      </c>
      <c r="Z1657">
        <v>143.87973211138512</v>
      </c>
      <c r="AA1657">
        <v>30.586117799088008</v>
      </c>
      <c r="AB1657">
        <v>4.7081833823190928</v>
      </c>
      <c r="AC1657">
        <v>-45.36769982229</v>
      </c>
    </row>
    <row r="1658" spans="1:29">
      <c r="A1658">
        <v>3</v>
      </c>
      <c r="B1658">
        <v>1293</v>
      </c>
      <c r="C1658">
        <v>1999</v>
      </c>
      <c r="D1658">
        <v>99</v>
      </c>
      <c r="E1658">
        <v>44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  <c r="Q1658">
        <v>450</v>
      </c>
      <c r="R1658">
        <v>978.5</v>
      </c>
      <c r="S1658">
        <v>907.5</v>
      </c>
      <c r="T1658">
        <v>2.4510141587711112</v>
      </c>
      <c r="U1658">
        <v>2.4500339226260346</v>
      </c>
      <c r="V1658">
        <v>15.52682677567706</v>
      </c>
      <c r="W1658">
        <v>55.207713498622589</v>
      </c>
      <c r="X1658">
        <v>156.91727504289099</v>
      </c>
      <c r="Y1658">
        <v>135.15554420030671</v>
      </c>
      <c r="Z1658">
        <v>145.72969696969713</v>
      </c>
      <c r="AA1658">
        <v>32.221686393061681</v>
      </c>
      <c r="AB1658">
        <v>5.1840341891611077</v>
      </c>
      <c r="AC1658">
        <v>-53.224682470884815</v>
      </c>
    </row>
    <row r="1659" spans="1:29">
      <c r="A1659">
        <v>3</v>
      </c>
      <c r="B1659">
        <v>1294</v>
      </c>
      <c r="C1659">
        <v>1999</v>
      </c>
      <c r="D1659">
        <v>99</v>
      </c>
      <c r="E1659">
        <v>45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  <c r="Q1659">
        <v>467</v>
      </c>
      <c r="R1659">
        <v>1085</v>
      </c>
      <c r="S1659">
        <v>1012</v>
      </c>
      <c r="T1659">
        <v>2.7177826901038888</v>
      </c>
      <c r="U1659">
        <v>2.7065312883843369</v>
      </c>
      <c r="V1659">
        <v>14.535483870967743</v>
      </c>
      <c r="W1659">
        <v>55.636363636363633</v>
      </c>
      <c r="X1659">
        <v>155.56095880493885</v>
      </c>
      <c r="Y1659">
        <v>134.649861751152</v>
      </c>
      <c r="Z1659">
        <v>144.36274703557299</v>
      </c>
      <c r="AA1659">
        <v>29.954328798984857</v>
      </c>
      <c r="AB1659">
        <v>5.0921529395206209</v>
      </c>
      <c r="AC1659">
        <v>-52.45170134582559</v>
      </c>
    </row>
    <row r="1660" spans="1:29">
      <c r="A1660">
        <v>3</v>
      </c>
      <c r="B1660">
        <v>1295</v>
      </c>
      <c r="C1660">
        <v>1999</v>
      </c>
      <c r="D1660">
        <v>99</v>
      </c>
      <c r="E1660">
        <v>46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  <c r="Q1660">
        <v>460</v>
      </c>
      <c r="R1660">
        <v>1111</v>
      </c>
      <c r="S1660">
        <v>1023</v>
      </c>
      <c r="T1660">
        <v>2.7829092799128299</v>
      </c>
      <c r="U1660">
        <v>2.7615659370371937</v>
      </c>
      <c r="V1660">
        <v>13.819981998199816</v>
      </c>
      <c r="W1660">
        <v>55.508308895405662</v>
      </c>
      <c r="X1660">
        <v>155.92338215403322</v>
      </c>
      <c r="Y1660">
        <v>134.17263726372647</v>
      </c>
      <c r="Z1660">
        <v>145.71436950146639</v>
      </c>
      <c r="AA1660">
        <v>31.324398261734004</v>
      </c>
      <c r="AB1660">
        <v>4.5992561103626945</v>
      </c>
      <c r="AC1660">
        <v>-57.488550695877535</v>
      </c>
    </row>
    <row r="1661" spans="1:29">
      <c r="A1661">
        <v>3</v>
      </c>
      <c r="B1661">
        <v>1296</v>
      </c>
      <c r="C1661">
        <v>1999</v>
      </c>
      <c r="D1661">
        <v>99</v>
      </c>
      <c r="E1661">
        <v>47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  <c r="Q1661">
        <v>425</v>
      </c>
      <c r="R1661">
        <v>1084</v>
      </c>
      <c r="S1661">
        <v>1058</v>
      </c>
      <c r="T1661">
        <v>2.7152778212650839</v>
      </c>
      <c r="U1661">
        <v>2.8427275473472711</v>
      </c>
      <c r="V1661">
        <v>14.062730627306273</v>
      </c>
      <c r="W1661">
        <v>55.396975425330815</v>
      </c>
      <c r="X1661">
        <v>156.63477030219937</v>
      </c>
      <c r="Y1661">
        <v>141.55608856088571</v>
      </c>
      <c r="Z1661">
        <v>145.03478260869579</v>
      </c>
      <c r="AA1661">
        <v>29.770422768809087</v>
      </c>
      <c r="AB1661">
        <v>4.7080422607972148</v>
      </c>
      <c r="AC1661">
        <v>-46.299036980933806</v>
      </c>
    </row>
    <row r="1662" spans="1:29">
      <c r="A1662">
        <v>3</v>
      </c>
      <c r="B1662">
        <v>1297</v>
      </c>
      <c r="C1662">
        <v>1999</v>
      </c>
      <c r="D1662">
        <v>99</v>
      </c>
      <c r="E1662">
        <v>48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  <c r="Q1662">
        <v>435</v>
      </c>
      <c r="R1662">
        <v>864</v>
      </c>
      <c r="S1662">
        <v>851</v>
      </c>
      <c r="T1662">
        <v>2.1642066767278902</v>
      </c>
      <c r="U1662">
        <v>2.3064310414759368</v>
      </c>
      <c r="V1662">
        <v>14.181712962962964</v>
      </c>
      <c r="W1662">
        <v>55.512338425381891</v>
      </c>
      <c r="X1662">
        <v>157.83049436218457</v>
      </c>
      <c r="Y1662">
        <v>144.09513888888898</v>
      </c>
      <c r="Z1662">
        <v>146.29635722679205</v>
      </c>
      <c r="AA1662">
        <v>31.715726131171799</v>
      </c>
      <c r="AB1662">
        <v>4.6605855966856815</v>
      </c>
      <c r="AC1662">
        <v>-52.422311584952887</v>
      </c>
    </row>
    <row r="1663" spans="1:29">
      <c r="A1663">
        <v>3</v>
      </c>
      <c r="B1663">
        <v>1298</v>
      </c>
      <c r="C1663">
        <v>1999</v>
      </c>
      <c r="D1663">
        <v>99</v>
      </c>
      <c r="E1663">
        <v>49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  <c r="Q1663">
        <v>356</v>
      </c>
      <c r="R1663">
        <v>705</v>
      </c>
      <c r="S1663">
        <v>691</v>
      </c>
      <c r="T1663">
        <v>1.7659325313578276</v>
      </c>
      <c r="U1663">
        <v>1.8530190470237529</v>
      </c>
      <c r="V1663">
        <v>13.697872340425535</v>
      </c>
      <c r="W1663">
        <v>55.703328509406653</v>
      </c>
      <c r="X1663">
        <v>156.48555819367942</v>
      </c>
      <c r="Y1663">
        <v>141.87744680851071</v>
      </c>
      <c r="Z1663">
        <v>144.75195369030396</v>
      </c>
      <c r="AA1663">
        <v>29.718734677447465</v>
      </c>
      <c r="AB1663">
        <v>4.6746819922375087</v>
      </c>
      <c r="AC1663">
        <v>-56.079779303610657</v>
      </c>
    </row>
    <row r="1664" spans="1:29">
      <c r="A1664">
        <v>3</v>
      </c>
      <c r="B1664">
        <v>1299</v>
      </c>
      <c r="C1664">
        <v>1999</v>
      </c>
      <c r="D1664">
        <v>99</v>
      </c>
      <c r="E1664">
        <v>50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  <c r="Q1664">
        <v>318</v>
      </c>
      <c r="R1664">
        <v>570.5</v>
      </c>
      <c r="S1664">
        <v>555.5</v>
      </c>
      <c r="T1664">
        <v>1.4290276725384963</v>
      </c>
      <c r="U1664">
        <v>1.4860559314464699</v>
      </c>
      <c r="V1664">
        <v>13.22524101665206</v>
      </c>
      <c r="W1664">
        <v>55.51215121512152</v>
      </c>
      <c r="X1664">
        <v>156.01262126795683</v>
      </c>
      <c r="Y1664">
        <v>140.60543382997372</v>
      </c>
      <c r="Z1664">
        <v>144.40216021602163</v>
      </c>
      <c r="AA1664">
        <v>30.942566855033945</v>
      </c>
      <c r="AB1664">
        <v>5.2722108250177753</v>
      </c>
      <c r="AC1664">
        <v>-47.814506158363585</v>
      </c>
    </row>
    <row r="1665" spans="1:29">
      <c r="A1665">
        <v>3</v>
      </c>
      <c r="B1665">
        <v>1300</v>
      </c>
      <c r="C1665">
        <v>1999</v>
      </c>
      <c r="D1665">
        <v>99</v>
      </c>
      <c r="E1665">
        <v>51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  <c r="Q1665">
        <v>182</v>
      </c>
      <c r="R1665">
        <v>349</v>
      </c>
      <c r="S1665">
        <v>340</v>
      </c>
      <c r="T1665">
        <v>0.87419922474309453</v>
      </c>
      <c r="U1665">
        <v>0.89825024015944688</v>
      </c>
      <c r="V1665">
        <v>13.46704871060172</v>
      </c>
      <c r="W1665">
        <v>55.641176470588242</v>
      </c>
      <c r="X1665">
        <v>154.58685549488237</v>
      </c>
      <c r="Y1665">
        <v>138.9295128939828</v>
      </c>
      <c r="Z1665">
        <v>142.6070588235294</v>
      </c>
      <c r="AA1665">
        <v>32.082883610443474</v>
      </c>
      <c r="AB1665">
        <v>5.0666799459547809</v>
      </c>
      <c r="AC1665">
        <v>-47.225549142948353</v>
      </c>
    </row>
    <row r="1666" spans="1:29">
      <c r="A1666">
        <v>3</v>
      </c>
      <c r="B1666">
        <v>1301</v>
      </c>
      <c r="C1666">
        <v>1999</v>
      </c>
      <c r="D1666">
        <v>99</v>
      </c>
      <c r="E1666">
        <v>52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  <c r="Q1666">
        <v>119</v>
      </c>
      <c r="R1666">
        <v>254</v>
      </c>
      <c r="S1666">
        <v>253</v>
      </c>
      <c r="T1666">
        <v>0.63623668505657882</v>
      </c>
      <c r="U1666">
        <v>0.69621137010246381</v>
      </c>
      <c r="V1666">
        <v>13.16929133858268</v>
      </c>
      <c r="W1666">
        <v>55.826086956521742</v>
      </c>
      <c r="X1666">
        <v>160.78774281058853</v>
      </c>
      <c r="Y1666">
        <v>147.95511811023621</v>
      </c>
      <c r="Z1666">
        <v>148.53992094861653</v>
      </c>
      <c r="AA1666">
        <v>29.998099201866125</v>
      </c>
      <c r="AB1666">
        <v>4.7233118891223516</v>
      </c>
      <c r="AC1666">
        <v>-55.446130287668311</v>
      </c>
    </row>
    <row r="1667" spans="1:29">
      <c r="A1667">
        <v>3</v>
      </c>
      <c r="B1667">
        <v>1302</v>
      </c>
      <c r="C1667">
        <v>1998</v>
      </c>
      <c r="D1667">
        <v>99</v>
      </c>
      <c r="E1667">
        <v>1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  <c r="Q1667">
        <v>58</v>
      </c>
      <c r="R1667">
        <v>99</v>
      </c>
      <c r="S1667">
        <v>96</v>
      </c>
      <c r="T1667">
        <v>0.26433658858947046</v>
      </c>
      <c r="U1667">
        <v>0.28932589169943146</v>
      </c>
      <c r="V1667">
        <v>17.565656565656564</v>
      </c>
      <c r="W1667">
        <v>55.83333333333335</v>
      </c>
      <c r="X1667">
        <v>160.41564069733082</v>
      </c>
      <c r="Y1667">
        <v>144.40707070707077</v>
      </c>
      <c r="Z1667">
        <v>148.91979166666673</v>
      </c>
      <c r="AA1667">
        <v>28.337848732567846</v>
      </c>
      <c r="AB1667">
        <v>4.7118349810757048</v>
      </c>
      <c r="AC1667">
        <v>-55.355390921104991</v>
      </c>
    </row>
    <row r="1668" spans="1:29">
      <c r="A1668">
        <v>3</v>
      </c>
      <c r="B1668">
        <v>1303</v>
      </c>
      <c r="C1668">
        <v>1998</v>
      </c>
      <c r="D1668">
        <v>99</v>
      </c>
      <c r="E1668">
        <v>2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  <c r="Q1668">
        <v>604</v>
      </c>
      <c r="R1668">
        <v>1096</v>
      </c>
      <c r="S1668">
        <v>976</v>
      </c>
      <c r="T1668">
        <v>2.9263929403440376</v>
      </c>
      <c r="U1668">
        <v>2.9409675448974952</v>
      </c>
      <c r="V1668">
        <v>15.597627737226277</v>
      </c>
      <c r="W1668">
        <v>55.33606557377049</v>
      </c>
      <c r="X1668">
        <v>160.28125518975779</v>
      </c>
      <c r="Y1668">
        <v>132.5916058394161</v>
      </c>
      <c r="Z1668">
        <v>148.89385245901644</v>
      </c>
      <c r="AA1668">
        <v>31.145914908481593</v>
      </c>
      <c r="AB1668">
        <v>4.807329881115324</v>
      </c>
      <c r="AC1668">
        <v>-57.190043347765723</v>
      </c>
    </row>
    <row r="1669" spans="1:29">
      <c r="A1669">
        <v>3</v>
      </c>
      <c r="B1669">
        <v>1304</v>
      </c>
      <c r="C1669">
        <v>1998</v>
      </c>
      <c r="D1669">
        <v>99</v>
      </c>
      <c r="E1669">
        <v>3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  <c r="Q1669">
        <v>576</v>
      </c>
      <c r="R1669">
        <v>950</v>
      </c>
      <c r="S1669">
        <v>873</v>
      </c>
      <c r="T1669">
        <v>2.5365632238383542</v>
      </c>
      <c r="U1669">
        <v>2.6233977569133087</v>
      </c>
      <c r="V1669">
        <v>15.663157894736845</v>
      </c>
      <c r="W1669">
        <v>54.805269186712486</v>
      </c>
      <c r="X1669">
        <v>159.73370587899876</v>
      </c>
      <c r="Y1669">
        <v>136.4510526315789</v>
      </c>
      <c r="Z1669">
        <v>148.48625429553263</v>
      </c>
      <c r="AA1669">
        <v>30.702384978337399</v>
      </c>
      <c r="AB1669">
        <v>4.981166794696601</v>
      </c>
      <c r="AC1669">
        <v>-53.008945211459313</v>
      </c>
    </row>
    <row r="1670" spans="1:29">
      <c r="A1670">
        <v>3</v>
      </c>
      <c r="B1670">
        <v>1305</v>
      </c>
      <c r="C1670">
        <v>1998</v>
      </c>
      <c r="D1670">
        <v>99</v>
      </c>
      <c r="E1670">
        <v>4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  <c r="Q1670">
        <v>492</v>
      </c>
      <c r="R1670">
        <v>761.5</v>
      </c>
      <c r="S1670">
        <v>709.5</v>
      </c>
      <c r="T1670">
        <v>2.0332556788977962</v>
      </c>
      <c r="U1670">
        <v>2.1247460609418112</v>
      </c>
      <c r="V1670">
        <v>15.99737360472751</v>
      </c>
      <c r="W1670">
        <v>55.124735729386884</v>
      </c>
      <c r="X1670">
        <v>159.3921730290831</v>
      </c>
      <c r="Y1670">
        <v>137.87117531188437</v>
      </c>
      <c r="Z1670">
        <v>147.97589852008448</v>
      </c>
      <c r="AA1670">
        <v>31.268468039501094</v>
      </c>
      <c r="AB1670">
        <v>5.047827753481922</v>
      </c>
      <c r="AC1670">
        <v>-51.959257425903907</v>
      </c>
    </row>
    <row r="1671" spans="1:29">
      <c r="A1671">
        <v>3</v>
      </c>
      <c r="B1671">
        <v>1306</v>
      </c>
      <c r="C1671">
        <v>1998</v>
      </c>
      <c r="D1671">
        <v>99</v>
      </c>
      <c r="E1671">
        <v>5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  <c r="Q1671">
        <v>472</v>
      </c>
      <c r="R1671">
        <v>716</v>
      </c>
      <c r="S1671">
        <v>654</v>
      </c>
      <c r="T1671">
        <v>1.9117676508086965</v>
      </c>
      <c r="U1671">
        <v>1.955090423979414</v>
      </c>
      <c r="V1671">
        <v>16.544692737430172</v>
      </c>
      <c r="W1671">
        <v>55.492354740061181</v>
      </c>
      <c r="X1671">
        <v>159.27280485664321</v>
      </c>
      <c r="Y1671">
        <v>134.92430167597752</v>
      </c>
      <c r="Z1671">
        <v>147.71529051987756</v>
      </c>
      <c r="AA1671">
        <v>31.375216341099659</v>
      </c>
      <c r="AB1671">
        <v>4.9445645216146472</v>
      </c>
      <c r="AC1671">
        <v>-58.0165973285904</v>
      </c>
    </row>
    <row r="1672" spans="1:29">
      <c r="A1672">
        <v>3</v>
      </c>
      <c r="B1672">
        <v>1307</v>
      </c>
      <c r="C1672">
        <v>1998</v>
      </c>
      <c r="D1672">
        <v>99</v>
      </c>
      <c r="E1672">
        <v>6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  <c r="Q1672">
        <v>442</v>
      </c>
      <c r="R1672">
        <v>664.5</v>
      </c>
      <c r="S1672">
        <v>603.5</v>
      </c>
      <c r="T1672">
        <v>1.7742592234111436</v>
      </c>
      <c r="U1672">
        <v>1.7912511353920819</v>
      </c>
      <c r="V1672">
        <v>15.51993980436418</v>
      </c>
      <c r="W1672">
        <v>55.310687655343827</v>
      </c>
      <c r="X1672">
        <v>158.02593531903972</v>
      </c>
      <c r="Y1672">
        <v>133.19804364183591</v>
      </c>
      <c r="Z1672">
        <v>146.66130903065439</v>
      </c>
      <c r="AA1672">
        <v>29.110048076774369</v>
      </c>
      <c r="AB1672">
        <v>5.1293534567442256</v>
      </c>
      <c r="AC1672">
        <v>-43.636893843494327</v>
      </c>
    </row>
    <row r="1673" spans="1:29">
      <c r="A1673">
        <v>3</v>
      </c>
      <c r="B1673">
        <v>1308</v>
      </c>
      <c r="C1673">
        <v>1998</v>
      </c>
      <c r="D1673">
        <v>99</v>
      </c>
      <c r="E1673">
        <v>7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  <c r="Q1673">
        <v>436</v>
      </c>
      <c r="R1673">
        <v>653.75</v>
      </c>
      <c r="S1673">
        <v>590.75</v>
      </c>
      <c r="T1673">
        <v>1.7455560079834989</v>
      </c>
      <c r="U1673">
        <v>1.7336037159544775</v>
      </c>
      <c r="V1673">
        <v>15.273422562141498</v>
      </c>
      <c r="W1673">
        <v>55.549724925941597</v>
      </c>
      <c r="X1673">
        <v>156.80947280979601</v>
      </c>
      <c r="Y1673">
        <v>131.03112810707452</v>
      </c>
      <c r="Z1673">
        <v>145.00482437579345</v>
      </c>
      <c r="AA1673">
        <v>30.4089210462</v>
      </c>
      <c r="AB1673">
        <v>4.8194766660005994</v>
      </c>
      <c r="AC1673">
        <v>-48.731973053666238</v>
      </c>
    </row>
    <row r="1674" spans="1:29">
      <c r="A1674">
        <v>3</v>
      </c>
      <c r="B1674">
        <v>1309</v>
      </c>
      <c r="C1674">
        <v>1998</v>
      </c>
      <c r="D1674">
        <v>99</v>
      </c>
      <c r="E1674">
        <v>8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  <c r="Q1674">
        <v>450</v>
      </c>
      <c r="R1674">
        <v>698</v>
      </c>
      <c r="S1674">
        <v>638</v>
      </c>
      <c r="T1674">
        <v>1.8637064528833376</v>
      </c>
      <c r="U1674">
        <v>1.8934177029001964</v>
      </c>
      <c r="V1674">
        <v>16.004297994269336</v>
      </c>
      <c r="W1674">
        <v>55.338557993730412</v>
      </c>
      <c r="X1674">
        <v>157.65101962890401</v>
      </c>
      <c r="Y1674">
        <v>134.03782234957021</v>
      </c>
      <c r="Z1674">
        <v>146.64326018808779</v>
      </c>
      <c r="AA1674">
        <v>28.803070576548095</v>
      </c>
      <c r="AB1674">
        <v>4.8599301234308809</v>
      </c>
      <c r="AC1674">
        <v>-42.791038745545848</v>
      </c>
    </row>
    <row r="1675" spans="1:29">
      <c r="A1675">
        <v>3</v>
      </c>
      <c r="B1675">
        <v>1310</v>
      </c>
      <c r="C1675">
        <v>1998</v>
      </c>
      <c r="D1675">
        <v>99</v>
      </c>
      <c r="E1675">
        <v>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  <c r="Q1675">
        <v>448</v>
      </c>
      <c r="R1675">
        <v>665</v>
      </c>
      <c r="S1675">
        <v>614</v>
      </c>
      <c r="T1675">
        <v>1.7755942566868477</v>
      </c>
      <c r="U1675">
        <v>1.7924917135249689</v>
      </c>
      <c r="V1675">
        <v>15.577443609022556</v>
      </c>
      <c r="W1675">
        <v>55.33876221498371</v>
      </c>
      <c r="X1675">
        <v>155.41377821585371</v>
      </c>
      <c r="Y1675">
        <v>133.19007518796997</v>
      </c>
      <c r="Z1675">
        <v>144.25309446254073</v>
      </c>
      <c r="AA1675">
        <v>29.919192175874073</v>
      </c>
      <c r="AB1675">
        <v>4.9491777784670781</v>
      </c>
      <c r="AC1675">
        <v>-52.35870623309809</v>
      </c>
    </row>
    <row r="1676" spans="1:29">
      <c r="A1676">
        <v>3</v>
      </c>
      <c r="B1676">
        <v>1311</v>
      </c>
      <c r="C1676">
        <v>1998</v>
      </c>
      <c r="D1676">
        <v>99</v>
      </c>
      <c r="E1676">
        <v>10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  <c r="Q1676">
        <v>434</v>
      </c>
      <c r="R1676">
        <v>680</v>
      </c>
      <c r="S1676">
        <v>619</v>
      </c>
      <c r="T1676">
        <v>1.81564525495798</v>
      </c>
      <c r="U1676">
        <v>1.8664629555071997</v>
      </c>
      <c r="V1676">
        <v>14.252941176470587</v>
      </c>
      <c r="W1676">
        <v>55.384491114701163</v>
      </c>
      <c r="X1676">
        <v>160.69817092600857</v>
      </c>
      <c r="Y1676">
        <v>135.62720588235283</v>
      </c>
      <c r="Z1676">
        <v>148.99273021001605</v>
      </c>
      <c r="AA1676">
        <v>29.459884755917336</v>
      </c>
      <c r="AB1676">
        <v>4.690500335802585</v>
      </c>
      <c r="AC1676">
        <v>-48.831657100395397</v>
      </c>
    </row>
    <row r="1677" spans="1:29">
      <c r="A1677">
        <v>3</v>
      </c>
      <c r="B1677">
        <v>1312</v>
      </c>
      <c r="C1677">
        <v>1998</v>
      </c>
      <c r="D1677">
        <v>99</v>
      </c>
      <c r="E1677">
        <v>11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  <c r="Q1677">
        <v>466</v>
      </c>
      <c r="R1677">
        <v>718.25</v>
      </c>
      <c r="S1677">
        <v>655.25</v>
      </c>
      <c r="T1677">
        <v>1.9177753005493663</v>
      </c>
      <c r="U1677">
        <v>1.939555876266478</v>
      </c>
      <c r="V1677">
        <v>14.78733031674208</v>
      </c>
      <c r="W1677">
        <v>55.632201449828322</v>
      </c>
      <c r="X1677">
        <v>157.09242738554019</v>
      </c>
      <c r="Y1677">
        <v>133.43292725374175</v>
      </c>
      <c r="Z1677">
        <v>146.26203739030905</v>
      </c>
      <c r="AA1677">
        <v>30.061176883314889</v>
      </c>
      <c r="AB1677">
        <v>4.7422209049553556</v>
      </c>
      <c r="AC1677">
        <v>-49.634654769817082</v>
      </c>
    </row>
    <row r="1678" spans="1:29">
      <c r="A1678">
        <v>3</v>
      </c>
      <c r="B1678">
        <v>1313</v>
      </c>
      <c r="C1678">
        <v>1998</v>
      </c>
      <c r="D1678">
        <v>99</v>
      </c>
      <c r="E1678">
        <v>12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  <c r="Q1678">
        <v>465</v>
      </c>
      <c r="R1678">
        <v>765.5</v>
      </c>
      <c r="S1678">
        <v>687.25</v>
      </c>
      <c r="T1678">
        <v>2.0439359451034314</v>
      </c>
      <c r="U1678">
        <v>2.0286366718215079</v>
      </c>
      <c r="V1678">
        <v>16.634879163945126</v>
      </c>
      <c r="W1678">
        <v>55.384503455802111</v>
      </c>
      <c r="X1678">
        <v>156.81958909160122</v>
      </c>
      <c r="Y1678">
        <v>130.94696276943171</v>
      </c>
      <c r="Z1678">
        <v>145.85652964714436</v>
      </c>
      <c r="AA1678">
        <v>28.988894830762199</v>
      </c>
      <c r="AB1678">
        <v>5.2113770051688242</v>
      </c>
      <c r="AC1678">
        <v>-41.212220078139751</v>
      </c>
    </row>
    <row r="1679" spans="1:29">
      <c r="A1679">
        <v>3</v>
      </c>
      <c r="B1679">
        <v>1314</v>
      </c>
      <c r="C1679">
        <v>1998</v>
      </c>
      <c r="D1679">
        <v>99</v>
      </c>
      <c r="E1679">
        <v>13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  <c r="Q1679">
        <v>463</v>
      </c>
      <c r="R1679">
        <v>727</v>
      </c>
      <c r="S1679">
        <v>658</v>
      </c>
      <c r="T1679">
        <v>1.9411383828741928</v>
      </c>
      <c r="U1679">
        <v>1.9300582691251529</v>
      </c>
      <c r="V1679">
        <v>14.953232462173313</v>
      </c>
      <c r="W1679">
        <v>55.229483282674785</v>
      </c>
      <c r="X1679">
        <v>156.11970415232901</v>
      </c>
      <c r="Y1679">
        <v>131.18143053645127</v>
      </c>
      <c r="Z1679">
        <v>144.93753799392107</v>
      </c>
      <c r="AA1679">
        <v>30.772055939849608</v>
      </c>
      <c r="AB1679">
        <v>4.8610398315218051</v>
      </c>
      <c r="AC1679">
        <v>-53.534387080863922</v>
      </c>
    </row>
    <row r="1680" spans="1:29">
      <c r="A1680">
        <v>3</v>
      </c>
      <c r="B1680">
        <v>1315</v>
      </c>
      <c r="C1680">
        <v>1998</v>
      </c>
      <c r="D1680">
        <v>99</v>
      </c>
      <c r="E1680">
        <v>14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543</v>
      </c>
      <c r="R1680">
        <v>826</v>
      </c>
      <c r="S1680">
        <v>744</v>
      </c>
      <c r="T1680">
        <v>2.2054749714636639</v>
      </c>
      <c r="U1680">
        <v>2.2193315425024713</v>
      </c>
      <c r="V1680">
        <v>15.048426150121061</v>
      </c>
      <c r="W1680">
        <v>55.420698924731184</v>
      </c>
      <c r="X1680">
        <v>157.73624799645316</v>
      </c>
      <c r="Y1680">
        <v>132.76343825665862</v>
      </c>
      <c r="Z1680">
        <v>147.39596774193555</v>
      </c>
      <c r="AA1680">
        <v>29.444399669766121</v>
      </c>
      <c r="AB1680">
        <v>4.7974177132917406</v>
      </c>
      <c r="AC1680">
        <v>-50.847328761217959</v>
      </c>
    </row>
    <row r="1681" spans="1:29">
      <c r="A1681">
        <v>3</v>
      </c>
      <c r="B1681">
        <v>1316</v>
      </c>
      <c r="C1681">
        <v>1998</v>
      </c>
      <c r="D1681">
        <v>99</v>
      </c>
      <c r="E1681">
        <v>15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231</v>
      </c>
      <c r="R1681">
        <v>372</v>
      </c>
      <c r="S1681">
        <v>327</v>
      </c>
      <c r="T1681">
        <v>0.9932647571240717</v>
      </c>
      <c r="U1681">
        <v>0.96769141928331237</v>
      </c>
      <c r="V1681">
        <v>15.599462365591398</v>
      </c>
      <c r="W1681">
        <v>55.584097859327215</v>
      </c>
      <c r="X1681">
        <v>156.93886228870323</v>
      </c>
      <c r="Y1681">
        <v>128.53763440860223</v>
      </c>
      <c r="Z1681">
        <v>146.22629969418969</v>
      </c>
      <c r="AA1681">
        <v>31.608245828431127</v>
      </c>
      <c r="AB1681">
        <v>4.9410708730685666</v>
      </c>
      <c r="AC1681">
        <v>-58.08261777538219</v>
      </c>
    </row>
    <row r="1682" spans="1:29">
      <c r="A1682">
        <v>3</v>
      </c>
      <c r="B1682">
        <v>1317</v>
      </c>
      <c r="C1682">
        <v>1998</v>
      </c>
      <c r="D1682">
        <v>99</v>
      </c>
      <c r="E1682">
        <v>16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504</v>
      </c>
      <c r="R1682">
        <v>838.5</v>
      </c>
      <c r="S1682">
        <v>737.5</v>
      </c>
      <c r="T1682">
        <v>2.2388508033562746</v>
      </c>
      <c r="U1682">
        <v>2.1762067799679472</v>
      </c>
      <c r="V1682">
        <v>16.274299344066787</v>
      </c>
      <c r="W1682">
        <v>55.831864406779651</v>
      </c>
      <c r="X1682">
        <v>156.35346873221337</v>
      </c>
      <c r="Y1682">
        <v>128.24293381037569</v>
      </c>
      <c r="Z1682">
        <v>145.80569491525424</v>
      </c>
      <c r="AA1682">
        <v>29.710160017170946</v>
      </c>
      <c r="AB1682">
        <v>4.6190689774999587</v>
      </c>
      <c r="AC1682">
        <v>-44.416260128223712</v>
      </c>
    </row>
    <row r="1683" spans="1:29">
      <c r="A1683">
        <v>3</v>
      </c>
      <c r="B1683">
        <v>1318</v>
      </c>
      <c r="C1683">
        <v>1998</v>
      </c>
      <c r="D1683">
        <v>99</v>
      </c>
      <c r="E1683">
        <v>17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505</v>
      </c>
      <c r="R1683">
        <v>796</v>
      </c>
      <c r="S1683">
        <v>706</v>
      </c>
      <c r="T1683">
        <v>2.1253729749214001</v>
      </c>
      <c r="U1683">
        <v>2.0922380567843155</v>
      </c>
      <c r="V1683">
        <v>15.5251256281407</v>
      </c>
      <c r="W1683">
        <v>55.179886685552411</v>
      </c>
      <c r="X1683">
        <v>156.99951545375851</v>
      </c>
      <c r="Y1683">
        <v>129.87763819095471</v>
      </c>
      <c r="Z1683">
        <v>146.43427762039647</v>
      </c>
      <c r="AA1683">
        <v>30.046658487002794</v>
      </c>
      <c r="AB1683">
        <v>4.7400043017238911</v>
      </c>
      <c r="AC1683">
        <v>-49.742154401897807</v>
      </c>
    </row>
    <row r="1684" spans="1:29">
      <c r="A1684">
        <v>3</v>
      </c>
      <c r="B1684">
        <v>1319</v>
      </c>
      <c r="C1684">
        <v>1998</v>
      </c>
      <c r="D1684">
        <v>99</v>
      </c>
      <c r="E1684">
        <v>18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468</v>
      </c>
      <c r="R1684">
        <v>739</v>
      </c>
      <c r="S1684">
        <v>632</v>
      </c>
      <c r="T1684">
        <v>1.9731791814910979</v>
      </c>
      <c r="U1684">
        <v>1.8819914318752808</v>
      </c>
      <c r="V1684">
        <v>14.741542625169153</v>
      </c>
      <c r="W1684">
        <v>55.637658227848085</v>
      </c>
      <c r="X1684">
        <v>157.66159358566304</v>
      </c>
      <c r="Y1684">
        <v>125.83734776725302</v>
      </c>
      <c r="Z1684">
        <v>147.14208860759484</v>
      </c>
      <c r="AA1684">
        <v>29.88817186039838</v>
      </c>
      <c r="AB1684">
        <v>4.6664069700117343</v>
      </c>
      <c r="AC1684">
        <v>-46.545275650976514</v>
      </c>
    </row>
    <row r="1685" spans="1:29">
      <c r="A1685">
        <v>3</v>
      </c>
      <c r="B1685">
        <v>1320</v>
      </c>
      <c r="C1685">
        <v>1998</v>
      </c>
      <c r="D1685">
        <v>99</v>
      </c>
      <c r="E1685">
        <v>19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501</v>
      </c>
      <c r="R1685">
        <v>848</v>
      </c>
      <c r="S1685">
        <v>752</v>
      </c>
      <c r="T1685">
        <v>2.264216435594657</v>
      </c>
      <c r="U1685">
        <v>2.1918222789456752</v>
      </c>
      <c r="V1685">
        <v>15.206367924528299</v>
      </c>
      <c r="W1685">
        <v>55.485372340425513</v>
      </c>
      <c r="X1685">
        <v>155.64849547210693</v>
      </c>
      <c r="Y1685">
        <v>127.71615566037748</v>
      </c>
      <c r="Z1685">
        <v>144.02034574468098</v>
      </c>
      <c r="AA1685">
        <v>30.370271690256757</v>
      </c>
      <c r="AB1685">
        <v>4.7380643850291078</v>
      </c>
      <c r="AC1685">
        <v>-53.639789006139374</v>
      </c>
    </row>
    <row r="1686" spans="1:29">
      <c r="A1686">
        <v>3</v>
      </c>
      <c r="B1686">
        <v>1321</v>
      </c>
      <c r="C1686">
        <v>1998</v>
      </c>
      <c r="D1686">
        <v>99</v>
      </c>
      <c r="E1686">
        <v>20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511</v>
      </c>
      <c r="R1686">
        <v>778</v>
      </c>
      <c r="S1686">
        <v>722</v>
      </c>
      <c r="T1686">
        <v>2.0773117769960403</v>
      </c>
      <c r="U1686">
        <v>2.1675773751414762</v>
      </c>
      <c r="V1686">
        <v>14.375321336760924</v>
      </c>
      <c r="W1686">
        <v>55.083102493074783</v>
      </c>
      <c r="X1686">
        <v>159.22525463240186</v>
      </c>
      <c r="Y1686">
        <v>137.6674807197943</v>
      </c>
      <c r="Z1686">
        <v>148.34529085872575</v>
      </c>
      <c r="AA1686">
        <v>30.885837034918406</v>
      </c>
      <c r="AB1686">
        <v>5.2653960833638189</v>
      </c>
      <c r="AC1686">
        <v>-53.919370593927454</v>
      </c>
    </row>
    <row r="1687" spans="1:29">
      <c r="A1687">
        <v>3</v>
      </c>
      <c r="B1687">
        <v>1322</v>
      </c>
      <c r="C1687">
        <v>1998</v>
      </c>
      <c r="D1687">
        <v>99</v>
      </c>
      <c r="E1687">
        <v>21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  <c r="Q1687">
        <v>391</v>
      </c>
      <c r="R1687">
        <v>641</v>
      </c>
      <c r="S1687">
        <v>550</v>
      </c>
      <c r="T1687">
        <v>1.7115126594530372</v>
      </c>
      <c r="U1687">
        <v>1.6500539155661331</v>
      </c>
      <c r="V1687">
        <v>14.402496099843997</v>
      </c>
      <c r="W1687">
        <v>55.18</v>
      </c>
      <c r="X1687">
        <v>158.71682754634119</v>
      </c>
      <c r="Y1687">
        <v>127.19687987519519</v>
      </c>
      <c r="Z1687">
        <v>148.24218181818202</v>
      </c>
      <c r="AA1687">
        <v>32.468376261491791</v>
      </c>
      <c r="AB1687">
        <v>4.778584803817238</v>
      </c>
      <c r="AC1687">
        <v>-51.684357830230638</v>
      </c>
    </row>
    <row r="1688" spans="1:29">
      <c r="A1688">
        <v>3</v>
      </c>
      <c r="B1688">
        <v>1323</v>
      </c>
      <c r="C1688">
        <v>1998</v>
      </c>
      <c r="D1688">
        <v>99</v>
      </c>
      <c r="E1688">
        <v>22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75</v>
      </c>
      <c r="R1688">
        <v>128</v>
      </c>
      <c r="S1688">
        <v>36</v>
      </c>
      <c r="T1688">
        <v>0.34176851858032564</v>
      </c>
      <c r="U1688">
        <v>0.10317036319149228</v>
      </c>
      <c r="V1688">
        <v>16.375</v>
      </c>
      <c r="W1688">
        <v>56.277777777777779</v>
      </c>
      <c r="X1688">
        <v>151.79949891657637</v>
      </c>
      <c r="Y1688">
        <v>39.827343749999997</v>
      </c>
      <c r="Z1688">
        <v>141.60833333333329</v>
      </c>
      <c r="AA1688">
        <v>25.780045847300006</v>
      </c>
      <c r="AB1688">
        <v>4.3564199822478447</v>
      </c>
      <c r="AC1688">
        <v>-34.881121978843225</v>
      </c>
    </row>
    <row r="1689" spans="1:29">
      <c r="A1689">
        <v>3</v>
      </c>
      <c r="B1689">
        <v>1324</v>
      </c>
      <c r="C1689">
        <v>1998</v>
      </c>
      <c r="D1689">
        <v>99</v>
      </c>
      <c r="E1689">
        <v>23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423</v>
      </c>
      <c r="R1689">
        <v>649.75</v>
      </c>
      <c r="S1689">
        <v>585.75</v>
      </c>
      <c r="T1689">
        <v>1.7348757417778635</v>
      </c>
      <c r="U1689">
        <v>1.7373355692612358</v>
      </c>
      <c r="V1689">
        <v>14.644093882262403</v>
      </c>
      <c r="W1689">
        <v>55.436619718309856</v>
      </c>
      <c r="X1689">
        <v>158.43763561032924</v>
      </c>
      <c r="Y1689">
        <v>132.12158522508665</v>
      </c>
      <c r="Z1689">
        <v>146.55740503627837</v>
      </c>
      <c r="AA1689">
        <v>30.705577679793478</v>
      </c>
      <c r="AB1689">
        <v>5.8305006729352753</v>
      </c>
      <c r="AC1689">
        <v>-29.452258461335795</v>
      </c>
    </row>
    <row r="1690" spans="1:29">
      <c r="A1690">
        <v>3</v>
      </c>
      <c r="B1690">
        <v>1325</v>
      </c>
      <c r="C1690">
        <v>1998</v>
      </c>
      <c r="D1690">
        <v>99</v>
      </c>
      <c r="E1690">
        <v>24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438</v>
      </c>
      <c r="R1690">
        <v>712</v>
      </c>
      <c r="S1690">
        <v>631</v>
      </c>
      <c r="T1690">
        <v>1.9010873846030611</v>
      </c>
      <c r="U1690">
        <v>1.8794151578733844</v>
      </c>
      <c r="V1690">
        <v>15.68539325842697</v>
      </c>
      <c r="W1690">
        <v>55.572107765451683</v>
      </c>
      <c r="X1690">
        <v>158.90370311758201</v>
      </c>
      <c r="Y1690">
        <v>130.43047752808999</v>
      </c>
      <c r="Z1690">
        <v>147.17353407290028</v>
      </c>
      <c r="AA1690">
        <v>29.51152849002796</v>
      </c>
      <c r="AB1690">
        <v>4.5236601271091859</v>
      </c>
      <c r="AC1690">
        <v>-53.25890642204547</v>
      </c>
    </row>
    <row r="1691" spans="1:29">
      <c r="A1691">
        <v>3</v>
      </c>
      <c r="B1691">
        <v>1326</v>
      </c>
      <c r="C1691">
        <v>1998</v>
      </c>
      <c r="D1691">
        <v>99</v>
      </c>
      <c r="E1691">
        <v>25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455</v>
      </c>
      <c r="R1691">
        <v>741.25</v>
      </c>
      <c r="S1691">
        <v>644.25</v>
      </c>
      <c r="T1691">
        <v>1.9791868312317689</v>
      </c>
      <c r="U1691">
        <v>1.884668894958164</v>
      </c>
      <c r="V1691">
        <v>15.051602023608773</v>
      </c>
      <c r="W1691">
        <v>55.377570818781521</v>
      </c>
      <c r="X1691">
        <v>153.10029067908545</v>
      </c>
      <c r="Y1691">
        <v>125.6338617200674</v>
      </c>
      <c r="Z1691">
        <v>144.54963135428784</v>
      </c>
      <c r="AA1691">
        <v>31.698789226862221</v>
      </c>
      <c r="AB1691">
        <v>5.3975670942376386</v>
      </c>
      <c r="AC1691">
        <v>-52.94976288957119</v>
      </c>
    </row>
    <row r="1692" spans="1:29">
      <c r="A1692">
        <v>3</v>
      </c>
      <c r="B1692">
        <v>1327</v>
      </c>
      <c r="C1692">
        <v>1998</v>
      </c>
      <c r="D1692">
        <v>99</v>
      </c>
      <c r="E1692">
        <v>26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464</v>
      </c>
      <c r="R1692">
        <v>729.25</v>
      </c>
      <c r="S1692">
        <v>646.25</v>
      </c>
      <c r="T1692">
        <v>1.9471460326148629</v>
      </c>
      <c r="U1692">
        <v>1.9292325662243075</v>
      </c>
      <c r="V1692">
        <v>15.371957490572505</v>
      </c>
      <c r="W1692">
        <v>55.464603481624764</v>
      </c>
      <c r="X1692">
        <v>158.57325329047697</v>
      </c>
      <c r="Y1692">
        <v>130.72074048680156</v>
      </c>
      <c r="Z1692">
        <v>147.50963249516445</v>
      </c>
      <c r="AA1692">
        <v>31.274385179198553</v>
      </c>
      <c r="AB1692">
        <v>5.9750289922192383</v>
      </c>
      <c r="AC1692">
        <v>-42.932611056753103</v>
      </c>
    </row>
    <row r="1693" spans="1:29">
      <c r="A1693">
        <v>3</v>
      </c>
      <c r="B1693">
        <v>1328</v>
      </c>
      <c r="C1693">
        <v>1998</v>
      </c>
      <c r="D1693">
        <v>99</v>
      </c>
      <c r="E1693">
        <v>27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410</v>
      </c>
      <c r="R1693">
        <v>642.5</v>
      </c>
      <c r="S1693">
        <v>578.5</v>
      </c>
      <c r="T1693">
        <v>1.7155177592801498</v>
      </c>
      <c r="U1693">
        <v>1.7179922645399923</v>
      </c>
      <c r="V1693">
        <v>15.035019455252913</v>
      </c>
      <c r="W1693">
        <v>55.24632670700084</v>
      </c>
      <c r="X1693">
        <v>157.76587089131604</v>
      </c>
      <c r="Y1693">
        <v>132.12482490272382</v>
      </c>
      <c r="Z1693">
        <v>146.74191875540197</v>
      </c>
      <c r="AA1693">
        <v>33.027785857808425</v>
      </c>
      <c r="AB1693">
        <v>6.2254389930011502</v>
      </c>
      <c r="AC1693">
        <v>-38.484279510662091</v>
      </c>
    </row>
    <row r="1694" spans="1:29">
      <c r="A1694">
        <v>3</v>
      </c>
      <c r="B1694">
        <v>1329</v>
      </c>
      <c r="C1694">
        <v>1998</v>
      </c>
      <c r="D1694">
        <v>99</v>
      </c>
      <c r="E1694">
        <v>28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470</v>
      </c>
      <c r="R1694">
        <v>754</v>
      </c>
      <c r="S1694">
        <v>686</v>
      </c>
      <c r="T1694">
        <v>2.0132301797622301</v>
      </c>
      <c r="U1694">
        <v>2.0445132386281806</v>
      </c>
      <c r="V1694">
        <v>15.676392572944298</v>
      </c>
      <c r="W1694">
        <v>55.472303206997083</v>
      </c>
      <c r="X1694">
        <v>159.3589695693031</v>
      </c>
      <c r="Y1694">
        <v>133.98461538461547</v>
      </c>
      <c r="Z1694">
        <v>147.26588921282811</v>
      </c>
      <c r="AA1694">
        <v>33.17881673878636</v>
      </c>
      <c r="AB1694">
        <v>4.9196123482787684</v>
      </c>
      <c r="AC1694">
        <v>-53.592912444850384</v>
      </c>
    </row>
    <row r="1695" spans="1:29">
      <c r="A1695">
        <v>3</v>
      </c>
      <c r="B1695">
        <v>1330</v>
      </c>
      <c r="C1695">
        <v>1998</v>
      </c>
      <c r="D1695">
        <v>99</v>
      </c>
      <c r="E1695">
        <v>29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404</v>
      </c>
      <c r="R1695">
        <v>656.5</v>
      </c>
      <c r="S1695">
        <v>576.5</v>
      </c>
      <c r="T1695">
        <v>1.7528986909998729</v>
      </c>
      <c r="U1695">
        <v>1.7058273132238804</v>
      </c>
      <c r="V1695">
        <v>15.963442498095963</v>
      </c>
      <c r="W1695">
        <v>55.274934952298352</v>
      </c>
      <c r="X1695">
        <v>157.23851575089995</v>
      </c>
      <c r="Y1695">
        <v>128.39162223914718</v>
      </c>
      <c r="Z1695">
        <v>146.2083261058111</v>
      </c>
      <c r="AA1695">
        <v>31.847047188566759</v>
      </c>
      <c r="AB1695">
        <v>5.2887028480055918</v>
      </c>
      <c r="AC1695">
        <v>-51.742845040421187</v>
      </c>
    </row>
    <row r="1696" spans="1:29">
      <c r="A1696">
        <v>3</v>
      </c>
      <c r="B1696">
        <v>1331</v>
      </c>
      <c r="C1696">
        <v>1998</v>
      </c>
      <c r="D1696">
        <v>99</v>
      </c>
      <c r="E1696">
        <v>30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402</v>
      </c>
      <c r="R1696">
        <v>634</v>
      </c>
      <c r="S1696">
        <v>559</v>
      </c>
      <c r="T1696">
        <v>1.6928221935931755</v>
      </c>
      <c r="U1696">
        <v>1.6547936121195066</v>
      </c>
      <c r="V1696">
        <v>15.610410094637222</v>
      </c>
      <c r="W1696">
        <v>55.574239713774595</v>
      </c>
      <c r="X1696">
        <v>157.58396533044422</v>
      </c>
      <c r="Y1696">
        <v>128.97066246056795</v>
      </c>
      <c r="Z1696">
        <v>146.27441860465123</v>
      </c>
      <c r="AA1696">
        <v>32.298537940680397</v>
      </c>
      <c r="AB1696">
        <v>5.8611954326403044</v>
      </c>
      <c r="AC1696">
        <v>-34.070307561181558</v>
      </c>
    </row>
    <row r="1697" spans="1:29">
      <c r="A1697">
        <v>3</v>
      </c>
      <c r="B1697">
        <v>1332</v>
      </c>
      <c r="C1697">
        <v>1998</v>
      </c>
      <c r="D1697">
        <v>99</v>
      </c>
      <c r="E1697">
        <v>31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  <c r="Q1697">
        <v>429</v>
      </c>
      <c r="R1697">
        <v>751</v>
      </c>
      <c r="S1697">
        <v>698</v>
      </c>
      <c r="T1697">
        <v>2.0052199801080048</v>
      </c>
      <c r="U1697">
        <v>2.0365820384605118</v>
      </c>
      <c r="V1697">
        <v>16.295605858854852</v>
      </c>
      <c r="W1697">
        <v>55.418338108882509</v>
      </c>
      <c r="X1697">
        <v>155.94591826282908</v>
      </c>
      <c r="Y1697">
        <v>133.99800266311578</v>
      </c>
      <c r="Z1697">
        <v>144.17263610315183</v>
      </c>
      <c r="AA1697">
        <v>31.082538408414727</v>
      </c>
      <c r="AB1697">
        <v>4.7856407223594051</v>
      </c>
      <c r="AC1697">
        <v>-50.844389851480784</v>
      </c>
    </row>
    <row r="1698" spans="1:29">
      <c r="A1698">
        <v>3</v>
      </c>
      <c r="B1698">
        <v>1333</v>
      </c>
      <c r="C1698">
        <v>1998</v>
      </c>
      <c r="D1698">
        <v>99</v>
      </c>
      <c r="E1698">
        <v>32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503</v>
      </c>
      <c r="R1698">
        <v>919.5</v>
      </c>
      <c r="S1698">
        <v>819.5</v>
      </c>
      <c r="T1698">
        <v>2.4551261940203859</v>
      </c>
      <c r="U1698">
        <v>2.5097340860235904</v>
      </c>
      <c r="V1698">
        <v>14.876563349646547</v>
      </c>
      <c r="W1698">
        <v>54.899328859060397</v>
      </c>
      <c r="X1698">
        <v>162.96776770549249</v>
      </c>
      <c r="Y1698">
        <v>134.86905927134305</v>
      </c>
      <c r="Z1698">
        <v>151.32654057352053</v>
      </c>
      <c r="AA1698">
        <v>31.828782484391287</v>
      </c>
      <c r="AB1698">
        <v>5.1825956722692412</v>
      </c>
      <c r="AC1698">
        <v>-45.748342432970752</v>
      </c>
    </row>
    <row r="1699" spans="1:29">
      <c r="A1699">
        <v>3</v>
      </c>
      <c r="B1699">
        <v>1334</v>
      </c>
      <c r="C1699">
        <v>1998</v>
      </c>
      <c r="D1699">
        <v>99</v>
      </c>
      <c r="E1699">
        <v>33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  <c r="Q1699">
        <v>505</v>
      </c>
      <c r="R1699">
        <v>832.75</v>
      </c>
      <c r="S1699">
        <v>768.75</v>
      </c>
      <c r="T1699">
        <v>2.2234979206856735</v>
      </c>
      <c r="U1699">
        <v>2.2980606950726541</v>
      </c>
      <c r="V1699">
        <v>14.424497148003605</v>
      </c>
      <c r="W1699">
        <v>55.258536585365874</v>
      </c>
      <c r="X1699">
        <v>160.09585908402411</v>
      </c>
      <c r="Y1699">
        <v>136.35881116781738</v>
      </c>
      <c r="Z1699">
        <v>147.71095934959337</v>
      </c>
      <c r="AA1699">
        <v>30.116787712418997</v>
      </c>
      <c r="AB1699">
        <v>4.6391335309557808</v>
      </c>
      <c r="AC1699">
        <v>-54.299111396248733</v>
      </c>
    </row>
    <row r="1700" spans="1:29">
      <c r="A1700">
        <v>3</v>
      </c>
      <c r="B1700">
        <v>1335</v>
      </c>
      <c r="C1700">
        <v>1998</v>
      </c>
      <c r="D1700">
        <v>99</v>
      </c>
      <c r="E1700">
        <v>34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  <c r="Q1700">
        <v>533</v>
      </c>
      <c r="R1700">
        <v>838</v>
      </c>
      <c r="S1700">
        <v>742</v>
      </c>
      <c r="T1700">
        <v>2.2375157700805697</v>
      </c>
      <c r="U1700">
        <v>2.1579927453905046</v>
      </c>
      <c r="V1700">
        <v>16.335322195704059</v>
      </c>
      <c r="W1700">
        <v>55.541778975741238</v>
      </c>
      <c r="X1700">
        <v>155.32273870873487</v>
      </c>
      <c r="Y1700">
        <v>127.2454653937948</v>
      </c>
      <c r="Z1700">
        <v>143.70849056603777</v>
      </c>
      <c r="AA1700">
        <v>32.330902754544375</v>
      </c>
      <c r="AB1700">
        <v>4.6973360649928679</v>
      </c>
      <c r="AC1700">
        <v>-55.039159094009754</v>
      </c>
    </row>
    <row r="1701" spans="1:29">
      <c r="A1701">
        <v>3</v>
      </c>
      <c r="B1701">
        <v>1336</v>
      </c>
      <c r="C1701">
        <v>1998</v>
      </c>
      <c r="D1701">
        <v>99</v>
      </c>
      <c r="E1701">
        <v>35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  <c r="Q1701">
        <v>508</v>
      </c>
      <c r="R1701">
        <v>807</v>
      </c>
      <c r="S1701">
        <v>732</v>
      </c>
      <c r="T1701">
        <v>2.1547437069868955</v>
      </c>
      <c r="U1701">
        <v>2.1776942594584372</v>
      </c>
      <c r="V1701">
        <v>15.157372986369277</v>
      </c>
      <c r="W1701">
        <v>55.37295081967212</v>
      </c>
      <c r="X1701">
        <v>159.2027237296623</v>
      </c>
      <c r="Y1701">
        <v>133.33977695167283</v>
      </c>
      <c r="Z1701">
        <v>147.0016393442622</v>
      </c>
      <c r="AA1701">
        <v>31.644709630296905</v>
      </c>
      <c r="AB1701">
        <v>6.3025045358024707</v>
      </c>
      <c r="AC1701">
        <v>-29.920419754123959</v>
      </c>
    </row>
    <row r="1702" spans="1:29">
      <c r="A1702">
        <v>3</v>
      </c>
      <c r="B1702">
        <v>1337</v>
      </c>
      <c r="C1702">
        <v>1998</v>
      </c>
      <c r="D1702">
        <v>99</v>
      </c>
      <c r="E1702">
        <v>36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99</v>
      </c>
      <c r="O1702">
        <v>99</v>
      </c>
      <c r="P1702">
        <v>9999</v>
      </c>
      <c r="Q1702">
        <v>504</v>
      </c>
      <c r="R1702">
        <v>812.75</v>
      </c>
      <c r="S1702">
        <v>707.75</v>
      </c>
      <c r="T1702">
        <v>2.1700965896574966</v>
      </c>
      <c r="U1702">
        <v>2.0848836343782686</v>
      </c>
      <c r="V1702">
        <v>15.68009843125192</v>
      </c>
      <c r="W1702">
        <v>55.405157188272703</v>
      </c>
      <c r="X1702">
        <v>156.39984763418053</v>
      </c>
      <c r="Y1702">
        <v>126.7538603506613</v>
      </c>
      <c r="Z1702">
        <v>145.55874249381836</v>
      </c>
      <c r="AA1702">
        <v>29.476421043732856</v>
      </c>
      <c r="AB1702">
        <v>4.9316875158321842</v>
      </c>
      <c r="AC1702">
        <v>-56.019846557748259</v>
      </c>
    </row>
    <row r="1703" spans="1:29">
      <c r="A1703">
        <v>3</v>
      </c>
      <c r="B1703">
        <v>1338</v>
      </c>
      <c r="C1703">
        <v>1998</v>
      </c>
      <c r="D1703">
        <v>99</v>
      </c>
      <c r="E1703">
        <v>37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99</v>
      </c>
      <c r="O1703">
        <v>99</v>
      </c>
      <c r="P1703">
        <v>9999</v>
      </c>
      <c r="Q1703">
        <v>459</v>
      </c>
      <c r="R1703">
        <v>757</v>
      </c>
      <c r="S1703">
        <v>688</v>
      </c>
      <c r="T1703">
        <v>2.0212403794164575</v>
      </c>
      <c r="U1703">
        <v>2.0005182499971763</v>
      </c>
      <c r="V1703">
        <v>15.598414795244388</v>
      </c>
      <c r="W1703">
        <v>56.293604651162781</v>
      </c>
      <c r="X1703">
        <v>155.68969144610588</v>
      </c>
      <c r="Y1703">
        <v>130.58190224570677</v>
      </c>
      <c r="Z1703">
        <v>143.6780523255814</v>
      </c>
      <c r="AA1703">
        <v>30.282440288246345</v>
      </c>
      <c r="AB1703">
        <v>4.4159942947360653</v>
      </c>
      <c r="AC1703">
        <v>-48.092207170392818</v>
      </c>
    </row>
    <row r="1704" spans="1:29">
      <c r="A1704">
        <v>3</v>
      </c>
      <c r="B1704">
        <v>1339</v>
      </c>
      <c r="C1704">
        <v>1998</v>
      </c>
      <c r="D1704">
        <v>99</v>
      </c>
      <c r="E1704">
        <v>38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99</v>
      </c>
      <c r="O1704">
        <v>99</v>
      </c>
      <c r="P1704">
        <v>9999</v>
      </c>
      <c r="Q1704">
        <v>446</v>
      </c>
      <c r="R1704">
        <v>690</v>
      </c>
      <c r="S1704">
        <v>603</v>
      </c>
      <c r="T1704">
        <v>1.842345920472068</v>
      </c>
      <c r="U1704">
        <v>1.783910879457375</v>
      </c>
      <c r="V1704">
        <v>16.568115942028985</v>
      </c>
      <c r="W1704">
        <v>55.344941956882259</v>
      </c>
      <c r="X1704">
        <v>158.13588330428499</v>
      </c>
      <c r="Y1704">
        <v>127.74985507246382</v>
      </c>
      <c r="Z1704">
        <v>146.1814262023218</v>
      </c>
      <c r="AA1704">
        <v>30.715771629924031</v>
      </c>
      <c r="AB1704">
        <v>6.53466988980857</v>
      </c>
      <c r="AC1704">
        <v>-27.286808817893455</v>
      </c>
    </row>
    <row r="1705" spans="1:29">
      <c r="A1705">
        <v>3</v>
      </c>
      <c r="B1705">
        <v>1340</v>
      </c>
      <c r="C1705">
        <v>1998</v>
      </c>
      <c r="D1705">
        <v>99</v>
      </c>
      <c r="E1705">
        <v>39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99</v>
      </c>
      <c r="O1705">
        <v>99</v>
      </c>
      <c r="P1705">
        <v>9999</v>
      </c>
      <c r="Q1705">
        <v>531</v>
      </c>
      <c r="R1705">
        <v>835.5</v>
      </c>
      <c r="S1705">
        <v>780.5</v>
      </c>
      <c r="T1705">
        <v>2.2308406037020472</v>
      </c>
      <c r="U1705">
        <v>2.3302894173666298</v>
      </c>
      <c r="V1705">
        <v>14.253740275284262</v>
      </c>
      <c r="W1705">
        <v>55.36579115951313</v>
      </c>
      <c r="X1705">
        <v>160.45263895669731</v>
      </c>
      <c r="Y1705">
        <v>137.81603830041897</v>
      </c>
      <c r="Z1705">
        <v>147.52761050608589</v>
      </c>
      <c r="AA1705">
        <v>31.125312426745065</v>
      </c>
      <c r="AB1705">
        <v>7.796832963374051</v>
      </c>
      <c r="AC1705">
        <v>-14.813476916948412</v>
      </c>
    </row>
    <row r="1706" spans="1:29">
      <c r="A1706">
        <v>3</v>
      </c>
      <c r="B1706">
        <v>1341</v>
      </c>
      <c r="C1706">
        <v>1998</v>
      </c>
      <c r="D1706">
        <v>99</v>
      </c>
      <c r="E1706">
        <v>40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99</v>
      </c>
      <c r="O1706">
        <v>99</v>
      </c>
      <c r="P1706">
        <v>9999</v>
      </c>
      <c r="Q1706">
        <v>461</v>
      </c>
      <c r="R1706">
        <v>733</v>
      </c>
      <c r="S1706">
        <v>673</v>
      </c>
      <c r="T1706">
        <v>1.9571587821826464</v>
      </c>
      <c r="U1706">
        <v>2.0118898789183612</v>
      </c>
      <c r="V1706">
        <v>15.613915416098219</v>
      </c>
      <c r="W1706">
        <v>55.61069836552749</v>
      </c>
      <c r="X1706">
        <v>158.85606429003226</v>
      </c>
      <c r="Y1706">
        <v>135.62401091405189</v>
      </c>
      <c r="Z1706">
        <v>147.71530460624081</v>
      </c>
      <c r="AA1706">
        <v>29.207949221325354</v>
      </c>
      <c r="AB1706">
        <v>4.597305718450504</v>
      </c>
      <c r="AC1706">
        <v>-47.269291998624645</v>
      </c>
    </row>
    <row r="1707" spans="1:29">
      <c r="A1707">
        <v>3</v>
      </c>
      <c r="B1707">
        <v>1342</v>
      </c>
      <c r="C1707">
        <v>1998</v>
      </c>
      <c r="D1707">
        <v>99</v>
      </c>
      <c r="E1707">
        <v>41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99</v>
      </c>
      <c r="O1707">
        <v>99</v>
      </c>
      <c r="P1707">
        <v>9999</v>
      </c>
      <c r="Q1707">
        <v>506</v>
      </c>
      <c r="R1707">
        <v>799</v>
      </c>
      <c r="S1707">
        <v>739</v>
      </c>
      <c r="T1707">
        <v>2.1333831745756271</v>
      </c>
      <c r="U1707">
        <v>2.1736163394947088</v>
      </c>
      <c r="V1707">
        <v>16.126408010012511</v>
      </c>
      <c r="W1707">
        <v>55.990527740189442</v>
      </c>
      <c r="X1707">
        <v>156.60935866474452</v>
      </c>
      <c r="Y1707">
        <v>134.42265331664578</v>
      </c>
      <c r="Z1707">
        <v>145.33653585926925</v>
      </c>
      <c r="AA1707">
        <v>29.427770190164161</v>
      </c>
      <c r="AB1707">
        <v>4.4342945846022852</v>
      </c>
      <c r="AC1707">
        <v>-53.073083616961519</v>
      </c>
    </row>
    <row r="1708" spans="1:29">
      <c r="A1708">
        <v>3</v>
      </c>
      <c r="B1708">
        <v>1343</v>
      </c>
      <c r="C1708">
        <v>1998</v>
      </c>
      <c r="D1708">
        <v>99</v>
      </c>
      <c r="E1708">
        <v>42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99</v>
      </c>
      <c r="O1708">
        <v>99</v>
      </c>
      <c r="P1708">
        <v>9999</v>
      </c>
      <c r="Q1708">
        <v>507</v>
      </c>
      <c r="R1708">
        <v>838</v>
      </c>
      <c r="S1708">
        <v>749</v>
      </c>
      <c r="T1708">
        <v>2.2375157700805697</v>
      </c>
      <c r="U1708">
        <v>2.2066768360343874</v>
      </c>
      <c r="V1708">
        <v>15.613365155131264</v>
      </c>
      <c r="W1708">
        <v>55.45260347129507</v>
      </c>
      <c r="X1708">
        <v>157.26863475695373</v>
      </c>
      <c r="Y1708">
        <v>130.11610978520284</v>
      </c>
      <c r="Z1708">
        <v>145.57716955941251</v>
      </c>
      <c r="AA1708">
        <v>30.832391971088555</v>
      </c>
      <c r="AB1708">
        <v>5.0876912938230596</v>
      </c>
      <c r="AC1708">
        <v>-49.315835556806519</v>
      </c>
    </row>
    <row r="1709" spans="1:29">
      <c r="A1709">
        <v>3</v>
      </c>
      <c r="B1709">
        <v>1344</v>
      </c>
      <c r="C1709">
        <v>1998</v>
      </c>
      <c r="D1709">
        <v>99</v>
      </c>
      <c r="E1709">
        <v>43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99</v>
      </c>
      <c r="O1709">
        <v>99</v>
      </c>
      <c r="P1709">
        <v>9999</v>
      </c>
      <c r="Q1709">
        <v>465</v>
      </c>
      <c r="R1709">
        <v>764.5</v>
      </c>
      <c r="S1709">
        <v>720.5</v>
      </c>
      <c r="T1709">
        <v>2.0412658785520224</v>
      </c>
      <c r="U1709">
        <v>2.146985397160869</v>
      </c>
      <c r="V1709">
        <v>14.384565075212549</v>
      </c>
      <c r="W1709">
        <v>55.472588480222065</v>
      </c>
      <c r="X1709">
        <v>159.38344763960316</v>
      </c>
      <c r="Y1709">
        <v>138.76756049705685</v>
      </c>
      <c r="Z1709">
        <v>147.24191533657171</v>
      </c>
      <c r="AA1709">
        <v>31.116332373821528</v>
      </c>
      <c r="AB1709">
        <v>5.1198791545533915</v>
      </c>
      <c r="AC1709">
        <v>-49.184185663581999</v>
      </c>
    </row>
    <row r="1710" spans="1:29">
      <c r="A1710">
        <v>3</v>
      </c>
      <c r="B1710">
        <v>1345</v>
      </c>
      <c r="C1710">
        <v>1998</v>
      </c>
      <c r="D1710">
        <v>99</v>
      </c>
      <c r="E1710">
        <v>44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99</v>
      </c>
      <c r="O1710">
        <v>99</v>
      </c>
      <c r="P1710">
        <v>9999</v>
      </c>
      <c r="Q1710">
        <v>461</v>
      </c>
      <c r="R1710">
        <v>742</v>
      </c>
      <c r="S1710">
        <v>699</v>
      </c>
      <c r="T1710">
        <v>1.9811893811453247</v>
      </c>
      <c r="U1710">
        <v>2.0631138154949875</v>
      </c>
      <c r="V1710">
        <v>15.699460916442051</v>
      </c>
      <c r="W1710">
        <v>55.396280400572245</v>
      </c>
      <c r="X1710">
        <v>157.13701658426621</v>
      </c>
      <c r="Y1710">
        <v>137.39016172506743</v>
      </c>
      <c r="Z1710">
        <v>145.84191702432059</v>
      </c>
      <c r="AA1710">
        <v>29.90031511240992</v>
      </c>
      <c r="AB1710">
        <v>4.7767364142436639</v>
      </c>
      <c r="AC1710">
        <v>-52.859659842437807</v>
      </c>
    </row>
    <row r="1711" spans="1:29">
      <c r="A1711">
        <v>3</v>
      </c>
      <c r="B1711">
        <v>1346</v>
      </c>
      <c r="C1711">
        <v>1998</v>
      </c>
      <c r="D1711">
        <v>99</v>
      </c>
      <c r="E1711">
        <v>45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99</v>
      </c>
      <c r="O1711">
        <v>99</v>
      </c>
      <c r="P1711">
        <v>9999</v>
      </c>
      <c r="Q1711">
        <v>501</v>
      </c>
      <c r="R1711">
        <v>907.5</v>
      </c>
      <c r="S1711">
        <v>835.5</v>
      </c>
      <c r="T1711">
        <v>2.423085395403481</v>
      </c>
      <c r="U1711">
        <v>2.4369892557029038</v>
      </c>
      <c r="V1711">
        <v>15.40165289256198</v>
      </c>
      <c r="W1711">
        <v>55.986834230999378</v>
      </c>
      <c r="X1711">
        <v>155.23544317398341</v>
      </c>
      <c r="Y1711">
        <v>132.69157024793378</v>
      </c>
      <c r="Z1711">
        <v>144.12639138240564</v>
      </c>
      <c r="AA1711">
        <v>30.774429083607032</v>
      </c>
      <c r="AB1711">
        <v>5.0997066573551502</v>
      </c>
      <c r="AC1711">
        <v>-45.185688828805318</v>
      </c>
    </row>
    <row r="1712" spans="1:29">
      <c r="A1712">
        <v>3</v>
      </c>
      <c r="B1712">
        <v>1347</v>
      </c>
      <c r="C1712">
        <v>1998</v>
      </c>
      <c r="D1712">
        <v>99</v>
      </c>
      <c r="E1712">
        <v>46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99</v>
      </c>
      <c r="O1712">
        <v>99</v>
      </c>
      <c r="P1712">
        <v>9999</v>
      </c>
      <c r="Q1712">
        <v>495</v>
      </c>
      <c r="R1712">
        <v>769</v>
      </c>
      <c r="S1712">
        <v>705</v>
      </c>
      <c r="T1712">
        <v>2.0532811780333624</v>
      </c>
      <c r="U1712">
        <v>2.0505623218895095</v>
      </c>
      <c r="V1712">
        <v>16.123537061118331</v>
      </c>
      <c r="W1712">
        <v>55.736170212765934</v>
      </c>
      <c r="X1712">
        <v>155.71939187390004</v>
      </c>
      <c r="Y1712">
        <v>131.75981794538367</v>
      </c>
      <c r="Z1712">
        <v>143.72099290780147</v>
      </c>
      <c r="AA1712">
        <v>30.134239598457448</v>
      </c>
      <c r="AB1712">
        <v>5.260440838465902</v>
      </c>
      <c r="AC1712">
        <v>-47.196586222418048</v>
      </c>
    </row>
    <row r="1713" spans="1:29">
      <c r="A1713">
        <v>3</v>
      </c>
      <c r="B1713">
        <v>1348</v>
      </c>
      <c r="C1713">
        <v>1998</v>
      </c>
      <c r="D1713">
        <v>99</v>
      </c>
      <c r="E1713">
        <v>47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99</v>
      </c>
      <c r="O1713">
        <v>99</v>
      </c>
      <c r="P1713">
        <v>9999</v>
      </c>
      <c r="Q1713">
        <v>461</v>
      </c>
      <c r="R1713">
        <v>728</v>
      </c>
      <c r="S1713">
        <v>679</v>
      </c>
      <c r="T1713">
        <v>1.943808449425602</v>
      </c>
      <c r="U1713">
        <v>1.9973813884866152</v>
      </c>
      <c r="V1713">
        <v>15.151098901098901</v>
      </c>
      <c r="W1713">
        <v>55.287187039764369</v>
      </c>
      <c r="X1713">
        <v>157.95914540497421</v>
      </c>
      <c r="Y1713">
        <v>135.57074175824161</v>
      </c>
      <c r="Z1713">
        <v>145.35419734904252</v>
      </c>
      <c r="AA1713">
        <v>30.226593825341897</v>
      </c>
      <c r="AB1713">
        <v>8.4886651034746237</v>
      </c>
      <c r="AC1713">
        <v>-0.12557013782526338</v>
      </c>
    </row>
    <row r="1714" spans="1:29">
      <c r="A1714">
        <v>3</v>
      </c>
      <c r="B1714">
        <v>1349</v>
      </c>
      <c r="C1714">
        <v>1998</v>
      </c>
      <c r="D1714">
        <v>99</v>
      </c>
      <c r="E1714">
        <v>48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99</v>
      </c>
      <c r="O1714">
        <v>99</v>
      </c>
      <c r="P1714">
        <v>9999</v>
      </c>
      <c r="Q1714">
        <v>485</v>
      </c>
      <c r="R1714">
        <v>801</v>
      </c>
      <c r="S1714">
        <v>731</v>
      </c>
      <c r="T1714">
        <v>2.1387233076784438</v>
      </c>
      <c r="U1714">
        <v>2.0964151420474124</v>
      </c>
      <c r="V1714">
        <v>14.757802746566796</v>
      </c>
      <c r="W1714">
        <v>55.607387140902851</v>
      </c>
      <c r="X1714">
        <v>153.53262376525541</v>
      </c>
      <c r="Y1714">
        <v>129.32459425717855</v>
      </c>
      <c r="Z1714">
        <v>141.7086183310534</v>
      </c>
      <c r="AA1714">
        <v>29.095824412238024</v>
      </c>
      <c r="AB1714">
        <v>4.758794883232806</v>
      </c>
      <c r="AC1714">
        <v>-47.26938689388281</v>
      </c>
    </row>
    <row r="1715" spans="1:29">
      <c r="A1715">
        <v>3</v>
      </c>
      <c r="B1715">
        <v>1350</v>
      </c>
      <c r="C1715">
        <v>1998</v>
      </c>
      <c r="D1715">
        <v>99</v>
      </c>
      <c r="E1715">
        <v>49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99</v>
      </c>
      <c r="O1715">
        <v>99</v>
      </c>
      <c r="P1715">
        <v>9999</v>
      </c>
      <c r="Q1715">
        <v>537</v>
      </c>
      <c r="R1715">
        <v>884</v>
      </c>
      <c r="S1715">
        <v>825</v>
      </c>
      <c r="T1715">
        <v>2.3603388314453735</v>
      </c>
      <c r="U1715">
        <v>2.4197567552110235</v>
      </c>
      <c r="V1715">
        <v>14.802036199095021</v>
      </c>
      <c r="W1715">
        <v>55.473939393939411</v>
      </c>
      <c r="X1715">
        <v>156.54588862797397</v>
      </c>
      <c r="Y1715">
        <v>135.25576923076915</v>
      </c>
      <c r="Z1715">
        <v>144.92860606060597</v>
      </c>
      <c r="AA1715">
        <v>28.374321829236646</v>
      </c>
      <c r="AB1715">
        <v>4.8751304190131401</v>
      </c>
      <c r="AC1715">
        <v>-46.26876013581969</v>
      </c>
    </row>
    <row r="1716" spans="1:29">
      <c r="A1716">
        <v>3</v>
      </c>
      <c r="B1716">
        <v>1351</v>
      </c>
      <c r="C1716">
        <v>1998</v>
      </c>
      <c r="D1716">
        <v>99</v>
      </c>
      <c r="E1716">
        <v>50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99</v>
      </c>
      <c r="O1716">
        <v>99</v>
      </c>
      <c r="P1716">
        <v>9999</v>
      </c>
      <c r="Q1716">
        <v>431</v>
      </c>
      <c r="R1716">
        <v>678.5</v>
      </c>
      <c r="S1716">
        <v>639.5</v>
      </c>
      <c r="T1716">
        <v>1.8116401551308672</v>
      </c>
      <c r="U1716">
        <v>1.89282675866724</v>
      </c>
      <c r="V1716">
        <v>14.807663964627857</v>
      </c>
      <c r="W1716">
        <v>55.393275996872561</v>
      </c>
      <c r="X1716">
        <v>157.45809817239129</v>
      </c>
      <c r="Y1716">
        <v>137.84701547531321</v>
      </c>
      <c r="Z1716">
        <v>146.25363565285389</v>
      </c>
      <c r="AA1716">
        <v>31.226353625520225</v>
      </c>
      <c r="AB1716">
        <v>4.8150453362321937</v>
      </c>
      <c r="AC1716">
        <v>-51.287179360446125</v>
      </c>
    </row>
    <row r="1717" spans="1:29">
      <c r="A1717">
        <v>3</v>
      </c>
      <c r="B1717">
        <v>1352</v>
      </c>
      <c r="C1717">
        <v>1998</v>
      </c>
      <c r="D1717">
        <v>99</v>
      </c>
      <c r="E1717">
        <v>51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99</v>
      </c>
      <c r="O1717">
        <v>99</v>
      </c>
      <c r="P1717">
        <v>9999</v>
      </c>
      <c r="Q1717">
        <v>392</v>
      </c>
      <c r="R1717">
        <v>668</v>
      </c>
      <c r="S1717">
        <v>563</v>
      </c>
      <c r="T1717">
        <v>1.7836044563410747</v>
      </c>
      <c r="U1717">
        <v>1.6499061795078891</v>
      </c>
      <c r="V1717">
        <v>15.317365269461078</v>
      </c>
      <c r="W1717">
        <v>55.383658969804621</v>
      </c>
      <c r="X1717">
        <v>155.18826918211249</v>
      </c>
      <c r="Y1717">
        <v>122.04476047904178</v>
      </c>
      <c r="Z1717">
        <v>144.80621669626976</v>
      </c>
      <c r="AA1717">
        <v>31.448032303714392</v>
      </c>
      <c r="AB1717">
        <v>5.5068389037093635</v>
      </c>
      <c r="AC1717">
        <v>-40.528488879836992</v>
      </c>
    </row>
    <row r="1718" spans="1:29">
      <c r="A1718">
        <v>3</v>
      </c>
      <c r="B1718">
        <v>1353</v>
      </c>
      <c r="C1718">
        <v>1998</v>
      </c>
      <c r="D1718">
        <v>99</v>
      </c>
      <c r="E1718">
        <v>52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99</v>
      </c>
      <c r="O1718">
        <v>99</v>
      </c>
      <c r="P1718">
        <v>9999</v>
      </c>
      <c r="Q1718">
        <v>133</v>
      </c>
      <c r="R1718">
        <v>216</v>
      </c>
      <c r="S1718">
        <v>193</v>
      </c>
      <c r="T1718">
        <v>0.5767343751042997</v>
      </c>
      <c r="U1718">
        <v>0.56134642676867263</v>
      </c>
      <c r="V1718">
        <v>18.944444444444443</v>
      </c>
      <c r="W1718">
        <v>55.305699481865297</v>
      </c>
      <c r="X1718">
        <v>154.56191565346501</v>
      </c>
      <c r="Y1718">
        <v>128.41435185185185</v>
      </c>
      <c r="Z1718">
        <v>143.71761658031079</v>
      </c>
      <c r="AA1718">
        <v>31.039947527433739</v>
      </c>
      <c r="AB1718">
        <v>4.3338430399798273</v>
      </c>
      <c r="AC1718">
        <v>-46.878384145584256</v>
      </c>
    </row>
    <row r="1719" spans="1:29">
      <c r="A1719">
        <v>3</v>
      </c>
      <c r="B1719">
        <v>1354</v>
      </c>
      <c r="C1719">
        <v>1998</v>
      </c>
      <c r="D1719">
        <v>99</v>
      </c>
      <c r="E1719">
        <v>53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99</v>
      </c>
      <c r="O1719">
        <v>99</v>
      </c>
      <c r="P1719">
        <v>9999</v>
      </c>
    </row>
    <row r="1720" spans="1:29">
      <c r="A1720">
        <v>3</v>
      </c>
      <c r="B1720">
        <v>1355</v>
      </c>
      <c r="C1720">
        <v>1997</v>
      </c>
      <c r="D1720">
        <v>99</v>
      </c>
      <c r="E1720">
        <v>1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99</v>
      </c>
      <c r="O1720">
        <v>99</v>
      </c>
      <c r="P1720">
        <v>9999</v>
      </c>
      <c r="Q1720">
        <v>181</v>
      </c>
      <c r="R1720">
        <v>277</v>
      </c>
      <c r="S1720">
        <v>269</v>
      </c>
      <c r="T1720">
        <v>0.73432922868920891</v>
      </c>
      <c r="U1720">
        <v>0.80441237995438575</v>
      </c>
      <c r="V1720">
        <v>14.15523465703971</v>
      </c>
      <c r="W1720">
        <v>55.397769516728623</v>
      </c>
      <c r="X1720">
        <v>160.11319234484949</v>
      </c>
      <c r="Y1720">
        <v>144.29530685920565</v>
      </c>
      <c r="Z1720">
        <v>148.58661710037163</v>
      </c>
      <c r="AA1720">
        <v>29.758212250783849</v>
      </c>
      <c r="AB1720">
        <v>4.1533963625745267</v>
      </c>
      <c r="AC1720">
        <v>-48.244345409092816</v>
      </c>
    </row>
    <row r="1721" spans="1:29">
      <c r="A1721">
        <v>3</v>
      </c>
      <c r="B1721">
        <v>1356</v>
      </c>
      <c r="C1721">
        <v>1997</v>
      </c>
      <c r="D1721">
        <v>99</v>
      </c>
      <c r="E1721">
        <v>2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99</v>
      </c>
      <c r="O1721">
        <v>99</v>
      </c>
      <c r="P1721">
        <v>9999</v>
      </c>
      <c r="Q1721">
        <v>653</v>
      </c>
      <c r="R1721">
        <v>1133</v>
      </c>
      <c r="S1721">
        <v>1002</v>
      </c>
      <c r="T1721">
        <v>3.0035921159020713</v>
      </c>
      <c r="U1721">
        <v>2.9480945534830849</v>
      </c>
      <c r="V1721">
        <v>15.418358340688442</v>
      </c>
      <c r="W1721">
        <v>55.440119760479057</v>
      </c>
      <c r="X1721">
        <v>156.94533826627381</v>
      </c>
      <c r="Y1721">
        <v>129.28993821712265</v>
      </c>
      <c r="Z1721">
        <v>146.19311377245501</v>
      </c>
      <c r="AA1721">
        <v>30.247838913996556</v>
      </c>
      <c r="AB1721">
        <v>5.0072708796612888</v>
      </c>
      <c r="AC1721">
        <v>-47.493933659368551</v>
      </c>
    </row>
    <row r="1722" spans="1:29">
      <c r="A1722">
        <v>3</v>
      </c>
      <c r="B1722">
        <v>1357</v>
      </c>
      <c r="C1722">
        <v>1997</v>
      </c>
      <c r="D1722">
        <v>99</v>
      </c>
      <c r="E1722">
        <v>3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99</v>
      </c>
      <c r="O1722">
        <v>99</v>
      </c>
      <c r="P1722">
        <v>9999</v>
      </c>
      <c r="Q1722">
        <v>613</v>
      </c>
      <c r="R1722">
        <v>953.25</v>
      </c>
      <c r="S1722">
        <v>870</v>
      </c>
      <c r="T1722">
        <v>2.5270734196678282</v>
      </c>
      <c r="U1722">
        <v>2.5886087713870722</v>
      </c>
      <c r="V1722">
        <v>15.714660372410176</v>
      </c>
      <c r="W1722">
        <v>55.290804597701161</v>
      </c>
      <c r="X1722">
        <v>157.35959463533419</v>
      </c>
      <c r="Y1722">
        <v>134.93134015211123</v>
      </c>
      <c r="Z1722">
        <v>147.84287356321835</v>
      </c>
      <c r="AA1722">
        <v>30.972921076619379</v>
      </c>
      <c r="AB1722">
        <v>5.4369348232403052</v>
      </c>
      <c r="AC1722">
        <v>-44.080806969004051</v>
      </c>
    </row>
    <row r="1723" spans="1:29">
      <c r="A1723">
        <v>3</v>
      </c>
      <c r="B1723">
        <v>1358</v>
      </c>
      <c r="C1723">
        <v>1997</v>
      </c>
      <c r="D1723">
        <v>99</v>
      </c>
      <c r="E1723">
        <v>4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99</v>
      </c>
      <c r="O1723">
        <v>99</v>
      </c>
      <c r="P1723">
        <v>9999</v>
      </c>
      <c r="Q1723">
        <v>499</v>
      </c>
      <c r="R1723">
        <v>763.5</v>
      </c>
      <c r="S1723">
        <v>711.5</v>
      </c>
      <c r="T1723">
        <v>2.024044642975491</v>
      </c>
      <c r="U1723">
        <v>2.0959505150881346</v>
      </c>
      <c r="V1723">
        <v>15.435494433529797</v>
      </c>
      <c r="W1723">
        <v>55.560084328882652</v>
      </c>
      <c r="X1723">
        <v>157.27068065538964</v>
      </c>
      <c r="Y1723">
        <v>136.40340537000671</v>
      </c>
      <c r="Z1723">
        <v>146.37245256500373</v>
      </c>
      <c r="AA1723">
        <v>29.64068541722957</v>
      </c>
      <c r="AB1723">
        <v>5.956070902637542</v>
      </c>
      <c r="AC1723">
        <v>-33.810955077119296</v>
      </c>
    </row>
    <row r="1724" spans="1:29">
      <c r="A1724">
        <v>3</v>
      </c>
      <c r="B1724">
        <v>1359</v>
      </c>
      <c r="C1724">
        <v>1997</v>
      </c>
      <c r="D1724">
        <v>99</v>
      </c>
      <c r="E1724">
        <v>5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99</v>
      </c>
      <c r="O1724">
        <v>99</v>
      </c>
      <c r="P1724">
        <v>9999</v>
      </c>
      <c r="Q1724">
        <v>456</v>
      </c>
      <c r="R1724">
        <v>665.5</v>
      </c>
      <c r="S1724">
        <v>607.5</v>
      </c>
      <c r="T1724">
        <v>1.764245854486169</v>
      </c>
      <c r="U1724">
        <v>1.7876157146055371</v>
      </c>
      <c r="V1724">
        <v>16.332081141998501</v>
      </c>
      <c r="W1724">
        <v>55.585185185185182</v>
      </c>
      <c r="X1724">
        <v>155.93925339007421</v>
      </c>
      <c r="Y1724">
        <v>133.46867017280235</v>
      </c>
      <c r="Z1724">
        <v>146.21135802469126</v>
      </c>
      <c r="AA1724">
        <v>30.788640458508915</v>
      </c>
      <c r="AB1724">
        <v>5.7392542878427903</v>
      </c>
      <c r="AC1724">
        <v>-35.022156516914599</v>
      </c>
    </row>
    <row r="1725" spans="1:29">
      <c r="A1725">
        <v>3</v>
      </c>
      <c r="B1725">
        <v>1360</v>
      </c>
      <c r="C1725">
        <v>1997</v>
      </c>
      <c r="D1725">
        <v>99</v>
      </c>
      <c r="E1725">
        <v>6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99</v>
      </c>
      <c r="O1725">
        <v>99</v>
      </c>
      <c r="P1725">
        <v>9999</v>
      </c>
      <c r="Q1725">
        <v>456</v>
      </c>
      <c r="R1725">
        <v>717</v>
      </c>
      <c r="S1725">
        <v>651</v>
      </c>
      <c r="T1725">
        <v>1.9007727688453535</v>
      </c>
      <c r="U1725">
        <v>1.9178398024351695</v>
      </c>
      <c r="V1725">
        <v>15.889818688981862</v>
      </c>
      <c r="W1725">
        <v>55.336405529953915</v>
      </c>
      <c r="X1725">
        <v>155.93140432553466</v>
      </c>
      <c r="Y1725">
        <v>132.90655509065544</v>
      </c>
      <c r="Z1725">
        <v>146.38095238095227</v>
      </c>
      <c r="AA1725">
        <v>31.210712540415095</v>
      </c>
      <c r="AB1725">
        <v>5.3377948680772356</v>
      </c>
      <c r="AC1725">
        <v>-45.528350637850494</v>
      </c>
    </row>
    <row r="1726" spans="1:29">
      <c r="A1726">
        <v>3</v>
      </c>
      <c r="B1726">
        <v>1361</v>
      </c>
      <c r="C1726">
        <v>1997</v>
      </c>
      <c r="D1726">
        <v>99</v>
      </c>
      <c r="E1726">
        <v>7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99</v>
      </c>
      <c r="O1726">
        <v>99</v>
      </c>
      <c r="P1726">
        <v>9999</v>
      </c>
      <c r="Q1726">
        <v>454</v>
      </c>
      <c r="R1726">
        <v>729</v>
      </c>
      <c r="S1726">
        <v>654</v>
      </c>
      <c r="T1726">
        <v>1.9325848653950659</v>
      </c>
      <c r="U1726">
        <v>1.894464029243486</v>
      </c>
      <c r="V1726">
        <v>16.042524005486964</v>
      </c>
      <c r="W1726">
        <v>55.678899082568819</v>
      </c>
      <c r="X1726">
        <v>154.21502317694279</v>
      </c>
      <c r="Y1726">
        <v>129.12551440329227</v>
      </c>
      <c r="Z1726">
        <v>143.9334862385322</v>
      </c>
      <c r="AA1726">
        <v>30.356686829210123</v>
      </c>
      <c r="AB1726">
        <v>5.1982955344826163</v>
      </c>
      <c r="AC1726">
        <v>-39.584019945739051</v>
      </c>
    </row>
    <row r="1727" spans="1:29">
      <c r="A1727">
        <v>3</v>
      </c>
      <c r="B1727">
        <v>1362</v>
      </c>
      <c r="C1727">
        <v>1997</v>
      </c>
      <c r="D1727">
        <v>99</v>
      </c>
      <c r="E1727">
        <v>8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99</v>
      </c>
      <c r="O1727">
        <v>99</v>
      </c>
      <c r="P1727">
        <v>9999</v>
      </c>
      <c r="Q1727">
        <v>441</v>
      </c>
      <c r="R1727">
        <v>650.5</v>
      </c>
      <c r="S1727">
        <v>590.5</v>
      </c>
      <c r="T1727">
        <v>1.7244807337990269</v>
      </c>
      <c r="U1727">
        <v>1.7108832045341325</v>
      </c>
      <c r="V1727">
        <v>16.518063028439659</v>
      </c>
      <c r="W1727">
        <v>55.923793395427616</v>
      </c>
      <c r="X1727">
        <v>152.9512675889784</v>
      </c>
      <c r="Y1727">
        <v>130.68516525749422</v>
      </c>
      <c r="Z1727">
        <v>143.96392887383578</v>
      </c>
      <c r="AA1727">
        <v>29.515173028878873</v>
      </c>
      <c r="AB1727">
        <v>5.5322272974002358</v>
      </c>
      <c r="AC1727">
        <v>-40.078500479051087</v>
      </c>
    </row>
    <row r="1728" spans="1:29">
      <c r="A1728">
        <v>3</v>
      </c>
      <c r="B1728">
        <v>1363</v>
      </c>
      <c r="C1728">
        <v>1997</v>
      </c>
      <c r="D1728">
        <v>99</v>
      </c>
      <c r="E1728">
        <v>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99</v>
      </c>
      <c r="O1728">
        <v>99</v>
      </c>
      <c r="P1728">
        <v>9999</v>
      </c>
      <c r="Q1728">
        <v>472</v>
      </c>
      <c r="R1728">
        <v>657</v>
      </c>
      <c r="S1728">
        <v>598</v>
      </c>
      <c r="T1728">
        <v>1.7417122860967877</v>
      </c>
      <c r="U1728">
        <v>1.7831418150097456</v>
      </c>
      <c r="V1728">
        <v>17.442922374429223</v>
      </c>
      <c r="W1728">
        <v>55.484949832775925</v>
      </c>
      <c r="X1728">
        <v>158.5853488805447</v>
      </c>
      <c r="Y1728">
        <v>134.85707762557064</v>
      </c>
      <c r="Z1728">
        <v>148.16237458193973</v>
      </c>
      <c r="AA1728">
        <v>29.201589542686825</v>
      </c>
      <c r="AB1728">
        <v>5.3529856871389185</v>
      </c>
      <c r="AC1728">
        <v>-35.00290396276899</v>
      </c>
    </row>
    <row r="1729" spans="1:29">
      <c r="A1729">
        <v>3</v>
      </c>
      <c r="B1729">
        <v>1364</v>
      </c>
      <c r="C1729">
        <v>1997</v>
      </c>
      <c r="D1729">
        <v>99</v>
      </c>
      <c r="E1729">
        <v>10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99</v>
      </c>
      <c r="O1729">
        <v>99</v>
      </c>
      <c r="P1729">
        <v>9999</v>
      </c>
      <c r="Q1729">
        <v>478</v>
      </c>
      <c r="R1729">
        <v>724</v>
      </c>
      <c r="S1729">
        <v>660</v>
      </c>
      <c r="T1729">
        <v>1.9193298251660191</v>
      </c>
      <c r="U1729">
        <v>1.9292227876415555</v>
      </c>
      <c r="V1729">
        <v>16.932320441988949</v>
      </c>
      <c r="W1729">
        <v>55.848484848484851</v>
      </c>
      <c r="X1729">
        <v>155.62123270861872</v>
      </c>
      <c r="Y1729">
        <v>132.40276243093919</v>
      </c>
      <c r="Z1729">
        <v>145.24181818181813</v>
      </c>
      <c r="AA1729">
        <v>30.209754239975304</v>
      </c>
      <c r="AB1729">
        <v>5.2735544457409551</v>
      </c>
      <c r="AC1729">
        <v>-50.188783890855312</v>
      </c>
    </row>
    <row r="1730" spans="1:29">
      <c r="A1730">
        <v>3</v>
      </c>
      <c r="B1730">
        <v>1365</v>
      </c>
      <c r="C1730">
        <v>1997</v>
      </c>
      <c r="D1730">
        <v>99</v>
      </c>
      <c r="E1730">
        <v>11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99</v>
      </c>
      <c r="P1730">
        <v>9999</v>
      </c>
      <c r="Q1730">
        <v>453</v>
      </c>
      <c r="R1730">
        <v>660.5</v>
      </c>
      <c r="S1730">
        <v>605.5</v>
      </c>
      <c r="T1730">
        <v>1.7509908142571216</v>
      </c>
      <c r="U1730">
        <v>1.76751436095607</v>
      </c>
      <c r="V1730">
        <v>16.431491294473879</v>
      </c>
      <c r="W1730">
        <v>55.63170933113129</v>
      </c>
      <c r="X1730">
        <v>155.87669146539403</v>
      </c>
      <c r="Y1730">
        <v>132.96684330052977</v>
      </c>
      <c r="Z1730">
        <v>145.0447563996695</v>
      </c>
      <c r="AA1730">
        <v>29.932078274473383</v>
      </c>
      <c r="AB1730">
        <v>4.8295250736893554</v>
      </c>
      <c r="AC1730">
        <v>-53.254745295904335</v>
      </c>
    </row>
    <row r="1731" spans="1:29">
      <c r="A1731">
        <v>3</v>
      </c>
      <c r="B1731">
        <v>1366</v>
      </c>
      <c r="C1731">
        <v>1997</v>
      </c>
      <c r="D1731">
        <v>99</v>
      </c>
      <c r="E1731">
        <v>12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99</v>
      </c>
      <c r="P1731">
        <v>9999</v>
      </c>
      <c r="Q1731">
        <v>563</v>
      </c>
      <c r="R1731">
        <v>845</v>
      </c>
      <c r="S1731">
        <v>780</v>
      </c>
      <c r="T1731">
        <v>2.2401017987089586</v>
      </c>
      <c r="U1731">
        <v>2.2734312994579224</v>
      </c>
      <c r="V1731">
        <v>16.09585798816568</v>
      </c>
      <c r="W1731">
        <v>55.221794871794877</v>
      </c>
      <c r="X1731">
        <v>155.53193535358747</v>
      </c>
      <c r="Y1731">
        <v>133.68366863905322</v>
      </c>
      <c r="Z1731">
        <v>144.82397435897437</v>
      </c>
      <c r="AA1731">
        <v>31.10157844290832</v>
      </c>
      <c r="AB1731">
        <v>4.7736764157225036</v>
      </c>
      <c r="AC1731">
        <v>-48.74875582522931</v>
      </c>
    </row>
    <row r="1732" spans="1:29">
      <c r="A1732">
        <v>3</v>
      </c>
      <c r="B1732">
        <v>1367</v>
      </c>
      <c r="C1732">
        <v>1997</v>
      </c>
      <c r="D1732">
        <v>99</v>
      </c>
      <c r="E1732">
        <v>13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99</v>
      </c>
      <c r="P1732">
        <v>9999</v>
      </c>
      <c r="Q1732">
        <v>255</v>
      </c>
      <c r="R1732">
        <v>346</v>
      </c>
      <c r="S1732">
        <v>306</v>
      </c>
      <c r="T1732">
        <v>0.91724878385005892</v>
      </c>
      <c r="U1732">
        <v>0.90364520378240398</v>
      </c>
      <c r="V1732">
        <v>15.901734104046247</v>
      </c>
      <c r="W1732">
        <v>55.111111111111114</v>
      </c>
      <c r="X1732">
        <v>156.37028037500224</v>
      </c>
      <c r="Y1732">
        <v>129.7702312138729</v>
      </c>
      <c r="Z1732">
        <v>146.73366013071899</v>
      </c>
      <c r="AA1732">
        <v>30.350119428900506</v>
      </c>
      <c r="AB1732">
        <v>4.8061175008626336</v>
      </c>
      <c r="AC1732">
        <v>-54.203891076418415</v>
      </c>
    </row>
    <row r="1733" spans="1:29">
      <c r="A1733">
        <v>3</v>
      </c>
      <c r="B1733">
        <v>1368</v>
      </c>
      <c r="C1733">
        <v>1997</v>
      </c>
      <c r="D1733">
        <v>99</v>
      </c>
      <c r="E1733">
        <v>14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99</v>
      </c>
      <c r="P1733">
        <v>9999</v>
      </c>
      <c r="Q1733">
        <v>487</v>
      </c>
      <c r="R1733">
        <v>724</v>
      </c>
      <c r="S1733">
        <v>650</v>
      </c>
      <c r="T1733">
        <v>1.9193298251660191</v>
      </c>
      <c r="U1733">
        <v>1.8745860686912463</v>
      </c>
      <c r="V1733">
        <v>16.284530386740329</v>
      </c>
      <c r="W1733">
        <v>55.921538461538482</v>
      </c>
      <c r="X1733">
        <v>153.62138833853092</v>
      </c>
      <c r="Y1733">
        <v>128.65303867403321</v>
      </c>
      <c r="Z1733">
        <v>143.29969230769237</v>
      </c>
      <c r="AA1733">
        <v>30.503712004593513</v>
      </c>
      <c r="AB1733">
        <v>5.2029575112531248</v>
      </c>
      <c r="AC1733">
        <v>-52.854099114067509</v>
      </c>
    </row>
    <row r="1734" spans="1:29">
      <c r="A1734">
        <v>3</v>
      </c>
      <c r="B1734">
        <v>1369</v>
      </c>
      <c r="C1734">
        <v>1997</v>
      </c>
      <c r="D1734">
        <v>99</v>
      </c>
      <c r="E1734">
        <v>15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99</v>
      </c>
      <c r="P1734">
        <v>9999</v>
      </c>
      <c r="Q1734">
        <v>563</v>
      </c>
      <c r="R1734">
        <v>815</v>
      </c>
      <c r="S1734">
        <v>763</v>
      </c>
      <c r="T1734">
        <v>2.1605715573346762</v>
      </c>
      <c r="U1734">
        <v>2.2250978884401444</v>
      </c>
      <c r="V1734">
        <v>15.510429447852761</v>
      </c>
      <c r="W1734">
        <v>55.741808650065529</v>
      </c>
      <c r="X1734">
        <v>155.75098538375121</v>
      </c>
      <c r="Y1734">
        <v>135.65779141104295</v>
      </c>
      <c r="Z1734">
        <v>144.90314547837477</v>
      </c>
      <c r="AA1734">
        <v>28.898629545044727</v>
      </c>
      <c r="AB1734">
        <v>5.4040100037526724</v>
      </c>
      <c r="AC1734">
        <v>-32.351876152867433</v>
      </c>
    </row>
    <row r="1735" spans="1:29">
      <c r="A1735">
        <v>3</v>
      </c>
      <c r="B1735">
        <v>1370</v>
      </c>
      <c r="C1735">
        <v>1997</v>
      </c>
      <c r="D1735">
        <v>99</v>
      </c>
      <c r="E1735">
        <v>16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99</v>
      </c>
      <c r="P1735">
        <v>9999</v>
      </c>
      <c r="Q1735">
        <v>449</v>
      </c>
      <c r="R1735">
        <v>662</v>
      </c>
      <c r="S1735">
        <v>588</v>
      </c>
      <c r="T1735">
        <v>1.7549673263258363</v>
      </c>
      <c r="U1735">
        <v>1.6738422139535925</v>
      </c>
      <c r="V1735">
        <v>17.151057401812693</v>
      </c>
      <c r="W1735">
        <v>55.765306122448969</v>
      </c>
      <c r="X1735">
        <v>151.35509781907811</v>
      </c>
      <c r="Y1735">
        <v>125.6347432024169</v>
      </c>
      <c r="Z1735">
        <v>141.44591836734696</v>
      </c>
      <c r="AA1735">
        <v>28.482022024048433</v>
      </c>
      <c r="AB1735">
        <v>4.4507150394146562</v>
      </c>
      <c r="AC1735">
        <v>-47.412792391007081</v>
      </c>
    </row>
    <row r="1736" spans="1:29">
      <c r="A1736">
        <v>3</v>
      </c>
      <c r="B1736">
        <v>1371</v>
      </c>
      <c r="C1736">
        <v>1997</v>
      </c>
      <c r="D1736">
        <v>99</v>
      </c>
      <c r="E1736">
        <v>17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99</v>
      </c>
      <c r="P1736">
        <v>9999</v>
      </c>
      <c r="Q1736">
        <v>465</v>
      </c>
      <c r="R1736">
        <v>715</v>
      </c>
      <c r="S1736">
        <v>653</v>
      </c>
      <c r="T1736">
        <v>1.8954707527537351</v>
      </c>
      <c r="U1736">
        <v>1.8596086684249944</v>
      </c>
      <c r="V1736">
        <v>15.079720279720277</v>
      </c>
      <c r="W1736">
        <v>55.800918836140873</v>
      </c>
      <c r="X1736">
        <v>151.56338785807921</v>
      </c>
      <c r="Y1736">
        <v>129.2316083916086</v>
      </c>
      <c r="Z1736">
        <v>141.50168453292517</v>
      </c>
      <c r="AA1736">
        <v>28.266147268224486</v>
      </c>
      <c r="AB1736">
        <v>5.049391491957028</v>
      </c>
      <c r="AC1736">
        <v>-41.998837888875251</v>
      </c>
    </row>
    <row r="1737" spans="1:29">
      <c r="A1737">
        <v>3</v>
      </c>
      <c r="B1737">
        <v>1372</v>
      </c>
      <c r="C1737">
        <v>1997</v>
      </c>
      <c r="D1737">
        <v>99</v>
      </c>
      <c r="E1737">
        <v>18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99</v>
      </c>
      <c r="P1737">
        <v>9999</v>
      </c>
      <c r="Q1737">
        <v>452</v>
      </c>
      <c r="R1737">
        <v>680</v>
      </c>
      <c r="S1737">
        <v>616</v>
      </c>
      <c r="T1737">
        <v>1.8026854711504057</v>
      </c>
      <c r="U1737">
        <v>1.7471936393102299</v>
      </c>
      <c r="V1737">
        <v>16.90441176470588</v>
      </c>
      <c r="W1737">
        <v>56.034090909090899</v>
      </c>
      <c r="X1737">
        <v>151.67835064686747</v>
      </c>
      <c r="Y1737">
        <v>127.66897058823524</v>
      </c>
      <c r="Z1737">
        <v>140.93327922077913</v>
      </c>
      <c r="AA1737">
        <v>29.181882271078457</v>
      </c>
      <c r="AB1737">
        <v>4.724261106747071</v>
      </c>
      <c r="AC1737">
        <v>-43.342416479405379</v>
      </c>
    </row>
    <row r="1738" spans="1:29">
      <c r="A1738">
        <v>3</v>
      </c>
      <c r="B1738">
        <v>1373</v>
      </c>
      <c r="C1738">
        <v>1997</v>
      </c>
      <c r="D1738">
        <v>99</v>
      </c>
      <c r="E1738">
        <v>19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99</v>
      </c>
      <c r="P1738">
        <v>9999</v>
      </c>
      <c r="Q1738">
        <v>426</v>
      </c>
      <c r="R1738">
        <v>640.5</v>
      </c>
      <c r="S1738">
        <v>579.5</v>
      </c>
      <c r="T1738">
        <v>1.6979706533409329</v>
      </c>
      <c r="U1738">
        <v>1.6517021467231361</v>
      </c>
      <c r="V1738">
        <v>15.845433255269317</v>
      </c>
      <c r="W1738">
        <v>55.965487489214851</v>
      </c>
      <c r="X1738">
        <v>152.57530893642635</v>
      </c>
      <c r="Y1738">
        <v>128.13442622950805</v>
      </c>
      <c r="Z1738">
        <v>141.62226056945627</v>
      </c>
      <c r="AA1738">
        <v>29.138729873983767</v>
      </c>
      <c r="AB1738">
        <v>4.5962639571433836</v>
      </c>
      <c r="AC1738">
        <v>-48.715974616197322</v>
      </c>
    </row>
    <row r="1739" spans="1:29">
      <c r="A1739">
        <v>3</v>
      </c>
      <c r="B1739">
        <v>1374</v>
      </c>
      <c r="C1739">
        <v>1997</v>
      </c>
      <c r="D1739">
        <v>99</v>
      </c>
      <c r="E1739">
        <v>20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99</v>
      </c>
      <c r="P1739">
        <v>9999</v>
      </c>
      <c r="Q1739">
        <v>538</v>
      </c>
      <c r="R1739">
        <v>819.5</v>
      </c>
      <c r="S1739">
        <v>738.5</v>
      </c>
      <c r="T1739">
        <v>2.1725010935408191</v>
      </c>
      <c r="U1739">
        <v>2.1429093541653246</v>
      </c>
      <c r="V1739">
        <v>15.050640634533252</v>
      </c>
      <c r="W1739">
        <v>55.478672985781991</v>
      </c>
      <c r="X1739">
        <v>154.89414640563135</v>
      </c>
      <c r="Y1739">
        <v>129.92959121415493</v>
      </c>
      <c r="Z1739">
        <v>144.18050101557205</v>
      </c>
      <c r="AA1739">
        <v>30.83942247554431</v>
      </c>
      <c r="AB1739">
        <v>4.9759460812549046</v>
      </c>
      <c r="AC1739">
        <v>-53.506177154457198</v>
      </c>
    </row>
    <row r="1740" spans="1:29">
      <c r="A1740">
        <v>3</v>
      </c>
      <c r="B1740">
        <v>1375</v>
      </c>
      <c r="C1740">
        <v>1997</v>
      </c>
      <c r="D1740">
        <v>99</v>
      </c>
      <c r="E1740">
        <v>21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99</v>
      </c>
      <c r="P1740">
        <v>9999</v>
      </c>
      <c r="Q1740">
        <v>464</v>
      </c>
      <c r="R1740">
        <v>680.5</v>
      </c>
      <c r="S1740">
        <v>615.5</v>
      </c>
      <c r="T1740">
        <v>1.8040109751733096</v>
      </c>
      <c r="U1740">
        <v>1.781447247551514</v>
      </c>
      <c r="V1740">
        <v>17.582659808964003</v>
      </c>
      <c r="W1740">
        <v>55.359870024370416</v>
      </c>
      <c r="X1740">
        <v>154.83182256370969</v>
      </c>
      <c r="Y1740">
        <v>130.07626745040429</v>
      </c>
      <c r="Z1740">
        <v>143.81299756295704</v>
      </c>
      <c r="AA1740">
        <v>29.597037143398261</v>
      </c>
      <c r="AB1740">
        <v>5.2687002128362952</v>
      </c>
      <c r="AC1740">
        <v>-44.024247373035472</v>
      </c>
    </row>
    <row r="1741" spans="1:29">
      <c r="A1741">
        <v>3</v>
      </c>
      <c r="B1741">
        <v>1376</v>
      </c>
      <c r="C1741">
        <v>1997</v>
      </c>
      <c r="D1741">
        <v>99</v>
      </c>
      <c r="E1741">
        <v>22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99</v>
      </c>
      <c r="P1741">
        <v>9999</v>
      </c>
      <c r="Q1741">
        <v>468</v>
      </c>
      <c r="R1741">
        <v>661.5</v>
      </c>
      <c r="S1741">
        <v>599.5</v>
      </c>
      <c r="T1741">
        <v>1.7536418223029309</v>
      </c>
      <c r="U1741">
        <v>1.7218817926092564</v>
      </c>
      <c r="V1741">
        <v>16.166288737717313</v>
      </c>
      <c r="W1741">
        <v>55.422852376980813</v>
      </c>
      <c r="X1741">
        <v>154.08216494735609</v>
      </c>
      <c r="Y1741">
        <v>129.33817082388521</v>
      </c>
      <c r="Z1741">
        <v>142.7142618849042</v>
      </c>
      <c r="AA1741">
        <v>30.460637667993012</v>
      </c>
      <c r="AB1741">
        <v>4.8003174280701089</v>
      </c>
      <c r="AC1741">
        <v>-50.399160727915593</v>
      </c>
    </row>
    <row r="1742" spans="1:29">
      <c r="A1742">
        <v>3</v>
      </c>
      <c r="B1742">
        <v>1377</v>
      </c>
      <c r="C1742">
        <v>1997</v>
      </c>
      <c r="D1742">
        <v>99</v>
      </c>
      <c r="E1742">
        <v>23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99</v>
      </c>
      <c r="P1742">
        <v>9999</v>
      </c>
      <c r="Q1742">
        <v>456</v>
      </c>
      <c r="R1742">
        <v>698.75</v>
      </c>
      <c r="S1742">
        <v>612.75</v>
      </c>
      <c r="T1742">
        <v>1.8523918720093324</v>
      </c>
      <c r="U1742">
        <v>1.7748340068534596</v>
      </c>
      <c r="V1742">
        <v>15.447584973166371</v>
      </c>
      <c r="W1742">
        <v>55.500611995104016</v>
      </c>
      <c r="X1742">
        <v>154.85771101080127</v>
      </c>
      <c r="Y1742">
        <v>126.20865831842576</v>
      </c>
      <c r="Z1742">
        <v>143.92215422276612</v>
      </c>
      <c r="AA1742">
        <v>31.507754677184856</v>
      </c>
      <c r="AB1742">
        <v>4.8594309042221395</v>
      </c>
      <c r="AC1742">
        <v>-54.072088788471241</v>
      </c>
    </row>
    <row r="1743" spans="1:29">
      <c r="A1743">
        <v>3</v>
      </c>
      <c r="B1743">
        <v>1378</v>
      </c>
      <c r="C1743">
        <v>1997</v>
      </c>
      <c r="D1743">
        <v>99</v>
      </c>
      <c r="E1743">
        <v>24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99</v>
      </c>
      <c r="P1743">
        <v>9999</v>
      </c>
      <c r="Q1743">
        <v>464</v>
      </c>
      <c r="R1743">
        <v>700</v>
      </c>
      <c r="S1743">
        <v>651</v>
      </c>
      <c r="T1743">
        <v>1.8557056320665928</v>
      </c>
      <c r="U1743">
        <v>1.8646259566356596</v>
      </c>
      <c r="V1743">
        <v>16.257142857142853</v>
      </c>
      <c r="W1743">
        <v>55.748079877112119</v>
      </c>
      <c r="X1743">
        <v>153.19764742299955</v>
      </c>
      <c r="Y1743">
        <v>132.35700000000011</v>
      </c>
      <c r="Z1743">
        <v>142.31935483870981</v>
      </c>
      <c r="AA1743">
        <v>29.712375842937409</v>
      </c>
      <c r="AB1743">
        <v>4.4921308735065093</v>
      </c>
      <c r="AC1743">
        <v>-54.965150116379405</v>
      </c>
    </row>
    <row r="1744" spans="1:29">
      <c r="A1744">
        <v>3</v>
      </c>
      <c r="B1744">
        <v>1379</v>
      </c>
      <c r="C1744">
        <v>1997</v>
      </c>
      <c r="D1744">
        <v>99</v>
      </c>
      <c r="E1744">
        <v>25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99</v>
      </c>
      <c r="P1744">
        <v>9999</v>
      </c>
      <c r="Q1744">
        <v>448</v>
      </c>
      <c r="R1744">
        <v>690.25</v>
      </c>
      <c r="S1744">
        <v>604</v>
      </c>
      <c r="T1744">
        <v>1.8298583036199512</v>
      </c>
      <c r="U1744">
        <v>1.7491176375169677</v>
      </c>
      <c r="V1744">
        <v>15.561028612821444</v>
      </c>
      <c r="W1744">
        <v>55.688741721854313</v>
      </c>
      <c r="X1744">
        <v>154.34011025728657</v>
      </c>
      <c r="Y1744">
        <v>125.91162622238321</v>
      </c>
      <c r="Z1744">
        <v>143.89155629139077</v>
      </c>
      <c r="AA1744">
        <v>29.785058282899488</v>
      </c>
      <c r="AB1744">
        <v>5.0240289239470224</v>
      </c>
      <c r="AC1744">
        <v>-50.111643732679049</v>
      </c>
    </row>
    <row r="1745" spans="1:29">
      <c r="A1745">
        <v>3</v>
      </c>
      <c r="B1745">
        <v>1380</v>
      </c>
      <c r="C1745">
        <v>1997</v>
      </c>
      <c r="D1745">
        <v>99</v>
      </c>
      <c r="E1745">
        <v>26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99</v>
      </c>
      <c r="P1745">
        <v>9999</v>
      </c>
      <c r="Q1745">
        <v>433</v>
      </c>
      <c r="R1745">
        <v>650</v>
      </c>
      <c r="S1745">
        <v>581</v>
      </c>
      <c r="T1745">
        <v>1.7231552297761228</v>
      </c>
      <c r="U1745">
        <v>1.6609840292853473</v>
      </c>
      <c r="V1745">
        <v>15.58</v>
      </c>
      <c r="W1745">
        <v>55.586919104991395</v>
      </c>
      <c r="X1745">
        <v>153.07142261855148</v>
      </c>
      <c r="Y1745">
        <v>126.9712307692308</v>
      </c>
      <c r="Z1745">
        <v>142.050430292599</v>
      </c>
      <c r="AA1745">
        <v>31.007441569552117</v>
      </c>
      <c r="AB1745">
        <v>4.5041309372042315</v>
      </c>
      <c r="AC1745">
        <v>-52.507177725721711</v>
      </c>
    </row>
    <row r="1746" spans="1:29">
      <c r="A1746">
        <v>3</v>
      </c>
      <c r="B1746">
        <v>1381</v>
      </c>
      <c r="C1746">
        <v>1997</v>
      </c>
      <c r="D1746">
        <v>99</v>
      </c>
      <c r="E1746">
        <v>27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99</v>
      </c>
      <c r="P1746">
        <v>9999</v>
      </c>
      <c r="Q1746">
        <v>456</v>
      </c>
      <c r="R1746">
        <v>682</v>
      </c>
      <c r="S1746">
        <v>643</v>
      </c>
      <c r="T1746">
        <v>1.8079874872420236</v>
      </c>
      <c r="U1746">
        <v>1.8898351632649339</v>
      </c>
      <c r="V1746">
        <v>14.071847507331375</v>
      </c>
      <c r="W1746">
        <v>55.275272161741839</v>
      </c>
      <c r="X1746">
        <v>157.32820110375764</v>
      </c>
      <c r="Y1746">
        <v>137.68695014662765</v>
      </c>
      <c r="Z1746">
        <v>146.038102643857</v>
      </c>
      <c r="AA1746">
        <v>29.316091910802111</v>
      </c>
      <c r="AB1746">
        <v>4.7093231423810469</v>
      </c>
      <c r="AC1746">
        <v>-52.546179131613563</v>
      </c>
    </row>
    <row r="1747" spans="1:29">
      <c r="A1747">
        <v>3</v>
      </c>
      <c r="B1747">
        <v>1382</v>
      </c>
      <c r="C1747">
        <v>1997</v>
      </c>
      <c r="D1747">
        <v>99</v>
      </c>
      <c r="E1747">
        <v>28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99</v>
      </c>
      <c r="P1747">
        <v>9999</v>
      </c>
      <c r="Q1747">
        <v>472</v>
      </c>
      <c r="R1747">
        <v>674.5</v>
      </c>
      <c r="S1747">
        <v>612.5</v>
      </c>
      <c r="T1747">
        <v>1.7881049268984532</v>
      </c>
      <c r="U1747">
        <v>1.7607038903163248</v>
      </c>
      <c r="V1747">
        <v>15.756856931060048</v>
      </c>
      <c r="W1747">
        <v>55.559183673469377</v>
      </c>
      <c r="X1747">
        <v>154.03135583759732</v>
      </c>
      <c r="Y1747">
        <v>129.70526315789476</v>
      </c>
      <c r="Z1747">
        <v>142.83461224489801</v>
      </c>
      <c r="AA1747">
        <v>31.36641297976178</v>
      </c>
      <c r="AB1747">
        <v>5.1746603306587122</v>
      </c>
      <c r="AC1747">
        <v>-53.260420868767667</v>
      </c>
    </row>
    <row r="1748" spans="1:29">
      <c r="A1748">
        <v>3</v>
      </c>
      <c r="B1748">
        <v>1383</v>
      </c>
      <c r="C1748">
        <v>1997</v>
      </c>
      <c r="D1748">
        <v>99</v>
      </c>
      <c r="E1748">
        <v>29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99</v>
      </c>
      <c r="P1748">
        <v>9999</v>
      </c>
      <c r="Q1748">
        <v>456</v>
      </c>
      <c r="R1748">
        <v>834</v>
      </c>
      <c r="S1748">
        <v>757</v>
      </c>
      <c r="T1748">
        <v>2.2109407102050551</v>
      </c>
      <c r="U1748">
        <v>2.153966306202785</v>
      </c>
      <c r="V1748">
        <v>15.514388489208629</v>
      </c>
      <c r="W1748">
        <v>55.471598414795238</v>
      </c>
      <c r="X1748">
        <v>151.98004110254612</v>
      </c>
      <c r="Y1748">
        <v>128.32937649880088</v>
      </c>
      <c r="Z1748">
        <v>141.38269484808447</v>
      </c>
      <c r="AA1748">
        <v>31.559608386500329</v>
      </c>
      <c r="AB1748">
        <v>4.5920267706653526</v>
      </c>
      <c r="AC1748">
        <v>-50.926683190510005</v>
      </c>
    </row>
    <row r="1749" spans="1:29">
      <c r="A1749">
        <v>3</v>
      </c>
      <c r="B1749">
        <v>1384</v>
      </c>
      <c r="C1749">
        <v>1997</v>
      </c>
      <c r="D1749">
        <v>99</v>
      </c>
      <c r="E1749">
        <v>30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99</v>
      </c>
      <c r="P1749">
        <v>9999</v>
      </c>
      <c r="Q1749">
        <v>391</v>
      </c>
      <c r="R1749">
        <v>588</v>
      </c>
      <c r="S1749">
        <v>533</v>
      </c>
      <c r="T1749">
        <v>1.558792730935938</v>
      </c>
      <c r="U1749">
        <v>1.5630050243723892</v>
      </c>
      <c r="V1749">
        <v>15.794217687074829</v>
      </c>
      <c r="W1749">
        <v>55.615384615384592</v>
      </c>
      <c r="X1749">
        <v>156.70082767668285</v>
      </c>
      <c r="Y1749">
        <v>132.07976190476191</v>
      </c>
      <c r="Z1749">
        <v>145.70900562851779</v>
      </c>
      <c r="AA1749">
        <v>30.951329485943603</v>
      </c>
      <c r="AB1749">
        <v>4.799967527671976</v>
      </c>
      <c r="AC1749">
        <v>-52.561182248822952</v>
      </c>
    </row>
    <row r="1750" spans="1:29">
      <c r="A1750">
        <v>3</v>
      </c>
      <c r="B1750">
        <v>1385</v>
      </c>
      <c r="C1750">
        <v>1997</v>
      </c>
      <c r="D1750">
        <v>99</v>
      </c>
      <c r="E1750">
        <v>31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99</v>
      </c>
      <c r="P1750">
        <v>9999</v>
      </c>
      <c r="Q1750">
        <v>441</v>
      </c>
      <c r="R1750">
        <v>708</v>
      </c>
      <c r="S1750">
        <v>654</v>
      </c>
      <c r="T1750">
        <v>1.8769136964330688</v>
      </c>
      <c r="U1750">
        <v>1.8672322094366247</v>
      </c>
      <c r="V1750">
        <v>16.351694915254235</v>
      </c>
      <c r="W1750">
        <v>55.711009174311911</v>
      </c>
      <c r="X1750">
        <v>153.35662388061536</v>
      </c>
      <c r="Y1750">
        <v>131.04435028248596</v>
      </c>
      <c r="Z1750">
        <v>141.8645259938838</v>
      </c>
      <c r="AA1750">
        <v>30.47969437375998</v>
      </c>
      <c r="AB1750">
        <v>4.4909662524505931</v>
      </c>
      <c r="AC1750">
        <v>-51.434817396651916</v>
      </c>
    </row>
    <row r="1751" spans="1:29">
      <c r="A1751">
        <v>3</v>
      </c>
      <c r="B1751">
        <v>1386</v>
      </c>
      <c r="C1751">
        <v>1997</v>
      </c>
      <c r="D1751">
        <v>99</v>
      </c>
      <c r="E1751">
        <v>32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99</v>
      </c>
      <c r="P1751">
        <v>9999</v>
      </c>
      <c r="Q1751">
        <v>581</v>
      </c>
      <c r="R1751">
        <v>991</v>
      </c>
      <c r="S1751">
        <v>919</v>
      </c>
      <c r="T1751">
        <v>2.627148973397134</v>
      </c>
      <c r="U1751">
        <v>2.7305338273903161</v>
      </c>
      <c r="V1751">
        <v>14.67003027245207</v>
      </c>
      <c r="W1751">
        <v>55.439608269858553</v>
      </c>
      <c r="X1751">
        <v>159.41578212580623</v>
      </c>
      <c r="Y1751">
        <v>136.90746720484367</v>
      </c>
      <c r="Z1751">
        <v>147.63362350380859</v>
      </c>
      <c r="AA1751">
        <v>30.68596122946796</v>
      </c>
      <c r="AB1751">
        <v>4.6330409921107343</v>
      </c>
      <c r="AC1751">
        <v>-55.786203349781346</v>
      </c>
    </row>
    <row r="1752" spans="1:29">
      <c r="A1752">
        <v>3</v>
      </c>
      <c r="B1752">
        <v>1387</v>
      </c>
      <c r="C1752">
        <v>1997</v>
      </c>
      <c r="D1752">
        <v>99</v>
      </c>
      <c r="E1752">
        <v>33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99</v>
      </c>
      <c r="P1752">
        <v>9999</v>
      </c>
      <c r="Q1752">
        <v>546</v>
      </c>
      <c r="R1752">
        <v>834</v>
      </c>
      <c r="S1752">
        <v>758</v>
      </c>
      <c r="T1752">
        <v>2.2109407102050551</v>
      </c>
      <c r="U1752">
        <v>2.1804876957094619</v>
      </c>
      <c r="V1752">
        <v>15.593525179856112</v>
      </c>
      <c r="W1752">
        <v>55.485488126649074</v>
      </c>
      <c r="X1752">
        <v>154.11804900608217</v>
      </c>
      <c r="Y1752">
        <v>129.90947242206241</v>
      </c>
      <c r="Z1752">
        <v>142.9346965699209</v>
      </c>
      <c r="AA1752">
        <v>29.454700640399796</v>
      </c>
      <c r="AB1752">
        <v>4.4335225114301933</v>
      </c>
      <c r="AC1752">
        <v>-44.990882335584949</v>
      </c>
    </row>
    <row r="1753" spans="1:29">
      <c r="A1753">
        <v>3</v>
      </c>
      <c r="B1753">
        <v>1388</v>
      </c>
      <c r="C1753">
        <v>1997</v>
      </c>
      <c r="D1753">
        <v>99</v>
      </c>
      <c r="E1753">
        <v>34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99</v>
      </c>
      <c r="P1753">
        <v>9999</v>
      </c>
      <c r="Q1753">
        <v>474</v>
      </c>
      <c r="R1753">
        <v>774</v>
      </c>
      <c r="S1753">
        <v>699</v>
      </c>
      <c r="T1753">
        <v>2.0518802274564898</v>
      </c>
      <c r="U1753">
        <v>2.0660138275094577</v>
      </c>
      <c r="V1753">
        <v>15.608527131782948</v>
      </c>
      <c r="W1753">
        <v>55.301859799713881</v>
      </c>
      <c r="X1753">
        <v>158.07514536633437</v>
      </c>
      <c r="Y1753">
        <v>132.63113695090451</v>
      </c>
      <c r="Z1753">
        <v>146.8619456366238</v>
      </c>
      <c r="AA1753">
        <v>31.282471147250824</v>
      </c>
      <c r="AB1753">
        <v>4.4873542842610252</v>
      </c>
      <c r="AC1753">
        <v>-56.124612304954255</v>
      </c>
    </row>
    <row r="1754" spans="1:29">
      <c r="A1754">
        <v>3</v>
      </c>
      <c r="B1754">
        <v>1389</v>
      </c>
      <c r="C1754">
        <v>1997</v>
      </c>
      <c r="D1754">
        <v>99</v>
      </c>
      <c r="E1754">
        <v>35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99</v>
      </c>
      <c r="P1754">
        <v>9999</v>
      </c>
      <c r="Q1754">
        <v>540</v>
      </c>
      <c r="R1754">
        <v>868.5</v>
      </c>
      <c r="S1754">
        <v>778.5</v>
      </c>
      <c r="T1754">
        <v>2.3024004877854805</v>
      </c>
      <c r="U1754">
        <v>2.2624367364836546</v>
      </c>
      <c r="V1754">
        <v>16.657455382843981</v>
      </c>
      <c r="W1754">
        <v>55.382145150931265</v>
      </c>
      <c r="X1754">
        <v>155.13066887218545</v>
      </c>
      <c r="Y1754">
        <v>129.43742084052971</v>
      </c>
      <c r="Z1754">
        <v>144.40128452151583</v>
      </c>
      <c r="AA1754">
        <v>31.18626636283636</v>
      </c>
      <c r="AB1754">
        <v>4.8220500571331515</v>
      </c>
      <c r="AC1754">
        <v>-48.540892347872258</v>
      </c>
    </row>
    <row r="1755" spans="1:29">
      <c r="A1755">
        <v>3</v>
      </c>
      <c r="B1755">
        <v>1390</v>
      </c>
      <c r="C1755">
        <v>1997</v>
      </c>
      <c r="D1755">
        <v>99</v>
      </c>
      <c r="E1755">
        <v>36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99</v>
      </c>
      <c r="P1755">
        <v>9999</v>
      </c>
      <c r="Q1755">
        <v>497</v>
      </c>
      <c r="R1755">
        <v>793.75</v>
      </c>
      <c r="S1755">
        <v>732.75</v>
      </c>
      <c r="T1755">
        <v>2.1042376363612254</v>
      </c>
      <c r="U1755">
        <v>2.157912917587109</v>
      </c>
      <c r="V1755">
        <v>15.450708661417321</v>
      </c>
      <c r="W1755">
        <v>54.801774138519278</v>
      </c>
      <c r="X1755">
        <v>157.82782948447789</v>
      </c>
      <c r="Y1755">
        <v>135.08384251968508</v>
      </c>
      <c r="Z1755">
        <v>146.32930740361661</v>
      </c>
      <c r="AA1755">
        <v>32.653494683653435</v>
      </c>
      <c r="AB1755">
        <v>5.0689266216633211</v>
      </c>
      <c r="AC1755">
        <v>-52.055611076665514</v>
      </c>
    </row>
    <row r="1756" spans="1:29">
      <c r="A1756">
        <v>3</v>
      </c>
      <c r="B1756">
        <v>1391</v>
      </c>
      <c r="C1756">
        <v>1997</v>
      </c>
      <c r="D1756">
        <v>99</v>
      </c>
      <c r="E1756">
        <v>37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99</v>
      </c>
      <c r="P1756">
        <v>9999</v>
      </c>
      <c r="Q1756">
        <v>541</v>
      </c>
      <c r="R1756">
        <v>799</v>
      </c>
      <c r="S1756">
        <v>738</v>
      </c>
      <c r="T1756">
        <v>2.1181554286017263</v>
      </c>
      <c r="U1756">
        <v>2.1647254007772796</v>
      </c>
      <c r="V1756">
        <v>16.41051314142678</v>
      </c>
      <c r="W1756">
        <v>55.514905149051486</v>
      </c>
      <c r="X1756">
        <v>156.60651111831291</v>
      </c>
      <c r="Y1756">
        <v>134.61989987484355</v>
      </c>
      <c r="Z1756">
        <v>145.74701897018963</v>
      </c>
      <c r="AA1756">
        <v>31.02505933647214</v>
      </c>
      <c r="AB1756">
        <v>4.2493959467684546</v>
      </c>
      <c r="AC1756">
        <v>-49.771351203902192</v>
      </c>
    </row>
    <row r="1757" spans="1:29">
      <c r="A1757">
        <v>3</v>
      </c>
      <c r="B1757">
        <v>1392</v>
      </c>
      <c r="C1757">
        <v>1997</v>
      </c>
      <c r="D1757">
        <v>99</v>
      </c>
      <c r="E1757">
        <v>38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99</v>
      </c>
      <c r="P1757">
        <v>9999</v>
      </c>
      <c r="Q1757">
        <v>516</v>
      </c>
      <c r="R1757">
        <v>827</v>
      </c>
      <c r="S1757">
        <v>745</v>
      </c>
      <c r="T1757">
        <v>2.1923836538843902</v>
      </c>
      <c r="U1757">
        <v>2.1805198965162678</v>
      </c>
      <c r="V1757">
        <v>17.064087061668687</v>
      </c>
      <c r="W1757">
        <v>55.395973154362409</v>
      </c>
      <c r="X1757">
        <v>156.39567102175877</v>
      </c>
      <c r="Y1757">
        <v>131.01100362756952</v>
      </c>
      <c r="Z1757">
        <v>145.4310067114094</v>
      </c>
      <c r="AA1757">
        <v>28.528900541391977</v>
      </c>
      <c r="AB1757">
        <v>4.5604350315656923</v>
      </c>
      <c r="AC1757">
        <v>-50.407348704311694</v>
      </c>
    </row>
    <row r="1758" spans="1:29">
      <c r="A1758">
        <v>3</v>
      </c>
      <c r="B1758">
        <v>1393</v>
      </c>
      <c r="C1758">
        <v>1997</v>
      </c>
      <c r="D1758">
        <v>99</v>
      </c>
      <c r="E1758">
        <v>39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99</v>
      </c>
      <c r="P1758">
        <v>9999</v>
      </c>
      <c r="Q1758">
        <v>538</v>
      </c>
      <c r="R1758">
        <v>812</v>
      </c>
      <c r="S1758">
        <v>739</v>
      </c>
      <c r="T1758">
        <v>2.1526185331972485</v>
      </c>
      <c r="U1758">
        <v>2.1810793855345456</v>
      </c>
      <c r="V1758">
        <v>15.786945812807877</v>
      </c>
      <c r="W1758">
        <v>55.354533152909362</v>
      </c>
      <c r="X1758">
        <v>157.44320031595419</v>
      </c>
      <c r="Y1758">
        <v>133.46539408866997</v>
      </c>
      <c r="Z1758">
        <v>146.64939106901221</v>
      </c>
      <c r="AA1758">
        <v>29.879589370141399</v>
      </c>
      <c r="AB1758">
        <v>4.670338313734093</v>
      </c>
      <c r="AC1758">
        <v>-47.72009727312755</v>
      </c>
    </row>
    <row r="1759" spans="1:29">
      <c r="A1759">
        <v>3</v>
      </c>
      <c r="B1759">
        <v>1394</v>
      </c>
      <c r="C1759">
        <v>1997</v>
      </c>
      <c r="D1759">
        <v>99</v>
      </c>
      <c r="E1759">
        <v>40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99</v>
      </c>
      <c r="P1759">
        <v>9999</v>
      </c>
      <c r="Q1759">
        <v>507</v>
      </c>
      <c r="R1759">
        <v>798.5</v>
      </c>
      <c r="S1759">
        <v>736.5</v>
      </c>
      <c r="T1759">
        <v>2.1168299245788211</v>
      </c>
      <c r="U1759">
        <v>2.1781913756740137</v>
      </c>
      <c r="V1759">
        <v>16.047589229805887</v>
      </c>
      <c r="W1759">
        <v>55.344195519348283</v>
      </c>
      <c r="X1759">
        <v>158.22652305141483</v>
      </c>
      <c r="Y1759">
        <v>135.54214151534123</v>
      </c>
      <c r="Z1759">
        <v>146.95234215885947</v>
      </c>
      <c r="AA1759">
        <v>30.215519524051295</v>
      </c>
      <c r="AB1759">
        <v>5.1895825511094555</v>
      </c>
      <c r="AC1759">
        <v>-49.436851902250162</v>
      </c>
    </row>
    <row r="1760" spans="1:29">
      <c r="A1760">
        <v>3</v>
      </c>
      <c r="B1760">
        <v>1395</v>
      </c>
      <c r="C1760">
        <v>1997</v>
      </c>
      <c r="D1760">
        <v>99</v>
      </c>
      <c r="E1760">
        <v>41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99</v>
      </c>
      <c r="P1760">
        <v>9999</v>
      </c>
      <c r="Q1760">
        <v>521</v>
      </c>
      <c r="R1760">
        <v>828.75</v>
      </c>
      <c r="S1760">
        <v>739.75</v>
      </c>
      <c r="T1760">
        <v>2.1970229179645555</v>
      </c>
      <c r="U1760">
        <v>2.1531914742889846</v>
      </c>
      <c r="V1760">
        <v>16.73001508295626</v>
      </c>
      <c r="W1760">
        <v>55.902669820885428</v>
      </c>
      <c r="X1760">
        <v>156.40532135847903</v>
      </c>
      <c r="Y1760">
        <v>129.09586726998484</v>
      </c>
      <c r="Z1760">
        <v>144.62750929368025</v>
      </c>
      <c r="AA1760">
        <v>30.050005266522803</v>
      </c>
      <c r="AB1760">
        <v>5.2352552535276757</v>
      </c>
      <c r="AC1760">
        <v>-46.158167757464462</v>
      </c>
    </row>
    <row r="1761" spans="1:29">
      <c r="A1761">
        <v>3</v>
      </c>
      <c r="B1761">
        <v>1396</v>
      </c>
      <c r="C1761">
        <v>1997</v>
      </c>
      <c r="D1761">
        <v>99</v>
      </c>
      <c r="E1761">
        <v>42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99</v>
      </c>
      <c r="P1761">
        <v>9999</v>
      </c>
      <c r="Q1761">
        <v>523</v>
      </c>
      <c r="R1761">
        <v>812.5</v>
      </c>
      <c r="S1761">
        <v>745.5</v>
      </c>
      <c r="T1761">
        <v>2.1539440372201537</v>
      </c>
      <c r="U1761">
        <v>2.214121438419701</v>
      </c>
      <c r="V1761">
        <v>14.632615384615381</v>
      </c>
      <c r="W1761">
        <v>55.352112676056336</v>
      </c>
      <c r="X1761">
        <v>158.56468039003249</v>
      </c>
      <c r="Y1761">
        <v>135.40393846153839</v>
      </c>
      <c r="Z1761">
        <v>147.57303822937621</v>
      </c>
      <c r="AA1761">
        <v>30.092061473757056</v>
      </c>
      <c r="AB1761">
        <v>5.0460083662874462</v>
      </c>
      <c r="AC1761">
        <v>-42.915809547983926</v>
      </c>
    </row>
    <row r="1762" spans="1:29">
      <c r="A1762">
        <v>3</v>
      </c>
      <c r="B1762">
        <v>1397</v>
      </c>
      <c r="C1762">
        <v>1997</v>
      </c>
      <c r="D1762">
        <v>99</v>
      </c>
      <c r="E1762">
        <v>43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99</v>
      </c>
      <c r="P1762">
        <v>9999</v>
      </c>
      <c r="Q1762">
        <v>525</v>
      </c>
      <c r="R1762">
        <v>826.5</v>
      </c>
      <c r="S1762">
        <v>757.5</v>
      </c>
      <c r="T1762">
        <v>2.1910581498614845</v>
      </c>
      <c r="U1762">
        <v>2.202607637435658</v>
      </c>
      <c r="V1762">
        <v>15.601935874168186</v>
      </c>
      <c r="W1762">
        <v>55.683168316831683</v>
      </c>
      <c r="X1762">
        <v>156.29365564694427</v>
      </c>
      <c r="Y1762">
        <v>132.41814882032656</v>
      </c>
      <c r="Z1762">
        <v>144.47999999999979</v>
      </c>
      <c r="AA1762">
        <v>29.072312755901095</v>
      </c>
      <c r="AB1762">
        <v>4.5918510681854361</v>
      </c>
      <c r="AC1762">
        <v>-42.701950365436815</v>
      </c>
    </row>
    <row r="1763" spans="1:29">
      <c r="A1763">
        <v>3</v>
      </c>
      <c r="B1763">
        <v>1398</v>
      </c>
      <c r="C1763">
        <v>1997</v>
      </c>
      <c r="D1763">
        <v>99</v>
      </c>
      <c r="E1763">
        <v>44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99</v>
      </c>
      <c r="P1763">
        <v>9999</v>
      </c>
      <c r="Q1763">
        <v>512</v>
      </c>
      <c r="R1763">
        <v>808</v>
      </c>
      <c r="S1763">
        <v>740</v>
      </c>
      <c r="T1763">
        <v>2.1420145010140113</v>
      </c>
      <c r="U1763">
        <v>2.1611048225618821</v>
      </c>
      <c r="V1763">
        <v>16.372524752475247</v>
      </c>
      <c r="W1763">
        <v>55.883783783783791</v>
      </c>
      <c r="X1763">
        <v>156.35881166664896</v>
      </c>
      <c r="Y1763">
        <v>132.89777227722763</v>
      </c>
      <c r="Z1763">
        <v>145.10999999999987</v>
      </c>
      <c r="AA1763">
        <v>30.673448461829992</v>
      </c>
      <c r="AB1763">
        <v>5.7962016226618651</v>
      </c>
      <c r="AC1763">
        <v>-38.542043193517515</v>
      </c>
    </row>
    <row r="1764" spans="1:29">
      <c r="A1764">
        <v>3</v>
      </c>
      <c r="B1764">
        <v>1399</v>
      </c>
      <c r="C1764">
        <v>1997</v>
      </c>
      <c r="D1764">
        <v>99</v>
      </c>
      <c r="E1764">
        <v>45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99</v>
      </c>
      <c r="P1764">
        <v>9999</v>
      </c>
      <c r="Q1764">
        <v>515</v>
      </c>
      <c r="R1764">
        <v>774.25</v>
      </c>
      <c r="S1764">
        <v>708.25</v>
      </c>
      <c r="T1764">
        <v>2.0525429794679431</v>
      </c>
      <c r="U1764">
        <v>2.0762798472297099</v>
      </c>
      <c r="V1764">
        <v>16.148530836293183</v>
      </c>
      <c r="W1764">
        <v>55.826332509707022</v>
      </c>
      <c r="X1764">
        <v>156.8104736313862</v>
      </c>
      <c r="Y1764">
        <v>133.2471423958668</v>
      </c>
      <c r="Z1764">
        <v>145.66410165901851</v>
      </c>
      <c r="AA1764">
        <v>29.726171718264371</v>
      </c>
      <c r="AB1764">
        <v>4.742674347867176</v>
      </c>
      <c r="AC1764">
        <v>-44.422968097637501</v>
      </c>
    </row>
    <row r="1765" spans="1:29">
      <c r="A1765">
        <v>3</v>
      </c>
      <c r="B1765">
        <v>1400</v>
      </c>
      <c r="C1765">
        <v>1997</v>
      </c>
      <c r="D1765">
        <v>99</v>
      </c>
      <c r="E1765">
        <v>46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99</v>
      </c>
      <c r="P1765">
        <v>9999</v>
      </c>
      <c r="Q1765">
        <v>520</v>
      </c>
      <c r="R1765">
        <v>783</v>
      </c>
      <c r="S1765">
        <v>737</v>
      </c>
      <c r="T1765">
        <v>2.0757392998687747</v>
      </c>
      <c r="U1765">
        <v>2.1451795110452374</v>
      </c>
      <c r="V1765">
        <v>15.768837803320563</v>
      </c>
      <c r="W1765">
        <v>55.639077340569877</v>
      </c>
      <c r="X1765">
        <v>155.76642881159637</v>
      </c>
      <c r="Y1765">
        <v>136.13039591315439</v>
      </c>
      <c r="Z1765">
        <v>144.62700135685196</v>
      </c>
      <c r="AA1765">
        <v>29.066080439591463</v>
      </c>
      <c r="AB1765">
        <v>4.5339058214842627</v>
      </c>
      <c r="AC1765">
        <v>-45.659495619439568</v>
      </c>
    </row>
    <row r="1766" spans="1:29">
      <c r="A1766">
        <v>3</v>
      </c>
      <c r="B1766">
        <v>1401</v>
      </c>
      <c r="C1766">
        <v>1997</v>
      </c>
      <c r="D1766">
        <v>99</v>
      </c>
      <c r="E1766">
        <v>47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99</v>
      </c>
      <c r="P1766">
        <v>9999</v>
      </c>
      <c r="Q1766">
        <v>506</v>
      </c>
      <c r="R1766">
        <v>759.5</v>
      </c>
      <c r="S1766">
        <v>693.5</v>
      </c>
      <c r="T1766">
        <v>2.0134406107922538</v>
      </c>
      <c r="U1766">
        <v>2.0343403089136136</v>
      </c>
      <c r="V1766">
        <v>15.181040157998682</v>
      </c>
      <c r="W1766">
        <v>55.032444124008641</v>
      </c>
      <c r="X1766">
        <v>158.07785386548261</v>
      </c>
      <c r="Y1766">
        <v>133.09111257406204</v>
      </c>
      <c r="Z1766">
        <v>145.75731795241549</v>
      </c>
      <c r="AA1766">
        <v>29.910634901141876</v>
      </c>
      <c r="AB1766">
        <v>8.6637723714731383</v>
      </c>
      <c r="AC1766">
        <v>-1.5681347557077121</v>
      </c>
    </row>
    <row r="1767" spans="1:29">
      <c r="A1767">
        <v>3</v>
      </c>
      <c r="B1767">
        <v>1402</v>
      </c>
      <c r="C1767">
        <v>1997</v>
      </c>
      <c r="D1767">
        <v>99</v>
      </c>
      <c r="E1767">
        <v>48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99</v>
      </c>
      <c r="P1767">
        <v>9999</v>
      </c>
      <c r="Q1767">
        <v>500</v>
      </c>
      <c r="R1767">
        <v>789</v>
      </c>
      <c r="S1767">
        <v>712</v>
      </c>
      <c r="T1767">
        <v>2.091645348143631</v>
      </c>
      <c r="U1767">
        <v>2.0770888925007496</v>
      </c>
      <c r="V1767">
        <v>15.737642585551333</v>
      </c>
      <c r="W1767">
        <v>55.38342696629212</v>
      </c>
      <c r="X1767">
        <v>156.39473969683365</v>
      </c>
      <c r="Y1767">
        <v>130.80709759188861</v>
      </c>
      <c r="Z1767">
        <v>144.95337078651701</v>
      </c>
      <c r="AA1767">
        <v>30.294566759645196</v>
      </c>
      <c r="AB1767">
        <v>5.0895525893022651</v>
      </c>
      <c r="AC1767">
        <v>-44.901205288886345</v>
      </c>
    </row>
    <row r="1768" spans="1:29">
      <c r="A1768">
        <v>3</v>
      </c>
      <c r="B1768">
        <v>1403</v>
      </c>
      <c r="C1768">
        <v>1997</v>
      </c>
      <c r="D1768">
        <v>99</v>
      </c>
      <c r="E1768">
        <v>49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99</v>
      </c>
      <c r="P1768">
        <v>9999</v>
      </c>
      <c r="Q1768">
        <v>447</v>
      </c>
      <c r="R1768">
        <v>706</v>
      </c>
      <c r="S1768">
        <v>628</v>
      </c>
      <c r="T1768">
        <v>1.8716116803414495</v>
      </c>
      <c r="U1768">
        <v>1.7960402506865023</v>
      </c>
      <c r="V1768">
        <v>17.886685552407929</v>
      </c>
      <c r="W1768">
        <v>55.659235668789826</v>
      </c>
      <c r="X1768">
        <v>152.65899164873747</v>
      </c>
      <c r="Y1768">
        <v>126.40509915014162</v>
      </c>
      <c r="Z1768">
        <v>142.10509554140128</v>
      </c>
      <c r="AA1768">
        <v>29.992275377431913</v>
      </c>
      <c r="AB1768">
        <v>5.1715901460506029</v>
      </c>
      <c r="AC1768">
        <v>-38.323788371133723</v>
      </c>
    </row>
    <row r="1769" spans="1:29">
      <c r="A1769">
        <v>3</v>
      </c>
      <c r="B1769">
        <v>1404</v>
      </c>
      <c r="C1769">
        <v>1997</v>
      </c>
      <c r="D1769">
        <v>99</v>
      </c>
      <c r="E1769">
        <v>50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99</v>
      </c>
      <c r="P1769">
        <v>9999</v>
      </c>
      <c r="Q1769">
        <v>415</v>
      </c>
      <c r="R1769">
        <v>648.5</v>
      </c>
      <c r="S1769">
        <v>593.5</v>
      </c>
      <c r="T1769">
        <v>1.719178717707408</v>
      </c>
      <c r="U1769">
        <v>1.7283682426305049</v>
      </c>
      <c r="V1769">
        <v>15.164225134926756</v>
      </c>
      <c r="W1769">
        <v>55.52822240943555</v>
      </c>
      <c r="X1769">
        <v>155.2829222532871</v>
      </c>
      <c r="Y1769">
        <v>132.42791056283738</v>
      </c>
      <c r="Z1769">
        <v>144.7000842459984</v>
      </c>
      <c r="AA1769">
        <v>31.196614450163182</v>
      </c>
      <c r="AB1769">
        <v>4.9084117531784068</v>
      </c>
      <c r="AC1769">
        <v>-51.382244900951505</v>
      </c>
    </row>
    <row r="1770" spans="1:29">
      <c r="A1770">
        <v>3</v>
      </c>
      <c r="B1770">
        <v>1405</v>
      </c>
      <c r="C1770">
        <v>1997</v>
      </c>
      <c r="D1770">
        <v>99</v>
      </c>
      <c r="E1770">
        <v>51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99</v>
      </c>
      <c r="P1770">
        <v>9999</v>
      </c>
      <c r="Q1770">
        <v>376</v>
      </c>
      <c r="R1770">
        <v>634</v>
      </c>
      <c r="S1770">
        <v>575</v>
      </c>
      <c r="T1770">
        <v>1.6807391010431716</v>
      </c>
      <c r="U1770">
        <v>1.6545317926213319</v>
      </c>
      <c r="V1770">
        <v>15.657728706624605</v>
      </c>
      <c r="W1770">
        <v>55.598260869565216</v>
      </c>
      <c r="X1770">
        <v>154.4757015766034</v>
      </c>
      <c r="Y1770">
        <v>129.66987381703481</v>
      </c>
      <c r="Z1770">
        <v>142.97513043478276</v>
      </c>
      <c r="AA1770">
        <v>30.386543771449929</v>
      </c>
      <c r="AB1770">
        <v>4.4772270651393926</v>
      </c>
      <c r="AC1770">
        <v>-54.531540510993352</v>
      </c>
    </row>
    <row r="1771" spans="1:29">
      <c r="A1771">
        <v>3</v>
      </c>
      <c r="B1771">
        <v>1406</v>
      </c>
      <c r="C1771">
        <v>1997</v>
      </c>
      <c r="D1771">
        <v>99</v>
      </c>
      <c r="E1771">
        <v>52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99</v>
      </c>
      <c r="P1771">
        <v>9999</v>
      </c>
      <c r="Q1771">
        <v>71</v>
      </c>
      <c r="R1771">
        <v>109</v>
      </c>
      <c r="S1771">
        <v>101</v>
      </c>
      <c r="T1771">
        <v>0.28895987699322662</v>
      </c>
      <c r="U1771">
        <v>0.2878470371514395</v>
      </c>
      <c r="V1771">
        <v>20.449541284403672</v>
      </c>
      <c r="W1771">
        <v>54.801980198019805</v>
      </c>
      <c r="X1771">
        <v>151.30259325891836</v>
      </c>
      <c r="Y1771">
        <v>131.21651376146795</v>
      </c>
      <c r="Z1771">
        <v>141.60990099009905</v>
      </c>
      <c r="AA1771">
        <v>30.539999756691351</v>
      </c>
      <c r="AB1771">
        <v>5.3621700239682868</v>
      </c>
      <c r="AC1771">
        <v>-44.830587552463193</v>
      </c>
    </row>
    <row r="1772" spans="1:29">
      <c r="A1772">
        <v>3</v>
      </c>
      <c r="B1772">
        <v>1407</v>
      </c>
      <c r="C1772">
        <v>1997</v>
      </c>
      <c r="D1772">
        <v>99</v>
      </c>
      <c r="E1772">
        <v>53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99</v>
      </c>
      <c r="P1772">
        <v>9999</v>
      </c>
    </row>
    <row r="1773" spans="1:29">
      <c r="A1773">
        <v>3</v>
      </c>
      <c r="B1773">
        <v>1408</v>
      </c>
      <c r="C1773">
        <v>1996</v>
      </c>
      <c r="D1773">
        <v>99</v>
      </c>
      <c r="E1773">
        <v>1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99</v>
      </c>
      <c r="P1773">
        <v>9999</v>
      </c>
      <c r="Q1773">
        <v>216</v>
      </c>
      <c r="R1773">
        <v>376</v>
      </c>
      <c r="S1773">
        <v>316</v>
      </c>
      <c r="T1773">
        <v>1.1009040002927937</v>
      </c>
      <c r="U1773">
        <v>1.0690085106508544</v>
      </c>
      <c r="V1773">
        <v>16.468085106382979</v>
      </c>
      <c r="W1773">
        <v>54.01898734177216</v>
      </c>
      <c r="X1773">
        <v>160.33315276273024</v>
      </c>
      <c r="Y1773">
        <v>127.18643617021279</v>
      </c>
      <c r="Z1773">
        <v>151.33575949367091</v>
      </c>
      <c r="AA1773">
        <v>30.157658825173876</v>
      </c>
      <c r="AB1773">
        <v>4.0999714710142436</v>
      </c>
      <c r="AC1773">
        <v>-53.283219202788032</v>
      </c>
    </row>
    <row r="1774" spans="1:29">
      <c r="A1774">
        <v>3</v>
      </c>
      <c r="B1774">
        <v>1409</v>
      </c>
      <c r="C1774">
        <v>1996</v>
      </c>
      <c r="D1774">
        <v>99</v>
      </c>
      <c r="E1774">
        <v>2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99</v>
      </c>
      <c r="P1774">
        <v>9999</v>
      </c>
      <c r="Q1774">
        <v>239</v>
      </c>
      <c r="R1774">
        <v>378</v>
      </c>
      <c r="S1774">
        <v>284</v>
      </c>
      <c r="T1774">
        <v>1.1067598726347765</v>
      </c>
      <c r="U1774">
        <v>0.96895487032928307</v>
      </c>
      <c r="V1774">
        <v>15.325396825396826</v>
      </c>
      <c r="W1774">
        <v>53.68309859154931</v>
      </c>
      <c r="X1774">
        <v>159.03454917539418</v>
      </c>
      <c r="Y1774">
        <v>114.67248677248659</v>
      </c>
      <c r="Z1774">
        <v>152.6274647887322</v>
      </c>
      <c r="AA1774">
        <v>30.388045843595751</v>
      </c>
      <c r="AB1774">
        <v>4.4196579408618852</v>
      </c>
      <c r="AC1774">
        <v>-50.322870606698316</v>
      </c>
    </row>
    <row r="1775" spans="1:29">
      <c r="A1775">
        <v>3</v>
      </c>
      <c r="B1775">
        <v>1410</v>
      </c>
      <c r="C1775">
        <v>1996</v>
      </c>
      <c r="D1775">
        <v>99</v>
      </c>
      <c r="E1775">
        <v>3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9999</v>
      </c>
      <c r="Q1775">
        <v>211</v>
      </c>
      <c r="R1775">
        <v>328</v>
      </c>
      <c r="S1775">
        <v>278</v>
      </c>
      <c r="T1775">
        <v>0.96036306408520322</v>
      </c>
      <c r="U1775">
        <v>0.9296098419930845</v>
      </c>
      <c r="V1775">
        <v>14.115853658536585</v>
      </c>
      <c r="W1775">
        <v>54.176258992805749</v>
      </c>
      <c r="X1775">
        <v>160.11349523029349</v>
      </c>
      <c r="Y1775">
        <v>126.78689024390242</v>
      </c>
      <c r="Z1775">
        <v>149.5902877697842</v>
      </c>
      <c r="AA1775">
        <v>31.712755517411736</v>
      </c>
      <c r="AB1775">
        <v>4.8161760217511951</v>
      </c>
      <c r="AC1775">
        <v>-55.494965680193438</v>
      </c>
    </row>
    <row r="1776" spans="1:29">
      <c r="A1776">
        <v>3</v>
      </c>
      <c r="B1776">
        <v>1411</v>
      </c>
      <c r="C1776">
        <v>1996</v>
      </c>
      <c r="D1776">
        <v>99</v>
      </c>
      <c r="E1776">
        <v>4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99</v>
      </c>
      <c r="P1776">
        <v>9999</v>
      </c>
      <c r="Q1776">
        <v>542</v>
      </c>
      <c r="R1776">
        <v>774</v>
      </c>
      <c r="S1776">
        <v>682</v>
      </c>
      <c r="T1776">
        <v>2.2662225963473994</v>
      </c>
      <c r="U1776">
        <v>2.2036524239497099</v>
      </c>
      <c r="V1776">
        <v>14.471576227390182</v>
      </c>
      <c r="W1776">
        <v>54.876832844574785</v>
      </c>
      <c r="X1776">
        <v>155.31535466026145</v>
      </c>
      <c r="Y1776">
        <v>127.36485788113696</v>
      </c>
      <c r="Z1776">
        <v>144.5460410557184</v>
      </c>
      <c r="AA1776">
        <v>29.501812517280953</v>
      </c>
      <c r="AB1776">
        <v>4.9943742484268734</v>
      </c>
      <c r="AC1776">
        <v>-51.801248037902063</v>
      </c>
    </row>
    <row r="1777" spans="1:29">
      <c r="A1777">
        <v>3</v>
      </c>
      <c r="B1777">
        <v>1412</v>
      </c>
      <c r="C1777">
        <v>1996</v>
      </c>
      <c r="D1777">
        <v>99</v>
      </c>
      <c r="E1777">
        <v>5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99</v>
      </c>
      <c r="P1777">
        <v>9999</v>
      </c>
      <c r="Q1777">
        <v>446</v>
      </c>
      <c r="R1777">
        <v>611</v>
      </c>
      <c r="S1777">
        <v>565</v>
      </c>
      <c r="T1777">
        <v>1.7889690004757901</v>
      </c>
      <c r="U1777">
        <v>1.8187390795807237</v>
      </c>
      <c r="V1777">
        <v>15.731587561374797</v>
      </c>
      <c r="W1777">
        <v>55.352212389380526</v>
      </c>
      <c r="X1777">
        <v>154.33608829104548</v>
      </c>
      <c r="Y1777">
        <v>133.16088379705397</v>
      </c>
      <c r="Z1777">
        <v>144.0023008849557</v>
      </c>
      <c r="AA1777">
        <v>29.172770884467912</v>
      </c>
    </row>
    <row r="1778" spans="1:29">
      <c r="A1778">
        <v>3</v>
      </c>
      <c r="B1778">
        <v>1413</v>
      </c>
      <c r="C1778">
        <v>1996</v>
      </c>
      <c r="D1778">
        <v>99</v>
      </c>
      <c r="E1778">
        <v>6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99</v>
      </c>
      <c r="P1778">
        <v>9999</v>
      </c>
      <c r="Q1778">
        <v>454</v>
      </c>
      <c r="R1778">
        <v>651</v>
      </c>
      <c r="S1778">
        <v>592</v>
      </c>
      <c r="T1778">
        <v>1.9060864473154484</v>
      </c>
      <c r="U1778">
        <v>1.9059727814040188</v>
      </c>
      <c r="V1778">
        <v>15.95545314900154</v>
      </c>
      <c r="W1778">
        <v>54.479729729729719</v>
      </c>
      <c r="X1778">
        <v>154.59406563450173</v>
      </c>
      <c r="Y1778">
        <v>130.97342549923181</v>
      </c>
      <c r="Z1778">
        <v>144.02652027027011</v>
      </c>
      <c r="AA1778">
        <v>29.406555898020681</v>
      </c>
      <c r="AB1778">
        <v>4.9928592179429101</v>
      </c>
      <c r="AC1778">
        <v>-49.600875759143342</v>
      </c>
    </row>
    <row r="1779" spans="1:29">
      <c r="A1779">
        <v>3</v>
      </c>
      <c r="B1779">
        <v>1414</v>
      </c>
      <c r="C1779">
        <v>1996</v>
      </c>
      <c r="D1779">
        <v>99</v>
      </c>
      <c r="E1779">
        <v>7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99</v>
      </c>
      <c r="P1779">
        <v>9999</v>
      </c>
      <c r="Q1779">
        <v>438</v>
      </c>
      <c r="R1779">
        <v>651</v>
      </c>
      <c r="S1779">
        <v>605</v>
      </c>
      <c r="T1779">
        <v>1.9060864473154484</v>
      </c>
      <c r="U1779">
        <v>1.9278415622808485</v>
      </c>
      <c r="V1779">
        <v>15.033794162826421</v>
      </c>
      <c r="W1779">
        <v>54.515702479338863</v>
      </c>
      <c r="X1779">
        <v>153.49050464906901</v>
      </c>
      <c r="Y1779">
        <v>132.47619047619048</v>
      </c>
      <c r="Z1779">
        <v>142.54876033057849</v>
      </c>
      <c r="AA1779">
        <v>28.244370800821631</v>
      </c>
    </row>
    <row r="1780" spans="1:29">
      <c r="A1780">
        <v>3</v>
      </c>
      <c r="B1780">
        <v>1415</v>
      </c>
      <c r="C1780">
        <v>1996</v>
      </c>
      <c r="D1780">
        <v>99</v>
      </c>
      <c r="E1780">
        <v>8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99</v>
      </c>
      <c r="P1780">
        <v>9999</v>
      </c>
      <c r="Q1780">
        <v>415</v>
      </c>
      <c r="R1780">
        <v>579</v>
      </c>
      <c r="S1780">
        <v>546</v>
      </c>
      <c r="T1780">
        <v>1.6952750430040624</v>
      </c>
      <c r="U1780">
        <v>1.7251837062538311</v>
      </c>
      <c r="V1780">
        <v>15.986183074265979</v>
      </c>
      <c r="W1780">
        <v>55.086080586080563</v>
      </c>
      <c r="X1780">
        <v>151.93098273445622</v>
      </c>
      <c r="Y1780">
        <v>133.29205526770281</v>
      </c>
      <c r="Z1780">
        <v>141.34816849816849</v>
      </c>
      <c r="AA1780">
        <v>29.814483265630184</v>
      </c>
      <c r="AB1780">
        <v>0.3054876976778359</v>
      </c>
      <c r="AC1780">
        <v>-1288.1373933664572</v>
      </c>
    </row>
    <row r="1781" spans="1:29">
      <c r="A1781">
        <v>3</v>
      </c>
      <c r="B1781">
        <v>1416</v>
      </c>
      <c r="C1781">
        <v>1996</v>
      </c>
      <c r="D1781">
        <v>99</v>
      </c>
      <c r="E1781">
        <v>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99</v>
      </c>
      <c r="P1781">
        <v>9999</v>
      </c>
      <c r="Q1781">
        <v>394</v>
      </c>
      <c r="R1781">
        <v>584</v>
      </c>
      <c r="S1781">
        <v>545</v>
      </c>
      <c r="T1781">
        <v>1.7099147238590198</v>
      </c>
      <c r="U1781">
        <v>1.7426331290816464</v>
      </c>
      <c r="V1781">
        <v>16.289383561643831</v>
      </c>
      <c r="W1781">
        <v>55.130275229357807</v>
      </c>
      <c r="X1781">
        <v>153.21706317992249</v>
      </c>
      <c r="Y1781">
        <v>133.48749999999998</v>
      </c>
      <c r="Z1781">
        <v>143.03981651376145</v>
      </c>
      <c r="AA1781">
        <v>28.777404042974361</v>
      </c>
    </row>
    <row r="1782" spans="1:29">
      <c r="A1782">
        <v>3</v>
      </c>
      <c r="B1782">
        <v>1417</v>
      </c>
      <c r="C1782">
        <v>1996</v>
      </c>
      <c r="D1782">
        <v>99</v>
      </c>
      <c r="E1782">
        <v>10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99</v>
      </c>
      <c r="P1782">
        <v>9999</v>
      </c>
      <c r="Q1782">
        <v>452</v>
      </c>
      <c r="R1782">
        <v>663</v>
      </c>
      <c r="S1782">
        <v>592</v>
      </c>
      <c r="T1782">
        <v>1.9412216813673464</v>
      </c>
      <c r="U1782">
        <v>1.8640928253856872</v>
      </c>
      <c r="V1782">
        <v>15.996983408748116</v>
      </c>
      <c r="W1782">
        <v>55.608108108108112</v>
      </c>
      <c r="X1782">
        <v>151.08726380793181</v>
      </c>
      <c r="Y1782">
        <v>125.77707390648575</v>
      </c>
      <c r="Z1782">
        <v>140.86182432432437</v>
      </c>
      <c r="AA1782">
        <v>28.201429102593039</v>
      </c>
    </row>
    <row r="1783" spans="1:29">
      <c r="A1783">
        <v>3</v>
      </c>
      <c r="B1783">
        <v>1418</v>
      </c>
      <c r="C1783">
        <v>1996</v>
      </c>
      <c r="D1783">
        <v>99</v>
      </c>
      <c r="E1783">
        <v>11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99</v>
      </c>
      <c r="P1783">
        <v>9999</v>
      </c>
      <c r="Q1783">
        <v>449</v>
      </c>
      <c r="R1783">
        <v>639</v>
      </c>
      <c r="S1783">
        <v>559</v>
      </c>
      <c r="T1783">
        <v>1.8709512132635504</v>
      </c>
      <c r="U1783">
        <v>1.7465182298854844</v>
      </c>
      <c r="V1783">
        <v>15.588419405320815</v>
      </c>
      <c r="W1783">
        <v>55.549194991055472</v>
      </c>
      <c r="X1783">
        <v>149.59384330540829</v>
      </c>
      <c r="Y1783">
        <v>122.26995305164328</v>
      </c>
      <c r="Z1783">
        <v>139.76833631484803</v>
      </c>
      <c r="AA1783">
        <v>29.475984268108853</v>
      </c>
      <c r="AB1783">
        <v>4.5326083779599839</v>
      </c>
      <c r="AC1783">
        <v>-53.071488834922995</v>
      </c>
    </row>
    <row r="1784" spans="1:29">
      <c r="A1784">
        <v>3</v>
      </c>
      <c r="B1784">
        <v>1419</v>
      </c>
      <c r="C1784">
        <v>1996</v>
      </c>
      <c r="D1784">
        <v>99</v>
      </c>
      <c r="E1784">
        <v>12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99</v>
      </c>
      <c r="P1784">
        <v>9999</v>
      </c>
      <c r="Q1784">
        <v>511</v>
      </c>
      <c r="R1784">
        <v>749</v>
      </c>
      <c r="S1784">
        <v>682</v>
      </c>
      <c r="T1784">
        <v>2.1930241920726128</v>
      </c>
      <c r="U1784">
        <v>2.1406950136854799</v>
      </c>
      <c r="V1784">
        <v>16.596795727636849</v>
      </c>
      <c r="W1784">
        <v>55.423753665689155</v>
      </c>
      <c r="X1784">
        <v>150.89067836204859</v>
      </c>
      <c r="Y1784">
        <v>127.85580774365822</v>
      </c>
      <c r="Z1784">
        <v>140.41642228738999</v>
      </c>
      <c r="AA1784">
        <v>29.025647877477383</v>
      </c>
    </row>
    <row r="1785" spans="1:29">
      <c r="A1785">
        <v>3</v>
      </c>
      <c r="B1785">
        <v>1420</v>
      </c>
      <c r="C1785">
        <v>1996</v>
      </c>
      <c r="D1785">
        <v>99</v>
      </c>
      <c r="E1785">
        <v>13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99</v>
      </c>
      <c r="P1785">
        <v>9999</v>
      </c>
      <c r="Q1785">
        <v>472</v>
      </c>
      <c r="R1785">
        <v>682</v>
      </c>
      <c r="S1785">
        <v>600</v>
      </c>
      <c r="T1785">
        <v>1.9968524686161839</v>
      </c>
      <c r="U1785">
        <v>1.9044348358614245</v>
      </c>
      <c r="V1785">
        <v>16.724340175953078</v>
      </c>
      <c r="W1785">
        <v>55.201666666666647</v>
      </c>
      <c r="X1785">
        <v>150.90407094041797</v>
      </c>
      <c r="Y1785">
        <v>124.91920821114398</v>
      </c>
      <c r="Z1785">
        <v>141.99150000000029</v>
      </c>
      <c r="AA1785">
        <v>28.469803495691071</v>
      </c>
      <c r="AB1785">
        <v>4.461053375854398</v>
      </c>
      <c r="AC1785">
        <v>-54.746491198442079</v>
      </c>
    </row>
    <row r="1786" spans="1:29">
      <c r="A1786">
        <v>3</v>
      </c>
      <c r="B1786">
        <v>1421</v>
      </c>
      <c r="C1786">
        <v>1996</v>
      </c>
      <c r="D1786">
        <v>99</v>
      </c>
      <c r="E1786">
        <v>14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99</v>
      </c>
      <c r="P1786">
        <v>9999</v>
      </c>
      <c r="Q1786">
        <v>255</v>
      </c>
      <c r="R1786">
        <v>350</v>
      </c>
      <c r="S1786">
        <v>322</v>
      </c>
      <c r="T1786">
        <v>1.0247776598470155</v>
      </c>
      <c r="U1786">
        <v>1.0265674727557863</v>
      </c>
      <c r="V1786">
        <v>17.27428571428571</v>
      </c>
      <c r="W1786">
        <v>55.683229813664589</v>
      </c>
      <c r="X1786">
        <v>153.02832378888723</v>
      </c>
      <c r="Y1786">
        <v>131.21</v>
      </c>
      <c r="Z1786">
        <v>142.61956521739131</v>
      </c>
      <c r="AA1786">
        <v>27.563966640413632</v>
      </c>
    </row>
    <row r="1787" spans="1:29">
      <c r="A1787">
        <v>3</v>
      </c>
      <c r="B1787">
        <v>1422</v>
      </c>
      <c r="C1787">
        <v>1996</v>
      </c>
      <c r="D1787">
        <v>99</v>
      </c>
      <c r="E1787">
        <v>15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99</v>
      </c>
      <c r="P1787">
        <v>9999</v>
      </c>
      <c r="Q1787">
        <v>421</v>
      </c>
      <c r="R1787">
        <v>615</v>
      </c>
      <c r="S1787">
        <v>550</v>
      </c>
      <c r="T1787">
        <v>1.8006807451597562</v>
      </c>
      <c r="U1787">
        <v>1.7176862217336559</v>
      </c>
      <c r="V1787">
        <v>16.786991869918701</v>
      </c>
      <c r="W1787">
        <v>55.423636363636369</v>
      </c>
      <c r="X1787">
        <v>150.04272036219825</v>
      </c>
      <c r="Y1787">
        <v>124.94422764227647</v>
      </c>
      <c r="Z1787">
        <v>139.71036363636372</v>
      </c>
      <c r="AA1787">
        <v>27.521312433268498</v>
      </c>
      <c r="AB1787">
        <v>4.2366995574971194</v>
      </c>
      <c r="AC1787">
        <v>-53.113287665965551</v>
      </c>
    </row>
    <row r="1788" spans="1:29">
      <c r="A1788">
        <v>3</v>
      </c>
      <c r="B1788">
        <v>1423</v>
      </c>
      <c r="C1788">
        <v>1996</v>
      </c>
      <c r="D1788">
        <v>99</v>
      </c>
      <c r="E1788">
        <v>16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99</v>
      </c>
      <c r="P1788">
        <v>9999</v>
      </c>
      <c r="Q1788">
        <v>456</v>
      </c>
      <c r="R1788">
        <v>665.25</v>
      </c>
      <c r="S1788">
        <v>619.75</v>
      </c>
      <c r="T1788">
        <v>1.9478095377520777</v>
      </c>
      <c r="U1788">
        <v>1.9520977353662448</v>
      </c>
      <c r="V1788">
        <v>15.763998496805712</v>
      </c>
      <c r="W1788">
        <v>55.352964905203713</v>
      </c>
      <c r="X1788">
        <v>151.70845848077195</v>
      </c>
      <c r="Y1788">
        <v>131.26959789552782</v>
      </c>
      <c r="Z1788">
        <v>140.90697862041131</v>
      </c>
      <c r="AA1788">
        <v>29.678810421933129</v>
      </c>
      <c r="AB1788">
        <v>5.046116053881164</v>
      </c>
      <c r="AC1788">
        <v>-43.602154926980589</v>
      </c>
    </row>
    <row r="1789" spans="1:29">
      <c r="A1789">
        <v>3</v>
      </c>
      <c r="B1789">
        <v>1424</v>
      </c>
      <c r="C1789">
        <v>1996</v>
      </c>
      <c r="D1789">
        <v>99</v>
      </c>
      <c r="E1789">
        <v>17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99</v>
      </c>
      <c r="P1789">
        <v>9999</v>
      </c>
      <c r="Q1789">
        <v>437</v>
      </c>
      <c r="R1789">
        <v>623.5</v>
      </c>
      <c r="S1789">
        <v>559</v>
      </c>
      <c r="T1789">
        <v>1.8255682026131832</v>
      </c>
      <c r="U1789">
        <v>1.7812650692956229</v>
      </c>
      <c r="V1789">
        <v>16.009623095429035</v>
      </c>
      <c r="W1789">
        <v>55.051878354203922</v>
      </c>
      <c r="X1789">
        <v>153.46074348751188</v>
      </c>
      <c r="Y1789">
        <v>127.80256615878102</v>
      </c>
      <c r="Z1789">
        <v>142.54901610017879</v>
      </c>
      <c r="AA1789">
        <v>28.173036658473361</v>
      </c>
      <c r="AB1789">
        <v>5.3055975988992845</v>
      </c>
      <c r="AC1789">
        <v>-42.746715827927851</v>
      </c>
    </row>
    <row r="1790" spans="1:29">
      <c r="A1790">
        <v>3</v>
      </c>
      <c r="B1790">
        <v>1425</v>
      </c>
      <c r="C1790">
        <v>1996</v>
      </c>
      <c r="D1790">
        <v>99</v>
      </c>
      <c r="E1790">
        <v>18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99</v>
      </c>
      <c r="P1790">
        <v>9999</v>
      </c>
      <c r="Q1790">
        <v>383</v>
      </c>
      <c r="R1790">
        <v>576</v>
      </c>
      <c r="S1790">
        <v>504</v>
      </c>
      <c r="T1790">
        <v>1.6864912344910876</v>
      </c>
      <c r="U1790">
        <v>1.6077767647008612</v>
      </c>
      <c r="V1790">
        <v>17.0625</v>
      </c>
      <c r="W1790">
        <v>55.404761904761891</v>
      </c>
      <c r="X1790">
        <v>151.89843655952797</v>
      </c>
      <c r="Y1790">
        <v>124.8678819444446</v>
      </c>
      <c r="Z1790">
        <v>142.70615079365089</v>
      </c>
      <c r="AA1790">
        <v>27.25648317127688</v>
      </c>
      <c r="AB1790">
        <v>5.0468889858380885</v>
      </c>
      <c r="AC1790">
        <v>-40.093420849295725</v>
      </c>
    </row>
    <row r="1791" spans="1:29">
      <c r="A1791">
        <v>3</v>
      </c>
      <c r="B1791">
        <v>1426</v>
      </c>
      <c r="C1791">
        <v>1996</v>
      </c>
      <c r="D1791">
        <v>99</v>
      </c>
      <c r="E1791">
        <v>19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99</v>
      </c>
      <c r="P1791">
        <v>9999</v>
      </c>
      <c r="Q1791">
        <v>425</v>
      </c>
      <c r="R1791">
        <v>620</v>
      </c>
      <c r="S1791">
        <v>571</v>
      </c>
      <c r="T1791">
        <v>1.8153204260147129</v>
      </c>
      <c r="U1791">
        <v>1.778017053491266</v>
      </c>
      <c r="V1791">
        <v>17.251612903225801</v>
      </c>
      <c r="W1791">
        <v>55.499124343257435</v>
      </c>
      <c r="X1791">
        <v>149.5419914025095</v>
      </c>
      <c r="Y1791">
        <v>128.28967741935483</v>
      </c>
      <c r="Z1791">
        <v>139.29877408056043</v>
      </c>
      <c r="AA1791">
        <v>28.525887991656255</v>
      </c>
      <c r="AB1791">
        <v>5.3459560574724971</v>
      </c>
      <c r="AC1791">
        <v>-45.029804374478189</v>
      </c>
    </row>
    <row r="1792" spans="1:29">
      <c r="A1792">
        <v>3</v>
      </c>
      <c r="B1792">
        <v>1427</v>
      </c>
      <c r="C1792">
        <v>1996</v>
      </c>
      <c r="D1792">
        <v>99</v>
      </c>
      <c r="E1792">
        <v>20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99</v>
      </c>
      <c r="P1792">
        <v>9999</v>
      </c>
      <c r="Q1792">
        <v>438</v>
      </c>
      <c r="R1792">
        <v>583.5</v>
      </c>
      <c r="S1792">
        <v>541</v>
      </c>
      <c r="T1792">
        <v>1.7084507557735245</v>
      </c>
      <c r="U1792">
        <v>1.6982651884864044</v>
      </c>
      <c r="V1792">
        <v>15.199657240788346</v>
      </c>
      <c r="W1792">
        <v>55.752310536044384</v>
      </c>
      <c r="X1792">
        <v>151.8800231353184</v>
      </c>
      <c r="Y1792">
        <v>130.20034275921171</v>
      </c>
      <c r="Z1792">
        <v>140.42865064695022</v>
      </c>
      <c r="AA1792">
        <v>29.333556450569343</v>
      </c>
      <c r="AB1792">
        <v>4.0897531237672515</v>
      </c>
      <c r="AC1792">
        <v>-46.301950195960401</v>
      </c>
    </row>
    <row r="1793" spans="1:29">
      <c r="A1793">
        <v>3</v>
      </c>
      <c r="B1793">
        <v>1428</v>
      </c>
      <c r="C1793">
        <v>1996</v>
      </c>
      <c r="D1793">
        <v>99</v>
      </c>
      <c r="E1793">
        <v>21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99</v>
      </c>
      <c r="P1793">
        <v>9999</v>
      </c>
      <c r="Q1793">
        <v>475</v>
      </c>
      <c r="R1793">
        <v>720</v>
      </c>
      <c r="S1793">
        <v>663</v>
      </c>
      <c r="T1793">
        <v>2.1081140431138596</v>
      </c>
      <c r="U1793">
        <v>2.1078147215545124</v>
      </c>
      <c r="V1793">
        <v>15.609722222222221</v>
      </c>
      <c r="W1793">
        <v>55.269984917043757</v>
      </c>
      <c r="X1793">
        <v>153.80763211749124</v>
      </c>
      <c r="Y1793">
        <v>130.9626388888889</v>
      </c>
      <c r="Z1793">
        <v>142.22187028657621</v>
      </c>
      <c r="AA1793">
        <v>29.421811992744693</v>
      </c>
      <c r="AB1793">
        <v>4.8092847449953293</v>
      </c>
      <c r="AC1793">
        <v>-50.019795052575006</v>
      </c>
    </row>
    <row r="1794" spans="1:29">
      <c r="A1794">
        <v>3</v>
      </c>
      <c r="B1794">
        <v>1429</v>
      </c>
      <c r="C1794">
        <v>1996</v>
      </c>
      <c r="D1794">
        <v>99</v>
      </c>
      <c r="E1794">
        <v>22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99</v>
      </c>
      <c r="P1794">
        <v>9999</v>
      </c>
      <c r="Q1794">
        <v>462</v>
      </c>
      <c r="R1794">
        <v>675.5</v>
      </c>
      <c r="S1794">
        <v>628.5</v>
      </c>
      <c r="T1794">
        <v>1.9778208835047393</v>
      </c>
      <c r="U1794">
        <v>1.9875420151968717</v>
      </c>
      <c r="V1794">
        <v>16.87786824574389</v>
      </c>
      <c r="W1794">
        <v>54.948289578361184</v>
      </c>
      <c r="X1794">
        <v>152.3221433022207</v>
      </c>
      <c r="Y1794">
        <v>131.62501850481141</v>
      </c>
      <c r="Z1794">
        <v>141.46809864757375</v>
      </c>
      <c r="AA1794">
        <v>29.077785164967445</v>
      </c>
      <c r="AB1794">
        <v>5.0725554185851056</v>
      </c>
      <c r="AC1794">
        <v>-51.605049407823088</v>
      </c>
    </row>
    <row r="1795" spans="1:29">
      <c r="A1795">
        <v>3</v>
      </c>
      <c r="B1795">
        <v>1430</v>
      </c>
      <c r="C1795">
        <v>1996</v>
      </c>
      <c r="D1795">
        <v>99</v>
      </c>
      <c r="E1795">
        <v>23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99</v>
      </c>
      <c r="P1795">
        <v>9999</v>
      </c>
      <c r="Q1795">
        <v>489</v>
      </c>
      <c r="R1795">
        <v>709.5</v>
      </c>
      <c r="S1795">
        <v>666.5</v>
      </c>
      <c r="T1795">
        <v>2.0773707133184498</v>
      </c>
      <c r="U1795">
        <v>2.1312192125879785</v>
      </c>
      <c r="V1795">
        <v>16.6384778012685</v>
      </c>
      <c r="W1795">
        <v>54.906226556639183</v>
      </c>
      <c r="X1795">
        <v>153.65145826986645</v>
      </c>
      <c r="Y1795">
        <v>134.37646229739261</v>
      </c>
      <c r="Z1795">
        <v>143.04591147786957</v>
      </c>
      <c r="AA1795">
        <v>31.103046917384841</v>
      </c>
      <c r="AB1795">
        <v>5.7636154933837798</v>
      </c>
      <c r="AC1795">
        <v>-45.481143911403635</v>
      </c>
    </row>
    <row r="1796" spans="1:29">
      <c r="A1796">
        <v>3</v>
      </c>
      <c r="B1796">
        <v>1431</v>
      </c>
      <c r="C1796">
        <v>1996</v>
      </c>
      <c r="D1796">
        <v>99</v>
      </c>
      <c r="E1796">
        <v>24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99</v>
      </c>
      <c r="P1796">
        <v>9999</v>
      </c>
      <c r="Q1796">
        <v>468</v>
      </c>
      <c r="R1796">
        <v>702.5</v>
      </c>
      <c r="S1796">
        <v>652.5</v>
      </c>
      <c r="T1796">
        <v>2.0568751601215087</v>
      </c>
      <c r="U1796">
        <v>2.0615578798204637</v>
      </c>
      <c r="V1796">
        <v>16.187900355871889</v>
      </c>
      <c r="W1796">
        <v>55.67969348659004</v>
      </c>
      <c r="X1796">
        <v>151.4087977082313</v>
      </c>
      <c r="Y1796">
        <v>131.27943060498217</v>
      </c>
      <c r="Z1796">
        <v>141.33915708812256</v>
      </c>
      <c r="AA1796">
        <v>28.687160932282033</v>
      </c>
      <c r="AB1796">
        <v>5.7857078418910719</v>
      </c>
      <c r="AC1796">
        <v>-29.57848727303212</v>
      </c>
    </row>
    <row r="1797" spans="1:29">
      <c r="A1797">
        <v>3</v>
      </c>
      <c r="B1797">
        <v>1432</v>
      </c>
      <c r="C1797">
        <v>1996</v>
      </c>
      <c r="D1797">
        <v>99</v>
      </c>
      <c r="E1797">
        <v>25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99</v>
      </c>
      <c r="P1797">
        <v>9999</v>
      </c>
      <c r="Q1797">
        <v>451</v>
      </c>
      <c r="R1797">
        <v>618</v>
      </c>
      <c r="S1797">
        <v>571</v>
      </c>
      <c r="T1797">
        <v>1.8094645536727296</v>
      </c>
      <c r="U1797">
        <v>1.8317870274472312</v>
      </c>
      <c r="V1797">
        <v>17.833333333333329</v>
      </c>
      <c r="W1797">
        <v>55.411558669001757</v>
      </c>
      <c r="X1797">
        <v>153.77164655846437</v>
      </c>
      <c r="Y1797">
        <v>132.59708737864079</v>
      </c>
      <c r="Z1797">
        <v>143.51138353765327</v>
      </c>
      <c r="AA1797">
        <v>30.422729946296723</v>
      </c>
      <c r="AB1797">
        <v>5.5174113375997749</v>
      </c>
      <c r="AC1797">
        <v>-31.672973782566071</v>
      </c>
    </row>
    <row r="1798" spans="1:29">
      <c r="A1798">
        <v>3</v>
      </c>
      <c r="B1798">
        <v>1433</v>
      </c>
      <c r="C1798">
        <v>1996</v>
      </c>
      <c r="D1798">
        <v>99</v>
      </c>
      <c r="E1798">
        <v>26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99</v>
      </c>
      <c r="P1798">
        <v>9999</v>
      </c>
      <c r="Q1798">
        <v>423</v>
      </c>
      <c r="R1798">
        <v>616</v>
      </c>
      <c r="S1798">
        <v>583</v>
      </c>
      <c r="T1798">
        <v>1.8036086813307473</v>
      </c>
      <c r="U1798">
        <v>1.8854139367015623</v>
      </c>
      <c r="V1798">
        <v>17.055194805194805</v>
      </c>
      <c r="W1798">
        <v>54.807890222984561</v>
      </c>
      <c r="X1798">
        <v>155.36224339041243</v>
      </c>
      <c r="Y1798">
        <v>136.92207792207813</v>
      </c>
      <c r="Z1798">
        <v>144.6723842195542</v>
      </c>
      <c r="AA1798">
        <v>30.246386892394327</v>
      </c>
      <c r="AB1798">
        <v>4.8762531845695554</v>
      </c>
      <c r="AC1798">
        <v>-43.059039102667825</v>
      </c>
    </row>
    <row r="1799" spans="1:29">
      <c r="A1799">
        <v>3</v>
      </c>
      <c r="B1799">
        <v>1434</v>
      </c>
      <c r="C1799">
        <v>1996</v>
      </c>
      <c r="D1799">
        <v>99</v>
      </c>
      <c r="E1799">
        <v>27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99</v>
      </c>
      <c r="P1799">
        <v>9999</v>
      </c>
      <c r="Q1799">
        <v>451</v>
      </c>
      <c r="R1799">
        <v>682</v>
      </c>
      <c r="S1799">
        <v>634</v>
      </c>
      <c r="T1799">
        <v>1.9968524686161839</v>
      </c>
      <c r="U1799">
        <v>2.0239519817635454</v>
      </c>
      <c r="V1799">
        <v>15.678885630498534</v>
      </c>
      <c r="W1799">
        <v>55.140378548895889</v>
      </c>
      <c r="X1799">
        <v>153.34383925933204</v>
      </c>
      <c r="Y1799">
        <v>132.75879765395916</v>
      </c>
      <c r="Z1799">
        <v>142.80993690851747</v>
      </c>
      <c r="AA1799">
        <v>30.291357196668553</v>
      </c>
      <c r="AB1799">
        <v>4.9719253310040621</v>
      </c>
      <c r="AC1799">
        <v>-48.727610764799991</v>
      </c>
    </row>
    <row r="1800" spans="1:29">
      <c r="A1800">
        <v>3</v>
      </c>
      <c r="B1800">
        <v>1435</v>
      </c>
      <c r="C1800">
        <v>1996</v>
      </c>
      <c r="D1800">
        <v>99</v>
      </c>
      <c r="E1800">
        <v>28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99</v>
      </c>
      <c r="P1800">
        <v>9999</v>
      </c>
      <c r="Q1800">
        <v>457</v>
      </c>
      <c r="R1800">
        <v>709</v>
      </c>
      <c r="S1800">
        <v>647</v>
      </c>
      <c r="T1800">
        <v>2.0759067452329538</v>
      </c>
      <c r="U1800">
        <v>2.0761035362822367</v>
      </c>
      <c r="V1800">
        <v>16.165021156558534</v>
      </c>
      <c r="W1800">
        <v>54.986089644513129</v>
      </c>
      <c r="X1800">
        <v>153.95113438578741</v>
      </c>
      <c r="Y1800">
        <v>130.99365303244002</v>
      </c>
      <c r="Z1800">
        <v>143.54636785162285</v>
      </c>
      <c r="AA1800">
        <v>30.489800128011943</v>
      </c>
      <c r="AB1800">
        <v>5.1092961321192876</v>
      </c>
      <c r="AC1800">
        <v>-43.384593913231996</v>
      </c>
    </row>
    <row r="1801" spans="1:29">
      <c r="A1801">
        <v>3</v>
      </c>
      <c r="B1801">
        <v>1436</v>
      </c>
      <c r="C1801">
        <v>1996</v>
      </c>
      <c r="D1801">
        <v>99</v>
      </c>
      <c r="E1801">
        <v>29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99</v>
      </c>
      <c r="P1801">
        <v>9999</v>
      </c>
      <c r="Q1801">
        <v>400</v>
      </c>
      <c r="R1801">
        <v>611</v>
      </c>
      <c r="S1801">
        <v>580</v>
      </c>
      <c r="T1801">
        <v>1.7889690004757901</v>
      </c>
      <c r="U1801">
        <v>1.8443923688930464</v>
      </c>
      <c r="V1801">
        <v>15.638297872340427</v>
      </c>
      <c r="W1801">
        <v>55.265517241379314</v>
      </c>
      <c r="X1801">
        <v>152.8744416644648</v>
      </c>
      <c r="Y1801">
        <v>135.03911620294585</v>
      </c>
      <c r="Z1801">
        <v>142.25672413793089</v>
      </c>
      <c r="AA1801">
        <v>29.301005742885557</v>
      </c>
      <c r="AB1801">
        <v>5.6480253407454208</v>
      </c>
      <c r="AC1801">
        <v>-25.644549453897593</v>
      </c>
    </row>
    <row r="1802" spans="1:29">
      <c r="A1802">
        <v>3</v>
      </c>
      <c r="B1802">
        <v>1437</v>
      </c>
      <c r="C1802">
        <v>1996</v>
      </c>
      <c r="D1802">
        <v>99</v>
      </c>
      <c r="E1802">
        <v>30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99</v>
      </c>
      <c r="P1802">
        <v>9999</v>
      </c>
      <c r="Q1802">
        <v>414</v>
      </c>
      <c r="R1802">
        <v>615</v>
      </c>
      <c r="S1802">
        <v>565</v>
      </c>
      <c r="T1802">
        <v>1.8006807451597562</v>
      </c>
      <c r="U1802">
        <v>1.7631249122052151</v>
      </c>
      <c r="V1802">
        <v>15.902439024390244</v>
      </c>
      <c r="W1802">
        <v>55.415929203539825</v>
      </c>
      <c r="X1802">
        <v>150.06720749764378</v>
      </c>
      <c r="Y1802">
        <v>128.24943089430889</v>
      </c>
      <c r="Z1802">
        <v>139.59893805309727</v>
      </c>
      <c r="AA1802">
        <v>30.176906700112969</v>
      </c>
      <c r="AB1802">
        <v>4.5043256765355615</v>
      </c>
      <c r="AC1802">
        <v>-51.886209752147032</v>
      </c>
    </row>
    <row r="1803" spans="1:29">
      <c r="A1803">
        <v>3</v>
      </c>
      <c r="B1803">
        <v>1438</v>
      </c>
      <c r="C1803">
        <v>1996</v>
      </c>
      <c r="D1803">
        <v>99</v>
      </c>
      <c r="E1803">
        <v>31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99</v>
      </c>
      <c r="P1803">
        <v>9999</v>
      </c>
      <c r="Q1803">
        <v>375</v>
      </c>
      <c r="R1803">
        <v>633</v>
      </c>
      <c r="S1803">
        <v>604</v>
      </c>
      <c r="T1803">
        <v>1.8533835962376024</v>
      </c>
      <c r="U1803">
        <v>1.9369015815892183</v>
      </c>
      <c r="V1803">
        <v>16.232227488151661</v>
      </c>
      <c r="W1803">
        <v>55.352649006622514</v>
      </c>
      <c r="X1803">
        <v>154.47909232035801</v>
      </c>
      <c r="Y1803">
        <v>136.88357030015797</v>
      </c>
      <c r="Z1803">
        <v>143.45579470198672</v>
      </c>
      <c r="AA1803">
        <v>29.978930783547305</v>
      </c>
      <c r="AB1803">
        <v>4.8305535862519839</v>
      </c>
      <c r="AC1803">
        <v>-44.259974175406057</v>
      </c>
    </row>
    <row r="1804" spans="1:29">
      <c r="A1804">
        <v>3</v>
      </c>
      <c r="B1804">
        <v>1439</v>
      </c>
      <c r="C1804">
        <v>1996</v>
      </c>
      <c r="D1804">
        <v>99</v>
      </c>
      <c r="E1804">
        <v>32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99</v>
      </c>
      <c r="P1804">
        <v>9999</v>
      </c>
      <c r="Q1804">
        <v>534</v>
      </c>
      <c r="R1804">
        <v>854</v>
      </c>
      <c r="S1804">
        <v>796</v>
      </c>
      <c r="T1804">
        <v>2.5004574900267178</v>
      </c>
      <c r="U1804">
        <v>2.592654289245174</v>
      </c>
      <c r="V1804">
        <v>15.968384074941451</v>
      </c>
      <c r="W1804">
        <v>55.28391959798995</v>
      </c>
      <c r="X1804">
        <v>156.57945148824848</v>
      </c>
      <c r="Y1804">
        <v>135.8107728337236</v>
      </c>
      <c r="Z1804">
        <v>145.70653266331661</v>
      </c>
      <c r="AA1804">
        <v>31.762568557098849</v>
      </c>
      <c r="AB1804">
        <v>5.2936192474765313</v>
      </c>
      <c r="AC1804">
        <v>-37.600345879089907</v>
      </c>
    </row>
    <row r="1805" spans="1:29">
      <c r="A1805">
        <v>3</v>
      </c>
      <c r="B1805">
        <v>1440</v>
      </c>
      <c r="C1805">
        <v>1996</v>
      </c>
      <c r="D1805">
        <v>99</v>
      </c>
      <c r="E1805">
        <v>33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99</v>
      </c>
      <c r="P1805">
        <v>9999</v>
      </c>
      <c r="Q1805">
        <v>513</v>
      </c>
      <c r="R1805">
        <v>785</v>
      </c>
      <c r="S1805">
        <v>729</v>
      </c>
      <c r="T1805">
        <v>2.2984298942283057</v>
      </c>
      <c r="U1805">
        <v>2.3674324473068089</v>
      </c>
      <c r="V1805">
        <v>14.766878980891722</v>
      </c>
      <c r="W1805">
        <v>54.9766803840878</v>
      </c>
      <c r="X1805">
        <v>155.35839239257189</v>
      </c>
      <c r="Y1805">
        <v>134.91350318471328</v>
      </c>
      <c r="Z1805">
        <v>145.27722908093261</v>
      </c>
      <c r="AA1805">
        <v>29.107047167158505</v>
      </c>
      <c r="AB1805">
        <v>4.4957842722875592</v>
      </c>
      <c r="AC1805">
        <v>-49.440522696971591</v>
      </c>
    </row>
    <row r="1806" spans="1:29">
      <c r="A1806">
        <v>3</v>
      </c>
      <c r="B1806">
        <v>1441</v>
      </c>
      <c r="C1806">
        <v>1996</v>
      </c>
      <c r="D1806">
        <v>99</v>
      </c>
      <c r="E1806">
        <v>34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99</v>
      </c>
      <c r="P1806">
        <v>9999</v>
      </c>
      <c r="Q1806">
        <v>506</v>
      </c>
      <c r="R1806">
        <v>761</v>
      </c>
      <c r="S1806">
        <v>705</v>
      </c>
      <c r="T1806">
        <v>2.2281594261245101</v>
      </c>
      <c r="U1806">
        <v>2.3436993545367719</v>
      </c>
      <c r="V1806">
        <v>15.812089356110379</v>
      </c>
      <c r="W1806">
        <v>54.690780141843966</v>
      </c>
      <c r="X1806">
        <v>159.00074458679711</v>
      </c>
      <c r="Y1806">
        <v>137.77319316688565</v>
      </c>
      <c r="Z1806">
        <v>148.71687943262404</v>
      </c>
      <c r="AA1806">
        <v>31.251098344040653</v>
      </c>
      <c r="AB1806">
        <v>5.1450713275761988</v>
      </c>
      <c r="AC1806">
        <v>-44.914842675779425</v>
      </c>
    </row>
    <row r="1807" spans="1:29">
      <c r="A1807">
        <v>3</v>
      </c>
      <c r="B1807">
        <v>1442</v>
      </c>
      <c r="C1807">
        <v>1996</v>
      </c>
      <c r="D1807">
        <v>99</v>
      </c>
      <c r="E1807">
        <v>35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99</v>
      </c>
      <c r="P1807">
        <v>9999</v>
      </c>
      <c r="Q1807">
        <v>475</v>
      </c>
      <c r="R1807">
        <v>714</v>
      </c>
      <c r="S1807">
        <v>661</v>
      </c>
      <c r="T1807">
        <v>2.0905464260879119</v>
      </c>
      <c r="U1807">
        <v>2.1372726377760056</v>
      </c>
      <c r="V1807">
        <v>16.654061624649856</v>
      </c>
      <c r="W1807">
        <v>54.968229954614209</v>
      </c>
      <c r="X1807">
        <v>155.20832384958305</v>
      </c>
      <c r="Y1807">
        <v>133.90882352941202</v>
      </c>
      <c r="Z1807">
        <v>144.64583963691402</v>
      </c>
      <c r="AA1807">
        <v>29.97369499944482</v>
      </c>
      <c r="AB1807">
        <v>4.8705376922438921</v>
      </c>
      <c r="AC1807">
        <v>-50.956702647582688</v>
      </c>
    </row>
    <row r="1808" spans="1:29">
      <c r="A1808">
        <v>3</v>
      </c>
      <c r="B1808">
        <v>1443</v>
      </c>
      <c r="C1808">
        <v>1996</v>
      </c>
      <c r="D1808">
        <v>99</v>
      </c>
      <c r="E1808">
        <v>36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99</v>
      </c>
      <c r="P1808">
        <v>9999</v>
      </c>
      <c r="Q1808">
        <v>497</v>
      </c>
      <c r="R1808">
        <v>791.5</v>
      </c>
      <c r="S1808">
        <v>744.5</v>
      </c>
      <c r="T1808">
        <v>2.3174614793397503</v>
      </c>
      <c r="U1808">
        <v>2.4074011483267066</v>
      </c>
      <c r="V1808">
        <v>16.501579279848389</v>
      </c>
      <c r="W1808">
        <v>54.934855607790468</v>
      </c>
      <c r="X1808">
        <v>155.46410295193573</v>
      </c>
      <c r="Y1808">
        <v>136.06456096020196</v>
      </c>
      <c r="Z1808">
        <v>144.65426460711865</v>
      </c>
      <c r="AA1808">
        <v>28.699317231424569</v>
      </c>
      <c r="AB1808">
        <v>4.9599254333985119</v>
      </c>
      <c r="AC1808">
        <v>-46.35882463446363</v>
      </c>
    </row>
    <row r="1809" spans="1:29">
      <c r="A1809">
        <v>3</v>
      </c>
      <c r="B1809">
        <v>1444</v>
      </c>
      <c r="C1809">
        <v>1996</v>
      </c>
      <c r="D1809">
        <v>99</v>
      </c>
      <c r="E1809">
        <v>37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99</v>
      </c>
      <c r="P1809">
        <v>9999</v>
      </c>
      <c r="Q1809">
        <v>486</v>
      </c>
      <c r="R1809">
        <v>719</v>
      </c>
      <c r="S1809">
        <v>659</v>
      </c>
      <c r="T1809">
        <v>2.105186106942869</v>
      </c>
      <c r="U1809">
        <v>2.1081142632735639</v>
      </c>
      <c r="V1809">
        <v>16.121001390820581</v>
      </c>
      <c r="W1809">
        <v>55.479514415781487</v>
      </c>
      <c r="X1809">
        <v>153.48556515082771</v>
      </c>
      <c r="Y1809">
        <v>131.16342141863689</v>
      </c>
      <c r="Z1809">
        <v>143.10546282245815</v>
      </c>
      <c r="AA1809">
        <v>29.415324331277048</v>
      </c>
      <c r="AB1809">
        <v>4.7545958031477085</v>
      </c>
      <c r="AC1809">
        <v>-41.799314308155203</v>
      </c>
    </row>
    <row r="1810" spans="1:29">
      <c r="A1810">
        <v>3</v>
      </c>
      <c r="B1810">
        <v>1445</v>
      </c>
      <c r="C1810">
        <v>1996</v>
      </c>
      <c r="D1810">
        <v>99</v>
      </c>
      <c r="E1810">
        <v>38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99</v>
      </c>
      <c r="P1810">
        <v>9999</v>
      </c>
      <c r="Q1810">
        <v>480</v>
      </c>
      <c r="R1810">
        <v>748</v>
      </c>
      <c r="S1810">
        <v>679</v>
      </c>
      <c r="T1810">
        <v>2.1900962559016222</v>
      </c>
      <c r="U1810">
        <v>2.1852753159472167</v>
      </c>
      <c r="V1810">
        <v>15.609625668449199</v>
      </c>
      <c r="W1810">
        <v>54.966126656848303</v>
      </c>
      <c r="X1810">
        <v>153.67915017873591</v>
      </c>
      <c r="Y1810">
        <v>130.69291443850273</v>
      </c>
      <c r="Z1810">
        <v>143.97393225331373</v>
      </c>
      <c r="AA1810">
        <v>30.269709036039352</v>
      </c>
      <c r="AB1810">
        <v>5.0984737259766115</v>
      </c>
      <c r="AC1810">
        <v>-48.099712960323039</v>
      </c>
    </row>
    <row r="1811" spans="1:29">
      <c r="A1811">
        <v>3</v>
      </c>
      <c r="B1811">
        <v>1446</v>
      </c>
      <c r="C1811">
        <v>1996</v>
      </c>
      <c r="D1811">
        <v>99</v>
      </c>
      <c r="E1811">
        <v>39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99</v>
      </c>
      <c r="P1811">
        <v>9999</v>
      </c>
      <c r="Q1811">
        <v>508</v>
      </c>
      <c r="R1811">
        <v>771.5</v>
      </c>
      <c r="S1811">
        <v>707.5</v>
      </c>
      <c r="T1811">
        <v>2.2589027559199217</v>
      </c>
      <c r="U1811">
        <v>2.2751065362596141</v>
      </c>
      <c r="V1811">
        <v>17.122488658457549</v>
      </c>
      <c r="W1811">
        <v>55.526501766784449</v>
      </c>
      <c r="X1811">
        <v>154.24258999332244</v>
      </c>
      <c r="Y1811">
        <v>131.9208036292936</v>
      </c>
      <c r="Z1811">
        <v>143.85427561837457</v>
      </c>
      <c r="AA1811">
        <v>31.57720060940914</v>
      </c>
      <c r="AB1811">
        <v>4.9955992070297759</v>
      </c>
      <c r="AC1811">
        <v>-57.036987954539647</v>
      </c>
    </row>
    <row r="1812" spans="1:29">
      <c r="A1812">
        <v>3</v>
      </c>
      <c r="B1812">
        <v>1447</v>
      </c>
      <c r="C1812">
        <v>1996</v>
      </c>
      <c r="D1812">
        <v>99</v>
      </c>
      <c r="E1812">
        <v>40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99</v>
      </c>
      <c r="P1812">
        <v>9999</v>
      </c>
      <c r="Q1812">
        <v>503</v>
      </c>
      <c r="R1812">
        <v>752.75</v>
      </c>
      <c r="S1812">
        <v>719.75</v>
      </c>
      <c r="T1812">
        <v>2.2040039527138302</v>
      </c>
      <c r="U1812">
        <v>2.3330902127559887</v>
      </c>
      <c r="V1812">
        <v>16.739953503819333</v>
      </c>
      <c r="W1812">
        <v>55.456755817992381</v>
      </c>
      <c r="X1812">
        <v>155.97773854120311</v>
      </c>
      <c r="Y1812">
        <v>138.65267353038863</v>
      </c>
      <c r="Z1812">
        <v>145.00979506773189</v>
      </c>
      <c r="AA1812">
        <v>29.849577830679703</v>
      </c>
      <c r="AB1812">
        <v>5.2826894402717688</v>
      </c>
      <c r="AC1812">
        <v>-34.99860477097058</v>
      </c>
    </row>
    <row r="1813" spans="1:29">
      <c r="A1813">
        <v>3</v>
      </c>
      <c r="B1813">
        <v>1448</v>
      </c>
      <c r="C1813">
        <v>1996</v>
      </c>
      <c r="D1813">
        <v>99</v>
      </c>
      <c r="E1813">
        <v>41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99</v>
      </c>
      <c r="P1813">
        <v>9999</v>
      </c>
      <c r="Q1813">
        <v>524</v>
      </c>
      <c r="R1813">
        <v>820</v>
      </c>
      <c r="S1813">
        <v>751</v>
      </c>
      <c r="T1813">
        <v>2.4009076602130079</v>
      </c>
      <c r="U1813">
        <v>2.3976705132294138</v>
      </c>
      <c r="V1813">
        <v>15.095121951219515</v>
      </c>
      <c r="W1813">
        <v>55.283621837549937</v>
      </c>
      <c r="X1813">
        <v>152.51869566366287</v>
      </c>
      <c r="Y1813">
        <v>130.80463414634133</v>
      </c>
      <c r="Z1813">
        <v>142.82263648468697</v>
      </c>
      <c r="AA1813">
        <v>28.617105291870839</v>
      </c>
      <c r="AB1813">
        <v>5.1069244327599188</v>
      </c>
      <c r="AC1813">
        <v>-40.03001694066387</v>
      </c>
    </row>
    <row r="1814" spans="1:29">
      <c r="A1814">
        <v>3</v>
      </c>
      <c r="B1814">
        <v>1449</v>
      </c>
      <c r="C1814">
        <v>1996</v>
      </c>
      <c r="D1814">
        <v>99</v>
      </c>
      <c r="E1814">
        <v>42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99</v>
      </c>
      <c r="P1814">
        <v>9999</v>
      </c>
      <c r="Q1814">
        <v>493</v>
      </c>
      <c r="R1814">
        <v>750.5</v>
      </c>
      <c r="S1814">
        <v>694.5</v>
      </c>
      <c r="T1814">
        <v>2.1974160963290994</v>
      </c>
      <c r="U1814">
        <v>2.2469585562124905</v>
      </c>
      <c r="V1814">
        <v>15.55629580279814</v>
      </c>
      <c r="W1814">
        <v>55.307415406767475</v>
      </c>
      <c r="X1814">
        <v>155.23619861948299</v>
      </c>
      <c r="Y1814">
        <v>133.93431045969351</v>
      </c>
      <c r="Z1814">
        <v>144.73390928725701</v>
      </c>
      <c r="AA1814">
        <v>30.473992651603943</v>
      </c>
      <c r="AB1814">
        <v>5.0323456009263774</v>
      </c>
      <c r="AC1814">
        <v>-38.223459473081114</v>
      </c>
    </row>
    <row r="1815" spans="1:29">
      <c r="A1815">
        <v>3</v>
      </c>
      <c r="B1815">
        <v>1450</v>
      </c>
      <c r="C1815">
        <v>1996</v>
      </c>
      <c r="D1815">
        <v>99</v>
      </c>
      <c r="E1815">
        <v>43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99</v>
      </c>
      <c r="P1815">
        <v>9999</v>
      </c>
      <c r="Q1815">
        <v>516</v>
      </c>
      <c r="R1815">
        <v>792.5</v>
      </c>
      <c r="S1815">
        <v>732.5</v>
      </c>
      <c r="T1815">
        <v>2.3203894155107418</v>
      </c>
      <c r="U1815">
        <v>2.3772882640180404</v>
      </c>
      <c r="V1815">
        <v>15.054889589905365</v>
      </c>
      <c r="W1815">
        <v>55.092150170648445</v>
      </c>
      <c r="X1815">
        <v>155.96706665618564</v>
      </c>
      <c r="Y1815">
        <v>134.19305993690861</v>
      </c>
      <c r="Z1815">
        <v>145.1849829351537</v>
      </c>
      <c r="AA1815">
        <v>29.972659095566954</v>
      </c>
      <c r="AB1815">
        <v>5.6780855139499486</v>
      </c>
      <c r="AC1815">
        <v>-41.74311134003851</v>
      </c>
    </row>
    <row r="1816" spans="1:29">
      <c r="A1816">
        <v>3</v>
      </c>
      <c r="B1816">
        <v>1451</v>
      </c>
      <c r="C1816">
        <v>1996</v>
      </c>
      <c r="D1816">
        <v>99</v>
      </c>
      <c r="E1816">
        <v>44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99</v>
      </c>
      <c r="P1816">
        <v>9999</v>
      </c>
      <c r="Q1816">
        <v>479</v>
      </c>
      <c r="R1816">
        <v>740.75</v>
      </c>
      <c r="S1816">
        <v>667.75</v>
      </c>
      <c r="T1816">
        <v>2.1688687186619338</v>
      </c>
      <c r="U1816">
        <v>2.1812806812311889</v>
      </c>
      <c r="V1816">
        <v>14.98481268984138</v>
      </c>
      <c r="W1816">
        <v>54.993635342568318</v>
      </c>
      <c r="X1816">
        <v>156.75805135859412</v>
      </c>
      <c r="Y1816">
        <v>131.7308133648329</v>
      </c>
      <c r="Z1816">
        <v>146.13193560464236</v>
      </c>
      <c r="AA1816">
        <v>30.58908612399668</v>
      </c>
      <c r="AB1816">
        <v>5.298015887598682</v>
      </c>
      <c r="AC1816">
        <v>-37.48472421088276</v>
      </c>
    </row>
    <row r="1817" spans="1:29">
      <c r="A1817">
        <v>3</v>
      </c>
      <c r="B1817">
        <v>1452</v>
      </c>
      <c r="C1817">
        <v>1996</v>
      </c>
      <c r="D1817">
        <v>99</v>
      </c>
      <c r="E1817">
        <v>45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99</v>
      </c>
      <c r="P1817">
        <v>9999</v>
      </c>
      <c r="Q1817">
        <v>508</v>
      </c>
      <c r="R1817">
        <v>743.5</v>
      </c>
      <c r="S1817">
        <v>656.5</v>
      </c>
      <c r="T1817">
        <v>2.1769205431321597</v>
      </c>
      <c r="U1817">
        <v>2.1138972067600559</v>
      </c>
      <c r="V1817">
        <v>15.651647612642908</v>
      </c>
      <c r="W1817">
        <v>55.26123381568928</v>
      </c>
      <c r="X1817">
        <v>155.22728216591452</v>
      </c>
      <c r="Y1817">
        <v>127.18924008069936</v>
      </c>
      <c r="Z1817">
        <v>144.04447829398319</v>
      </c>
      <c r="AA1817">
        <v>27.791568119548444</v>
      </c>
      <c r="AB1817">
        <v>4.3608551605524255</v>
      </c>
      <c r="AC1817">
        <v>-39.849330043559725</v>
      </c>
    </row>
    <row r="1818" spans="1:29">
      <c r="A1818">
        <v>3</v>
      </c>
      <c r="B1818">
        <v>1453</v>
      </c>
      <c r="C1818">
        <v>1996</v>
      </c>
      <c r="D1818">
        <v>99</v>
      </c>
      <c r="E1818">
        <v>46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99</v>
      </c>
      <c r="P1818">
        <v>9999</v>
      </c>
      <c r="Q1818">
        <v>520</v>
      </c>
      <c r="R1818">
        <v>783.5</v>
      </c>
      <c r="S1818">
        <v>718.5</v>
      </c>
      <c r="T1818">
        <v>2.2940379899718191</v>
      </c>
      <c r="U1818">
        <v>2.318133245277008</v>
      </c>
      <c r="V1818">
        <v>15.761327377153798</v>
      </c>
      <c r="W1818">
        <v>55.017397355601936</v>
      </c>
      <c r="X1818">
        <v>155.09122675772852</v>
      </c>
      <c r="Y1818">
        <v>132.35698787492021</v>
      </c>
      <c r="Z1818">
        <v>144.3308281141266</v>
      </c>
      <c r="AA1818">
        <v>30.093461748759655</v>
      </c>
      <c r="AB1818">
        <v>4.6138701261290356</v>
      </c>
      <c r="AC1818">
        <v>-51.106269255723426</v>
      </c>
    </row>
    <row r="1819" spans="1:29">
      <c r="A1819">
        <v>3</v>
      </c>
      <c r="B1819">
        <v>1454</v>
      </c>
      <c r="C1819">
        <v>1996</v>
      </c>
      <c r="D1819">
        <v>99</v>
      </c>
      <c r="E1819">
        <v>47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99</v>
      </c>
      <c r="P1819">
        <v>9999</v>
      </c>
      <c r="Q1819">
        <v>494</v>
      </c>
      <c r="R1819">
        <v>752.5</v>
      </c>
      <c r="S1819">
        <v>689.5</v>
      </c>
      <c r="T1819">
        <v>2.2032719686710829</v>
      </c>
      <c r="U1819">
        <v>2.1849936573158688</v>
      </c>
      <c r="V1819">
        <v>16.677740863787378</v>
      </c>
      <c r="W1819">
        <v>55.528643944887591</v>
      </c>
      <c r="X1819">
        <v>152.02312263563499</v>
      </c>
      <c r="Y1819">
        <v>129.89461794019937</v>
      </c>
      <c r="Z1819">
        <v>141.76316171138512</v>
      </c>
      <c r="AA1819">
        <v>31.350098320346099</v>
      </c>
      <c r="AB1819">
        <v>5.3109010285184999</v>
      </c>
      <c r="AC1819">
        <v>-36.27580191292585</v>
      </c>
    </row>
    <row r="1820" spans="1:29">
      <c r="A1820">
        <v>3</v>
      </c>
      <c r="B1820">
        <v>1455</v>
      </c>
      <c r="C1820">
        <v>1996</v>
      </c>
      <c r="D1820">
        <v>99</v>
      </c>
      <c r="E1820">
        <v>48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99</v>
      </c>
      <c r="P1820">
        <v>9999</v>
      </c>
      <c r="Q1820">
        <v>501</v>
      </c>
      <c r="R1820">
        <v>744</v>
      </c>
      <c r="S1820">
        <v>683</v>
      </c>
      <c r="T1820">
        <v>2.1783845112176561</v>
      </c>
      <c r="U1820">
        <v>2.2130365742227314</v>
      </c>
      <c r="V1820">
        <v>14.967741935483867</v>
      </c>
      <c r="W1820">
        <v>54.872620790629583</v>
      </c>
      <c r="X1820">
        <v>155.61050338424275</v>
      </c>
      <c r="Y1820">
        <v>133.06478494623681</v>
      </c>
      <c r="Z1820">
        <v>144.94904831625203</v>
      </c>
      <c r="AA1820">
        <v>31.04836275856324</v>
      </c>
      <c r="AB1820">
        <v>4.7996336501216756</v>
      </c>
      <c r="AC1820">
        <v>-56.704717642447939</v>
      </c>
    </row>
    <row r="1821" spans="1:29">
      <c r="A1821">
        <v>3</v>
      </c>
      <c r="B1821">
        <v>1456</v>
      </c>
      <c r="C1821">
        <v>1996</v>
      </c>
      <c r="D1821">
        <v>99</v>
      </c>
      <c r="E1821">
        <v>49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99</v>
      </c>
      <c r="P1821">
        <v>9999</v>
      </c>
      <c r="Q1821">
        <v>368</v>
      </c>
      <c r="R1821">
        <v>586</v>
      </c>
      <c r="S1821">
        <v>501</v>
      </c>
      <c r="T1821">
        <v>1.7157705962010021</v>
      </c>
      <c r="U1821">
        <v>1.550072511449871</v>
      </c>
      <c r="V1821">
        <v>15.215017064846416</v>
      </c>
      <c r="W1821">
        <v>55.059880239520943</v>
      </c>
      <c r="X1821">
        <v>148.27798505393093</v>
      </c>
      <c r="Y1821">
        <v>118.33191126279868</v>
      </c>
      <c r="Z1821">
        <v>138.40818363273459</v>
      </c>
      <c r="AA1821">
        <v>28.640168198272097</v>
      </c>
      <c r="AB1821">
        <v>4.3089758226692707</v>
      </c>
      <c r="AC1821">
        <v>-45.290979716920624</v>
      </c>
    </row>
    <row r="1822" spans="1:29">
      <c r="A1822">
        <v>3</v>
      </c>
      <c r="B1822">
        <v>1457</v>
      </c>
      <c r="C1822">
        <v>1996</v>
      </c>
      <c r="D1822">
        <v>99</v>
      </c>
      <c r="E1822">
        <v>50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99</v>
      </c>
      <c r="P1822">
        <v>9999</v>
      </c>
      <c r="Q1822">
        <v>481</v>
      </c>
      <c r="R1822">
        <v>742</v>
      </c>
      <c r="S1822">
        <v>682</v>
      </c>
      <c r="T1822">
        <v>2.1725286388756722</v>
      </c>
      <c r="U1822">
        <v>2.2210750221459654</v>
      </c>
      <c r="V1822">
        <v>14.845013477088949</v>
      </c>
      <c r="W1822">
        <v>55.303519061583586</v>
      </c>
      <c r="X1822">
        <v>156.22209308098221</v>
      </c>
      <c r="Y1822">
        <v>133.90808625336911</v>
      </c>
      <c r="Z1822">
        <v>145.68885630498511</v>
      </c>
      <c r="AA1822">
        <v>30.940665601140108</v>
      </c>
      <c r="AB1822">
        <v>5.4740351597325665</v>
      </c>
      <c r="AC1822">
        <v>-36.100509719891193</v>
      </c>
    </row>
    <row r="1823" spans="1:29">
      <c r="A1823">
        <v>3</v>
      </c>
      <c r="B1823">
        <v>1458</v>
      </c>
      <c r="C1823">
        <v>1996</v>
      </c>
      <c r="D1823">
        <v>99</v>
      </c>
      <c r="E1823">
        <v>51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99</v>
      </c>
      <c r="P1823">
        <v>9999</v>
      </c>
      <c r="Q1823">
        <v>409</v>
      </c>
      <c r="R1823">
        <v>617</v>
      </c>
      <c r="S1823">
        <v>574</v>
      </c>
      <c r="T1823">
        <v>1.8065366175017388</v>
      </c>
      <c r="U1823">
        <v>1.8091917461324027</v>
      </c>
      <c r="V1823">
        <v>16.359805510534848</v>
      </c>
      <c r="W1823">
        <v>55.797909407665514</v>
      </c>
      <c r="X1823">
        <v>151.39782718251899</v>
      </c>
      <c r="Y1823">
        <v>131.17374392220424</v>
      </c>
      <c r="Z1823">
        <v>141.00034843205577</v>
      </c>
      <c r="AA1823">
        <v>29.242148352963095</v>
      </c>
      <c r="AB1823">
        <v>4.460933304030914</v>
      </c>
      <c r="AC1823">
        <v>-49.203881013253437</v>
      </c>
    </row>
    <row r="1824" spans="1:29">
      <c r="A1824">
        <v>3</v>
      </c>
      <c r="B1824">
        <v>1459</v>
      </c>
      <c r="C1824">
        <v>1996</v>
      </c>
      <c r="D1824">
        <v>99</v>
      </c>
      <c r="E1824">
        <v>52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99</v>
      </c>
      <c r="P1824">
        <v>9999</v>
      </c>
      <c r="Q1824">
        <v>114</v>
      </c>
      <c r="R1824">
        <v>195</v>
      </c>
      <c r="S1824">
        <v>154</v>
      </c>
      <c r="T1824">
        <v>0.57094755334333713</v>
      </c>
      <c r="U1824">
        <v>0.47753432636331022</v>
      </c>
      <c r="V1824">
        <v>22.68205128205128</v>
      </c>
      <c r="W1824">
        <v>54.889610389610382</v>
      </c>
      <c r="X1824">
        <v>146.78889907492285</v>
      </c>
      <c r="Y1824">
        <v>109.55128205128202</v>
      </c>
      <c r="Z1824">
        <v>138.71753246753241</v>
      </c>
      <c r="AA1824">
        <v>31.51125573611985</v>
      </c>
      <c r="AB1824">
        <v>4.4012419857393557</v>
      </c>
      <c r="AC1824">
        <v>-57.435017246109155</v>
      </c>
    </row>
    <row r="1825" spans="1:39">
      <c r="A1825">
        <v>4</v>
      </c>
      <c r="B1825">
        <v>1</v>
      </c>
      <c r="C1825">
        <v>2023</v>
      </c>
      <c r="D1825">
        <v>99</v>
      </c>
      <c r="E1825">
        <v>99</v>
      </c>
      <c r="F1825">
        <v>99</v>
      </c>
      <c r="G1825">
        <v>1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99</v>
      </c>
      <c r="P1825">
        <v>9999</v>
      </c>
      <c r="Q1825">
        <v>346</v>
      </c>
      <c r="R1825">
        <v>12445</v>
      </c>
      <c r="S1825">
        <v>12445</v>
      </c>
      <c r="T1825">
        <v>41.441891441891435</v>
      </c>
      <c r="U1825">
        <v>42.554522205493953</v>
      </c>
      <c r="V1825">
        <v>6.4124548011249516</v>
      </c>
      <c r="W1825">
        <v>58.440337484933693</v>
      </c>
      <c r="X1825">
        <v>172.22078336446262</v>
      </c>
      <c r="Y1825">
        <v>158.95978304539955</v>
      </c>
      <c r="Z1825">
        <v>158.95978304539955</v>
      </c>
      <c r="AA1825">
        <v>32.528040258933402</v>
      </c>
      <c r="AB1825">
        <v>5.2454495428508441</v>
      </c>
      <c r="AC1825">
        <v>-36.558472096885495</v>
      </c>
      <c r="AD1825">
        <v>463</v>
      </c>
      <c r="AE1825">
        <v>1</v>
      </c>
      <c r="AF1825">
        <v>0</v>
      </c>
      <c r="AG1825">
        <v>96</v>
      </c>
      <c r="AH1825">
        <v>645</v>
      </c>
      <c r="AI1825">
        <v>139</v>
      </c>
      <c r="AJ1825">
        <v>229</v>
      </c>
      <c r="AK1825">
        <v>171</v>
      </c>
      <c r="AL1825">
        <v>133</v>
      </c>
      <c r="AM1825">
        <v>30</v>
      </c>
    </row>
    <row r="1826" spans="1:39">
      <c r="A1826">
        <v>4</v>
      </c>
      <c r="B1826">
        <v>2</v>
      </c>
      <c r="C1826">
        <v>2023</v>
      </c>
      <c r="D1826">
        <v>99</v>
      </c>
      <c r="E1826">
        <v>99</v>
      </c>
      <c r="F1826">
        <v>99</v>
      </c>
      <c r="G1826">
        <v>2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99</v>
      </c>
      <c r="P1826">
        <v>9999</v>
      </c>
      <c r="Q1826">
        <v>280</v>
      </c>
      <c r="R1826">
        <v>14106</v>
      </c>
      <c r="S1826">
        <v>14106</v>
      </c>
      <c r="T1826">
        <v>46.973026973026968</v>
      </c>
      <c r="U1826">
        <v>46.439740707222406</v>
      </c>
      <c r="V1826">
        <v>5.3711895647242311</v>
      </c>
      <c r="W1826">
        <v>59.599035871260462</v>
      </c>
      <c r="X1826">
        <v>165.81379123150396</v>
      </c>
      <c r="Y1826">
        <v>153.04612930667795</v>
      </c>
      <c r="Z1826">
        <v>153.04612930667795</v>
      </c>
      <c r="AA1826">
        <v>29.552795342919001</v>
      </c>
      <c r="AB1826">
        <v>4.2204439449628781</v>
      </c>
      <c r="AC1826">
        <v>-43.05327263463667</v>
      </c>
      <c r="AD1826">
        <v>315</v>
      </c>
      <c r="AE1826">
        <v>0</v>
      </c>
      <c r="AF1826">
        <v>0</v>
      </c>
      <c r="AG1826">
        <v>36</v>
      </c>
      <c r="AH1826">
        <v>1358</v>
      </c>
      <c r="AI1826">
        <v>158</v>
      </c>
      <c r="AJ1826">
        <v>339</v>
      </c>
      <c r="AK1826">
        <v>53</v>
      </c>
      <c r="AL1826">
        <v>124</v>
      </c>
      <c r="AM1826">
        <v>23</v>
      </c>
    </row>
    <row r="1827" spans="1:39">
      <c r="A1827">
        <v>4</v>
      </c>
      <c r="B1827">
        <v>3</v>
      </c>
      <c r="C1827">
        <v>2023</v>
      </c>
      <c r="D1827">
        <v>99</v>
      </c>
      <c r="E1827">
        <v>99</v>
      </c>
      <c r="F1827">
        <v>99</v>
      </c>
      <c r="G1827">
        <v>3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99</v>
      </c>
      <c r="P1827">
        <v>9999</v>
      </c>
      <c r="Q1827">
        <v>129</v>
      </c>
      <c r="R1827">
        <v>915</v>
      </c>
      <c r="S1827">
        <v>912</v>
      </c>
      <c r="T1827">
        <v>3.046953046953047</v>
      </c>
      <c r="U1827">
        <v>2.7360371309921496</v>
      </c>
      <c r="V1827">
        <v>8.3846994535519119</v>
      </c>
      <c r="W1827">
        <v>57.631578947368403</v>
      </c>
      <c r="X1827">
        <v>151.18389191813344</v>
      </c>
      <c r="Y1827">
        <v>139.00721311475411</v>
      </c>
      <c r="Z1827">
        <v>139.4644736842105</v>
      </c>
      <c r="AA1827">
        <v>23.405275893167129</v>
      </c>
      <c r="AB1827">
        <v>4.3029735901410913</v>
      </c>
      <c r="AC1827">
        <v>-35.9714530575365</v>
      </c>
      <c r="AD1827">
        <v>20</v>
      </c>
      <c r="AE1827">
        <v>0</v>
      </c>
      <c r="AF1827">
        <v>0</v>
      </c>
      <c r="AG1827">
        <v>6</v>
      </c>
      <c r="AH1827">
        <v>20</v>
      </c>
      <c r="AI1827">
        <v>4</v>
      </c>
      <c r="AJ1827">
        <v>8</v>
      </c>
      <c r="AK1827">
        <v>4</v>
      </c>
      <c r="AL1827">
        <v>14</v>
      </c>
      <c r="AM1827">
        <v>10</v>
      </c>
    </row>
    <row r="1828" spans="1:39">
      <c r="A1828">
        <v>4</v>
      </c>
      <c r="B1828">
        <v>4</v>
      </c>
      <c r="C1828">
        <v>2023</v>
      </c>
      <c r="D1828">
        <v>99</v>
      </c>
      <c r="E1828">
        <v>99</v>
      </c>
      <c r="F1828">
        <v>99</v>
      </c>
      <c r="G1828">
        <v>4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99</v>
      </c>
      <c r="P1828">
        <v>9999</v>
      </c>
      <c r="Q1828">
        <v>55</v>
      </c>
      <c r="R1828">
        <v>2564</v>
      </c>
      <c r="S1828">
        <v>2564</v>
      </c>
      <c r="T1828">
        <v>8.5381285381285394</v>
      </c>
      <c r="U1828">
        <v>8.2696999562914897</v>
      </c>
      <c r="V1828">
        <v>6.2129485179407187</v>
      </c>
      <c r="W1828">
        <v>59.168876755070194</v>
      </c>
      <c r="X1828">
        <v>162.44504709765863</v>
      </c>
      <c r="Y1828">
        <v>149.9367784711385</v>
      </c>
      <c r="Z1828">
        <v>149.9367784711385</v>
      </c>
      <c r="AA1828">
        <v>31.325259340877064</v>
      </c>
      <c r="AB1828">
        <v>4.2723157525688</v>
      </c>
      <c r="AC1828">
        <v>-38.476131846378792</v>
      </c>
      <c r="AD1828">
        <v>113</v>
      </c>
      <c r="AE1828">
        <v>0</v>
      </c>
      <c r="AF1828">
        <v>0</v>
      </c>
      <c r="AG1828">
        <v>5</v>
      </c>
      <c r="AH1828">
        <v>152</v>
      </c>
      <c r="AI1828">
        <v>20</v>
      </c>
      <c r="AJ1828">
        <v>23</v>
      </c>
      <c r="AK1828">
        <v>13</v>
      </c>
      <c r="AL1828">
        <v>71</v>
      </c>
      <c r="AM1828">
        <v>5</v>
      </c>
    </row>
    <row r="1829" spans="1:39">
      <c r="A1829">
        <v>4</v>
      </c>
      <c r="B1829">
        <v>5</v>
      </c>
      <c r="C1829">
        <v>2022</v>
      </c>
      <c r="D1829">
        <v>99</v>
      </c>
      <c r="E1829">
        <v>99</v>
      </c>
      <c r="F1829">
        <v>99</v>
      </c>
      <c r="G1829">
        <v>1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99</v>
      </c>
      <c r="P1829">
        <v>9999</v>
      </c>
      <c r="Q1829">
        <v>392</v>
      </c>
      <c r="R1829">
        <v>12955</v>
      </c>
      <c r="S1829">
        <v>12951</v>
      </c>
      <c r="T1829">
        <v>41.043593967811439</v>
      </c>
      <c r="U1829">
        <v>41.959913674350368</v>
      </c>
      <c r="V1829">
        <v>14.63543033577769</v>
      </c>
      <c r="W1829">
        <v>58.531078681182926</v>
      </c>
      <c r="X1829">
        <v>171.17977514464829</v>
      </c>
      <c r="Y1829">
        <v>157.94473716711741</v>
      </c>
      <c r="Z1829">
        <v>157.99351941935035</v>
      </c>
      <c r="AA1829">
        <v>31.966700735926871</v>
      </c>
      <c r="AB1829">
        <v>5.113983313290162</v>
      </c>
      <c r="AC1829">
        <v>-38.476347306831293</v>
      </c>
      <c r="AD1829">
        <v>448</v>
      </c>
      <c r="AE1829">
        <v>0</v>
      </c>
      <c r="AF1829">
        <v>0</v>
      </c>
      <c r="AG1829">
        <v>66</v>
      </c>
      <c r="AH1829">
        <v>571</v>
      </c>
      <c r="AI1829">
        <v>91</v>
      </c>
      <c r="AJ1829">
        <v>319</v>
      </c>
      <c r="AK1829">
        <v>114</v>
      </c>
      <c r="AL1829">
        <v>120</v>
      </c>
      <c r="AM1829">
        <v>49</v>
      </c>
    </row>
    <row r="1830" spans="1:39">
      <c r="A1830">
        <v>4</v>
      </c>
      <c r="B1830">
        <v>6</v>
      </c>
      <c r="C1830">
        <v>2022</v>
      </c>
      <c r="D1830">
        <v>99</v>
      </c>
      <c r="E1830">
        <v>99</v>
      </c>
      <c r="F1830">
        <v>99</v>
      </c>
      <c r="G1830">
        <v>2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99</v>
      </c>
      <c r="P1830">
        <v>9999</v>
      </c>
      <c r="Q1830">
        <v>295</v>
      </c>
      <c r="R1830">
        <v>14218</v>
      </c>
      <c r="S1830">
        <v>14215</v>
      </c>
      <c r="T1830">
        <v>45.0449879609682</v>
      </c>
      <c r="U1830">
        <v>45.10927046893309</v>
      </c>
      <c r="V1830">
        <v>15.153326768884517</v>
      </c>
      <c r="W1830">
        <v>59.292930003517426</v>
      </c>
      <c r="X1830">
        <v>167.6527335453039</v>
      </c>
      <c r="Y1830">
        <v>154.71601983401371</v>
      </c>
      <c r="Z1830">
        <v>154.74867182553689</v>
      </c>
      <c r="AA1830">
        <v>29.836846303916211</v>
      </c>
      <c r="AB1830">
        <v>4.4525421010727593</v>
      </c>
      <c r="AC1830">
        <v>-45.361943025332153</v>
      </c>
      <c r="AD1830">
        <v>320</v>
      </c>
      <c r="AE1830">
        <v>0</v>
      </c>
      <c r="AF1830">
        <v>0</v>
      </c>
      <c r="AG1830">
        <v>32</v>
      </c>
      <c r="AH1830">
        <v>1565</v>
      </c>
      <c r="AI1830">
        <v>149</v>
      </c>
      <c r="AJ1830">
        <v>416</v>
      </c>
      <c r="AK1830">
        <v>65</v>
      </c>
      <c r="AL1830">
        <v>129</v>
      </c>
      <c r="AM1830">
        <v>33</v>
      </c>
    </row>
    <row r="1831" spans="1:39">
      <c r="A1831">
        <v>4</v>
      </c>
      <c r="B1831">
        <v>7</v>
      </c>
      <c r="C1831">
        <v>2022</v>
      </c>
      <c r="D1831">
        <v>99</v>
      </c>
      <c r="E1831">
        <v>99</v>
      </c>
      <c r="F1831">
        <v>99</v>
      </c>
      <c r="G1831">
        <v>3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99</v>
      </c>
      <c r="P1831">
        <v>9999</v>
      </c>
      <c r="Q1831">
        <v>166</v>
      </c>
      <c r="R1831">
        <v>1752</v>
      </c>
      <c r="S1831">
        <v>1751</v>
      </c>
      <c r="T1831">
        <v>5.5506272969205428</v>
      </c>
      <c r="U1831">
        <v>4.8960525115267375</v>
      </c>
      <c r="V1831">
        <v>14.720890410958907</v>
      </c>
      <c r="W1831">
        <v>58.48201027984009</v>
      </c>
      <c r="X1831">
        <v>147.78174579616797</v>
      </c>
      <c r="Y1831">
        <v>136.2761815068493</v>
      </c>
      <c r="Z1831">
        <v>136.35400913763564</v>
      </c>
      <c r="AA1831">
        <v>22.251572205002699</v>
      </c>
      <c r="AB1831">
        <v>4.2600493158541823</v>
      </c>
      <c r="AC1831">
        <v>-35.725914853750297</v>
      </c>
      <c r="AD1831">
        <v>62</v>
      </c>
      <c r="AE1831">
        <v>0</v>
      </c>
      <c r="AF1831">
        <v>0</v>
      </c>
      <c r="AG1831">
        <v>10</v>
      </c>
      <c r="AH1831">
        <v>44</v>
      </c>
      <c r="AI1831">
        <v>13</v>
      </c>
      <c r="AJ1831">
        <v>25</v>
      </c>
      <c r="AK1831">
        <v>7</v>
      </c>
      <c r="AL1831">
        <v>17</v>
      </c>
      <c r="AM1831">
        <v>25</v>
      </c>
    </row>
    <row r="1832" spans="1:39">
      <c r="A1832">
        <v>4</v>
      </c>
      <c r="B1832">
        <v>8</v>
      </c>
      <c r="C1832">
        <v>2022</v>
      </c>
      <c r="D1832">
        <v>99</v>
      </c>
      <c r="E1832">
        <v>99</v>
      </c>
      <c r="F1832">
        <v>99</v>
      </c>
      <c r="G1832">
        <v>4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99</v>
      </c>
      <c r="P1832">
        <v>9999</v>
      </c>
      <c r="Q1832">
        <v>66</v>
      </c>
      <c r="R1832">
        <v>2639</v>
      </c>
      <c r="S1832">
        <v>2639</v>
      </c>
      <c r="T1832">
        <v>8.3607907742998364</v>
      </c>
      <c r="U1832">
        <v>8.0347633451898055</v>
      </c>
      <c r="V1832">
        <v>15.16066691928761</v>
      </c>
      <c r="W1832">
        <v>59.385752178855597</v>
      </c>
      <c r="X1832">
        <v>160.85700902004544</v>
      </c>
      <c r="Y1832">
        <v>148.47101932550237</v>
      </c>
      <c r="Z1832">
        <v>148.47101932550237</v>
      </c>
      <c r="AA1832">
        <v>30.93806958525245</v>
      </c>
      <c r="AB1832">
        <v>4.4094744647945054</v>
      </c>
      <c r="AC1832">
        <v>-46.846442199004017</v>
      </c>
      <c r="AD1832">
        <v>99</v>
      </c>
      <c r="AE1832">
        <v>0</v>
      </c>
      <c r="AF1832">
        <v>0</v>
      </c>
      <c r="AG1832">
        <v>9</v>
      </c>
      <c r="AH1832">
        <v>133</v>
      </c>
      <c r="AI1832">
        <v>27</v>
      </c>
      <c r="AJ1832">
        <v>8</v>
      </c>
      <c r="AK1832">
        <v>14</v>
      </c>
      <c r="AL1832">
        <v>61</v>
      </c>
      <c r="AM1832">
        <v>11</v>
      </c>
    </row>
    <row r="1833" spans="1:39">
      <c r="A1833">
        <v>4</v>
      </c>
      <c r="B1833">
        <v>9</v>
      </c>
      <c r="C1833">
        <v>2021</v>
      </c>
      <c r="D1833">
        <v>99</v>
      </c>
      <c r="E1833">
        <v>99</v>
      </c>
      <c r="F1833">
        <v>99</v>
      </c>
      <c r="G1833">
        <v>1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99</v>
      </c>
      <c r="P1833">
        <v>9999</v>
      </c>
      <c r="Q1833">
        <v>367</v>
      </c>
      <c r="R1833">
        <v>13271</v>
      </c>
      <c r="S1833">
        <v>13272</v>
      </c>
      <c r="T1833">
        <v>41.692061198203007</v>
      </c>
      <c r="U1833">
        <v>42.623984297658787</v>
      </c>
      <c r="V1833">
        <v>14.92434631904152</v>
      </c>
      <c r="W1833">
        <v>58.945675105485229</v>
      </c>
      <c r="X1833">
        <v>170.40006178396487</v>
      </c>
      <c r="Y1833">
        <v>157.29045964885859</v>
      </c>
      <c r="Z1833">
        <v>157.27860834840283</v>
      </c>
      <c r="AA1833">
        <v>31.205134698068328</v>
      </c>
      <c r="AB1833">
        <v>4.8107793476541936</v>
      </c>
      <c r="AC1833">
        <v>-36.217496379307555</v>
      </c>
      <c r="AD1833">
        <v>498</v>
      </c>
      <c r="AE1833">
        <v>0</v>
      </c>
      <c r="AF1833">
        <v>0</v>
      </c>
      <c r="AG1833">
        <v>53</v>
      </c>
      <c r="AH1833">
        <v>638</v>
      </c>
      <c r="AI1833">
        <v>94</v>
      </c>
      <c r="AJ1833">
        <v>134</v>
      </c>
      <c r="AK1833">
        <v>51</v>
      </c>
      <c r="AL1833">
        <v>92</v>
      </c>
      <c r="AM1833">
        <v>28</v>
      </c>
    </row>
    <row r="1834" spans="1:39">
      <c r="A1834">
        <v>4</v>
      </c>
      <c r="B1834">
        <v>10</v>
      </c>
      <c r="C1834">
        <v>2021</v>
      </c>
      <c r="D1834">
        <v>99</v>
      </c>
      <c r="E1834">
        <v>99</v>
      </c>
      <c r="F1834">
        <v>99</v>
      </c>
      <c r="G1834">
        <v>2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99</v>
      </c>
      <c r="P1834">
        <v>9999</v>
      </c>
      <c r="Q1834">
        <v>307</v>
      </c>
      <c r="R1834">
        <v>14889</v>
      </c>
      <c r="S1834">
        <v>14890</v>
      </c>
      <c r="T1834">
        <v>46.775156294178622</v>
      </c>
      <c r="U1834">
        <v>46.428623090252387</v>
      </c>
      <c r="V1834">
        <v>15.118678218819261</v>
      </c>
      <c r="W1834">
        <v>59.176561450637998</v>
      </c>
      <c r="X1834">
        <v>165.44231502355413</v>
      </c>
      <c r="Y1834">
        <v>152.71168245013061</v>
      </c>
      <c r="Z1834">
        <v>152.70142646071156</v>
      </c>
      <c r="AA1834">
        <v>29.31351156461394</v>
      </c>
      <c r="AB1834">
        <v>4.4334858943845514</v>
      </c>
      <c r="AC1834">
        <v>-45.862311504270032</v>
      </c>
      <c r="AD1834">
        <v>441</v>
      </c>
      <c r="AE1834">
        <v>1</v>
      </c>
      <c r="AF1834">
        <v>0</v>
      </c>
      <c r="AG1834">
        <v>54</v>
      </c>
      <c r="AH1834">
        <v>1655</v>
      </c>
      <c r="AI1834">
        <v>188</v>
      </c>
      <c r="AJ1834">
        <v>289</v>
      </c>
      <c r="AK1834">
        <v>103</v>
      </c>
      <c r="AL1834">
        <v>135</v>
      </c>
      <c r="AM1834">
        <v>49</v>
      </c>
    </row>
    <row r="1835" spans="1:39">
      <c r="A1835">
        <v>4</v>
      </c>
      <c r="B1835">
        <v>11</v>
      </c>
      <c r="C1835">
        <v>2021</v>
      </c>
      <c r="D1835">
        <v>99</v>
      </c>
      <c r="E1835">
        <v>99</v>
      </c>
      <c r="F1835">
        <v>99</v>
      </c>
      <c r="G1835">
        <v>3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99</v>
      </c>
      <c r="P1835">
        <v>9999</v>
      </c>
      <c r="Q1835">
        <v>133</v>
      </c>
      <c r="R1835">
        <v>853</v>
      </c>
      <c r="S1835">
        <v>853</v>
      </c>
      <c r="T1835">
        <v>2.6797775753196564</v>
      </c>
      <c r="U1835">
        <v>2.4116462940903594</v>
      </c>
      <c r="V1835">
        <v>14.647127784290745</v>
      </c>
      <c r="W1835">
        <v>58.311840562719809</v>
      </c>
      <c r="X1835">
        <v>150.0081542551367</v>
      </c>
      <c r="Y1835">
        <v>138.4575263774914</v>
      </c>
      <c r="Z1835">
        <v>138.4575263774914</v>
      </c>
      <c r="AA1835">
        <v>21.410852538493138</v>
      </c>
      <c r="AB1835">
        <v>4.4926735213740123</v>
      </c>
      <c r="AC1835">
        <v>-33.523443195113245</v>
      </c>
      <c r="AD1835">
        <v>29</v>
      </c>
      <c r="AE1835">
        <v>0</v>
      </c>
      <c r="AF1835">
        <v>0</v>
      </c>
      <c r="AG1835">
        <v>5</v>
      </c>
      <c r="AH1835">
        <v>49</v>
      </c>
      <c r="AI1835">
        <v>11</v>
      </c>
      <c r="AJ1835">
        <v>7</v>
      </c>
      <c r="AK1835">
        <v>0</v>
      </c>
      <c r="AL1835">
        <v>17</v>
      </c>
      <c r="AM1835">
        <v>15</v>
      </c>
    </row>
    <row r="1836" spans="1:39">
      <c r="A1836">
        <v>4</v>
      </c>
      <c r="B1836">
        <v>12</v>
      </c>
      <c r="C1836">
        <v>2021</v>
      </c>
      <c r="D1836">
        <v>99</v>
      </c>
      <c r="E1836">
        <v>99</v>
      </c>
      <c r="F1836">
        <v>99</v>
      </c>
      <c r="G1836">
        <v>4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99</v>
      </c>
      <c r="P1836">
        <v>9999</v>
      </c>
      <c r="Q1836">
        <v>63</v>
      </c>
      <c r="R1836">
        <v>2818</v>
      </c>
      <c r="S1836">
        <v>2818</v>
      </c>
      <c r="T1836">
        <v>8.8530049322987026</v>
      </c>
      <c r="U1836">
        <v>8.5357463179984716</v>
      </c>
      <c r="V1836">
        <v>14.934705464868699</v>
      </c>
      <c r="W1836">
        <v>58.91412349183819</v>
      </c>
      <c r="X1836">
        <v>160.71292196043541</v>
      </c>
      <c r="Y1836">
        <v>148.33802696948169</v>
      </c>
      <c r="Z1836">
        <v>148.33802696948169</v>
      </c>
      <c r="AA1836">
        <v>30.073588861231048</v>
      </c>
      <c r="AB1836">
        <v>4.4945048809935626</v>
      </c>
      <c r="AC1836">
        <v>-48.042130868741211</v>
      </c>
      <c r="AD1836">
        <v>108</v>
      </c>
      <c r="AE1836">
        <v>0</v>
      </c>
      <c r="AF1836">
        <v>0</v>
      </c>
      <c r="AG1836">
        <v>10</v>
      </c>
      <c r="AH1836">
        <v>225</v>
      </c>
      <c r="AI1836">
        <v>21</v>
      </c>
      <c r="AJ1836">
        <v>22</v>
      </c>
      <c r="AK1836">
        <v>14</v>
      </c>
      <c r="AL1836">
        <v>57</v>
      </c>
      <c r="AM1836">
        <v>5</v>
      </c>
    </row>
    <row r="1837" spans="1:39">
      <c r="A1837">
        <v>4</v>
      </c>
      <c r="B1837">
        <v>13</v>
      </c>
      <c r="C1837">
        <v>2020</v>
      </c>
      <c r="D1837">
        <v>99</v>
      </c>
      <c r="E1837">
        <v>99</v>
      </c>
      <c r="F1837">
        <v>99</v>
      </c>
      <c r="G1837">
        <v>1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99</v>
      </c>
      <c r="P1837">
        <v>9999</v>
      </c>
      <c r="Q1837">
        <v>353</v>
      </c>
      <c r="R1837">
        <v>11995</v>
      </c>
      <c r="S1837">
        <v>11995</v>
      </c>
      <c r="T1837">
        <v>37.235363506549952</v>
      </c>
      <c r="U1837">
        <v>37.995261075561579</v>
      </c>
      <c r="V1837">
        <v>15.101458941225509</v>
      </c>
      <c r="W1837">
        <v>59.279699874947887</v>
      </c>
      <c r="X1837">
        <v>168.40778818548944</v>
      </c>
      <c r="Y1837">
        <v>155.44038849520666</v>
      </c>
      <c r="Z1837">
        <v>155.44038849520666</v>
      </c>
      <c r="AA1837">
        <v>31.219465362008673</v>
      </c>
      <c r="AB1837">
        <v>4.7851950271713912</v>
      </c>
      <c r="AC1837">
        <v>-38.554924985086437</v>
      </c>
      <c r="AD1837">
        <v>431</v>
      </c>
      <c r="AE1837">
        <v>0</v>
      </c>
      <c r="AF1837">
        <v>0</v>
      </c>
      <c r="AG1837">
        <v>32</v>
      </c>
      <c r="AH1837">
        <v>699</v>
      </c>
      <c r="AI1837">
        <v>104</v>
      </c>
      <c r="AJ1837">
        <v>116</v>
      </c>
      <c r="AK1837">
        <v>48</v>
      </c>
      <c r="AL1837">
        <v>134</v>
      </c>
      <c r="AM1837">
        <v>36</v>
      </c>
    </row>
    <row r="1838" spans="1:39">
      <c r="A1838">
        <v>4</v>
      </c>
      <c r="B1838">
        <v>14</v>
      </c>
      <c r="C1838">
        <v>2020</v>
      </c>
      <c r="D1838">
        <v>99</v>
      </c>
      <c r="E1838">
        <v>99</v>
      </c>
      <c r="F1838">
        <v>99</v>
      </c>
      <c r="G1838">
        <v>2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99</v>
      </c>
      <c r="N1838">
        <v>99</v>
      </c>
      <c r="O1838">
        <v>99</v>
      </c>
      <c r="P1838">
        <v>9999</v>
      </c>
      <c r="Q1838">
        <v>298</v>
      </c>
      <c r="R1838">
        <v>15278</v>
      </c>
      <c r="S1838">
        <v>15278</v>
      </c>
      <c r="T1838">
        <v>47.426584714720313</v>
      </c>
      <c r="U1838">
        <v>47.284009649840705</v>
      </c>
      <c r="V1838">
        <v>15.072522581489723</v>
      </c>
      <c r="W1838">
        <v>59.091504123576357</v>
      </c>
      <c r="X1838">
        <v>164.54351969004372</v>
      </c>
      <c r="Y1838">
        <v>151.87366867391049</v>
      </c>
      <c r="Z1838">
        <v>151.87366867391049</v>
      </c>
      <c r="AA1838">
        <v>29.93340095357776</v>
      </c>
      <c r="AB1838">
        <v>4.4561254927720793</v>
      </c>
      <c r="AC1838">
        <v>-46.324626623567717</v>
      </c>
      <c r="AD1838">
        <v>553</v>
      </c>
      <c r="AE1838">
        <v>0</v>
      </c>
      <c r="AF1838">
        <v>0</v>
      </c>
      <c r="AG1838">
        <v>26</v>
      </c>
      <c r="AH1838">
        <v>1810</v>
      </c>
      <c r="AI1838">
        <v>249</v>
      </c>
      <c r="AJ1838">
        <v>344</v>
      </c>
      <c r="AK1838">
        <v>184</v>
      </c>
      <c r="AL1838">
        <v>151</v>
      </c>
      <c r="AM1838">
        <v>33</v>
      </c>
    </row>
    <row r="1839" spans="1:39">
      <c r="A1839">
        <v>4</v>
      </c>
      <c r="B1839">
        <v>15</v>
      </c>
      <c r="C1839">
        <v>2020</v>
      </c>
      <c r="D1839">
        <v>99</v>
      </c>
      <c r="E1839">
        <v>99</v>
      </c>
      <c r="F1839">
        <v>99</v>
      </c>
      <c r="G1839">
        <v>3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99</v>
      </c>
      <c r="N1839">
        <v>99</v>
      </c>
      <c r="O1839">
        <v>99</v>
      </c>
      <c r="P1839">
        <v>9999</v>
      </c>
      <c r="Q1839">
        <v>119</v>
      </c>
      <c r="R1839">
        <v>1688</v>
      </c>
      <c r="S1839">
        <v>1688</v>
      </c>
      <c r="T1839">
        <v>5.2399577823306638</v>
      </c>
      <c r="U1839">
        <v>4.8701670239113684</v>
      </c>
      <c r="V1839">
        <v>15.347156398104268</v>
      </c>
      <c r="W1839">
        <v>59.616706161137451</v>
      </c>
      <c r="X1839">
        <v>153.39259857357797</v>
      </c>
      <c r="Y1839">
        <v>141.58136848341229</v>
      </c>
      <c r="Z1839">
        <v>141.58136848341229</v>
      </c>
      <c r="AA1839">
        <v>25.57282091658994</v>
      </c>
      <c r="AB1839">
        <v>4.0036275676426527</v>
      </c>
      <c r="AC1839">
        <v>-27.89802174610012</v>
      </c>
      <c r="AD1839">
        <v>104</v>
      </c>
      <c r="AE1839">
        <v>0</v>
      </c>
      <c r="AF1839">
        <v>0</v>
      </c>
      <c r="AG1839">
        <v>12</v>
      </c>
      <c r="AH1839">
        <v>189</v>
      </c>
      <c r="AI1839">
        <v>53</v>
      </c>
      <c r="AJ1839">
        <v>15</v>
      </c>
      <c r="AK1839">
        <v>19</v>
      </c>
      <c r="AL1839">
        <v>34</v>
      </c>
      <c r="AM1839">
        <v>9</v>
      </c>
    </row>
    <row r="1840" spans="1:39">
      <c r="A1840">
        <v>4</v>
      </c>
      <c r="B1840">
        <v>16</v>
      </c>
      <c r="C1840">
        <v>2020</v>
      </c>
      <c r="D1840">
        <v>99</v>
      </c>
      <c r="E1840">
        <v>99</v>
      </c>
      <c r="F1840">
        <v>99</v>
      </c>
      <c r="G1840">
        <v>4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99</v>
      </c>
      <c r="N1840">
        <v>99</v>
      </c>
      <c r="O1840">
        <v>99</v>
      </c>
      <c r="P1840">
        <v>9999</v>
      </c>
      <c r="Q1840">
        <v>58</v>
      </c>
      <c r="R1840">
        <v>3253</v>
      </c>
      <c r="S1840">
        <v>3253</v>
      </c>
      <c r="T1840">
        <v>10.098093996399079</v>
      </c>
      <c r="U1840">
        <v>9.8505622506863784</v>
      </c>
      <c r="V1840">
        <v>14.806947433138635</v>
      </c>
      <c r="W1840">
        <v>58.66830617891177</v>
      </c>
      <c r="X1840">
        <v>160.99409529132012</v>
      </c>
      <c r="Y1840">
        <v>148.59754995388889</v>
      </c>
      <c r="Z1840">
        <v>148.59754995388889</v>
      </c>
      <c r="AA1840">
        <v>32.621433578774408</v>
      </c>
      <c r="AB1840">
        <v>4.902589463874139</v>
      </c>
      <c r="AC1840">
        <v>-50.953659053233032</v>
      </c>
      <c r="AD1840">
        <v>181</v>
      </c>
      <c r="AE1840">
        <v>0</v>
      </c>
      <c r="AF1840">
        <v>0</v>
      </c>
      <c r="AG1840">
        <v>28</v>
      </c>
      <c r="AH1840">
        <v>385</v>
      </c>
      <c r="AI1840">
        <v>36</v>
      </c>
      <c r="AJ1840">
        <v>10</v>
      </c>
      <c r="AK1840">
        <v>18</v>
      </c>
      <c r="AL1840">
        <v>52</v>
      </c>
      <c r="AM1840">
        <v>11</v>
      </c>
    </row>
    <row r="1841" spans="1:39">
      <c r="A1841">
        <v>4</v>
      </c>
      <c r="B1841">
        <v>17</v>
      </c>
      <c r="C1841">
        <v>2019</v>
      </c>
      <c r="D1841">
        <v>99</v>
      </c>
      <c r="E1841">
        <v>99</v>
      </c>
      <c r="F1841">
        <v>99</v>
      </c>
      <c r="G1841">
        <v>1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99</v>
      </c>
      <c r="N1841">
        <v>99</v>
      </c>
      <c r="O1841">
        <v>99</v>
      </c>
      <c r="P1841">
        <v>9999</v>
      </c>
      <c r="Q1841">
        <v>362</v>
      </c>
      <c r="R1841">
        <v>12437</v>
      </c>
      <c r="S1841">
        <v>12437</v>
      </c>
      <c r="T1841">
        <v>37.723315842154754</v>
      </c>
      <c r="U1841">
        <v>38.30879650164399</v>
      </c>
      <c r="V1841">
        <v>15.07847551660368</v>
      </c>
      <c r="W1841">
        <v>59.236311007477717</v>
      </c>
      <c r="X1841">
        <v>167.26921234484331</v>
      </c>
      <c r="Y1841">
        <v>154.38948299429114</v>
      </c>
      <c r="Z1841">
        <v>154.38948299429114</v>
      </c>
      <c r="AA1841">
        <v>31.323033861674805</v>
      </c>
      <c r="AB1841">
        <v>4.818123983697558</v>
      </c>
      <c r="AC1841">
        <v>-44.480397073171957</v>
      </c>
      <c r="AD1841">
        <v>351</v>
      </c>
      <c r="AE1841">
        <v>0</v>
      </c>
      <c r="AF1841">
        <v>0</v>
      </c>
      <c r="AG1841">
        <v>32</v>
      </c>
      <c r="AH1841">
        <v>610</v>
      </c>
      <c r="AI1841">
        <v>97</v>
      </c>
      <c r="AJ1841">
        <v>119</v>
      </c>
      <c r="AK1841">
        <v>73</v>
      </c>
      <c r="AL1841">
        <v>90</v>
      </c>
      <c r="AM1841">
        <v>49</v>
      </c>
    </row>
    <row r="1842" spans="1:39">
      <c r="A1842">
        <v>4</v>
      </c>
      <c r="B1842">
        <v>18</v>
      </c>
      <c r="C1842">
        <v>2019</v>
      </c>
      <c r="D1842">
        <v>99</v>
      </c>
      <c r="E1842">
        <v>99</v>
      </c>
      <c r="F1842">
        <v>99</v>
      </c>
      <c r="G1842">
        <v>2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99</v>
      </c>
      <c r="N1842">
        <v>99</v>
      </c>
      <c r="O1842">
        <v>99</v>
      </c>
      <c r="P1842">
        <v>9999</v>
      </c>
      <c r="Q1842">
        <v>327</v>
      </c>
      <c r="R1842">
        <v>15575</v>
      </c>
      <c r="S1842">
        <v>15540</v>
      </c>
      <c r="T1842">
        <v>47.241347932906677</v>
      </c>
      <c r="U1842">
        <v>47.262108395342487</v>
      </c>
      <c r="V1842">
        <v>15.001219903691814</v>
      </c>
      <c r="W1842">
        <v>59.002252252252262</v>
      </c>
      <c r="X1842">
        <v>165.15519182510909</v>
      </c>
      <c r="Y1842">
        <v>152.09672937399702</v>
      </c>
      <c r="Z1842">
        <v>152.43928957528985</v>
      </c>
      <c r="AA1842">
        <v>30.64247711456516</v>
      </c>
      <c r="AB1842">
        <v>4.6180561715734196</v>
      </c>
      <c r="AC1842">
        <v>-44.772293509384149</v>
      </c>
      <c r="AD1842">
        <v>580</v>
      </c>
      <c r="AE1842">
        <v>1</v>
      </c>
      <c r="AF1842">
        <v>0</v>
      </c>
      <c r="AG1842">
        <v>36</v>
      </c>
      <c r="AH1842">
        <v>1709</v>
      </c>
      <c r="AI1842">
        <v>251</v>
      </c>
      <c r="AJ1842">
        <v>349</v>
      </c>
      <c r="AK1842">
        <v>141</v>
      </c>
      <c r="AL1842">
        <v>130</v>
      </c>
      <c r="AM1842">
        <v>42</v>
      </c>
    </row>
    <row r="1843" spans="1:39">
      <c r="A1843">
        <v>4</v>
      </c>
      <c r="B1843">
        <v>19</v>
      </c>
      <c r="C1843">
        <v>2019</v>
      </c>
      <c r="D1843">
        <v>99</v>
      </c>
      <c r="E1843">
        <v>99</v>
      </c>
      <c r="F1843">
        <v>99</v>
      </c>
      <c r="G1843">
        <v>3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99</v>
      </c>
      <c r="N1843">
        <v>99</v>
      </c>
      <c r="O1843">
        <v>99</v>
      </c>
      <c r="P1843">
        <v>9999</v>
      </c>
      <c r="Q1843">
        <v>107</v>
      </c>
      <c r="R1843">
        <v>1074</v>
      </c>
      <c r="S1843">
        <v>1074</v>
      </c>
      <c r="T1843">
        <v>3.2576056295307723</v>
      </c>
      <c r="U1843">
        <v>3.1875150330955511</v>
      </c>
      <c r="V1843">
        <v>15.067039106145252</v>
      </c>
      <c r="W1843">
        <v>59.123836126629399</v>
      </c>
      <c r="X1843">
        <v>161.16884662797003</v>
      </c>
      <c r="Y1843">
        <v>148.75884543761637</v>
      </c>
      <c r="Z1843">
        <v>148.75884543761637</v>
      </c>
      <c r="AA1843">
        <v>25.579909135240765</v>
      </c>
      <c r="AB1843">
        <v>4.2284099211217869</v>
      </c>
      <c r="AC1843">
        <v>-16.423969288412817</v>
      </c>
      <c r="AD1843">
        <v>55</v>
      </c>
      <c r="AE1843">
        <v>0</v>
      </c>
      <c r="AF1843">
        <v>0</v>
      </c>
      <c r="AG1843">
        <v>7</v>
      </c>
      <c r="AH1843">
        <v>109</v>
      </c>
      <c r="AI1843">
        <v>20</v>
      </c>
      <c r="AJ1843">
        <v>17</v>
      </c>
      <c r="AK1843">
        <v>9</v>
      </c>
      <c r="AL1843">
        <v>23</v>
      </c>
      <c r="AM1843">
        <v>9</v>
      </c>
    </row>
    <row r="1844" spans="1:39">
      <c r="A1844">
        <v>4</v>
      </c>
      <c r="B1844">
        <v>20</v>
      </c>
      <c r="C1844">
        <v>2019</v>
      </c>
      <c r="D1844">
        <v>99</v>
      </c>
      <c r="E1844">
        <v>99</v>
      </c>
      <c r="F1844">
        <v>99</v>
      </c>
      <c r="G1844">
        <v>4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99</v>
      </c>
      <c r="N1844">
        <v>99</v>
      </c>
      <c r="O1844">
        <v>99</v>
      </c>
      <c r="P1844">
        <v>9999</v>
      </c>
      <c r="Q1844">
        <v>60</v>
      </c>
      <c r="R1844">
        <v>3883</v>
      </c>
      <c r="S1844">
        <v>3883</v>
      </c>
      <c r="T1844">
        <v>11.77773059540781</v>
      </c>
      <c r="U1844">
        <v>11.241580069917967</v>
      </c>
      <c r="V1844">
        <v>15.253927375740403</v>
      </c>
      <c r="W1844">
        <v>59.519701261910896</v>
      </c>
      <c r="X1844">
        <v>157.21468333366363</v>
      </c>
      <c r="Y1844">
        <v>145.10915271697161</v>
      </c>
      <c r="Z1844">
        <v>145.10915271697161</v>
      </c>
      <c r="AA1844">
        <v>31.374469769424199</v>
      </c>
      <c r="AB1844">
        <v>4.4764885793322149</v>
      </c>
      <c r="AC1844">
        <v>-52.074887710347951</v>
      </c>
      <c r="AD1844">
        <v>142</v>
      </c>
      <c r="AE1844">
        <v>1</v>
      </c>
      <c r="AF1844">
        <v>0</v>
      </c>
      <c r="AG1844">
        <v>24</v>
      </c>
      <c r="AH1844">
        <v>426</v>
      </c>
      <c r="AI1844">
        <v>56</v>
      </c>
      <c r="AJ1844">
        <v>27</v>
      </c>
      <c r="AK1844">
        <v>29</v>
      </c>
      <c r="AL1844">
        <v>54</v>
      </c>
      <c r="AM1844">
        <v>21</v>
      </c>
    </row>
    <row r="1845" spans="1:39">
      <c r="A1845">
        <v>4</v>
      </c>
      <c r="B1845">
        <v>21</v>
      </c>
      <c r="C1845">
        <v>2018</v>
      </c>
      <c r="D1845">
        <v>99</v>
      </c>
      <c r="E1845">
        <v>99</v>
      </c>
      <c r="F1845">
        <v>99</v>
      </c>
      <c r="G1845">
        <v>1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99</v>
      </c>
      <c r="N1845">
        <v>99</v>
      </c>
      <c r="O1845">
        <v>99</v>
      </c>
      <c r="P1845">
        <v>9999</v>
      </c>
      <c r="Q1845">
        <v>389</v>
      </c>
      <c r="R1845">
        <v>13804</v>
      </c>
      <c r="S1845">
        <v>13804</v>
      </c>
      <c r="T1845">
        <v>41.691331923890075</v>
      </c>
      <c r="U1845">
        <v>42.495349856633425</v>
      </c>
      <c r="V1845">
        <v>14.819762387713707</v>
      </c>
      <c r="W1845">
        <v>58.743117936829904</v>
      </c>
      <c r="X1845">
        <v>169.00478389136612</v>
      </c>
      <c r="Y1845">
        <v>155.9914155317295</v>
      </c>
      <c r="Z1845">
        <v>155.9914155317295</v>
      </c>
      <c r="AA1845">
        <v>30.998264634808425</v>
      </c>
      <c r="AB1845">
        <v>5.1291286965188654</v>
      </c>
      <c r="AC1845">
        <v>-46.770870601977293</v>
      </c>
      <c r="AD1845">
        <v>350</v>
      </c>
      <c r="AE1845">
        <v>0</v>
      </c>
      <c r="AF1845">
        <v>0</v>
      </c>
      <c r="AG1845">
        <v>34</v>
      </c>
      <c r="AH1845">
        <v>791</v>
      </c>
      <c r="AI1845">
        <v>127</v>
      </c>
      <c r="AJ1845">
        <v>125</v>
      </c>
      <c r="AK1845">
        <v>87</v>
      </c>
      <c r="AL1845">
        <v>183</v>
      </c>
      <c r="AM1845">
        <v>49</v>
      </c>
    </row>
    <row r="1846" spans="1:39">
      <c r="A1846">
        <v>4</v>
      </c>
      <c r="B1846">
        <v>22</v>
      </c>
      <c r="C1846">
        <v>2018</v>
      </c>
      <c r="D1846">
        <v>99</v>
      </c>
      <c r="E1846">
        <v>99</v>
      </c>
      <c r="F1846">
        <v>99</v>
      </c>
      <c r="G1846">
        <v>2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99</v>
      </c>
      <c r="N1846">
        <v>99</v>
      </c>
      <c r="O1846">
        <v>99</v>
      </c>
      <c r="P1846">
        <v>9999</v>
      </c>
      <c r="Q1846">
        <v>310</v>
      </c>
      <c r="R1846">
        <v>14065</v>
      </c>
      <c r="S1846">
        <v>14064</v>
      </c>
      <c r="T1846">
        <v>42.479613409845975</v>
      </c>
      <c r="U1846">
        <v>42.331437384713553</v>
      </c>
      <c r="V1846">
        <v>14.78130110202631</v>
      </c>
      <c r="W1846">
        <v>58.558944823663246</v>
      </c>
      <c r="X1846">
        <v>165.23860932006221</v>
      </c>
      <c r="Y1846">
        <v>152.50620689655238</v>
      </c>
      <c r="Z1846">
        <v>152.51705062571162</v>
      </c>
      <c r="AA1846">
        <v>30.341706147073889</v>
      </c>
      <c r="AB1846">
        <v>4.6210733011166578</v>
      </c>
      <c r="AC1846">
        <v>-44.29707415764905</v>
      </c>
      <c r="AD1846">
        <v>457</v>
      </c>
      <c r="AE1846">
        <v>0</v>
      </c>
      <c r="AF1846">
        <v>0</v>
      </c>
      <c r="AG1846">
        <v>29</v>
      </c>
      <c r="AH1846">
        <v>1247</v>
      </c>
      <c r="AI1846">
        <v>166</v>
      </c>
      <c r="AJ1846">
        <v>136</v>
      </c>
      <c r="AK1846">
        <v>110</v>
      </c>
      <c r="AL1846">
        <v>199</v>
      </c>
      <c r="AM1846">
        <v>22</v>
      </c>
    </row>
    <row r="1847" spans="1:39">
      <c r="A1847">
        <v>4</v>
      </c>
      <c r="B1847">
        <v>23</v>
      </c>
      <c r="C1847">
        <v>2018</v>
      </c>
      <c r="D1847">
        <v>99</v>
      </c>
      <c r="E1847">
        <v>99</v>
      </c>
      <c r="F1847">
        <v>99</v>
      </c>
      <c r="G1847">
        <v>3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99</v>
      </c>
      <c r="N1847">
        <v>99</v>
      </c>
      <c r="O1847">
        <v>99</v>
      </c>
      <c r="P1847">
        <v>9999</v>
      </c>
      <c r="Q1847">
        <v>98</v>
      </c>
      <c r="R1847">
        <v>947</v>
      </c>
      <c r="S1847">
        <v>946</v>
      </c>
      <c r="T1847">
        <v>2.8601630927212303</v>
      </c>
      <c r="U1847">
        <v>2.7557492017809744</v>
      </c>
      <c r="V1847">
        <v>14.706441393875396</v>
      </c>
      <c r="W1847">
        <v>58.456659619450321</v>
      </c>
      <c r="X1847">
        <v>159.90806344034499</v>
      </c>
      <c r="Y1847">
        <v>147.45311510031689</v>
      </c>
      <c r="Z1847">
        <v>147.60898520084572</v>
      </c>
      <c r="AA1847">
        <v>27.109649203607756</v>
      </c>
      <c r="AB1847">
        <v>4.9890708295725643</v>
      </c>
      <c r="AC1847">
        <v>-32.804471670939542</v>
      </c>
      <c r="AD1847">
        <v>42</v>
      </c>
      <c r="AE1847">
        <v>0</v>
      </c>
      <c r="AF1847">
        <v>0</v>
      </c>
      <c r="AG1847">
        <v>2</v>
      </c>
      <c r="AH1847">
        <v>91</v>
      </c>
      <c r="AI1847">
        <v>10</v>
      </c>
      <c r="AJ1847">
        <v>18</v>
      </c>
      <c r="AK1847">
        <v>9</v>
      </c>
      <c r="AL1847">
        <v>50</v>
      </c>
      <c r="AM1847">
        <v>10</v>
      </c>
    </row>
    <row r="1848" spans="1:39">
      <c r="A1848">
        <v>4</v>
      </c>
      <c r="B1848">
        <v>24</v>
      </c>
      <c r="C1848">
        <v>2018</v>
      </c>
      <c r="D1848">
        <v>99</v>
      </c>
      <c r="E1848">
        <v>99</v>
      </c>
      <c r="F1848">
        <v>99</v>
      </c>
      <c r="G1848">
        <v>4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99</v>
      </c>
      <c r="N1848">
        <v>99</v>
      </c>
      <c r="O1848">
        <v>99</v>
      </c>
      <c r="P1848">
        <v>9999</v>
      </c>
      <c r="Q1848">
        <v>61</v>
      </c>
      <c r="R1848">
        <v>4294</v>
      </c>
      <c r="S1848">
        <v>4294</v>
      </c>
      <c r="T1848">
        <v>12.968891573542736</v>
      </c>
      <c r="U1848">
        <v>12.417463556872049</v>
      </c>
      <c r="V1848">
        <v>14.900558919422451</v>
      </c>
      <c r="W1848">
        <v>58.84396832789939</v>
      </c>
      <c r="X1848">
        <v>158.75718644928187</v>
      </c>
      <c r="Y1848">
        <v>146.53288309268785</v>
      </c>
      <c r="Z1848">
        <v>146.53288309268785</v>
      </c>
      <c r="AA1848">
        <v>31.974185256247289</v>
      </c>
      <c r="AB1848">
        <v>4.6900547540133211</v>
      </c>
      <c r="AC1848">
        <v>-47.963274406340609</v>
      </c>
      <c r="AD1848">
        <v>139</v>
      </c>
      <c r="AE1848">
        <v>0</v>
      </c>
      <c r="AF1848">
        <v>0</v>
      </c>
      <c r="AG1848">
        <v>30</v>
      </c>
      <c r="AH1848">
        <v>412</v>
      </c>
      <c r="AI1848">
        <v>41</v>
      </c>
      <c r="AJ1848">
        <v>54</v>
      </c>
      <c r="AK1848">
        <v>51</v>
      </c>
      <c r="AL1848">
        <v>267</v>
      </c>
      <c r="AM1848">
        <v>26</v>
      </c>
    </row>
    <row r="1849" spans="1:39">
      <c r="A1849">
        <v>4</v>
      </c>
      <c r="B1849">
        <v>25</v>
      </c>
      <c r="C1849">
        <v>2017</v>
      </c>
      <c r="D1849">
        <v>99</v>
      </c>
      <c r="E1849">
        <v>99</v>
      </c>
      <c r="F1849">
        <v>99</v>
      </c>
      <c r="G1849">
        <v>1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99</v>
      </c>
      <c r="N1849">
        <v>99</v>
      </c>
      <c r="O1849">
        <v>99</v>
      </c>
      <c r="P1849">
        <v>9999</v>
      </c>
      <c r="Q1849">
        <v>424</v>
      </c>
      <c r="R1849">
        <v>13963</v>
      </c>
      <c r="S1849">
        <v>13963</v>
      </c>
      <c r="T1849">
        <v>42.898399336385125</v>
      </c>
      <c r="U1849">
        <v>43.477130111724463</v>
      </c>
      <c r="V1849">
        <v>14.670343049487936</v>
      </c>
      <c r="W1849">
        <v>58.499176394757583</v>
      </c>
      <c r="X1849">
        <v>166.7458627114583</v>
      </c>
      <c r="Y1849">
        <v>153.90643128267536</v>
      </c>
      <c r="Z1849">
        <v>153.90643128267536</v>
      </c>
      <c r="AA1849">
        <v>29.794838120145972</v>
      </c>
      <c r="AB1849">
        <v>5.3427581689614678</v>
      </c>
      <c r="AC1849">
        <v>-40.593031477801901</v>
      </c>
      <c r="AD1849">
        <v>316</v>
      </c>
      <c r="AE1849">
        <v>1</v>
      </c>
      <c r="AF1849">
        <v>0</v>
      </c>
      <c r="AG1849">
        <v>33</v>
      </c>
      <c r="AH1849">
        <v>900</v>
      </c>
      <c r="AI1849">
        <v>105</v>
      </c>
      <c r="AJ1849">
        <v>119</v>
      </c>
      <c r="AK1849">
        <v>85</v>
      </c>
      <c r="AL1849">
        <v>129</v>
      </c>
      <c r="AM1849">
        <v>34</v>
      </c>
    </row>
    <row r="1850" spans="1:39">
      <c r="A1850">
        <v>4</v>
      </c>
      <c r="B1850">
        <v>26</v>
      </c>
      <c r="C1850">
        <v>2017</v>
      </c>
      <c r="D1850">
        <v>99</v>
      </c>
      <c r="E1850">
        <v>99</v>
      </c>
      <c r="F1850">
        <v>99</v>
      </c>
      <c r="G1850">
        <v>2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99</v>
      </c>
      <c r="N1850">
        <v>99</v>
      </c>
      <c r="O1850">
        <v>99</v>
      </c>
      <c r="P1850">
        <v>9999</v>
      </c>
      <c r="Q1850">
        <v>311</v>
      </c>
      <c r="R1850">
        <v>13177</v>
      </c>
      <c r="S1850">
        <v>13177</v>
      </c>
      <c r="T1850">
        <v>40.483578604565423</v>
      </c>
      <c r="U1850">
        <v>40.830935274941005</v>
      </c>
      <c r="V1850">
        <v>14.781133793731501</v>
      </c>
      <c r="W1850">
        <v>58.615921681718163</v>
      </c>
      <c r="X1850">
        <v>165.9379491054834</v>
      </c>
      <c r="Y1850">
        <v>153.16072702436085</v>
      </c>
      <c r="Z1850">
        <v>153.16072702436085</v>
      </c>
      <c r="AA1850">
        <v>30.049790568318709</v>
      </c>
      <c r="AB1850">
        <v>4.6439207379358045</v>
      </c>
      <c r="AC1850">
        <v>-47.0555485091298</v>
      </c>
      <c r="AD1850">
        <v>494</v>
      </c>
      <c r="AE1850">
        <v>0</v>
      </c>
      <c r="AF1850">
        <v>0</v>
      </c>
      <c r="AG1850">
        <v>28</v>
      </c>
      <c r="AH1850">
        <v>992</v>
      </c>
      <c r="AI1850">
        <v>182</v>
      </c>
      <c r="AJ1850">
        <v>174</v>
      </c>
      <c r="AK1850">
        <v>111</v>
      </c>
      <c r="AL1850">
        <v>529</v>
      </c>
      <c r="AM1850">
        <v>27</v>
      </c>
    </row>
    <row r="1851" spans="1:39">
      <c r="A1851">
        <v>4</v>
      </c>
      <c r="B1851">
        <v>27</v>
      </c>
      <c r="C1851">
        <v>2017</v>
      </c>
      <c r="D1851">
        <v>99</v>
      </c>
      <c r="E1851">
        <v>99</v>
      </c>
      <c r="F1851">
        <v>99</v>
      </c>
      <c r="G1851">
        <v>3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99</v>
      </c>
      <c r="N1851">
        <v>99</v>
      </c>
      <c r="O1851">
        <v>99</v>
      </c>
      <c r="P1851">
        <v>9999</v>
      </c>
      <c r="Q1851">
        <v>100</v>
      </c>
      <c r="R1851">
        <v>981</v>
      </c>
      <c r="S1851">
        <v>981</v>
      </c>
      <c r="T1851">
        <v>3.0139174782635401</v>
      </c>
      <c r="U1851">
        <v>2.7827343518319161</v>
      </c>
      <c r="V1851">
        <v>15.201834862385322</v>
      </c>
      <c r="W1851">
        <v>59.485219164118249</v>
      </c>
      <c r="X1851">
        <v>151.90626232104475</v>
      </c>
      <c r="Y1851">
        <v>140.20948012232401</v>
      </c>
      <c r="Z1851">
        <v>140.20948012232401</v>
      </c>
      <c r="AA1851">
        <v>20.846368810759035</v>
      </c>
      <c r="AB1851">
        <v>4.3434410084591812</v>
      </c>
      <c r="AC1851">
        <v>-23.537407589180905</v>
      </c>
      <c r="AD1851">
        <v>50</v>
      </c>
      <c r="AE1851">
        <v>0</v>
      </c>
      <c r="AF1851">
        <v>0</v>
      </c>
      <c r="AG1851">
        <v>2</v>
      </c>
      <c r="AH1851">
        <v>94</v>
      </c>
      <c r="AI1851">
        <v>14</v>
      </c>
      <c r="AJ1851">
        <v>12</v>
      </c>
      <c r="AK1851">
        <v>7</v>
      </c>
      <c r="AL1851">
        <v>34</v>
      </c>
      <c r="AM1851">
        <v>5</v>
      </c>
    </row>
    <row r="1852" spans="1:39">
      <c r="A1852">
        <v>4</v>
      </c>
      <c r="B1852">
        <v>28</v>
      </c>
      <c r="C1852">
        <v>2017</v>
      </c>
      <c r="D1852">
        <v>99</v>
      </c>
      <c r="E1852">
        <v>99</v>
      </c>
      <c r="F1852">
        <v>99</v>
      </c>
      <c r="G1852">
        <v>4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99</v>
      </c>
      <c r="N1852">
        <v>99</v>
      </c>
      <c r="O1852">
        <v>99</v>
      </c>
      <c r="P1852">
        <v>9999</v>
      </c>
      <c r="Q1852">
        <v>67</v>
      </c>
      <c r="R1852">
        <v>4428</v>
      </c>
      <c r="S1852">
        <v>4428</v>
      </c>
      <c r="T1852">
        <v>13.604104580785895</v>
      </c>
      <c r="U1852">
        <v>12.909200261502628</v>
      </c>
      <c r="V1852">
        <v>14.977642276422761</v>
      </c>
      <c r="W1852">
        <v>58.984191508581759</v>
      </c>
      <c r="X1852">
        <v>156.12219980993615</v>
      </c>
      <c r="Y1852">
        <v>144.1007904245707</v>
      </c>
      <c r="Z1852">
        <v>144.1007904245707</v>
      </c>
      <c r="AA1852">
        <v>30.600247190203071</v>
      </c>
      <c r="AB1852">
        <v>4.6349311307321939</v>
      </c>
      <c r="AC1852">
        <v>-49.487652832897993</v>
      </c>
      <c r="AD1852">
        <v>162</v>
      </c>
      <c r="AE1852">
        <v>0</v>
      </c>
      <c r="AF1852">
        <v>0</v>
      </c>
      <c r="AG1852">
        <v>42</v>
      </c>
      <c r="AH1852">
        <v>413</v>
      </c>
      <c r="AI1852">
        <v>68</v>
      </c>
      <c r="AJ1852">
        <v>70</v>
      </c>
      <c r="AK1852">
        <v>107</v>
      </c>
      <c r="AL1852">
        <v>418</v>
      </c>
      <c r="AM1852">
        <v>50</v>
      </c>
    </row>
    <row r="1853" spans="1:39">
      <c r="A1853">
        <v>4</v>
      </c>
      <c r="B1853">
        <v>29</v>
      </c>
      <c r="C1853">
        <v>2016</v>
      </c>
      <c r="D1853">
        <v>99</v>
      </c>
      <c r="E1853">
        <v>99</v>
      </c>
      <c r="F1853">
        <v>99</v>
      </c>
      <c r="G1853">
        <v>1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99</v>
      </c>
      <c r="N1853">
        <v>99</v>
      </c>
      <c r="O1853">
        <v>99</v>
      </c>
      <c r="P1853">
        <v>9999</v>
      </c>
      <c r="Q1853">
        <v>386</v>
      </c>
      <c r="R1853">
        <v>14747</v>
      </c>
      <c r="S1853">
        <v>14747</v>
      </c>
      <c r="T1853">
        <v>44.290605478135504</v>
      </c>
      <c r="U1853">
        <v>44.584966073057174</v>
      </c>
      <c r="V1853">
        <v>14.8145385502136</v>
      </c>
      <c r="W1853">
        <v>58.762256730182415</v>
      </c>
      <c r="X1853">
        <v>164.53039900654375</v>
      </c>
      <c r="Y1853">
        <v>151.86155828304081</v>
      </c>
      <c r="Z1853">
        <v>151.86155828304081</v>
      </c>
      <c r="AA1853">
        <v>29.905242993710633</v>
      </c>
      <c r="AB1853">
        <v>5.1095045579351348</v>
      </c>
      <c r="AC1853">
        <v>-41.20139841490699</v>
      </c>
      <c r="AD1853">
        <v>303</v>
      </c>
      <c r="AE1853">
        <v>0</v>
      </c>
      <c r="AF1853">
        <v>0</v>
      </c>
      <c r="AG1853">
        <v>44</v>
      </c>
      <c r="AH1853">
        <v>925</v>
      </c>
      <c r="AI1853">
        <v>146</v>
      </c>
      <c r="AJ1853">
        <v>116</v>
      </c>
      <c r="AK1853">
        <v>111</v>
      </c>
      <c r="AL1853">
        <v>120</v>
      </c>
      <c r="AM1853">
        <v>28</v>
      </c>
    </row>
    <row r="1854" spans="1:39">
      <c r="A1854">
        <v>4</v>
      </c>
      <c r="B1854">
        <v>30</v>
      </c>
      <c r="C1854">
        <v>2016</v>
      </c>
      <c r="D1854">
        <v>99</v>
      </c>
      <c r="E1854">
        <v>99</v>
      </c>
      <c r="F1854">
        <v>99</v>
      </c>
      <c r="G1854">
        <v>2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99</v>
      </c>
      <c r="N1854">
        <v>99</v>
      </c>
      <c r="O1854">
        <v>99</v>
      </c>
      <c r="P1854">
        <v>9999</v>
      </c>
      <c r="Q1854">
        <v>316</v>
      </c>
      <c r="R1854">
        <v>13577</v>
      </c>
      <c r="S1854">
        <v>13577</v>
      </c>
      <c r="T1854">
        <v>40.776669870254686</v>
      </c>
      <c r="U1854">
        <v>40.968176581361035</v>
      </c>
      <c r="V1854">
        <v>14.971127642336301</v>
      </c>
      <c r="W1854">
        <v>58.963688590999489</v>
      </c>
      <c r="X1854">
        <v>164.21174168825229</v>
      </c>
      <c r="Y1854">
        <v>151.56743757825734</v>
      </c>
      <c r="Z1854">
        <v>151.56743757825734</v>
      </c>
      <c r="AA1854">
        <v>29.690759507449528</v>
      </c>
      <c r="AB1854">
        <v>4.559615491272397</v>
      </c>
      <c r="AC1854">
        <v>-42.147827572289778</v>
      </c>
      <c r="AD1854">
        <v>601</v>
      </c>
      <c r="AE1854">
        <v>1</v>
      </c>
      <c r="AF1854">
        <v>0</v>
      </c>
      <c r="AG1854">
        <v>64</v>
      </c>
      <c r="AH1854">
        <v>1421</v>
      </c>
      <c r="AI1854">
        <v>131</v>
      </c>
      <c r="AJ1854">
        <v>286</v>
      </c>
      <c r="AK1854">
        <v>149</v>
      </c>
      <c r="AL1854">
        <v>389</v>
      </c>
      <c r="AM1854">
        <v>36</v>
      </c>
    </row>
    <row r="1855" spans="1:39">
      <c r="A1855">
        <v>4</v>
      </c>
      <c r="B1855">
        <v>31</v>
      </c>
      <c r="C1855">
        <v>2016</v>
      </c>
      <c r="D1855">
        <v>99</v>
      </c>
      <c r="E1855">
        <v>99</v>
      </c>
      <c r="F1855">
        <v>99</v>
      </c>
      <c r="G1855">
        <v>3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99</v>
      </c>
      <c r="N1855">
        <v>99</v>
      </c>
      <c r="O1855">
        <v>99</v>
      </c>
      <c r="P1855">
        <v>9999</v>
      </c>
      <c r="Q1855">
        <v>120</v>
      </c>
      <c r="R1855">
        <v>1035</v>
      </c>
      <c r="S1855">
        <v>1004</v>
      </c>
      <c r="T1855">
        <v>3.1084814992791929</v>
      </c>
      <c r="U1855">
        <v>2.8113662773972266</v>
      </c>
      <c r="V1855">
        <v>15.048309178743962</v>
      </c>
      <c r="W1855">
        <v>59.513944223107586</v>
      </c>
      <c r="X1855">
        <v>152.40012352075996</v>
      </c>
      <c r="Y1855">
        <v>136.43951690821257</v>
      </c>
      <c r="Z1855">
        <v>140.65229083665335</v>
      </c>
      <c r="AA1855">
        <v>22.355981416851876</v>
      </c>
      <c r="AB1855">
        <v>4.63625123121692</v>
      </c>
      <c r="AC1855">
        <v>-27.045258140787887</v>
      </c>
      <c r="AD1855">
        <v>39</v>
      </c>
      <c r="AE1855">
        <v>1</v>
      </c>
      <c r="AF1855">
        <v>0</v>
      </c>
      <c r="AG1855">
        <v>8</v>
      </c>
      <c r="AH1855">
        <v>99</v>
      </c>
      <c r="AI1855">
        <v>27</v>
      </c>
      <c r="AJ1855">
        <v>11</v>
      </c>
      <c r="AK1855">
        <v>6</v>
      </c>
      <c r="AL1855">
        <v>28</v>
      </c>
      <c r="AM1855">
        <v>7</v>
      </c>
    </row>
    <row r="1856" spans="1:39">
      <c r="A1856">
        <v>4</v>
      </c>
      <c r="B1856">
        <v>32</v>
      </c>
      <c r="C1856">
        <v>2016</v>
      </c>
      <c r="D1856">
        <v>99</v>
      </c>
      <c r="E1856">
        <v>99</v>
      </c>
      <c r="F1856">
        <v>99</v>
      </c>
      <c r="G1856">
        <v>4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99</v>
      </c>
      <c r="N1856">
        <v>99</v>
      </c>
      <c r="O1856">
        <v>99</v>
      </c>
      <c r="P1856">
        <v>9999</v>
      </c>
      <c r="Q1856">
        <v>67</v>
      </c>
      <c r="R1856">
        <v>3937</v>
      </c>
      <c r="S1856">
        <v>3930</v>
      </c>
      <c r="T1856">
        <v>11.82424315233061</v>
      </c>
      <c r="U1856">
        <v>11.635491068184576</v>
      </c>
      <c r="V1856">
        <v>14.653797307594612</v>
      </c>
      <c r="W1856">
        <v>58.523409669211183</v>
      </c>
      <c r="X1856">
        <v>161.04870562937211</v>
      </c>
      <c r="Y1856">
        <v>148.45074930149889</v>
      </c>
      <c r="Z1856">
        <v>148.71516539440231</v>
      </c>
      <c r="AA1856">
        <v>32.385138410357513</v>
      </c>
      <c r="AB1856">
        <v>5.1814492532473828</v>
      </c>
      <c r="AC1856">
        <v>-61.24205766657704</v>
      </c>
      <c r="AD1856">
        <v>160</v>
      </c>
      <c r="AE1856">
        <v>2</v>
      </c>
      <c r="AF1856">
        <v>0</v>
      </c>
      <c r="AG1856">
        <v>32</v>
      </c>
      <c r="AH1856">
        <v>403</v>
      </c>
      <c r="AI1856">
        <v>63</v>
      </c>
      <c r="AJ1856">
        <v>58</v>
      </c>
      <c r="AK1856">
        <v>123</v>
      </c>
      <c r="AL1856">
        <v>201</v>
      </c>
      <c r="AM1856">
        <v>33</v>
      </c>
    </row>
    <row r="1857" spans="1:39">
      <c r="A1857">
        <v>4</v>
      </c>
      <c r="B1857">
        <v>33</v>
      </c>
      <c r="C1857">
        <v>2015</v>
      </c>
      <c r="D1857">
        <v>99</v>
      </c>
      <c r="E1857">
        <v>99</v>
      </c>
      <c r="F1857">
        <v>99</v>
      </c>
      <c r="G1857">
        <v>1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99</v>
      </c>
      <c r="N1857">
        <v>99</v>
      </c>
      <c r="O1857">
        <v>99</v>
      </c>
      <c r="P1857">
        <v>9999</v>
      </c>
      <c r="Q1857">
        <v>679</v>
      </c>
      <c r="R1857">
        <v>22930</v>
      </c>
      <c r="S1857">
        <v>22930</v>
      </c>
      <c r="T1857">
        <v>47.016608570842735</v>
      </c>
      <c r="U1857">
        <v>46.900320515671631</v>
      </c>
      <c r="V1857">
        <v>14.94526820758831</v>
      </c>
      <c r="W1857">
        <v>58.915481901439186</v>
      </c>
      <c r="X1857">
        <v>149.9769046024951</v>
      </c>
      <c r="Y1857">
        <v>138.42868294810347</v>
      </c>
      <c r="Z1857">
        <v>138.42868294810347</v>
      </c>
      <c r="AA1857">
        <v>30.719932470479797</v>
      </c>
      <c r="AB1857">
        <v>4.4720004232615267</v>
      </c>
      <c r="AC1857">
        <v>-22.697029874463681</v>
      </c>
      <c r="AD1857">
        <v>2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285</v>
      </c>
      <c r="AM1857">
        <v>290</v>
      </c>
    </row>
    <row r="1858" spans="1:39">
      <c r="A1858">
        <v>4</v>
      </c>
      <c r="B1858">
        <v>34</v>
      </c>
      <c r="C1858">
        <v>2015</v>
      </c>
      <c r="D1858">
        <v>99</v>
      </c>
      <c r="E1858">
        <v>99</v>
      </c>
      <c r="F1858">
        <v>99</v>
      </c>
      <c r="G1858">
        <v>2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99</v>
      </c>
      <c r="N1858">
        <v>99</v>
      </c>
      <c r="O1858">
        <v>99</v>
      </c>
      <c r="P1858">
        <v>9999</v>
      </c>
      <c r="Q1858">
        <v>563</v>
      </c>
      <c r="R1858">
        <v>18039</v>
      </c>
      <c r="S1858">
        <v>18039</v>
      </c>
      <c r="T1858">
        <v>36.987902399015802</v>
      </c>
      <c r="U1858">
        <v>37.459761188770408</v>
      </c>
      <c r="V1858">
        <v>15.305837352403124</v>
      </c>
      <c r="W1858">
        <v>59.59504407117911</v>
      </c>
      <c r="X1858">
        <v>152.26678419221412</v>
      </c>
      <c r="Y1858">
        <v>140.54224180941222</v>
      </c>
      <c r="Z1858">
        <v>140.54224180941222</v>
      </c>
      <c r="AA1858">
        <v>30.7353958761245</v>
      </c>
      <c r="AB1858">
        <v>4.1655071080557828</v>
      </c>
      <c r="AC1858">
        <v>-35.160498435996622</v>
      </c>
      <c r="AD1858">
        <v>16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795</v>
      </c>
      <c r="AM1858">
        <v>12</v>
      </c>
    </row>
    <row r="1859" spans="1:39">
      <c r="A1859">
        <v>4</v>
      </c>
      <c r="B1859">
        <v>35</v>
      </c>
      <c r="C1859">
        <v>2015</v>
      </c>
      <c r="D1859">
        <v>99</v>
      </c>
      <c r="E1859">
        <v>99</v>
      </c>
      <c r="F1859">
        <v>99</v>
      </c>
      <c r="G1859">
        <v>3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99</v>
      </c>
      <c r="N1859">
        <v>99</v>
      </c>
      <c r="O1859">
        <v>99</v>
      </c>
      <c r="P1859">
        <v>9999</v>
      </c>
      <c r="Q1859">
        <v>274</v>
      </c>
      <c r="R1859">
        <v>3142</v>
      </c>
      <c r="S1859">
        <v>3127</v>
      </c>
      <c r="T1859">
        <v>6.4424851343038743</v>
      </c>
      <c r="U1859">
        <v>5.8049858906141392</v>
      </c>
      <c r="V1859">
        <v>15.160089115213237</v>
      </c>
      <c r="W1859">
        <v>59.332906939558683</v>
      </c>
      <c r="X1859">
        <v>136.03611090230336</v>
      </c>
      <c r="Y1859">
        <v>125.04010184595781</v>
      </c>
      <c r="Z1859">
        <v>125.6399104573072</v>
      </c>
      <c r="AA1859">
        <v>24.693676753902182</v>
      </c>
      <c r="AB1859">
        <v>3.8983093871580392</v>
      </c>
      <c r="AC1859">
        <v>-24.411853623998248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56</v>
      </c>
      <c r="AM1859">
        <v>12</v>
      </c>
    </row>
    <row r="1860" spans="1:39">
      <c r="A1860">
        <v>4</v>
      </c>
      <c r="B1860">
        <v>36</v>
      </c>
      <c r="C1860">
        <v>2015</v>
      </c>
      <c r="D1860">
        <v>99</v>
      </c>
      <c r="E1860">
        <v>99</v>
      </c>
      <c r="F1860">
        <v>99</v>
      </c>
      <c r="G1860">
        <v>4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99</v>
      </c>
      <c r="N1860">
        <v>99</v>
      </c>
      <c r="O1860">
        <v>99</v>
      </c>
      <c r="P1860">
        <v>9999</v>
      </c>
      <c r="Q1860">
        <v>108</v>
      </c>
      <c r="R1860">
        <v>4659</v>
      </c>
      <c r="S1860">
        <v>4659</v>
      </c>
      <c r="T1860">
        <v>9.5530038958376071</v>
      </c>
      <c r="U1860">
        <v>9.8349324049437996</v>
      </c>
      <c r="V1860">
        <v>14.94011590470058</v>
      </c>
      <c r="W1860">
        <v>58.947413608070384</v>
      </c>
      <c r="X1860">
        <v>154.785865123875</v>
      </c>
      <c r="Y1860">
        <v>142.86735350933688</v>
      </c>
      <c r="Z1860">
        <v>142.86735350933688</v>
      </c>
      <c r="AA1860">
        <v>34.053950871601039</v>
      </c>
      <c r="AB1860">
        <v>5.1738631102470709</v>
      </c>
      <c r="AC1860">
        <v>-57.196592722869553</v>
      </c>
      <c r="AD1860">
        <v>1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93</v>
      </c>
      <c r="AM1860">
        <v>12</v>
      </c>
    </row>
    <row r="1861" spans="1:39">
      <c r="A1861">
        <v>4</v>
      </c>
      <c r="B1861">
        <v>37</v>
      </c>
      <c r="C1861">
        <v>2014</v>
      </c>
      <c r="D1861">
        <v>99</v>
      </c>
      <c r="E1861">
        <v>99</v>
      </c>
      <c r="F1861">
        <v>99</v>
      </c>
      <c r="G1861">
        <v>1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99</v>
      </c>
      <c r="N1861">
        <v>99</v>
      </c>
      <c r="O1861">
        <v>99</v>
      </c>
      <c r="P1861">
        <v>9999</v>
      </c>
      <c r="Q1861">
        <v>580</v>
      </c>
      <c r="R1861">
        <v>21075</v>
      </c>
      <c r="S1861">
        <v>21057</v>
      </c>
      <c r="T1861">
        <v>48.303919321567719</v>
      </c>
      <c r="U1861">
        <v>48.415046318477181</v>
      </c>
      <c r="V1861">
        <v>15.727781731909843</v>
      </c>
      <c r="W1861">
        <v>59.135964287410381</v>
      </c>
      <c r="X1861">
        <v>154.76615657077764</v>
      </c>
      <c r="Y1861">
        <v>142.73887544484111</v>
      </c>
      <c r="Z1861">
        <v>142.86089186493936</v>
      </c>
      <c r="AA1861">
        <v>32.943884973206231</v>
      </c>
      <c r="AB1861">
        <v>4.5598068018552178</v>
      </c>
      <c r="AC1861">
        <v>-33.411636679345897</v>
      </c>
    </row>
    <row r="1862" spans="1:39">
      <c r="A1862">
        <v>4</v>
      </c>
      <c r="B1862">
        <v>38</v>
      </c>
      <c r="C1862">
        <v>2014</v>
      </c>
      <c r="D1862">
        <v>99</v>
      </c>
      <c r="E1862">
        <v>99</v>
      </c>
      <c r="F1862">
        <v>99</v>
      </c>
      <c r="G1862">
        <v>2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99</v>
      </c>
      <c r="N1862">
        <v>99</v>
      </c>
      <c r="O1862">
        <v>99</v>
      </c>
      <c r="P1862">
        <v>9999</v>
      </c>
      <c r="Q1862">
        <v>481</v>
      </c>
      <c r="R1862">
        <v>16405</v>
      </c>
      <c r="S1862">
        <v>16391</v>
      </c>
      <c r="T1862">
        <v>37.600275040110006</v>
      </c>
      <c r="U1862">
        <v>37.955985151330871</v>
      </c>
      <c r="V1862">
        <v>16.190978360256022</v>
      </c>
      <c r="W1862">
        <v>59.530291013360973</v>
      </c>
      <c r="X1862">
        <v>155.84862250661487</v>
      </c>
      <c r="Y1862">
        <v>143.75850106674784</v>
      </c>
      <c r="Z1862">
        <v>143.88128912207912</v>
      </c>
      <c r="AA1862">
        <v>30.781871163341656</v>
      </c>
      <c r="AB1862">
        <v>4.3433611632428351</v>
      </c>
      <c r="AC1862">
        <v>-41.644448194796034</v>
      </c>
    </row>
    <row r="1863" spans="1:39">
      <c r="A1863">
        <v>4</v>
      </c>
      <c r="B1863">
        <v>39</v>
      </c>
      <c r="C1863">
        <v>2014</v>
      </c>
      <c r="D1863">
        <v>99</v>
      </c>
      <c r="E1863">
        <v>99</v>
      </c>
      <c r="F1863">
        <v>99</v>
      </c>
      <c r="G1863">
        <v>3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99</v>
      </c>
      <c r="N1863">
        <v>99</v>
      </c>
      <c r="O1863">
        <v>99</v>
      </c>
      <c r="P1863">
        <v>9999</v>
      </c>
      <c r="Q1863">
        <v>226</v>
      </c>
      <c r="R1863">
        <v>1863</v>
      </c>
      <c r="S1863">
        <v>1815</v>
      </c>
      <c r="T1863">
        <v>4.2699977079990852</v>
      </c>
      <c r="U1863">
        <v>3.8302072327772798</v>
      </c>
      <c r="V1863">
        <v>15.910359634997318</v>
      </c>
      <c r="W1863">
        <v>59.564738292011022</v>
      </c>
      <c r="X1863">
        <v>141.82742102725777</v>
      </c>
      <c r="Y1863">
        <v>127.743531937735</v>
      </c>
      <c r="Z1863">
        <v>131.12187327823713</v>
      </c>
      <c r="AA1863">
        <v>27.263690236397341</v>
      </c>
      <c r="AB1863">
        <v>4.1828815018813588</v>
      </c>
      <c r="AC1863">
        <v>-23.852091928456154</v>
      </c>
    </row>
    <row r="1864" spans="1:39">
      <c r="A1864">
        <v>4</v>
      </c>
      <c r="B1864">
        <v>40</v>
      </c>
      <c r="C1864">
        <v>2014</v>
      </c>
      <c r="D1864">
        <v>99</v>
      </c>
      <c r="E1864">
        <v>99</v>
      </c>
      <c r="F1864">
        <v>99</v>
      </c>
      <c r="G1864">
        <v>4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99</v>
      </c>
      <c r="N1864">
        <v>99</v>
      </c>
      <c r="O1864">
        <v>99</v>
      </c>
      <c r="P1864">
        <v>9999</v>
      </c>
      <c r="Q1864">
        <v>93</v>
      </c>
      <c r="R1864">
        <v>4287</v>
      </c>
      <c r="S1864">
        <v>4277</v>
      </c>
      <c r="T1864">
        <v>9.8258079303231707</v>
      </c>
      <c r="U1864">
        <v>9.7987612974146963</v>
      </c>
      <c r="V1864">
        <v>17.569629111266625</v>
      </c>
      <c r="W1864">
        <v>59.391629646948815</v>
      </c>
      <c r="X1864">
        <v>154.24292899923461</v>
      </c>
      <c r="Y1864">
        <v>142.01924422673156</v>
      </c>
      <c r="Z1864">
        <v>142.35129763853124</v>
      </c>
      <c r="AA1864">
        <v>32.403646147922977</v>
      </c>
      <c r="AB1864">
        <v>4.6040568346080786</v>
      </c>
      <c r="AC1864">
        <v>-53.185456193214407</v>
      </c>
    </row>
    <row r="1865" spans="1:39">
      <c r="A1865">
        <v>4</v>
      </c>
      <c r="B1865">
        <v>41</v>
      </c>
      <c r="C1865">
        <v>2013</v>
      </c>
      <c r="D1865">
        <v>99</v>
      </c>
      <c r="E1865">
        <v>99</v>
      </c>
      <c r="F1865">
        <v>99</v>
      </c>
      <c r="G1865">
        <v>1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99</v>
      </c>
      <c r="N1865">
        <v>99</v>
      </c>
      <c r="O1865">
        <v>99</v>
      </c>
      <c r="P1865">
        <v>9999</v>
      </c>
      <c r="Q1865">
        <v>546</v>
      </c>
      <c r="R1865">
        <v>19915</v>
      </c>
      <c r="S1865">
        <v>19884</v>
      </c>
      <c r="T1865">
        <v>46.359234601238441</v>
      </c>
      <c r="U1865">
        <v>46.720895359144521</v>
      </c>
      <c r="V1865">
        <v>15.815013808686919</v>
      </c>
      <c r="W1865">
        <v>59.17727821363912</v>
      </c>
      <c r="X1865">
        <v>156.70511374315879</v>
      </c>
      <c r="Y1865">
        <v>144.43335174491588</v>
      </c>
      <c r="Z1865">
        <v>144.6585294709314</v>
      </c>
      <c r="AA1865">
        <v>33.538590745159532</v>
      </c>
      <c r="AB1865">
        <v>4.4431753506457596</v>
      </c>
      <c r="AC1865">
        <v>-36.168047138740143</v>
      </c>
    </row>
    <row r="1866" spans="1:39">
      <c r="A1866">
        <v>4</v>
      </c>
      <c r="B1866">
        <v>42</v>
      </c>
      <c r="C1866">
        <v>2013</v>
      </c>
      <c r="D1866">
        <v>99</v>
      </c>
      <c r="E1866">
        <v>99</v>
      </c>
      <c r="F1866">
        <v>99</v>
      </c>
      <c r="G1866">
        <v>2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99</v>
      </c>
      <c r="N1866">
        <v>99</v>
      </c>
      <c r="O1866">
        <v>99</v>
      </c>
      <c r="P1866">
        <v>9999</v>
      </c>
      <c r="Q1866">
        <v>462</v>
      </c>
      <c r="R1866">
        <v>17488</v>
      </c>
      <c r="S1866">
        <v>17469</v>
      </c>
      <c r="T1866">
        <v>40.709530238837935</v>
      </c>
      <c r="U1866">
        <v>40.400186720489891</v>
      </c>
      <c r="V1866">
        <v>16.63563586459286</v>
      </c>
      <c r="W1866">
        <v>59.531283988780118</v>
      </c>
      <c r="X1866">
        <v>154.23257576283277</v>
      </c>
      <c r="Y1866">
        <v>142.22628659652378</v>
      </c>
      <c r="Z1866">
        <v>142.38097773198277</v>
      </c>
      <c r="AA1866">
        <v>30.668597581336819</v>
      </c>
      <c r="AB1866">
        <v>4.1868745983206708</v>
      </c>
      <c r="AC1866">
        <v>-41.623815393351762</v>
      </c>
    </row>
    <row r="1867" spans="1:39">
      <c r="A1867">
        <v>4</v>
      </c>
      <c r="B1867">
        <v>43</v>
      </c>
      <c r="C1867">
        <v>2013</v>
      </c>
      <c r="D1867">
        <v>99</v>
      </c>
      <c r="E1867">
        <v>99</v>
      </c>
      <c r="F1867">
        <v>99</v>
      </c>
      <c r="G1867">
        <v>3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99</v>
      </c>
      <c r="N1867">
        <v>99</v>
      </c>
      <c r="O1867">
        <v>99</v>
      </c>
      <c r="P1867">
        <v>9999</v>
      </c>
      <c r="Q1867">
        <v>165</v>
      </c>
      <c r="R1867">
        <v>1329</v>
      </c>
      <c r="S1867">
        <v>1260</v>
      </c>
      <c r="T1867">
        <v>3.0937194469016247</v>
      </c>
      <c r="U1867">
        <v>2.7041913769241246</v>
      </c>
      <c r="V1867">
        <v>16.837471783295715</v>
      </c>
      <c r="W1867">
        <v>60.402380952380973</v>
      </c>
      <c r="X1867">
        <v>142.58115690729463</v>
      </c>
      <c r="Y1867">
        <v>125.27057938299512</v>
      </c>
      <c r="Z1867">
        <v>132.13063492063523</v>
      </c>
      <c r="AA1867">
        <v>26.342487219890646</v>
      </c>
      <c r="AB1867">
        <v>3.9941418270062345</v>
      </c>
      <c r="AC1867">
        <v>-29.540719266842196</v>
      </c>
    </row>
    <row r="1868" spans="1:39">
      <c r="A1868">
        <v>4</v>
      </c>
      <c r="B1868">
        <v>44</v>
      </c>
      <c r="C1868">
        <v>2013</v>
      </c>
      <c r="D1868">
        <v>99</v>
      </c>
      <c r="E1868">
        <v>99</v>
      </c>
      <c r="F1868">
        <v>99</v>
      </c>
      <c r="G1868">
        <v>4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99</v>
      </c>
      <c r="N1868">
        <v>99</v>
      </c>
      <c r="O1868">
        <v>99</v>
      </c>
      <c r="P1868">
        <v>9999</v>
      </c>
      <c r="Q1868">
        <v>93</v>
      </c>
      <c r="R1868">
        <v>4226</v>
      </c>
      <c r="S1868">
        <v>4221</v>
      </c>
      <c r="T1868">
        <v>9.8375157130220181</v>
      </c>
      <c r="U1868">
        <v>10.174726543441462</v>
      </c>
      <c r="V1868">
        <v>16.804070042593477</v>
      </c>
      <c r="W1868">
        <v>58.526652452025587</v>
      </c>
      <c r="X1868">
        <v>160.75120276429388</v>
      </c>
      <c r="Y1868">
        <v>148.22787979176476</v>
      </c>
      <c r="Z1868">
        <v>148.40346363420934</v>
      </c>
      <c r="AA1868">
        <v>34.635899014404103</v>
      </c>
      <c r="AB1868">
        <v>5.1034373354253697</v>
      </c>
      <c r="AC1868">
        <v>-57.615967460439293</v>
      </c>
    </row>
    <row r="1869" spans="1:39">
      <c r="A1869">
        <v>4</v>
      </c>
      <c r="B1869">
        <v>45</v>
      </c>
      <c r="C1869">
        <v>2012</v>
      </c>
      <c r="D1869">
        <v>99</v>
      </c>
      <c r="E1869">
        <v>99</v>
      </c>
      <c r="F1869">
        <v>99</v>
      </c>
      <c r="G1869">
        <v>1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99</v>
      </c>
      <c r="N1869">
        <v>99</v>
      </c>
      <c r="O1869">
        <v>99</v>
      </c>
      <c r="P1869">
        <v>9999</v>
      </c>
      <c r="Q1869">
        <v>567</v>
      </c>
      <c r="R1869">
        <v>20264</v>
      </c>
      <c r="S1869">
        <v>20229</v>
      </c>
      <c r="T1869">
        <v>47.151898734177216</v>
      </c>
      <c r="U1869">
        <v>47.33483567799972</v>
      </c>
      <c r="V1869">
        <v>15.963580734307149</v>
      </c>
      <c r="W1869">
        <v>59.054575114934003</v>
      </c>
      <c r="X1869">
        <v>156.76050670691737</v>
      </c>
      <c r="Y1869">
        <v>144.44788294512401</v>
      </c>
      <c r="Z1869">
        <v>144.69780513124678</v>
      </c>
      <c r="AA1869">
        <v>33.696277468849907</v>
      </c>
      <c r="AB1869">
        <v>4.4523820612937053</v>
      </c>
      <c r="AC1869">
        <v>-38.124518469414099</v>
      </c>
    </row>
    <row r="1870" spans="1:39">
      <c r="A1870">
        <v>4</v>
      </c>
      <c r="B1870">
        <v>46</v>
      </c>
      <c r="C1870">
        <v>2012</v>
      </c>
      <c r="D1870">
        <v>99</v>
      </c>
      <c r="E1870">
        <v>99</v>
      </c>
      <c r="F1870">
        <v>99</v>
      </c>
      <c r="G1870">
        <v>2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99</v>
      </c>
      <c r="N1870">
        <v>99</v>
      </c>
      <c r="O1870">
        <v>99</v>
      </c>
      <c r="P1870">
        <v>9999</v>
      </c>
      <c r="Q1870">
        <v>516</v>
      </c>
      <c r="R1870">
        <v>17288</v>
      </c>
      <c r="S1870">
        <v>17257</v>
      </c>
      <c r="T1870">
        <v>40.227103499627695</v>
      </c>
      <c r="U1870">
        <v>40.174305746949422</v>
      </c>
      <c r="V1870">
        <v>16.67862100879222</v>
      </c>
      <c r="W1870">
        <v>59.29460508779048</v>
      </c>
      <c r="X1870">
        <v>155.95668661884065</v>
      </c>
      <c r="Y1870">
        <v>143.70077510411815</v>
      </c>
      <c r="Z1870">
        <v>143.9589152228078</v>
      </c>
      <c r="AA1870">
        <v>31.661612936251561</v>
      </c>
      <c r="AB1870">
        <v>4.2140271046127973</v>
      </c>
      <c r="AC1870">
        <v>-40.007251522317347</v>
      </c>
    </row>
    <row r="1871" spans="1:39">
      <c r="A1871">
        <v>4</v>
      </c>
      <c r="B1871">
        <v>47</v>
      </c>
      <c r="C1871">
        <v>2012</v>
      </c>
      <c r="D1871">
        <v>99</v>
      </c>
      <c r="E1871">
        <v>99</v>
      </c>
      <c r="F1871">
        <v>99</v>
      </c>
      <c r="G1871">
        <v>3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99</v>
      </c>
      <c r="N1871">
        <v>99</v>
      </c>
      <c r="O1871">
        <v>99</v>
      </c>
      <c r="P1871">
        <v>9999</v>
      </c>
      <c r="Q1871">
        <v>179</v>
      </c>
      <c r="R1871">
        <v>1315</v>
      </c>
      <c r="S1871">
        <v>1276</v>
      </c>
      <c r="T1871">
        <v>3.0598473566641848</v>
      </c>
      <c r="U1871">
        <v>2.6187034132584577</v>
      </c>
      <c r="V1871">
        <v>16.65399239543726</v>
      </c>
      <c r="W1871">
        <v>60.376959247648912</v>
      </c>
      <c r="X1871">
        <v>137.23088457624965</v>
      </c>
      <c r="Y1871">
        <v>123.14479087452484</v>
      </c>
      <c r="Z1871">
        <v>126.90862068965529</v>
      </c>
      <c r="AA1871">
        <v>26.064004370065778</v>
      </c>
      <c r="AB1871">
        <v>4.078547228320069</v>
      </c>
      <c r="AC1871">
        <v>-19.985219535183887</v>
      </c>
    </row>
    <row r="1872" spans="1:39">
      <c r="A1872">
        <v>4</v>
      </c>
      <c r="B1872">
        <v>48</v>
      </c>
      <c r="C1872">
        <v>2012</v>
      </c>
      <c r="D1872">
        <v>99</v>
      </c>
      <c r="E1872">
        <v>99</v>
      </c>
      <c r="F1872">
        <v>99</v>
      </c>
      <c r="G1872">
        <v>4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99</v>
      </c>
      <c r="N1872">
        <v>99</v>
      </c>
      <c r="O1872">
        <v>99</v>
      </c>
      <c r="P1872">
        <v>9999</v>
      </c>
      <c r="Q1872">
        <v>110</v>
      </c>
      <c r="R1872">
        <v>4109</v>
      </c>
      <c r="S1872">
        <v>4104</v>
      </c>
      <c r="T1872">
        <v>9.5611504095308995</v>
      </c>
      <c r="U1872">
        <v>9.8721551617923762</v>
      </c>
      <c r="V1872">
        <v>15.929179849111708</v>
      </c>
      <c r="W1872">
        <v>58.144249512670555</v>
      </c>
      <c r="X1872">
        <v>161.14891419016044</v>
      </c>
      <c r="Y1872">
        <v>148.57006570941891</v>
      </c>
      <c r="Z1872">
        <v>148.75107212475683</v>
      </c>
      <c r="AA1872">
        <v>33.506401352559756</v>
      </c>
      <c r="AB1872">
        <v>4.9807280709832815</v>
      </c>
      <c r="AC1872">
        <v>-51.301662200848199</v>
      </c>
    </row>
    <row r="1873" spans="1:29">
      <c r="A1873">
        <v>4</v>
      </c>
      <c r="B1873">
        <v>49</v>
      </c>
      <c r="C1873">
        <v>2011</v>
      </c>
      <c r="D1873">
        <v>99</v>
      </c>
      <c r="E1873">
        <v>99</v>
      </c>
      <c r="F1873">
        <v>99</v>
      </c>
      <c r="G1873">
        <v>1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99</v>
      </c>
      <c r="N1873">
        <v>99</v>
      </c>
      <c r="O1873">
        <v>99</v>
      </c>
      <c r="P1873">
        <v>9999</v>
      </c>
      <c r="Q1873">
        <v>641</v>
      </c>
      <c r="R1873">
        <v>20640</v>
      </c>
      <c r="S1873">
        <v>20617</v>
      </c>
      <c r="T1873">
        <v>48.084987419625392</v>
      </c>
      <c r="U1873">
        <v>48.299234611594592</v>
      </c>
      <c r="V1873">
        <v>15.769961240310076</v>
      </c>
      <c r="W1873">
        <v>58.959159916573711</v>
      </c>
      <c r="X1873">
        <v>156.22724495452175</v>
      </c>
      <c r="Y1873">
        <v>144.0450629844959</v>
      </c>
      <c r="Z1873">
        <v>144.2057573846823</v>
      </c>
      <c r="AA1873">
        <v>32.846824439550502</v>
      </c>
      <c r="AB1873">
        <v>4.513030573307387</v>
      </c>
      <c r="AC1873">
        <v>-36.724359943256744</v>
      </c>
    </row>
    <row r="1874" spans="1:29">
      <c r="A1874">
        <v>4</v>
      </c>
      <c r="B1874">
        <v>50</v>
      </c>
      <c r="C1874">
        <v>2011</v>
      </c>
      <c r="D1874">
        <v>99</v>
      </c>
      <c r="E1874">
        <v>99</v>
      </c>
      <c r="F1874">
        <v>99</v>
      </c>
      <c r="G1874">
        <v>2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99</v>
      </c>
      <c r="N1874">
        <v>99</v>
      </c>
      <c r="O1874">
        <v>99</v>
      </c>
      <c r="P1874">
        <v>9999</v>
      </c>
      <c r="Q1874">
        <v>590</v>
      </c>
      <c r="R1874">
        <v>16438</v>
      </c>
      <c r="S1874">
        <v>16399</v>
      </c>
      <c r="T1874">
        <v>38.295592209486529</v>
      </c>
      <c r="U1874">
        <v>38.362947039265435</v>
      </c>
      <c r="V1874">
        <v>16.673196252585473</v>
      </c>
      <c r="W1874">
        <v>58.789011525093009</v>
      </c>
      <c r="X1874">
        <v>155.9699950053633</v>
      </c>
      <c r="Y1874">
        <v>143.6583282637794</v>
      </c>
      <c r="Z1874">
        <v>143.99997560826924</v>
      </c>
      <c r="AA1874">
        <v>32.008123606784906</v>
      </c>
      <c r="AB1874">
        <v>4.2894253058004024</v>
      </c>
      <c r="AC1874">
        <v>-36.698661639867687</v>
      </c>
    </row>
    <row r="1875" spans="1:29">
      <c r="A1875">
        <v>4</v>
      </c>
      <c r="B1875">
        <v>51</v>
      </c>
      <c r="C1875">
        <v>2011</v>
      </c>
      <c r="D1875">
        <v>99</v>
      </c>
      <c r="E1875">
        <v>99</v>
      </c>
      <c r="F1875">
        <v>99</v>
      </c>
      <c r="G1875">
        <v>3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99</v>
      </c>
      <c r="N1875">
        <v>99</v>
      </c>
      <c r="O1875">
        <v>99</v>
      </c>
      <c r="P1875">
        <v>9999</v>
      </c>
      <c r="Q1875">
        <v>239</v>
      </c>
      <c r="R1875">
        <v>1686</v>
      </c>
      <c r="S1875">
        <v>1683</v>
      </c>
      <c r="T1875">
        <v>3.9278725188705614</v>
      </c>
      <c r="U1875">
        <v>3.4132731622060959</v>
      </c>
      <c r="V1875">
        <v>16.807829181494661</v>
      </c>
      <c r="W1875">
        <v>59.637551990493186</v>
      </c>
      <c r="X1875">
        <v>135.2593340864604</v>
      </c>
      <c r="Y1875">
        <v>124.61814946619228</v>
      </c>
      <c r="Z1875">
        <v>124.84028520499122</v>
      </c>
      <c r="AA1875">
        <v>26.66041001315531</v>
      </c>
      <c r="AB1875">
        <v>4.2792391298827974</v>
      </c>
      <c r="AC1875">
        <v>-30.101802660448588</v>
      </c>
    </row>
    <row r="1876" spans="1:29">
      <c r="A1876">
        <v>4</v>
      </c>
      <c r="B1876">
        <v>52</v>
      </c>
      <c r="C1876">
        <v>2011</v>
      </c>
      <c r="D1876">
        <v>99</v>
      </c>
      <c r="E1876">
        <v>99</v>
      </c>
      <c r="F1876">
        <v>99</v>
      </c>
      <c r="G1876">
        <v>4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99</v>
      </c>
      <c r="N1876">
        <v>99</v>
      </c>
      <c r="O1876">
        <v>99</v>
      </c>
      <c r="P1876">
        <v>9999</v>
      </c>
      <c r="Q1876">
        <v>122</v>
      </c>
      <c r="R1876">
        <v>4160</v>
      </c>
      <c r="S1876">
        <v>4144</v>
      </c>
      <c r="T1876">
        <v>9.6915478520175178</v>
      </c>
      <c r="U1876">
        <v>9.9245451869338872</v>
      </c>
      <c r="V1876">
        <v>15.755769230769229</v>
      </c>
      <c r="W1876">
        <v>58.04802123552124</v>
      </c>
      <c r="X1876">
        <v>159.75427379365001</v>
      </c>
      <c r="Y1876">
        <v>146.85377163461541</v>
      </c>
      <c r="Z1876">
        <v>147.42077461389962</v>
      </c>
      <c r="AA1876">
        <v>32.905377297929526</v>
      </c>
      <c r="AB1876">
        <v>4.7410615903413698</v>
      </c>
      <c r="AC1876">
        <v>-49.971404229811114</v>
      </c>
    </row>
    <row r="1877" spans="1:29">
      <c r="A1877">
        <v>4</v>
      </c>
      <c r="B1877">
        <v>53</v>
      </c>
      <c r="C1877">
        <v>2010</v>
      </c>
      <c r="D1877">
        <v>99</v>
      </c>
      <c r="E1877">
        <v>99</v>
      </c>
      <c r="F1877">
        <v>99</v>
      </c>
      <c r="G1877">
        <v>1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99</v>
      </c>
      <c r="N1877">
        <v>99</v>
      </c>
      <c r="O1877">
        <v>99</v>
      </c>
      <c r="P1877">
        <v>9999</v>
      </c>
      <c r="Q1877">
        <v>657</v>
      </c>
      <c r="R1877">
        <v>19931</v>
      </c>
      <c r="S1877">
        <v>19895</v>
      </c>
      <c r="T1877">
        <v>46.968304465653368</v>
      </c>
      <c r="U1877">
        <v>47.26013353528699</v>
      </c>
      <c r="V1877">
        <v>14.870904620942246</v>
      </c>
      <c r="W1877">
        <v>58.90123146519224</v>
      </c>
      <c r="X1877">
        <v>157.01400601305158</v>
      </c>
      <c r="Y1877">
        <v>144.69969896141745</v>
      </c>
      <c r="Z1877">
        <v>144.96153304850523</v>
      </c>
      <c r="AA1877">
        <v>32.4289578994115</v>
      </c>
      <c r="AB1877">
        <v>4.5158174430711364</v>
      </c>
      <c r="AC1877">
        <v>-38.915083228772716</v>
      </c>
    </row>
    <row r="1878" spans="1:29">
      <c r="A1878">
        <v>4</v>
      </c>
      <c r="B1878">
        <v>54</v>
      </c>
      <c r="C1878">
        <v>2010</v>
      </c>
      <c r="D1878">
        <v>99</v>
      </c>
      <c r="E1878">
        <v>99</v>
      </c>
      <c r="F1878">
        <v>99</v>
      </c>
      <c r="G1878">
        <v>2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99</v>
      </c>
      <c r="N1878">
        <v>99</v>
      </c>
      <c r="O1878">
        <v>99</v>
      </c>
      <c r="P1878">
        <v>9999</v>
      </c>
      <c r="Q1878">
        <v>592</v>
      </c>
      <c r="R1878">
        <v>15447</v>
      </c>
      <c r="S1878">
        <v>15363</v>
      </c>
      <c r="T1878">
        <v>36.401555319901036</v>
      </c>
      <c r="U1878">
        <v>36.232909916898677</v>
      </c>
      <c r="V1878">
        <v>14.336634945296824</v>
      </c>
      <c r="W1878">
        <v>57.64525157846775</v>
      </c>
      <c r="X1878">
        <v>155.74919756724501</v>
      </c>
      <c r="Y1878">
        <v>143.13994303100856</v>
      </c>
      <c r="Z1878">
        <v>143.92258673436103</v>
      </c>
      <c r="AA1878">
        <v>31.353863967304274</v>
      </c>
      <c r="AB1878">
        <v>4.5317529228732596</v>
      </c>
      <c r="AC1878">
        <v>-40.135070102766718</v>
      </c>
    </row>
    <row r="1879" spans="1:29">
      <c r="A1879">
        <v>4</v>
      </c>
      <c r="B1879">
        <v>55</v>
      </c>
      <c r="C1879">
        <v>2010</v>
      </c>
      <c r="D1879">
        <v>99</v>
      </c>
      <c r="E1879">
        <v>99</v>
      </c>
      <c r="F1879">
        <v>99</v>
      </c>
      <c r="G1879">
        <v>3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99</v>
      </c>
      <c r="N1879">
        <v>99</v>
      </c>
      <c r="O1879">
        <v>99</v>
      </c>
      <c r="P1879">
        <v>9999</v>
      </c>
      <c r="Q1879">
        <v>290</v>
      </c>
      <c r="R1879">
        <v>3163</v>
      </c>
      <c r="S1879">
        <v>3160</v>
      </c>
      <c r="T1879">
        <v>7.4537527983975504</v>
      </c>
      <c r="U1879">
        <v>7.2351858402718623</v>
      </c>
      <c r="V1879">
        <v>15.197913373379706</v>
      </c>
      <c r="W1879">
        <v>58.120569620253157</v>
      </c>
      <c r="X1879">
        <v>151.34914156746692</v>
      </c>
      <c r="Y1879">
        <v>139.58934555801443</v>
      </c>
      <c r="Z1879">
        <v>139.72186708860752</v>
      </c>
      <c r="AA1879">
        <v>33.652186712971194</v>
      </c>
      <c r="AB1879">
        <v>5.0869360781195851</v>
      </c>
      <c r="AC1879">
        <v>-53.646131240863348</v>
      </c>
    </row>
    <row r="1880" spans="1:29">
      <c r="A1880">
        <v>4</v>
      </c>
      <c r="B1880">
        <v>56</v>
      </c>
      <c r="C1880">
        <v>2010</v>
      </c>
      <c r="D1880">
        <v>99</v>
      </c>
      <c r="E1880">
        <v>99</v>
      </c>
      <c r="F1880">
        <v>99</v>
      </c>
      <c r="G1880">
        <v>4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99</v>
      </c>
      <c r="N1880">
        <v>99</v>
      </c>
      <c r="O1880">
        <v>99</v>
      </c>
      <c r="P1880">
        <v>9999</v>
      </c>
      <c r="Q1880">
        <v>119</v>
      </c>
      <c r="R1880">
        <v>3894</v>
      </c>
      <c r="S1880">
        <v>3886</v>
      </c>
      <c r="T1880">
        <v>9.1763874160480725</v>
      </c>
      <c r="U1880">
        <v>9.2717707075424869</v>
      </c>
      <c r="V1880">
        <v>14.50410888546482</v>
      </c>
      <c r="W1880">
        <v>58.179104477611922</v>
      </c>
      <c r="X1880">
        <v>157.73970956234035</v>
      </c>
      <c r="Y1880">
        <v>145.30096815613797</v>
      </c>
      <c r="Z1880">
        <v>145.60009521358759</v>
      </c>
      <c r="AA1880">
        <v>35.360152832732005</v>
      </c>
      <c r="AB1880">
        <v>4.5616197226394721</v>
      </c>
      <c r="AC1880">
        <v>-43.237834359185698</v>
      </c>
    </row>
    <row r="1881" spans="1:29">
      <c r="A1881">
        <v>4</v>
      </c>
      <c r="B1881">
        <v>57</v>
      </c>
      <c r="C1881">
        <v>2009</v>
      </c>
      <c r="D1881">
        <v>99</v>
      </c>
      <c r="E1881">
        <v>99</v>
      </c>
      <c r="F1881">
        <v>99</v>
      </c>
      <c r="G1881">
        <v>1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99</v>
      </c>
      <c r="N1881">
        <v>99</v>
      </c>
      <c r="O1881">
        <v>99</v>
      </c>
      <c r="P1881">
        <v>9999</v>
      </c>
      <c r="Q1881">
        <v>699</v>
      </c>
      <c r="R1881">
        <v>22199</v>
      </c>
      <c r="S1881">
        <v>22150</v>
      </c>
      <c r="T1881">
        <v>50.37670766577407</v>
      </c>
      <c r="U1881">
        <v>49.962040375696958</v>
      </c>
      <c r="V1881">
        <v>15.242398306230005</v>
      </c>
      <c r="W1881">
        <v>57.505778781038387</v>
      </c>
      <c r="X1881">
        <v>155.86170538461914</v>
      </c>
      <c r="Y1881">
        <v>143.57482319023339</v>
      </c>
      <c r="Z1881">
        <v>143.89243792325021</v>
      </c>
      <c r="AA1881">
        <v>32.19571735421983</v>
      </c>
      <c r="AB1881">
        <v>4.7161925585190723</v>
      </c>
      <c r="AC1881">
        <v>-36.603054654926495</v>
      </c>
    </row>
    <row r="1882" spans="1:29">
      <c r="A1882">
        <v>4</v>
      </c>
      <c r="B1882">
        <v>58</v>
      </c>
      <c r="C1882">
        <v>2009</v>
      </c>
      <c r="D1882">
        <v>99</v>
      </c>
      <c r="E1882">
        <v>99</v>
      </c>
      <c r="F1882">
        <v>99</v>
      </c>
      <c r="G1882">
        <v>2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99</v>
      </c>
      <c r="N1882">
        <v>99</v>
      </c>
      <c r="O1882">
        <v>99</v>
      </c>
      <c r="P1882">
        <v>9999</v>
      </c>
      <c r="Q1882">
        <v>576</v>
      </c>
      <c r="R1882">
        <v>14828</v>
      </c>
      <c r="S1882">
        <v>14769</v>
      </c>
      <c r="T1882">
        <v>33.649525711432844</v>
      </c>
      <c r="U1882">
        <v>33.943478651604877</v>
      </c>
      <c r="V1882">
        <v>15.623347720528724</v>
      </c>
      <c r="W1882">
        <v>56.945223102444309</v>
      </c>
      <c r="X1882">
        <v>158.77522715509105</v>
      </c>
      <c r="Y1882">
        <v>146.03108308605357</v>
      </c>
      <c r="Z1882">
        <v>146.61445595504111</v>
      </c>
      <c r="AA1882">
        <v>32.534907521583747</v>
      </c>
      <c r="AB1882">
        <v>4.9635183783534611</v>
      </c>
      <c r="AC1882">
        <v>-49.18396329327269</v>
      </c>
    </row>
    <row r="1883" spans="1:29">
      <c r="A1883">
        <v>4</v>
      </c>
      <c r="B1883">
        <v>59</v>
      </c>
      <c r="C1883">
        <v>2009</v>
      </c>
      <c r="D1883">
        <v>99</v>
      </c>
      <c r="E1883">
        <v>99</v>
      </c>
      <c r="F1883">
        <v>99</v>
      </c>
      <c r="G1883">
        <v>3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99</v>
      </c>
      <c r="N1883">
        <v>99</v>
      </c>
      <c r="O1883">
        <v>99</v>
      </c>
      <c r="P1883">
        <v>9999</v>
      </c>
      <c r="Q1883">
        <v>259</v>
      </c>
      <c r="R1883">
        <v>3957</v>
      </c>
      <c r="S1883">
        <v>3929</v>
      </c>
      <c r="T1883">
        <v>8.9797122498071076</v>
      </c>
      <c r="U1883">
        <v>8.7464990748718101</v>
      </c>
      <c r="V1883">
        <v>16.716199140763205</v>
      </c>
      <c r="W1883">
        <v>57.564520234156255</v>
      </c>
      <c r="X1883">
        <v>153.55817179862299</v>
      </c>
      <c r="Y1883">
        <v>141.00669699267104</v>
      </c>
      <c r="Z1883">
        <v>142.01158055484839</v>
      </c>
      <c r="AA1883">
        <v>33.015714665678445</v>
      </c>
      <c r="AB1883">
        <v>4.8429100849882083</v>
      </c>
      <c r="AC1883">
        <v>-53.702830523940705</v>
      </c>
    </row>
    <row r="1884" spans="1:29">
      <c r="A1884">
        <v>4</v>
      </c>
      <c r="B1884">
        <v>60</v>
      </c>
      <c r="C1884">
        <v>2009</v>
      </c>
      <c r="D1884">
        <v>99</v>
      </c>
      <c r="E1884">
        <v>99</v>
      </c>
      <c r="F1884">
        <v>99</v>
      </c>
      <c r="G1884">
        <v>4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99</v>
      </c>
      <c r="N1884">
        <v>99</v>
      </c>
      <c r="O1884">
        <v>99</v>
      </c>
      <c r="P1884">
        <v>9999</v>
      </c>
      <c r="Q1884">
        <v>128</v>
      </c>
      <c r="R1884">
        <v>3082</v>
      </c>
      <c r="S1884">
        <v>3082</v>
      </c>
      <c r="T1884">
        <v>6.9940543729859757</v>
      </c>
      <c r="U1884">
        <v>7.3479818978263376</v>
      </c>
      <c r="V1884">
        <v>15.340363400389355</v>
      </c>
      <c r="W1884">
        <v>56.605451005840351</v>
      </c>
      <c r="X1884">
        <v>164.78029561083375</v>
      </c>
      <c r="Y1884">
        <v>152.09221284879925</v>
      </c>
      <c r="Z1884">
        <v>152.09221284879925</v>
      </c>
      <c r="AA1884">
        <v>34.331346144143488</v>
      </c>
      <c r="AB1884">
        <v>5.0452922146473966</v>
      </c>
      <c r="AC1884">
        <v>-54.618266778223422</v>
      </c>
    </row>
    <row r="1885" spans="1:29">
      <c r="A1885">
        <v>4</v>
      </c>
      <c r="B1885">
        <v>61</v>
      </c>
      <c r="C1885">
        <v>2008</v>
      </c>
      <c r="D1885">
        <v>99</v>
      </c>
      <c r="E1885">
        <v>99</v>
      </c>
      <c r="F1885">
        <v>99</v>
      </c>
      <c r="G1885">
        <v>1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99</v>
      </c>
      <c r="N1885">
        <v>99</v>
      </c>
      <c r="O1885">
        <v>99</v>
      </c>
      <c r="P1885">
        <v>9999</v>
      </c>
      <c r="Q1885">
        <v>772</v>
      </c>
      <c r="R1885">
        <v>22900</v>
      </c>
      <c r="S1885">
        <v>22820</v>
      </c>
      <c r="T1885">
        <v>53.978879879313595</v>
      </c>
      <c r="U1885">
        <v>53.791741532124881</v>
      </c>
      <c r="V1885">
        <v>14.912270742358077</v>
      </c>
      <c r="W1885">
        <v>56.626950043821239</v>
      </c>
      <c r="X1885">
        <v>157.90175382155195</v>
      </c>
      <c r="Y1885">
        <v>145.32744978165923</v>
      </c>
      <c r="Z1885">
        <v>145.83692375109536</v>
      </c>
      <c r="AA1885">
        <v>32.598253333924802</v>
      </c>
      <c r="AB1885">
        <v>4.7022158319450531</v>
      </c>
      <c r="AC1885">
        <v>-41.082356807211902</v>
      </c>
    </row>
    <row r="1886" spans="1:29">
      <c r="A1886">
        <v>4</v>
      </c>
      <c r="B1886">
        <v>62</v>
      </c>
      <c r="C1886">
        <v>2008</v>
      </c>
      <c r="D1886">
        <v>99</v>
      </c>
      <c r="E1886">
        <v>99</v>
      </c>
      <c r="F1886">
        <v>99</v>
      </c>
      <c r="G1886">
        <v>2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99</v>
      </c>
      <c r="N1886">
        <v>99</v>
      </c>
      <c r="O1886">
        <v>99</v>
      </c>
      <c r="P1886">
        <v>9999</v>
      </c>
      <c r="Q1886">
        <v>603</v>
      </c>
      <c r="R1886">
        <v>12272</v>
      </c>
      <c r="S1886">
        <v>12238</v>
      </c>
      <c r="T1886">
        <v>28.927022440128223</v>
      </c>
      <c r="U1886">
        <v>29.175689542772727</v>
      </c>
      <c r="V1886">
        <v>15.311848109517596</v>
      </c>
      <c r="W1886">
        <v>57.03807811733941</v>
      </c>
      <c r="X1886">
        <v>159.69071751742004</v>
      </c>
      <c r="Y1886">
        <v>147.08666883963477</v>
      </c>
      <c r="Z1886">
        <v>147.49530969112581</v>
      </c>
      <c r="AA1886">
        <v>33.754748972268359</v>
      </c>
      <c r="AB1886">
        <v>4.6725621135652435</v>
      </c>
      <c r="AC1886">
        <v>-49.783370151711821</v>
      </c>
    </row>
    <row r="1887" spans="1:29">
      <c r="A1887">
        <v>4</v>
      </c>
      <c r="B1887">
        <v>63</v>
      </c>
      <c r="C1887">
        <v>2008</v>
      </c>
      <c r="D1887">
        <v>99</v>
      </c>
      <c r="E1887">
        <v>99</v>
      </c>
      <c r="F1887">
        <v>99</v>
      </c>
      <c r="G1887">
        <v>3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99</v>
      </c>
      <c r="N1887">
        <v>99</v>
      </c>
      <c r="O1887">
        <v>99</v>
      </c>
      <c r="P1887">
        <v>9999</v>
      </c>
      <c r="Q1887">
        <v>290</v>
      </c>
      <c r="R1887">
        <v>4066</v>
      </c>
      <c r="S1887">
        <v>4046</v>
      </c>
      <c r="T1887">
        <v>9.5841976239864248</v>
      </c>
      <c r="U1887">
        <v>9.3034908866843438</v>
      </c>
      <c r="V1887">
        <v>16.181505164781115</v>
      </c>
      <c r="W1887">
        <v>57.046712802768177</v>
      </c>
      <c r="X1887">
        <v>153.97669226985505</v>
      </c>
      <c r="Y1887">
        <v>141.56180521396962</v>
      </c>
      <c r="Z1887">
        <v>142.2615669797332</v>
      </c>
      <c r="AA1887">
        <v>32.962684056428607</v>
      </c>
      <c r="AB1887">
        <v>4.5012815026016604</v>
      </c>
      <c r="AC1887">
        <v>-48.298562312720115</v>
      </c>
    </row>
    <row r="1888" spans="1:29">
      <c r="A1888">
        <v>4</v>
      </c>
      <c r="B1888">
        <v>64</v>
      </c>
      <c r="C1888">
        <v>2008</v>
      </c>
      <c r="D1888">
        <v>99</v>
      </c>
      <c r="E1888">
        <v>99</v>
      </c>
      <c r="F1888">
        <v>99</v>
      </c>
      <c r="G1888">
        <v>4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99</v>
      </c>
      <c r="N1888">
        <v>99</v>
      </c>
      <c r="O1888">
        <v>99</v>
      </c>
      <c r="P1888">
        <v>9999</v>
      </c>
      <c r="Q1888">
        <v>129</v>
      </c>
      <c r="R1888">
        <v>3186</v>
      </c>
      <c r="S1888">
        <v>3185</v>
      </c>
      <c r="T1888">
        <v>7.50990005657175</v>
      </c>
      <c r="U1888">
        <v>7.7290780384180238</v>
      </c>
      <c r="V1888">
        <v>15.108600125549277</v>
      </c>
      <c r="W1888">
        <v>56.092621664050242</v>
      </c>
      <c r="X1888">
        <v>162.67177161185245</v>
      </c>
      <c r="Y1888">
        <v>150.08920276208403</v>
      </c>
      <c r="Z1888">
        <v>150.13632653061219</v>
      </c>
      <c r="AA1888">
        <v>33.04618445080807</v>
      </c>
      <c r="AB1888">
        <v>4.6095824228176303</v>
      </c>
      <c r="AC1888">
        <v>-51.188723181385512</v>
      </c>
    </row>
    <row r="1889" spans="1:29">
      <c r="A1889">
        <v>4</v>
      </c>
      <c r="B1889">
        <v>65</v>
      </c>
      <c r="C1889">
        <v>2007</v>
      </c>
      <c r="D1889">
        <v>99</v>
      </c>
      <c r="E1889">
        <v>99</v>
      </c>
      <c r="F1889">
        <v>99</v>
      </c>
      <c r="G1889">
        <v>1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99</v>
      </c>
      <c r="N1889">
        <v>99</v>
      </c>
      <c r="O1889">
        <v>99</v>
      </c>
      <c r="P1889">
        <v>9999</v>
      </c>
      <c r="Q1889">
        <v>777</v>
      </c>
      <c r="R1889">
        <v>24680</v>
      </c>
      <c r="S1889">
        <v>24582</v>
      </c>
      <c r="T1889">
        <v>56.208435820351646</v>
      </c>
      <c r="U1889">
        <v>56.125839319566808</v>
      </c>
      <c r="V1889">
        <v>14.955307941653158</v>
      </c>
      <c r="W1889">
        <v>56.733382149540311</v>
      </c>
      <c r="X1889">
        <v>159.97817788165159</v>
      </c>
      <c r="Y1889">
        <v>147.16926661264279</v>
      </c>
      <c r="Z1889">
        <v>147.75597998535611</v>
      </c>
      <c r="AA1889">
        <v>32.00553446308588</v>
      </c>
      <c r="AB1889">
        <v>4.4948400913078279</v>
      </c>
      <c r="AC1889">
        <v>-44.581856391095243</v>
      </c>
    </row>
    <row r="1890" spans="1:29">
      <c r="A1890">
        <v>4</v>
      </c>
      <c r="B1890">
        <v>66</v>
      </c>
      <c r="C1890">
        <v>2007</v>
      </c>
      <c r="D1890">
        <v>99</v>
      </c>
      <c r="E1890">
        <v>99</v>
      </c>
      <c r="F1890">
        <v>99</v>
      </c>
      <c r="G1890">
        <v>2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99</v>
      </c>
      <c r="P1890">
        <v>9999</v>
      </c>
      <c r="Q1890">
        <v>567</v>
      </c>
      <c r="R1890">
        <v>11979</v>
      </c>
      <c r="S1890">
        <v>11932</v>
      </c>
      <c r="T1890">
        <v>27.282044274391904</v>
      </c>
      <c r="U1890">
        <v>27.411228609149997</v>
      </c>
      <c r="V1890">
        <v>15.29835545538025</v>
      </c>
      <c r="W1890">
        <v>56.89322829366408</v>
      </c>
      <c r="X1890">
        <v>160.94263733653739</v>
      </c>
      <c r="Y1890">
        <v>148.08373820853197</v>
      </c>
      <c r="Z1890">
        <v>148.66703821656083</v>
      </c>
      <c r="AA1890">
        <v>33.479501193691966</v>
      </c>
      <c r="AB1890">
        <v>4.7934540658246245</v>
      </c>
      <c r="AC1890">
        <v>-50.468369079588442</v>
      </c>
    </row>
    <row r="1891" spans="1:29">
      <c r="A1891">
        <v>4</v>
      </c>
      <c r="B1891">
        <v>67</v>
      </c>
      <c r="C1891">
        <v>2007</v>
      </c>
      <c r="D1891">
        <v>99</v>
      </c>
      <c r="E1891">
        <v>99</v>
      </c>
      <c r="F1891">
        <v>99</v>
      </c>
      <c r="G1891">
        <v>3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99</v>
      </c>
      <c r="P1891">
        <v>9999</v>
      </c>
      <c r="Q1891">
        <v>293</v>
      </c>
      <c r="R1891">
        <v>4285</v>
      </c>
      <c r="S1891">
        <v>4270</v>
      </c>
      <c r="T1891">
        <v>9.7590416325043332</v>
      </c>
      <c r="U1891">
        <v>9.5529206838247784</v>
      </c>
      <c r="V1891">
        <v>15.551925320886816</v>
      </c>
      <c r="W1891">
        <v>56.868618266978913</v>
      </c>
      <c r="X1891">
        <v>156.76545585333204</v>
      </c>
      <c r="Y1891">
        <v>144.27290548424747</v>
      </c>
      <c r="Z1891">
        <v>144.7797189695552</v>
      </c>
      <c r="AA1891">
        <v>34.099795282794261</v>
      </c>
      <c r="AB1891">
        <v>4.6082680721472489</v>
      </c>
      <c r="AC1891">
        <v>-47.705568562108944</v>
      </c>
    </row>
    <row r="1892" spans="1:29">
      <c r="A1892">
        <v>4</v>
      </c>
      <c r="B1892">
        <v>68</v>
      </c>
      <c r="C1892">
        <v>2007</v>
      </c>
      <c r="D1892">
        <v>99</v>
      </c>
      <c r="E1892">
        <v>99</v>
      </c>
      <c r="F1892">
        <v>99</v>
      </c>
      <c r="G1892">
        <v>4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99</v>
      </c>
      <c r="P1892">
        <v>9999</v>
      </c>
      <c r="Q1892">
        <v>130</v>
      </c>
      <c r="R1892">
        <v>2964</v>
      </c>
      <c r="S1892">
        <v>2964</v>
      </c>
      <c r="T1892">
        <v>6.750478272752118</v>
      </c>
      <c r="U1892">
        <v>6.9100113874583986</v>
      </c>
      <c r="V1892">
        <v>15.4919028340081</v>
      </c>
      <c r="W1892">
        <v>56.173751686909569</v>
      </c>
      <c r="X1892">
        <v>163.4550320713858</v>
      </c>
      <c r="Y1892">
        <v>150.86899460188951</v>
      </c>
      <c r="Z1892">
        <v>150.86899460188951</v>
      </c>
      <c r="AA1892">
        <v>31.971382386467049</v>
      </c>
      <c r="AB1892">
        <v>4.5864583095216291</v>
      </c>
      <c r="AC1892">
        <v>-50.875198239368238</v>
      </c>
    </row>
    <row r="1893" spans="1:29">
      <c r="A1893">
        <v>4</v>
      </c>
      <c r="B1893">
        <v>69</v>
      </c>
      <c r="C1893">
        <v>2006</v>
      </c>
      <c r="D1893">
        <v>99</v>
      </c>
      <c r="E1893">
        <v>99</v>
      </c>
      <c r="F1893">
        <v>99</v>
      </c>
      <c r="G1893">
        <v>1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99</v>
      </c>
      <c r="P1893">
        <v>9999</v>
      </c>
      <c r="Q1893">
        <v>822</v>
      </c>
      <c r="R1893">
        <v>24081</v>
      </c>
      <c r="S1893">
        <v>23957</v>
      </c>
      <c r="T1893">
        <v>54.510265522783342</v>
      </c>
      <c r="U1893">
        <v>54.52911190499389</v>
      </c>
      <c r="V1893">
        <v>15.190980441011584</v>
      </c>
      <c r="W1893">
        <v>56.670826898192601</v>
      </c>
      <c r="X1893">
        <v>157.91142416914261</v>
      </c>
      <c r="Y1893">
        <v>145.10426062040625</v>
      </c>
      <c r="Z1893">
        <v>145.85531159995003</v>
      </c>
      <c r="AA1893">
        <v>31.387176013046741</v>
      </c>
      <c r="AB1893">
        <v>4.5513499679581084</v>
      </c>
      <c r="AC1893">
        <v>-44.315932640783601</v>
      </c>
    </row>
    <row r="1894" spans="1:29">
      <c r="A1894">
        <v>4</v>
      </c>
      <c r="B1894">
        <v>70</v>
      </c>
      <c r="C1894">
        <v>2006</v>
      </c>
      <c r="D1894">
        <v>99</v>
      </c>
      <c r="E1894">
        <v>99</v>
      </c>
      <c r="F1894">
        <v>99</v>
      </c>
      <c r="G1894">
        <v>2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99</v>
      </c>
      <c r="P1894">
        <v>9999</v>
      </c>
      <c r="Q1894">
        <v>548</v>
      </c>
      <c r="R1894">
        <v>12790</v>
      </c>
      <c r="S1894">
        <v>12688</v>
      </c>
      <c r="T1894">
        <v>28.951716956787465</v>
      </c>
      <c r="U1894">
        <v>28.869336866219896</v>
      </c>
      <c r="V1894">
        <v>15.754339327599686</v>
      </c>
      <c r="W1894">
        <v>57.344813997477921</v>
      </c>
      <c r="X1894">
        <v>157.78153131212912</v>
      </c>
      <c r="Y1894">
        <v>144.64136825644999</v>
      </c>
      <c r="Z1894">
        <v>145.80415353089501</v>
      </c>
      <c r="AA1894">
        <v>32.52969638407744</v>
      </c>
      <c r="AB1894">
        <v>4.4259213562725375</v>
      </c>
      <c r="AC1894">
        <v>-46.006695673398887</v>
      </c>
    </row>
    <row r="1895" spans="1:29">
      <c r="A1895">
        <v>4</v>
      </c>
      <c r="B1895">
        <v>71</v>
      </c>
      <c r="C1895">
        <v>2006</v>
      </c>
      <c r="D1895">
        <v>99</v>
      </c>
      <c r="E1895">
        <v>99</v>
      </c>
      <c r="F1895">
        <v>99</v>
      </c>
      <c r="G1895">
        <v>3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99</v>
      </c>
      <c r="P1895">
        <v>9999</v>
      </c>
      <c r="Q1895">
        <v>354</v>
      </c>
      <c r="R1895">
        <v>4781</v>
      </c>
      <c r="S1895">
        <v>4759</v>
      </c>
      <c r="T1895">
        <v>10.822373633338612</v>
      </c>
      <c r="U1895">
        <v>10.73066097399845</v>
      </c>
      <c r="V1895">
        <v>15.781635641079276</v>
      </c>
      <c r="W1895">
        <v>56.751628493380949</v>
      </c>
      <c r="X1895">
        <v>156.41466775651062</v>
      </c>
      <c r="Y1895">
        <v>143.82486927421039</v>
      </c>
      <c r="Z1895">
        <v>144.48974574490438</v>
      </c>
      <c r="AA1895">
        <v>33.324962420350744</v>
      </c>
      <c r="AB1895">
        <v>4.8302216470607364</v>
      </c>
      <c r="AC1895">
        <v>-50.544441798356594</v>
      </c>
    </row>
    <row r="1896" spans="1:29">
      <c r="A1896">
        <v>4</v>
      </c>
      <c r="B1896">
        <v>72</v>
      </c>
      <c r="C1896">
        <v>2006</v>
      </c>
      <c r="D1896">
        <v>99</v>
      </c>
      <c r="E1896">
        <v>99</v>
      </c>
      <c r="F1896">
        <v>99</v>
      </c>
      <c r="G1896">
        <v>4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99</v>
      </c>
      <c r="P1896">
        <v>9999</v>
      </c>
      <c r="Q1896">
        <v>132</v>
      </c>
      <c r="R1896">
        <v>2525</v>
      </c>
      <c r="S1896">
        <v>2524</v>
      </c>
      <c r="T1896">
        <v>5.7156438870905681</v>
      </c>
      <c r="U1896">
        <v>5.8708902547877608</v>
      </c>
      <c r="V1896">
        <v>15.54970297029703</v>
      </c>
      <c r="W1896">
        <v>56.600237717908094</v>
      </c>
      <c r="X1896">
        <v>161.46534653465355</v>
      </c>
      <c r="Y1896">
        <v>148.99401980198053</v>
      </c>
      <c r="Z1896">
        <v>149.05305071315405</v>
      </c>
      <c r="AA1896">
        <v>31.277491023646348</v>
      </c>
      <c r="AB1896">
        <v>4.6166703316799884</v>
      </c>
      <c r="AC1896">
        <v>-50.96939700787965</v>
      </c>
    </row>
    <row r="1897" spans="1:29">
      <c r="A1897">
        <v>4</v>
      </c>
      <c r="B1897">
        <v>73</v>
      </c>
      <c r="C1897">
        <v>2005</v>
      </c>
      <c r="D1897">
        <v>99</v>
      </c>
      <c r="E1897">
        <v>99</v>
      </c>
      <c r="F1897">
        <v>99</v>
      </c>
      <c r="G1897">
        <v>1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99</v>
      </c>
      <c r="P1897">
        <v>9999</v>
      </c>
      <c r="Q1897">
        <v>841</v>
      </c>
      <c r="R1897">
        <v>19292.25</v>
      </c>
      <c r="S1897">
        <v>19162</v>
      </c>
      <c r="T1897">
        <v>49.326600402697437</v>
      </c>
      <c r="U1897">
        <v>49.350352833022917</v>
      </c>
      <c r="V1897">
        <v>15.189208101698874</v>
      </c>
      <c r="W1897">
        <v>56.563719862227323</v>
      </c>
      <c r="X1897">
        <v>156.21384630519333</v>
      </c>
      <c r="Y1897">
        <v>143.36408661509145</v>
      </c>
      <c r="Z1897">
        <v>144.33857634902395</v>
      </c>
      <c r="AA1897">
        <v>31.092082302408745</v>
      </c>
      <c r="AB1897">
        <v>4.627152080555649</v>
      </c>
      <c r="AC1897">
        <v>-47.3868773330802</v>
      </c>
    </row>
    <row r="1898" spans="1:29">
      <c r="A1898">
        <v>4</v>
      </c>
      <c r="B1898">
        <v>74</v>
      </c>
      <c r="C1898">
        <v>2005</v>
      </c>
      <c r="D1898">
        <v>99</v>
      </c>
      <c r="E1898">
        <v>99</v>
      </c>
      <c r="F1898">
        <v>99</v>
      </c>
      <c r="G1898">
        <v>2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99</v>
      </c>
      <c r="P1898">
        <v>9999</v>
      </c>
      <c r="Q1898">
        <v>592</v>
      </c>
      <c r="R1898">
        <v>12911</v>
      </c>
      <c r="S1898">
        <v>12689</v>
      </c>
      <c r="T1898">
        <v>33.010962319025865</v>
      </c>
      <c r="U1898">
        <v>33.252815766985421</v>
      </c>
      <c r="V1898">
        <v>15.591511114553487</v>
      </c>
      <c r="W1898">
        <v>57.234691465048485</v>
      </c>
      <c r="X1898">
        <v>158.59241529621951</v>
      </c>
      <c r="Y1898">
        <v>144.34493067926545</v>
      </c>
      <c r="Z1898">
        <v>146.87031286941411</v>
      </c>
      <c r="AA1898">
        <v>33.088223876361944</v>
      </c>
      <c r="AB1898">
        <v>4.4892590688135039</v>
      </c>
      <c r="AC1898">
        <v>-46.38362485305597</v>
      </c>
    </row>
    <row r="1899" spans="1:29">
      <c r="A1899">
        <v>4</v>
      </c>
      <c r="B1899">
        <v>75</v>
      </c>
      <c r="C1899">
        <v>2005</v>
      </c>
      <c r="D1899">
        <v>99</v>
      </c>
      <c r="E1899">
        <v>99</v>
      </c>
      <c r="F1899">
        <v>99</v>
      </c>
      <c r="G1899">
        <v>3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99</v>
      </c>
      <c r="P1899">
        <v>9999</v>
      </c>
      <c r="Q1899">
        <v>413</v>
      </c>
      <c r="R1899">
        <v>4549</v>
      </c>
      <c r="S1899">
        <v>4363</v>
      </c>
      <c r="T1899">
        <v>11.630924606091599</v>
      </c>
      <c r="U1899">
        <v>11.208389961698124</v>
      </c>
      <c r="V1899">
        <v>15.828313915146188</v>
      </c>
      <c r="W1899">
        <v>56.853082741233109</v>
      </c>
      <c r="X1899">
        <v>155.52578198106252</v>
      </c>
      <c r="Y1899">
        <v>138.08938228182009</v>
      </c>
      <c r="Z1899">
        <v>143.97630071052029</v>
      </c>
      <c r="AA1899">
        <v>32.310516086928097</v>
      </c>
      <c r="AB1899">
        <v>4.8585970372213989</v>
      </c>
      <c r="AC1899">
        <v>-49.337350580636048</v>
      </c>
    </row>
    <row r="1900" spans="1:29">
      <c r="A1900">
        <v>4</v>
      </c>
      <c r="B1900">
        <v>76</v>
      </c>
      <c r="C1900">
        <v>2005</v>
      </c>
      <c r="D1900">
        <v>99</v>
      </c>
      <c r="E1900">
        <v>99</v>
      </c>
      <c r="F1900">
        <v>99</v>
      </c>
      <c r="G1900">
        <v>4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99</v>
      </c>
      <c r="P1900">
        <v>9999</v>
      </c>
      <c r="Q1900">
        <v>139</v>
      </c>
      <c r="R1900">
        <v>2359</v>
      </c>
      <c r="S1900">
        <v>2358</v>
      </c>
      <c r="T1900">
        <v>6.031512672185114</v>
      </c>
      <c r="U1900">
        <v>6.1884414382935375</v>
      </c>
      <c r="V1900">
        <v>16.427723611699871</v>
      </c>
      <c r="W1900">
        <v>56.354961832061086</v>
      </c>
      <c r="X1900">
        <v>159.34277199375211</v>
      </c>
      <c r="Y1900">
        <v>147.02335735481148</v>
      </c>
      <c r="Z1900">
        <v>147.08570822731141</v>
      </c>
      <c r="AA1900">
        <v>30.41768525163506</v>
      </c>
      <c r="AB1900">
        <v>4.7123309695395452</v>
      </c>
      <c r="AC1900">
        <v>-57.642026954591138</v>
      </c>
    </row>
    <row r="1901" spans="1:29">
      <c r="A1901">
        <v>4</v>
      </c>
      <c r="B1901">
        <v>77</v>
      </c>
      <c r="C1901">
        <v>2004</v>
      </c>
      <c r="D1901">
        <v>99</v>
      </c>
      <c r="E1901">
        <v>99</v>
      </c>
      <c r="F1901">
        <v>99</v>
      </c>
      <c r="G1901">
        <v>1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99</v>
      </c>
      <c r="P1901">
        <v>9999</v>
      </c>
      <c r="Q1901">
        <v>865</v>
      </c>
      <c r="R1901">
        <v>18688</v>
      </c>
      <c r="S1901">
        <v>18584</v>
      </c>
      <c r="T1901">
        <v>49.100128740705699</v>
      </c>
      <c r="U1901">
        <v>48.947680094393874</v>
      </c>
      <c r="V1901">
        <v>14.760273972602739</v>
      </c>
      <c r="W1901">
        <v>56.198557899268202</v>
      </c>
      <c r="X1901">
        <v>154.28994707178688</v>
      </c>
      <c r="Y1901">
        <v>141.74358411815081</v>
      </c>
      <c r="Z1901">
        <v>142.53681123547153</v>
      </c>
      <c r="AA1901">
        <v>30.960094073926061</v>
      </c>
      <c r="AB1901">
        <v>4.4632794199763604</v>
      </c>
      <c r="AC1901">
        <v>-46.057262564119362</v>
      </c>
    </row>
    <row r="1902" spans="1:29">
      <c r="A1902">
        <v>4</v>
      </c>
      <c r="B1902">
        <v>78</v>
      </c>
      <c r="C1902">
        <v>2004</v>
      </c>
      <c r="D1902">
        <v>99</v>
      </c>
      <c r="E1902">
        <v>99</v>
      </c>
      <c r="F1902">
        <v>99</v>
      </c>
      <c r="G1902">
        <v>2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99</v>
      </c>
      <c r="P1902">
        <v>9999</v>
      </c>
      <c r="Q1902">
        <v>639</v>
      </c>
      <c r="R1902">
        <v>12213</v>
      </c>
      <c r="S1902">
        <v>12014</v>
      </c>
      <c r="T1902">
        <v>32.087964057696873</v>
      </c>
      <c r="U1902">
        <v>32.878940502504555</v>
      </c>
      <c r="V1902">
        <v>14.839187750757388</v>
      </c>
      <c r="W1902">
        <v>56.545613450973846</v>
      </c>
      <c r="X1902">
        <v>159.92778595246853</v>
      </c>
      <c r="Y1902">
        <v>145.6899451404247</v>
      </c>
      <c r="Z1902">
        <v>148.10315465290549</v>
      </c>
      <c r="AA1902">
        <v>33.205668492689369</v>
      </c>
      <c r="AB1902">
        <v>4.6535410138707514</v>
      </c>
      <c r="AC1902">
        <v>-50.54653593952645</v>
      </c>
    </row>
    <row r="1903" spans="1:29">
      <c r="A1903">
        <v>4</v>
      </c>
      <c r="B1903">
        <v>79</v>
      </c>
      <c r="C1903">
        <v>2004</v>
      </c>
      <c r="D1903">
        <v>99</v>
      </c>
      <c r="E1903">
        <v>99</v>
      </c>
      <c r="F1903">
        <v>99</v>
      </c>
      <c r="G1903">
        <v>3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99</v>
      </c>
      <c r="P1903">
        <v>9999</v>
      </c>
      <c r="Q1903">
        <v>503</v>
      </c>
      <c r="R1903">
        <v>4986</v>
      </c>
      <c r="S1903">
        <v>4784</v>
      </c>
      <c r="T1903">
        <v>13.100023646252071</v>
      </c>
      <c r="U1903">
        <v>12.417201003801898</v>
      </c>
      <c r="V1903">
        <v>14.846770958684315</v>
      </c>
      <c r="W1903">
        <v>56.516513377926408</v>
      </c>
      <c r="X1903">
        <v>152.13129807882422</v>
      </c>
      <c r="Y1903">
        <v>134.77382671480132</v>
      </c>
      <c r="Z1903">
        <v>140.46452759197311</v>
      </c>
      <c r="AA1903">
        <v>30.394904912413889</v>
      </c>
      <c r="AB1903">
        <v>4.6102414221553376</v>
      </c>
      <c r="AC1903">
        <v>-49.885784444776291</v>
      </c>
    </row>
    <row r="1904" spans="1:29">
      <c r="A1904">
        <v>4</v>
      </c>
      <c r="B1904">
        <v>80</v>
      </c>
      <c r="C1904">
        <v>2004</v>
      </c>
      <c r="D1904">
        <v>99</v>
      </c>
      <c r="E1904">
        <v>99</v>
      </c>
      <c r="F1904">
        <v>99</v>
      </c>
      <c r="G1904">
        <v>4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99</v>
      </c>
      <c r="P1904">
        <v>9999</v>
      </c>
      <c r="Q1904">
        <v>152</v>
      </c>
      <c r="R1904">
        <v>2174</v>
      </c>
      <c r="S1904">
        <v>2174</v>
      </c>
      <c r="T1904">
        <v>5.7118835553453682</v>
      </c>
      <c r="U1904">
        <v>5.7561783992996798</v>
      </c>
      <c r="V1904">
        <v>15.466881324747012</v>
      </c>
      <c r="W1904">
        <v>56.567157313707455</v>
      </c>
      <c r="X1904">
        <v>155.24124863824551</v>
      </c>
      <c r="Y1904">
        <v>143.28767249310016</v>
      </c>
      <c r="Z1904">
        <v>143.28767249310016</v>
      </c>
      <c r="AA1904">
        <v>28.516208609497802</v>
      </c>
      <c r="AB1904">
        <v>4.4244498736615965</v>
      </c>
      <c r="AC1904">
        <v>-50.920375646609877</v>
      </c>
    </row>
    <row r="1905" spans="1:29">
      <c r="A1905">
        <v>4</v>
      </c>
      <c r="B1905">
        <v>81</v>
      </c>
      <c r="C1905">
        <v>2003</v>
      </c>
      <c r="D1905">
        <v>99</v>
      </c>
      <c r="E1905">
        <v>99</v>
      </c>
      <c r="F1905">
        <v>99</v>
      </c>
      <c r="G1905">
        <v>1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99</v>
      </c>
      <c r="P1905">
        <v>9999</v>
      </c>
      <c r="Q1905">
        <v>877</v>
      </c>
      <c r="R1905">
        <v>15841</v>
      </c>
      <c r="S1905">
        <v>15821</v>
      </c>
      <c r="T1905">
        <v>48.851265920374992</v>
      </c>
      <c r="U1905">
        <v>48.422912141476843</v>
      </c>
      <c r="V1905">
        <v>13.647433874124104</v>
      </c>
      <c r="W1905">
        <v>55.69553125592568</v>
      </c>
      <c r="X1905">
        <v>153.85434056461483</v>
      </c>
      <c r="Y1905">
        <v>141.85982576857521</v>
      </c>
      <c r="Z1905">
        <v>142.03915681688898</v>
      </c>
      <c r="AA1905">
        <v>30.470057412690252</v>
      </c>
      <c r="AB1905">
        <v>4.3154512543257795</v>
      </c>
      <c r="AC1905">
        <v>-47.422105460254087</v>
      </c>
    </row>
    <row r="1906" spans="1:29">
      <c r="A1906">
        <v>4</v>
      </c>
      <c r="B1906">
        <v>82</v>
      </c>
      <c r="C1906">
        <v>2003</v>
      </c>
      <c r="D1906">
        <v>99</v>
      </c>
      <c r="E1906">
        <v>99</v>
      </c>
      <c r="F1906">
        <v>99</v>
      </c>
      <c r="G1906">
        <v>2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99</v>
      </c>
      <c r="P1906">
        <v>9999</v>
      </c>
      <c r="Q1906">
        <v>671</v>
      </c>
      <c r="R1906">
        <v>10261</v>
      </c>
      <c r="S1906">
        <v>10138</v>
      </c>
      <c r="T1906">
        <v>31.643383600086349</v>
      </c>
      <c r="U1906">
        <v>33.021628642107594</v>
      </c>
      <c r="V1906">
        <v>13.50433680927785</v>
      </c>
      <c r="W1906">
        <v>56.272243045965666</v>
      </c>
      <c r="X1906">
        <v>163.18470371832657</v>
      </c>
      <c r="Y1906">
        <v>149.34817269272023</v>
      </c>
      <c r="Z1906">
        <v>151.16014993095303</v>
      </c>
      <c r="AA1906">
        <v>33.749395120468257</v>
      </c>
      <c r="AB1906">
        <v>4.8648595329276363</v>
      </c>
      <c r="AC1906">
        <v>-49.552984337609189</v>
      </c>
    </row>
    <row r="1907" spans="1:29">
      <c r="A1907">
        <v>4</v>
      </c>
      <c r="B1907">
        <v>83</v>
      </c>
      <c r="C1907">
        <v>2003</v>
      </c>
      <c r="D1907">
        <v>99</v>
      </c>
      <c r="E1907">
        <v>99</v>
      </c>
      <c r="F1907">
        <v>99</v>
      </c>
      <c r="G1907">
        <v>3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99</v>
      </c>
      <c r="P1907">
        <v>9999</v>
      </c>
      <c r="Q1907">
        <v>510</v>
      </c>
      <c r="R1907">
        <v>4497</v>
      </c>
      <c r="S1907">
        <v>4265</v>
      </c>
      <c r="T1907">
        <v>13.868072902211118</v>
      </c>
      <c r="U1907">
        <v>13.032328995285159</v>
      </c>
      <c r="V1907">
        <v>14.063597954191684</v>
      </c>
      <c r="W1907">
        <v>56.335287221570923</v>
      </c>
      <c r="X1907">
        <v>153.31754816199867</v>
      </c>
      <c r="Y1907">
        <v>134.49008227707375</v>
      </c>
      <c r="Z1907">
        <v>141.80583821805411</v>
      </c>
      <c r="AA1907">
        <v>30.827502278768044</v>
      </c>
      <c r="AB1907">
        <v>4.8831729943879054</v>
      </c>
      <c r="AC1907">
        <v>-48.46780776366321</v>
      </c>
    </row>
    <row r="1908" spans="1:29">
      <c r="A1908">
        <v>4</v>
      </c>
      <c r="B1908">
        <v>84</v>
      </c>
      <c r="C1908">
        <v>2003</v>
      </c>
      <c r="D1908">
        <v>99</v>
      </c>
      <c r="E1908">
        <v>99</v>
      </c>
      <c r="F1908">
        <v>99</v>
      </c>
      <c r="G1908">
        <v>4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99</v>
      </c>
      <c r="P1908">
        <v>9999</v>
      </c>
      <c r="Q1908">
        <v>148</v>
      </c>
      <c r="R1908">
        <v>1828</v>
      </c>
      <c r="S1908">
        <v>1827</v>
      </c>
      <c r="T1908">
        <v>5.6372775773275379</v>
      </c>
      <c r="U1908">
        <v>5.5231302211304243</v>
      </c>
      <c r="V1908">
        <v>13.816192560175059</v>
      </c>
      <c r="W1908">
        <v>56.631089217296115</v>
      </c>
      <c r="X1908">
        <v>152.0487848823287</v>
      </c>
      <c r="Y1908">
        <v>140.21684901531717</v>
      </c>
      <c r="Z1908">
        <v>140.29359605911316</v>
      </c>
      <c r="AA1908">
        <v>29.326002732638667</v>
      </c>
      <c r="AB1908">
        <v>4.3042064004961551</v>
      </c>
      <c r="AC1908">
        <v>-51.825923814666808</v>
      </c>
    </row>
    <row r="1909" spans="1:29">
      <c r="A1909">
        <v>4</v>
      </c>
      <c r="B1909">
        <v>85</v>
      </c>
      <c r="C1909">
        <v>2002</v>
      </c>
      <c r="D1909">
        <v>99</v>
      </c>
      <c r="E1909">
        <v>99</v>
      </c>
      <c r="F1909">
        <v>99</v>
      </c>
      <c r="G1909">
        <v>1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99</v>
      </c>
      <c r="P1909">
        <v>9999</v>
      </c>
      <c r="Q1909">
        <v>913</v>
      </c>
      <c r="R1909">
        <v>16301</v>
      </c>
      <c r="S1909">
        <v>16284</v>
      </c>
      <c r="T1909">
        <v>49.328209162984926</v>
      </c>
      <c r="U1909">
        <v>49.202164311539761</v>
      </c>
      <c r="V1909">
        <v>13.192810257039451</v>
      </c>
      <c r="W1909">
        <v>55.203267010562513</v>
      </c>
      <c r="X1909">
        <v>153.26653118277389</v>
      </c>
      <c r="Y1909">
        <v>141.3339549720869</v>
      </c>
      <c r="Z1909">
        <v>141.48150331613783</v>
      </c>
      <c r="AA1909">
        <v>30.559888338943161</v>
      </c>
      <c r="AB1909">
        <v>4.4490289002140351</v>
      </c>
      <c r="AC1909">
        <v>-50.205148169943392</v>
      </c>
    </row>
    <row r="1910" spans="1:29">
      <c r="A1910">
        <v>4</v>
      </c>
      <c r="B1910">
        <v>86</v>
      </c>
      <c r="C1910">
        <v>2002</v>
      </c>
      <c r="D1910">
        <v>99</v>
      </c>
      <c r="E1910">
        <v>99</v>
      </c>
      <c r="F1910">
        <v>99</v>
      </c>
      <c r="G1910">
        <v>2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99</v>
      </c>
      <c r="P1910">
        <v>9999</v>
      </c>
      <c r="Q1910">
        <v>676</v>
      </c>
      <c r="R1910">
        <v>10315</v>
      </c>
      <c r="S1910">
        <v>10120</v>
      </c>
      <c r="T1910">
        <v>31.214065242389395</v>
      </c>
      <c r="U1910">
        <v>32.117799715266699</v>
      </c>
      <c r="V1910">
        <v>13.612699951526904</v>
      </c>
      <c r="W1910">
        <v>56.275889328063244</v>
      </c>
      <c r="X1910">
        <v>160.01044035944631</v>
      </c>
      <c r="Y1910">
        <v>145.79851672321823</v>
      </c>
      <c r="Z1910">
        <v>148.60787549407078</v>
      </c>
      <c r="AA1910">
        <v>31.986089232350423</v>
      </c>
      <c r="AB1910">
        <v>4.6832022273628393</v>
      </c>
      <c r="AC1910">
        <v>-47.376727396036891</v>
      </c>
    </row>
    <row r="1911" spans="1:29">
      <c r="A1911">
        <v>4</v>
      </c>
      <c r="B1911">
        <v>87</v>
      </c>
      <c r="C1911">
        <v>2002</v>
      </c>
      <c r="D1911">
        <v>99</v>
      </c>
      <c r="E1911">
        <v>99</v>
      </c>
      <c r="F1911">
        <v>99</v>
      </c>
      <c r="G1911">
        <v>3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99</v>
      </c>
      <c r="P1911">
        <v>9999</v>
      </c>
      <c r="Q1911">
        <v>507</v>
      </c>
      <c r="R1911">
        <v>4576</v>
      </c>
      <c r="S1911">
        <v>4361</v>
      </c>
      <c r="T1911">
        <v>13.847364280094416</v>
      </c>
      <c r="U1911">
        <v>13.05254321384411</v>
      </c>
      <c r="V1911">
        <v>14.07626748251748</v>
      </c>
      <c r="W1911">
        <v>56.550332492547582</v>
      </c>
      <c r="X1911">
        <v>151.81861746054599</v>
      </c>
      <c r="Y1911">
        <v>133.56284965034982</v>
      </c>
      <c r="Z1911">
        <v>140.14758083008499</v>
      </c>
      <c r="AA1911">
        <v>29.947019015964319</v>
      </c>
      <c r="AB1911">
        <v>3.4607638604828952</v>
      </c>
      <c r="AC1911">
        <v>-81.29527746287782</v>
      </c>
    </row>
    <row r="1912" spans="1:29">
      <c r="A1912">
        <v>4</v>
      </c>
      <c r="B1912">
        <v>88</v>
      </c>
      <c r="C1912">
        <v>2002</v>
      </c>
      <c r="D1912">
        <v>99</v>
      </c>
      <c r="E1912">
        <v>99</v>
      </c>
      <c r="F1912">
        <v>99</v>
      </c>
      <c r="G1912">
        <v>4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99</v>
      </c>
      <c r="P1912">
        <v>9999</v>
      </c>
      <c r="Q1912">
        <v>155</v>
      </c>
      <c r="R1912">
        <v>1854</v>
      </c>
      <c r="S1912">
        <v>1853</v>
      </c>
      <c r="T1912">
        <v>5.610361314531259</v>
      </c>
      <c r="U1912">
        <v>5.6274927593494359</v>
      </c>
      <c r="V1912">
        <v>13.902912621359228</v>
      </c>
      <c r="W1912">
        <v>56.635725849973021</v>
      </c>
      <c r="X1912">
        <v>154.09819300835309</v>
      </c>
      <c r="Y1912">
        <v>142.12869471413137</v>
      </c>
      <c r="Z1912">
        <v>142.20539665407421</v>
      </c>
      <c r="AA1912">
        <v>29.257263211701208</v>
      </c>
      <c r="AB1912">
        <v>4.2521138483775189</v>
      </c>
      <c r="AC1912">
        <v>-53.87147129780449</v>
      </c>
    </row>
    <row r="1913" spans="1:29">
      <c r="A1913">
        <v>4</v>
      </c>
      <c r="B1913">
        <v>89</v>
      </c>
      <c r="C1913">
        <v>2001</v>
      </c>
      <c r="D1913">
        <v>99</v>
      </c>
      <c r="E1913">
        <v>99</v>
      </c>
      <c r="F1913">
        <v>99</v>
      </c>
      <c r="G1913">
        <v>1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99</v>
      </c>
      <c r="P1913">
        <v>9999</v>
      </c>
      <c r="Q1913">
        <v>955</v>
      </c>
      <c r="R1913">
        <v>14555</v>
      </c>
      <c r="S1913">
        <v>14525</v>
      </c>
      <c r="T1913">
        <v>48.439970047424886</v>
      </c>
      <c r="U1913">
        <v>48.508415187506792</v>
      </c>
      <c r="V1913">
        <v>13.567021642047404</v>
      </c>
      <c r="W1913">
        <v>55.617762478485375</v>
      </c>
      <c r="X1913">
        <v>151.34088094882691</v>
      </c>
      <c r="Y1913">
        <v>139.44415664720017</v>
      </c>
      <c r="Z1913">
        <v>139.73216523235783</v>
      </c>
      <c r="AA1913">
        <v>30.695830069281879</v>
      </c>
      <c r="AB1913">
        <v>4.6509549093028797</v>
      </c>
      <c r="AC1913">
        <v>-51.990363230490118</v>
      </c>
    </row>
    <row r="1914" spans="1:29">
      <c r="A1914">
        <v>4</v>
      </c>
      <c r="B1914">
        <v>90</v>
      </c>
      <c r="C1914">
        <v>2001</v>
      </c>
      <c r="D1914">
        <v>99</v>
      </c>
      <c r="E1914">
        <v>99</v>
      </c>
      <c r="F1914">
        <v>99</v>
      </c>
      <c r="G1914">
        <v>2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99</v>
      </c>
      <c r="P1914">
        <v>9999</v>
      </c>
      <c r="Q1914">
        <v>659</v>
      </c>
      <c r="R1914">
        <v>9593.5</v>
      </c>
      <c r="S1914">
        <v>9430.5</v>
      </c>
      <c r="T1914">
        <v>31.92778101339545</v>
      </c>
      <c r="U1914">
        <v>32.73856873564899</v>
      </c>
      <c r="V1914">
        <v>13.832594986188564</v>
      </c>
      <c r="W1914">
        <v>56.480356290758714</v>
      </c>
      <c r="X1914">
        <v>156.38409922391796</v>
      </c>
      <c r="Y1914">
        <v>142.78350966800488</v>
      </c>
      <c r="Z1914">
        <v>145.25142887439745</v>
      </c>
      <c r="AA1914">
        <v>30.344344053772598</v>
      </c>
      <c r="AB1914">
        <v>4.8205481790565914</v>
      </c>
      <c r="AC1914">
        <v>-46.148368326380144</v>
      </c>
    </row>
    <row r="1915" spans="1:29">
      <c r="A1915">
        <v>4</v>
      </c>
      <c r="B1915">
        <v>91</v>
      </c>
      <c r="C1915">
        <v>2001</v>
      </c>
      <c r="D1915">
        <v>99</v>
      </c>
      <c r="E1915">
        <v>99</v>
      </c>
      <c r="F1915">
        <v>99</v>
      </c>
      <c r="G1915">
        <v>3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99</v>
      </c>
      <c r="P1915">
        <v>9999</v>
      </c>
      <c r="Q1915">
        <v>593</v>
      </c>
      <c r="R1915">
        <v>4362</v>
      </c>
      <c r="S1915">
        <v>4133</v>
      </c>
      <c r="T1915">
        <v>14.517014726682756</v>
      </c>
      <c r="U1915">
        <v>13.671160070958251</v>
      </c>
      <c r="V1915">
        <v>14.206327372764788</v>
      </c>
      <c r="W1915">
        <v>56.435035083474489</v>
      </c>
      <c r="X1915">
        <v>149.91661959908819</v>
      </c>
      <c r="Y1915">
        <v>131.13395231545147</v>
      </c>
      <c r="Z1915">
        <v>138.39978224050313</v>
      </c>
      <c r="AA1915">
        <v>29.207201042591603</v>
      </c>
      <c r="AB1915">
        <v>4.5255359799807309</v>
      </c>
      <c r="AC1915">
        <v>-48.80920552863153</v>
      </c>
    </row>
    <row r="1916" spans="1:29">
      <c r="A1916">
        <v>4</v>
      </c>
      <c r="B1916">
        <v>92</v>
      </c>
      <c r="C1916">
        <v>2001</v>
      </c>
      <c r="D1916">
        <v>99</v>
      </c>
      <c r="E1916">
        <v>99</v>
      </c>
      <c r="F1916">
        <v>99</v>
      </c>
      <c r="G1916">
        <v>4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99</v>
      </c>
      <c r="P1916">
        <v>9999</v>
      </c>
      <c r="Q1916">
        <v>157</v>
      </c>
      <c r="R1916">
        <v>1537</v>
      </c>
      <c r="S1916">
        <v>1537</v>
      </c>
      <c r="T1916">
        <v>5.1152342124968797</v>
      </c>
      <c r="U1916">
        <v>5.0818560058859754</v>
      </c>
      <c r="V1916">
        <v>14.031229668184778</v>
      </c>
      <c r="W1916">
        <v>57.039037085230973</v>
      </c>
      <c r="X1916">
        <v>149.87949819934565</v>
      </c>
      <c r="Y1916">
        <v>138.33877683799571</v>
      </c>
      <c r="Z1916">
        <v>138.33877683799571</v>
      </c>
      <c r="AA1916">
        <v>27.979433250803087</v>
      </c>
      <c r="AB1916">
        <v>4.1856446568968897</v>
      </c>
      <c r="AC1916">
        <v>-49.423715317071029</v>
      </c>
    </row>
    <row r="1917" spans="1:29">
      <c r="A1917">
        <v>4</v>
      </c>
      <c r="B1917">
        <v>93</v>
      </c>
      <c r="C1917">
        <v>2000</v>
      </c>
      <c r="D1917">
        <v>99</v>
      </c>
      <c r="E1917">
        <v>99</v>
      </c>
      <c r="F1917">
        <v>99</v>
      </c>
      <c r="G1917">
        <v>1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99</v>
      </c>
      <c r="P1917">
        <v>9999</v>
      </c>
      <c r="Q1917">
        <v>1260</v>
      </c>
      <c r="R1917">
        <v>16827</v>
      </c>
      <c r="S1917">
        <v>16772</v>
      </c>
      <c r="T1917">
        <v>46.818071157792225</v>
      </c>
      <c r="U1917">
        <v>47.309212189001478</v>
      </c>
      <c r="V1917">
        <v>13.35859036072978</v>
      </c>
      <c r="W1917">
        <v>55.395838301931775</v>
      </c>
      <c r="X1917">
        <v>155.16057520155516</v>
      </c>
      <c r="Y1917">
        <v>142.80677482617239</v>
      </c>
      <c r="Z1917">
        <v>143.27507751013613</v>
      </c>
      <c r="AA1917">
        <v>30.947121128292569</v>
      </c>
      <c r="AB1917">
        <v>4.9302252248307807</v>
      </c>
      <c r="AC1917">
        <v>-52.884595932409681</v>
      </c>
    </row>
    <row r="1918" spans="1:29">
      <c r="A1918">
        <v>4</v>
      </c>
      <c r="B1918">
        <v>94</v>
      </c>
      <c r="C1918">
        <v>2000</v>
      </c>
      <c r="D1918">
        <v>99</v>
      </c>
      <c r="E1918">
        <v>99</v>
      </c>
      <c r="F1918">
        <v>99</v>
      </c>
      <c r="G1918">
        <v>2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99</v>
      </c>
      <c r="P1918">
        <v>9999</v>
      </c>
      <c r="Q1918">
        <v>834</v>
      </c>
      <c r="R1918">
        <v>9757</v>
      </c>
      <c r="S1918">
        <v>9590</v>
      </c>
      <c r="T1918">
        <v>27.147080304663874</v>
      </c>
      <c r="U1918">
        <v>27.286100264456088</v>
      </c>
      <c r="V1918">
        <v>13.61863277646818</v>
      </c>
      <c r="W1918">
        <v>56.131595411887375</v>
      </c>
      <c r="X1918">
        <v>155.77114344442086</v>
      </c>
      <c r="Y1918">
        <v>142.04794506508179</v>
      </c>
      <c r="Z1918">
        <v>144.52156412930177</v>
      </c>
      <c r="AA1918">
        <v>31.133694953765197</v>
      </c>
      <c r="AB1918">
        <v>4.7355281610995936</v>
      </c>
      <c r="AC1918">
        <v>-49.208537551915967</v>
      </c>
    </row>
    <row r="1919" spans="1:29">
      <c r="A1919">
        <v>4</v>
      </c>
      <c r="B1919">
        <v>95</v>
      </c>
      <c r="C1919">
        <v>2000</v>
      </c>
      <c r="D1919">
        <v>99</v>
      </c>
      <c r="E1919">
        <v>99</v>
      </c>
      <c r="F1919">
        <v>99</v>
      </c>
      <c r="G1919">
        <v>3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99</v>
      </c>
      <c r="P1919">
        <v>9999</v>
      </c>
      <c r="Q1919">
        <v>757</v>
      </c>
      <c r="R1919">
        <v>7708.25</v>
      </c>
      <c r="S1919">
        <v>7374.25</v>
      </c>
      <c r="T1919">
        <v>21.446805550725145</v>
      </c>
      <c r="U1919">
        <v>20.826188007239377</v>
      </c>
      <c r="V1919">
        <v>13.670288327441378</v>
      </c>
      <c r="W1919">
        <v>56.033088110655321</v>
      </c>
      <c r="X1919">
        <v>155.41935816892797</v>
      </c>
      <c r="Y1919">
        <v>137.23465118541824</v>
      </c>
      <c r="Z1919">
        <v>143.45038478489343</v>
      </c>
      <c r="AA1919">
        <v>29.76709474270238</v>
      </c>
      <c r="AB1919">
        <v>5.0933174286370049</v>
      </c>
      <c r="AC1919">
        <v>-53.96848750321864</v>
      </c>
    </row>
    <row r="1920" spans="1:29">
      <c r="A1920">
        <v>4</v>
      </c>
      <c r="B1920">
        <v>96</v>
      </c>
      <c r="C1920">
        <v>2000</v>
      </c>
      <c r="D1920">
        <v>99</v>
      </c>
      <c r="E1920">
        <v>99</v>
      </c>
      <c r="F1920">
        <v>99</v>
      </c>
      <c r="G1920">
        <v>4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99</v>
      </c>
      <c r="P1920">
        <v>9999</v>
      </c>
      <c r="Q1920">
        <v>161</v>
      </c>
      <c r="R1920">
        <v>1649</v>
      </c>
      <c r="S1920">
        <v>1649</v>
      </c>
      <c r="T1920">
        <v>4.5880429868187678</v>
      </c>
      <c r="U1920">
        <v>4.5784995393030226</v>
      </c>
      <c r="V1920">
        <v>13.648271679805941</v>
      </c>
      <c r="W1920">
        <v>56.284414796846576</v>
      </c>
      <c r="X1920">
        <v>152.87087548381177</v>
      </c>
      <c r="Y1920">
        <v>141.03026076409913</v>
      </c>
      <c r="Z1920">
        <v>141.03026076409913</v>
      </c>
      <c r="AA1920">
        <v>30.608418482205753</v>
      </c>
      <c r="AB1920">
        <v>4.0172165464719827</v>
      </c>
      <c r="AC1920">
        <v>-70.582958814758996</v>
      </c>
    </row>
    <row r="1921" spans="1:29">
      <c r="A1921">
        <v>4</v>
      </c>
      <c r="B1921">
        <v>97</v>
      </c>
      <c r="C1921">
        <v>1999</v>
      </c>
      <c r="D1921">
        <v>99</v>
      </c>
      <c r="E1921">
        <v>99</v>
      </c>
      <c r="F1921">
        <v>99</v>
      </c>
      <c r="G1921">
        <v>1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99</v>
      </c>
      <c r="P1921">
        <v>9999</v>
      </c>
      <c r="Q1921">
        <v>1979</v>
      </c>
      <c r="R1921">
        <v>18618.25</v>
      </c>
      <c r="S1921">
        <v>18283</v>
      </c>
      <c r="T1921">
        <v>46.63627425808918</v>
      </c>
      <c r="U1921">
        <v>49.031466510081295</v>
      </c>
      <c r="V1921">
        <v>14.876532434573605</v>
      </c>
      <c r="W1921">
        <v>55.145599737461005</v>
      </c>
      <c r="X1921">
        <v>156.42818569176404</v>
      </c>
      <c r="Y1921">
        <v>142.15384904596235</v>
      </c>
      <c r="Z1921">
        <v>144.76048241535796</v>
      </c>
      <c r="AA1921">
        <v>31.136218722139745</v>
      </c>
      <c r="AB1921">
        <v>5.0460679987420498</v>
      </c>
      <c r="AC1921">
        <v>-48.491826268541317</v>
      </c>
    </row>
    <row r="1922" spans="1:29">
      <c r="A1922">
        <v>4</v>
      </c>
      <c r="B1922">
        <v>98</v>
      </c>
      <c r="C1922">
        <v>1999</v>
      </c>
      <c r="D1922">
        <v>99</v>
      </c>
      <c r="E1922">
        <v>99</v>
      </c>
      <c r="F1922">
        <v>99</v>
      </c>
      <c r="G1922">
        <v>2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99</v>
      </c>
      <c r="P1922">
        <v>9999</v>
      </c>
      <c r="Q1922">
        <v>1274</v>
      </c>
      <c r="R1922">
        <v>12423</v>
      </c>
      <c r="S1922">
        <v>10234</v>
      </c>
      <c r="T1922">
        <v>31.11798558447984</v>
      </c>
      <c r="U1922">
        <v>28.261852883438159</v>
      </c>
      <c r="V1922">
        <v>14.701360379940436</v>
      </c>
      <c r="W1922">
        <v>55.46892710572601</v>
      </c>
      <c r="X1922">
        <v>158.73679591091516</v>
      </c>
      <c r="Y1922">
        <v>122.79954117363012</v>
      </c>
      <c r="Z1922">
        <v>149.06573187414571</v>
      </c>
      <c r="AA1922">
        <v>30.90125221297161</v>
      </c>
      <c r="AB1922">
        <v>4.663722199144531</v>
      </c>
      <c r="AC1922">
        <v>-51.512018535871526</v>
      </c>
    </row>
    <row r="1923" spans="1:29">
      <c r="A1923">
        <v>4</v>
      </c>
      <c r="B1923">
        <v>99</v>
      </c>
      <c r="C1923">
        <v>1999</v>
      </c>
      <c r="D1923">
        <v>99</v>
      </c>
      <c r="E1923">
        <v>99</v>
      </c>
      <c r="F1923">
        <v>99</v>
      </c>
      <c r="G1923">
        <v>3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99</v>
      </c>
      <c r="P1923">
        <v>9999</v>
      </c>
      <c r="Q1923">
        <v>931</v>
      </c>
      <c r="R1923">
        <v>7167</v>
      </c>
      <c r="S1923">
        <v>6789</v>
      </c>
      <c r="T1923">
        <v>17.952394967718501</v>
      </c>
      <c r="U1923">
        <v>18.14531288828962</v>
      </c>
      <c r="V1923">
        <v>15.906376447607093</v>
      </c>
      <c r="W1923">
        <v>55.841213728089564</v>
      </c>
      <c r="X1923">
        <v>155.83119089978621</v>
      </c>
      <c r="Y1923">
        <v>136.66259243756139</v>
      </c>
      <c r="Z1923">
        <v>144.27173368684669</v>
      </c>
      <c r="AA1923">
        <v>30.461853577064641</v>
      </c>
      <c r="AB1923">
        <v>5.475421163023749</v>
      </c>
      <c r="AC1923">
        <v>-48.290294913872145</v>
      </c>
    </row>
    <row r="1924" spans="1:29">
      <c r="A1924">
        <v>4</v>
      </c>
      <c r="B1924">
        <v>100</v>
      </c>
      <c r="C1924">
        <v>1999</v>
      </c>
      <c r="D1924">
        <v>99</v>
      </c>
      <c r="E1924">
        <v>99</v>
      </c>
      <c r="F1924">
        <v>99</v>
      </c>
      <c r="G1924">
        <v>4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99</v>
      </c>
      <c r="P1924">
        <v>9999</v>
      </c>
      <c r="Q1924">
        <v>246</v>
      </c>
      <c r="R1924">
        <v>1714</v>
      </c>
      <c r="S1924">
        <v>1715</v>
      </c>
      <c r="T1924">
        <v>4.2933451897125057</v>
      </c>
      <c r="U1924">
        <v>4.5613677181908878</v>
      </c>
      <c r="V1924">
        <v>14.663943990665114</v>
      </c>
      <c r="W1924">
        <v>56.050145772594753</v>
      </c>
      <c r="X1924">
        <v>155.63424528862427</v>
      </c>
      <c r="Y1924">
        <v>143.65040840140037</v>
      </c>
      <c r="Z1924">
        <v>143.5666472303208</v>
      </c>
      <c r="AA1924">
        <v>30.716540137685193</v>
      </c>
      <c r="AB1924">
        <v>4.9406794461722381</v>
      </c>
      <c r="AC1924">
        <v>-52.011852235561825</v>
      </c>
    </row>
    <row r="1925" spans="1:29">
      <c r="A1925">
        <v>4</v>
      </c>
      <c r="B1925">
        <v>101</v>
      </c>
      <c r="C1925">
        <v>1998</v>
      </c>
      <c r="D1925">
        <v>99</v>
      </c>
      <c r="E1925">
        <v>99</v>
      </c>
      <c r="F1925">
        <v>99</v>
      </c>
      <c r="G1925">
        <v>1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99</v>
      </c>
      <c r="P1925">
        <v>9999</v>
      </c>
      <c r="Q1925">
        <v>1555</v>
      </c>
      <c r="R1925">
        <v>15299.25</v>
      </c>
      <c r="S1925">
        <v>14526</v>
      </c>
      <c r="T1925">
        <v>40.850015686640972</v>
      </c>
      <c r="U1925">
        <v>42.961702401860506</v>
      </c>
      <c r="V1925">
        <v>15.27009493929441</v>
      </c>
      <c r="W1925">
        <v>55.166460140437842</v>
      </c>
      <c r="X1925">
        <v>157.70979645845097</v>
      </c>
      <c r="Y1925">
        <v>138.75469712567627</v>
      </c>
      <c r="Z1925">
        <v>146.140905961724</v>
      </c>
      <c r="AA1925">
        <v>31.46964115319231</v>
      </c>
      <c r="AB1925">
        <v>5.4588600641350862</v>
      </c>
      <c r="AC1925">
        <v>-40.988863614536669</v>
      </c>
    </row>
    <row r="1926" spans="1:29">
      <c r="A1926">
        <v>4</v>
      </c>
      <c r="B1926">
        <v>102</v>
      </c>
      <c r="C1926">
        <v>1998</v>
      </c>
      <c r="D1926">
        <v>99</v>
      </c>
      <c r="E1926">
        <v>99</v>
      </c>
      <c r="F1926">
        <v>99</v>
      </c>
      <c r="G1926">
        <v>2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99</v>
      </c>
      <c r="P1926">
        <v>9999</v>
      </c>
      <c r="Q1926">
        <v>1035</v>
      </c>
      <c r="R1926">
        <v>10941</v>
      </c>
      <c r="S1926">
        <v>8400</v>
      </c>
      <c r="T1926">
        <v>29.213198138963623</v>
      </c>
      <c r="U1926">
        <v>25.217373371882875</v>
      </c>
      <c r="V1926">
        <v>15.229229503701671</v>
      </c>
      <c r="W1926">
        <v>55.368333333333318</v>
      </c>
      <c r="X1926">
        <v>158.60285983829564</v>
      </c>
      <c r="Y1926">
        <v>113.88831916643828</v>
      </c>
      <c r="Z1926">
        <v>148.33953571428583</v>
      </c>
      <c r="AA1926">
        <v>30.121434031561961</v>
      </c>
      <c r="AB1926">
        <v>4.7763850729479103</v>
      </c>
      <c r="AC1926">
        <v>-48.973343461477718</v>
      </c>
    </row>
    <row r="1927" spans="1:29">
      <c r="A1927">
        <v>4</v>
      </c>
      <c r="B1927">
        <v>103</v>
      </c>
      <c r="C1927">
        <v>1998</v>
      </c>
      <c r="D1927">
        <v>99</v>
      </c>
      <c r="E1927">
        <v>99</v>
      </c>
      <c r="F1927">
        <v>99</v>
      </c>
      <c r="G1927">
        <v>3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99</v>
      </c>
      <c r="P1927">
        <v>9999</v>
      </c>
      <c r="Q1927">
        <v>870</v>
      </c>
      <c r="R1927">
        <v>9464</v>
      </c>
      <c r="S1927">
        <v>9105</v>
      </c>
      <c r="T1927">
        <v>25.26950984253283</v>
      </c>
      <c r="U1927">
        <v>26.733386159430271</v>
      </c>
      <c r="V1927">
        <v>15.8801775147929</v>
      </c>
      <c r="W1927">
        <v>55.90137287204832</v>
      </c>
      <c r="X1927">
        <v>156.6677259735016</v>
      </c>
      <c r="Y1927">
        <v>139.57755705832588</v>
      </c>
      <c r="Z1927">
        <v>145.08094453596877</v>
      </c>
      <c r="AA1927">
        <v>29.46642233892868</v>
      </c>
      <c r="AB1927">
        <v>5.2798433048448796</v>
      </c>
      <c r="AC1927">
        <v>-45.756005188070624</v>
      </c>
    </row>
    <row r="1928" spans="1:29">
      <c r="A1928">
        <v>4</v>
      </c>
      <c r="B1928">
        <v>104</v>
      </c>
      <c r="C1928">
        <v>1998</v>
      </c>
      <c r="D1928">
        <v>99</v>
      </c>
      <c r="E1928">
        <v>99</v>
      </c>
      <c r="F1928">
        <v>99</v>
      </c>
      <c r="G1928">
        <v>4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99</v>
      </c>
      <c r="P1928">
        <v>9999</v>
      </c>
      <c r="Q1928">
        <v>204</v>
      </c>
      <c r="R1928">
        <v>1748</v>
      </c>
      <c r="S1928">
        <v>1748</v>
      </c>
      <c r="T1928">
        <v>4.6672763318625723</v>
      </c>
      <c r="U1928">
        <v>5.0875380668263164</v>
      </c>
      <c r="V1928">
        <v>15.380434782608697</v>
      </c>
      <c r="W1928">
        <v>55.577803203661318</v>
      </c>
      <c r="X1928">
        <v>155.81199749101893</v>
      </c>
      <c r="Y1928">
        <v>143.81447368421036</v>
      </c>
      <c r="Z1928">
        <v>143.81447368421036</v>
      </c>
      <c r="AA1928">
        <v>31.773574500014345</v>
      </c>
      <c r="AB1928">
        <v>4.8949150964126442</v>
      </c>
      <c r="AC1928">
        <v>-55.07727610776503</v>
      </c>
    </row>
    <row r="1929" spans="1:29">
      <c r="A1929">
        <v>4</v>
      </c>
      <c r="B1929">
        <v>105</v>
      </c>
      <c r="C1929">
        <v>1997</v>
      </c>
      <c r="D1929">
        <v>99</v>
      </c>
      <c r="E1929">
        <v>99</v>
      </c>
      <c r="F1929">
        <v>99</v>
      </c>
      <c r="G1929">
        <v>1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99</v>
      </c>
      <c r="P1929">
        <v>9999</v>
      </c>
      <c r="Q1929">
        <v>1639</v>
      </c>
      <c r="R1929">
        <v>15376.25</v>
      </c>
      <c r="S1929">
        <v>14922</v>
      </c>
      <c r="T1929">
        <v>40.762562464377069</v>
      </c>
      <c r="U1929">
        <v>43.575121946467902</v>
      </c>
      <c r="V1929">
        <v>16.150686936021462</v>
      </c>
      <c r="W1929">
        <v>55.33520975740516</v>
      </c>
      <c r="X1929">
        <v>156.5241452152288</v>
      </c>
      <c r="Y1929">
        <v>140.81256483212752</v>
      </c>
      <c r="Z1929">
        <v>145.09912880310955</v>
      </c>
      <c r="AA1929">
        <v>30.486351177873299</v>
      </c>
      <c r="AB1929">
        <v>4.9416124522023752</v>
      </c>
      <c r="AC1929">
        <v>-45.35115367835968</v>
      </c>
    </row>
    <row r="1930" spans="1:29">
      <c r="A1930">
        <v>4</v>
      </c>
      <c r="B1930">
        <v>106</v>
      </c>
      <c r="C1930">
        <v>1997</v>
      </c>
      <c r="D1930">
        <v>99</v>
      </c>
      <c r="E1930">
        <v>99</v>
      </c>
      <c r="F1930">
        <v>99</v>
      </c>
      <c r="G1930">
        <v>2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99</v>
      </c>
      <c r="P1930">
        <v>9999</v>
      </c>
      <c r="Q1930">
        <v>1115</v>
      </c>
      <c r="R1930">
        <v>11178.75</v>
      </c>
      <c r="S1930">
        <v>8683.5</v>
      </c>
      <c r="T1930">
        <v>29.634956192092041</v>
      </c>
      <c r="U1930">
        <v>25.10001570594358</v>
      </c>
      <c r="V1930">
        <v>15.776271944537628</v>
      </c>
      <c r="W1930">
        <v>55.791904186100084</v>
      </c>
      <c r="X1930">
        <v>153.24424375929075</v>
      </c>
      <c r="Y1930">
        <v>111.56654366543702</v>
      </c>
      <c r="Z1930">
        <v>143.62578453388656</v>
      </c>
      <c r="AA1930">
        <v>30.009986201582645</v>
      </c>
      <c r="AB1930">
        <v>5.1224648906023322</v>
      </c>
      <c r="AC1930">
        <v>-38.073398867356545</v>
      </c>
    </row>
    <row r="1931" spans="1:29">
      <c r="A1931">
        <v>4</v>
      </c>
      <c r="B1931">
        <v>107</v>
      </c>
      <c r="C1931">
        <v>1997</v>
      </c>
      <c r="D1931">
        <v>99</v>
      </c>
      <c r="E1931">
        <v>99</v>
      </c>
      <c r="F1931">
        <v>99</v>
      </c>
      <c r="G1931">
        <v>3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99</v>
      </c>
      <c r="P1931">
        <v>9999</v>
      </c>
      <c r="Q1931">
        <v>932</v>
      </c>
      <c r="R1931">
        <v>9680.5</v>
      </c>
      <c r="S1931">
        <v>9241.5</v>
      </c>
      <c r="T1931">
        <v>25.66308338745808</v>
      </c>
      <c r="U1931">
        <v>27.083070192365181</v>
      </c>
      <c r="V1931">
        <v>15.83120706575073</v>
      </c>
      <c r="W1931">
        <v>55.606773792133311</v>
      </c>
      <c r="X1931">
        <v>157.02645347677324</v>
      </c>
      <c r="Y1931">
        <v>139.01233407365322</v>
      </c>
      <c r="Z1931">
        <v>145.61585240491263</v>
      </c>
      <c r="AA1931">
        <v>30.041915876190007</v>
      </c>
      <c r="AB1931">
        <v>5.2302881725105195</v>
      </c>
      <c r="AC1931">
        <v>-49.296703687305857</v>
      </c>
    </row>
    <row r="1932" spans="1:29">
      <c r="A1932">
        <v>4</v>
      </c>
      <c r="B1932">
        <v>108</v>
      </c>
      <c r="C1932">
        <v>1997</v>
      </c>
      <c r="D1932">
        <v>99</v>
      </c>
      <c r="E1932">
        <v>99</v>
      </c>
      <c r="F1932">
        <v>99</v>
      </c>
      <c r="G1932">
        <v>4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99</v>
      </c>
      <c r="P1932">
        <v>9999</v>
      </c>
      <c r="Q1932">
        <v>210</v>
      </c>
      <c r="R1932">
        <v>1486</v>
      </c>
      <c r="S1932">
        <v>1486</v>
      </c>
      <c r="T1932">
        <v>3.9393979560727952</v>
      </c>
      <c r="U1932">
        <v>4.2417921552233446</v>
      </c>
      <c r="V1932">
        <v>15.7207267833109</v>
      </c>
      <c r="W1932">
        <v>55.626514131897686</v>
      </c>
      <c r="X1932">
        <v>153.66752747565221</v>
      </c>
      <c r="Y1932">
        <v>141.83512786002703</v>
      </c>
      <c r="Z1932">
        <v>141.83512786002703</v>
      </c>
      <c r="AA1932">
        <v>30.909539424039156</v>
      </c>
      <c r="AB1932">
        <v>4.7111530668026678</v>
      </c>
      <c r="AC1932">
        <v>-56.109025700885432</v>
      </c>
    </row>
    <row r="1933" spans="1:29">
      <c r="A1933">
        <v>4</v>
      </c>
      <c r="B1933">
        <v>109</v>
      </c>
      <c r="C1933">
        <v>1996</v>
      </c>
      <c r="D1933">
        <v>99</v>
      </c>
      <c r="E1933">
        <v>99</v>
      </c>
      <c r="F1933">
        <v>99</v>
      </c>
      <c r="G1933">
        <v>1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99</v>
      </c>
      <c r="P1933">
        <v>9999</v>
      </c>
      <c r="Q1933">
        <v>1796</v>
      </c>
      <c r="R1933">
        <v>14998</v>
      </c>
      <c r="S1933">
        <v>14336</v>
      </c>
      <c r="T1933">
        <v>43.913186692530097</v>
      </c>
      <c r="U1933">
        <v>46.427455332294301</v>
      </c>
      <c r="V1933">
        <v>16.168355780770778</v>
      </c>
      <c r="W1933">
        <v>54.801339285714306</v>
      </c>
      <c r="X1933">
        <v>155.76703112599878</v>
      </c>
      <c r="Y1933">
        <v>138.48062408321155</v>
      </c>
      <c r="Z1933">
        <v>144.87530691964329</v>
      </c>
      <c r="AA1933">
        <v>30.028642493838873</v>
      </c>
      <c r="AB1933">
        <v>4.6434704050680118</v>
      </c>
      <c r="AC1933">
        <v>-51.345072505222049</v>
      </c>
    </row>
    <row r="1934" spans="1:29">
      <c r="A1934">
        <v>4</v>
      </c>
      <c r="B1934">
        <v>110</v>
      </c>
      <c r="C1934">
        <v>1996</v>
      </c>
      <c r="D1934">
        <v>99</v>
      </c>
      <c r="E1934">
        <v>99</v>
      </c>
      <c r="F1934">
        <v>99</v>
      </c>
      <c r="G1934">
        <v>2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99</v>
      </c>
      <c r="P1934">
        <v>9999</v>
      </c>
      <c r="Q1934">
        <v>1174</v>
      </c>
      <c r="R1934">
        <v>10140</v>
      </c>
      <c r="S1934">
        <v>8282</v>
      </c>
      <c r="T1934">
        <v>29.689272773853546</v>
      </c>
      <c r="U1934">
        <v>26.064649508022796</v>
      </c>
      <c r="V1934">
        <v>15.69063116370809</v>
      </c>
      <c r="W1934">
        <v>55.622313450857312</v>
      </c>
      <c r="X1934">
        <v>149.78956579714969</v>
      </c>
      <c r="Y1934">
        <v>114.99035502958556</v>
      </c>
      <c r="Z1934">
        <v>140.78751509297237</v>
      </c>
      <c r="AA1934">
        <v>29.149348937414519</v>
      </c>
      <c r="AB1934">
        <v>3.8255959421085071</v>
      </c>
      <c r="AC1934">
        <v>-62.815954919291059</v>
      </c>
    </row>
    <row r="1935" spans="1:29">
      <c r="A1935">
        <v>4</v>
      </c>
      <c r="B1935">
        <v>111</v>
      </c>
      <c r="C1935">
        <v>1996</v>
      </c>
      <c r="D1935">
        <v>99</v>
      </c>
      <c r="E1935">
        <v>99</v>
      </c>
      <c r="F1935">
        <v>99</v>
      </c>
      <c r="G1935">
        <v>3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99</v>
      </c>
      <c r="P1935">
        <v>9999</v>
      </c>
      <c r="Q1935">
        <v>943</v>
      </c>
      <c r="R1935">
        <v>8382.75</v>
      </c>
      <c r="S1935">
        <v>7960.25</v>
      </c>
      <c r="T1935">
        <v>24.544156937378762</v>
      </c>
      <c r="U1935">
        <v>25.575687888616169</v>
      </c>
      <c r="V1935">
        <v>16.200411559452444</v>
      </c>
      <c r="W1935">
        <v>55.357934738230611</v>
      </c>
      <c r="X1935">
        <v>155.34951195531846</v>
      </c>
      <c r="Y1935">
        <v>136.48605767796909</v>
      </c>
      <c r="Z1935">
        <v>143.73022204076452</v>
      </c>
      <c r="AA1935">
        <v>29.715773109371991</v>
      </c>
      <c r="AB1935">
        <v>4.8875602578990636</v>
      </c>
      <c r="AC1935">
        <v>-53.869356322202691</v>
      </c>
    </row>
    <row r="1936" spans="1:29">
      <c r="A1936">
        <v>4</v>
      </c>
      <c r="B1936">
        <v>112</v>
      </c>
      <c r="C1936">
        <v>1996</v>
      </c>
      <c r="D1936">
        <v>99</v>
      </c>
      <c r="E1936">
        <v>99</v>
      </c>
      <c r="F1936">
        <v>99</v>
      </c>
      <c r="G1936">
        <v>4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99</v>
      </c>
      <c r="P1936">
        <v>9999</v>
      </c>
      <c r="Q1936">
        <v>170</v>
      </c>
      <c r="R1936">
        <v>633</v>
      </c>
      <c r="S1936">
        <v>634</v>
      </c>
      <c r="T1936">
        <v>1.8533835962376024</v>
      </c>
      <c r="U1936">
        <v>1.9322072710667495</v>
      </c>
      <c r="V1936">
        <v>14.55134281200632</v>
      </c>
      <c r="W1936">
        <v>55.181388012618307</v>
      </c>
      <c r="X1936">
        <v>147.79438570907749</v>
      </c>
      <c r="Y1936">
        <v>136.5518167456558</v>
      </c>
      <c r="Z1936">
        <v>136.33643533123043</v>
      </c>
      <c r="AA1936">
        <v>29.945467480477088</v>
      </c>
      <c r="AB1936">
        <v>4.1300125607138094</v>
      </c>
      <c r="AC1936">
        <v>-50.843215063036077</v>
      </c>
    </row>
    <row r="1937" spans="1:29">
      <c r="A1937">
        <v>5</v>
      </c>
      <c r="B1937">
        <v>1</v>
      </c>
      <c r="C1937">
        <v>1996</v>
      </c>
      <c r="D1937">
        <v>99</v>
      </c>
      <c r="E1937">
        <v>99</v>
      </c>
      <c r="F1937">
        <v>99</v>
      </c>
      <c r="G1937">
        <v>99</v>
      </c>
      <c r="H1937">
        <v>1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99</v>
      </c>
      <c r="P1937">
        <v>9999</v>
      </c>
      <c r="Q1937">
        <v>3276</v>
      </c>
      <c r="R1937">
        <v>27860.5</v>
      </c>
      <c r="S1937">
        <v>26939.5</v>
      </c>
      <c r="T1937">
        <v>81.573765691907909</v>
      </c>
      <c r="U1937">
        <v>86.206472676296229</v>
      </c>
      <c r="V1937">
        <v>16.237325245419139</v>
      </c>
      <c r="W1937">
        <v>55.262792553685081</v>
      </c>
      <c r="X1937">
        <v>154.55199205498451</v>
      </c>
      <c r="Y1937">
        <v>138.41987401518273</v>
      </c>
      <c r="Z1937">
        <v>143.15213348428881</v>
      </c>
      <c r="AA1937">
        <v>29.729214592603597</v>
      </c>
      <c r="AB1937">
        <v>4.4715579106616525</v>
      </c>
      <c r="AC1937">
        <v>-54.765992292636561</v>
      </c>
    </row>
    <row r="1938" spans="1:29">
      <c r="A1938">
        <v>5</v>
      </c>
      <c r="B1938">
        <v>2</v>
      </c>
      <c r="C1938">
        <v>1997</v>
      </c>
      <c r="D1938">
        <v>99</v>
      </c>
      <c r="E1938">
        <v>99</v>
      </c>
      <c r="F1938">
        <v>99</v>
      </c>
      <c r="G1938">
        <v>99</v>
      </c>
      <c r="H1938">
        <v>1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99</v>
      </c>
      <c r="P1938">
        <v>9999</v>
      </c>
      <c r="Q1938">
        <v>3101</v>
      </c>
      <c r="R1938">
        <v>30712.25</v>
      </c>
      <c r="S1938">
        <v>29952.75</v>
      </c>
      <c r="T1938">
        <v>81.418421854910321</v>
      </c>
      <c r="U1938">
        <v>87.378304094598249</v>
      </c>
      <c r="V1938">
        <v>16.123859372074659</v>
      </c>
      <c r="W1938">
        <v>55.572359800018369</v>
      </c>
      <c r="X1938">
        <v>156.51524455583674</v>
      </c>
      <c r="Y1938">
        <v>141.36607705394411</v>
      </c>
      <c r="Z1938">
        <v>144.95064059226598</v>
      </c>
      <c r="AA1938">
        <v>30.408097331521972</v>
      </c>
      <c r="AB1938">
        <v>5.0500716738860838</v>
      </c>
      <c r="AC1938">
        <v>-44.814684355858446</v>
      </c>
    </row>
    <row r="1939" spans="1:29">
      <c r="A1939">
        <v>5</v>
      </c>
      <c r="B1939">
        <v>3</v>
      </c>
      <c r="C1939">
        <v>1998</v>
      </c>
      <c r="D1939">
        <v>99</v>
      </c>
      <c r="E1939">
        <v>99</v>
      </c>
      <c r="F1939">
        <v>99</v>
      </c>
      <c r="G1939">
        <v>99</v>
      </c>
      <c r="H1939">
        <v>1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99</v>
      </c>
      <c r="P1939">
        <v>9999</v>
      </c>
      <c r="Q1939">
        <v>2966</v>
      </c>
      <c r="R1939">
        <v>30909</v>
      </c>
      <c r="S1939">
        <v>30245</v>
      </c>
      <c r="T1939">
        <v>82.529087037494378</v>
      </c>
      <c r="U1939">
        <v>89.648442013981636</v>
      </c>
      <c r="V1939">
        <v>15.40379824646543</v>
      </c>
      <c r="W1939">
        <v>55.388857662423526</v>
      </c>
      <c r="X1939">
        <v>158.29207094379237</v>
      </c>
      <c r="Y1939">
        <v>143.31582387006983</v>
      </c>
      <c r="Z1939">
        <v>146.4621854852038</v>
      </c>
      <c r="AA1939">
        <v>30.764871132549153</v>
      </c>
      <c r="AB1939">
        <v>5.2089877174106993</v>
      </c>
      <c r="AC1939">
        <v>-44.639312660663634</v>
      </c>
    </row>
    <row r="1940" spans="1:29">
      <c r="A1940">
        <v>5</v>
      </c>
      <c r="B1940">
        <v>4</v>
      </c>
      <c r="C1940">
        <v>1999</v>
      </c>
      <c r="D1940">
        <v>99</v>
      </c>
      <c r="E1940">
        <v>99</v>
      </c>
      <c r="F1940">
        <v>99</v>
      </c>
      <c r="G1940">
        <v>99</v>
      </c>
      <c r="H1940">
        <v>1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99</v>
      </c>
      <c r="P1940">
        <v>9999</v>
      </c>
      <c r="Q1940">
        <v>3729</v>
      </c>
      <c r="R1940">
        <v>31756.75</v>
      </c>
      <c r="S1940">
        <v>31201.5</v>
      </c>
      <c r="T1940">
        <v>79.546493496734271</v>
      </c>
      <c r="U1940">
        <v>84.546203224300015</v>
      </c>
      <c r="V1940">
        <v>15.170695993765104</v>
      </c>
      <c r="W1940">
        <v>55.498774097399135</v>
      </c>
      <c r="X1940">
        <v>158.16657365845575</v>
      </c>
      <c r="Y1940">
        <v>143.70790461870223</v>
      </c>
      <c r="Z1940">
        <v>146.26527570789776</v>
      </c>
      <c r="AA1940">
        <v>30.984849186545127</v>
      </c>
      <c r="AB1940">
        <v>4.999270798471116</v>
      </c>
      <c r="AC1940">
        <v>-49.690733500992685</v>
      </c>
    </row>
    <row r="1941" spans="1:29">
      <c r="A1941">
        <v>5</v>
      </c>
      <c r="B1941">
        <v>5</v>
      </c>
      <c r="C1941">
        <v>2000</v>
      </c>
      <c r="D1941">
        <v>99</v>
      </c>
      <c r="E1941">
        <v>99</v>
      </c>
      <c r="F1941">
        <v>99</v>
      </c>
      <c r="G1941">
        <v>99</v>
      </c>
      <c r="H1941">
        <v>1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99</v>
      </c>
      <c r="P1941">
        <v>9999</v>
      </c>
      <c r="Q1941">
        <v>2361</v>
      </c>
      <c r="R1941">
        <v>29109.25</v>
      </c>
      <c r="S1941">
        <v>28775.25</v>
      </c>
      <c r="T1941">
        <v>80.991200918165049</v>
      </c>
      <c r="U1941">
        <v>82.359538220621104</v>
      </c>
      <c r="V1941">
        <v>13.23510567946615</v>
      </c>
      <c r="W1941">
        <v>55.841078704789687</v>
      </c>
      <c r="X1941">
        <v>157.3549698840194</v>
      </c>
      <c r="Y1941">
        <v>143.71188196191815</v>
      </c>
      <c r="Z1941">
        <v>145.37997410969379</v>
      </c>
      <c r="AA1941">
        <v>30.633733643899955</v>
      </c>
      <c r="AB1941">
        <v>4.8906807715585394</v>
      </c>
      <c r="AC1941">
        <v>-54.415682584894256</v>
      </c>
    </row>
    <row r="1942" spans="1:29">
      <c r="A1942">
        <v>5</v>
      </c>
      <c r="B1942">
        <v>6</v>
      </c>
      <c r="C1942">
        <v>2001</v>
      </c>
      <c r="D1942">
        <v>99</v>
      </c>
      <c r="E1942">
        <v>99</v>
      </c>
      <c r="F1942">
        <v>99</v>
      </c>
      <c r="G1942">
        <v>99</v>
      </c>
      <c r="H1942">
        <v>1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99</v>
      </c>
      <c r="P1942">
        <v>9999</v>
      </c>
      <c r="Q1942">
        <v>1883</v>
      </c>
      <c r="R1942">
        <v>23912</v>
      </c>
      <c r="S1942">
        <v>23587</v>
      </c>
      <c r="T1942">
        <v>79.580663948747812</v>
      </c>
      <c r="U1942">
        <v>80.448221732684303</v>
      </c>
      <c r="V1942">
        <v>13.40715958514553</v>
      </c>
      <c r="W1942">
        <v>56.064315088820088</v>
      </c>
      <c r="X1942">
        <v>154.45563853305396</v>
      </c>
      <c r="Y1942">
        <v>140.76542321846762</v>
      </c>
      <c r="Z1942">
        <v>142.70499851613161</v>
      </c>
      <c r="AA1942">
        <v>30.376414262774727</v>
      </c>
      <c r="AB1942">
        <v>4.6742781070301884</v>
      </c>
      <c r="AC1942">
        <v>-50.69759641118165</v>
      </c>
    </row>
    <row r="1943" spans="1:29">
      <c r="A1943">
        <v>5</v>
      </c>
      <c r="B1943">
        <v>7</v>
      </c>
      <c r="C1943">
        <v>2002</v>
      </c>
      <c r="D1943">
        <v>99</v>
      </c>
      <c r="E1943">
        <v>99</v>
      </c>
      <c r="F1943">
        <v>99</v>
      </c>
      <c r="G1943">
        <v>99</v>
      </c>
      <c r="H1943">
        <v>1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99</v>
      </c>
      <c r="P1943">
        <v>9999</v>
      </c>
      <c r="Q1943">
        <v>1716</v>
      </c>
      <c r="R1943">
        <v>26438</v>
      </c>
      <c r="S1943">
        <v>26073</v>
      </c>
      <c r="T1943">
        <v>80.003631301821699</v>
      </c>
      <c r="U1943">
        <v>81.259195034125696</v>
      </c>
      <c r="V1943">
        <v>13.148914441334444</v>
      </c>
      <c r="W1943">
        <v>55.614812257891295</v>
      </c>
      <c r="X1943">
        <v>157.87079925420159</v>
      </c>
      <c r="Y1943">
        <v>143.91977456691117</v>
      </c>
      <c r="Z1943">
        <v>145.93452997353575</v>
      </c>
      <c r="AA1943">
        <v>31.043644091490474</v>
      </c>
      <c r="AB1943">
        <v>4.606315210577808</v>
      </c>
      <c r="AC1943">
        <v>-48.085695115230926</v>
      </c>
    </row>
    <row r="1944" spans="1:29">
      <c r="A1944">
        <v>5</v>
      </c>
      <c r="B1944">
        <v>8</v>
      </c>
      <c r="C1944">
        <v>2003</v>
      </c>
      <c r="D1944">
        <v>99</v>
      </c>
      <c r="E1944">
        <v>99</v>
      </c>
      <c r="F1944">
        <v>99</v>
      </c>
      <c r="G1944">
        <v>99</v>
      </c>
      <c r="H1944">
        <v>1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99</v>
      </c>
      <c r="P1944">
        <v>9999</v>
      </c>
      <c r="Q1944">
        <v>1668</v>
      </c>
      <c r="R1944">
        <v>25032</v>
      </c>
      <c r="S1944">
        <v>24706</v>
      </c>
      <c r="T1944">
        <v>77.194930150800261</v>
      </c>
      <c r="U1944">
        <v>78.671899952020993</v>
      </c>
      <c r="V1944">
        <v>13.343759987216361</v>
      </c>
      <c r="W1944">
        <v>55.88108151865945</v>
      </c>
      <c r="X1944">
        <v>159.87005755060378</v>
      </c>
      <c r="Y1944">
        <v>145.85294423138347</v>
      </c>
      <c r="Z1944">
        <v>147.77749939285965</v>
      </c>
      <c r="AA1944">
        <v>32.091188573077673</v>
      </c>
      <c r="AB1944">
        <v>4.6206126674284684</v>
      </c>
      <c r="AC1944">
        <v>-48.31130356096088</v>
      </c>
    </row>
    <row r="1945" spans="1:29">
      <c r="A1945">
        <v>5</v>
      </c>
      <c r="B1945">
        <v>9</v>
      </c>
      <c r="C1945">
        <v>2004</v>
      </c>
      <c r="D1945">
        <v>99</v>
      </c>
      <c r="E1945">
        <v>99</v>
      </c>
      <c r="F1945">
        <v>99</v>
      </c>
      <c r="G1945">
        <v>99</v>
      </c>
      <c r="H1945">
        <v>1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99</v>
      </c>
      <c r="P1945">
        <v>9999</v>
      </c>
      <c r="Q1945">
        <v>1623</v>
      </c>
      <c r="R1945">
        <v>27619</v>
      </c>
      <c r="S1945">
        <v>27164</v>
      </c>
      <c r="T1945">
        <v>72.565092877223393</v>
      </c>
      <c r="U1945">
        <v>74.531012416031373</v>
      </c>
      <c r="V1945">
        <v>14.791918606756212</v>
      </c>
      <c r="W1945">
        <v>56.247165365925511</v>
      </c>
      <c r="X1945">
        <v>160.5319943793296</v>
      </c>
      <c r="Y1945">
        <v>146.0370976501689</v>
      </c>
      <c r="Z1945">
        <v>148.48323516418844</v>
      </c>
      <c r="AA1945">
        <v>32.04683836604967</v>
      </c>
      <c r="AB1945">
        <v>4.6705343243757955</v>
      </c>
      <c r="AC1945">
        <v>-50.750380418647119</v>
      </c>
    </row>
    <row r="1946" spans="1:29">
      <c r="A1946">
        <v>5</v>
      </c>
      <c r="B1946">
        <v>10</v>
      </c>
      <c r="C1946">
        <v>2005</v>
      </c>
      <c r="D1946">
        <v>99</v>
      </c>
      <c r="E1946">
        <v>99</v>
      </c>
      <c r="F1946">
        <v>99</v>
      </c>
      <c r="G1946">
        <v>99</v>
      </c>
      <c r="H1946">
        <v>1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99</v>
      </c>
      <c r="P1946">
        <v>9999</v>
      </c>
      <c r="Q1946">
        <v>1479</v>
      </c>
      <c r="R1946">
        <v>29005</v>
      </c>
      <c r="S1946">
        <v>28514</v>
      </c>
      <c r="T1946">
        <v>74.160248010482917</v>
      </c>
      <c r="U1946">
        <v>75.825149226510149</v>
      </c>
      <c r="V1946">
        <v>15.598034821582489</v>
      </c>
      <c r="W1946">
        <v>56.747597671319355</v>
      </c>
      <c r="X1946">
        <v>161.02472338706522</v>
      </c>
      <c r="Y1946">
        <v>146.51206688502023</v>
      </c>
      <c r="Z1946">
        <v>149.03494774496778</v>
      </c>
      <c r="AA1946">
        <v>32.296804184260843</v>
      </c>
      <c r="AB1946">
        <v>4.745521178716241</v>
      </c>
      <c r="AC1946">
        <v>-49.327916282853664</v>
      </c>
    </row>
    <row r="1947" spans="1:29">
      <c r="A1947">
        <v>5</v>
      </c>
      <c r="B1947">
        <v>11</v>
      </c>
      <c r="C1947">
        <v>2006</v>
      </c>
      <c r="D1947">
        <v>99</v>
      </c>
      <c r="E1947">
        <v>99</v>
      </c>
      <c r="F1947">
        <v>99</v>
      </c>
      <c r="G1947">
        <v>99</v>
      </c>
      <c r="H1947">
        <v>1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99</v>
      </c>
      <c r="P1947">
        <v>9999</v>
      </c>
      <c r="Q1947">
        <v>1340</v>
      </c>
      <c r="R1947">
        <v>34403</v>
      </c>
      <c r="S1947">
        <v>34274</v>
      </c>
      <c r="T1947">
        <v>77.875365008941273</v>
      </c>
      <c r="U1947">
        <v>79.616059499110889</v>
      </c>
      <c r="V1947">
        <v>15.617300816789236</v>
      </c>
      <c r="W1947">
        <v>56.856159187722483</v>
      </c>
      <c r="X1947">
        <v>161.14365419957525</v>
      </c>
      <c r="Y1947">
        <v>148.29640438333817</v>
      </c>
      <c r="Z1947">
        <v>148.85456030810477</v>
      </c>
      <c r="AA1947">
        <v>32.119528486231509</v>
      </c>
      <c r="AB1947">
        <v>4.6621295029701555</v>
      </c>
      <c r="AC1947">
        <v>-48.040395576423109</v>
      </c>
    </row>
    <row r="1948" spans="1:29">
      <c r="A1948">
        <v>5</v>
      </c>
      <c r="B1948">
        <v>12</v>
      </c>
      <c r="C1948">
        <v>2007</v>
      </c>
      <c r="D1948">
        <v>99</v>
      </c>
      <c r="E1948">
        <v>99</v>
      </c>
      <c r="F1948">
        <v>99</v>
      </c>
      <c r="G1948">
        <v>99</v>
      </c>
      <c r="H1948">
        <v>1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99</v>
      </c>
      <c r="P1948">
        <v>9999</v>
      </c>
      <c r="Q1948">
        <v>1261</v>
      </c>
      <c r="R1948">
        <v>34694</v>
      </c>
      <c r="S1948">
        <v>34594</v>
      </c>
      <c r="T1948">
        <v>79.015213628495957</v>
      </c>
      <c r="U1948">
        <v>80.571269568954108</v>
      </c>
      <c r="V1948">
        <v>15.131780711362197</v>
      </c>
      <c r="W1948">
        <v>56.678672602185351</v>
      </c>
      <c r="X1948">
        <v>163.20749101836395</v>
      </c>
      <c r="Y1948">
        <v>150.28833227647581</v>
      </c>
      <c r="Z1948">
        <v>150.72276695380845</v>
      </c>
      <c r="AA1948">
        <v>32.598771390781138</v>
      </c>
      <c r="AB1948">
        <v>4.7248820877428912</v>
      </c>
      <c r="AC1948">
        <v>-48.634261388941759</v>
      </c>
    </row>
    <row r="1949" spans="1:29">
      <c r="A1949">
        <v>5</v>
      </c>
      <c r="B1949">
        <v>13</v>
      </c>
      <c r="C1949">
        <v>2008</v>
      </c>
      <c r="D1949">
        <v>99</v>
      </c>
      <c r="E1949">
        <v>99</v>
      </c>
      <c r="F1949">
        <v>99</v>
      </c>
      <c r="G1949">
        <v>99</v>
      </c>
      <c r="H1949">
        <v>1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99</v>
      </c>
      <c r="P1949">
        <v>9999</v>
      </c>
      <c r="Q1949">
        <v>1253</v>
      </c>
      <c r="R1949">
        <v>34412</v>
      </c>
      <c r="S1949">
        <v>34316</v>
      </c>
      <c r="T1949">
        <v>81.11446351122008</v>
      </c>
      <c r="U1949">
        <v>83.028228052576353</v>
      </c>
      <c r="V1949">
        <v>15.083343019876787</v>
      </c>
      <c r="W1949">
        <v>56.686676768854149</v>
      </c>
      <c r="X1949">
        <v>162.08746186828739</v>
      </c>
      <c r="Y1949">
        <v>149.27373009415365</v>
      </c>
      <c r="Z1949">
        <v>149.69132766056691</v>
      </c>
      <c r="AA1949">
        <v>33.236918238241238</v>
      </c>
      <c r="AB1949">
        <v>4.8169280699997685</v>
      </c>
      <c r="AC1949">
        <v>-46.512914730914417</v>
      </c>
    </row>
    <row r="1950" spans="1:29">
      <c r="A1950">
        <v>5</v>
      </c>
      <c r="B1950">
        <v>14</v>
      </c>
      <c r="C1950">
        <v>2009</v>
      </c>
      <c r="D1950">
        <v>99</v>
      </c>
      <c r="E1950">
        <v>99</v>
      </c>
      <c r="F1950">
        <v>99</v>
      </c>
      <c r="G1950">
        <v>99</v>
      </c>
      <c r="H1950">
        <v>1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99</v>
      </c>
      <c r="P1950">
        <v>9999</v>
      </c>
      <c r="Q1950">
        <v>1131</v>
      </c>
      <c r="R1950">
        <v>34261</v>
      </c>
      <c r="S1950">
        <v>34167</v>
      </c>
      <c r="T1950">
        <v>77.749285163164359</v>
      </c>
      <c r="U1950">
        <v>79.467617190101905</v>
      </c>
      <c r="V1950">
        <v>15.520037360263856</v>
      </c>
      <c r="W1950">
        <v>57.278865572043209</v>
      </c>
      <c r="X1950">
        <v>160.69146150181075</v>
      </c>
      <c r="Y1950">
        <v>147.96591751554311</v>
      </c>
      <c r="Z1950">
        <v>148.37300026341271</v>
      </c>
      <c r="AA1950">
        <v>33.121384668547243</v>
      </c>
      <c r="AB1950">
        <v>5.0075512061428125</v>
      </c>
      <c r="AC1950">
        <v>-45.507378894491346</v>
      </c>
    </row>
    <row r="1951" spans="1:29">
      <c r="A1951">
        <v>5</v>
      </c>
      <c r="B1951">
        <v>15</v>
      </c>
      <c r="C1951">
        <v>2010</v>
      </c>
      <c r="D1951">
        <v>99</v>
      </c>
      <c r="E1951">
        <v>99</v>
      </c>
      <c r="F1951">
        <v>99</v>
      </c>
      <c r="G1951">
        <v>99</v>
      </c>
      <c r="H1951">
        <v>1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99</v>
      </c>
      <c r="P1951">
        <v>9999</v>
      </c>
      <c r="Q1951">
        <v>1133</v>
      </c>
      <c r="R1951">
        <v>32813</v>
      </c>
      <c r="S1951">
        <v>32713</v>
      </c>
      <c r="T1951">
        <v>77.325321079297737</v>
      </c>
      <c r="U1951">
        <v>79.248479454972298</v>
      </c>
      <c r="V1951">
        <v>14.503123761923629</v>
      </c>
      <c r="W1951">
        <v>58.592975269770413</v>
      </c>
      <c r="X1951">
        <v>160.06450519257876</v>
      </c>
      <c r="Y1951">
        <v>147.38278944320828</v>
      </c>
      <c r="Z1951">
        <v>147.83332222663751</v>
      </c>
      <c r="AA1951">
        <v>32.72385889175775</v>
      </c>
      <c r="AB1951">
        <v>4.6780474116753998</v>
      </c>
      <c r="AC1951">
        <v>-44.108867887191714</v>
      </c>
    </row>
    <row r="1952" spans="1:29">
      <c r="A1952">
        <v>5</v>
      </c>
      <c r="B1952">
        <v>16</v>
      </c>
      <c r="C1952">
        <v>2011</v>
      </c>
      <c r="D1952">
        <v>99</v>
      </c>
      <c r="E1952">
        <v>99</v>
      </c>
      <c r="F1952">
        <v>99</v>
      </c>
      <c r="G1952">
        <v>99</v>
      </c>
      <c r="H1952">
        <v>1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99</v>
      </c>
      <c r="P1952">
        <v>9999</v>
      </c>
      <c r="Q1952">
        <v>1085</v>
      </c>
      <c r="R1952">
        <v>34935</v>
      </c>
      <c r="S1952">
        <v>34886</v>
      </c>
      <c r="T1952">
        <v>81.388034665921154</v>
      </c>
      <c r="U1952">
        <v>83.162622157234324</v>
      </c>
      <c r="V1952">
        <v>16.329841133533701</v>
      </c>
      <c r="W1952">
        <v>58.973886372756979</v>
      </c>
      <c r="X1952">
        <v>158.96165902284861</v>
      </c>
      <c r="Y1952">
        <v>146.53293516530564</v>
      </c>
      <c r="Z1952">
        <v>146.73875164822425</v>
      </c>
      <c r="AA1952">
        <v>32.941362316434969</v>
      </c>
      <c r="AB1952">
        <v>4.5663059204134289</v>
      </c>
      <c r="AC1952">
        <v>-41.38869249004884</v>
      </c>
    </row>
    <row r="1953" spans="1:39">
      <c r="A1953">
        <v>5</v>
      </c>
      <c r="B1953">
        <v>17</v>
      </c>
      <c r="C1953">
        <v>2012</v>
      </c>
      <c r="D1953">
        <v>99</v>
      </c>
      <c r="E1953">
        <v>99</v>
      </c>
      <c r="F1953">
        <v>99</v>
      </c>
      <c r="G1953">
        <v>99</v>
      </c>
      <c r="H1953">
        <v>1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99</v>
      </c>
      <c r="P1953">
        <v>9999</v>
      </c>
      <c r="Q1953">
        <v>963</v>
      </c>
      <c r="R1953">
        <v>35108</v>
      </c>
      <c r="S1953">
        <v>35043</v>
      </c>
      <c r="T1953">
        <v>81.692107222635869</v>
      </c>
      <c r="U1953">
        <v>83.458047087448875</v>
      </c>
      <c r="V1953">
        <v>16.340406744901443</v>
      </c>
      <c r="W1953">
        <v>59.118882515766323</v>
      </c>
      <c r="X1953">
        <v>159.53014385204389</v>
      </c>
      <c r="Y1953">
        <v>147.0000939956694</v>
      </c>
      <c r="Z1953">
        <v>147.27275918157579</v>
      </c>
      <c r="AA1953">
        <v>33.216587329634649</v>
      </c>
      <c r="AB1953">
        <v>4.5585122697540408</v>
      </c>
      <c r="AC1953">
        <v>-42.271026222549267</v>
      </c>
    </row>
    <row r="1954" spans="1:39">
      <c r="A1954">
        <v>5</v>
      </c>
      <c r="B1954">
        <v>18</v>
      </c>
      <c r="C1954">
        <v>2013</v>
      </c>
      <c r="D1954">
        <v>99</v>
      </c>
      <c r="E1954">
        <v>99</v>
      </c>
      <c r="F1954">
        <v>99</v>
      </c>
      <c r="G1954">
        <v>99</v>
      </c>
      <c r="H1954">
        <v>1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99</v>
      </c>
      <c r="P1954">
        <v>9999</v>
      </c>
      <c r="Q1954">
        <v>832</v>
      </c>
      <c r="R1954">
        <v>34828</v>
      </c>
      <c r="S1954">
        <v>34771</v>
      </c>
      <c r="T1954">
        <v>81.074537920759781</v>
      </c>
      <c r="U1954">
        <v>82.756628694986574</v>
      </c>
      <c r="V1954">
        <v>16.388595383025148</v>
      </c>
      <c r="W1954">
        <v>59.341405193983512</v>
      </c>
      <c r="X1954">
        <v>158.71769404848737</v>
      </c>
      <c r="Y1954">
        <v>146.28873951992637</v>
      </c>
      <c r="Z1954">
        <v>146.52855022863869</v>
      </c>
      <c r="AA1954">
        <v>33.113245012460659</v>
      </c>
      <c r="AB1954">
        <v>4.5057974885155412</v>
      </c>
      <c r="AC1954">
        <v>-42.812494351672001</v>
      </c>
    </row>
    <row r="1955" spans="1:39">
      <c r="A1955">
        <v>5</v>
      </c>
      <c r="B1955">
        <v>19</v>
      </c>
      <c r="C1955">
        <v>2014</v>
      </c>
      <c r="D1955">
        <v>99</v>
      </c>
      <c r="E1955">
        <v>99</v>
      </c>
      <c r="F1955">
        <v>99</v>
      </c>
      <c r="G1955">
        <v>99</v>
      </c>
      <c r="H1955">
        <v>1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99</v>
      </c>
      <c r="P1955">
        <v>9999</v>
      </c>
      <c r="Q1955">
        <v>985</v>
      </c>
      <c r="R1955">
        <v>40199</v>
      </c>
      <c r="S1955">
        <v>40154</v>
      </c>
      <c r="T1955">
        <v>92.136144854457953</v>
      </c>
      <c r="U1955">
        <v>93.320896465762715</v>
      </c>
      <c r="V1955">
        <v>16.117490484837937</v>
      </c>
      <c r="W1955">
        <v>59.350102106888485</v>
      </c>
      <c r="X1955">
        <v>156.43266326407519</v>
      </c>
      <c r="Y1955">
        <v>144.24247145451235</v>
      </c>
      <c r="Z1955">
        <v>144.40412188075763</v>
      </c>
      <c r="AA1955">
        <v>32.323674423308923</v>
      </c>
      <c r="AB1955">
        <v>4.4587852232102065</v>
      </c>
      <c r="AC1955">
        <v>-38.757015475759175</v>
      </c>
    </row>
    <row r="1956" spans="1:39">
      <c r="A1956">
        <v>5</v>
      </c>
      <c r="B1956">
        <v>20</v>
      </c>
      <c r="C1956">
        <v>2015</v>
      </c>
      <c r="D1956">
        <v>99</v>
      </c>
      <c r="E1956">
        <v>99</v>
      </c>
      <c r="F1956">
        <v>99</v>
      </c>
      <c r="G1956">
        <v>99</v>
      </c>
      <c r="H1956">
        <v>1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99</v>
      </c>
      <c r="P1956">
        <v>9999</v>
      </c>
      <c r="Q1956">
        <v>1162</v>
      </c>
      <c r="R1956">
        <v>43278</v>
      </c>
      <c r="S1956">
        <v>43276</v>
      </c>
      <c r="T1956">
        <v>88.7389788804593</v>
      </c>
      <c r="U1956">
        <v>90.1637968918659</v>
      </c>
      <c r="V1956">
        <v>15.099981514857424</v>
      </c>
      <c r="W1956">
        <v>59.234055827710513</v>
      </c>
      <c r="X1956">
        <v>152.766870859401</v>
      </c>
      <c r="Y1956">
        <v>141.0000739405701</v>
      </c>
      <c r="Z1956">
        <v>141.00659025787945</v>
      </c>
      <c r="AA1956">
        <v>31.616781132986937</v>
      </c>
      <c r="AB1956">
        <v>4.4621013724413743</v>
      </c>
      <c r="AC1956">
        <v>-32.229122085456375</v>
      </c>
      <c r="AD1956">
        <v>19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1189</v>
      </c>
      <c r="AM1956">
        <v>225</v>
      </c>
    </row>
    <row r="1957" spans="1:39">
      <c r="A1957">
        <v>5</v>
      </c>
      <c r="B1957">
        <v>21</v>
      </c>
      <c r="C1957">
        <v>2016</v>
      </c>
      <c r="D1957">
        <v>99</v>
      </c>
      <c r="E1957">
        <v>99</v>
      </c>
      <c r="F1957">
        <v>99</v>
      </c>
      <c r="G1957">
        <v>99</v>
      </c>
      <c r="H1957">
        <v>1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99</v>
      </c>
      <c r="P1957">
        <v>9999</v>
      </c>
      <c r="Q1957">
        <v>699</v>
      </c>
      <c r="R1957">
        <v>31769</v>
      </c>
      <c r="S1957">
        <v>31761</v>
      </c>
      <c r="T1957">
        <v>95.413863527150397</v>
      </c>
      <c r="U1957">
        <v>96.021518220489369</v>
      </c>
      <c r="V1957">
        <v>14.903018665995152</v>
      </c>
      <c r="W1957">
        <v>58.90661503101289</v>
      </c>
      <c r="X1957">
        <v>164.51402794693436</v>
      </c>
      <c r="Y1957">
        <v>151.81969530045069</v>
      </c>
      <c r="Z1957">
        <v>151.8579358332552</v>
      </c>
      <c r="AA1957">
        <v>30.124304923429683</v>
      </c>
      <c r="AB1957">
        <v>4.8790639423261775</v>
      </c>
      <c r="AC1957">
        <v>-45.427275334724719</v>
      </c>
      <c r="AD1957">
        <v>1087</v>
      </c>
      <c r="AE1957">
        <v>3</v>
      </c>
      <c r="AF1957">
        <v>0</v>
      </c>
      <c r="AG1957">
        <v>135</v>
      </c>
      <c r="AH1957">
        <v>2806</v>
      </c>
      <c r="AI1957">
        <v>310</v>
      </c>
      <c r="AJ1957">
        <v>425</v>
      </c>
      <c r="AK1957">
        <v>388</v>
      </c>
      <c r="AL1957">
        <v>677</v>
      </c>
      <c r="AM1957">
        <v>87</v>
      </c>
    </row>
    <row r="1958" spans="1:39">
      <c r="A1958">
        <v>5</v>
      </c>
      <c r="B1958">
        <v>22</v>
      </c>
      <c r="C1958">
        <v>2017</v>
      </c>
      <c r="D1958">
        <v>99</v>
      </c>
      <c r="E1958">
        <v>99</v>
      </c>
      <c r="F1958">
        <v>99</v>
      </c>
      <c r="G1958">
        <v>99</v>
      </c>
      <c r="H1958">
        <v>1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99</v>
      </c>
      <c r="P1958">
        <v>9999</v>
      </c>
      <c r="Q1958">
        <v>688</v>
      </c>
      <c r="R1958">
        <v>30788</v>
      </c>
      <c r="S1958">
        <v>30788</v>
      </c>
      <c r="T1958">
        <v>94.589695535961184</v>
      </c>
      <c r="U1958">
        <v>95.048648562473886</v>
      </c>
      <c r="V1958">
        <v>14.855625568403276</v>
      </c>
      <c r="W1958">
        <v>58.78702741327789</v>
      </c>
      <c r="X1958">
        <v>165.32457102575805</v>
      </c>
      <c r="Y1958">
        <v>152.59457905677451</v>
      </c>
      <c r="Z1958">
        <v>152.59457905677451</v>
      </c>
      <c r="AA1958">
        <v>30.356736860579382</v>
      </c>
      <c r="AB1958">
        <v>4.857360414846382</v>
      </c>
      <c r="AC1958">
        <v>-47.814246931657678</v>
      </c>
      <c r="AD1958">
        <v>1002</v>
      </c>
      <c r="AE1958">
        <v>1</v>
      </c>
      <c r="AF1958">
        <v>0</v>
      </c>
      <c r="AG1958">
        <v>93</v>
      </c>
      <c r="AH1958">
        <v>2303</v>
      </c>
      <c r="AI1958">
        <v>302</v>
      </c>
      <c r="AJ1958">
        <v>313</v>
      </c>
      <c r="AK1958">
        <v>306</v>
      </c>
      <c r="AL1958">
        <v>1042</v>
      </c>
      <c r="AM1958">
        <v>99</v>
      </c>
    </row>
    <row r="1959" spans="1:39">
      <c r="A1959">
        <v>5</v>
      </c>
      <c r="B1959">
        <v>23</v>
      </c>
      <c r="C1959">
        <v>2018</v>
      </c>
      <c r="D1959">
        <v>99</v>
      </c>
      <c r="E1959">
        <v>99</v>
      </c>
      <c r="F1959">
        <v>99</v>
      </c>
      <c r="G1959">
        <v>99</v>
      </c>
      <c r="H1959">
        <v>1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99</v>
      </c>
      <c r="P1959">
        <v>9999</v>
      </c>
      <c r="Q1959">
        <v>657</v>
      </c>
      <c r="R1959">
        <v>31577</v>
      </c>
      <c r="S1959">
        <v>31576</v>
      </c>
      <c r="T1959">
        <v>95.369978858350962</v>
      </c>
      <c r="U1959">
        <v>95.752001379235324</v>
      </c>
      <c r="V1959">
        <v>14.826075941349721</v>
      </c>
      <c r="W1959">
        <v>58.696605016468197</v>
      </c>
      <c r="X1959">
        <v>166.47571941548301</v>
      </c>
      <c r="Y1959">
        <v>153.65306710580444</v>
      </c>
      <c r="Z1959">
        <v>153.65793324043537</v>
      </c>
      <c r="AA1959">
        <v>31.167901019927257</v>
      </c>
      <c r="AB1959">
        <v>4.8492980460790784</v>
      </c>
      <c r="AC1959">
        <v>-46.732324244855299</v>
      </c>
      <c r="AD1959">
        <v>963</v>
      </c>
      <c r="AE1959">
        <v>0</v>
      </c>
      <c r="AF1959">
        <v>0</v>
      </c>
      <c r="AG1959">
        <v>86</v>
      </c>
      <c r="AH1959">
        <v>2454</v>
      </c>
      <c r="AI1959">
        <v>312</v>
      </c>
      <c r="AJ1959">
        <v>273</v>
      </c>
      <c r="AK1959">
        <v>255</v>
      </c>
      <c r="AL1959">
        <v>640</v>
      </c>
      <c r="AM1959">
        <v>82</v>
      </c>
    </row>
    <row r="1960" spans="1:39">
      <c r="A1960">
        <v>5</v>
      </c>
      <c r="B1960">
        <v>24</v>
      </c>
      <c r="C1960">
        <v>2019</v>
      </c>
      <c r="D1960">
        <v>99</v>
      </c>
      <c r="E1960">
        <v>99</v>
      </c>
      <c r="F1960">
        <v>99</v>
      </c>
      <c r="G1960">
        <v>99</v>
      </c>
      <c r="H1960">
        <v>1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99</v>
      </c>
      <c r="P1960">
        <v>9999</v>
      </c>
      <c r="Q1960">
        <v>624</v>
      </c>
      <c r="R1960">
        <v>28416</v>
      </c>
      <c r="S1960">
        <v>28381</v>
      </c>
      <c r="T1960">
        <v>86.190057326579506</v>
      </c>
      <c r="U1960">
        <v>86.933630369478607</v>
      </c>
      <c r="V1960">
        <v>15.052470439189189</v>
      </c>
      <c r="W1960">
        <v>59.128677636446909</v>
      </c>
      <c r="X1960">
        <v>166.33660526046083</v>
      </c>
      <c r="Y1960">
        <v>153.34150126689204</v>
      </c>
      <c r="Z1960">
        <v>153.53060498220657</v>
      </c>
      <c r="AA1960">
        <v>31.186702210073481</v>
      </c>
      <c r="AB1960">
        <v>4.6850568362227776</v>
      </c>
      <c r="AC1960">
        <v>-45.109711021997079</v>
      </c>
      <c r="AD1960">
        <v>996</v>
      </c>
      <c r="AE1960">
        <v>2</v>
      </c>
      <c r="AF1960">
        <v>0</v>
      </c>
      <c r="AG1960">
        <v>78</v>
      </c>
      <c r="AH1960">
        <v>2475</v>
      </c>
      <c r="AI1960">
        <v>282</v>
      </c>
      <c r="AJ1960">
        <v>355</v>
      </c>
      <c r="AK1960">
        <v>198</v>
      </c>
      <c r="AL1960">
        <v>195</v>
      </c>
      <c r="AM1960">
        <v>81</v>
      </c>
    </row>
    <row r="1961" spans="1:39">
      <c r="A1961">
        <v>5</v>
      </c>
      <c r="B1961">
        <v>25</v>
      </c>
      <c r="C1961">
        <v>2020</v>
      </c>
      <c r="D1961">
        <v>99</v>
      </c>
      <c r="E1961">
        <v>99</v>
      </c>
      <c r="F1961">
        <v>99</v>
      </c>
      <c r="G1961">
        <v>99</v>
      </c>
      <c r="H1961">
        <v>1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99</v>
      </c>
      <c r="P1961">
        <v>9999</v>
      </c>
      <c r="Q1961">
        <v>590</v>
      </c>
      <c r="R1961">
        <v>25841</v>
      </c>
      <c r="S1961">
        <v>25841</v>
      </c>
      <c r="T1961">
        <v>80.216675979387858</v>
      </c>
      <c r="U1961">
        <v>80.658198576786262</v>
      </c>
      <c r="V1961">
        <v>15.118803451878795</v>
      </c>
      <c r="W1961">
        <v>59.250416005572504</v>
      </c>
      <c r="X1961">
        <v>165.94806526435494</v>
      </c>
      <c r="Y1961">
        <v>153.17006423900077</v>
      </c>
      <c r="Z1961">
        <v>153.17006423900077</v>
      </c>
      <c r="AA1961">
        <v>30.835965761413043</v>
      </c>
      <c r="AB1961">
        <v>4.5923423120442308</v>
      </c>
      <c r="AC1961">
        <v>-42.289002030095851</v>
      </c>
      <c r="AD1961">
        <v>1096</v>
      </c>
      <c r="AE1961">
        <v>0</v>
      </c>
      <c r="AF1961">
        <v>0</v>
      </c>
      <c r="AG1961">
        <v>81</v>
      </c>
      <c r="AH1961">
        <v>2403</v>
      </c>
      <c r="AI1961">
        <v>280</v>
      </c>
      <c r="AJ1961">
        <v>334</v>
      </c>
      <c r="AK1961">
        <v>186</v>
      </c>
      <c r="AL1961">
        <v>225</v>
      </c>
      <c r="AM1961">
        <v>53</v>
      </c>
    </row>
    <row r="1962" spans="1:39">
      <c r="A1962">
        <v>5</v>
      </c>
      <c r="B1962">
        <v>26</v>
      </c>
      <c r="C1962">
        <v>2021</v>
      </c>
      <c r="D1962">
        <v>99</v>
      </c>
      <c r="E1962">
        <v>99</v>
      </c>
      <c r="F1962">
        <v>99</v>
      </c>
      <c r="G1962">
        <v>99</v>
      </c>
      <c r="H1962">
        <v>1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99</v>
      </c>
      <c r="P1962">
        <v>9999</v>
      </c>
      <c r="Q1962">
        <v>602</v>
      </c>
      <c r="R1962">
        <v>25592</v>
      </c>
      <c r="S1962">
        <v>25594</v>
      </c>
      <c r="T1962">
        <v>80.399610442650257</v>
      </c>
      <c r="U1962">
        <v>80.81916746216811</v>
      </c>
      <c r="V1962">
        <v>15.104134104407628</v>
      </c>
      <c r="W1962">
        <v>59.216261623818063</v>
      </c>
      <c r="X1962">
        <v>167.54456803097511</v>
      </c>
      <c r="Y1962">
        <v>154.65434745232909</v>
      </c>
      <c r="Z1962">
        <v>154.64226224896481</v>
      </c>
      <c r="AA1962">
        <v>30.399007947756274</v>
      </c>
      <c r="AB1962">
        <v>4.5306989117812808</v>
      </c>
      <c r="AC1962">
        <v>-40.15064320623997</v>
      </c>
      <c r="AD1962">
        <v>932</v>
      </c>
      <c r="AE1962">
        <v>0</v>
      </c>
      <c r="AF1962">
        <v>0</v>
      </c>
      <c r="AG1962">
        <v>86</v>
      </c>
      <c r="AH1962">
        <v>1975</v>
      </c>
      <c r="AI1962">
        <v>188</v>
      </c>
      <c r="AJ1962">
        <v>301</v>
      </c>
      <c r="AK1962">
        <v>114</v>
      </c>
      <c r="AL1962">
        <v>192</v>
      </c>
      <c r="AM1962">
        <v>57</v>
      </c>
    </row>
    <row r="1963" spans="1:39">
      <c r="A1963">
        <v>5</v>
      </c>
      <c r="B1963">
        <v>27</v>
      </c>
      <c r="C1963">
        <v>2022</v>
      </c>
      <c r="D1963">
        <v>99</v>
      </c>
      <c r="E1963">
        <v>99</v>
      </c>
      <c r="F1963">
        <v>99</v>
      </c>
      <c r="G1963">
        <v>99</v>
      </c>
      <c r="H1963">
        <v>1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99</v>
      </c>
      <c r="P1963">
        <v>9999</v>
      </c>
      <c r="Q1963">
        <v>665</v>
      </c>
      <c r="R1963">
        <v>25805</v>
      </c>
      <c r="S1963">
        <v>25799</v>
      </c>
      <c r="T1963">
        <v>81.754530477759488</v>
      </c>
      <c r="U1963">
        <v>82.11019834599189</v>
      </c>
      <c r="V1963">
        <v>14.95911645030033</v>
      </c>
      <c r="W1963">
        <v>59.027946819644143</v>
      </c>
      <c r="X1963">
        <v>168.15270961916931</v>
      </c>
      <c r="Y1963">
        <v>155.16766634373178</v>
      </c>
      <c r="Z1963">
        <v>155.20375324624979</v>
      </c>
      <c r="AA1963">
        <v>31.007435348203703</v>
      </c>
      <c r="AB1963">
        <v>4.688534723836824</v>
      </c>
      <c r="AC1963">
        <v>-41.792394393926173</v>
      </c>
      <c r="AD1963">
        <v>826</v>
      </c>
      <c r="AE1963">
        <v>0</v>
      </c>
      <c r="AF1963">
        <v>0</v>
      </c>
      <c r="AG1963">
        <v>101</v>
      </c>
      <c r="AH1963">
        <v>1991</v>
      </c>
      <c r="AI1963">
        <v>228</v>
      </c>
      <c r="AJ1963">
        <v>562</v>
      </c>
      <c r="AK1963">
        <v>170</v>
      </c>
      <c r="AL1963">
        <v>231</v>
      </c>
      <c r="AM1963">
        <v>86</v>
      </c>
    </row>
    <row r="1964" spans="1:39">
      <c r="A1964">
        <v>5</v>
      </c>
      <c r="B1964">
        <v>28</v>
      </c>
      <c r="C1964">
        <v>2023</v>
      </c>
      <c r="D1964">
        <v>99</v>
      </c>
      <c r="E1964">
        <v>99</v>
      </c>
      <c r="F1964">
        <v>99</v>
      </c>
      <c r="G1964">
        <v>99</v>
      </c>
      <c r="H1964">
        <v>1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594</v>
      </c>
      <c r="R1964">
        <v>24815</v>
      </c>
      <c r="S1964">
        <v>24815</v>
      </c>
      <c r="T1964">
        <v>82.634032634032621</v>
      </c>
      <c r="U1964">
        <v>82.905257575865377</v>
      </c>
      <c r="V1964">
        <v>5.9040902679830758</v>
      </c>
      <c r="W1964">
        <v>59.094499294781393</v>
      </c>
      <c r="X1964">
        <v>168.26838867642283</v>
      </c>
      <c r="Y1964">
        <v>155.31172274833696</v>
      </c>
      <c r="Z1964">
        <v>155.31172274833696</v>
      </c>
      <c r="AA1964">
        <v>31.330834190301751</v>
      </c>
      <c r="AB1964">
        <v>4.699562911986785</v>
      </c>
      <c r="AC1964">
        <v>-39.061423526199285</v>
      </c>
      <c r="AD1964">
        <v>837</v>
      </c>
      <c r="AE1964">
        <v>1</v>
      </c>
      <c r="AF1964">
        <v>0</v>
      </c>
      <c r="AG1964">
        <v>128</v>
      </c>
      <c r="AH1964">
        <v>1892</v>
      </c>
      <c r="AI1964">
        <v>255</v>
      </c>
      <c r="AJ1964">
        <v>456</v>
      </c>
      <c r="AK1964">
        <v>230</v>
      </c>
      <c r="AL1964">
        <v>254</v>
      </c>
      <c r="AM1964">
        <v>56</v>
      </c>
    </row>
    <row r="1965" spans="1:39">
      <c r="A1965">
        <v>5</v>
      </c>
      <c r="B1965">
        <v>29</v>
      </c>
      <c r="C1965">
        <v>1996</v>
      </c>
      <c r="D1965">
        <v>99</v>
      </c>
      <c r="E1965">
        <v>99</v>
      </c>
      <c r="F1965">
        <v>99</v>
      </c>
      <c r="G1965">
        <v>99</v>
      </c>
      <c r="H1965">
        <v>2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99</v>
      </c>
      <c r="P1965">
        <v>9999</v>
      </c>
      <c r="Q1965">
        <v>865</v>
      </c>
      <c r="R1965">
        <v>6293.25</v>
      </c>
      <c r="S1965">
        <v>4272.75</v>
      </c>
      <c r="T1965">
        <v>18.426234308092088</v>
      </c>
      <c r="U1965">
        <v>13.793527323703804</v>
      </c>
      <c r="V1965">
        <v>14.973344456361978</v>
      </c>
      <c r="W1965">
        <v>54.57656076297468</v>
      </c>
      <c r="X1965">
        <v>150.15680655626841</v>
      </c>
      <c r="Y1965">
        <v>98.050053628887866</v>
      </c>
      <c r="Z1965">
        <v>144.41600842548675</v>
      </c>
      <c r="AA1965">
        <v>30.080375034688959</v>
      </c>
      <c r="AB1965">
        <v>4.7109654486246404</v>
      </c>
      <c r="AC1965">
        <v>-53.152530717188945</v>
      </c>
    </row>
    <row r="1966" spans="1:39">
      <c r="A1966">
        <v>5</v>
      </c>
      <c r="B1966">
        <v>30</v>
      </c>
      <c r="C1966">
        <v>1997</v>
      </c>
      <c r="D1966">
        <v>99</v>
      </c>
      <c r="E1966">
        <v>99</v>
      </c>
      <c r="F1966">
        <v>99</v>
      </c>
      <c r="G1966">
        <v>99</v>
      </c>
      <c r="H1966">
        <v>2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855</v>
      </c>
      <c r="R1966">
        <v>7009.25</v>
      </c>
      <c r="S1966">
        <v>4380.25</v>
      </c>
      <c r="T1966">
        <v>18.581578145089672</v>
      </c>
      <c r="U1966">
        <v>12.621695905401742</v>
      </c>
      <c r="V1966">
        <v>15.138709562364015</v>
      </c>
      <c r="W1966">
        <v>55.290679755721698</v>
      </c>
      <c r="X1966">
        <v>151.42029274038927</v>
      </c>
      <c r="Y1966">
        <v>89.474522951813441</v>
      </c>
      <c r="Z1966">
        <v>143.17659950916001</v>
      </c>
      <c r="AA1966">
        <v>29.352434472445367</v>
      </c>
      <c r="AB1966">
        <v>5.1253445823593511</v>
      </c>
      <c r="AC1966">
        <v>-46.884327258843605</v>
      </c>
    </row>
    <row r="1967" spans="1:39">
      <c r="A1967">
        <v>5</v>
      </c>
      <c r="B1967">
        <v>31</v>
      </c>
      <c r="C1967">
        <v>1998</v>
      </c>
      <c r="D1967">
        <v>99</v>
      </c>
      <c r="E1967">
        <v>99</v>
      </c>
      <c r="F1967">
        <v>99</v>
      </c>
      <c r="G1967">
        <v>99</v>
      </c>
      <c r="H1967">
        <v>2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760</v>
      </c>
      <c r="R1967">
        <v>6543.25</v>
      </c>
      <c r="S1967">
        <v>3534</v>
      </c>
      <c r="T1967">
        <v>17.47091296250559</v>
      </c>
      <c r="U1967">
        <v>10.351557986018362</v>
      </c>
      <c r="V1967">
        <v>15.482061666602988</v>
      </c>
      <c r="W1967">
        <v>55.839841539332198</v>
      </c>
      <c r="X1967">
        <v>154.4383299405545</v>
      </c>
      <c r="Y1967">
        <v>78.171520268979506</v>
      </c>
      <c r="Z1967">
        <v>144.73565365025473</v>
      </c>
      <c r="AA1967">
        <v>29.623557528131752</v>
      </c>
      <c r="AB1967">
        <v>5.372434226001582</v>
      </c>
      <c r="AC1967">
        <v>-44.950145287536621</v>
      </c>
    </row>
    <row r="1968" spans="1:39">
      <c r="A1968">
        <v>5</v>
      </c>
      <c r="B1968">
        <v>32</v>
      </c>
      <c r="C1968">
        <v>1999</v>
      </c>
      <c r="D1968">
        <v>99</v>
      </c>
      <c r="E1968">
        <v>99</v>
      </c>
      <c r="F1968">
        <v>99</v>
      </c>
      <c r="G1968">
        <v>99</v>
      </c>
      <c r="H1968">
        <v>2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99</v>
      </c>
      <c r="P1968">
        <v>9999</v>
      </c>
      <c r="Q1968">
        <v>755</v>
      </c>
      <c r="R1968">
        <v>8165.5</v>
      </c>
      <c r="S1968">
        <v>5819.5</v>
      </c>
      <c r="T1968">
        <v>20.453506503265725</v>
      </c>
      <c r="U1968">
        <v>15.453796775699995</v>
      </c>
      <c r="V1968">
        <v>14.325270957075499</v>
      </c>
      <c r="W1968">
        <v>54.898702637683662</v>
      </c>
      <c r="X1968">
        <v>152.48903158805788</v>
      </c>
      <c r="Y1968">
        <v>102.15861857816451</v>
      </c>
      <c r="Z1968">
        <v>143.34155855314077</v>
      </c>
      <c r="AA1968">
        <v>30.939878344184141</v>
      </c>
      <c r="AB1968">
        <v>5.1647006946622076</v>
      </c>
      <c r="AC1968">
        <v>-47.505786249082462</v>
      </c>
    </row>
    <row r="1969" spans="1:39">
      <c r="A1969">
        <v>5</v>
      </c>
      <c r="B1969">
        <v>33</v>
      </c>
      <c r="C1969">
        <v>2000</v>
      </c>
      <c r="D1969">
        <v>99</v>
      </c>
      <c r="E1969">
        <v>99</v>
      </c>
      <c r="F1969">
        <v>99</v>
      </c>
      <c r="G1969">
        <v>99</v>
      </c>
      <c r="H1969">
        <v>2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99</v>
      </c>
      <c r="P1969">
        <v>9999</v>
      </c>
      <c r="Q1969">
        <v>655</v>
      </c>
      <c r="R1969">
        <v>6832</v>
      </c>
      <c r="S1969">
        <v>6610</v>
      </c>
      <c r="T1969">
        <v>19.00879908183494</v>
      </c>
      <c r="U1969">
        <v>17.640461779378906</v>
      </c>
      <c r="V1969">
        <v>14.677693208430908</v>
      </c>
      <c r="W1969">
        <v>55.457639939485631</v>
      </c>
      <c r="X1969">
        <v>146.42216476665763</v>
      </c>
      <c r="Y1969">
        <v>131.15108313817336</v>
      </c>
      <c r="Z1969">
        <v>135.55585476550684</v>
      </c>
      <c r="AA1969">
        <v>29.968048740252922</v>
      </c>
      <c r="AB1969">
        <v>4.8602347549662737</v>
      </c>
      <c r="AC1969">
        <v>-48.522060727154312</v>
      </c>
    </row>
    <row r="1970" spans="1:39">
      <c r="A1970">
        <v>5</v>
      </c>
      <c r="B1970">
        <v>34</v>
      </c>
      <c r="C1970">
        <v>2001</v>
      </c>
      <c r="D1970">
        <v>99</v>
      </c>
      <c r="E1970">
        <v>99</v>
      </c>
      <c r="F1970">
        <v>99</v>
      </c>
      <c r="G1970">
        <v>99</v>
      </c>
      <c r="H1970">
        <v>2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99</v>
      </c>
      <c r="P1970">
        <v>9999</v>
      </c>
      <c r="Q1970">
        <v>515</v>
      </c>
      <c r="R1970">
        <v>6135.5</v>
      </c>
      <c r="S1970">
        <v>6038.5</v>
      </c>
      <c r="T1970">
        <v>20.419336051252184</v>
      </c>
      <c r="U1970">
        <v>19.551778267315701</v>
      </c>
      <c r="V1970">
        <v>15.17610626680791</v>
      </c>
      <c r="W1970">
        <v>56.141757058872223</v>
      </c>
      <c r="X1970">
        <v>145.70861917302202</v>
      </c>
      <c r="Y1970">
        <v>133.33118735229391</v>
      </c>
      <c r="Z1970">
        <v>135.47296514034937</v>
      </c>
      <c r="AA1970">
        <v>29.663846864613479</v>
      </c>
      <c r="AB1970">
        <v>4.7472100548701368</v>
      </c>
      <c r="AC1970">
        <v>-41.499908659914446</v>
      </c>
    </row>
    <row r="1971" spans="1:39">
      <c r="A1971">
        <v>5</v>
      </c>
      <c r="B1971">
        <v>35</v>
      </c>
      <c r="C1971">
        <v>2002</v>
      </c>
      <c r="D1971">
        <v>99</v>
      </c>
      <c r="E1971">
        <v>99</v>
      </c>
      <c r="F1971">
        <v>99</v>
      </c>
      <c r="G1971">
        <v>99</v>
      </c>
      <c r="H1971">
        <v>2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566</v>
      </c>
      <c r="R1971">
        <v>6608</v>
      </c>
      <c r="S1971">
        <v>6545</v>
      </c>
      <c r="T1971">
        <v>19.996368698178298</v>
      </c>
      <c r="U1971">
        <v>18.740804965874329</v>
      </c>
      <c r="V1971">
        <v>14.834897094430998</v>
      </c>
      <c r="W1971">
        <v>56.525439266615741</v>
      </c>
      <c r="X1971">
        <v>144.60309772585961</v>
      </c>
      <c r="Y1971">
        <v>132.79898607748262</v>
      </c>
      <c r="Z1971">
        <v>134.07726508785413</v>
      </c>
      <c r="AA1971">
        <v>29.195734268414792</v>
      </c>
      <c r="AB1971">
        <v>3.5887527888377377</v>
      </c>
      <c r="AC1971">
        <v>-64.283256711867111</v>
      </c>
    </row>
    <row r="1972" spans="1:39">
      <c r="A1972">
        <v>5</v>
      </c>
      <c r="B1972">
        <v>36</v>
      </c>
      <c r="C1972">
        <v>2003</v>
      </c>
      <c r="D1972">
        <v>99</v>
      </c>
      <c r="E1972">
        <v>99</v>
      </c>
      <c r="F1972">
        <v>99</v>
      </c>
      <c r="G1972">
        <v>99</v>
      </c>
      <c r="H1972">
        <v>2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575</v>
      </c>
      <c r="R1972">
        <v>7395</v>
      </c>
      <c r="S1972">
        <v>7345</v>
      </c>
      <c r="T1972">
        <v>22.805069849199736</v>
      </c>
      <c r="U1972">
        <v>21.328100047979003</v>
      </c>
      <c r="V1972">
        <v>14.771602434077076</v>
      </c>
      <c r="W1972">
        <v>56.47161334240981</v>
      </c>
      <c r="X1972">
        <v>145.66487707647013</v>
      </c>
      <c r="Y1972">
        <v>133.8459093982419</v>
      </c>
      <c r="Z1972">
        <v>134.75704560925783</v>
      </c>
      <c r="AA1972">
        <v>28.731440590505848</v>
      </c>
      <c r="AB1972">
        <v>4.4291000609011526</v>
      </c>
      <c r="AC1972">
        <v>-43.575520000300735</v>
      </c>
    </row>
    <row r="1973" spans="1:39">
      <c r="A1973">
        <v>5</v>
      </c>
      <c r="B1973">
        <v>37</v>
      </c>
      <c r="C1973">
        <v>2004</v>
      </c>
      <c r="D1973">
        <v>99</v>
      </c>
      <c r="E1973">
        <v>99</v>
      </c>
      <c r="F1973">
        <v>99</v>
      </c>
      <c r="G1973">
        <v>99</v>
      </c>
      <c r="H1973">
        <v>2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575</v>
      </c>
      <c r="R1973">
        <v>10442</v>
      </c>
      <c r="S1973">
        <v>10392</v>
      </c>
      <c r="T1973">
        <v>27.434907122776604</v>
      </c>
      <c r="U1973">
        <v>25.468987583968595</v>
      </c>
      <c r="V1973">
        <v>14.957287875885845</v>
      </c>
      <c r="W1973">
        <v>56.696208622016911</v>
      </c>
      <c r="X1973">
        <v>143.54113720675059</v>
      </c>
      <c r="Y1973">
        <v>131.99640873395882</v>
      </c>
      <c r="Z1973">
        <v>132.63149538106217</v>
      </c>
      <c r="AA1973">
        <v>27.333556665969805</v>
      </c>
      <c r="AB1973">
        <v>4.1809063523623804</v>
      </c>
      <c r="AC1973">
        <v>-39.388546485161406</v>
      </c>
    </row>
    <row r="1974" spans="1:39">
      <c r="A1974">
        <v>5</v>
      </c>
      <c r="B1974">
        <v>38</v>
      </c>
      <c r="C1974">
        <v>2005</v>
      </c>
      <c r="D1974">
        <v>99</v>
      </c>
      <c r="E1974">
        <v>99</v>
      </c>
      <c r="F1974">
        <v>99</v>
      </c>
      <c r="G1974">
        <v>99</v>
      </c>
      <c r="H1974">
        <v>2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552</v>
      </c>
      <c r="R1974">
        <v>10106.25</v>
      </c>
      <c r="S1974">
        <v>10058</v>
      </c>
      <c r="T1974">
        <v>25.83975198951708</v>
      </c>
      <c r="U1974">
        <v>24.17485077348984</v>
      </c>
      <c r="V1974">
        <v>15.106592455163877</v>
      </c>
      <c r="W1974">
        <v>56.965500099423323</v>
      </c>
      <c r="X1974">
        <v>145.86592749973067</v>
      </c>
      <c r="Y1974">
        <v>134.06232776747109</v>
      </c>
      <c r="Z1974">
        <v>134.70544839928459</v>
      </c>
      <c r="AA1974">
        <v>28.110884892084304</v>
      </c>
      <c r="AB1974">
        <v>4.2632716357531004</v>
      </c>
      <c r="AC1974">
        <v>-43.436756424451055</v>
      </c>
    </row>
    <row r="1975" spans="1:39">
      <c r="A1975">
        <v>5</v>
      </c>
      <c r="B1975">
        <v>39</v>
      </c>
      <c r="C1975">
        <v>2006</v>
      </c>
      <c r="D1975">
        <v>99</v>
      </c>
      <c r="E1975">
        <v>99</v>
      </c>
      <c r="F1975">
        <v>99</v>
      </c>
      <c r="G1975">
        <v>99</v>
      </c>
      <c r="H1975">
        <v>2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99</v>
      </c>
      <c r="P1975">
        <v>9999</v>
      </c>
      <c r="Q1975">
        <v>544</v>
      </c>
      <c r="R1975">
        <v>9774</v>
      </c>
      <c r="S1975">
        <v>9654</v>
      </c>
      <c r="T1975">
        <v>22.124634991058706</v>
      </c>
      <c r="U1975">
        <v>20.383940500889075</v>
      </c>
      <c r="V1975">
        <v>14.809187640679356</v>
      </c>
      <c r="W1975">
        <v>56.920033146882119</v>
      </c>
      <c r="X1975">
        <v>146.5504585650873</v>
      </c>
      <c r="Y1975">
        <v>133.64172293840883</v>
      </c>
      <c r="Z1975">
        <v>135.30290035218641</v>
      </c>
      <c r="AA1975">
        <v>28.919505559775143</v>
      </c>
      <c r="AB1975">
        <v>4.1803186200594604</v>
      </c>
      <c r="AC1975">
        <v>-39.380508793565426</v>
      </c>
    </row>
    <row r="1976" spans="1:39">
      <c r="A1976">
        <v>5</v>
      </c>
      <c r="B1976">
        <v>40</v>
      </c>
      <c r="C1976">
        <v>2007</v>
      </c>
      <c r="D1976">
        <v>99</v>
      </c>
      <c r="E1976">
        <v>99</v>
      </c>
      <c r="F1976">
        <v>99</v>
      </c>
      <c r="G1976">
        <v>99</v>
      </c>
      <c r="H1976">
        <v>2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99</v>
      </c>
      <c r="P1976">
        <v>9999</v>
      </c>
      <c r="Q1976">
        <v>529</v>
      </c>
      <c r="R1976">
        <v>9214</v>
      </c>
      <c r="S1976">
        <v>9154</v>
      </c>
      <c r="T1976">
        <v>20.984786371504057</v>
      </c>
      <c r="U1976">
        <v>19.428730431045835</v>
      </c>
      <c r="V1976">
        <v>15.186889515953981</v>
      </c>
      <c r="W1976">
        <v>57.030369237491797</v>
      </c>
      <c r="X1976">
        <v>148.6969050112406</v>
      </c>
      <c r="Y1976">
        <v>136.456945951812</v>
      </c>
      <c r="Z1976">
        <v>137.35135459908196</v>
      </c>
      <c r="AA1976">
        <v>30.594689613988681</v>
      </c>
      <c r="AB1976">
        <v>4.0741241762324947</v>
      </c>
      <c r="AC1976">
        <v>-40.66894982866291</v>
      </c>
    </row>
    <row r="1977" spans="1:39">
      <c r="A1977">
        <v>5</v>
      </c>
      <c r="B1977">
        <v>41</v>
      </c>
      <c r="C1977">
        <v>2008</v>
      </c>
      <c r="D1977">
        <v>99</v>
      </c>
      <c r="E1977">
        <v>99</v>
      </c>
      <c r="F1977">
        <v>99</v>
      </c>
      <c r="G1977">
        <v>99</v>
      </c>
      <c r="H1977">
        <v>2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99</v>
      </c>
      <c r="P1977">
        <v>9999</v>
      </c>
      <c r="Q1977">
        <v>559</v>
      </c>
      <c r="R1977">
        <v>8012</v>
      </c>
      <c r="S1977">
        <v>7973</v>
      </c>
      <c r="T1977">
        <v>18.885536488779938</v>
      </c>
      <c r="U1977">
        <v>16.971771947423623</v>
      </c>
      <c r="V1977">
        <v>15.5117324013979</v>
      </c>
      <c r="W1977">
        <v>57.000501693214602</v>
      </c>
      <c r="X1977">
        <v>142.56894722920981</v>
      </c>
      <c r="Y1977">
        <v>131.05505491762361</v>
      </c>
      <c r="Z1977">
        <v>131.6961118775869</v>
      </c>
      <c r="AA1977">
        <v>27.88405618669654</v>
      </c>
      <c r="AB1977">
        <v>4.0011599659065773</v>
      </c>
      <c r="AC1977">
        <v>-39.533600009301125</v>
      </c>
    </row>
    <row r="1978" spans="1:39">
      <c r="A1978">
        <v>5</v>
      </c>
      <c r="B1978">
        <v>42</v>
      </c>
      <c r="C1978">
        <v>2009</v>
      </c>
      <c r="D1978">
        <v>99</v>
      </c>
      <c r="E1978">
        <v>99</v>
      </c>
      <c r="F1978">
        <v>99</v>
      </c>
      <c r="G1978">
        <v>99</v>
      </c>
      <c r="H1978">
        <v>2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560</v>
      </c>
      <c r="R1978">
        <v>9805</v>
      </c>
      <c r="S1978">
        <v>9763</v>
      </c>
      <c r="T1978">
        <v>22.250714836835655</v>
      </c>
      <c r="U1978">
        <v>20.532382809898078</v>
      </c>
      <c r="V1978">
        <v>15.473941866394698</v>
      </c>
      <c r="W1978">
        <v>57.191334630748734</v>
      </c>
      <c r="X1978">
        <v>145.26521779245638</v>
      </c>
      <c r="Y1978">
        <v>133.58672106068289</v>
      </c>
      <c r="Z1978">
        <v>134.1614053057458</v>
      </c>
      <c r="AA1978">
        <v>28.1684510488124</v>
      </c>
      <c r="AB1978">
        <v>4.2313582689656686</v>
      </c>
      <c r="AC1978">
        <v>-42.544992883775024</v>
      </c>
    </row>
    <row r="1979" spans="1:39">
      <c r="A1979">
        <v>5</v>
      </c>
      <c r="B1979">
        <v>43</v>
      </c>
      <c r="C1979">
        <v>2010</v>
      </c>
      <c r="D1979">
        <v>99</v>
      </c>
      <c r="E1979">
        <v>99</v>
      </c>
      <c r="F1979">
        <v>99</v>
      </c>
      <c r="G1979">
        <v>99</v>
      </c>
      <c r="H1979">
        <v>2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557</v>
      </c>
      <c r="R1979">
        <v>9622</v>
      </c>
      <c r="S1979">
        <v>9591</v>
      </c>
      <c r="T1979">
        <v>22.674678920702245</v>
      </c>
      <c r="U1979">
        <v>20.751520545027688</v>
      </c>
      <c r="V1979">
        <v>15.226460195385572</v>
      </c>
      <c r="W1979">
        <v>57.390991554582406</v>
      </c>
      <c r="X1979">
        <v>143.01217663655851</v>
      </c>
      <c r="Y1979">
        <v>131.60922885055038</v>
      </c>
      <c r="Z1979">
        <v>132.03461578563184</v>
      </c>
      <c r="AA1979">
        <v>28.268518210887699</v>
      </c>
      <c r="AB1979">
        <v>4.2244130837835421</v>
      </c>
      <c r="AC1979">
        <v>-42.722568371344174</v>
      </c>
    </row>
    <row r="1980" spans="1:39">
      <c r="A1980">
        <v>5</v>
      </c>
      <c r="B1980">
        <v>44</v>
      </c>
      <c r="C1980">
        <v>2011</v>
      </c>
      <c r="D1980">
        <v>99</v>
      </c>
      <c r="E1980">
        <v>99</v>
      </c>
      <c r="F1980">
        <v>99</v>
      </c>
      <c r="G1980">
        <v>99</v>
      </c>
      <c r="H1980">
        <v>2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520</v>
      </c>
      <c r="R1980">
        <v>7989</v>
      </c>
      <c r="S1980">
        <v>7957</v>
      </c>
      <c r="T1980">
        <v>18.611965334078832</v>
      </c>
      <c r="U1980">
        <v>16.837377842765651</v>
      </c>
      <c r="V1980">
        <v>15.391788709475525</v>
      </c>
      <c r="W1980">
        <v>58.212894306899599</v>
      </c>
      <c r="X1980">
        <v>141.15215572007412</v>
      </c>
      <c r="Y1980">
        <v>129.73282012767595</v>
      </c>
      <c r="Z1980">
        <v>130.25455573708717</v>
      </c>
      <c r="AA1980">
        <v>26.938971769430541</v>
      </c>
      <c r="AB1980">
        <v>3.8582290642719905</v>
      </c>
      <c r="AC1980">
        <v>-33.305218110301126</v>
      </c>
    </row>
    <row r="1981" spans="1:39">
      <c r="A1981">
        <v>5</v>
      </c>
      <c r="B1981">
        <v>45</v>
      </c>
      <c r="C1981">
        <v>2012</v>
      </c>
      <c r="D1981">
        <v>99</v>
      </c>
      <c r="E1981">
        <v>99</v>
      </c>
      <c r="F1981">
        <v>99</v>
      </c>
      <c r="G1981">
        <v>99</v>
      </c>
      <c r="H1981">
        <v>2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420</v>
      </c>
      <c r="R1981">
        <v>7868</v>
      </c>
      <c r="S1981">
        <v>7823</v>
      </c>
      <c r="T1981">
        <v>18.307892777364113</v>
      </c>
      <c r="U1981">
        <v>16.54195291255111</v>
      </c>
      <c r="V1981">
        <v>15.950686324351803</v>
      </c>
      <c r="W1981">
        <v>59.03413012910648</v>
      </c>
      <c r="X1981">
        <v>141.66361431661377</v>
      </c>
      <c r="Y1981">
        <v>130.0103457041179</v>
      </c>
      <c r="Z1981">
        <v>130.75820017895944</v>
      </c>
      <c r="AA1981">
        <v>27.243505492496503</v>
      </c>
      <c r="AB1981">
        <v>3.7290278059151554</v>
      </c>
      <c r="AC1981">
        <v>-33.96963405444729</v>
      </c>
    </row>
    <row r="1982" spans="1:39">
      <c r="A1982">
        <v>5</v>
      </c>
      <c r="B1982">
        <v>46</v>
      </c>
      <c r="C1982">
        <v>2013</v>
      </c>
      <c r="D1982">
        <v>99</v>
      </c>
      <c r="E1982">
        <v>99</v>
      </c>
      <c r="F1982">
        <v>99</v>
      </c>
      <c r="G1982">
        <v>99</v>
      </c>
      <c r="H1982">
        <v>2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99</v>
      </c>
      <c r="P1982">
        <v>9999</v>
      </c>
      <c r="Q1982">
        <v>444</v>
      </c>
      <c r="R1982">
        <v>8130</v>
      </c>
      <c r="S1982">
        <v>8063</v>
      </c>
      <c r="T1982">
        <v>18.925462079240187</v>
      </c>
      <c r="U1982">
        <v>17.243371305013412</v>
      </c>
      <c r="V1982">
        <v>15.804305043050435</v>
      </c>
      <c r="W1982">
        <v>59.087312414733994</v>
      </c>
      <c r="X1982">
        <v>142.55925181136951</v>
      </c>
      <c r="Y1982">
        <v>130.57747847478538</v>
      </c>
      <c r="Z1982">
        <v>131.66252015378953</v>
      </c>
      <c r="AA1982">
        <v>26.053921165248031</v>
      </c>
      <c r="AB1982">
        <v>3.9804578450020287</v>
      </c>
      <c r="AC1982">
        <v>-37.927123093317149</v>
      </c>
    </row>
    <row r="1983" spans="1:39">
      <c r="A1983">
        <v>5</v>
      </c>
      <c r="B1983">
        <v>47</v>
      </c>
      <c r="C1983">
        <v>2014</v>
      </c>
      <c r="D1983">
        <v>99</v>
      </c>
      <c r="E1983">
        <v>99</v>
      </c>
      <c r="F1983">
        <v>99</v>
      </c>
      <c r="G1983">
        <v>99</v>
      </c>
      <c r="H1983">
        <v>2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99</v>
      </c>
      <c r="P1983">
        <v>9999</v>
      </c>
      <c r="Q1983">
        <v>408</v>
      </c>
      <c r="R1983">
        <v>3431</v>
      </c>
      <c r="S1983">
        <v>3386</v>
      </c>
      <c r="T1983">
        <v>7.8638551455420611</v>
      </c>
      <c r="U1983">
        <v>6.6791035342372655</v>
      </c>
      <c r="V1983">
        <v>15.777032935004378</v>
      </c>
      <c r="W1983">
        <v>59.058180744241</v>
      </c>
      <c r="X1983">
        <v>132.73701352116478</v>
      </c>
      <c r="Y1983">
        <v>120.95587292334602</v>
      </c>
      <c r="Z1983">
        <v>122.56337861783828</v>
      </c>
      <c r="AA1983">
        <v>17.592222437709946</v>
      </c>
      <c r="AB1983">
        <v>4.62573052270562</v>
      </c>
      <c r="AC1983">
        <v>-49.711342586465321</v>
      </c>
    </row>
    <row r="1984" spans="1:39">
      <c r="A1984">
        <v>5</v>
      </c>
      <c r="B1984">
        <v>48</v>
      </c>
      <c r="C1984">
        <v>2015</v>
      </c>
      <c r="D1984">
        <v>99</v>
      </c>
      <c r="E1984">
        <v>99</v>
      </c>
      <c r="F1984">
        <v>99</v>
      </c>
      <c r="G1984">
        <v>99</v>
      </c>
      <c r="H1984">
        <v>2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99</v>
      </c>
      <c r="P1984">
        <v>9999</v>
      </c>
      <c r="Q1984">
        <v>475</v>
      </c>
      <c r="R1984">
        <v>5492</v>
      </c>
      <c r="S1984">
        <v>5479</v>
      </c>
      <c r="T1984">
        <v>11.261021119540702</v>
      </c>
      <c r="U1984">
        <v>9.8362031081340984</v>
      </c>
      <c r="V1984">
        <v>15.028951201747995</v>
      </c>
      <c r="W1984">
        <v>58.901989414126639</v>
      </c>
      <c r="X1984">
        <v>131.6167355412656</v>
      </c>
      <c r="Y1984">
        <v>121.21358339402758</v>
      </c>
      <c r="Z1984">
        <v>121.5011863478736</v>
      </c>
      <c r="AA1984">
        <v>16.854911510630728</v>
      </c>
      <c r="AB1984">
        <v>3.9769909574031295</v>
      </c>
      <c r="AC1984">
        <v>-35.193339472787599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40</v>
      </c>
      <c r="AM1984">
        <v>101</v>
      </c>
    </row>
    <row r="1985" spans="1:39">
      <c r="A1985">
        <v>5</v>
      </c>
      <c r="B1985">
        <v>49</v>
      </c>
      <c r="C1985">
        <v>2016</v>
      </c>
      <c r="D1985">
        <v>99</v>
      </c>
      <c r="E1985">
        <v>99</v>
      </c>
      <c r="F1985">
        <v>99</v>
      </c>
      <c r="G1985">
        <v>99</v>
      </c>
      <c r="H1985">
        <v>2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198</v>
      </c>
      <c r="R1985">
        <v>1527</v>
      </c>
      <c r="S1985">
        <v>1497</v>
      </c>
      <c r="T1985">
        <v>4.5861364728495921</v>
      </c>
      <c r="U1985">
        <v>3.9784817795105942</v>
      </c>
      <c r="V1985">
        <v>14.11001964636543</v>
      </c>
      <c r="W1985">
        <v>57.403473613894448</v>
      </c>
      <c r="X1985">
        <v>144.83912188054501</v>
      </c>
      <c r="Y1985">
        <v>130.87039947609699</v>
      </c>
      <c r="Z1985">
        <v>133.49305277221112</v>
      </c>
      <c r="AA1985">
        <v>20.346078352051151</v>
      </c>
      <c r="AB1985">
        <v>4.9172376809505849</v>
      </c>
      <c r="AC1985">
        <v>-38.824165903757589</v>
      </c>
      <c r="AD1985">
        <v>16</v>
      </c>
      <c r="AE1985">
        <v>1</v>
      </c>
      <c r="AF1985">
        <v>0</v>
      </c>
      <c r="AG1985">
        <v>13</v>
      </c>
      <c r="AH1985">
        <v>42</v>
      </c>
      <c r="AI1985">
        <v>57</v>
      </c>
      <c r="AJ1985">
        <v>46</v>
      </c>
      <c r="AK1985">
        <v>1</v>
      </c>
      <c r="AL1985">
        <v>61</v>
      </c>
      <c r="AM1985">
        <v>17</v>
      </c>
    </row>
    <row r="1986" spans="1:39">
      <c r="A1986">
        <v>5</v>
      </c>
      <c r="B1986">
        <v>50</v>
      </c>
      <c r="C1986">
        <v>2017</v>
      </c>
      <c r="D1986">
        <v>99</v>
      </c>
      <c r="E1986">
        <v>99</v>
      </c>
      <c r="F1986">
        <v>99</v>
      </c>
      <c r="G1986">
        <v>99</v>
      </c>
      <c r="H1986">
        <v>2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222</v>
      </c>
      <c r="R1986">
        <v>1761</v>
      </c>
      <c r="S1986">
        <v>1761</v>
      </c>
      <c r="T1986">
        <v>5.410304464038834</v>
      </c>
      <c r="U1986">
        <v>4.9513514375260925</v>
      </c>
      <c r="V1986">
        <v>13.328790459965925</v>
      </c>
      <c r="W1986">
        <v>56.109028960817717</v>
      </c>
      <c r="X1986">
        <v>150.56961258223328</v>
      </c>
      <c r="Y1986">
        <v>138.97575241340155</v>
      </c>
      <c r="Z1986">
        <v>138.97575241340155</v>
      </c>
      <c r="AA1986">
        <v>19.449343843397124</v>
      </c>
      <c r="AB1986">
        <v>5.814424603462351</v>
      </c>
      <c r="AC1986">
        <v>-7.6560730397928385</v>
      </c>
      <c r="AD1986">
        <v>20</v>
      </c>
      <c r="AE1986">
        <v>0</v>
      </c>
      <c r="AF1986">
        <v>0</v>
      </c>
      <c r="AG1986">
        <v>12</v>
      </c>
      <c r="AH1986">
        <v>96</v>
      </c>
      <c r="AI1986">
        <v>67</v>
      </c>
      <c r="AJ1986">
        <v>62</v>
      </c>
      <c r="AK1986">
        <v>4</v>
      </c>
      <c r="AL1986">
        <v>68</v>
      </c>
      <c r="AM1986">
        <v>17</v>
      </c>
    </row>
    <row r="1987" spans="1:39">
      <c r="A1987">
        <v>5</v>
      </c>
      <c r="B1987">
        <v>51</v>
      </c>
      <c r="C1987">
        <v>2018</v>
      </c>
      <c r="D1987">
        <v>99</v>
      </c>
      <c r="E1987">
        <v>99</v>
      </c>
      <c r="F1987">
        <v>99</v>
      </c>
      <c r="G1987">
        <v>99</v>
      </c>
      <c r="H1987">
        <v>2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209</v>
      </c>
      <c r="R1987">
        <v>1533</v>
      </c>
      <c r="S1987">
        <v>1532</v>
      </c>
      <c r="T1987">
        <v>4.6300211416490491</v>
      </c>
      <c r="U1987">
        <v>4.247998620764684</v>
      </c>
      <c r="V1987">
        <v>14.493150684931503</v>
      </c>
      <c r="W1987">
        <v>58.116840731070489</v>
      </c>
      <c r="X1987">
        <v>152.22151313218257</v>
      </c>
      <c r="Y1987">
        <v>140.41272015655565</v>
      </c>
      <c r="Z1987">
        <v>140.5043733681461</v>
      </c>
      <c r="AA1987">
        <v>21.434276566848393</v>
      </c>
      <c r="AB1987">
        <v>5.0377222922361762</v>
      </c>
      <c r="AC1987">
        <v>-19.138723659519837</v>
      </c>
      <c r="AD1987">
        <v>25</v>
      </c>
      <c r="AE1987">
        <v>0</v>
      </c>
      <c r="AF1987">
        <v>0</v>
      </c>
      <c r="AG1987">
        <v>9</v>
      </c>
      <c r="AH1987">
        <v>87</v>
      </c>
      <c r="AI1987">
        <v>32</v>
      </c>
      <c r="AJ1987">
        <v>60</v>
      </c>
      <c r="AK1987">
        <v>2</v>
      </c>
      <c r="AL1987">
        <v>59</v>
      </c>
      <c r="AM1987">
        <v>25</v>
      </c>
    </row>
    <row r="1988" spans="1:39">
      <c r="A1988">
        <v>5</v>
      </c>
      <c r="B1988">
        <v>52</v>
      </c>
      <c r="C1988">
        <v>2019</v>
      </c>
      <c r="D1988">
        <v>99</v>
      </c>
      <c r="E1988">
        <v>99</v>
      </c>
      <c r="F1988">
        <v>99</v>
      </c>
      <c r="G1988">
        <v>99</v>
      </c>
      <c r="H1988">
        <v>2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242</v>
      </c>
      <c r="R1988">
        <v>4553</v>
      </c>
      <c r="S1988">
        <v>4553</v>
      </c>
      <c r="T1988">
        <v>13.809942673420483</v>
      </c>
      <c r="U1988">
        <v>13.066369630521384</v>
      </c>
      <c r="V1988">
        <v>15.123435097737756</v>
      </c>
      <c r="W1988">
        <v>59.323522951899854</v>
      </c>
      <c r="X1988">
        <v>155.84412215916589</v>
      </c>
      <c r="Y1988">
        <v>143.84412475290989</v>
      </c>
      <c r="Z1988">
        <v>143.84412475290989</v>
      </c>
      <c r="AA1988">
        <v>28.179575332514201</v>
      </c>
      <c r="AB1988">
        <v>4.5678728621189686</v>
      </c>
      <c r="AC1988">
        <v>-43.13344284674239</v>
      </c>
      <c r="AD1988">
        <v>132</v>
      </c>
      <c r="AE1988">
        <v>0</v>
      </c>
      <c r="AF1988">
        <v>0</v>
      </c>
      <c r="AG1988">
        <v>21</v>
      </c>
      <c r="AH1988">
        <v>379</v>
      </c>
      <c r="AI1988">
        <v>142</v>
      </c>
      <c r="AJ1988">
        <v>157</v>
      </c>
      <c r="AK1988">
        <v>54</v>
      </c>
      <c r="AL1988">
        <v>102</v>
      </c>
      <c r="AM1988">
        <v>40</v>
      </c>
    </row>
    <row r="1989" spans="1:39">
      <c r="A1989">
        <v>5</v>
      </c>
      <c r="B1989">
        <v>53</v>
      </c>
      <c r="C1989">
        <v>2020</v>
      </c>
      <c r="D1989">
        <v>99</v>
      </c>
      <c r="E1989">
        <v>99</v>
      </c>
      <c r="F1989">
        <v>99</v>
      </c>
      <c r="G1989">
        <v>99</v>
      </c>
      <c r="H1989">
        <v>2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99</v>
      </c>
      <c r="P1989">
        <v>9999</v>
      </c>
      <c r="Q1989">
        <v>241</v>
      </c>
      <c r="R1989">
        <v>6373</v>
      </c>
      <c r="S1989">
        <v>6373</v>
      </c>
      <c r="T1989">
        <v>19.783324020612156</v>
      </c>
      <c r="U1989">
        <v>19.341801423213749</v>
      </c>
      <c r="V1989">
        <v>14.876510277734187</v>
      </c>
      <c r="W1989">
        <v>58.724462576494609</v>
      </c>
      <c r="X1989">
        <v>161.35632464900127</v>
      </c>
      <c r="Y1989">
        <v>148.93188765102761</v>
      </c>
      <c r="Z1989">
        <v>148.93188765102761</v>
      </c>
      <c r="AA1989">
        <v>29.755157547711271</v>
      </c>
      <c r="AB1989">
        <v>4.6578889124154141</v>
      </c>
      <c r="AC1989">
        <v>-46.362067076558411</v>
      </c>
      <c r="AD1989">
        <v>173</v>
      </c>
      <c r="AE1989">
        <v>0</v>
      </c>
      <c r="AF1989">
        <v>0</v>
      </c>
      <c r="AG1989">
        <v>17</v>
      </c>
      <c r="AH1989">
        <v>680</v>
      </c>
      <c r="AI1989">
        <v>162</v>
      </c>
      <c r="AJ1989">
        <v>151</v>
      </c>
      <c r="AK1989">
        <v>83</v>
      </c>
      <c r="AL1989">
        <v>146</v>
      </c>
      <c r="AM1989">
        <v>36</v>
      </c>
    </row>
    <row r="1990" spans="1:39">
      <c r="A1990">
        <v>5</v>
      </c>
      <c r="B1990">
        <v>54</v>
      </c>
      <c r="C1990">
        <v>2021</v>
      </c>
      <c r="D1990">
        <v>99</v>
      </c>
      <c r="E1990">
        <v>99</v>
      </c>
      <c r="F1990">
        <v>99</v>
      </c>
      <c r="G1990">
        <v>99</v>
      </c>
      <c r="H1990">
        <v>2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99</v>
      </c>
      <c r="P1990">
        <v>9999</v>
      </c>
      <c r="Q1990">
        <v>283</v>
      </c>
      <c r="R1990">
        <v>6239</v>
      </c>
      <c r="S1990">
        <v>6239</v>
      </c>
      <c r="T1990">
        <v>19.600389557349757</v>
      </c>
      <c r="U1990">
        <v>19.180832537831879</v>
      </c>
      <c r="V1990">
        <v>14.617406635678796</v>
      </c>
      <c r="W1990">
        <v>58.285782978041361</v>
      </c>
      <c r="X1990">
        <v>163.1183255226922</v>
      </c>
      <c r="Y1990">
        <v>150.55821445744485</v>
      </c>
      <c r="Z1990">
        <v>150.55821445744485</v>
      </c>
      <c r="AA1990">
        <v>29.382843000908807</v>
      </c>
      <c r="AB1990">
        <v>4.8234322956229292</v>
      </c>
      <c r="AC1990">
        <v>-47.322760515273373</v>
      </c>
      <c r="AD1990">
        <v>144</v>
      </c>
      <c r="AE1990">
        <v>1</v>
      </c>
      <c r="AF1990">
        <v>0</v>
      </c>
      <c r="AG1990">
        <v>36</v>
      </c>
      <c r="AH1990">
        <v>592</v>
      </c>
      <c r="AI1990">
        <v>126</v>
      </c>
      <c r="AJ1990">
        <v>151</v>
      </c>
      <c r="AK1990">
        <v>54</v>
      </c>
      <c r="AL1990">
        <v>109</v>
      </c>
      <c r="AM1990">
        <v>40</v>
      </c>
    </row>
    <row r="1991" spans="1:39">
      <c r="A1991">
        <v>5</v>
      </c>
      <c r="B1991">
        <v>55</v>
      </c>
      <c r="C1991">
        <v>2022</v>
      </c>
      <c r="D1991">
        <v>99</v>
      </c>
      <c r="E1991">
        <v>99</v>
      </c>
      <c r="F1991">
        <v>99</v>
      </c>
      <c r="G1991">
        <v>99</v>
      </c>
      <c r="H1991">
        <v>2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99</v>
      </c>
      <c r="P1991">
        <v>9999</v>
      </c>
      <c r="Q1991">
        <v>262</v>
      </c>
      <c r="R1991">
        <v>5759</v>
      </c>
      <c r="S1991">
        <v>5757</v>
      </c>
      <c r="T1991">
        <v>18.245469522240523</v>
      </c>
      <c r="U1991">
        <v>17.8898016540081</v>
      </c>
      <c r="V1991">
        <v>14.730335127626324</v>
      </c>
      <c r="W1991">
        <v>58.56244571825605</v>
      </c>
      <c r="X1991">
        <v>164.18738431362902</v>
      </c>
      <c r="Y1991">
        <v>151.48388609133542</v>
      </c>
      <c r="Z1991">
        <v>151.53651207225997</v>
      </c>
      <c r="AA1991">
        <v>30.184583170405325</v>
      </c>
      <c r="AB1991">
        <v>4.9365049631693587</v>
      </c>
      <c r="AC1991">
        <v>-40.749509719162823</v>
      </c>
      <c r="AD1991">
        <v>103</v>
      </c>
      <c r="AE1991">
        <v>0</v>
      </c>
      <c r="AF1991">
        <v>0</v>
      </c>
      <c r="AG1991">
        <v>16</v>
      </c>
      <c r="AH1991">
        <v>322</v>
      </c>
      <c r="AI1991">
        <v>52</v>
      </c>
      <c r="AJ1991">
        <v>206</v>
      </c>
      <c r="AK1991">
        <v>30</v>
      </c>
      <c r="AL1991">
        <v>96</v>
      </c>
      <c r="AM1991">
        <v>32</v>
      </c>
    </row>
    <row r="1992" spans="1:39">
      <c r="A1992">
        <v>5</v>
      </c>
      <c r="B1992">
        <v>56</v>
      </c>
      <c r="C1992">
        <v>2023</v>
      </c>
      <c r="D1992">
        <v>99</v>
      </c>
      <c r="E1992">
        <v>99</v>
      </c>
      <c r="F1992">
        <v>99</v>
      </c>
      <c r="G1992">
        <v>99</v>
      </c>
      <c r="H1992">
        <v>2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226</v>
      </c>
      <c r="R1992">
        <v>5215</v>
      </c>
      <c r="S1992">
        <v>5212</v>
      </c>
      <c r="T1992">
        <v>17.365967365967364</v>
      </c>
      <c r="U1992">
        <v>17.09474242413464</v>
      </c>
      <c r="V1992">
        <v>6.2628954937679771</v>
      </c>
      <c r="W1992">
        <v>58.678626247122025</v>
      </c>
      <c r="X1992">
        <v>165.20024639317563</v>
      </c>
      <c r="Y1992">
        <v>152.38586768935798</v>
      </c>
      <c r="Z1992">
        <v>152.47358019953984</v>
      </c>
      <c r="AA1992">
        <v>29.847571996808007</v>
      </c>
      <c r="AB1992">
        <v>4.7839889286896566</v>
      </c>
      <c r="AC1992">
        <v>-40.775857255328908</v>
      </c>
      <c r="AD1992">
        <v>74</v>
      </c>
      <c r="AE1992">
        <v>0</v>
      </c>
      <c r="AF1992">
        <v>0</v>
      </c>
      <c r="AG1992">
        <v>15</v>
      </c>
      <c r="AH1992">
        <v>283</v>
      </c>
      <c r="AI1992">
        <v>66</v>
      </c>
      <c r="AJ1992">
        <v>143</v>
      </c>
      <c r="AK1992">
        <v>11</v>
      </c>
      <c r="AL1992">
        <v>88</v>
      </c>
      <c r="AM1992">
        <v>12</v>
      </c>
    </row>
    <row r="1993" spans="1:39">
      <c r="A1993">
        <v>6</v>
      </c>
      <c r="C1993">
        <v>2023</v>
      </c>
      <c r="D1993">
        <v>99</v>
      </c>
      <c r="E1993">
        <v>99</v>
      </c>
      <c r="F1993">
        <v>99</v>
      </c>
      <c r="G1993">
        <v>1</v>
      </c>
      <c r="H1993">
        <v>1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252</v>
      </c>
      <c r="R1993">
        <v>11758</v>
      </c>
      <c r="S1993">
        <v>11758</v>
      </c>
      <c r="T1993">
        <v>94.479710727199674</v>
      </c>
      <c r="U1993">
        <v>94.883327701263909</v>
      </c>
      <c r="V1993">
        <v>6.3094914101037594</v>
      </c>
      <c r="W1993">
        <v>58.577479163122995</v>
      </c>
      <c r="X1993">
        <v>172.95650991270784</v>
      </c>
      <c r="Y1993">
        <v>159.63885864942995</v>
      </c>
      <c r="Z1993">
        <v>159.63885864942995</v>
      </c>
      <c r="AA1993">
        <v>32.641263063601194</v>
      </c>
      <c r="AB1993">
        <v>5.203160524362648</v>
      </c>
      <c r="AC1993">
        <v>-38.643409173496337</v>
      </c>
      <c r="AD1993">
        <v>452</v>
      </c>
      <c r="AE1993">
        <v>1</v>
      </c>
      <c r="AF1993">
        <v>0</v>
      </c>
      <c r="AG1993">
        <v>89</v>
      </c>
      <c r="AH1993">
        <v>616</v>
      </c>
      <c r="AI1993">
        <v>134</v>
      </c>
      <c r="AJ1993">
        <v>202</v>
      </c>
      <c r="AK1993">
        <v>171</v>
      </c>
      <c r="AL1993">
        <v>103</v>
      </c>
      <c r="AM1993">
        <v>25</v>
      </c>
    </row>
    <row r="1994" spans="1:39">
      <c r="A1994">
        <v>6</v>
      </c>
      <c r="C1994">
        <v>2023</v>
      </c>
      <c r="D1994">
        <v>99</v>
      </c>
      <c r="E1994">
        <v>99</v>
      </c>
      <c r="F1994">
        <v>99</v>
      </c>
      <c r="G1994">
        <v>1</v>
      </c>
      <c r="H1994">
        <v>2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101</v>
      </c>
      <c r="R1994">
        <v>687</v>
      </c>
      <c r="S1994">
        <v>687</v>
      </c>
      <c r="T1994">
        <v>5.5202892728003201</v>
      </c>
      <c r="U1994">
        <v>5.1166722987360878</v>
      </c>
      <c r="V1994">
        <v>8.1746724890829672</v>
      </c>
      <c r="W1994">
        <v>56.093158660844246</v>
      </c>
      <c r="X1994">
        <v>159.62882884587779</v>
      </c>
      <c r="Y1994">
        <v>147.33740902474523</v>
      </c>
      <c r="Z1994">
        <v>147.33740902474523</v>
      </c>
      <c r="AA1994">
        <v>28.085864616369161</v>
      </c>
      <c r="AB1994">
        <v>5.4079619245289825</v>
      </c>
      <c r="AC1994">
        <v>-23.417248081195218</v>
      </c>
      <c r="AD1994">
        <v>11</v>
      </c>
      <c r="AE1994">
        <v>0</v>
      </c>
      <c r="AF1994">
        <v>0</v>
      </c>
      <c r="AG1994">
        <v>7</v>
      </c>
      <c r="AH1994">
        <v>29</v>
      </c>
      <c r="AI1994">
        <v>5</v>
      </c>
      <c r="AJ1994">
        <v>27</v>
      </c>
      <c r="AK1994">
        <v>0</v>
      </c>
      <c r="AL1994">
        <v>30</v>
      </c>
      <c r="AM1994">
        <v>5</v>
      </c>
    </row>
    <row r="1995" spans="1:39">
      <c r="A1995">
        <v>6</v>
      </c>
      <c r="C1995">
        <v>2023</v>
      </c>
      <c r="D1995">
        <v>99</v>
      </c>
      <c r="E1995">
        <v>99</v>
      </c>
      <c r="F1995">
        <v>99</v>
      </c>
      <c r="G1995">
        <v>2</v>
      </c>
      <c r="H1995">
        <v>1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190</v>
      </c>
      <c r="R1995">
        <v>9866</v>
      </c>
      <c r="S1995">
        <v>9866</v>
      </c>
      <c r="T1995">
        <v>69.941868708351052</v>
      </c>
      <c r="U1995">
        <v>69.689615676951576</v>
      </c>
      <c r="V1995">
        <v>5.1767687005878757</v>
      </c>
      <c r="W1995">
        <v>59.791810257449832</v>
      </c>
      <c r="X1995">
        <v>165.21576558165503</v>
      </c>
      <c r="Y1995">
        <v>152.49415163186694</v>
      </c>
      <c r="Z1995">
        <v>152.49415163186694</v>
      </c>
      <c r="AA1995">
        <v>29.204440804702976</v>
      </c>
      <c r="AB1995">
        <v>4.051943024444399</v>
      </c>
      <c r="AC1995">
        <v>-39.776257979435357</v>
      </c>
      <c r="AD1995">
        <v>259</v>
      </c>
      <c r="AE1995">
        <v>0</v>
      </c>
      <c r="AF1995">
        <v>0</v>
      </c>
      <c r="AG1995">
        <v>29</v>
      </c>
      <c r="AH1995">
        <v>1114</v>
      </c>
      <c r="AI1995">
        <v>97</v>
      </c>
      <c r="AJ1995">
        <v>228</v>
      </c>
      <c r="AK1995">
        <v>42</v>
      </c>
      <c r="AL1995">
        <v>69</v>
      </c>
      <c r="AM1995">
        <v>19</v>
      </c>
    </row>
    <row r="1996" spans="1:39">
      <c r="A1996">
        <v>6</v>
      </c>
      <c r="C1996">
        <v>2023</v>
      </c>
      <c r="D1996">
        <v>99</v>
      </c>
      <c r="E1996">
        <v>99</v>
      </c>
      <c r="F1996">
        <v>99</v>
      </c>
      <c r="G1996">
        <v>2</v>
      </c>
      <c r="H1996">
        <v>2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99</v>
      </c>
      <c r="P1996">
        <v>9999</v>
      </c>
      <c r="Q1996">
        <v>92</v>
      </c>
      <c r="R1996">
        <v>4240</v>
      </c>
      <c r="S1996">
        <v>4240</v>
      </c>
      <c r="T1996">
        <v>30.058131291648941</v>
      </c>
      <c r="U1996">
        <v>30.310384323048439</v>
      </c>
      <c r="V1996">
        <v>5.8235849056603763</v>
      </c>
      <c r="W1996">
        <v>59.150471698113201</v>
      </c>
      <c r="X1996">
        <v>167.20532921768651</v>
      </c>
      <c r="Y1996">
        <v>154.33051886792421</v>
      </c>
      <c r="Z1996">
        <v>154.33051886792421</v>
      </c>
      <c r="AA1996">
        <v>30.309019031248319</v>
      </c>
      <c r="AB1996">
        <v>4.5571838130365956</v>
      </c>
      <c r="AC1996">
        <v>-49.449030645992721</v>
      </c>
      <c r="AD1996">
        <v>56</v>
      </c>
      <c r="AE1996">
        <v>0</v>
      </c>
      <c r="AF1996">
        <v>0</v>
      </c>
      <c r="AG1996">
        <v>7</v>
      </c>
      <c r="AH1996">
        <v>244</v>
      </c>
      <c r="AI1996">
        <v>61</v>
      </c>
      <c r="AJ1996">
        <v>111</v>
      </c>
      <c r="AK1996">
        <v>11</v>
      </c>
      <c r="AL1996">
        <v>55</v>
      </c>
      <c r="AM1996">
        <v>4</v>
      </c>
    </row>
    <row r="1997" spans="1:39">
      <c r="A1997">
        <v>6</v>
      </c>
      <c r="C1997">
        <v>2023</v>
      </c>
      <c r="D1997">
        <v>99</v>
      </c>
      <c r="E1997">
        <v>99</v>
      </c>
      <c r="F1997">
        <v>99</v>
      </c>
      <c r="G1997">
        <v>3</v>
      </c>
      <c r="H1997">
        <v>1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99</v>
      </c>
      <c r="P1997">
        <v>9999</v>
      </c>
      <c r="Q1997">
        <v>105</v>
      </c>
      <c r="R1997">
        <v>670</v>
      </c>
      <c r="S1997">
        <v>670</v>
      </c>
      <c r="T1997">
        <v>73.224043715847003</v>
      </c>
      <c r="U1997">
        <v>73.879721616836306</v>
      </c>
      <c r="V1997">
        <v>8.5686567164179106</v>
      </c>
      <c r="W1997">
        <v>57.413432835820899</v>
      </c>
      <c r="X1997">
        <v>151.95226467877305</v>
      </c>
      <c r="Y1997">
        <v>140.25194029850735</v>
      </c>
      <c r="Z1997">
        <v>140.25194029850735</v>
      </c>
      <c r="AA1997">
        <v>24.364774930815543</v>
      </c>
      <c r="AB1997">
        <v>4.3634299640831724</v>
      </c>
      <c r="AC1997">
        <v>-36.54127656692031</v>
      </c>
      <c r="AD1997">
        <v>13</v>
      </c>
      <c r="AE1997">
        <v>0</v>
      </c>
      <c r="AF1997">
        <v>0</v>
      </c>
      <c r="AG1997">
        <v>5</v>
      </c>
      <c r="AH1997">
        <v>13</v>
      </c>
      <c r="AI1997">
        <v>4</v>
      </c>
      <c r="AJ1997">
        <v>5</v>
      </c>
      <c r="AK1997">
        <v>4</v>
      </c>
      <c r="AL1997">
        <v>12</v>
      </c>
      <c r="AM1997">
        <v>8</v>
      </c>
    </row>
    <row r="1998" spans="1:39">
      <c r="A1998">
        <v>6</v>
      </c>
      <c r="C1998">
        <v>2023</v>
      </c>
      <c r="D1998">
        <v>99</v>
      </c>
      <c r="E1998">
        <v>99</v>
      </c>
      <c r="F1998">
        <v>99</v>
      </c>
      <c r="G1998">
        <v>3</v>
      </c>
      <c r="H1998">
        <v>2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99</v>
      </c>
      <c r="P1998">
        <v>9999</v>
      </c>
      <c r="Q1998">
        <v>25</v>
      </c>
      <c r="R1998">
        <v>245</v>
      </c>
      <c r="S1998">
        <v>242</v>
      </c>
      <c r="T1998">
        <v>26.775956284153004</v>
      </c>
      <c r="U1998">
        <v>26.120278383163679</v>
      </c>
      <c r="V1998">
        <v>7.8816326530612253</v>
      </c>
      <c r="W1998">
        <v>58.235537190082646</v>
      </c>
      <c r="X1998">
        <v>149.08262763393557</v>
      </c>
      <c r="Y1998">
        <v>135.60326530612244</v>
      </c>
      <c r="Z1998">
        <v>137.28429752066117</v>
      </c>
      <c r="AA1998">
        <v>20.357738627538673</v>
      </c>
      <c r="AB1998">
        <v>4.0704409066140306</v>
      </c>
      <c r="AC1998">
        <v>-32.799575806953847</v>
      </c>
      <c r="AD1998">
        <v>7</v>
      </c>
      <c r="AE1998">
        <v>0</v>
      </c>
      <c r="AF1998">
        <v>0</v>
      </c>
      <c r="AG1998">
        <v>1</v>
      </c>
      <c r="AH1998">
        <v>7</v>
      </c>
      <c r="AI1998">
        <v>0</v>
      </c>
      <c r="AJ1998">
        <v>3</v>
      </c>
      <c r="AK1998">
        <v>0</v>
      </c>
      <c r="AL1998">
        <v>2</v>
      </c>
      <c r="AM1998">
        <v>2</v>
      </c>
    </row>
    <row r="1999" spans="1:39">
      <c r="A1999">
        <v>6</v>
      </c>
      <c r="C1999">
        <v>2023</v>
      </c>
      <c r="D1999">
        <v>99</v>
      </c>
      <c r="E1999">
        <v>99</v>
      </c>
      <c r="F1999">
        <v>99</v>
      </c>
      <c r="G1999">
        <v>4</v>
      </c>
      <c r="H1999">
        <v>1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47</v>
      </c>
      <c r="R1999">
        <v>2521</v>
      </c>
      <c r="S1999">
        <v>2521</v>
      </c>
      <c r="T1999">
        <v>98.322932917316635</v>
      </c>
      <c r="U1999">
        <v>98.468595317995437</v>
      </c>
      <c r="V1999">
        <v>6.1515271717572402</v>
      </c>
      <c r="W1999">
        <v>59.223720745735825</v>
      </c>
      <c r="X1999">
        <v>162.68570443808304</v>
      </c>
      <c r="Y1999">
        <v>150.15890519635036</v>
      </c>
      <c r="Z1999">
        <v>150.15890519635036</v>
      </c>
      <c r="AA1999">
        <v>31.500407322367305</v>
      </c>
      <c r="AB1999">
        <v>4.2307417228364628</v>
      </c>
      <c r="AC1999">
        <v>-40.096634369275435</v>
      </c>
      <c r="AD1999">
        <v>113</v>
      </c>
      <c r="AE1999">
        <v>0</v>
      </c>
      <c r="AF1999">
        <v>0</v>
      </c>
      <c r="AG1999">
        <v>5</v>
      </c>
      <c r="AH1999">
        <v>149</v>
      </c>
      <c r="AI1999">
        <v>20</v>
      </c>
      <c r="AJ1999">
        <v>21</v>
      </c>
      <c r="AK1999">
        <v>13</v>
      </c>
      <c r="AL1999">
        <v>70</v>
      </c>
      <c r="AM1999">
        <v>4</v>
      </c>
    </row>
    <row r="2000" spans="1:39">
      <c r="A2000">
        <v>6</v>
      </c>
      <c r="C2000">
        <v>2023</v>
      </c>
      <c r="D2000">
        <v>99</v>
      </c>
      <c r="E2000">
        <v>99</v>
      </c>
      <c r="F2000">
        <v>99</v>
      </c>
      <c r="G2000">
        <v>4</v>
      </c>
      <c r="H2000">
        <v>2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8</v>
      </c>
      <c r="R2000">
        <v>43</v>
      </c>
      <c r="S2000">
        <v>43</v>
      </c>
      <c r="T2000">
        <v>1.6770670826833078</v>
      </c>
      <c r="U2000">
        <v>1.5314046820045604</v>
      </c>
      <c r="V2000">
        <v>9.8139534883720874</v>
      </c>
      <c r="W2000">
        <v>55.953488372093005</v>
      </c>
      <c r="X2000">
        <v>148.3358109299806</v>
      </c>
      <c r="Y2000">
        <v>136.9139534883721</v>
      </c>
      <c r="Z2000">
        <v>136.9139534883721</v>
      </c>
      <c r="AA2000">
        <v>12.792813778442936</v>
      </c>
      <c r="AB2000">
        <v>5.3350682233256528</v>
      </c>
      <c r="AC2000">
        <v>29.117342792165161</v>
      </c>
      <c r="AD2000">
        <v>0</v>
      </c>
      <c r="AE2000">
        <v>0</v>
      </c>
      <c r="AF2000">
        <v>0</v>
      </c>
      <c r="AG2000">
        <v>0</v>
      </c>
      <c r="AH2000">
        <v>3</v>
      </c>
      <c r="AI2000">
        <v>0</v>
      </c>
      <c r="AJ2000">
        <v>2</v>
      </c>
      <c r="AK2000">
        <v>0</v>
      </c>
      <c r="AL2000">
        <v>1</v>
      </c>
      <c r="AM2000">
        <v>1</v>
      </c>
    </row>
    <row r="2001" spans="1:39">
      <c r="A2001">
        <v>6</v>
      </c>
      <c r="C2001">
        <v>2022</v>
      </c>
      <c r="D2001">
        <v>99</v>
      </c>
      <c r="E2001">
        <v>99</v>
      </c>
      <c r="F2001">
        <v>99</v>
      </c>
      <c r="G2001">
        <v>1</v>
      </c>
      <c r="H2001">
        <v>1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99</v>
      </c>
      <c r="P2001">
        <v>9999</v>
      </c>
      <c r="Q2001">
        <v>283</v>
      </c>
      <c r="R2001">
        <v>12130</v>
      </c>
      <c r="S2001">
        <v>12126</v>
      </c>
      <c r="T2001">
        <v>93.631802392898493</v>
      </c>
      <c r="U2001">
        <v>94.048258074152997</v>
      </c>
      <c r="V2001">
        <v>14.753586150041222</v>
      </c>
      <c r="W2001">
        <v>58.75086590796635</v>
      </c>
      <c r="X2001">
        <v>171.94488115834352</v>
      </c>
      <c r="Y2001">
        <v>158.64724402308397</v>
      </c>
      <c r="Z2001">
        <v>158.69957694210851</v>
      </c>
      <c r="AA2001">
        <v>32.250047956532441</v>
      </c>
      <c r="AB2001">
        <v>5.0316527864262284</v>
      </c>
      <c r="AC2001">
        <v>-41.60984698882141</v>
      </c>
      <c r="AD2001">
        <v>435</v>
      </c>
      <c r="AE2001">
        <v>0</v>
      </c>
      <c r="AF2001">
        <v>0</v>
      </c>
      <c r="AG2001">
        <v>58</v>
      </c>
      <c r="AH2001">
        <v>547</v>
      </c>
      <c r="AI2001">
        <v>85</v>
      </c>
      <c r="AJ2001">
        <v>245</v>
      </c>
      <c r="AK2001">
        <v>113</v>
      </c>
      <c r="AL2001">
        <v>84</v>
      </c>
      <c r="AM2001">
        <v>29</v>
      </c>
    </row>
    <row r="2002" spans="1:39">
      <c r="A2002">
        <v>6</v>
      </c>
      <c r="C2002">
        <v>2022</v>
      </c>
      <c r="D2002">
        <v>99</v>
      </c>
      <c r="E2002">
        <v>99</v>
      </c>
      <c r="F2002">
        <v>99</v>
      </c>
      <c r="G2002">
        <v>1</v>
      </c>
      <c r="H2002">
        <v>2</v>
      </c>
      <c r="I2002">
        <v>99</v>
      </c>
      <c r="J2002">
        <v>999</v>
      </c>
      <c r="K2002">
        <v>99</v>
      </c>
      <c r="L2002">
        <v>99</v>
      </c>
      <c r="M2002">
        <v>99</v>
      </c>
      <c r="N2002">
        <v>99</v>
      </c>
      <c r="O2002">
        <v>99</v>
      </c>
      <c r="P2002">
        <v>9999</v>
      </c>
      <c r="Q2002">
        <v>112</v>
      </c>
      <c r="R2002">
        <v>825</v>
      </c>
      <c r="S2002">
        <v>825</v>
      </c>
      <c r="T2002">
        <v>6.3681976071015054</v>
      </c>
      <c r="U2002">
        <v>5.9517419258469779</v>
      </c>
      <c r="V2002">
        <v>12.89818181818182</v>
      </c>
      <c r="W2002">
        <v>55.300606060606064</v>
      </c>
      <c r="X2002">
        <v>159.93039824025755</v>
      </c>
      <c r="Y2002">
        <v>147.61575757575747</v>
      </c>
      <c r="Z2002">
        <v>147.61575757575747</v>
      </c>
      <c r="AA2002">
        <v>25.286398191854957</v>
      </c>
      <c r="AB2002">
        <v>5.2234262176154971</v>
      </c>
      <c r="AC2002">
        <v>-23.311577357977299</v>
      </c>
      <c r="AD2002">
        <v>13</v>
      </c>
      <c r="AE2002">
        <v>0</v>
      </c>
      <c r="AF2002">
        <v>0</v>
      </c>
      <c r="AG2002">
        <v>8</v>
      </c>
      <c r="AH2002">
        <v>24</v>
      </c>
      <c r="AI2002">
        <v>6</v>
      </c>
      <c r="AJ2002">
        <v>74</v>
      </c>
      <c r="AK2002">
        <v>1</v>
      </c>
      <c r="AL2002">
        <v>36</v>
      </c>
      <c r="AM2002">
        <v>20</v>
      </c>
    </row>
    <row r="2003" spans="1:39">
      <c r="A2003">
        <v>6</v>
      </c>
      <c r="C2003">
        <v>2022</v>
      </c>
      <c r="D2003">
        <v>99</v>
      </c>
      <c r="E2003">
        <v>99</v>
      </c>
      <c r="F2003">
        <v>99</v>
      </c>
      <c r="G2003">
        <v>2</v>
      </c>
      <c r="H2003">
        <v>1</v>
      </c>
      <c r="I2003">
        <v>99</v>
      </c>
      <c r="J2003">
        <v>999</v>
      </c>
      <c r="K2003">
        <v>99</v>
      </c>
      <c r="L2003">
        <v>99</v>
      </c>
      <c r="M2003">
        <v>99</v>
      </c>
      <c r="N2003">
        <v>99</v>
      </c>
      <c r="O2003">
        <v>99</v>
      </c>
      <c r="P2003">
        <v>9999</v>
      </c>
      <c r="Q2003">
        <v>195</v>
      </c>
      <c r="R2003">
        <v>9848</v>
      </c>
      <c r="S2003">
        <v>9845</v>
      </c>
      <c r="T2003">
        <v>69.264312842875242</v>
      </c>
      <c r="U2003">
        <v>69.284092645391766</v>
      </c>
      <c r="V2003">
        <v>15.203594638505276</v>
      </c>
      <c r="W2003">
        <v>59.371254443880112</v>
      </c>
      <c r="X2003">
        <v>167.71380014134667</v>
      </c>
      <c r="Y2003">
        <v>154.76020207148699</v>
      </c>
      <c r="Z2003">
        <v>154.80736109700396</v>
      </c>
      <c r="AA2003">
        <v>29.227949379844361</v>
      </c>
      <c r="AB2003">
        <v>4.3122425436150849</v>
      </c>
      <c r="AC2003">
        <v>-42.827346477025323</v>
      </c>
      <c r="AD2003">
        <v>255</v>
      </c>
      <c r="AE2003">
        <v>0</v>
      </c>
      <c r="AF2003">
        <v>0</v>
      </c>
      <c r="AG2003">
        <v>28</v>
      </c>
      <c r="AH2003">
        <v>1280</v>
      </c>
      <c r="AI2003">
        <v>104</v>
      </c>
      <c r="AJ2003">
        <v>292</v>
      </c>
      <c r="AK2003">
        <v>40</v>
      </c>
      <c r="AL2003">
        <v>78</v>
      </c>
      <c r="AM2003">
        <v>27</v>
      </c>
    </row>
    <row r="2004" spans="1:39">
      <c r="A2004">
        <v>6</v>
      </c>
      <c r="C2004">
        <v>2022</v>
      </c>
      <c r="D2004">
        <v>99</v>
      </c>
      <c r="E2004">
        <v>99</v>
      </c>
      <c r="F2004">
        <v>99</v>
      </c>
      <c r="G2004">
        <v>2</v>
      </c>
      <c r="H2004">
        <v>2</v>
      </c>
      <c r="I2004">
        <v>99</v>
      </c>
      <c r="J2004">
        <v>999</v>
      </c>
      <c r="K2004">
        <v>99</v>
      </c>
      <c r="L2004">
        <v>99</v>
      </c>
      <c r="M2004">
        <v>99</v>
      </c>
      <c r="N2004">
        <v>99</v>
      </c>
      <c r="O2004">
        <v>99</v>
      </c>
      <c r="P2004">
        <v>9999</v>
      </c>
      <c r="Q2004">
        <v>103</v>
      </c>
      <c r="R2004">
        <v>4370</v>
      </c>
      <c r="S2004">
        <v>4370</v>
      </c>
      <c r="T2004">
        <v>30.735687157124762</v>
      </c>
      <c r="U2004">
        <v>30.715907354608206</v>
      </c>
      <c r="V2004">
        <v>15.04004576659039</v>
      </c>
      <c r="W2004">
        <v>59.116475972540051</v>
      </c>
      <c r="X2004">
        <v>167.51511710644101</v>
      </c>
      <c r="Y2004">
        <v>154.61645308924483</v>
      </c>
      <c r="Z2004">
        <v>154.61645308924483</v>
      </c>
      <c r="AA2004">
        <v>31.164641287773804</v>
      </c>
      <c r="AB2004">
        <v>4.7487373663286121</v>
      </c>
      <c r="AC2004">
        <v>-50.309980750702394</v>
      </c>
      <c r="AD2004">
        <v>65</v>
      </c>
      <c r="AE2004">
        <v>0</v>
      </c>
      <c r="AF2004">
        <v>0</v>
      </c>
      <c r="AG2004">
        <v>4</v>
      </c>
      <c r="AH2004">
        <v>285</v>
      </c>
      <c r="AI2004">
        <v>45</v>
      </c>
      <c r="AJ2004">
        <v>124</v>
      </c>
      <c r="AK2004">
        <v>25</v>
      </c>
      <c r="AL2004">
        <v>51</v>
      </c>
      <c r="AM2004">
        <v>6</v>
      </c>
    </row>
    <row r="2005" spans="1:39">
      <c r="A2005">
        <v>6</v>
      </c>
      <c r="C2005">
        <v>2022</v>
      </c>
      <c r="D2005">
        <v>99</v>
      </c>
      <c r="E2005">
        <v>99</v>
      </c>
      <c r="F2005">
        <v>99</v>
      </c>
      <c r="G2005">
        <v>3</v>
      </c>
      <c r="H2005">
        <v>1</v>
      </c>
      <c r="I2005">
        <v>99</v>
      </c>
      <c r="J2005">
        <v>999</v>
      </c>
      <c r="K2005">
        <v>99</v>
      </c>
      <c r="L2005">
        <v>99</v>
      </c>
      <c r="M2005">
        <v>99</v>
      </c>
      <c r="N2005">
        <v>99</v>
      </c>
      <c r="O2005">
        <v>99</v>
      </c>
      <c r="P2005">
        <v>9999</v>
      </c>
      <c r="Q2005">
        <v>130</v>
      </c>
      <c r="R2005">
        <v>1230</v>
      </c>
      <c r="S2005">
        <v>1231</v>
      </c>
      <c r="T2005">
        <v>70.205479452054789</v>
      </c>
      <c r="U2005">
        <v>71.014283334688287</v>
      </c>
      <c r="V2005">
        <v>14.580487804878052</v>
      </c>
      <c r="W2005">
        <v>58.203086921202278</v>
      </c>
      <c r="X2005">
        <v>149.23100705546605</v>
      </c>
      <c r="Y2005">
        <v>137.84615447154465</v>
      </c>
      <c r="Z2005">
        <v>137.73417546709987</v>
      </c>
      <c r="AA2005">
        <v>22.926090606425671</v>
      </c>
      <c r="AB2005">
        <v>4.3578018842236759</v>
      </c>
      <c r="AC2005">
        <v>-37.201655718572752</v>
      </c>
      <c r="AD2005">
        <v>37</v>
      </c>
      <c r="AE2005">
        <v>0</v>
      </c>
      <c r="AF2005">
        <v>0</v>
      </c>
      <c r="AG2005">
        <v>6</v>
      </c>
      <c r="AH2005">
        <v>35</v>
      </c>
      <c r="AI2005">
        <v>12</v>
      </c>
      <c r="AJ2005">
        <v>18</v>
      </c>
      <c r="AK2005">
        <v>3</v>
      </c>
      <c r="AL2005">
        <v>8</v>
      </c>
      <c r="AM2005">
        <v>20</v>
      </c>
    </row>
    <row r="2006" spans="1:39">
      <c r="A2006">
        <v>6</v>
      </c>
      <c r="C2006">
        <v>2022</v>
      </c>
      <c r="D2006">
        <v>99</v>
      </c>
      <c r="E2006">
        <v>99</v>
      </c>
      <c r="F2006">
        <v>99</v>
      </c>
      <c r="G2006">
        <v>3</v>
      </c>
      <c r="H2006">
        <v>2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38</v>
      </c>
      <c r="R2006">
        <v>522</v>
      </c>
      <c r="S2006">
        <v>520</v>
      </c>
      <c r="T2006">
        <v>29.794520547945204</v>
      </c>
      <c r="U2006">
        <v>28.98571666531172</v>
      </c>
      <c r="V2006">
        <v>15.051724137931036</v>
      </c>
      <c r="W2006">
        <v>59.142307692307696</v>
      </c>
      <c r="X2006">
        <v>144.36681984035067</v>
      </c>
      <c r="Y2006">
        <v>132.57681992337163</v>
      </c>
      <c r="Z2006">
        <v>133.08673076923077</v>
      </c>
      <c r="AA2006">
        <v>20.194271771694563</v>
      </c>
      <c r="AB2006">
        <v>3.94126815562664</v>
      </c>
      <c r="AC2006">
        <v>-28.873848396440781</v>
      </c>
      <c r="AD2006">
        <v>25</v>
      </c>
      <c r="AE2006">
        <v>0</v>
      </c>
      <c r="AF2006">
        <v>0</v>
      </c>
      <c r="AG2006">
        <v>4</v>
      </c>
      <c r="AH2006">
        <v>9</v>
      </c>
      <c r="AI2006">
        <v>1</v>
      </c>
      <c r="AJ2006">
        <v>7</v>
      </c>
      <c r="AK2006">
        <v>4</v>
      </c>
      <c r="AL2006">
        <v>9</v>
      </c>
      <c r="AM2006">
        <v>5</v>
      </c>
    </row>
    <row r="2007" spans="1:39">
      <c r="A2007">
        <v>6</v>
      </c>
      <c r="C2007">
        <v>2022</v>
      </c>
      <c r="D2007">
        <v>99</v>
      </c>
      <c r="E2007">
        <v>99</v>
      </c>
      <c r="F2007">
        <v>99</v>
      </c>
      <c r="G2007">
        <v>4</v>
      </c>
      <c r="H2007">
        <v>1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57</v>
      </c>
      <c r="R2007">
        <v>2597</v>
      </c>
      <c r="S2007">
        <v>2597</v>
      </c>
      <c r="T2007">
        <v>98.408488063660485</v>
      </c>
      <c r="U2007">
        <v>98.536630882603674</v>
      </c>
      <c r="V2007">
        <v>15.171351559491724</v>
      </c>
      <c r="W2007">
        <v>59.411243742780123</v>
      </c>
      <c r="X2007">
        <v>161.06646931141057</v>
      </c>
      <c r="Y2007">
        <v>148.66435117443237</v>
      </c>
      <c r="Z2007">
        <v>148.66435117443237</v>
      </c>
      <c r="AA2007">
        <v>31.02089107533844</v>
      </c>
      <c r="AB2007">
        <v>4.4037121458317996</v>
      </c>
      <c r="AC2007">
        <v>-47.833435609413911</v>
      </c>
      <c r="AD2007">
        <v>99</v>
      </c>
      <c r="AE2007">
        <v>0</v>
      </c>
      <c r="AF2007">
        <v>0</v>
      </c>
      <c r="AG2007">
        <v>9</v>
      </c>
      <c r="AH2007">
        <v>129</v>
      </c>
      <c r="AI2007">
        <v>27</v>
      </c>
      <c r="AJ2007">
        <v>7</v>
      </c>
      <c r="AK2007">
        <v>14</v>
      </c>
      <c r="AL2007">
        <v>61</v>
      </c>
      <c r="AM2007">
        <v>10</v>
      </c>
    </row>
    <row r="2008" spans="1:39">
      <c r="A2008">
        <v>6</v>
      </c>
      <c r="C2008">
        <v>2022</v>
      </c>
      <c r="D2008">
        <v>99</v>
      </c>
      <c r="E2008">
        <v>99</v>
      </c>
      <c r="F2008">
        <v>99</v>
      </c>
      <c r="G2008">
        <v>4</v>
      </c>
      <c r="H2008">
        <v>2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99</v>
      </c>
      <c r="P2008">
        <v>9999</v>
      </c>
      <c r="Q2008">
        <v>9</v>
      </c>
      <c r="R2008">
        <v>42</v>
      </c>
      <c r="S2008">
        <v>42</v>
      </c>
      <c r="T2008">
        <v>1.5915119363395216</v>
      </c>
      <c r="U2008">
        <v>1.4633691173962629</v>
      </c>
      <c r="V2008">
        <v>14.5</v>
      </c>
      <c r="W2008">
        <v>57.809523809523824</v>
      </c>
      <c r="X2008">
        <v>147.90538100397251</v>
      </c>
      <c r="Y2008">
        <v>136.51666666666662</v>
      </c>
      <c r="Z2008">
        <v>136.51666666666662</v>
      </c>
      <c r="AA2008">
        <v>22.240652575500903</v>
      </c>
      <c r="AB2008">
        <v>4.4787226880104569</v>
      </c>
      <c r="AC2008">
        <v>5.7374718406415397</v>
      </c>
      <c r="AD2008">
        <v>0</v>
      </c>
      <c r="AE2008">
        <v>0</v>
      </c>
      <c r="AF2008">
        <v>0</v>
      </c>
      <c r="AG2008">
        <v>0</v>
      </c>
      <c r="AH2008">
        <v>4</v>
      </c>
      <c r="AI2008">
        <v>0</v>
      </c>
      <c r="AJ2008">
        <v>1</v>
      </c>
      <c r="AK2008">
        <v>0</v>
      </c>
      <c r="AL2008">
        <v>0</v>
      </c>
      <c r="AM2008">
        <v>1</v>
      </c>
    </row>
    <row r="2009" spans="1:39">
      <c r="A2009">
        <v>6</v>
      </c>
      <c r="C2009">
        <v>2021</v>
      </c>
      <c r="D2009">
        <v>99</v>
      </c>
      <c r="E2009">
        <v>99</v>
      </c>
      <c r="F2009">
        <v>99</v>
      </c>
      <c r="G2009">
        <v>1</v>
      </c>
      <c r="H2009">
        <v>1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254</v>
      </c>
      <c r="R2009">
        <v>12428</v>
      </c>
      <c r="S2009">
        <v>12429</v>
      </c>
      <c r="T2009">
        <v>93.647803481274977</v>
      </c>
      <c r="U2009">
        <v>94.0947494394335</v>
      </c>
      <c r="V2009">
        <v>15.053186353395557</v>
      </c>
      <c r="W2009">
        <v>59.169844717998231</v>
      </c>
      <c r="X2009">
        <v>171.21255223151462</v>
      </c>
      <c r="Y2009">
        <v>158.0411482137111</v>
      </c>
      <c r="Z2009">
        <v>158.02843269772319</v>
      </c>
      <c r="AA2009">
        <v>31.546669547442882</v>
      </c>
      <c r="AB2009">
        <v>4.7160455884630386</v>
      </c>
      <c r="AC2009">
        <v>-39.439509058498672</v>
      </c>
      <c r="AD2009">
        <v>487</v>
      </c>
      <c r="AE2009">
        <v>0</v>
      </c>
      <c r="AF2009">
        <v>0</v>
      </c>
      <c r="AG2009">
        <v>36</v>
      </c>
      <c r="AH2009">
        <v>585</v>
      </c>
      <c r="AI2009">
        <v>81</v>
      </c>
      <c r="AJ2009">
        <v>81</v>
      </c>
      <c r="AK2009">
        <v>51</v>
      </c>
      <c r="AL2009">
        <v>41</v>
      </c>
      <c r="AM2009">
        <v>17</v>
      </c>
    </row>
    <row r="2010" spans="1:39">
      <c r="A2010">
        <v>6</v>
      </c>
      <c r="C2010">
        <v>2021</v>
      </c>
      <c r="D2010">
        <v>99</v>
      </c>
      <c r="E2010">
        <v>99</v>
      </c>
      <c r="F2010">
        <v>99</v>
      </c>
      <c r="G2010">
        <v>1</v>
      </c>
      <c r="H2010">
        <v>2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99</v>
      </c>
      <c r="P2010">
        <v>9999</v>
      </c>
      <c r="Q2010">
        <v>122</v>
      </c>
      <c r="R2010">
        <v>843</v>
      </c>
      <c r="S2010">
        <v>843</v>
      </c>
      <c r="T2010">
        <v>6.3521965187250409</v>
      </c>
      <c r="U2010">
        <v>5.9052505605665191</v>
      </c>
      <c r="V2010">
        <v>13.024911032028468</v>
      </c>
      <c r="W2010">
        <v>55.640569395017806</v>
      </c>
      <c r="X2010">
        <v>158.42185148485601</v>
      </c>
      <c r="Y2010">
        <v>146.22336892052201</v>
      </c>
      <c r="Z2010">
        <v>146.22336892052201</v>
      </c>
      <c r="AA2010">
        <v>22.962255109333192</v>
      </c>
      <c r="AB2010">
        <v>4.9784937870337149</v>
      </c>
      <c r="AC2010">
        <v>-26.152145225622679</v>
      </c>
      <c r="AD2010">
        <v>11</v>
      </c>
      <c r="AE2010">
        <v>0</v>
      </c>
      <c r="AF2010">
        <v>0</v>
      </c>
      <c r="AG2010">
        <v>17</v>
      </c>
      <c r="AH2010">
        <v>53</v>
      </c>
      <c r="AI2010">
        <v>13</v>
      </c>
      <c r="AJ2010">
        <v>53</v>
      </c>
      <c r="AK2010">
        <v>0</v>
      </c>
      <c r="AL2010">
        <v>51</v>
      </c>
      <c r="AM2010">
        <v>11</v>
      </c>
    </row>
    <row r="2011" spans="1:39">
      <c r="A2011">
        <v>6</v>
      </c>
      <c r="C2011">
        <v>2021</v>
      </c>
      <c r="D2011">
        <v>99</v>
      </c>
      <c r="E2011">
        <v>99</v>
      </c>
      <c r="F2011">
        <v>99</v>
      </c>
      <c r="G2011">
        <v>2</v>
      </c>
      <c r="H2011">
        <v>1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99</v>
      </c>
      <c r="P2011">
        <v>9999</v>
      </c>
      <c r="Q2011">
        <v>194</v>
      </c>
      <c r="R2011">
        <v>9703</v>
      </c>
      <c r="S2011">
        <v>9704</v>
      </c>
      <c r="T2011">
        <v>65.16891664987574</v>
      </c>
      <c r="U2011">
        <v>65.339583132561387</v>
      </c>
      <c r="V2011">
        <v>15.251262496135215</v>
      </c>
      <c r="W2011">
        <v>59.429410552349552</v>
      </c>
      <c r="X2011">
        <v>165.87072566604064</v>
      </c>
      <c r="Y2011">
        <v>153.11160878078917</v>
      </c>
      <c r="Z2011">
        <v>153.09583058532539</v>
      </c>
      <c r="AA2011">
        <v>28.686578507196039</v>
      </c>
      <c r="AB2011">
        <v>4.2705017630193245</v>
      </c>
      <c r="AC2011">
        <v>-41.236775060404</v>
      </c>
      <c r="AD2011">
        <v>313</v>
      </c>
      <c r="AE2011">
        <v>0</v>
      </c>
      <c r="AF2011">
        <v>0</v>
      </c>
      <c r="AG2011">
        <v>36</v>
      </c>
      <c r="AH2011">
        <v>1123</v>
      </c>
      <c r="AI2011">
        <v>76</v>
      </c>
      <c r="AJ2011">
        <v>192</v>
      </c>
      <c r="AK2011">
        <v>49</v>
      </c>
      <c r="AL2011">
        <v>81</v>
      </c>
      <c r="AM2011">
        <v>24</v>
      </c>
    </row>
    <row r="2012" spans="1:39">
      <c r="A2012">
        <v>6</v>
      </c>
      <c r="C2012">
        <v>2021</v>
      </c>
      <c r="D2012">
        <v>99</v>
      </c>
      <c r="E2012">
        <v>99</v>
      </c>
      <c r="F2012">
        <v>99</v>
      </c>
      <c r="G2012">
        <v>2</v>
      </c>
      <c r="H2012">
        <v>2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99</v>
      </c>
      <c r="P2012">
        <v>9999</v>
      </c>
      <c r="Q2012">
        <v>119</v>
      </c>
      <c r="R2012">
        <v>5186</v>
      </c>
      <c r="S2012">
        <v>5186</v>
      </c>
      <c r="T2012">
        <v>34.831083350124253</v>
      </c>
      <c r="U2012">
        <v>34.660416867438606</v>
      </c>
      <c r="V2012">
        <v>14.870613189355955</v>
      </c>
      <c r="W2012">
        <v>58.703432317778642</v>
      </c>
      <c r="X2012">
        <v>164.64075920711596</v>
      </c>
      <c r="Y2012">
        <v>151.96342074816801</v>
      </c>
      <c r="Z2012">
        <v>151.96342074816801</v>
      </c>
      <c r="AA2012">
        <v>30.438246204925239</v>
      </c>
      <c r="AB2012">
        <v>4.6868764046906941</v>
      </c>
      <c r="AC2012">
        <v>-54.072347643397215</v>
      </c>
      <c r="AD2012">
        <v>128</v>
      </c>
      <c r="AE2012">
        <v>1</v>
      </c>
      <c r="AF2012">
        <v>0</v>
      </c>
      <c r="AG2012">
        <v>18</v>
      </c>
      <c r="AH2012">
        <v>532</v>
      </c>
      <c r="AI2012">
        <v>112</v>
      </c>
      <c r="AJ2012">
        <v>97</v>
      </c>
      <c r="AK2012">
        <v>54</v>
      </c>
      <c r="AL2012">
        <v>54</v>
      </c>
      <c r="AM2012">
        <v>25</v>
      </c>
    </row>
    <row r="2013" spans="1:39">
      <c r="A2013">
        <v>6</v>
      </c>
      <c r="C2013">
        <v>2021</v>
      </c>
      <c r="D2013">
        <v>99</v>
      </c>
      <c r="E2013">
        <v>99</v>
      </c>
      <c r="F2013">
        <v>99</v>
      </c>
      <c r="G2013">
        <v>3</v>
      </c>
      <c r="H2013">
        <v>1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98</v>
      </c>
      <c r="R2013">
        <v>671</v>
      </c>
      <c r="S2013">
        <v>671</v>
      </c>
      <c r="T2013">
        <v>78.663540445486547</v>
      </c>
      <c r="U2013">
        <v>79.465179370737403</v>
      </c>
      <c r="V2013">
        <v>14.581222056631898</v>
      </c>
      <c r="W2013">
        <v>58.160953800298046</v>
      </c>
      <c r="X2013">
        <v>151.53684689819525</v>
      </c>
      <c r="Y2013">
        <v>139.86850968703436</v>
      </c>
      <c r="Z2013">
        <v>139.86850968703436</v>
      </c>
      <c r="AA2013">
        <v>22.547046912080582</v>
      </c>
      <c r="AB2013">
        <v>4.6168577564530748</v>
      </c>
      <c r="AC2013">
        <v>-32.66381533033055</v>
      </c>
      <c r="AD2013">
        <v>24</v>
      </c>
      <c r="AE2013">
        <v>0</v>
      </c>
      <c r="AF2013">
        <v>0</v>
      </c>
      <c r="AG2013">
        <v>4</v>
      </c>
      <c r="AH2013">
        <v>45</v>
      </c>
      <c r="AI2013">
        <v>10</v>
      </c>
      <c r="AJ2013">
        <v>6</v>
      </c>
      <c r="AK2013">
        <v>0</v>
      </c>
      <c r="AL2013">
        <v>14</v>
      </c>
      <c r="AM2013">
        <v>13</v>
      </c>
    </row>
    <row r="2014" spans="1:39">
      <c r="A2014">
        <v>6</v>
      </c>
      <c r="C2014">
        <v>2021</v>
      </c>
      <c r="D2014">
        <v>99</v>
      </c>
      <c r="E2014">
        <v>99</v>
      </c>
      <c r="F2014">
        <v>99</v>
      </c>
      <c r="G2014">
        <v>3</v>
      </c>
      <c r="H2014">
        <v>2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35</v>
      </c>
      <c r="R2014">
        <v>182</v>
      </c>
      <c r="S2014">
        <v>182</v>
      </c>
      <c r="T2014">
        <v>21.336459554513475</v>
      </c>
      <c r="U2014">
        <v>20.534820629262597</v>
      </c>
      <c r="V2014">
        <v>14.890109890109894</v>
      </c>
      <c r="W2014">
        <v>58.868131868131854</v>
      </c>
      <c r="X2014">
        <v>144.372150060124</v>
      </c>
      <c r="Y2014">
        <v>133.25549450549451</v>
      </c>
      <c r="Z2014">
        <v>133.25549450549451</v>
      </c>
      <c r="AA2014">
        <v>15.488274456329105</v>
      </c>
      <c r="AB2014">
        <v>3.9522112080656648</v>
      </c>
      <c r="AC2014">
        <v>-36.09960577335157</v>
      </c>
      <c r="AD2014">
        <v>5</v>
      </c>
      <c r="AE2014">
        <v>0</v>
      </c>
      <c r="AF2014">
        <v>0</v>
      </c>
      <c r="AG2014">
        <v>1</v>
      </c>
      <c r="AH2014">
        <v>4</v>
      </c>
      <c r="AI2014">
        <v>1</v>
      </c>
      <c r="AJ2014">
        <v>1</v>
      </c>
      <c r="AK2014">
        <v>0</v>
      </c>
      <c r="AL2014">
        <v>3</v>
      </c>
      <c r="AM2014">
        <v>2</v>
      </c>
    </row>
    <row r="2015" spans="1:39">
      <c r="A2015">
        <v>6</v>
      </c>
      <c r="C2015">
        <v>2021</v>
      </c>
      <c r="D2015">
        <v>99</v>
      </c>
      <c r="E2015">
        <v>99</v>
      </c>
      <c r="F2015">
        <v>99</v>
      </c>
      <c r="G2015">
        <v>4</v>
      </c>
      <c r="H2015">
        <v>1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99</v>
      </c>
      <c r="P2015">
        <v>9999</v>
      </c>
      <c r="Q2015">
        <v>56</v>
      </c>
      <c r="R2015">
        <v>2790</v>
      </c>
      <c r="S2015">
        <v>2790</v>
      </c>
      <c r="T2015">
        <v>99.006387508871555</v>
      </c>
      <c r="U2015">
        <v>99.107308093248761</v>
      </c>
      <c r="V2015">
        <v>14.945161290322581</v>
      </c>
      <c r="W2015">
        <v>58.935483870967758</v>
      </c>
      <c r="X2015">
        <v>160.87674211799603</v>
      </c>
      <c r="Y2015">
        <v>148.48923297491015</v>
      </c>
      <c r="Z2015">
        <v>148.48923297491015</v>
      </c>
      <c r="AA2015">
        <v>30.158653914507031</v>
      </c>
      <c r="AB2015">
        <v>4.4892698473453931</v>
      </c>
      <c r="AC2015">
        <v>-48.47939725061515</v>
      </c>
      <c r="AD2015">
        <v>108</v>
      </c>
      <c r="AE2015">
        <v>0</v>
      </c>
      <c r="AF2015">
        <v>0</v>
      </c>
      <c r="AG2015">
        <v>10</v>
      </c>
      <c r="AH2015">
        <v>222</v>
      </c>
      <c r="AI2015">
        <v>21</v>
      </c>
      <c r="AJ2015">
        <v>22</v>
      </c>
      <c r="AK2015">
        <v>14</v>
      </c>
      <c r="AL2015">
        <v>56</v>
      </c>
      <c r="AM2015">
        <v>3</v>
      </c>
    </row>
    <row r="2016" spans="1:39">
      <c r="A2016">
        <v>6</v>
      </c>
      <c r="C2016">
        <v>2021</v>
      </c>
      <c r="D2016">
        <v>99</v>
      </c>
      <c r="E2016">
        <v>99</v>
      </c>
      <c r="F2016">
        <v>99</v>
      </c>
      <c r="G2016">
        <v>4</v>
      </c>
      <c r="H2016">
        <v>2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7</v>
      </c>
      <c r="R2016">
        <v>28</v>
      </c>
      <c r="S2016">
        <v>28</v>
      </c>
      <c r="T2016">
        <v>0.99361249112845995</v>
      </c>
      <c r="U2016">
        <v>0.89269190675125598</v>
      </c>
      <c r="V2016">
        <v>13.892857142857141</v>
      </c>
      <c r="W2016">
        <v>56.785714285714306</v>
      </c>
      <c r="X2016">
        <v>144.38941340349788</v>
      </c>
      <c r="Y2016">
        <v>133.2714285714286</v>
      </c>
      <c r="Z2016">
        <v>133.2714285714286</v>
      </c>
      <c r="AA2016">
        <v>12.829816197961453</v>
      </c>
      <c r="AB2016">
        <v>4.5067975869564068</v>
      </c>
      <c r="AC2016">
        <v>-47.719086781488159</v>
      </c>
      <c r="AD2016">
        <v>0</v>
      </c>
      <c r="AE2016">
        <v>0</v>
      </c>
      <c r="AF2016">
        <v>0</v>
      </c>
      <c r="AG2016">
        <v>0</v>
      </c>
      <c r="AH2016">
        <v>3</v>
      </c>
      <c r="AI2016">
        <v>0</v>
      </c>
      <c r="AJ2016">
        <v>0</v>
      </c>
      <c r="AK2016">
        <v>0</v>
      </c>
      <c r="AL2016">
        <v>1</v>
      </c>
      <c r="AM2016">
        <v>2</v>
      </c>
    </row>
    <row r="2017" spans="1:39">
      <c r="A2017">
        <v>6</v>
      </c>
      <c r="C2017">
        <v>2020</v>
      </c>
      <c r="D2017">
        <v>99</v>
      </c>
      <c r="E2017">
        <v>99</v>
      </c>
      <c r="F2017">
        <v>99</v>
      </c>
      <c r="G2017">
        <v>1</v>
      </c>
      <c r="H2017">
        <v>1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99</v>
      </c>
      <c r="P2017">
        <v>9999</v>
      </c>
      <c r="Q2017">
        <v>258</v>
      </c>
      <c r="R2017">
        <v>11122</v>
      </c>
      <c r="S2017">
        <v>11122</v>
      </c>
      <c r="T2017">
        <v>92.72196748645267</v>
      </c>
      <c r="U2017">
        <v>93.388161611324449</v>
      </c>
      <c r="V2017">
        <v>15.161212012228017</v>
      </c>
      <c r="W2017">
        <v>59.406581550080922</v>
      </c>
      <c r="X2017">
        <v>169.61777414796603</v>
      </c>
      <c r="Y2017">
        <v>156.55720553857276</v>
      </c>
      <c r="Z2017">
        <v>156.55720553857276</v>
      </c>
      <c r="AA2017">
        <v>31.516320696621591</v>
      </c>
      <c r="AB2017">
        <v>4.7723526271789822</v>
      </c>
      <c r="AC2017">
        <v>-41.454426303165071</v>
      </c>
      <c r="AD2017">
        <v>410</v>
      </c>
      <c r="AE2017">
        <v>0</v>
      </c>
      <c r="AF2017">
        <v>0</v>
      </c>
      <c r="AG2017">
        <v>26</v>
      </c>
      <c r="AH2017">
        <v>667</v>
      </c>
      <c r="AI2017">
        <v>94</v>
      </c>
      <c r="AJ2017">
        <v>87</v>
      </c>
      <c r="AK2017">
        <v>46</v>
      </c>
      <c r="AL2017">
        <v>71</v>
      </c>
      <c r="AM2017">
        <v>20</v>
      </c>
    </row>
    <row r="2018" spans="1:39">
      <c r="A2018">
        <v>6</v>
      </c>
      <c r="C2018">
        <v>2020</v>
      </c>
      <c r="D2018">
        <v>99</v>
      </c>
      <c r="E2018">
        <v>99</v>
      </c>
      <c r="F2018">
        <v>99</v>
      </c>
      <c r="G2018">
        <v>1</v>
      </c>
      <c r="H2018">
        <v>2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99</v>
      </c>
      <c r="P2018">
        <v>9999</v>
      </c>
      <c r="Q2018">
        <v>96</v>
      </c>
      <c r="R2018">
        <v>873</v>
      </c>
      <c r="S2018">
        <v>873</v>
      </c>
      <c r="T2018">
        <v>7.2780325135473118</v>
      </c>
      <c r="U2018">
        <v>6.6118383886755563</v>
      </c>
      <c r="V2018">
        <v>14.340206185567013</v>
      </c>
      <c r="W2018">
        <v>57.663230240549808</v>
      </c>
      <c r="X2018">
        <v>152.99259474372005</v>
      </c>
      <c r="Y2018">
        <v>141.21216494845362</v>
      </c>
      <c r="Z2018">
        <v>141.21216494845362</v>
      </c>
      <c r="AA2018">
        <v>22.782888054337725</v>
      </c>
      <c r="AB2018">
        <v>4.6522838853832278</v>
      </c>
      <c r="AC2018">
        <v>-20.617908459354997</v>
      </c>
      <c r="AD2018">
        <v>21</v>
      </c>
      <c r="AE2018">
        <v>0</v>
      </c>
      <c r="AF2018">
        <v>0</v>
      </c>
      <c r="AG2018">
        <v>6</v>
      </c>
      <c r="AH2018">
        <v>32</v>
      </c>
      <c r="AI2018">
        <v>10</v>
      </c>
      <c r="AJ2018">
        <v>29</v>
      </c>
      <c r="AK2018">
        <v>2</v>
      </c>
      <c r="AL2018">
        <v>63</v>
      </c>
      <c r="AM2018">
        <v>16</v>
      </c>
    </row>
    <row r="2019" spans="1:39">
      <c r="A2019">
        <v>6</v>
      </c>
      <c r="C2019">
        <v>2020</v>
      </c>
      <c r="D2019">
        <v>99</v>
      </c>
      <c r="E2019">
        <v>99</v>
      </c>
      <c r="F2019">
        <v>99</v>
      </c>
      <c r="G2019">
        <v>2</v>
      </c>
      <c r="H2019">
        <v>1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99</v>
      </c>
      <c r="P2019">
        <v>9999</v>
      </c>
      <c r="Q2019">
        <v>189</v>
      </c>
      <c r="R2019">
        <v>10034</v>
      </c>
      <c r="S2019">
        <v>10034</v>
      </c>
      <c r="T2019">
        <v>65.676135619845525</v>
      </c>
      <c r="U2019">
        <v>65.912603199780733</v>
      </c>
      <c r="V2019">
        <v>15.132250348814036</v>
      </c>
      <c r="W2019">
        <v>59.201514849511682</v>
      </c>
      <c r="X2019">
        <v>165.13596027029277</v>
      </c>
      <c r="Y2019">
        <v>152.42049132947972</v>
      </c>
      <c r="Z2019">
        <v>152.42049132947972</v>
      </c>
      <c r="AA2019">
        <v>29.478407097040922</v>
      </c>
      <c r="AB2019">
        <v>4.3461512849940993</v>
      </c>
      <c r="AC2019">
        <v>-42.796185676350355</v>
      </c>
      <c r="AD2019">
        <v>408</v>
      </c>
      <c r="AE2019">
        <v>0</v>
      </c>
      <c r="AF2019">
        <v>0</v>
      </c>
      <c r="AG2019">
        <v>15</v>
      </c>
      <c r="AH2019">
        <v>1172</v>
      </c>
      <c r="AI2019">
        <v>100</v>
      </c>
      <c r="AJ2019">
        <v>232</v>
      </c>
      <c r="AK2019">
        <v>103</v>
      </c>
      <c r="AL2019">
        <v>72</v>
      </c>
      <c r="AM2019">
        <v>14</v>
      </c>
    </row>
    <row r="2020" spans="1:39">
      <c r="A2020">
        <v>6</v>
      </c>
      <c r="C2020">
        <v>2020</v>
      </c>
      <c r="D2020">
        <v>99</v>
      </c>
      <c r="E2020">
        <v>99</v>
      </c>
      <c r="F2020">
        <v>99</v>
      </c>
      <c r="G2020">
        <v>2</v>
      </c>
      <c r="H2020">
        <v>2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111</v>
      </c>
      <c r="R2020">
        <v>5244</v>
      </c>
      <c r="S2020">
        <v>5244</v>
      </c>
      <c r="T2020">
        <v>34.323864380154475</v>
      </c>
      <c r="U2020">
        <v>34.087396800219253</v>
      </c>
      <c r="V2020">
        <v>14.958237986270023</v>
      </c>
      <c r="W2020">
        <v>58.881006864988557</v>
      </c>
      <c r="X2020">
        <v>163.40992915186396</v>
      </c>
      <c r="Y2020">
        <v>150.82736460716964</v>
      </c>
      <c r="Z2020">
        <v>150.82736460716964</v>
      </c>
      <c r="AA2020">
        <v>30.758174740134475</v>
      </c>
      <c r="AB2020">
        <v>4.6520778614933409</v>
      </c>
      <c r="AC2020">
        <v>-52.727041657031471</v>
      </c>
      <c r="AD2020">
        <v>145</v>
      </c>
      <c r="AE2020">
        <v>0</v>
      </c>
      <c r="AF2020">
        <v>0</v>
      </c>
      <c r="AG2020">
        <v>11</v>
      </c>
      <c r="AH2020">
        <v>638</v>
      </c>
      <c r="AI2020">
        <v>149</v>
      </c>
      <c r="AJ2020">
        <v>112</v>
      </c>
      <c r="AK2020">
        <v>81</v>
      </c>
      <c r="AL2020">
        <v>79</v>
      </c>
      <c r="AM2020">
        <v>19</v>
      </c>
    </row>
    <row r="2021" spans="1:39">
      <c r="A2021">
        <v>6</v>
      </c>
      <c r="C2021">
        <v>2020</v>
      </c>
      <c r="D2021">
        <v>99</v>
      </c>
      <c r="E2021">
        <v>99</v>
      </c>
      <c r="F2021">
        <v>99</v>
      </c>
      <c r="G2021">
        <v>3</v>
      </c>
      <c r="H2021">
        <v>1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95</v>
      </c>
      <c r="R2021">
        <v>1509</v>
      </c>
      <c r="S2021">
        <v>1509</v>
      </c>
      <c r="T2021">
        <v>89.395734597156405</v>
      </c>
      <c r="U2021">
        <v>89.939970128376018</v>
      </c>
      <c r="V2021">
        <v>15.415506958250496</v>
      </c>
      <c r="W2021">
        <v>59.737574552683888</v>
      </c>
      <c r="X2021">
        <v>154.32644293143289</v>
      </c>
      <c r="Y2021">
        <v>142.44330682571237</v>
      </c>
      <c r="Z2021">
        <v>142.44330682571237</v>
      </c>
      <c r="AA2021">
        <v>26.208977339331483</v>
      </c>
      <c r="AB2021">
        <v>3.9660654262693806</v>
      </c>
      <c r="AC2021">
        <v>-29.131722914320225</v>
      </c>
      <c r="AD2021">
        <v>100</v>
      </c>
      <c r="AE2021">
        <v>0</v>
      </c>
      <c r="AF2021">
        <v>0</v>
      </c>
      <c r="AG2021">
        <v>12</v>
      </c>
      <c r="AH2021">
        <v>185</v>
      </c>
      <c r="AI2021">
        <v>53</v>
      </c>
      <c r="AJ2021">
        <v>7</v>
      </c>
      <c r="AK2021">
        <v>19</v>
      </c>
      <c r="AL2021">
        <v>30</v>
      </c>
      <c r="AM2021">
        <v>8</v>
      </c>
    </row>
    <row r="2022" spans="1:39">
      <c r="A2022">
        <v>6</v>
      </c>
      <c r="C2022">
        <v>2020</v>
      </c>
      <c r="D2022">
        <v>99</v>
      </c>
      <c r="E2022">
        <v>99</v>
      </c>
      <c r="F2022">
        <v>99</v>
      </c>
      <c r="G2022">
        <v>3</v>
      </c>
      <c r="H2022">
        <v>2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99</v>
      </c>
      <c r="P2022">
        <v>9999</v>
      </c>
      <c r="Q2022">
        <v>24</v>
      </c>
      <c r="R2022">
        <v>179</v>
      </c>
      <c r="S2022">
        <v>179</v>
      </c>
      <c r="T2022">
        <v>10.604265402843602</v>
      </c>
      <c r="U2022">
        <v>10.060029871623986</v>
      </c>
      <c r="V2022">
        <v>14.770949720670387</v>
      </c>
      <c r="W2022">
        <v>58.597765363128495</v>
      </c>
      <c r="X2022">
        <v>145.52013412663339</v>
      </c>
      <c r="Y2022">
        <v>134.31508379888263</v>
      </c>
      <c r="Z2022">
        <v>134.31508379888263</v>
      </c>
      <c r="AA2022">
        <v>17.81028660049796</v>
      </c>
      <c r="AB2022">
        <v>4.1702853526585697</v>
      </c>
      <c r="AC2022">
        <v>-30.104560659214552</v>
      </c>
      <c r="AD2022">
        <v>4</v>
      </c>
      <c r="AE2022">
        <v>0</v>
      </c>
      <c r="AF2022">
        <v>0</v>
      </c>
      <c r="AG2022">
        <v>0</v>
      </c>
      <c r="AH2022">
        <v>4</v>
      </c>
      <c r="AI2022">
        <v>0</v>
      </c>
      <c r="AJ2022">
        <v>8</v>
      </c>
      <c r="AK2022">
        <v>0</v>
      </c>
      <c r="AL2022">
        <v>4</v>
      </c>
      <c r="AM2022">
        <v>1</v>
      </c>
    </row>
    <row r="2023" spans="1:39">
      <c r="A2023">
        <v>6</v>
      </c>
      <c r="C2023">
        <v>2020</v>
      </c>
      <c r="D2023">
        <v>99</v>
      </c>
      <c r="E2023">
        <v>99</v>
      </c>
      <c r="F2023">
        <v>99</v>
      </c>
      <c r="G2023">
        <v>4</v>
      </c>
      <c r="H2023">
        <v>1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48</v>
      </c>
      <c r="R2023">
        <v>3176</v>
      </c>
      <c r="S2023">
        <v>3176</v>
      </c>
      <c r="T2023">
        <v>97.632954196126633</v>
      </c>
      <c r="U2023">
        <v>97.748474553031258</v>
      </c>
      <c r="V2023">
        <v>14.786838790931988</v>
      </c>
      <c r="W2023">
        <v>58.626574307304786</v>
      </c>
      <c r="X2023">
        <v>161.18458522886951</v>
      </c>
      <c r="Y2023">
        <v>148.77337216624693</v>
      </c>
      <c r="Z2023">
        <v>148.77337216624693</v>
      </c>
      <c r="AA2023">
        <v>32.717621417080743</v>
      </c>
      <c r="AB2023">
        <v>4.908197440867049</v>
      </c>
      <c r="AC2023">
        <v>-52.009115720234782</v>
      </c>
      <c r="AD2023">
        <v>178</v>
      </c>
      <c r="AE2023">
        <v>0</v>
      </c>
      <c r="AF2023">
        <v>0</v>
      </c>
      <c r="AG2023">
        <v>28</v>
      </c>
      <c r="AH2023">
        <v>379</v>
      </c>
      <c r="AI2023">
        <v>33</v>
      </c>
      <c r="AJ2023">
        <v>8</v>
      </c>
      <c r="AK2023">
        <v>18</v>
      </c>
      <c r="AL2023">
        <v>52</v>
      </c>
      <c r="AM2023">
        <v>11</v>
      </c>
    </row>
    <row r="2024" spans="1:39">
      <c r="A2024">
        <v>6</v>
      </c>
      <c r="C2024">
        <v>2020</v>
      </c>
      <c r="D2024">
        <v>99</v>
      </c>
      <c r="E2024">
        <v>99</v>
      </c>
      <c r="F2024">
        <v>99</v>
      </c>
      <c r="G2024">
        <v>4</v>
      </c>
      <c r="H2024">
        <v>2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99</v>
      </c>
      <c r="P2024">
        <v>9999</v>
      </c>
      <c r="Q2024">
        <v>10</v>
      </c>
      <c r="R2024">
        <v>77</v>
      </c>
      <c r="S2024">
        <v>77</v>
      </c>
      <c r="T2024">
        <v>2.3670458038733475</v>
      </c>
      <c r="U2024">
        <v>2.2515254469687402</v>
      </c>
      <c r="V2024">
        <v>15.636363636363638</v>
      </c>
      <c r="W2024">
        <v>60.389610389610382</v>
      </c>
      <c r="X2024">
        <v>153.13700384122922</v>
      </c>
      <c r="Y2024">
        <v>141.34545454545449</v>
      </c>
      <c r="Z2024">
        <v>141.34545454545449</v>
      </c>
      <c r="AA2024">
        <v>27.405500184776859</v>
      </c>
      <c r="AB2024">
        <v>4.3279695733016128</v>
      </c>
      <c r="AC2024">
        <v>12.622779908070831</v>
      </c>
      <c r="AD2024">
        <v>3</v>
      </c>
      <c r="AE2024">
        <v>0</v>
      </c>
      <c r="AF2024">
        <v>0</v>
      </c>
      <c r="AG2024">
        <v>0</v>
      </c>
      <c r="AH2024">
        <v>6</v>
      </c>
      <c r="AI2024">
        <v>3</v>
      </c>
      <c r="AJ2024">
        <v>2</v>
      </c>
      <c r="AK2024">
        <v>0</v>
      </c>
      <c r="AL2024">
        <v>0</v>
      </c>
      <c r="AM2024">
        <v>0</v>
      </c>
    </row>
    <row r="2025" spans="1:39">
      <c r="A2025">
        <v>6</v>
      </c>
      <c r="C2025">
        <v>2019</v>
      </c>
      <c r="D2025">
        <v>99</v>
      </c>
      <c r="E2025">
        <v>99</v>
      </c>
      <c r="F2025">
        <v>99</v>
      </c>
      <c r="G2025">
        <v>1</v>
      </c>
      <c r="H2025">
        <v>1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99</v>
      </c>
      <c r="P2025">
        <v>9999</v>
      </c>
      <c r="Q2025">
        <v>276</v>
      </c>
      <c r="R2025">
        <v>11849</v>
      </c>
      <c r="S2025">
        <v>11849</v>
      </c>
      <c r="T2025">
        <v>95.272171745597831</v>
      </c>
      <c r="U2025">
        <v>95.791472713997223</v>
      </c>
      <c r="V2025">
        <v>15.122879567896026</v>
      </c>
      <c r="W2025">
        <v>59.325343910878566</v>
      </c>
      <c r="X2025">
        <v>168.18094829420363</v>
      </c>
      <c r="Y2025">
        <v>155.2310152755505</v>
      </c>
      <c r="Z2025">
        <v>155.2310152755505</v>
      </c>
      <c r="AA2025">
        <v>31.684309800628711</v>
      </c>
      <c r="AB2025">
        <v>4.8164801275345583</v>
      </c>
      <c r="AC2025">
        <v>-46.673519089968515</v>
      </c>
      <c r="AD2025">
        <v>339</v>
      </c>
      <c r="AE2025">
        <v>0</v>
      </c>
      <c r="AF2025">
        <v>0</v>
      </c>
      <c r="AG2025">
        <v>26</v>
      </c>
      <c r="AH2025">
        <v>586</v>
      </c>
      <c r="AI2025">
        <v>87</v>
      </c>
      <c r="AJ2025">
        <v>94</v>
      </c>
      <c r="AK2025">
        <v>73</v>
      </c>
      <c r="AL2025">
        <v>49</v>
      </c>
      <c r="AM2025">
        <v>33</v>
      </c>
    </row>
    <row r="2026" spans="1:39">
      <c r="A2026">
        <v>6</v>
      </c>
      <c r="C2026">
        <v>2019</v>
      </c>
      <c r="D2026">
        <v>99</v>
      </c>
      <c r="E2026">
        <v>99</v>
      </c>
      <c r="F2026">
        <v>99</v>
      </c>
      <c r="G2026">
        <v>1</v>
      </c>
      <c r="H2026">
        <v>2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99</v>
      </c>
      <c r="P2026">
        <v>9999</v>
      </c>
      <c r="Q2026">
        <v>91</v>
      </c>
      <c r="R2026">
        <v>588</v>
      </c>
      <c r="S2026">
        <v>588</v>
      </c>
      <c r="T2026">
        <v>4.7278282544021879</v>
      </c>
      <c r="U2026">
        <v>4.2085272860028127</v>
      </c>
      <c r="V2026">
        <v>14.183673469387756</v>
      </c>
      <c r="W2026">
        <v>57.442176870748291</v>
      </c>
      <c r="X2026">
        <v>148.89649250816251</v>
      </c>
      <c r="Y2026">
        <v>137.43146258503401</v>
      </c>
      <c r="Z2026">
        <v>137.43146258503401</v>
      </c>
      <c r="AA2026">
        <v>14.851972998308486</v>
      </c>
      <c r="AB2026">
        <v>4.489411960494345</v>
      </c>
      <c r="AC2026">
        <v>-24.723297367598843</v>
      </c>
      <c r="AD2026">
        <v>12</v>
      </c>
      <c r="AE2026">
        <v>0</v>
      </c>
      <c r="AF2026">
        <v>0</v>
      </c>
      <c r="AG2026">
        <v>6</v>
      </c>
      <c r="AH2026">
        <v>24</v>
      </c>
      <c r="AI2026">
        <v>10</v>
      </c>
      <c r="AJ2026">
        <v>25</v>
      </c>
      <c r="AK2026">
        <v>0</v>
      </c>
      <c r="AL2026">
        <v>41</v>
      </c>
      <c r="AM2026">
        <v>16</v>
      </c>
    </row>
    <row r="2027" spans="1:39">
      <c r="A2027">
        <v>6</v>
      </c>
      <c r="C2027">
        <v>2019</v>
      </c>
      <c r="D2027">
        <v>99</v>
      </c>
      <c r="E2027">
        <v>99</v>
      </c>
      <c r="F2027">
        <v>99</v>
      </c>
      <c r="G2027">
        <v>2</v>
      </c>
      <c r="H2027">
        <v>1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214</v>
      </c>
      <c r="R2027">
        <v>12036</v>
      </c>
      <c r="S2027">
        <v>12001</v>
      </c>
      <c r="T2027">
        <v>77.277688603531317</v>
      </c>
      <c r="U2027">
        <v>78.196624184281788</v>
      </c>
      <c r="V2027">
        <v>14.952392821535398</v>
      </c>
      <c r="W2027">
        <v>58.876260311640721</v>
      </c>
      <c r="X2027">
        <v>167.22350283926176</v>
      </c>
      <c r="Y2027">
        <v>153.9053639082743</v>
      </c>
      <c r="Z2027">
        <v>154.35421714857003</v>
      </c>
      <c r="AA2027">
        <v>30.688716126854739</v>
      </c>
      <c r="AB2027">
        <v>4.621668951245602</v>
      </c>
      <c r="AC2027">
        <v>-43.199492129774157</v>
      </c>
      <c r="AD2027">
        <v>469</v>
      </c>
      <c r="AE2027">
        <v>1</v>
      </c>
      <c r="AF2027">
        <v>0</v>
      </c>
      <c r="AG2027">
        <v>24</v>
      </c>
      <c r="AH2027">
        <v>1370</v>
      </c>
      <c r="AI2027">
        <v>126</v>
      </c>
      <c r="AJ2027">
        <v>224</v>
      </c>
      <c r="AK2027">
        <v>90</v>
      </c>
      <c r="AL2027">
        <v>78</v>
      </c>
      <c r="AM2027">
        <v>26</v>
      </c>
    </row>
    <row r="2028" spans="1:39">
      <c r="A2028">
        <v>6</v>
      </c>
      <c r="C2028">
        <v>2019</v>
      </c>
      <c r="D2028">
        <v>99</v>
      </c>
      <c r="E2028">
        <v>99</v>
      </c>
      <c r="F2028">
        <v>99</v>
      </c>
      <c r="G2028">
        <v>2</v>
      </c>
      <c r="H2028">
        <v>2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118</v>
      </c>
      <c r="R2028">
        <v>3539</v>
      </c>
      <c r="S2028">
        <v>3539</v>
      </c>
      <c r="T2028">
        <v>22.722311396468697</v>
      </c>
      <c r="U2028">
        <v>21.803375815718212</v>
      </c>
      <c r="V2028">
        <v>15.16727889234247</v>
      </c>
      <c r="W2028">
        <v>59.429499858717158</v>
      </c>
      <c r="X2028">
        <v>158.12094730226303</v>
      </c>
      <c r="Y2028">
        <v>145.94563435998865</v>
      </c>
      <c r="Z2028">
        <v>145.94563435998865</v>
      </c>
      <c r="AA2028">
        <v>29.57604181152988</v>
      </c>
      <c r="AB2028">
        <v>4.5800518429464807</v>
      </c>
      <c r="AC2028">
        <v>-49.340277115001797</v>
      </c>
      <c r="AD2028">
        <v>111</v>
      </c>
      <c r="AE2028">
        <v>0</v>
      </c>
      <c r="AF2028">
        <v>0</v>
      </c>
      <c r="AG2028">
        <v>12</v>
      </c>
      <c r="AH2028">
        <v>339</v>
      </c>
      <c r="AI2028">
        <v>125</v>
      </c>
      <c r="AJ2028">
        <v>125</v>
      </c>
      <c r="AK2028">
        <v>51</v>
      </c>
      <c r="AL2028">
        <v>52</v>
      </c>
      <c r="AM2028">
        <v>16</v>
      </c>
    </row>
    <row r="2029" spans="1:39">
      <c r="A2029">
        <v>6</v>
      </c>
      <c r="C2029">
        <v>2019</v>
      </c>
      <c r="D2029">
        <v>99</v>
      </c>
      <c r="E2029">
        <v>99</v>
      </c>
      <c r="F2029">
        <v>99</v>
      </c>
      <c r="G2029">
        <v>3</v>
      </c>
      <c r="H2029">
        <v>1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99</v>
      </c>
      <c r="P2029">
        <v>9999</v>
      </c>
      <c r="Q2029">
        <v>81</v>
      </c>
      <c r="R2029">
        <v>900</v>
      </c>
      <c r="S2029">
        <v>900</v>
      </c>
      <c r="T2029">
        <v>83.798882681564251</v>
      </c>
      <c r="U2029">
        <v>85.27029987419175</v>
      </c>
      <c r="V2029">
        <v>15.07</v>
      </c>
      <c r="W2029">
        <v>59.163333333333327</v>
      </c>
      <c r="X2029">
        <v>163.99879619597925</v>
      </c>
      <c r="Y2029">
        <v>151.370888888889</v>
      </c>
      <c r="Z2029">
        <v>151.370888888889</v>
      </c>
      <c r="AA2029">
        <v>26.113172012285041</v>
      </c>
      <c r="AB2029">
        <v>4.2547999038993556</v>
      </c>
      <c r="AC2029">
        <v>-15.613993693574065</v>
      </c>
      <c r="AD2029">
        <v>48</v>
      </c>
      <c r="AE2029">
        <v>0</v>
      </c>
      <c r="AF2029">
        <v>0</v>
      </c>
      <c r="AG2029">
        <v>4</v>
      </c>
      <c r="AH2029">
        <v>103</v>
      </c>
      <c r="AI2029">
        <v>19</v>
      </c>
      <c r="AJ2029">
        <v>11</v>
      </c>
      <c r="AK2029">
        <v>9</v>
      </c>
      <c r="AL2029">
        <v>14</v>
      </c>
      <c r="AM2029">
        <v>3</v>
      </c>
    </row>
    <row r="2030" spans="1:39">
      <c r="A2030">
        <v>6</v>
      </c>
      <c r="C2030">
        <v>2019</v>
      </c>
      <c r="D2030">
        <v>99</v>
      </c>
      <c r="E2030">
        <v>99</v>
      </c>
      <c r="F2030">
        <v>99</v>
      </c>
      <c r="G2030">
        <v>3</v>
      </c>
      <c r="H2030">
        <v>2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26</v>
      </c>
      <c r="R2030">
        <v>174</v>
      </c>
      <c r="S2030">
        <v>174</v>
      </c>
      <c r="T2030">
        <v>16.201117318435749</v>
      </c>
      <c r="U2030">
        <v>14.729700125808202</v>
      </c>
      <c r="V2030">
        <v>15.051724137931036</v>
      </c>
      <c r="W2030">
        <v>58.919540229885058</v>
      </c>
      <c r="X2030">
        <v>146.53117644861203</v>
      </c>
      <c r="Y2030">
        <v>135.24827586206902</v>
      </c>
      <c r="Z2030">
        <v>135.24827586206902</v>
      </c>
      <c r="AA2030">
        <v>17.144191483561499</v>
      </c>
      <c r="AB2030">
        <v>4.0830977388415901</v>
      </c>
      <c r="AC2030">
        <v>-33.15962901522817</v>
      </c>
      <c r="AD2030">
        <v>7</v>
      </c>
      <c r="AE2030">
        <v>0</v>
      </c>
      <c r="AF2030">
        <v>0</v>
      </c>
      <c r="AG2030">
        <v>3</v>
      </c>
      <c r="AH2030">
        <v>6</v>
      </c>
      <c r="AI2030">
        <v>1</v>
      </c>
      <c r="AJ2030">
        <v>6</v>
      </c>
      <c r="AK2030">
        <v>0</v>
      </c>
      <c r="AL2030">
        <v>9</v>
      </c>
      <c r="AM2030">
        <v>6</v>
      </c>
    </row>
    <row r="2031" spans="1:39">
      <c r="A2031">
        <v>6</v>
      </c>
      <c r="C2031">
        <v>2019</v>
      </c>
      <c r="D2031">
        <v>99</v>
      </c>
      <c r="E2031">
        <v>99</v>
      </c>
      <c r="F2031">
        <v>99</v>
      </c>
      <c r="G2031">
        <v>4</v>
      </c>
      <c r="H2031">
        <v>1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99</v>
      </c>
      <c r="P2031">
        <v>9999</v>
      </c>
      <c r="Q2031">
        <v>53</v>
      </c>
      <c r="R2031">
        <v>3631</v>
      </c>
      <c r="S2031">
        <v>3631</v>
      </c>
      <c r="T2031">
        <v>93.510172546999755</v>
      </c>
      <c r="U2031">
        <v>93.952033834450077</v>
      </c>
      <c r="V2031">
        <v>15.150096392178463</v>
      </c>
      <c r="W2031">
        <v>59.312586064445078</v>
      </c>
      <c r="X2031">
        <v>157.95756595800023</v>
      </c>
      <c r="Y2031">
        <v>145.79483337923421</v>
      </c>
      <c r="Z2031">
        <v>145.79483337923421</v>
      </c>
      <c r="AA2031">
        <v>31.172775450643208</v>
      </c>
      <c r="AB2031">
        <v>4.5174228893516304</v>
      </c>
      <c r="AC2031">
        <v>-53.18435643439112</v>
      </c>
      <c r="AD2031">
        <v>140</v>
      </c>
      <c r="AE2031">
        <v>1</v>
      </c>
      <c r="AF2031">
        <v>0</v>
      </c>
      <c r="AG2031">
        <v>24</v>
      </c>
      <c r="AH2031">
        <v>416</v>
      </c>
      <c r="AI2031">
        <v>50</v>
      </c>
      <c r="AJ2031">
        <v>26</v>
      </c>
      <c r="AK2031">
        <v>26</v>
      </c>
      <c r="AL2031">
        <v>54</v>
      </c>
      <c r="AM2031">
        <v>19</v>
      </c>
    </row>
    <row r="2032" spans="1:39">
      <c r="A2032">
        <v>6</v>
      </c>
      <c r="C2032">
        <v>2019</v>
      </c>
      <c r="D2032">
        <v>99</v>
      </c>
      <c r="E2032">
        <v>99</v>
      </c>
      <c r="F2032">
        <v>99</v>
      </c>
      <c r="G2032">
        <v>4</v>
      </c>
      <c r="H2032">
        <v>2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99</v>
      </c>
      <c r="P2032">
        <v>9999</v>
      </c>
      <c r="Q2032">
        <v>7</v>
      </c>
      <c r="R2032">
        <v>252</v>
      </c>
      <c r="S2032">
        <v>252</v>
      </c>
      <c r="T2032">
        <v>6.4898274530002587</v>
      </c>
      <c r="U2032">
        <v>6.0479661655499148</v>
      </c>
      <c r="V2032">
        <v>16.75</v>
      </c>
      <c r="W2032">
        <v>62.503968253968253</v>
      </c>
      <c r="X2032">
        <v>146.51068805998389</v>
      </c>
      <c r="Y2032">
        <v>135.22936507936512</v>
      </c>
      <c r="Z2032">
        <v>135.22936507936512</v>
      </c>
      <c r="AA2032">
        <v>32.584428960900837</v>
      </c>
      <c r="AB2032">
        <v>2.2826085326393399</v>
      </c>
      <c r="AC2032">
        <v>-21.910052425980997</v>
      </c>
      <c r="AD2032">
        <v>2</v>
      </c>
      <c r="AE2032">
        <v>0</v>
      </c>
      <c r="AF2032">
        <v>0</v>
      </c>
      <c r="AG2032">
        <v>0</v>
      </c>
      <c r="AH2032">
        <v>10</v>
      </c>
      <c r="AI2032">
        <v>6</v>
      </c>
      <c r="AJ2032">
        <v>1</v>
      </c>
      <c r="AK2032">
        <v>3</v>
      </c>
      <c r="AL2032">
        <v>0</v>
      </c>
      <c r="AM2032">
        <v>2</v>
      </c>
    </row>
    <row r="2033" spans="1:39">
      <c r="A2033">
        <v>6</v>
      </c>
      <c r="C2033">
        <v>2018</v>
      </c>
      <c r="D2033">
        <v>99</v>
      </c>
      <c r="E2033">
        <v>99</v>
      </c>
      <c r="F2033">
        <v>99</v>
      </c>
      <c r="G2033">
        <v>1</v>
      </c>
      <c r="H2033">
        <v>1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99</v>
      </c>
      <c r="P2033">
        <v>9999</v>
      </c>
      <c r="Q2033">
        <v>295</v>
      </c>
      <c r="R2033">
        <v>13209</v>
      </c>
      <c r="S2033">
        <v>13209</v>
      </c>
      <c r="T2033">
        <v>95.689655172413822</v>
      </c>
      <c r="U2033">
        <v>96.155315629853746</v>
      </c>
      <c r="V2033">
        <v>14.86486486486486</v>
      </c>
      <c r="W2033">
        <v>58.82602770838065</v>
      </c>
      <c r="X2033">
        <v>169.82722227129941</v>
      </c>
      <c r="Y2033">
        <v>156.75052615640851</v>
      </c>
      <c r="Z2033">
        <v>156.75052615640851</v>
      </c>
      <c r="AA2033">
        <v>31.251598912951629</v>
      </c>
      <c r="AB2033">
        <v>5.0939854127596496</v>
      </c>
      <c r="AC2033">
        <v>-49.314277566109915</v>
      </c>
      <c r="AD2033">
        <v>339</v>
      </c>
      <c r="AE2033">
        <v>0</v>
      </c>
      <c r="AF2033">
        <v>0</v>
      </c>
      <c r="AG2033">
        <v>27</v>
      </c>
      <c r="AH2033">
        <v>767</v>
      </c>
      <c r="AI2033">
        <v>119</v>
      </c>
      <c r="AJ2033">
        <v>94</v>
      </c>
      <c r="AK2033">
        <v>85</v>
      </c>
      <c r="AL2033">
        <v>149</v>
      </c>
      <c r="AM2033">
        <v>31</v>
      </c>
    </row>
    <row r="2034" spans="1:39">
      <c r="A2034">
        <v>6</v>
      </c>
      <c r="C2034">
        <v>2018</v>
      </c>
      <c r="D2034">
        <v>99</v>
      </c>
      <c r="E2034">
        <v>99</v>
      </c>
      <c r="F2034">
        <v>99</v>
      </c>
      <c r="G2034">
        <v>1</v>
      </c>
      <c r="H2034">
        <v>2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100</v>
      </c>
      <c r="R2034">
        <v>595</v>
      </c>
      <c r="S2034">
        <v>595</v>
      </c>
      <c r="T2034">
        <v>4.3103448275862064</v>
      </c>
      <c r="U2034">
        <v>3.8446843701462696</v>
      </c>
      <c r="V2034">
        <v>13.818487394957984</v>
      </c>
      <c r="W2034">
        <v>56.902521008403362</v>
      </c>
      <c r="X2034">
        <v>150.74665185684228</v>
      </c>
      <c r="Y2034">
        <v>139.13915966386543</v>
      </c>
      <c r="Z2034">
        <v>139.13915966386543</v>
      </c>
      <c r="AA2034">
        <v>17.720231877185984</v>
      </c>
      <c r="AB2034">
        <v>5.5446766382420947</v>
      </c>
      <c r="AC2034">
        <v>-15.066117183961731</v>
      </c>
      <c r="AD2034">
        <v>11</v>
      </c>
      <c r="AE2034">
        <v>0</v>
      </c>
      <c r="AF2034">
        <v>0</v>
      </c>
      <c r="AG2034">
        <v>7</v>
      </c>
      <c r="AH2034">
        <v>24</v>
      </c>
      <c r="AI2034">
        <v>8</v>
      </c>
      <c r="AJ2034">
        <v>31</v>
      </c>
      <c r="AK2034">
        <v>2</v>
      </c>
      <c r="AL2034">
        <v>34</v>
      </c>
      <c r="AM2034">
        <v>18</v>
      </c>
    </row>
    <row r="2035" spans="1:39">
      <c r="A2035">
        <v>6</v>
      </c>
      <c r="C2035">
        <v>2018</v>
      </c>
      <c r="D2035">
        <v>99</v>
      </c>
      <c r="E2035">
        <v>99</v>
      </c>
      <c r="F2035">
        <v>99</v>
      </c>
      <c r="G2035">
        <v>2</v>
      </c>
      <c r="H2035">
        <v>1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233</v>
      </c>
      <c r="R2035">
        <v>13588</v>
      </c>
      <c r="S2035">
        <v>13587</v>
      </c>
      <c r="T2035">
        <v>96.608602915037309</v>
      </c>
      <c r="U2035">
        <v>96.803221147153508</v>
      </c>
      <c r="V2035">
        <v>14.808065940535764</v>
      </c>
      <c r="W2035">
        <v>58.60609406049899</v>
      </c>
      <c r="X2035">
        <v>165.57180655546284</v>
      </c>
      <c r="Y2035">
        <v>152.81343096850196</v>
      </c>
      <c r="Z2035">
        <v>152.82467800103069</v>
      </c>
      <c r="AA2035">
        <v>30.636766628570999</v>
      </c>
      <c r="AB2035">
        <v>4.6162344636642798</v>
      </c>
      <c r="AC2035">
        <v>-45.335055614998971</v>
      </c>
      <c r="AD2035">
        <v>447</v>
      </c>
      <c r="AE2035">
        <v>0</v>
      </c>
      <c r="AF2035">
        <v>0</v>
      </c>
      <c r="AG2035">
        <v>28</v>
      </c>
      <c r="AH2035">
        <v>1197</v>
      </c>
      <c r="AI2035">
        <v>147</v>
      </c>
      <c r="AJ2035">
        <v>113</v>
      </c>
      <c r="AK2035">
        <v>110</v>
      </c>
      <c r="AL2035">
        <v>186</v>
      </c>
      <c r="AM2035">
        <v>20</v>
      </c>
    </row>
    <row r="2036" spans="1:39">
      <c r="A2036">
        <v>6</v>
      </c>
      <c r="C2036">
        <v>2018</v>
      </c>
      <c r="D2036">
        <v>99</v>
      </c>
      <c r="E2036">
        <v>99</v>
      </c>
      <c r="F2036">
        <v>99</v>
      </c>
      <c r="G2036">
        <v>2</v>
      </c>
      <c r="H2036">
        <v>2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99</v>
      </c>
      <c r="P2036">
        <v>9999</v>
      </c>
      <c r="Q2036">
        <v>79</v>
      </c>
      <c r="R2036">
        <v>477</v>
      </c>
      <c r="S2036">
        <v>477</v>
      </c>
      <c r="T2036">
        <v>3.3913970849626738</v>
      </c>
      <c r="U2036">
        <v>3.19677885284651</v>
      </c>
      <c r="V2036">
        <v>14.018867924528299</v>
      </c>
      <c r="W2036">
        <v>57.215932914046114</v>
      </c>
      <c r="X2036">
        <v>155.74702853469788</v>
      </c>
      <c r="Y2036">
        <v>143.75450733752629</v>
      </c>
      <c r="Z2036">
        <v>143.75450733752629</v>
      </c>
      <c r="AA2036">
        <v>18.128503727521277</v>
      </c>
      <c r="AB2036">
        <v>4.5563692628265953</v>
      </c>
      <c r="AC2036">
        <v>-20.753952256575161</v>
      </c>
      <c r="AD2036">
        <v>10</v>
      </c>
      <c r="AE2036">
        <v>0</v>
      </c>
      <c r="AF2036">
        <v>0</v>
      </c>
      <c r="AG2036">
        <v>1</v>
      </c>
      <c r="AH2036">
        <v>50</v>
      </c>
      <c r="AI2036">
        <v>19</v>
      </c>
      <c r="AJ2036">
        <v>23</v>
      </c>
      <c r="AK2036">
        <v>0</v>
      </c>
      <c r="AL2036">
        <v>13</v>
      </c>
      <c r="AM2036">
        <v>2</v>
      </c>
    </row>
    <row r="2037" spans="1:39">
      <c r="A2037">
        <v>6</v>
      </c>
      <c r="C2037">
        <v>2018</v>
      </c>
      <c r="D2037">
        <v>99</v>
      </c>
      <c r="E2037">
        <v>99</v>
      </c>
      <c r="F2037">
        <v>99</v>
      </c>
      <c r="G2037">
        <v>3</v>
      </c>
      <c r="H2037">
        <v>1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74</v>
      </c>
      <c r="R2037">
        <v>830</v>
      </c>
      <c r="S2037">
        <v>830</v>
      </c>
      <c r="T2037">
        <v>87.64519535374869</v>
      </c>
      <c r="U2037">
        <v>88.519250834836654</v>
      </c>
      <c r="V2037">
        <v>14.773493975903612</v>
      </c>
      <c r="W2037">
        <v>58.614457831325296</v>
      </c>
      <c r="X2037">
        <v>161.34736127609051</v>
      </c>
      <c r="Y2037">
        <v>148.92361445783135</v>
      </c>
      <c r="Z2037">
        <v>148.92361445783135</v>
      </c>
      <c r="AA2037">
        <v>27.883410388391951</v>
      </c>
      <c r="AB2037">
        <v>5.0692346926043639</v>
      </c>
      <c r="AC2037">
        <v>-33.387278392620139</v>
      </c>
      <c r="AD2037">
        <v>39</v>
      </c>
      <c r="AE2037">
        <v>0</v>
      </c>
      <c r="AF2037">
        <v>0</v>
      </c>
      <c r="AG2037">
        <v>1</v>
      </c>
      <c r="AH2037">
        <v>88</v>
      </c>
      <c r="AI2037">
        <v>10</v>
      </c>
      <c r="AJ2037">
        <v>16</v>
      </c>
      <c r="AK2037">
        <v>9</v>
      </c>
      <c r="AL2037">
        <v>38</v>
      </c>
      <c r="AM2037">
        <v>5</v>
      </c>
    </row>
    <row r="2038" spans="1:39">
      <c r="A2038">
        <v>6</v>
      </c>
      <c r="C2038">
        <v>2018</v>
      </c>
      <c r="D2038">
        <v>99</v>
      </c>
      <c r="E2038">
        <v>99</v>
      </c>
      <c r="F2038">
        <v>99</v>
      </c>
      <c r="G2038">
        <v>3</v>
      </c>
      <c r="H2038">
        <v>2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99</v>
      </c>
      <c r="P2038">
        <v>9999</v>
      </c>
      <c r="Q2038">
        <v>24</v>
      </c>
      <c r="R2038">
        <v>117</v>
      </c>
      <c r="S2038">
        <v>116</v>
      </c>
      <c r="T2038">
        <v>12.354804646251324</v>
      </c>
      <c r="U2038">
        <v>11.480749165163378</v>
      </c>
      <c r="V2038">
        <v>14.230769230769228</v>
      </c>
      <c r="W2038">
        <v>57.327586206896562</v>
      </c>
      <c r="X2038">
        <v>149.69765999018435</v>
      </c>
      <c r="Y2038">
        <v>137.02136752136752</v>
      </c>
      <c r="Z2038">
        <v>138.20258620689657</v>
      </c>
      <c r="AA2038">
        <v>18.155537111148472</v>
      </c>
      <c r="AB2038">
        <v>4.2033973576163346</v>
      </c>
      <c r="AC2038">
        <v>-47.528751801735694</v>
      </c>
      <c r="AD2038">
        <v>3</v>
      </c>
      <c r="AE2038">
        <v>0</v>
      </c>
      <c r="AF2038">
        <v>0</v>
      </c>
      <c r="AG2038">
        <v>1</v>
      </c>
      <c r="AH2038">
        <v>3</v>
      </c>
      <c r="AI2038">
        <v>0</v>
      </c>
      <c r="AJ2038">
        <v>2</v>
      </c>
      <c r="AK2038">
        <v>0</v>
      </c>
      <c r="AL2038">
        <v>12</v>
      </c>
      <c r="AM2038">
        <v>5</v>
      </c>
    </row>
    <row r="2039" spans="1:39">
      <c r="A2039">
        <v>6</v>
      </c>
      <c r="C2039">
        <v>2018</v>
      </c>
      <c r="D2039">
        <v>99</v>
      </c>
      <c r="E2039">
        <v>99</v>
      </c>
      <c r="F2039">
        <v>99</v>
      </c>
      <c r="G2039">
        <v>4</v>
      </c>
      <c r="H2039">
        <v>1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99</v>
      </c>
      <c r="P2039">
        <v>9999</v>
      </c>
      <c r="Q2039">
        <v>55</v>
      </c>
      <c r="R2039">
        <v>3950</v>
      </c>
      <c r="S2039">
        <v>3950</v>
      </c>
      <c r="T2039">
        <v>91.988821611550975</v>
      </c>
      <c r="U2039">
        <v>92.393265737695515</v>
      </c>
      <c r="V2039">
        <v>14.769367088607597</v>
      </c>
      <c r="W2039">
        <v>58.59240506329116</v>
      </c>
      <c r="X2039">
        <v>159.4551887762793</v>
      </c>
      <c r="Y2039">
        <v>147.17713924050685</v>
      </c>
      <c r="Z2039">
        <v>147.17713924050685</v>
      </c>
      <c r="AA2039">
        <v>32.039908838792797</v>
      </c>
      <c r="AB2039">
        <v>4.7342482902672494</v>
      </c>
      <c r="AC2039">
        <v>-48.784348651555717</v>
      </c>
      <c r="AD2039">
        <v>138</v>
      </c>
      <c r="AE2039">
        <v>0</v>
      </c>
      <c r="AF2039">
        <v>0</v>
      </c>
      <c r="AG2039">
        <v>30</v>
      </c>
      <c r="AH2039">
        <v>402</v>
      </c>
      <c r="AI2039">
        <v>36</v>
      </c>
      <c r="AJ2039">
        <v>50</v>
      </c>
      <c r="AK2039">
        <v>51</v>
      </c>
      <c r="AL2039">
        <v>267</v>
      </c>
      <c r="AM2039">
        <v>26</v>
      </c>
    </row>
    <row r="2040" spans="1:39">
      <c r="A2040">
        <v>6</v>
      </c>
      <c r="C2040">
        <v>2018</v>
      </c>
      <c r="D2040">
        <v>99</v>
      </c>
      <c r="E2040">
        <v>99</v>
      </c>
      <c r="F2040">
        <v>99</v>
      </c>
      <c r="G2040">
        <v>4</v>
      </c>
      <c r="H2040">
        <v>2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99</v>
      </c>
      <c r="P2040">
        <v>9999</v>
      </c>
      <c r="Q2040">
        <v>6</v>
      </c>
      <c r="R2040">
        <v>344</v>
      </c>
      <c r="S2040">
        <v>344</v>
      </c>
      <c r="T2040">
        <v>8.0111783884489984</v>
      </c>
      <c r="U2040">
        <v>7.606734262304486</v>
      </c>
      <c r="V2040">
        <v>16.406976744186039</v>
      </c>
      <c r="W2040">
        <v>61.732558139534873</v>
      </c>
      <c r="X2040">
        <v>150.74233414800077</v>
      </c>
      <c r="Y2040">
        <v>139.13517441860461</v>
      </c>
      <c r="Z2040">
        <v>139.13517441860461</v>
      </c>
      <c r="AA2040">
        <v>30.241471236163783</v>
      </c>
      <c r="AB2040">
        <v>2.8536977994071444</v>
      </c>
      <c r="AC2040">
        <v>-28.852037163011481</v>
      </c>
      <c r="AD2040">
        <v>1</v>
      </c>
      <c r="AE2040">
        <v>0</v>
      </c>
      <c r="AF2040">
        <v>0</v>
      </c>
      <c r="AG2040">
        <v>0</v>
      </c>
      <c r="AH2040">
        <v>10</v>
      </c>
      <c r="AI2040">
        <v>5</v>
      </c>
      <c r="AJ2040">
        <v>4</v>
      </c>
      <c r="AK2040">
        <v>0</v>
      </c>
      <c r="AL2040">
        <v>0</v>
      </c>
      <c r="AM2040">
        <v>0</v>
      </c>
    </row>
    <row r="2041" spans="1:39">
      <c r="A2041">
        <v>6</v>
      </c>
      <c r="C2041">
        <v>2017</v>
      </c>
      <c r="D2041">
        <v>99</v>
      </c>
      <c r="E2041">
        <v>99</v>
      </c>
      <c r="F2041">
        <v>99</v>
      </c>
      <c r="G2041">
        <v>1</v>
      </c>
      <c r="H2041">
        <v>1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321</v>
      </c>
      <c r="R2041">
        <v>13031</v>
      </c>
      <c r="S2041">
        <v>13031</v>
      </c>
      <c r="T2041">
        <v>93.325216643987673</v>
      </c>
      <c r="U2041">
        <v>94.08505508736522</v>
      </c>
      <c r="V2041">
        <v>14.85757040902463</v>
      </c>
      <c r="W2041">
        <v>58.82549305502264</v>
      </c>
      <c r="X2041">
        <v>168.10347988416356</v>
      </c>
      <c r="Y2041">
        <v>155.15951193308211</v>
      </c>
      <c r="Z2041">
        <v>155.15951193308211</v>
      </c>
      <c r="AA2041">
        <v>30.084227831471413</v>
      </c>
      <c r="AB2041">
        <v>5.1283665622287797</v>
      </c>
      <c r="AC2041">
        <v>-48.688928709933201</v>
      </c>
      <c r="AD2041">
        <v>310</v>
      </c>
      <c r="AE2041">
        <v>1</v>
      </c>
      <c r="AF2041">
        <v>0</v>
      </c>
      <c r="AG2041">
        <v>26</v>
      </c>
      <c r="AH2041">
        <v>857</v>
      </c>
      <c r="AI2041">
        <v>80</v>
      </c>
      <c r="AJ2041">
        <v>90</v>
      </c>
      <c r="AK2041">
        <v>85</v>
      </c>
      <c r="AL2041">
        <v>81</v>
      </c>
      <c r="AM2041">
        <v>23</v>
      </c>
    </row>
    <row r="2042" spans="1:39">
      <c r="A2042">
        <v>6</v>
      </c>
      <c r="C2042">
        <v>2017</v>
      </c>
      <c r="D2042">
        <v>99</v>
      </c>
      <c r="E2042">
        <v>99</v>
      </c>
      <c r="F2042">
        <v>99</v>
      </c>
      <c r="G2042">
        <v>1</v>
      </c>
      <c r="H2042">
        <v>2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99</v>
      </c>
      <c r="P2042">
        <v>9999</v>
      </c>
      <c r="Q2042">
        <v>110</v>
      </c>
      <c r="R2042">
        <v>932</v>
      </c>
      <c r="S2042">
        <v>932</v>
      </c>
      <c r="T2042">
        <v>6.674783356012318</v>
      </c>
      <c r="U2042">
        <v>5.9149449126347804</v>
      </c>
      <c r="V2042">
        <v>12.052575107296136</v>
      </c>
      <c r="W2042">
        <v>53.936695278969957</v>
      </c>
      <c r="X2042">
        <v>147.76398569694811</v>
      </c>
      <c r="Y2042">
        <v>136.3861587982833</v>
      </c>
      <c r="Z2042">
        <v>136.3861587982833</v>
      </c>
      <c r="AA2042">
        <v>17.791480922050141</v>
      </c>
      <c r="AB2042">
        <v>6.1341639007465636</v>
      </c>
      <c r="AC2042">
        <v>-3.1728148640671847</v>
      </c>
      <c r="AD2042">
        <v>6</v>
      </c>
      <c r="AE2042">
        <v>0</v>
      </c>
      <c r="AF2042">
        <v>0</v>
      </c>
      <c r="AG2042">
        <v>7</v>
      </c>
      <c r="AH2042">
        <v>43</v>
      </c>
      <c r="AI2042">
        <v>25</v>
      </c>
      <c r="AJ2042">
        <v>29</v>
      </c>
      <c r="AK2042">
        <v>0</v>
      </c>
      <c r="AL2042">
        <v>48</v>
      </c>
      <c r="AM2042">
        <v>11</v>
      </c>
    </row>
    <row r="2043" spans="1:39">
      <c r="A2043">
        <v>6</v>
      </c>
      <c r="C2043">
        <v>2017</v>
      </c>
      <c r="D2043">
        <v>99</v>
      </c>
      <c r="E2043">
        <v>99</v>
      </c>
      <c r="F2043">
        <v>99</v>
      </c>
      <c r="G2043">
        <v>2</v>
      </c>
      <c r="H2043">
        <v>1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99</v>
      </c>
      <c r="P2043">
        <v>9999</v>
      </c>
      <c r="Q2043">
        <v>230</v>
      </c>
      <c r="R2043">
        <v>12653</v>
      </c>
      <c r="S2043">
        <v>12653</v>
      </c>
      <c r="T2043">
        <v>96.023374060863617</v>
      </c>
      <c r="U2043">
        <v>96.243829089392563</v>
      </c>
      <c r="V2043">
        <v>14.799257093179483</v>
      </c>
      <c r="W2043">
        <v>58.650675729076099</v>
      </c>
      <c r="X2043">
        <v>166.31891734016429</v>
      </c>
      <c r="Y2043">
        <v>153.51236070497129</v>
      </c>
      <c r="Z2043">
        <v>153.51236070497129</v>
      </c>
      <c r="AA2043">
        <v>30.353167356560778</v>
      </c>
      <c r="AB2043">
        <v>4.6616999086484556</v>
      </c>
      <c r="AC2043">
        <v>-47.653962095612385</v>
      </c>
      <c r="AD2043">
        <v>485</v>
      </c>
      <c r="AE2043">
        <v>0</v>
      </c>
      <c r="AF2043">
        <v>0</v>
      </c>
      <c r="AG2043">
        <v>24</v>
      </c>
      <c r="AH2043">
        <v>945</v>
      </c>
      <c r="AI2043">
        <v>141</v>
      </c>
      <c r="AJ2043">
        <v>141</v>
      </c>
      <c r="AK2043">
        <v>107</v>
      </c>
      <c r="AL2043">
        <v>516</v>
      </c>
      <c r="AM2043">
        <v>22</v>
      </c>
    </row>
    <row r="2044" spans="1:39">
      <c r="A2044">
        <v>6</v>
      </c>
      <c r="C2044">
        <v>2017</v>
      </c>
      <c r="D2044">
        <v>99</v>
      </c>
      <c r="E2044">
        <v>99</v>
      </c>
      <c r="F2044">
        <v>99</v>
      </c>
      <c r="G2044">
        <v>2</v>
      </c>
      <c r="H2044">
        <v>2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82</v>
      </c>
      <c r="R2044">
        <v>524</v>
      </c>
      <c r="S2044">
        <v>524</v>
      </c>
      <c r="T2044">
        <v>3.9766259391363743</v>
      </c>
      <c r="U2044">
        <v>3.7561709106074681</v>
      </c>
      <c r="V2044">
        <v>14.34351145038168</v>
      </c>
      <c r="W2044">
        <v>57.776717557251906</v>
      </c>
      <c r="X2044">
        <v>156.73872949972301</v>
      </c>
      <c r="Y2044">
        <v>144.66984732824429</v>
      </c>
      <c r="Z2044">
        <v>144.66984732824429</v>
      </c>
      <c r="AA2044">
        <v>19.632113802214263</v>
      </c>
      <c r="AB2044">
        <v>4.103358323484926</v>
      </c>
      <c r="AC2044">
        <v>-37.861175221104752</v>
      </c>
      <c r="AD2044">
        <v>9</v>
      </c>
      <c r="AE2044">
        <v>0</v>
      </c>
      <c r="AF2044">
        <v>0</v>
      </c>
      <c r="AG2044">
        <v>4</v>
      </c>
      <c r="AH2044">
        <v>47</v>
      </c>
      <c r="AI2044">
        <v>41</v>
      </c>
      <c r="AJ2044">
        <v>33</v>
      </c>
      <c r="AK2044">
        <v>4</v>
      </c>
      <c r="AL2044">
        <v>13</v>
      </c>
      <c r="AM2044">
        <v>5</v>
      </c>
    </row>
    <row r="2045" spans="1:39">
      <c r="A2045">
        <v>6</v>
      </c>
      <c r="C2045">
        <v>2017</v>
      </c>
      <c r="D2045">
        <v>99</v>
      </c>
      <c r="E2045">
        <v>99</v>
      </c>
      <c r="F2045">
        <v>99</v>
      </c>
      <c r="G2045">
        <v>3</v>
      </c>
      <c r="H2045">
        <v>1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99</v>
      </c>
      <c r="P2045">
        <v>9999</v>
      </c>
      <c r="Q2045">
        <v>76</v>
      </c>
      <c r="R2045">
        <v>856</v>
      </c>
      <c r="S2045">
        <v>856</v>
      </c>
      <c r="T2045">
        <v>87.257900101936798</v>
      </c>
      <c r="U2045">
        <v>87.60570138608675</v>
      </c>
      <c r="V2045">
        <v>15.310747663551401</v>
      </c>
      <c r="W2045">
        <v>59.726635514018689</v>
      </c>
      <c r="X2045">
        <v>152.51174552708045</v>
      </c>
      <c r="Y2045">
        <v>140.76834112149524</v>
      </c>
      <c r="Z2045">
        <v>140.76834112149524</v>
      </c>
      <c r="AA2045">
        <v>21.415851192396623</v>
      </c>
      <c r="AB2045">
        <v>4.2883825772466508</v>
      </c>
      <c r="AC2045">
        <v>-24.481627995996408</v>
      </c>
      <c r="AD2045">
        <v>47</v>
      </c>
      <c r="AE2045">
        <v>0</v>
      </c>
      <c r="AF2045">
        <v>0</v>
      </c>
      <c r="AG2045">
        <v>1</v>
      </c>
      <c r="AH2045">
        <v>91</v>
      </c>
      <c r="AI2045">
        <v>14</v>
      </c>
      <c r="AJ2045">
        <v>12</v>
      </c>
      <c r="AK2045">
        <v>7</v>
      </c>
      <c r="AL2045">
        <v>27</v>
      </c>
      <c r="AM2045">
        <v>4</v>
      </c>
    </row>
    <row r="2046" spans="1:39">
      <c r="A2046">
        <v>6</v>
      </c>
      <c r="C2046">
        <v>2017</v>
      </c>
      <c r="D2046">
        <v>99</v>
      </c>
      <c r="E2046">
        <v>99</v>
      </c>
      <c r="F2046">
        <v>99</v>
      </c>
      <c r="G2046">
        <v>3</v>
      </c>
      <c r="H2046">
        <v>2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99</v>
      </c>
      <c r="P2046">
        <v>9999</v>
      </c>
      <c r="Q2046">
        <v>24</v>
      </c>
      <c r="R2046">
        <v>125</v>
      </c>
      <c r="S2046">
        <v>125</v>
      </c>
      <c r="T2046">
        <v>12.742099898063202</v>
      </c>
      <c r="U2046">
        <v>12.394298613913222</v>
      </c>
      <c r="V2046">
        <v>14.456</v>
      </c>
      <c r="W2046">
        <v>57.832000000000015</v>
      </c>
      <c r="X2046">
        <v>147.75991332611051</v>
      </c>
      <c r="Y2046">
        <v>136.38240000000002</v>
      </c>
      <c r="Z2046">
        <v>136.38240000000002</v>
      </c>
      <c r="AA2046">
        <v>15.905058636798039</v>
      </c>
      <c r="AB2046">
        <v>4.3574965289716063</v>
      </c>
      <c r="AC2046">
        <v>-29.633922502622323</v>
      </c>
      <c r="AD2046">
        <v>3</v>
      </c>
      <c r="AE2046">
        <v>0</v>
      </c>
      <c r="AF2046">
        <v>0</v>
      </c>
      <c r="AG2046">
        <v>1</v>
      </c>
      <c r="AH2046">
        <v>3</v>
      </c>
      <c r="AI2046">
        <v>0</v>
      </c>
      <c r="AJ2046">
        <v>0</v>
      </c>
      <c r="AK2046">
        <v>0</v>
      </c>
      <c r="AL2046">
        <v>7</v>
      </c>
      <c r="AM2046">
        <v>1</v>
      </c>
    </row>
    <row r="2047" spans="1:39">
      <c r="A2047">
        <v>6</v>
      </c>
      <c r="C2047">
        <v>2017</v>
      </c>
      <c r="D2047">
        <v>99</v>
      </c>
      <c r="E2047">
        <v>99</v>
      </c>
      <c r="F2047">
        <v>99</v>
      </c>
      <c r="G2047">
        <v>4</v>
      </c>
      <c r="H2047">
        <v>1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99</v>
      </c>
      <c r="P2047">
        <v>9999</v>
      </c>
      <c r="Q2047">
        <v>61</v>
      </c>
      <c r="R2047">
        <v>4248</v>
      </c>
      <c r="S2047">
        <v>4248</v>
      </c>
      <c r="T2047">
        <v>95.934959349593527</v>
      </c>
      <c r="U2047">
        <v>96.118093970598892</v>
      </c>
      <c r="V2047">
        <v>14.925847457627119</v>
      </c>
      <c r="W2047">
        <v>58.885828625235405</v>
      </c>
      <c r="X2047">
        <v>156.42022860034339</v>
      </c>
      <c r="Y2047">
        <v>144.3758709981166</v>
      </c>
      <c r="Z2047">
        <v>144.3758709981166</v>
      </c>
      <c r="AA2047">
        <v>30.782428419955981</v>
      </c>
      <c r="AB2047">
        <v>4.6520054927246717</v>
      </c>
      <c r="AC2047">
        <v>-50.32181539195328</v>
      </c>
      <c r="AD2047">
        <v>160</v>
      </c>
      <c r="AE2047">
        <v>0</v>
      </c>
      <c r="AF2047">
        <v>0</v>
      </c>
      <c r="AG2047">
        <v>42</v>
      </c>
      <c r="AH2047">
        <v>410</v>
      </c>
      <c r="AI2047">
        <v>67</v>
      </c>
      <c r="AJ2047">
        <v>70</v>
      </c>
      <c r="AK2047">
        <v>107</v>
      </c>
      <c r="AL2047">
        <v>418</v>
      </c>
      <c r="AM2047">
        <v>50</v>
      </c>
    </row>
    <row r="2048" spans="1:39">
      <c r="A2048">
        <v>6</v>
      </c>
      <c r="C2048">
        <v>2017</v>
      </c>
      <c r="D2048">
        <v>99</v>
      </c>
      <c r="E2048">
        <v>99</v>
      </c>
      <c r="F2048">
        <v>99</v>
      </c>
      <c r="G2048">
        <v>4</v>
      </c>
      <c r="H2048">
        <v>2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99</v>
      </c>
      <c r="P2048">
        <v>9999</v>
      </c>
      <c r="Q2048">
        <v>6</v>
      </c>
      <c r="R2048">
        <v>180</v>
      </c>
      <c r="S2048">
        <v>180</v>
      </c>
      <c r="T2048">
        <v>4.0650406504065035</v>
      </c>
      <c r="U2048">
        <v>3.8819060294010992</v>
      </c>
      <c r="V2048">
        <v>16.2</v>
      </c>
      <c r="W2048">
        <v>61.305555555555557</v>
      </c>
      <c r="X2048">
        <v>149.08872035632598</v>
      </c>
      <c r="Y2048">
        <v>137.60888888888897</v>
      </c>
      <c r="Z2048">
        <v>137.60888888888897</v>
      </c>
      <c r="AA2048">
        <v>25.070523393217503</v>
      </c>
      <c r="AB2048">
        <v>3.4818533095372404</v>
      </c>
      <c r="AC2048">
        <v>-11.786693778407763</v>
      </c>
      <c r="AD2048">
        <v>2</v>
      </c>
      <c r="AE2048">
        <v>0</v>
      </c>
      <c r="AF2048">
        <v>0</v>
      </c>
      <c r="AG2048">
        <v>0</v>
      </c>
      <c r="AH2048">
        <v>3</v>
      </c>
      <c r="AI2048">
        <v>1</v>
      </c>
      <c r="AJ2048">
        <v>0</v>
      </c>
      <c r="AK2048">
        <v>0</v>
      </c>
      <c r="AL2048">
        <v>0</v>
      </c>
      <c r="AM2048">
        <v>0</v>
      </c>
    </row>
    <row r="2049" spans="1:39">
      <c r="A2049">
        <v>6</v>
      </c>
      <c r="C2049">
        <v>2016</v>
      </c>
      <c r="D2049">
        <v>99</v>
      </c>
      <c r="E2049">
        <v>99</v>
      </c>
      <c r="F2049">
        <v>99</v>
      </c>
      <c r="G2049">
        <v>1</v>
      </c>
      <c r="H2049">
        <v>1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99</v>
      </c>
      <c r="P2049">
        <v>9999</v>
      </c>
      <c r="Q2049">
        <v>296</v>
      </c>
      <c r="R2049">
        <v>13841</v>
      </c>
      <c r="S2049">
        <v>13841</v>
      </c>
      <c r="T2049">
        <v>93.856377568318976</v>
      </c>
      <c r="U2049">
        <v>94.681488173444237</v>
      </c>
      <c r="V2049">
        <v>14.865038653276496</v>
      </c>
      <c r="W2049">
        <v>58.867278375839895</v>
      </c>
      <c r="X2049">
        <v>165.97681938417873</v>
      </c>
      <c r="Y2049">
        <v>153.19660429159745</v>
      </c>
      <c r="Z2049">
        <v>153.19660429159745</v>
      </c>
      <c r="AA2049">
        <v>29.924173590025077</v>
      </c>
      <c r="AB2049">
        <v>5.0982485817188952</v>
      </c>
      <c r="AC2049">
        <v>-43.828504207908061</v>
      </c>
      <c r="AD2049">
        <v>297</v>
      </c>
      <c r="AE2049">
        <v>0</v>
      </c>
      <c r="AF2049">
        <v>0</v>
      </c>
      <c r="AG2049">
        <v>32</v>
      </c>
      <c r="AH2049">
        <v>902</v>
      </c>
      <c r="AI2049">
        <v>91</v>
      </c>
      <c r="AJ2049">
        <v>87</v>
      </c>
      <c r="AK2049">
        <v>110</v>
      </c>
      <c r="AL2049">
        <v>71</v>
      </c>
      <c r="AM2049">
        <v>13</v>
      </c>
    </row>
    <row r="2050" spans="1:39">
      <c r="A2050">
        <v>6</v>
      </c>
      <c r="C2050">
        <v>2016</v>
      </c>
      <c r="D2050">
        <v>99</v>
      </c>
      <c r="E2050">
        <v>99</v>
      </c>
      <c r="F2050">
        <v>99</v>
      </c>
      <c r="G2050">
        <v>1</v>
      </c>
      <c r="H2050">
        <v>2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99</v>
      </c>
      <c r="P2050">
        <v>9999</v>
      </c>
      <c r="Q2050">
        <v>95</v>
      </c>
      <c r="R2050">
        <v>906</v>
      </c>
      <c r="S2050">
        <v>906</v>
      </c>
      <c r="T2050">
        <v>6.1436224316810177</v>
      </c>
      <c r="U2050">
        <v>5.3185118265557563</v>
      </c>
      <c r="V2050">
        <v>14.043046357615896</v>
      </c>
      <c r="W2050">
        <v>57.157836644591598</v>
      </c>
      <c r="X2050">
        <v>142.43337423078103</v>
      </c>
      <c r="Y2050">
        <v>131.46600441501101</v>
      </c>
      <c r="Z2050">
        <v>131.46600441501101</v>
      </c>
      <c r="AA2050">
        <v>20.828179484432969</v>
      </c>
      <c r="AB2050">
        <v>5.0119536315795212</v>
      </c>
      <c r="AC2050">
        <v>-36.500690002428712</v>
      </c>
      <c r="AD2050">
        <v>6</v>
      </c>
      <c r="AE2050">
        <v>0</v>
      </c>
      <c r="AF2050">
        <v>0</v>
      </c>
      <c r="AG2050">
        <v>12</v>
      </c>
      <c r="AH2050">
        <v>23</v>
      </c>
      <c r="AI2050">
        <v>55</v>
      </c>
      <c r="AJ2050">
        <v>29</v>
      </c>
      <c r="AK2050">
        <v>1</v>
      </c>
      <c r="AL2050">
        <v>49</v>
      </c>
      <c r="AM2050">
        <v>15</v>
      </c>
    </row>
    <row r="2051" spans="1:39">
      <c r="A2051">
        <v>6</v>
      </c>
      <c r="C2051">
        <v>2016</v>
      </c>
      <c r="D2051">
        <v>99</v>
      </c>
      <c r="E2051">
        <v>99</v>
      </c>
      <c r="F2051">
        <v>99</v>
      </c>
      <c r="G2051">
        <v>2</v>
      </c>
      <c r="H2051">
        <v>1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99</v>
      </c>
      <c r="P2051">
        <v>9999</v>
      </c>
      <c r="Q2051">
        <v>245</v>
      </c>
      <c r="R2051">
        <v>13136</v>
      </c>
      <c r="S2051">
        <v>13136</v>
      </c>
      <c r="T2051">
        <v>96.751859762834215</v>
      </c>
      <c r="U2051">
        <v>97.049714138346886</v>
      </c>
      <c r="V2051">
        <v>14.99345310596833</v>
      </c>
      <c r="W2051">
        <v>59.00624238733252</v>
      </c>
      <c r="X2051">
        <v>164.7172739425398</v>
      </c>
      <c r="Y2051">
        <v>152.03404384896447</v>
      </c>
      <c r="Z2051">
        <v>152.03404384896447</v>
      </c>
      <c r="AA2051">
        <v>29.848392823921525</v>
      </c>
      <c r="AB2051">
        <v>4.544102200488437</v>
      </c>
      <c r="AC2051">
        <v>-42.78414440248099</v>
      </c>
      <c r="AD2051">
        <v>597</v>
      </c>
      <c r="AE2051">
        <v>0</v>
      </c>
      <c r="AF2051">
        <v>0</v>
      </c>
      <c r="AG2051">
        <v>63</v>
      </c>
      <c r="AH2051">
        <v>1406</v>
      </c>
      <c r="AI2051">
        <v>130</v>
      </c>
      <c r="AJ2051">
        <v>270</v>
      </c>
      <c r="AK2051">
        <v>149</v>
      </c>
      <c r="AL2051">
        <v>379</v>
      </c>
      <c r="AM2051">
        <v>35</v>
      </c>
    </row>
    <row r="2052" spans="1:39">
      <c r="A2052">
        <v>6</v>
      </c>
      <c r="C2052">
        <v>2016</v>
      </c>
      <c r="D2052">
        <v>99</v>
      </c>
      <c r="E2052">
        <v>99</v>
      </c>
      <c r="F2052">
        <v>99</v>
      </c>
      <c r="G2052">
        <v>2</v>
      </c>
      <c r="H2052">
        <v>2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99</v>
      </c>
      <c r="P2052">
        <v>9999</v>
      </c>
      <c r="Q2052">
        <v>73</v>
      </c>
      <c r="R2052">
        <v>441</v>
      </c>
      <c r="S2052">
        <v>441</v>
      </c>
      <c r="T2052">
        <v>3.2481402371657953</v>
      </c>
      <c r="U2052">
        <v>2.9502858616530805</v>
      </c>
      <c r="V2052">
        <v>14.30612244897959</v>
      </c>
      <c r="W2052">
        <v>57.696145124716558</v>
      </c>
      <c r="X2052">
        <v>149.15352923401213</v>
      </c>
      <c r="Y2052">
        <v>137.66870748299317</v>
      </c>
      <c r="Z2052">
        <v>137.66870748299317</v>
      </c>
      <c r="AA2052">
        <v>20.057944867250423</v>
      </c>
      <c r="AB2052">
        <v>4.8307601517088692</v>
      </c>
      <c r="AC2052">
        <v>-47.83485903152976</v>
      </c>
      <c r="AD2052">
        <v>4</v>
      </c>
      <c r="AE2052">
        <v>1</v>
      </c>
      <c r="AF2052">
        <v>0</v>
      </c>
      <c r="AG2052">
        <v>1</v>
      </c>
      <c r="AH2052">
        <v>15</v>
      </c>
      <c r="AI2052">
        <v>1</v>
      </c>
      <c r="AJ2052">
        <v>16</v>
      </c>
      <c r="AK2052">
        <v>0</v>
      </c>
      <c r="AL2052">
        <v>10</v>
      </c>
      <c r="AM2052">
        <v>1</v>
      </c>
    </row>
    <row r="2053" spans="1:39">
      <c r="A2053">
        <v>6</v>
      </c>
      <c r="C2053">
        <v>2016</v>
      </c>
      <c r="D2053">
        <v>99</v>
      </c>
      <c r="E2053">
        <v>99</v>
      </c>
      <c r="F2053">
        <v>99</v>
      </c>
      <c r="G2053">
        <v>3</v>
      </c>
      <c r="H2053">
        <v>1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99</v>
      </c>
      <c r="P2053">
        <v>9999</v>
      </c>
      <c r="Q2053">
        <v>95</v>
      </c>
      <c r="R2053">
        <v>895</v>
      </c>
      <c r="S2053">
        <v>894</v>
      </c>
      <c r="T2053">
        <v>86.473429951690818</v>
      </c>
      <c r="U2053">
        <v>89.566681702851483</v>
      </c>
      <c r="V2053">
        <v>15.202234636871504</v>
      </c>
      <c r="W2053">
        <v>59.639821029082768</v>
      </c>
      <c r="X2053">
        <v>153.19852073333837</v>
      </c>
      <c r="Y2053">
        <v>141.32011173184361</v>
      </c>
      <c r="Z2053">
        <v>141.47818791946312</v>
      </c>
      <c r="AA2053">
        <v>22.991137886691224</v>
      </c>
      <c r="AB2053">
        <v>4.6354849555724646</v>
      </c>
      <c r="AC2053">
        <v>-27.797908493426409</v>
      </c>
      <c r="AD2053">
        <v>33</v>
      </c>
      <c r="AE2053">
        <v>1</v>
      </c>
      <c r="AF2053">
        <v>0</v>
      </c>
      <c r="AG2053">
        <v>8</v>
      </c>
      <c r="AH2053">
        <v>95</v>
      </c>
      <c r="AI2053">
        <v>26</v>
      </c>
      <c r="AJ2053">
        <v>11</v>
      </c>
      <c r="AK2053">
        <v>6</v>
      </c>
      <c r="AL2053">
        <v>26</v>
      </c>
      <c r="AM2053">
        <v>6</v>
      </c>
    </row>
    <row r="2054" spans="1:39">
      <c r="A2054">
        <v>6</v>
      </c>
      <c r="C2054">
        <v>2016</v>
      </c>
      <c r="D2054">
        <v>99</v>
      </c>
      <c r="E2054">
        <v>99</v>
      </c>
      <c r="F2054">
        <v>99</v>
      </c>
      <c r="G2054">
        <v>3</v>
      </c>
      <c r="H2054">
        <v>2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99</v>
      </c>
      <c r="P2054">
        <v>9999</v>
      </c>
      <c r="Q2054">
        <v>25</v>
      </c>
      <c r="R2054">
        <v>140</v>
      </c>
      <c r="S2054">
        <v>110</v>
      </c>
      <c r="T2054">
        <v>13.526570048309178</v>
      </c>
      <c r="U2054">
        <v>10.43331829714853</v>
      </c>
      <c r="V2054">
        <v>14.064285714285711</v>
      </c>
      <c r="W2054">
        <v>58.490909090909078</v>
      </c>
      <c r="X2054">
        <v>147.29608419749263</v>
      </c>
      <c r="Y2054">
        <v>105.23857142857145</v>
      </c>
      <c r="Z2054">
        <v>133.94</v>
      </c>
      <c r="AA2054">
        <v>14.666475067619061</v>
      </c>
      <c r="AB2054">
        <v>4.514110109716488</v>
      </c>
      <c r="AC2054">
        <v>-34.423642499569752</v>
      </c>
      <c r="AD2054">
        <v>6</v>
      </c>
      <c r="AE2054">
        <v>0</v>
      </c>
      <c r="AF2054">
        <v>0</v>
      </c>
      <c r="AG2054">
        <v>0</v>
      </c>
      <c r="AH2054">
        <v>4</v>
      </c>
      <c r="AI2054">
        <v>1</v>
      </c>
      <c r="AJ2054">
        <v>0</v>
      </c>
      <c r="AK2054">
        <v>0</v>
      </c>
      <c r="AL2054">
        <v>2</v>
      </c>
      <c r="AM2054">
        <v>1</v>
      </c>
    </row>
    <row r="2055" spans="1:39">
      <c r="A2055">
        <v>6</v>
      </c>
      <c r="C2055">
        <v>2016</v>
      </c>
      <c r="D2055">
        <v>99</v>
      </c>
      <c r="E2055">
        <v>99</v>
      </c>
      <c r="F2055">
        <v>99</v>
      </c>
      <c r="G2055">
        <v>4</v>
      </c>
      <c r="H2055">
        <v>1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99</v>
      </c>
      <c r="P2055">
        <v>9999</v>
      </c>
      <c r="Q2055">
        <v>63</v>
      </c>
      <c r="R2055">
        <v>3897</v>
      </c>
      <c r="S2055">
        <v>3890</v>
      </c>
      <c r="T2055">
        <v>98.983997967995919</v>
      </c>
      <c r="U2055">
        <v>99.095629296984185</v>
      </c>
      <c r="V2055">
        <v>14.664357197844495</v>
      </c>
      <c r="W2055">
        <v>58.541645244215935</v>
      </c>
      <c r="X2055">
        <v>161.23228385531979</v>
      </c>
      <c r="Y2055">
        <v>148.61816782140139</v>
      </c>
      <c r="Z2055">
        <v>148.88560411311079</v>
      </c>
      <c r="AA2055">
        <v>32.451645316699562</v>
      </c>
      <c r="AB2055">
        <v>5.1884227824325011</v>
      </c>
      <c r="AC2055">
        <v>-61.575082183006096</v>
      </c>
      <c r="AD2055">
        <v>160</v>
      </c>
      <c r="AE2055">
        <v>2</v>
      </c>
      <c r="AF2055">
        <v>0</v>
      </c>
      <c r="AG2055">
        <v>32</v>
      </c>
      <c r="AH2055">
        <v>403</v>
      </c>
      <c r="AI2055">
        <v>63</v>
      </c>
      <c r="AJ2055">
        <v>57</v>
      </c>
      <c r="AK2055">
        <v>123</v>
      </c>
      <c r="AL2055">
        <v>201</v>
      </c>
      <c r="AM2055">
        <v>33</v>
      </c>
    </row>
    <row r="2056" spans="1:39">
      <c r="A2056">
        <v>6</v>
      </c>
      <c r="C2056">
        <v>2016</v>
      </c>
      <c r="D2056">
        <v>99</v>
      </c>
      <c r="E2056">
        <v>99</v>
      </c>
      <c r="F2056">
        <v>99</v>
      </c>
      <c r="G2056">
        <v>4</v>
      </c>
      <c r="H2056">
        <v>2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99</v>
      </c>
      <c r="P2056">
        <v>9999</v>
      </c>
      <c r="Q2056">
        <v>5</v>
      </c>
      <c r="R2056">
        <v>40</v>
      </c>
      <c r="S2056">
        <v>40</v>
      </c>
      <c r="T2056">
        <v>1.0160020320040637</v>
      </c>
      <c r="U2056">
        <v>0.90437070301578815</v>
      </c>
      <c r="V2056">
        <v>13.625</v>
      </c>
      <c r="W2056">
        <v>56.75</v>
      </c>
      <c r="X2056">
        <v>143.16359696641385</v>
      </c>
      <c r="Y2056">
        <v>132.14000000000001</v>
      </c>
      <c r="Z2056">
        <v>132.14000000000001</v>
      </c>
      <c r="AA2056">
        <v>18.758595363192729</v>
      </c>
      <c r="AB2056">
        <v>4.0789091679026148</v>
      </c>
      <c r="AC2056">
        <v>-57.413874225893601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1</v>
      </c>
      <c r="AK2056">
        <v>0</v>
      </c>
      <c r="AL2056">
        <v>0</v>
      </c>
      <c r="AM2056">
        <v>0</v>
      </c>
    </row>
    <row r="2057" spans="1:39">
      <c r="A2057">
        <v>6</v>
      </c>
      <c r="C2057">
        <v>2015</v>
      </c>
      <c r="D2057">
        <v>99</v>
      </c>
      <c r="E2057">
        <v>99</v>
      </c>
      <c r="F2057">
        <v>99</v>
      </c>
      <c r="G2057">
        <v>1</v>
      </c>
      <c r="H2057">
        <v>1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99</v>
      </c>
      <c r="P2057">
        <v>9999</v>
      </c>
      <c r="Q2057">
        <v>453</v>
      </c>
      <c r="R2057">
        <v>19926</v>
      </c>
      <c r="S2057">
        <v>19926</v>
      </c>
      <c r="T2057">
        <v>86.899258613170502</v>
      </c>
      <c r="U2057">
        <v>88.710764266951557</v>
      </c>
      <c r="V2057">
        <v>14.943992773261067</v>
      </c>
      <c r="W2057">
        <v>58.941634045970069</v>
      </c>
      <c r="X2057">
        <v>153.10332955662909</v>
      </c>
      <c r="Y2057">
        <v>141.31437318076965</v>
      </c>
      <c r="Z2057">
        <v>141.31437318076965</v>
      </c>
      <c r="AA2057">
        <v>31.564833468749473</v>
      </c>
      <c r="AB2057">
        <v>4.5434054841415925</v>
      </c>
      <c r="AC2057">
        <v>-23.715786928624954</v>
      </c>
      <c r="AD2057">
        <v>2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265</v>
      </c>
      <c r="AM2057">
        <v>202</v>
      </c>
    </row>
    <row r="2058" spans="1:39">
      <c r="A2058">
        <v>6</v>
      </c>
      <c r="C2058">
        <v>2015</v>
      </c>
      <c r="D2058">
        <v>99</v>
      </c>
      <c r="E2058">
        <v>99</v>
      </c>
      <c r="F2058">
        <v>99</v>
      </c>
      <c r="G2058">
        <v>1</v>
      </c>
      <c r="H2058">
        <v>2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99</v>
      </c>
      <c r="P2058">
        <v>9999</v>
      </c>
      <c r="Q2058">
        <v>236</v>
      </c>
      <c r="R2058">
        <v>3004</v>
      </c>
      <c r="S2058">
        <v>3004</v>
      </c>
      <c r="T2058">
        <v>13.100741386829482</v>
      </c>
      <c r="U2058">
        <v>11.289235733048484</v>
      </c>
      <c r="V2058">
        <v>14.95372836218376</v>
      </c>
      <c r="W2058">
        <v>58.742010652463385</v>
      </c>
      <c r="X2058">
        <v>129.23884080885983</v>
      </c>
      <c r="Y2058">
        <v>119.28745006657772</v>
      </c>
      <c r="Z2058">
        <v>119.28745006657772</v>
      </c>
      <c r="AA2058">
        <v>13.153917220289998</v>
      </c>
      <c r="AB2058">
        <v>3.9615772061060808</v>
      </c>
      <c r="AC2058">
        <v>-31.143905760724223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20</v>
      </c>
      <c r="AM2058">
        <v>88</v>
      </c>
    </row>
    <row r="2059" spans="1:39">
      <c r="A2059">
        <v>6</v>
      </c>
      <c r="C2059">
        <v>2015</v>
      </c>
      <c r="D2059">
        <v>99</v>
      </c>
      <c r="E2059">
        <v>99</v>
      </c>
      <c r="F2059">
        <v>99</v>
      </c>
      <c r="G2059">
        <v>2</v>
      </c>
      <c r="H2059">
        <v>1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99</v>
      </c>
      <c r="P2059">
        <v>9999</v>
      </c>
      <c r="Q2059">
        <v>391</v>
      </c>
      <c r="R2059">
        <v>16556</v>
      </c>
      <c r="S2059">
        <v>16556</v>
      </c>
      <c r="T2059">
        <v>91.778923443649887</v>
      </c>
      <c r="U2059">
        <v>92.732751495271742</v>
      </c>
      <c r="V2059">
        <v>15.330031408552788</v>
      </c>
      <c r="W2059">
        <v>59.665196907465557</v>
      </c>
      <c r="X2059">
        <v>153.84924261124235</v>
      </c>
      <c r="Y2059">
        <v>142.00285093017598</v>
      </c>
      <c r="Z2059">
        <v>142.00285093017598</v>
      </c>
      <c r="AA2059">
        <v>31.187591449799129</v>
      </c>
      <c r="AB2059">
        <v>4.1683959350453152</v>
      </c>
      <c r="AC2059">
        <v>-36.220409436547698</v>
      </c>
      <c r="AD2059">
        <v>16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790</v>
      </c>
      <c r="AM2059">
        <v>7</v>
      </c>
    </row>
    <row r="2060" spans="1:39">
      <c r="A2060">
        <v>6</v>
      </c>
      <c r="C2060">
        <v>2015</v>
      </c>
      <c r="D2060">
        <v>99</v>
      </c>
      <c r="E2060">
        <v>99</v>
      </c>
      <c r="F2060">
        <v>99</v>
      </c>
      <c r="G2060">
        <v>2</v>
      </c>
      <c r="H2060">
        <v>2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99</v>
      </c>
      <c r="P2060">
        <v>9999</v>
      </c>
      <c r="Q2060">
        <v>174</v>
      </c>
      <c r="R2060">
        <v>1483</v>
      </c>
      <c r="S2060">
        <v>1483</v>
      </c>
      <c r="T2060">
        <v>8.2210765563501287</v>
      </c>
      <c r="U2060">
        <v>7.2672485047282578</v>
      </c>
      <c r="V2060">
        <v>15.03573836817262</v>
      </c>
      <c r="W2060">
        <v>58.811867835468647</v>
      </c>
      <c r="X2060">
        <v>134.60044462010438</v>
      </c>
      <c r="Y2060">
        <v>124.2362103843559</v>
      </c>
      <c r="Z2060">
        <v>124.2362103843559</v>
      </c>
      <c r="AA2060">
        <v>18.502936026654517</v>
      </c>
      <c r="AB2060">
        <v>4.051465201698865</v>
      </c>
      <c r="AC2060">
        <v>-47.755893187940089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5</v>
      </c>
      <c r="AM2060">
        <v>5</v>
      </c>
    </row>
    <row r="2061" spans="1:39">
      <c r="A2061">
        <v>6</v>
      </c>
      <c r="C2061">
        <v>2015</v>
      </c>
      <c r="D2061">
        <v>99</v>
      </c>
      <c r="E2061">
        <v>99</v>
      </c>
      <c r="F2061">
        <v>99</v>
      </c>
      <c r="G2061">
        <v>3</v>
      </c>
      <c r="H2061">
        <v>1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99</v>
      </c>
      <c r="P2061">
        <v>9999</v>
      </c>
      <c r="Q2061">
        <v>221</v>
      </c>
      <c r="R2061">
        <v>2191</v>
      </c>
      <c r="S2061">
        <v>2189</v>
      </c>
      <c r="T2061">
        <v>69.732654360280094</v>
      </c>
      <c r="U2061">
        <v>70.378872723200189</v>
      </c>
      <c r="V2061">
        <v>15.105431309904157</v>
      </c>
      <c r="W2061">
        <v>59.22567382366379</v>
      </c>
      <c r="X2061">
        <v>136.80703043525352</v>
      </c>
      <c r="Y2061">
        <v>126.19885896850739</v>
      </c>
      <c r="Z2061">
        <v>126.31416171767923</v>
      </c>
      <c r="AA2061">
        <v>25.409752168164687</v>
      </c>
      <c r="AB2061">
        <v>3.9168211541900062</v>
      </c>
      <c r="AC2061">
        <v>-20.165909182715954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41</v>
      </c>
      <c r="AM2061">
        <v>5</v>
      </c>
    </row>
    <row r="2062" spans="1:39">
      <c r="A2062">
        <v>6</v>
      </c>
      <c r="C2062">
        <v>2015</v>
      </c>
      <c r="D2062">
        <v>99</v>
      </c>
      <c r="E2062">
        <v>99</v>
      </c>
      <c r="F2062">
        <v>99</v>
      </c>
      <c r="G2062">
        <v>3</v>
      </c>
      <c r="H2062">
        <v>2</v>
      </c>
      <c r="I2062">
        <v>99</v>
      </c>
      <c r="J2062">
        <v>999</v>
      </c>
      <c r="K2062">
        <v>99</v>
      </c>
      <c r="L2062">
        <v>99</v>
      </c>
      <c r="M2062">
        <v>99</v>
      </c>
      <c r="N2062">
        <v>99</v>
      </c>
      <c r="O2062">
        <v>99</v>
      </c>
      <c r="P2062">
        <v>9999</v>
      </c>
      <c r="Q2062">
        <v>54</v>
      </c>
      <c r="R2062">
        <v>951</v>
      </c>
      <c r="S2062">
        <v>938</v>
      </c>
      <c r="T2062">
        <v>30.267345639719924</v>
      </c>
      <c r="U2062">
        <v>29.621127276799808</v>
      </c>
      <c r="V2062">
        <v>15.286014721345952</v>
      </c>
      <c r="W2062">
        <v>59.583155650319824</v>
      </c>
      <c r="X2062">
        <v>134.25999660504456</v>
      </c>
      <c r="Y2062">
        <v>122.37045215562561</v>
      </c>
      <c r="Z2062">
        <v>124.06641791044778</v>
      </c>
      <c r="AA2062">
        <v>22.858546948975995</v>
      </c>
      <c r="AB2062">
        <v>3.8431416302089625</v>
      </c>
      <c r="AC2062">
        <v>-35.22041238872719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15</v>
      </c>
      <c r="AM2062">
        <v>7</v>
      </c>
    </row>
    <row r="2063" spans="1:39">
      <c r="A2063">
        <v>6</v>
      </c>
      <c r="C2063">
        <v>2015</v>
      </c>
      <c r="D2063">
        <v>99</v>
      </c>
      <c r="E2063">
        <v>99</v>
      </c>
      <c r="F2063">
        <v>99</v>
      </c>
      <c r="G2063">
        <v>4</v>
      </c>
      <c r="H2063">
        <v>1</v>
      </c>
      <c r="I2063">
        <v>99</v>
      </c>
      <c r="J2063">
        <v>999</v>
      </c>
      <c r="K2063">
        <v>99</v>
      </c>
      <c r="L2063">
        <v>99</v>
      </c>
      <c r="M2063">
        <v>99</v>
      </c>
      <c r="N2063">
        <v>99</v>
      </c>
      <c r="O2063">
        <v>99</v>
      </c>
      <c r="P2063">
        <v>9999</v>
      </c>
      <c r="Q2063">
        <v>97</v>
      </c>
      <c r="R2063">
        <v>4605</v>
      </c>
      <c r="S2063">
        <v>4605</v>
      </c>
      <c r="T2063">
        <v>98.840952994204713</v>
      </c>
      <c r="U2063">
        <v>98.986071611537497</v>
      </c>
      <c r="V2063">
        <v>14.94527687296417</v>
      </c>
      <c r="W2063">
        <v>58.953311617806733</v>
      </c>
      <c r="X2063">
        <v>155.01312224806261</v>
      </c>
      <c r="Y2063">
        <v>143.07711183496212</v>
      </c>
      <c r="Z2063">
        <v>143.07711183496212</v>
      </c>
      <c r="AA2063">
        <v>34.177651191279551</v>
      </c>
      <c r="AB2063">
        <v>5.1874935631283661</v>
      </c>
      <c r="AC2063">
        <v>-57.488261366111587</v>
      </c>
      <c r="AD2063">
        <v>1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93</v>
      </c>
      <c r="AM2063">
        <v>11</v>
      </c>
    </row>
    <row r="2064" spans="1:39">
      <c r="A2064">
        <v>6</v>
      </c>
      <c r="C2064">
        <v>2015</v>
      </c>
      <c r="D2064">
        <v>99</v>
      </c>
      <c r="E2064">
        <v>99</v>
      </c>
      <c r="F2064">
        <v>99</v>
      </c>
      <c r="G2064">
        <v>4</v>
      </c>
      <c r="H2064">
        <v>2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99</v>
      </c>
      <c r="P2064">
        <v>9999</v>
      </c>
      <c r="Q2064">
        <v>11</v>
      </c>
      <c r="R2064">
        <v>54</v>
      </c>
      <c r="S2064">
        <v>54</v>
      </c>
      <c r="T2064">
        <v>1.1590470057952349</v>
      </c>
      <c r="U2064">
        <v>1.0139283884624684</v>
      </c>
      <c r="V2064">
        <v>14.5</v>
      </c>
      <c r="W2064">
        <v>58.444444444444443</v>
      </c>
      <c r="X2064">
        <v>135.40588258898117</v>
      </c>
      <c r="Y2064">
        <v>124.97962962962964</v>
      </c>
      <c r="Z2064">
        <v>124.97962962962964</v>
      </c>
      <c r="AA2064">
        <v>10.778740729541587</v>
      </c>
      <c r="AB2064">
        <v>3.8038317263608432</v>
      </c>
      <c r="AC2064">
        <v>-28.875477231925824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1</v>
      </c>
    </row>
    <row r="2065" spans="1:29">
      <c r="A2065">
        <v>6</v>
      </c>
      <c r="C2065">
        <v>2014</v>
      </c>
      <c r="D2065">
        <v>99</v>
      </c>
      <c r="E2065">
        <v>99</v>
      </c>
      <c r="F2065">
        <v>99</v>
      </c>
      <c r="G2065">
        <v>1</v>
      </c>
      <c r="H2065">
        <v>1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99</v>
      </c>
      <c r="P2065">
        <v>9999</v>
      </c>
      <c r="Q2065">
        <v>391</v>
      </c>
      <c r="R2065">
        <v>19436</v>
      </c>
      <c r="S2065">
        <v>19422</v>
      </c>
      <c r="T2065">
        <v>92.223013048635835</v>
      </c>
      <c r="U2065">
        <v>93.556565543139214</v>
      </c>
      <c r="V2065">
        <v>15.69741716402552</v>
      </c>
      <c r="W2065">
        <v>59.10848522294306</v>
      </c>
      <c r="X2065">
        <v>156.98766426666438</v>
      </c>
      <c r="Y2065">
        <v>144.80289154147093</v>
      </c>
      <c r="Z2065">
        <v>144.90727010606676</v>
      </c>
      <c r="AA2065">
        <v>33.286808034076593</v>
      </c>
      <c r="AB2065">
        <v>4.6171097766340532</v>
      </c>
      <c r="AC2065">
        <v>-34.110397084085946</v>
      </c>
    </row>
    <row r="2066" spans="1:29">
      <c r="A2066">
        <v>6</v>
      </c>
      <c r="C2066">
        <v>2014</v>
      </c>
      <c r="D2066">
        <v>99</v>
      </c>
      <c r="E2066">
        <v>99</v>
      </c>
      <c r="F2066">
        <v>99</v>
      </c>
      <c r="G2066">
        <v>1</v>
      </c>
      <c r="H2066">
        <v>2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99</v>
      </c>
      <c r="P2066">
        <v>9999</v>
      </c>
      <c r="Q2066">
        <v>194</v>
      </c>
      <c r="R2066">
        <v>1639</v>
      </c>
      <c r="S2066">
        <v>1635</v>
      </c>
      <c r="T2066">
        <v>7.7769869513641741</v>
      </c>
      <c r="U2066">
        <v>6.4434344568608015</v>
      </c>
      <c r="V2066">
        <v>16.087858450274556</v>
      </c>
      <c r="W2066">
        <v>59.462385321100911</v>
      </c>
      <c r="X2066">
        <v>128.42251802455971</v>
      </c>
      <c r="Y2066">
        <v>118.26284319707138</v>
      </c>
      <c r="Z2066">
        <v>118.55217125382262</v>
      </c>
      <c r="AA2066">
        <v>13.222968151022759</v>
      </c>
      <c r="AB2066">
        <v>3.7986346088144409</v>
      </c>
      <c r="AC2066">
        <v>-29.970297486198664</v>
      </c>
    </row>
    <row r="2067" spans="1:29">
      <c r="A2067">
        <v>6</v>
      </c>
      <c r="C2067">
        <v>2014</v>
      </c>
      <c r="D2067">
        <v>99</v>
      </c>
      <c r="E2067">
        <v>99</v>
      </c>
      <c r="F2067">
        <v>99</v>
      </c>
      <c r="G2067">
        <v>2</v>
      </c>
      <c r="H2067">
        <v>1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99</v>
      </c>
      <c r="P2067">
        <v>9999</v>
      </c>
      <c r="Q2067">
        <v>336</v>
      </c>
      <c r="R2067">
        <v>15165</v>
      </c>
      <c r="S2067">
        <v>15152</v>
      </c>
      <c r="T2067">
        <v>92.441328863151483</v>
      </c>
      <c r="U2067">
        <v>93.263508515103865</v>
      </c>
      <c r="V2067">
        <v>16.26805143422354</v>
      </c>
      <c r="W2067">
        <v>59.631071805702227</v>
      </c>
      <c r="X2067">
        <v>157.23254457379053</v>
      </c>
      <c r="Y2067">
        <v>145.03709924167558</v>
      </c>
      <c r="Z2067">
        <v>145.16153709081379</v>
      </c>
      <c r="AA2067">
        <v>31.143871708633544</v>
      </c>
      <c r="AB2067">
        <v>4.2046362393298979</v>
      </c>
      <c r="AC2067">
        <v>-42.847654987166678</v>
      </c>
    </row>
    <row r="2068" spans="1:29">
      <c r="A2068">
        <v>6</v>
      </c>
      <c r="C2068">
        <v>2014</v>
      </c>
      <c r="D2068">
        <v>99</v>
      </c>
      <c r="E2068">
        <v>99</v>
      </c>
      <c r="F2068">
        <v>99</v>
      </c>
      <c r="G2068">
        <v>2</v>
      </c>
      <c r="H2068">
        <v>2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99</v>
      </c>
      <c r="P2068">
        <v>9999</v>
      </c>
      <c r="Q2068">
        <v>150</v>
      </c>
      <c r="R2068">
        <v>1240</v>
      </c>
      <c r="S2068">
        <v>1239</v>
      </c>
      <c r="T2068">
        <v>7.5586711368485249</v>
      </c>
      <c r="U2068">
        <v>6.736491484896141</v>
      </c>
      <c r="V2068">
        <v>15.248387096774197</v>
      </c>
      <c r="W2068">
        <v>58.297820823244557</v>
      </c>
      <c r="X2068">
        <v>138.92347883829007</v>
      </c>
      <c r="Y2068">
        <v>128.12145161290303</v>
      </c>
      <c r="Z2068">
        <v>128.22485875706201</v>
      </c>
      <c r="AA2068">
        <v>20.204243122513411</v>
      </c>
      <c r="AB2068">
        <v>5.6323394672438356</v>
      </c>
      <c r="AC2068">
        <v>-62.636672001960818</v>
      </c>
    </row>
    <row r="2069" spans="1:29">
      <c r="A2069">
        <v>6</v>
      </c>
      <c r="C2069">
        <v>2014</v>
      </c>
      <c r="D2069">
        <v>99</v>
      </c>
      <c r="E2069">
        <v>99</v>
      </c>
      <c r="F2069">
        <v>99</v>
      </c>
      <c r="G2069">
        <v>3</v>
      </c>
      <c r="H2069">
        <v>1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99</v>
      </c>
      <c r="P2069">
        <v>9999</v>
      </c>
      <c r="Q2069">
        <v>173</v>
      </c>
      <c r="R2069">
        <v>1474</v>
      </c>
      <c r="S2069">
        <v>1464</v>
      </c>
      <c r="T2069">
        <v>79.119699409554485</v>
      </c>
      <c r="U2069">
        <v>82.664036822303203</v>
      </c>
      <c r="V2069">
        <v>15.97150610583447</v>
      </c>
      <c r="W2069">
        <v>59.565573770491802</v>
      </c>
      <c r="X2069">
        <v>145.58721707134569</v>
      </c>
      <c r="Y2069">
        <v>133.46607869742218</v>
      </c>
      <c r="Z2069">
        <v>134.3777322404373</v>
      </c>
      <c r="AA2069">
        <v>28.338728762290781</v>
      </c>
      <c r="AB2069">
        <v>4.1790285133743676</v>
      </c>
      <c r="AC2069">
        <v>-22.173295122780349</v>
      </c>
    </row>
    <row r="2070" spans="1:29">
      <c r="A2070">
        <v>6</v>
      </c>
      <c r="C2070">
        <v>2014</v>
      </c>
      <c r="D2070">
        <v>99</v>
      </c>
      <c r="E2070">
        <v>99</v>
      </c>
      <c r="F2070">
        <v>99</v>
      </c>
      <c r="G2070">
        <v>3</v>
      </c>
      <c r="H2070">
        <v>2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99</v>
      </c>
      <c r="P2070">
        <v>9999</v>
      </c>
      <c r="Q2070">
        <v>55</v>
      </c>
      <c r="R2070">
        <v>389</v>
      </c>
      <c r="S2070">
        <v>351</v>
      </c>
      <c r="T2070">
        <v>20.880300590445518</v>
      </c>
      <c r="U2070">
        <v>17.335963177696826</v>
      </c>
      <c r="V2070">
        <v>15.678663239074549</v>
      </c>
      <c r="W2070">
        <v>59.561253561253551</v>
      </c>
      <c r="X2070">
        <v>127.5807902586569</v>
      </c>
      <c r="Y2070">
        <v>106.05964010282769</v>
      </c>
      <c r="Z2070">
        <v>117.54188034188022</v>
      </c>
      <c r="AA2070">
        <v>16.289910389867579</v>
      </c>
      <c r="AB2070">
        <v>4.1989121669605636</v>
      </c>
      <c r="AC2070">
        <v>-45.595566392261503</v>
      </c>
    </row>
    <row r="2071" spans="1:29">
      <c r="A2071">
        <v>6</v>
      </c>
      <c r="C2071">
        <v>2014</v>
      </c>
      <c r="D2071">
        <v>99</v>
      </c>
      <c r="E2071">
        <v>99</v>
      </c>
      <c r="F2071">
        <v>99</v>
      </c>
      <c r="G2071">
        <v>4</v>
      </c>
      <c r="H2071">
        <v>1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99</v>
      </c>
      <c r="P2071">
        <v>9999</v>
      </c>
      <c r="Q2071">
        <v>85</v>
      </c>
      <c r="R2071">
        <v>4124</v>
      </c>
      <c r="S2071">
        <v>4116</v>
      </c>
      <c r="T2071">
        <v>96.197807324469309</v>
      </c>
      <c r="U2071">
        <v>96.544392460044676</v>
      </c>
      <c r="V2071">
        <v>17.595780795344325</v>
      </c>
      <c r="W2071">
        <v>59.379251700680243</v>
      </c>
      <c r="X2071">
        <v>154.75201053369389</v>
      </c>
      <c r="Y2071">
        <v>142.53091658583864</v>
      </c>
      <c r="Z2071">
        <v>142.80794460641363</v>
      </c>
      <c r="AA2071">
        <v>32.659760022626905</v>
      </c>
      <c r="AB2071">
        <v>4.6348436363422563</v>
      </c>
      <c r="AC2071">
        <v>-53.553805470757887</v>
      </c>
    </row>
    <row r="2072" spans="1:29">
      <c r="A2072">
        <v>6</v>
      </c>
      <c r="C2072">
        <v>2014</v>
      </c>
      <c r="D2072">
        <v>99</v>
      </c>
      <c r="E2072">
        <v>99</v>
      </c>
      <c r="F2072">
        <v>99</v>
      </c>
      <c r="G2072">
        <v>4</v>
      </c>
      <c r="H2072">
        <v>2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99</v>
      </c>
      <c r="P2072">
        <v>9999</v>
      </c>
      <c r="Q2072">
        <v>9</v>
      </c>
      <c r="R2072">
        <v>163</v>
      </c>
      <c r="S2072">
        <v>161</v>
      </c>
      <c r="T2072">
        <v>3.8021926755306734</v>
      </c>
      <c r="U2072">
        <v>3.4556075399553174</v>
      </c>
      <c r="V2072">
        <v>16.907975460122699</v>
      </c>
      <c r="W2072">
        <v>59.70807453416149</v>
      </c>
      <c r="X2072">
        <v>141.36285385745339</v>
      </c>
      <c r="Y2072">
        <v>129.07361963190183</v>
      </c>
      <c r="Z2072">
        <v>130.67701863354043</v>
      </c>
      <c r="AA2072">
        <v>21.962851890434003</v>
      </c>
      <c r="AB2072">
        <v>3.7177428394835759</v>
      </c>
      <c r="AC2072">
        <v>-38.637428133591357</v>
      </c>
    </row>
    <row r="2073" spans="1:29">
      <c r="A2073">
        <v>6</v>
      </c>
      <c r="C2073">
        <v>2013</v>
      </c>
      <c r="D2073">
        <v>99</v>
      </c>
      <c r="E2073">
        <v>99</v>
      </c>
      <c r="F2073">
        <v>99</v>
      </c>
      <c r="G2073">
        <v>1</v>
      </c>
      <c r="H2073">
        <v>1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99</v>
      </c>
      <c r="P2073">
        <v>9999</v>
      </c>
      <c r="Q2073">
        <v>371</v>
      </c>
      <c r="R2073">
        <v>18341</v>
      </c>
      <c r="S2073">
        <v>18320</v>
      </c>
      <c r="T2073">
        <v>92.096409741400947</v>
      </c>
      <c r="U2073">
        <v>93.532031919730485</v>
      </c>
      <c r="V2073">
        <v>15.795103865656188</v>
      </c>
      <c r="W2073">
        <v>59.115393013100437</v>
      </c>
      <c r="X2073">
        <v>159.0874171815359</v>
      </c>
      <c r="Y2073">
        <v>146.68481544081561</v>
      </c>
      <c r="Z2073">
        <v>146.85295851528377</v>
      </c>
      <c r="AA2073">
        <v>33.830289294949701</v>
      </c>
      <c r="AB2073">
        <v>4.5109888823925388</v>
      </c>
      <c r="AC2073">
        <v>-36.409030243287283</v>
      </c>
    </row>
    <row r="2074" spans="1:29">
      <c r="A2074">
        <v>6</v>
      </c>
      <c r="C2074">
        <v>2013</v>
      </c>
      <c r="D2074">
        <v>99</v>
      </c>
      <c r="E2074">
        <v>99</v>
      </c>
      <c r="F2074">
        <v>99</v>
      </c>
      <c r="G2074">
        <v>1</v>
      </c>
      <c r="H2074">
        <v>2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99</v>
      </c>
      <c r="P2074">
        <v>9999</v>
      </c>
      <c r="Q2074">
        <v>177</v>
      </c>
      <c r="R2074">
        <v>1574</v>
      </c>
      <c r="S2074">
        <v>1564</v>
      </c>
      <c r="T2074">
        <v>7.9035902585990447</v>
      </c>
      <c r="U2074">
        <v>6.4679680802695083</v>
      </c>
      <c r="V2074">
        <v>16.047013977128341</v>
      </c>
      <c r="W2074">
        <v>59.902173913043477</v>
      </c>
      <c r="X2074">
        <v>128.94537590118955</v>
      </c>
      <c r="Y2074">
        <v>118.19822109275744</v>
      </c>
      <c r="Z2074">
        <v>118.95396419437355</v>
      </c>
      <c r="AA2074">
        <v>13.3235783496634</v>
      </c>
      <c r="AB2074">
        <v>3.4725846827631446</v>
      </c>
      <c r="AC2074">
        <v>-30.594024408962103</v>
      </c>
    </row>
    <row r="2075" spans="1:29">
      <c r="A2075">
        <v>6</v>
      </c>
      <c r="C2075">
        <v>2013</v>
      </c>
      <c r="D2075">
        <v>99</v>
      </c>
      <c r="E2075">
        <v>99</v>
      </c>
      <c r="F2075">
        <v>99</v>
      </c>
      <c r="G2075">
        <v>2</v>
      </c>
      <c r="H2075">
        <v>1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99</v>
      </c>
      <c r="P2075">
        <v>9999</v>
      </c>
      <c r="Q2075">
        <v>243</v>
      </c>
      <c r="R2075">
        <v>11513</v>
      </c>
      <c r="S2075">
        <v>11497</v>
      </c>
      <c r="T2075">
        <v>65.833714547118007</v>
      </c>
      <c r="U2075">
        <v>67.566966339938105</v>
      </c>
      <c r="V2075">
        <v>17.162685659689043</v>
      </c>
      <c r="W2075">
        <v>59.907193180829779</v>
      </c>
      <c r="X2075">
        <v>158.33045295538977</v>
      </c>
      <c r="Y2075">
        <v>145.9707808564234</v>
      </c>
      <c r="Z2075">
        <v>146.17392363225204</v>
      </c>
      <c r="AA2075">
        <v>31.495953539369005</v>
      </c>
      <c r="AB2075">
        <v>4.2020589882991244</v>
      </c>
      <c r="AC2075">
        <v>-47.941544989731241</v>
      </c>
    </row>
    <row r="2076" spans="1:29">
      <c r="A2076">
        <v>6</v>
      </c>
      <c r="C2076">
        <v>2013</v>
      </c>
      <c r="D2076">
        <v>99</v>
      </c>
      <c r="E2076">
        <v>99</v>
      </c>
      <c r="F2076">
        <v>99</v>
      </c>
      <c r="G2076">
        <v>2</v>
      </c>
      <c r="H2076">
        <v>2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99</v>
      </c>
      <c r="P2076">
        <v>9999</v>
      </c>
      <c r="Q2076">
        <v>223</v>
      </c>
      <c r="R2076">
        <v>5975</v>
      </c>
      <c r="S2076">
        <v>5972</v>
      </c>
      <c r="T2076">
        <v>34.166285452881993</v>
      </c>
      <c r="U2076">
        <v>32.433033660061888</v>
      </c>
      <c r="V2076">
        <v>15.620083682008362</v>
      </c>
      <c r="W2076">
        <v>58.807602143335565</v>
      </c>
      <c r="X2076">
        <v>146.33653222845254</v>
      </c>
      <c r="Y2076">
        <v>135.01116317991657</v>
      </c>
      <c r="Z2076">
        <v>135.07898526456819</v>
      </c>
      <c r="AA2076">
        <v>27.577762102832999</v>
      </c>
      <c r="AB2076">
        <v>4.0606572767066496</v>
      </c>
      <c r="AC2076">
        <v>-37.702362623768941</v>
      </c>
    </row>
    <row r="2077" spans="1:29">
      <c r="A2077">
        <v>6</v>
      </c>
      <c r="C2077">
        <v>2013</v>
      </c>
      <c r="D2077">
        <v>99</v>
      </c>
      <c r="E2077">
        <v>99</v>
      </c>
      <c r="F2077">
        <v>99</v>
      </c>
      <c r="G2077">
        <v>3</v>
      </c>
      <c r="H2077">
        <v>1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99</v>
      </c>
      <c r="P2077">
        <v>9999</v>
      </c>
      <c r="Q2077">
        <v>134</v>
      </c>
      <c r="R2077">
        <v>1124</v>
      </c>
      <c r="S2077">
        <v>1106</v>
      </c>
      <c r="T2077">
        <v>84.574868322046655</v>
      </c>
      <c r="U2077">
        <v>89.000484128862382</v>
      </c>
      <c r="V2077">
        <v>17.069395017793596</v>
      </c>
      <c r="W2077">
        <v>60.285714285714306</v>
      </c>
      <c r="X2077">
        <v>145.00179285403101</v>
      </c>
      <c r="Y2077">
        <v>131.82571174377247</v>
      </c>
      <c r="Z2077">
        <v>133.9711573236892</v>
      </c>
      <c r="AA2077">
        <v>26.995944875283769</v>
      </c>
      <c r="AB2077">
        <v>4.0862883548189846</v>
      </c>
      <c r="AC2077">
        <v>-28.246125777629601</v>
      </c>
    </row>
    <row r="2078" spans="1:29">
      <c r="A2078">
        <v>6</v>
      </c>
      <c r="C2078">
        <v>2013</v>
      </c>
      <c r="D2078">
        <v>99</v>
      </c>
      <c r="E2078">
        <v>99</v>
      </c>
      <c r="F2078">
        <v>99</v>
      </c>
      <c r="G2078">
        <v>3</v>
      </c>
      <c r="H2078">
        <v>2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99</v>
      </c>
      <c r="P2078">
        <v>9999</v>
      </c>
      <c r="Q2078">
        <v>34</v>
      </c>
      <c r="R2078">
        <v>205</v>
      </c>
      <c r="S2078">
        <v>154</v>
      </c>
      <c r="T2078">
        <v>15.425131677953351</v>
      </c>
      <c r="U2078">
        <v>10.999515871137618</v>
      </c>
      <c r="V2078">
        <v>15.565853658536582</v>
      </c>
      <c r="W2078">
        <v>61.240259740259752</v>
      </c>
      <c r="X2078">
        <v>129.30898713104145</v>
      </c>
      <c r="Y2078">
        <v>89.329268292682983</v>
      </c>
      <c r="Z2078">
        <v>118.91233766233771</v>
      </c>
      <c r="AA2078">
        <v>15.638307643856528</v>
      </c>
      <c r="AB2078">
        <v>3.1314392251561864</v>
      </c>
      <c r="AC2078">
        <v>-36.564042769373472</v>
      </c>
    </row>
    <row r="2079" spans="1:29">
      <c r="A2079">
        <v>6</v>
      </c>
      <c r="C2079">
        <v>2013</v>
      </c>
      <c r="D2079">
        <v>99</v>
      </c>
      <c r="E2079">
        <v>99</v>
      </c>
      <c r="F2079">
        <v>99</v>
      </c>
      <c r="G2079">
        <v>4</v>
      </c>
      <c r="H2079">
        <v>1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99</v>
      </c>
      <c r="P2079">
        <v>9999</v>
      </c>
      <c r="Q2079">
        <v>84</v>
      </c>
      <c r="R2079">
        <v>3850</v>
      </c>
      <c r="S2079">
        <v>3848</v>
      </c>
      <c r="T2079">
        <v>91.102697586370098</v>
      </c>
      <c r="U2079">
        <v>91.930745407384407</v>
      </c>
      <c r="V2079">
        <v>16.702337662337666</v>
      </c>
      <c r="W2079">
        <v>58.455561330561324</v>
      </c>
      <c r="X2079">
        <v>162.11870383138</v>
      </c>
      <c r="Y2079">
        <v>149.57514805194771</v>
      </c>
      <c r="Z2079">
        <v>149.65288981288944</v>
      </c>
      <c r="AA2079">
        <v>35.069658652021623</v>
      </c>
      <c r="AB2079">
        <v>5.1746624270346526</v>
      </c>
      <c r="AC2079">
        <v>-58.969568014883713</v>
      </c>
    </row>
    <row r="2080" spans="1:29">
      <c r="A2080">
        <v>6</v>
      </c>
      <c r="C2080">
        <v>2013</v>
      </c>
      <c r="D2080">
        <v>99</v>
      </c>
      <c r="E2080">
        <v>99</v>
      </c>
      <c r="F2080">
        <v>99</v>
      </c>
      <c r="G2080">
        <v>4</v>
      </c>
      <c r="H2080">
        <v>2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9999</v>
      </c>
      <c r="Q2080">
        <v>10</v>
      </c>
      <c r="R2080">
        <v>376</v>
      </c>
      <c r="S2080">
        <v>373</v>
      </c>
      <c r="T2080">
        <v>8.8973024136299124</v>
      </c>
      <c r="U2080">
        <v>8.0692545926155876</v>
      </c>
      <c r="V2080">
        <v>17.845744680851059</v>
      </c>
      <c r="W2080">
        <v>59.260053619302937</v>
      </c>
      <c r="X2080">
        <v>146.74886471035705</v>
      </c>
      <c r="Y2080">
        <v>134.43271276595758</v>
      </c>
      <c r="Z2080">
        <v>135.51394101876679</v>
      </c>
      <c r="AA2080">
        <v>26.560902120705176</v>
      </c>
      <c r="AB2080">
        <v>4.2311796816568075</v>
      </c>
      <c r="AC2080">
        <v>-33.926334062113618</v>
      </c>
    </row>
    <row r="2081" spans="1:29">
      <c r="A2081">
        <v>6</v>
      </c>
      <c r="C2081">
        <v>2012</v>
      </c>
      <c r="D2081">
        <v>99</v>
      </c>
      <c r="E2081">
        <v>99</v>
      </c>
      <c r="F2081">
        <v>99</v>
      </c>
      <c r="G2081">
        <v>1</v>
      </c>
      <c r="H2081">
        <v>1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99</v>
      </c>
      <c r="P2081">
        <v>9999</v>
      </c>
      <c r="Q2081">
        <v>414</v>
      </c>
      <c r="R2081">
        <v>18622</v>
      </c>
      <c r="S2081">
        <v>18595</v>
      </c>
      <c r="T2081">
        <v>91.896960126332402</v>
      </c>
      <c r="U2081">
        <v>93.409834518690701</v>
      </c>
      <c r="V2081">
        <v>15.942111481043924</v>
      </c>
      <c r="W2081">
        <v>59.002043560096794</v>
      </c>
      <c r="X2081">
        <v>159.288411416592</v>
      </c>
      <c r="Y2081">
        <v>146.82588873375525</v>
      </c>
      <c r="Z2081">
        <v>147.03908039795587</v>
      </c>
      <c r="AA2081">
        <v>33.928302232875659</v>
      </c>
      <c r="AB2081">
        <v>4.5123708678926793</v>
      </c>
      <c r="AC2081">
        <v>-38.778785874605127</v>
      </c>
    </row>
    <row r="2082" spans="1:29">
      <c r="A2082">
        <v>6</v>
      </c>
      <c r="C2082">
        <v>2012</v>
      </c>
      <c r="D2082">
        <v>99</v>
      </c>
      <c r="E2082">
        <v>99</v>
      </c>
      <c r="F2082">
        <v>99</v>
      </c>
      <c r="G2082">
        <v>1</v>
      </c>
      <c r="H2082">
        <v>2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99</v>
      </c>
      <c r="P2082">
        <v>9999</v>
      </c>
      <c r="Q2082">
        <v>160</v>
      </c>
      <c r="R2082">
        <v>1642</v>
      </c>
      <c r="S2082">
        <v>1634</v>
      </c>
      <c r="T2082">
        <v>8.1030398736675853</v>
      </c>
      <c r="U2082">
        <v>6.5901654813093096</v>
      </c>
      <c r="V2082">
        <v>16.207064555420221</v>
      </c>
      <c r="W2082">
        <v>59.652386780905744</v>
      </c>
      <c r="X2082">
        <v>128.09141931133311</v>
      </c>
      <c r="Y2082">
        <v>117.4788063337394</v>
      </c>
      <c r="Z2082">
        <v>118.05397796817635</v>
      </c>
      <c r="AA2082">
        <v>13.586961384779279</v>
      </c>
      <c r="AB2082">
        <v>3.6489595179977887</v>
      </c>
      <c r="AC2082">
        <v>-30.575196136959768</v>
      </c>
    </row>
    <row r="2083" spans="1:29">
      <c r="A2083">
        <v>6</v>
      </c>
      <c r="C2083">
        <v>2012</v>
      </c>
      <c r="D2083">
        <v>99</v>
      </c>
      <c r="E2083">
        <v>99</v>
      </c>
      <c r="F2083">
        <v>99</v>
      </c>
      <c r="G2083">
        <v>2</v>
      </c>
      <c r="H2083">
        <v>1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99</v>
      </c>
      <c r="P2083">
        <v>9999</v>
      </c>
      <c r="Q2083">
        <v>281</v>
      </c>
      <c r="R2083">
        <v>11660</v>
      </c>
      <c r="S2083">
        <v>11633</v>
      </c>
      <c r="T2083">
        <v>67.445627024525677</v>
      </c>
      <c r="U2083">
        <v>69.835804788392977</v>
      </c>
      <c r="V2083">
        <v>17.02753001715266</v>
      </c>
      <c r="W2083">
        <v>59.485085532536729</v>
      </c>
      <c r="X2083">
        <v>161.54298664396975</v>
      </c>
      <c r="Y2083">
        <v>148.79332761578053</v>
      </c>
      <c r="Z2083">
        <v>149.13867446058629</v>
      </c>
      <c r="AA2083">
        <v>31.726559348123558</v>
      </c>
      <c r="AB2083">
        <v>4.4395677813765824</v>
      </c>
      <c r="AC2083">
        <v>-46.491061417933082</v>
      </c>
    </row>
    <row r="2084" spans="1:29">
      <c r="A2084">
        <v>6</v>
      </c>
      <c r="C2084">
        <v>2012</v>
      </c>
      <c r="D2084">
        <v>99</v>
      </c>
      <c r="E2084">
        <v>99</v>
      </c>
      <c r="F2084">
        <v>99</v>
      </c>
      <c r="G2084">
        <v>2</v>
      </c>
      <c r="H2084">
        <v>2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99</v>
      </c>
      <c r="P2084">
        <v>9999</v>
      </c>
      <c r="Q2084">
        <v>238</v>
      </c>
      <c r="R2084">
        <v>5628</v>
      </c>
      <c r="S2084">
        <v>5624</v>
      </c>
      <c r="T2084">
        <v>32.554372975474315</v>
      </c>
      <c r="U2084">
        <v>30.164195211607002</v>
      </c>
      <c r="V2084">
        <v>15.955756929637531</v>
      </c>
      <c r="W2084">
        <v>58.900604551920317</v>
      </c>
      <c r="X2084">
        <v>144.38307995697105</v>
      </c>
      <c r="Y2084">
        <v>133.15010660980829</v>
      </c>
      <c r="Z2084">
        <v>133.24480796586084</v>
      </c>
      <c r="AA2084">
        <v>28.699366720205902</v>
      </c>
      <c r="AB2084">
        <v>3.6729625608037639</v>
      </c>
      <c r="AC2084">
        <v>-32.826203199166109</v>
      </c>
    </row>
    <row r="2085" spans="1:29">
      <c r="A2085">
        <v>6</v>
      </c>
      <c r="C2085">
        <v>2012</v>
      </c>
      <c r="D2085">
        <v>99</v>
      </c>
      <c r="E2085">
        <v>99</v>
      </c>
      <c r="F2085">
        <v>99</v>
      </c>
      <c r="G2085">
        <v>3</v>
      </c>
      <c r="H2085">
        <v>1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99</v>
      </c>
      <c r="P2085">
        <v>9999</v>
      </c>
      <c r="Q2085">
        <v>174</v>
      </c>
      <c r="R2085">
        <v>1279</v>
      </c>
      <c r="S2085">
        <v>1270</v>
      </c>
      <c r="T2085">
        <v>97.26235741444863</v>
      </c>
      <c r="U2085">
        <v>99.58748982618998</v>
      </c>
      <c r="V2085">
        <v>16.731039874902269</v>
      </c>
      <c r="W2085">
        <v>60.377952755905511</v>
      </c>
      <c r="X2085">
        <v>137.51635935780683</v>
      </c>
      <c r="Y2085">
        <v>126.0886630179829</v>
      </c>
      <c r="Z2085">
        <v>126.98220472440951</v>
      </c>
      <c r="AA2085">
        <v>26.101956933706855</v>
      </c>
      <c r="AB2085">
        <v>4.0871011498116099</v>
      </c>
      <c r="AC2085">
        <v>-20.014170073053425</v>
      </c>
    </row>
    <row r="2086" spans="1:29">
      <c r="A2086">
        <v>6</v>
      </c>
      <c r="C2086">
        <v>2012</v>
      </c>
      <c r="D2086">
        <v>99</v>
      </c>
      <c r="E2086">
        <v>99</v>
      </c>
      <c r="F2086">
        <v>99</v>
      </c>
      <c r="G2086">
        <v>3</v>
      </c>
      <c r="H2086">
        <v>2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99</v>
      </c>
      <c r="P2086">
        <v>9999</v>
      </c>
      <c r="Q2086">
        <v>5</v>
      </c>
      <c r="R2086">
        <v>36</v>
      </c>
      <c r="S2086">
        <v>6</v>
      </c>
      <c r="T2086">
        <v>2.7376425855513311</v>
      </c>
      <c r="U2086">
        <v>0.4125101738100499</v>
      </c>
      <c r="V2086">
        <v>13.916666666666663</v>
      </c>
      <c r="W2086">
        <v>60.16666666666665</v>
      </c>
      <c r="X2086">
        <v>127.0885999759239</v>
      </c>
      <c r="Y2086">
        <v>18.555555555555557</v>
      </c>
      <c r="Z2086">
        <v>111.3333333333333</v>
      </c>
      <c r="AA2086">
        <v>4.0659835491826497</v>
      </c>
      <c r="AB2086">
        <v>1.3437096247165752</v>
      </c>
      <c r="AC2086">
        <v>-36.708247541296132</v>
      </c>
    </row>
    <row r="2087" spans="1:29">
      <c r="A2087">
        <v>6</v>
      </c>
      <c r="C2087">
        <v>2012</v>
      </c>
      <c r="D2087">
        <v>99</v>
      </c>
      <c r="E2087">
        <v>99</v>
      </c>
      <c r="F2087">
        <v>99</v>
      </c>
      <c r="G2087">
        <v>4</v>
      </c>
      <c r="H2087">
        <v>1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99</v>
      </c>
      <c r="P2087">
        <v>9999</v>
      </c>
      <c r="Q2087">
        <v>94</v>
      </c>
      <c r="R2087">
        <v>3547</v>
      </c>
      <c r="S2087">
        <v>3545</v>
      </c>
      <c r="T2087">
        <v>86.322706254563158</v>
      </c>
      <c r="U2087">
        <v>86.897992774144186</v>
      </c>
      <c r="V2087">
        <v>16.031857908091343</v>
      </c>
      <c r="W2087">
        <v>58.078984485190396</v>
      </c>
      <c r="X2087">
        <v>162.12033974356476</v>
      </c>
      <c r="Y2087">
        <v>149.56019171130549</v>
      </c>
      <c r="Z2087">
        <v>149.64456981664335</v>
      </c>
      <c r="AA2087">
        <v>34.008503947583144</v>
      </c>
      <c r="AB2087">
        <v>5.0780615656883485</v>
      </c>
      <c r="AC2087">
        <v>-51.840466904471249</v>
      </c>
    </row>
    <row r="2088" spans="1:29">
      <c r="A2088">
        <v>6</v>
      </c>
      <c r="C2088">
        <v>2012</v>
      </c>
      <c r="D2088">
        <v>99</v>
      </c>
      <c r="E2088">
        <v>99</v>
      </c>
      <c r="F2088">
        <v>99</v>
      </c>
      <c r="G2088">
        <v>4</v>
      </c>
      <c r="H2088">
        <v>2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99</v>
      </c>
      <c r="P2088">
        <v>9999</v>
      </c>
      <c r="Q2088">
        <v>17</v>
      </c>
      <c r="R2088">
        <v>562</v>
      </c>
      <c r="S2088">
        <v>559</v>
      </c>
      <c r="T2088">
        <v>13.677293745436844</v>
      </c>
      <c r="U2088">
        <v>13.102007225855813</v>
      </c>
      <c r="V2088">
        <v>15.281138790035584</v>
      </c>
      <c r="W2088">
        <v>58.558139534883736</v>
      </c>
      <c r="X2088">
        <v>155.01787070630746</v>
      </c>
      <c r="Y2088">
        <v>142.32099644128121</v>
      </c>
      <c r="Z2088">
        <v>143.08479427549199</v>
      </c>
      <c r="AA2088">
        <v>29.504748132222286</v>
      </c>
      <c r="AB2088">
        <v>4.2895764299438426</v>
      </c>
      <c r="AC2088">
        <v>-45.901310996713399</v>
      </c>
    </row>
    <row r="2089" spans="1:29">
      <c r="A2089">
        <v>6</v>
      </c>
      <c r="C2089">
        <v>2011</v>
      </c>
      <c r="D2089">
        <v>99</v>
      </c>
      <c r="E2089">
        <v>99</v>
      </c>
      <c r="F2089">
        <v>99</v>
      </c>
      <c r="G2089">
        <v>1</v>
      </c>
      <c r="H2089">
        <v>1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99</v>
      </c>
      <c r="P2089">
        <v>9999</v>
      </c>
      <c r="Q2089">
        <v>452</v>
      </c>
      <c r="R2089">
        <v>18884</v>
      </c>
      <c r="S2089">
        <v>18869</v>
      </c>
      <c r="T2089">
        <v>91.492248062015506</v>
      </c>
      <c r="U2089">
        <v>93.024839711383109</v>
      </c>
      <c r="V2089">
        <v>15.80051895784791</v>
      </c>
      <c r="W2089">
        <v>58.942975250410733</v>
      </c>
      <c r="X2089">
        <v>158.79449787870681</v>
      </c>
      <c r="Y2089">
        <v>146.457969709807</v>
      </c>
      <c r="Z2089">
        <v>146.57439715936164</v>
      </c>
      <c r="AA2089">
        <v>33.083689564464727</v>
      </c>
      <c r="AB2089">
        <v>4.584284906013</v>
      </c>
      <c r="AC2089">
        <v>-37.896637722467638</v>
      </c>
    </row>
    <row r="2090" spans="1:29">
      <c r="A2090">
        <v>6</v>
      </c>
      <c r="C2090">
        <v>2011</v>
      </c>
      <c r="D2090">
        <v>99</v>
      </c>
      <c r="E2090">
        <v>99</v>
      </c>
      <c r="F2090">
        <v>99</v>
      </c>
      <c r="G2090">
        <v>1</v>
      </c>
      <c r="H2090">
        <v>2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99</v>
      </c>
      <c r="P2090">
        <v>9999</v>
      </c>
      <c r="Q2090">
        <v>194</v>
      </c>
      <c r="R2090">
        <v>1756</v>
      </c>
      <c r="S2090">
        <v>1748</v>
      </c>
      <c r="T2090">
        <v>8.5077519379844979</v>
      </c>
      <c r="U2090">
        <v>6.9751602886168946</v>
      </c>
      <c r="V2090">
        <v>15.44134396355353</v>
      </c>
      <c r="W2090">
        <v>59.133867276887891</v>
      </c>
      <c r="X2090">
        <v>128.61904209557341</v>
      </c>
      <c r="Y2090">
        <v>118.0966970387244</v>
      </c>
      <c r="Z2090">
        <v>118.6371853546911</v>
      </c>
      <c r="AA2090">
        <v>14.00084058754568</v>
      </c>
      <c r="AB2090">
        <v>3.6519543572850752</v>
      </c>
      <c r="AC2090">
        <v>-32.82559486250188</v>
      </c>
    </row>
    <row r="2091" spans="1:29">
      <c r="A2091">
        <v>6</v>
      </c>
      <c r="C2091">
        <v>2011</v>
      </c>
      <c r="D2091">
        <v>99</v>
      </c>
      <c r="E2091">
        <v>99</v>
      </c>
      <c r="F2091">
        <v>99</v>
      </c>
      <c r="G2091">
        <v>2</v>
      </c>
      <c r="H2091">
        <v>1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99</v>
      </c>
      <c r="P2091">
        <v>9999</v>
      </c>
      <c r="Q2091">
        <v>332</v>
      </c>
      <c r="R2091">
        <v>10969</v>
      </c>
      <c r="S2091">
        <v>10944</v>
      </c>
      <c r="T2091">
        <v>66.729529139798046</v>
      </c>
      <c r="U2091">
        <v>69.320096469313384</v>
      </c>
      <c r="V2091">
        <v>17.35363296563041</v>
      </c>
      <c r="W2091">
        <v>59.198464912280706</v>
      </c>
      <c r="X2091">
        <v>161.998657301425</v>
      </c>
      <c r="Y2091">
        <v>149.23541799617158</v>
      </c>
      <c r="Z2091">
        <v>149.57632492690112</v>
      </c>
      <c r="AA2091">
        <v>32.4088265614267</v>
      </c>
      <c r="AB2091">
        <v>4.4654592810678011</v>
      </c>
      <c r="AC2091">
        <v>-46.336937385986388</v>
      </c>
    </row>
    <row r="2092" spans="1:29">
      <c r="A2092">
        <v>6</v>
      </c>
      <c r="C2092">
        <v>2011</v>
      </c>
      <c r="D2092">
        <v>99</v>
      </c>
      <c r="E2092">
        <v>99</v>
      </c>
      <c r="F2092">
        <v>99</v>
      </c>
      <c r="G2092">
        <v>2</v>
      </c>
      <c r="H2092">
        <v>2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99</v>
      </c>
      <c r="P2092">
        <v>9999</v>
      </c>
      <c r="Q2092">
        <v>264</v>
      </c>
      <c r="R2092">
        <v>5469</v>
      </c>
      <c r="S2092">
        <v>5455</v>
      </c>
      <c r="T2092">
        <v>33.270470860201975</v>
      </c>
      <c r="U2092">
        <v>30.679903530686605</v>
      </c>
      <c r="V2092">
        <v>15.30846589870178</v>
      </c>
      <c r="W2092">
        <v>57.96755270394133</v>
      </c>
      <c r="X2092">
        <v>143.87849807255952</v>
      </c>
      <c r="Y2092">
        <v>132.47253611263443</v>
      </c>
      <c r="Z2092">
        <v>132.81252062328102</v>
      </c>
      <c r="AA2092">
        <v>28.021253799553872</v>
      </c>
      <c r="AB2092">
        <v>3.7810191408002471</v>
      </c>
      <c r="AC2092">
        <v>-28.982684749319379</v>
      </c>
    </row>
    <row r="2093" spans="1:29">
      <c r="A2093">
        <v>6</v>
      </c>
      <c r="C2093">
        <v>2011</v>
      </c>
      <c r="D2093">
        <v>99</v>
      </c>
      <c r="E2093">
        <v>99</v>
      </c>
      <c r="F2093">
        <v>99</v>
      </c>
      <c r="G2093">
        <v>3</v>
      </c>
      <c r="H2093">
        <v>1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99</v>
      </c>
      <c r="P2093">
        <v>9999</v>
      </c>
      <c r="Q2093">
        <v>198</v>
      </c>
      <c r="R2093">
        <v>1466</v>
      </c>
      <c r="S2093">
        <v>1463</v>
      </c>
      <c r="T2093">
        <v>86.951364175563484</v>
      </c>
      <c r="U2093">
        <v>87.866136268230079</v>
      </c>
      <c r="V2093">
        <v>17.050477489768078</v>
      </c>
      <c r="W2093">
        <v>59.816131237183889</v>
      </c>
      <c r="X2093">
        <v>136.71653174372065</v>
      </c>
      <c r="Y2093">
        <v>125.92919508867664</v>
      </c>
      <c r="Z2093">
        <v>126.18742310321252</v>
      </c>
      <c r="AA2093">
        <v>27.950585345912842</v>
      </c>
      <c r="AB2093">
        <v>4.3578434173379827</v>
      </c>
      <c r="AC2093">
        <v>-32.026764418297397</v>
      </c>
    </row>
    <row r="2094" spans="1:29">
      <c r="A2094">
        <v>6</v>
      </c>
      <c r="C2094">
        <v>2011</v>
      </c>
      <c r="D2094">
        <v>99</v>
      </c>
      <c r="E2094">
        <v>99</v>
      </c>
      <c r="F2094">
        <v>99</v>
      </c>
      <c r="G2094">
        <v>3</v>
      </c>
      <c r="H2094">
        <v>2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99</v>
      </c>
      <c r="P2094">
        <v>9999</v>
      </c>
      <c r="Q2094">
        <v>43</v>
      </c>
      <c r="R2094">
        <v>220</v>
      </c>
      <c r="S2094">
        <v>220</v>
      </c>
      <c r="T2094">
        <v>13.048635824436536</v>
      </c>
      <c r="U2094">
        <v>12.13386373176994</v>
      </c>
      <c r="V2094">
        <v>15.190909090909091</v>
      </c>
      <c r="W2094">
        <v>58.45</v>
      </c>
      <c r="X2094">
        <v>125.54909878853545</v>
      </c>
      <c r="Y2094">
        <v>115.8818181818182</v>
      </c>
      <c r="Z2094">
        <v>115.8818181818182</v>
      </c>
      <c r="AA2094">
        <v>12.243812402546595</v>
      </c>
      <c r="AB2094">
        <v>3.4892366969399649</v>
      </c>
      <c r="AC2094">
        <v>-36.371884661938715</v>
      </c>
    </row>
    <row r="2095" spans="1:29">
      <c r="A2095">
        <v>6</v>
      </c>
      <c r="C2095">
        <v>2011</v>
      </c>
      <c r="D2095">
        <v>99</v>
      </c>
      <c r="E2095">
        <v>99</v>
      </c>
      <c r="F2095">
        <v>99</v>
      </c>
      <c r="G2095">
        <v>4</v>
      </c>
      <c r="H2095">
        <v>1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99</v>
      </c>
      <c r="P2095">
        <v>9999</v>
      </c>
      <c r="Q2095">
        <v>103</v>
      </c>
      <c r="R2095">
        <v>3616</v>
      </c>
      <c r="S2095">
        <v>3610</v>
      </c>
      <c r="T2095">
        <v>86.923076923076891</v>
      </c>
      <c r="U2095">
        <v>87.05681994724965</v>
      </c>
      <c r="V2095">
        <v>15.696349557522124</v>
      </c>
      <c r="W2095">
        <v>58.113296398891983</v>
      </c>
      <c r="X2095">
        <v>159.64063953153956</v>
      </c>
      <c r="Y2095">
        <v>147.07972621681412</v>
      </c>
      <c r="Z2095">
        <v>147.3241800554016</v>
      </c>
      <c r="AA2095">
        <v>32.689720323041207</v>
      </c>
      <c r="AB2095">
        <v>4.7244475786305324</v>
      </c>
      <c r="AC2095">
        <v>-49.566216334347217</v>
      </c>
    </row>
    <row r="2096" spans="1:29">
      <c r="A2096">
        <v>6</v>
      </c>
      <c r="C2096">
        <v>2011</v>
      </c>
      <c r="D2096">
        <v>99</v>
      </c>
      <c r="E2096">
        <v>99</v>
      </c>
      <c r="F2096">
        <v>99</v>
      </c>
      <c r="G2096">
        <v>4</v>
      </c>
      <c r="H2096">
        <v>2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99</v>
      </c>
      <c r="P2096">
        <v>9999</v>
      </c>
      <c r="Q2096">
        <v>19</v>
      </c>
      <c r="R2096">
        <v>544</v>
      </c>
      <c r="S2096">
        <v>534</v>
      </c>
      <c r="T2096">
        <v>13.07692307692308</v>
      </c>
      <c r="U2096">
        <v>12.94318005275035</v>
      </c>
      <c r="V2096">
        <v>16.150735294117649</v>
      </c>
      <c r="W2096">
        <v>57.606741573033709</v>
      </c>
      <c r="X2096">
        <v>160.50960741826523</v>
      </c>
      <c r="Y2096">
        <v>145.35183823529414</v>
      </c>
      <c r="Z2096">
        <v>148.07378277153563</v>
      </c>
      <c r="AA2096">
        <v>34.320632708486698</v>
      </c>
      <c r="AB2096">
        <v>4.8287946655432812</v>
      </c>
      <c r="AC2096">
        <v>-52.584589564895161</v>
      </c>
    </row>
    <row r="2097" spans="1:29">
      <c r="A2097">
        <v>6</v>
      </c>
      <c r="C2097">
        <v>2010</v>
      </c>
      <c r="D2097">
        <v>99</v>
      </c>
      <c r="E2097">
        <v>99</v>
      </c>
      <c r="F2097">
        <v>99</v>
      </c>
      <c r="G2097">
        <v>1</v>
      </c>
      <c r="H2097">
        <v>1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99</v>
      </c>
      <c r="P2097">
        <v>9999</v>
      </c>
      <c r="Q2097">
        <v>486</v>
      </c>
      <c r="R2097">
        <v>17747</v>
      </c>
      <c r="S2097">
        <v>17718</v>
      </c>
      <c r="T2097">
        <v>89.042195574732816</v>
      </c>
      <c r="U2097">
        <v>91.11545637311832</v>
      </c>
      <c r="V2097">
        <v>14.795683777539873</v>
      </c>
      <c r="W2097">
        <v>58.987752568009938</v>
      </c>
      <c r="X2097">
        <v>160.64339624703251</v>
      </c>
      <c r="Y2097">
        <v>148.06889051670731</v>
      </c>
      <c r="Z2097">
        <v>148.31124280392851</v>
      </c>
      <c r="AA2097">
        <v>32.551898371968853</v>
      </c>
      <c r="AB2097">
        <v>4.6027565168256572</v>
      </c>
      <c r="AC2097">
        <v>-43.262890882846072</v>
      </c>
    </row>
    <row r="2098" spans="1:29">
      <c r="A2098">
        <v>6</v>
      </c>
      <c r="C2098">
        <v>2010</v>
      </c>
      <c r="D2098">
        <v>99</v>
      </c>
      <c r="E2098">
        <v>99</v>
      </c>
      <c r="F2098">
        <v>99</v>
      </c>
      <c r="G2098">
        <v>1</v>
      </c>
      <c r="H2098">
        <v>2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99</v>
      </c>
      <c r="P2098">
        <v>9999</v>
      </c>
      <c r="Q2098">
        <v>183</v>
      </c>
      <c r="R2098">
        <v>2184</v>
      </c>
      <c r="S2098">
        <v>2177</v>
      </c>
      <c r="T2098">
        <v>10.957804425267172</v>
      </c>
      <c r="U2098">
        <v>8.8845436268816851</v>
      </c>
      <c r="V2098">
        <v>15.482142857142859</v>
      </c>
      <c r="W2098">
        <v>58.197060174552142</v>
      </c>
      <c r="X2098">
        <v>127.52188674453022</v>
      </c>
      <c r="Y2098">
        <v>117.32193223443224</v>
      </c>
      <c r="Z2098">
        <v>117.69917317409288</v>
      </c>
      <c r="AA2098">
        <v>12.33132624794972</v>
      </c>
      <c r="AB2098">
        <v>3.658383139548945</v>
      </c>
      <c r="AC2098">
        <v>-32.818572100997159</v>
      </c>
    </row>
    <row r="2099" spans="1:29">
      <c r="A2099">
        <v>6</v>
      </c>
      <c r="C2099">
        <v>2010</v>
      </c>
      <c r="D2099">
        <v>99</v>
      </c>
      <c r="E2099">
        <v>99</v>
      </c>
      <c r="F2099">
        <v>99</v>
      </c>
      <c r="G2099">
        <v>2</v>
      </c>
      <c r="H2099">
        <v>1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99</v>
      </c>
      <c r="P2099">
        <v>9999</v>
      </c>
      <c r="Q2099">
        <v>319</v>
      </c>
      <c r="R2099">
        <v>10090</v>
      </c>
      <c r="S2099">
        <v>10020</v>
      </c>
      <c r="T2099">
        <v>65.320126885479397</v>
      </c>
      <c r="U2099">
        <v>67.854363837227794</v>
      </c>
      <c r="V2099">
        <v>13.987611496531221</v>
      </c>
      <c r="W2099">
        <v>57.882934131736526</v>
      </c>
      <c r="X2099">
        <v>161.94511584257364</v>
      </c>
      <c r="Y2099">
        <v>148.69336967294336</v>
      </c>
      <c r="Z2099">
        <v>149.73214570858261</v>
      </c>
      <c r="AA2099">
        <v>31.344419094472897</v>
      </c>
      <c r="AB2099">
        <v>4.7487962729064046</v>
      </c>
      <c r="AC2099">
        <v>-45.599230870069761</v>
      </c>
    </row>
    <row r="2100" spans="1:29">
      <c r="A2100">
        <v>6</v>
      </c>
      <c r="C2100">
        <v>2010</v>
      </c>
      <c r="D2100">
        <v>99</v>
      </c>
      <c r="E2100">
        <v>99</v>
      </c>
      <c r="F2100">
        <v>99</v>
      </c>
      <c r="G2100">
        <v>2</v>
      </c>
      <c r="H2100">
        <v>2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99</v>
      </c>
      <c r="P2100">
        <v>9999</v>
      </c>
      <c r="Q2100">
        <v>280</v>
      </c>
      <c r="R2100">
        <v>5357</v>
      </c>
      <c r="S2100">
        <v>5343</v>
      </c>
      <c r="T2100">
        <v>34.679873114520618</v>
      </c>
      <c r="U2100">
        <v>32.145636162772227</v>
      </c>
      <c r="V2100">
        <v>14.99402650737353</v>
      </c>
      <c r="W2100">
        <v>57.199513381995118</v>
      </c>
      <c r="X2100">
        <v>144.07908082315905</v>
      </c>
      <c r="Y2100">
        <v>132.67997013253679</v>
      </c>
      <c r="Z2100">
        <v>133.02762492981461</v>
      </c>
      <c r="AA2100">
        <v>28.322786058213392</v>
      </c>
      <c r="AB2100">
        <v>4.0564360179420627</v>
      </c>
      <c r="AC2100">
        <v>-38.412403543383959</v>
      </c>
    </row>
    <row r="2101" spans="1:29">
      <c r="A2101">
        <v>6</v>
      </c>
      <c r="C2101">
        <v>2010</v>
      </c>
      <c r="D2101">
        <v>99</v>
      </c>
      <c r="E2101">
        <v>99</v>
      </c>
      <c r="F2101">
        <v>99</v>
      </c>
      <c r="G2101">
        <v>3</v>
      </c>
      <c r="H2101">
        <v>1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99</v>
      </c>
      <c r="P2101">
        <v>9999</v>
      </c>
      <c r="Q2101">
        <v>223</v>
      </c>
      <c r="R2101">
        <v>1554</v>
      </c>
      <c r="S2101">
        <v>1554</v>
      </c>
      <c r="T2101">
        <v>49.130572241542815</v>
      </c>
      <c r="U2101">
        <v>47.019496916455502</v>
      </c>
      <c r="V2101">
        <v>14.723294723294725</v>
      </c>
      <c r="W2101">
        <v>59.218146718146713</v>
      </c>
      <c r="X2101">
        <v>144.73605318675749</v>
      </c>
      <c r="Y2101">
        <v>133.5913770913775</v>
      </c>
      <c r="Z2101">
        <v>133.5913770913775</v>
      </c>
      <c r="AA2101">
        <v>32.658154189121461</v>
      </c>
      <c r="AB2101">
        <v>4.6749591882916866</v>
      </c>
      <c r="AC2101">
        <v>-47.819622159772472</v>
      </c>
    </row>
    <row r="2102" spans="1:29">
      <c r="A2102">
        <v>6</v>
      </c>
      <c r="C2102">
        <v>2010</v>
      </c>
      <c r="D2102">
        <v>99</v>
      </c>
      <c r="E2102">
        <v>99</v>
      </c>
      <c r="F2102">
        <v>99</v>
      </c>
      <c r="G2102">
        <v>3</v>
      </c>
      <c r="H2102">
        <v>2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99</v>
      </c>
      <c r="P2102">
        <v>9999</v>
      </c>
      <c r="Q2102">
        <v>74</v>
      </c>
      <c r="R2102">
        <v>1609</v>
      </c>
      <c r="S2102">
        <v>1606</v>
      </c>
      <c r="T2102">
        <v>50.869427758457185</v>
      </c>
      <c r="U2102">
        <v>52.980503083544498</v>
      </c>
      <c r="V2102">
        <v>15.656308266003723</v>
      </c>
      <c r="W2102">
        <v>57.058530510585292</v>
      </c>
      <c r="X2102">
        <v>157.73617658525583</v>
      </c>
      <c r="Y2102">
        <v>145.38228713486629</v>
      </c>
      <c r="Z2102">
        <v>145.65386052303856</v>
      </c>
      <c r="AA2102">
        <v>33.536480305009384</v>
      </c>
      <c r="AB2102">
        <v>5.2416391428743836</v>
      </c>
      <c r="AC2102">
        <v>-55.317582843132179</v>
      </c>
    </row>
    <row r="2103" spans="1:29">
      <c r="A2103">
        <v>6</v>
      </c>
      <c r="C2103">
        <v>2010</v>
      </c>
      <c r="D2103">
        <v>99</v>
      </c>
      <c r="E2103">
        <v>99</v>
      </c>
      <c r="F2103">
        <v>99</v>
      </c>
      <c r="G2103">
        <v>4</v>
      </c>
      <c r="H2103">
        <v>1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99</v>
      </c>
      <c r="P2103">
        <v>9999</v>
      </c>
      <c r="Q2103">
        <v>105</v>
      </c>
      <c r="R2103">
        <v>3422</v>
      </c>
      <c r="S2103">
        <v>3421</v>
      </c>
      <c r="T2103">
        <v>87.878787878787875</v>
      </c>
      <c r="U2103">
        <v>88.436554931047738</v>
      </c>
      <c r="V2103">
        <v>14.405902980713035</v>
      </c>
      <c r="W2103">
        <v>58.344051446945322</v>
      </c>
      <c r="X2103">
        <v>158.47814441384637</v>
      </c>
      <c r="Y2103">
        <v>146.22319403857412</v>
      </c>
      <c r="Z2103">
        <v>146.26593686056731</v>
      </c>
      <c r="AA2103">
        <v>35.825376888574887</v>
      </c>
      <c r="AB2103">
        <v>4.5868809864810087</v>
      </c>
      <c r="AC2103">
        <v>-43.438717699570006</v>
      </c>
    </row>
    <row r="2104" spans="1:29">
      <c r="A2104">
        <v>6</v>
      </c>
      <c r="C2104">
        <v>2010</v>
      </c>
      <c r="D2104">
        <v>99</v>
      </c>
      <c r="E2104">
        <v>99</v>
      </c>
      <c r="F2104">
        <v>99</v>
      </c>
      <c r="G2104">
        <v>4</v>
      </c>
      <c r="H2104">
        <v>2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99</v>
      </c>
      <c r="P2104">
        <v>9999</v>
      </c>
      <c r="Q2104">
        <v>20</v>
      </c>
      <c r="R2104">
        <v>472</v>
      </c>
      <c r="S2104">
        <v>465</v>
      </c>
      <c r="T2104">
        <v>12.121212121212123</v>
      </c>
      <c r="U2104">
        <v>11.563445068952284</v>
      </c>
      <c r="V2104">
        <v>15.216101694915258</v>
      </c>
      <c r="W2104">
        <v>56.965591397849479</v>
      </c>
      <c r="X2104">
        <v>152.38605688892153</v>
      </c>
      <c r="Y2104">
        <v>138.61483050847443</v>
      </c>
      <c r="Z2104">
        <v>140.70150537634399</v>
      </c>
      <c r="AA2104">
        <v>31.295998196418207</v>
      </c>
      <c r="AB2104">
        <v>4.1755688460235554</v>
      </c>
      <c r="AC2104">
        <v>-49.309481336885618</v>
      </c>
    </row>
    <row r="2105" spans="1:29">
      <c r="A2105">
        <v>6</v>
      </c>
      <c r="C2105">
        <v>2009</v>
      </c>
      <c r="D2105">
        <v>99</v>
      </c>
      <c r="E2105">
        <v>99</v>
      </c>
      <c r="F2105">
        <v>99</v>
      </c>
      <c r="G2105">
        <v>1</v>
      </c>
      <c r="H2105">
        <v>1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99</v>
      </c>
      <c r="P2105">
        <v>9999</v>
      </c>
      <c r="Q2105">
        <v>511</v>
      </c>
      <c r="R2105">
        <v>19920</v>
      </c>
      <c r="S2105">
        <v>19879</v>
      </c>
      <c r="T2105">
        <v>89.733771791522145</v>
      </c>
      <c r="U2105">
        <v>91.466556643843674</v>
      </c>
      <c r="V2105">
        <v>15.268273092369476</v>
      </c>
      <c r="W2105">
        <v>57.538658886261885</v>
      </c>
      <c r="X2105">
        <v>158.84423392377855</v>
      </c>
      <c r="Y2105">
        <v>146.3472941767065</v>
      </c>
      <c r="Z2105">
        <v>146.6491322501129</v>
      </c>
      <c r="AA2105">
        <v>32.495158003204175</v>
      </c>
      <c r="AB2105">
        <v>4.8247002303550399</v>
      </c>
      <c r="AC2105">
        <v>-38.905716270639743</v>
      </c>
    </row>
    <row r="2106" spans="1:29">
      <c r="A2106">
        <v>6</v>
      </c>
      <c r="C2106">
        <v>2009</v>
      </c>
      <c r="D2106">
        <v>99</v>
      </c>
      <c r="E2106">
        <v>99</v>
      </c>
      <c r="F2106">
        <v>99</v>
      </c>
      <c r="G2106">
        <v>1</v>
      </c>
      <c r="H2106">
        <v>2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99</v>
      </c>
      <c r="P2106">
        <v>9999</v>
      </c>
      <c r="Q2106">
        <v>200</v>
      </c>
      <c r="R2106">
        <v>2279</v>
      </c>
      <c r="S2106">
        <v>2271</v>
      </c>
      <c r="T2106">
        <v>10.266228208477859</v>
      </c>
      <c r="U2106">
        <v>8.5334433561562939</v>
      </c>
      <c r="V2106">
        <v>15.016235190873196</v>
      </c>
      <c r="W2106">
        <v>57.217965653896961</v>
      </c>
      <c r="X2106">
        <v>129.79239055353497</v>
      </c>
      <c r="Y2106">
        <v>119.34155331285656</v>
      </c>
      <c r="Z2106">
        <v>119.7619550858653</v>
      </c>
      <c r="AA2106">
        <v>14.771615123291991</v>
      </c>
      <c r="AB2106">
        <v>3.6177498596858975</v>
      </c>
      <c r="AC2106">
        <v>-29.742250966567628</v>
      </c>
    </row>
    <row r="2107" spans="1:29">
      <c r="A2107">
        <v>6</v>
      </c>
      <c r="C2107">
        <v>2009</v>
      </c>
      <c r="D2107">
        <v>99</v>
      </c>
      <c r="E2107">
        <v>99</v>
      </c>
      <c r="F2107">
        <v>99</v>
      </c>
      <c r="G2107">
        <v>2</v>
      </c>
      <c r="H2107">
        <v>1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99</v>
      </c>
      <c r="P2107">
        <v>9999</v>
      </c>
      <c r="Q2107">
        <v>316</v>
      </c>
      <c r="R2107">
        <v>10016</v>
      </c>
      <c r="S2107">
        <v>9968</v>
      </c>
      <c r="T2107">
        <v>67.547882384677649</v>
      </c>
      <c r="U2107">
        <v>70.012929556063725</v>
      </c>
      <c r="V2107">
        <v>15.95067891373802</v>
      </c>
      <c r="W2107">
        <v>56.834069020866785</v>
      </c>
      <c r="X2107">
        <v>164.65858310343697</v>
      </c>
      <c r="Y2107">
        <v>151.36024361022348</v>
      </c>
      <c r="Z2107">
        <v>152.08910513643644</v>
      </c>
      <c r="AA2107">
        <v>33.298203688220681</v>
      </c>
      <c r="AB2107">
        <v>5.3099511179342462</v>
      </c>
      <c r="AC2107">
        <v>-52.587771105451317</v>
      </c>
    </row>
    <row r="2108" spans="1:29">
      <c r="A2108">
        <v>6</v>
      </c>
      <c r="C2108">
        <v>2009</v>
      </c>
      <c r="D2108">
        <v>99</v>
      </c>
      <c r="E2108">
        <v>99</v>
      </c>
      <c r="F2108">
        <v>99</v>
      </c>
      <c r="G2108">
        <v>2</v>
      </c>
      <c r="H2108">
        <v>2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99</v>
      </c>
      <c r="P2108">
        <v>9999</v>
      </c>
      <c r="Q2108">
        <v>268</v>
      </c>
      <c r="R2108">
        <v>4812</v>
      </c>
      <c r="S2108">
        <v>4801</v>
      </c>
      <c r="T2108">
        <v>32.452117615322358</v>
      </c>
      <c r="U2108">
        <v>29.987070443936279</v>
      </c>
      <c r="V2108">
        <v>14.942019950124688</v>
      </c>
      <c r="W2108">
        <v>57.176004998958554</v>
      </c>
      <c r="X2108">
        <v>146.52923937898123</v>
      </c>
      <c r="Y2108">
        <v>134.93863258520341</v>
      </c>
      <c r="Z2108">
        <v>135.24780254113696</v>
      </c>
      <c r="AA2108">
        <v>27.618107433722344</v>
      </c>
      <c r="AB2108">
        <v>4.1434463219155626</v>
      </c>
      <c r="AC2108">
        <v>-41.416979146215851</v>
      </c>
    </row>
    <row r="2109" spans="1:29">
      <c r="A2109">
        <v>6</v>
      </c>
      <c r="C2109">
        <v>2009</v>
      </c>
      <c r="D2109">
        <v>99</v>
      </c>
      <c r="E2109">
        <v>99</v>
      </c>
      <c r="F2109">
        <v>99</v>
      </c>
      <c r="G2109">
        <v>3</v>
      </c>
      <c r="H2109">
        <v>1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99</v>
      </c>
      <c r="P2109">
        <v>9999</v>
      </c>
      <c r="Q2109">
        <v>185</v>
      </c>
      <c r="R2109">
        <v>1297</v>
      </c>
      <c r="S2109">
        <v>1292</v>
      </c>
      <c r="T2109">
        <v>32.777356583270155</v>
      </c>
      <c r="U2109">
        <v>31.545934456286101</v>
      </c>
      <c r="V2109">
        <v>16.471087124132612</v>
      </c>
      <c r="W2109">
        <v>58.386222910216723</v>
      </c>
      <c r="X2109">
        <v>147.50382372522341</v>
      </c>
      <c r="Y2109">
        <v>135.70917501927539</v>
      </c>
      <c r="Z2109">
        <v>136.2343653250775</v>
      </c>
      <c r="AA2109">
        <v>33.248331671867035</v>
      </c>
      <c r="AB2109">
        <v>4.7548471901528444</v>
      </c>
      <c r="AC2109">
        <v>-49.740387248226916</v>
      </c>
    </row>
    <row r="2110" spans="1:29">
      <c r="A2110">
        <v>6</v>
      </c>
      <c r="C2110">
        <v>2009</v>
      </c>
      <c r="D2110">
        <v>99</v>
      </c>
      <c r="E2110">
        <v>99</v>
      </c>
      <c r="F2110">
        <v>99</v>
      </c>
      <c r="G2110">
        <v>3</v>
      </c>
      <c r="H2110">
        <v>2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99</v>
      </c>
      <c r="P2110">
        <v>9999</v>
      </c>
      <c r="Q2110">
        <v>79</v>
      </c>
      <c r="R2110">
        <v>2660</v>
      </c>
      <c r="S2110">
        <v>2637</v>
      </c>
      <c r="T2110">
        <v>67.222643416729838</v>
      </c>
      <c r="U2110">
        <v>68.454065543713881</v>
      </c>
      <c r="V2110">
        <v>16.835714285714289</v>
      </c>
      <c r="W2110">
        <v>57.161926431551002</v>
      </c>
      <c r="X2110">
        <v>156.5102355020814</v>
      </c>
      <c r="Y2110">
        <v>143.58973684210545</v>
      </c>
      <c r="Z2110">
        <v>144.84213120970821</v>
      </c>
      <c r="AA2110">
        <v>32.528764606411258</v>
      </c>
      <c r="AB2110">
        <v>4.8347692117571439</v>
      </c>
      <c r="AC2110">
        <v>-54.647952777236753</v>
      </c>
    </row>
    <row r="2111" spans="1:29">
      <c r="A2111">
        <v>6</v>
      </c>
      <c r="C2111">
        <v>2009</v>
      </c>
      <c r="D2111">
        <v>99</v>
      </c>
      <c r="E2111">
        <v>99</v>
      </c>
      <c r="F2111">
        <v>99</v>
      </c>
      <c r="G2111">
        <v>4</v>
      </c>
      <c r="H2111">
        <v>1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99</v>
      </c>
      <c r="P2111">
        <v>9999</v>
      </c>
      <c r="Q2111">
        <v>119</v>
      </c>
      <c r="R2111">
        <v>3028</v>
      </c>
      <c r="S2111">
        <v>3028</v>
      </c>
      <c r="T2111">
        <v>98.247890979883195</v>
      </c>
      <c r="U2111">
        <v>98.599461288598022</v>
      </c>
      <c r="V2111">
        <v>15.34445178335535</v>
      </c>
      <c r="W2111">
        <v>56.565059445178321</v>
      </c>
      <c r="X2111">
        <v>165.36994551395361</v>
      </c>
      <c r="Y2111">
        <v>152.63645970937893</v>
      </c>
      <c r="Z2111">
        <v>152.63645970937893</v>
      </c>
      <c r="AA2111">
        <v>34.329529418686</v>
      </c>
      <c r="AB2111">
        <v>5.0530273728279376</v>
      </c>
      <c r="AC2111">
        <v>-54.428301455016118</v>
      </c>
    </row>
    <row r="2112" spans="1:29">
      <c r="A2112">
        <v>6</v>
      </c>
      <c r="C2112">
        <v>2009</v>
      </c>
      <c r="D2112">
        <v>99</v>
      </c>
      <c r="E2112">
        <v>99</v>
      </c>
      <c r="F2112">
        <v>99</v>
      </c>
      <c r="G2112">
        <v>4</v>
      </c>
      <c r="H2112">
        <v>2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99</v>
      </c>
      <c r="P2112">
        <v>9999</v>
      </c>
      <c r="Q2112">
        <v>13</v>
      </c>
      <c r="R2112">
        <v>54</v>
      </c>
      <c r="S2112">
        <v>54</v>
      </c>
      <c r="T2112">
        <v>1.7521090201168077</v>
      </c>
      <c r="U2112">
        <v>1.4005387114019872</v>
      </c>
      <c r="V2112">
        <v>15.111111111111111</v>
      </c>
      <c r="W2112">
        <v>58.870370370370381</v>
      </c>
      <c r="X2112">
        <v>131.71622326551903</v>
      </c>
      <c r="Y2112">
        <v>121.57407407407403</v>
      </c>
      <c r="Z2112">
        <v>121.57407407407403</v>
      </c>
      <c r="AA2112">
        <v>15.416539761461935</v>
      </c>
      <c r="AB2112">
        <v>3.9816537430434304</v>
      </c>
      <c r="AC2112">
        <v>-56.819072343920062</v>
      </c>
    </row>
    <row r="2113" spans="1:29">
      <c r="A2113">
        <v>6</v>
      </c>
      <c r="C2113">
        <v>2008</v>
      </c>
      <c r="D2113">
        <v>99</v>
      </c>
      <c r="E2113">
        <v>99</v>
      </c>
      <c r="F2113">
        <v>99</v>
      </c>
      <c r="G2113">
        <v>1</v>
      </c>
      <c r="H2113">
        <v>1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99</v>
      </c>
      <c r="P2113">
        <v>9999</v>
      </c>
      <c r="Q2113">
        <v>570</v>
      </c>
      <c r="R2113">
        <v>19738</v>
      </c>
      <c r="S2113">
        <v>19679</v>
      </c>
      <c r="T2113">
        <v>86.192139737991269</v>
      </c>
      <c r="U2113">
        <v>88.048612760834686</v>
      </c>
      <c r="V2113">
        <v>14.791924207113183</v>
      </c>
      <c r="W2113">
        <v>56.576858580212402</v>
      </c>
      <c r="X2113">
        <v>161.23216300382262</v>
      </c>
      <c r="Y2113">
        <v>148.45762488600636</v>
      </c>
      <c r="Z2113">
        <v>148.90271863407665</v>
      </c>
      <c r="AA2113">
        <v>32.795218248768201</v>
      </c>
      <c r="AB2113">
        <v>4.8421786952638248</v>
      </c>
      <c r="AC2113">
        <v>-42.855103118178818</v>
      </c>
    </row>
    <row r="2114" spans="1:29">
      <c r="A2114">
        <v>6</v>
      </c>
      <c r="C2114">
        <v>2008</v>
      </c>
      <c r="D2114">
        <v>99</v>
      </c>
      <c r="E2114">
        <v>99</v>
      </c>
      <c r="F2114">
        <v>99</v>
      </c>
      <c r="G2114">
        <v>1</v>
      </c>
      <c r="H2114">
        <v>2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99</v>
      </c>
      <c r="P2114">
        <v>9999</v>
      </c>
      <c r="Q2114">
        <v>208</v>
      </c>
      <c r="R2114">
        <v>3162</v>
      </c>
      <c r="S2114">
        <v>3141</v>
      </c>
      <c r="T2114">
        <v>13.807860262008736</v>
      </c>
      <c r="U2114">
        <v>11.951387239165328</v>
      </c>
      <c r="V2114">
        <v>15.663504111321947</v>
      </c>
      <c r="W2114">
        <v>56.940783190066846</v>
      </c>
      <c r="X2114">
        <v>137.11250131059305</v>
      </c>
      <c r="Y2114">
        <v>125.78810879190388</v>
      </c>
      <c r="Z2114">
        <v>126.62909901305316</v>
      </c>
      <c r="AA2114">
        <v>23.539778227036841</v>
      </c>
      <c r="AB2114">
        <v>3.6915016229447208</v>
      </c>
      <c r="AC2114">
        <v>-27.787831884587209</v>
      </c>
    </row>
    <row r="2115" spans="1:29">
      <c r="A2115">
        <v>6</v>
      </c>
      <c r="C2115">
        <v>2008</v>
      </c>
      <c r="D2115">
        <v>99</v>
      </c>
      <c r="E2115">
        <v>99</v>
      </c>
      <c r="F2115">
        <v>99</v>
      </c>
      <c r="G2115">
        <v>2</v>
      </c>
      <c r="H2115">
        <v>1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99</v>
      </c>
      <c r="P2115">
        <v>9999</v>
      </c>
      <c r="Q2115">
        <v>357</v>
      </c>
      <c r="R2115">
        <v>10005</v>
      </c>
      <c r="S2115">
        <v>9975</v>
      </c>
      <c r="T2115">
        <v>81.527053455019555</v>
      </c>
      <c r="U2115">
        <v>84.746790056949138</v>
      </c>
      <c r="V2115">
        <v>15.485657171414298</v>
      </c>
      <c r="W2115">
        <v>56.991177944862152</v>
      </c>
      <c r="X2115">
        <v>166.00866414030273</v>
      </c>
      <c r="Y2115">
        <v>152.89554222888538</v>
      </c>
      <c r="Z2115">
        <v>153.35537844611505</v>
      </c>
      <c r="AA2115">
        <v>33.725266922103543</v>
      </c>
      <c r="AB2115">
        <v>4.9038599053033112</v>
      </c>
      <c r="AC2115">
        <v>-54.171812238538557</v>
      </c>
    </row>
    <row r="2116" spans="1:29">
      <c r="A2116">
        <v>6</v>
      </c>
      <c r="C2116">
        <v>2008</v>
      </c>
      <c r="D2116">
        <v>99</v>
      </c>
      <c r="E2116">
        <v>99</v>
      </c>
      <c r="F2116">
        <v>99</v>
      </c>
      <c r="G2116">
        <v>2</v>
      </c>
      <c r="H2116">
        <v>2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99</v>
      </c>
      <c r="P2116">
        <v>9999</v>
      </c>
      <c r="Q2116">
        <v>250</v>
      </c>
      <c r="R2116">
        <v>2267</v>
      </c>
      <c r="S2116">
        <v>2263</v>
      </c>
      <c r="T2116">
        <v>18.472946544980434</v>
      </c>
      <c r="U2116">
        <v>15.253209943050852</v>
      </c>
      <c r="V2116">
        <v>14.544772827525369</v>
      </c>
      <c r="W2116">
        <v>57.244807777286759</v>
      </c>
      <c r="X2116">
        <v>131.80758740628781</v>
      </c>
      <c r="Y2116">
        <v>121.45024261138089</v>
      </c>
      <c r="Z2116">
        <v>121.66491383119777</v>
      </c>
      <c r="AA2116">
        <v>18.154202187753754</v>
      </c>
      <c r="AB2116">
        <v>3.4665484617217097</v>
      </c>
      <c r="AC2116">
        <v>-36.803053318598685</v>
      </c>
    </row>
    <row r="2117" spans="1:29">
      <c r="A2117">
        <v>6</v>
      </c>
      <c r="C2117">
        <v>2008</v>
      </c>
      <c r="D2117">
        <v>99</v>
      </c>
      <c r="E2117">
        <v>99</v>
      </c>
      <c r="F2117">
        <v>99</v>
      </c>
      <c r="G2117">
        <v>3</v>
      </c>
      <c r="H2117">
        <v>1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99</v>
      </c>
      <c r="P2117">
        <v>9999</v>
      </c>
      <c r="Q2117">
        <v>210</v>
      </c>
      <c r="R2117">
        <v>1574</v>
      </c>
      <c r="S2117">
        <v>1568</v>
      </c>
      <c r="T2117">
        <v>38.711264141662568</v>
      </c>
      <c r="U2117">
        <v>36.547905689168154</v>
      </c>
      <c r="V2117">
        <v>16.083862770012711</v>
      </c>
      <c r="W2117">
        <v>57.355867346938787</v>
      </c>
      <c r="X2117">
        <v>145.40109388615949</v>
      </c>
      <c r="Y2117">
        <v>133.6506988564168</v>
      </c>
      <c r="Z2117">
        <v>134.16211734693883</v>
      </c>
      <c r="AA2117">
        <v>30.727797171066872</v>
      </c>
      <c r="AB2117">
        <v>4.0704436481306514</v>
      </c>
      <c r="AC2117">
        <v>-38.588682250763028</v>
      </c>
    </row>
    <row r="2118" spans="1:29">
      <c r="A2118">
        <v>6</v>
      </c>
      <c r="C2118">
        <v>2008</v>
      </c>
      <c r="D2118">
        <v>99</v>
      </c>
      <c r="E2118">
        <v>99</v>
      </c>
      <c r="F2118">
        <v>99</v>
      </c>
      <c r="G2118">
        <v>3</v>
      </c>
      <c r="H2118">
        <v>2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99</v>
      </c>
      <c r="P2118">
        <v>9999</v>
      </c>
      <c r="Q2118">
        <v>86</v>
      </c>
      <c r="R2118">
        <v>2492</v>
      </c>
      <c r="S2118">
        <v>2478</v>
      </c>
      <c r="T2118">
        <v>61.288735858337411</v>
      </c>
      <c r="U2118">
        <v>63.452094310831846</v>
      </c>
      <c r="V2118">
        <v>16.243178170144461</v>
      </c>
      <c r="W2118">
        <v>56.851089588377718</v>
      </c>
      <c r="X2118">
        <v>159.39322190706937</v>
      </c>
      <c r="Y2118">
        <v>146.55862760834671</v>
      </c>
      <c r="Z2118">
        <v>147.38664245359163</v>
      </c>
      <c r="AA2118">
        <v>33.299110284034562</v>
      </c>
      <c r="AB2118">
        <v>4.7433761664941558</v>
      </c>
      <c r="AC2118">
        <v>-53.105903072554995</v>
      </c>
    </row>
    <row r="2119" spans="1:29">
      <c r="A2119">
        <v>6</v>
      </c>
      <c r="C2119">
        <v>2008</v>
      </c>
      <c r="D2119">
        <v>99</v>
      </c>
      <c r="E2119">
        <v>99</v>
      </c>
      <c r="F2119">
        <v>99</v>
      </c>
      <c r="G2119">
        <v>4</v>
      </c>
      <c r="H2119">
        <v>1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99</v>
      </c>
      <c r="P2119">
        <v>9999</v>
      </c>
      <c r="Q2119">
        <v>116</v>
      </c>
      <c r="R2119">
        <v>3095</v>
      </c>
      <c r="S2119">
        <v>3094</v>
      </c>
      <c r="T2119">
        <v>97.143753923414906</v>
      </c>
      <c r="U2119">
        <v>97.549208024857364</v>
      </c>
      <c r="V2119">
        <v>15.132471728594508</v>
      </c>
      <c r="W2119">
        <v>56.064318034906258</v>
      </c>
      <c r="X2119">
        <v>163.35227720242145</v>
      </c>
      <c r="Y2119">
        <v>150.71563812600965</v>
      </c>
      <c r="Z2119">
        <v>150.76435035552677</v>
      </c>
      <c r="AA2119">
        <v>33.098444754981493</v>
      </c>
      <c r="AB2119">
        <v>4.6151222971234009</v>
      </c>
      <c r="AC2119">
        <v>-51.054981388602641</v>
      </c>
    </row>
    <row r="2120" spans="1:29">
      <c r="A2120">
        <v>6</v>
      </c>
      <c r="C2120">
        <v>2008</v>
      </c>
      <c r="D2120">
        <v>99</v>
      </c>
      <c r="E2120">
        <v>99</v>
      </c>
      <c r="F2120">
        <v>99</v>
      </c>
      <c r="G2120">
        <v>4</v>
      </c>
      <c r="H2120">
        <v>2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99</v>
      </c>
      <c r="P2120">
        <v>9999</v>
      </c>
      <c r="Q2120">
        <v>15</v>
      </c>
      <c r="R2120">
        <v>91</v>
      </c>
      <c r="S2120">
        <v>91</v>
      </c>
      <c r="T2120">
        <v>2.8562460765850597</v>
      </c>
      <c r="U2120">
        <v>2.4507919751426344</v>
      </c>
      <c r="V2120">
        <v>14.296703296703297</v>
      </c>
      <c r="W2120">
        <v>57.05494505494508</v>
      </c>
      <c r="X2120">
        <v>139.5271034490969</v>
      </c>
      <c r="Y2120">
        <v>128.78351648351645</v>
      </c>
      <c r="Z2120">
        <v>128.78351648351645</v>
      </c>
      <c r="AA2120">
        <v>22.475956695824713</v>
      </c>
      <c r="AB2120">
        <v>4.3078324713684255</v>
      </c>
      <c r="AC2120">
        <v>-58.235139254790312</v>
      </c>
    </row>
    <row r="2121" spans="1:29">
      <c r="A2121">
        <v>6</v>
      </c>
      <c r="C2121">
        <v>2007</v>
      </c>
      <c r="D2121">
        <v>99</v>
      </c>
      <c r="E2121">
        <v>99</v>
      </c>
      <c r="F2121">
        <v>99</v>
      </c>
      <c r="G2121">
        <v>1</v>
      </c>
      <c r="H2121">
        <v>1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99</v>
      </c>
      <c r="P2121">
        <v>9999</v>
      </c>
      <c r="Q2121">
        <v>576</v>
      </c>
      <c r="R2121">
        <v>19680</v>
      </c>
      <c r="S2121">
        <v>19631</v>
      </c>
      <c r="T2121">
        <v>79.740680713128015</v>
      </c>
      <c r="U2121">
        <v>81.179594660169187</v>
      </c>
      <c r="V2121">
        <v>14.896544715447156</v>
      </c>
      <c r="W2121">
        <v>56.669807956803027</v>
      </c>
      <c r="X2121">
        <v>162.65307212254118</v>
      </c>
      <c r="Y2121">
        <v>149.82492378048829</v>
      </c>
      <c r="Z2121">
        <v>150.19889460547148</v>
      </c>
      <c r="AA2121">
        <v>32.218463345855241</v>
      </c>
      <c r="AB2121">
        <v>4.593549013136875</v>
      </c>
      <c r="AC2121">
        <v>-45.931803246024209</v>
      </c>
    </row>
    <row r="2122" spans="1:29">
      <c r="A2122">
        <v>6</v>
      </c>
      <c r="C2122">
        <v>2007</v>
      </c>
      <c r="D2122">
        <v>99</v>
      </c>
      <c r="E2122">
        <v>99</v>
      </c>
      <c r="F2122">
        <v>99</v>
      </c>
      <c r="G2122">
        <v>1</v>
      </c>
      <c r="H2122">
        <v>2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99</v>
      </c>
      <c r="P2122">
        <v>9999</v>
      </c>
      <c r="Q2122">
        <v>208</v>
      </c>
      <c r="R2122">
        <v>5000</v>
      </c>
      <c r="S2122">
        <v>4951</v>
      </c>
      <c r="T2122">
        <v>20.259319286871953</v>
      </c>
      <c r="U2122">
        <v>18.820405339830813</v>
      </c>
      <c r="V2122">
        <v>15.1866</v>
      </c>
      <c r="W2122">
        <v>56.985457483336702</v>
      </c>
      <c r="X2122">
        <v>149.44979414951229</v>
      </c>
      <c r="Y2122">
        <v>136.71659999999983</v>
      </c>
      <c r="Z2122">
        <v>138.06968289234484</v>
      </c>
      <c r="AA2122">
        <v>29.200074564205178</v>
      </c>
      <c r="AB2122">
        <v>4.0702514252902748</v>
      </c>
      <c r="AC2122">
        <v>-38.571291244282307</v>
      </c>
    </row>
    <row r="2123" spans="1:29">
      <c r="A2123">
        <v>6</v>
      </c>
      <c r="C2123">
        <v>2007</v>
      </c>
      <c r="D2123">
        <v>99</v>
      </c>
      <c r="E2123">
        <v>99</v>
      </c>
      <c r="F2123">
        <v>99</v>
      </c>
      <c r="G2123">
        <v>2</v>
      </c>
      <c r="H2123">
        <v>1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99</v>
      </c>
      <c r="P2123">
        <v>9999</v>
      </c>
      <c r="Q2123">
        <v>372</v>
      </c>
      <c r="R2123">
        <v>10407</v>
      </c>
      <c r="S2123">
        <v>10363</v>
      </c>
      <c r="T2123">
        <v>86.877034810919113</v>
      </c>
      <c r="U2123">
        <v>89.723896300294228</v>
      </c>
      <c r="V2123">
        <v>15.396463918516384</v>
      </c>
      <c r="W2123">
        <v>56.800733378365322</v>
      </c>
      <c r="X2123">
        <v>166.23661817755141</v>
      </c>
      <c r="Y2123">
        <v>152.93627366195889</v>
      </c>
      <c r="Z2123">
        <v>153.58562192415377</v>
      </c>
      <c r="AA2123">
        <v>32.874597609236076</v>
      </c>
      <c r="AB2123">
        <v>4.9747166835771566</v>
      </c>
      <c r="AC2123">
        <v>-53.641585878798111</v>
      </c>
    </row>
    <row r="2124" spans="1:29">
      <c r="A2124">
        <v>6</v>
      </c>
      <c r="C2124">
        <v>2007</v>
      </c>
      <c r="D2124">
        <v>99</v>
      </c>
      <c r="E2124">
        <v>99</v>
      </c>
      <c r="F2124">
        <v>99</v>
      </c>
      <c r="G2124">
        <v>2</v>
      </c>
      <c r="H2124">
        <v>2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99</v>
      </c>
      <c r="P2124">
        <v>9999</v>
      </c>
      <c r="Q2124">
        <v>202</v>
      </c>
      <c r="R2124">
        <v>1572</v>
      </c>
      <c r="S2124">
        <v>1569</v>
      </c>
      <c r="T2124">
        <v>13.12296518908089</v>
      </c>
      <c r="U2124">
        <v>10.27610369970578</v>
      </c>
      <c r="V2124">
        <v>14.648854961832059</v>
      </c>
      <c r="W2124">
        <v>57.504142766093054</v>
      </c>
      <c r="X2124">
        <v>125.89527180700181</v>
      </c>
      <c r="Y2124">
        <v>115.95884223918578</v>
      </c>
      <c r="Z2124">
        <v>116.18056086679417</v>
      </c>
      <c r="AA2124">
        <v>13.069906104273416</v>
      </c>
      <c r="AB2124">
        <v>3.2943762142757298</v>
      </c>
      <c r="AC2124">
        <v>-31.742839525578617</v>
      </c>
    </row>
    <row r="2125" spans="1:29">
      <c r="A2125">
        <v>6</v>
      </c>
      <c r="C2125">
        <v>2007</v>
      </c>
      <c r="D2125">
        <v>99</v>
      </c>
      <c r="E2125">
        <v>99</v>
      </c>
      <c r="F2125">
        <v>99</v>
      </c>
      <c r="G2125">
        <v>3</v>
      </c>
      <c r="H2125">
        <v>1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99</v>
      </c>
      <c r="P2125">
        <v>9999</v>
      </c>
      <c r="Q2125">
        <v>197</v>
      </c>
      <c r="R2125">
        <v>1762</v>
      </c>
      <c r="S2125">
        <v>1755</v>
      </c>
      <c r="T2125">
        <v>41.120186697782962</v>
      </c>
      <c r="U2125">
        <v>39.155130931363971</v>
      </c>
      <c r="V2125">
        <v>15.534052213393869</v>
      </c>
      <c r="W2125">
        <v>56.910541310541319</v>
      </c>
      <c r="X2125">
        <v>149.47464407505012</v>
      </c>
      <c r="Y2125">
        <v>137.37837684449477</v>
      </c>
      <c r="Z2125">
        <v>137.92632478632461</v>
      </c>
      <c r="AA2125">
        <v>32.664056443726793</v>
      </c>
      <c r="AB2125">
        <v>4.7589744271975825</v>
      </c>
      <c r="AC2125">
        <v>-47.050867395073965</v>
      </c>
    </row>
    <row r="2126" spans="1:29">
      <c r="A2126">
        <v>6</v>
      </c>
      <c r="C2126">
        <v>2007</v>
      </c>
      <c r="D2126">
        <v>99</v>
      </c>
      <c r="E2126">
        <v>99</v>
      </c>
      <c r="F2126">
        <v>99</v>
      </c>
      <c r="G2126">
        <v>3</v>
      </c>
      <c r="H2126">
        <v>2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99</v>
      </c>
      <c r="P2126">
        <v>9999</v>
      </c>
      <c r="Q2126">
        <v>103</v>
      </c>
      <c r="R2126">
        <v>2523</v>
      </c>
      <c r="S2126">
        <v>2515</v>
      </c>
      <c r="T2126">
        <v>58.879813302217038</v>
      </c>
      <c r="U2126">
        <v>60.844869068636008</v>
      </c>
      <c r="V2126">
        <v>15.564407451446693</v>
      </c>
      <c r="W2126">
        <v>56.839363817097407</v>
      </c>
      <c r="X2126">
        <v>161.8571761677722</v>
      </c>
      <c r="Y2126">
        <v>149.08787158145083</v>
      </c>
      <c r="Z2126">
        <v>149.56210735586501</v>
      </c>
      <c r="AA2126">
        <v>34.264243769935426</v>
      </c>
      <c r="AB2126">
        <v>4.4998830549022308</v>
      </c>
      <c r="AC2126">
        <v>-49.225623602098679</v>
      </c>
    </row>
    <row r="2127" spans="1:29">
      <c r="A2127">
        <v>6</v>
      </c>
      <c r="C2127">
        <v>2007</v>
      </c>
      <c r="D2127">
        <v>99</v>
      </c>
      <c r="E2127">
        <v>99</v>
      </c>
      <c r="F2127">
        <v>99</v>
      </c>
      <c r="G2127">
        <v>4</v>
      </c>
      <c r="H2127">
        <v>1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99</v>
      </c>
      <c r="P2127">
        <v>9999</v>
      </c>
      <c r="Q2127">
        <v>116</v>
      </c>
      <c r="R2127">
        <v>2845</v>
      </c>
      <c r="S2127">
        <v>2845</v>
      </c>
      <c r="T2127">
        <v>95.985155195681514</v>
      </c>
      <c r="U2127">
        <v>96.579577110294707</v>
      </c>
      <c r="V2127">
        <v>15.541652021089629</v>
      </c>
      <c r="W2127">
        <v>56.152196836555376</v>
      </c>
      <c r="X2127">
        <v>164.46728498610941</v>
      </c>
      <c r="Y2127">
        <v>151.80330404217929</v>
      </c>
      <c r="Z2127">
        <v>151.80330404217929</v>
      </c>
      <c r="AA2127">
        <v>32.100400869891637</v>
      </c>
      <c r="AB2127">
        <v>4.6235850928300257</v>
      </c>
      <c r="AC2127">
        <v>-51.237791014469487</v>
      </c>
    </row>
    <row r="2128" spans="1:29">
      <c r="A2128">
        <v>6</v>
      </c>
      <c r="C2128">
        <v>2007</v>
      </c>
      <c r="D2128">
        <v>99</v>
      </c>
      <c r="E2128">
        <v>99</v>
      </c>
      <c r="F2128">
        <v>99</v>
      </c>
      <c r="G2128">
        <v>4</v>
      </c>
      <c r="H2128">
        <v>2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99</v>
      </c>
      <c r="P2128">
        <v>9999</v>
      </c>
      <c r="Q2128">
        <v>16</v>
      </c>
      <c r="R2128">
        <v>119</v>
      </c>
      <c r="S2128">
        <v>119</v>
      </c>
      <c r="T2128">
        <v>4.0148448043184883</v>
      </c>
      <c r="U2128">
        <v>3.4204228897053195</v>
      </c>
      <c r="V2128">
        <v>14.302521008403362</v>
      </c>
      <c r="W2128">
        <v>56.689075630252113</v>
      </c>
      <c r="X2128">
        <v>139.25453171517796</v>
      </c>
      <c r="Y2128">
        <v>128.53193277310922</v>
      </c>
      <c r="Z2128">
        <v>128.53193277310922</v>
      </c>
      <c r="AA2128">
        <v>17.456365445983526</v>
      </c>
      <c r="AB2128">
        <v>3.5473931703724459</v>
      </c>
      <c r="AC2128">
        <v>-45.29660104392228</v>
      </c>
    </row>
    <row r="2129" spans="1:29">
      <c r="A2129">
        <v>6</v>
      </c>
      <c r="C2129">
        <v>2006</v>
      </c>
      <c r="D2129">
        <v>99</v>
      </c>
      <c r="E2129">
        <v>99</v>
      </c>
      <c r="F2129">
        <v>99</v>
      </c>
      <c r="G2129">
        <v>1</v>
      </c>
      <c r="H2129">
        <v>1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99</v>
      </c>
      <c r="P2129">
        <v>9999</v>
      </c>
      <c r="Q2129">
        <v>630</v>
      </c>
      <c r="R2129">
        <v>19577</v>
      </c>
      <c r="S2129">
        <v>19501</v>
      </c>
      <c r="T2129">
        <v>81.296457788297857</v>
      </c>
      <c r="U2129">
        <v>82.567500712669698</v>
      </c>
      <c r="V2129">
        <v>15.312458497216122</v>
      </c>
      <c r="W2129">
        <v>56.625711501974259</v>
      </c>
      <c r="X2129">
        <v>160.17023868469371</v>
      </c>
      <c r="Y2129">
        <v>147.37291719875429</v>
      </c>
      <c r="Z2129">
        <v>147.94726424286003</v>
      </c>
      <c r="AA2129">
        <v>31.670352143434293</v>
      </c>
      <c r="AB2129">
        <v>4.6529252918177928</v>
      </c>
      <c r="AC2129">
        <v>-46.361858138484386</v>
      </c>
    </row>
    <row r="2130" spans="1:29">
      <c r="A2130">
        <v>6</v>
      </c>
      <c r="C2130">
        <v>2006</v>
      </c>
      <c r="D2130">
        <v>99</v>
      </c>
      <c r="E2130">
        <v>99</v>
      </c>
      <c r="F2130">
        <v>99</v>
      </c>
      <c r="G2130">
        <v>1</v>
      </c>
      <c r="H2130">
        <v>2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99</v>
      </c>
      <c r="P2130">
        <v>9999</v>
      </c>
      <c r="Q2130">
        <v>208</v>
      </c>
      <c r="R2130">
        <v>4504</v>
      </c>
      <c r="S2130">
        <v>4456</v>
      </c>
      <c r="T2130">
        <v>18.703542211702167</v>
      </c>
      <c r="U2130">
        <v>17.432499287330277</v>
      </c>
      <c r="V2130">
        <v>14.662966252220251</v>
      </c>
      <c r="W2130">
        <v>56.868267504488323</v>
      </c>
      <c r="X2130">
        <v>148.0933043265745</v>
      </c>
      <c r="Y2130">
        <v>135.243361456483</v>
      </c>
      <c r="Z2130">
        <v>136.70020197486522</v>
      </c>
      <c r="AA2130">
        <v>28.355616623948944</v>
      </c>
      <c r="AB2130">
        <v>4.0712811952959376</v>
      </c>
      <c r="AC2130">
        <v>-33.915919441550088</v>
      </c>
    </row>
    <row r="2131" spans="1:29">
      <c r="A2131">
        <v>6</v>
      </c>
      <c r="C2131">
        <v>2006</v>
      </c>
      <c r="D2131">
        <v>99</v>
      </c>
      <c r="E2131">
        <v>99</v>
      </c>
      <c r="F2131">
        <v>99</v>
      </c>
      <c r="G2131">
        <v>2</v>
      </c>
      <c r="H2131">
        <v>1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99</v>
      </c>
      <c r="P2131">
        <v>9999</v>
      </c>
      <c r="Q2131">
        <v>353</v>
      </c>
      <c r="R2131">
        <v>10288</v>
      </c>
      <c r="S2131">
        <v>10241</v>
      </c>
      <c r="T2131">
        <v>80.437842064112601</v>
      </c>
      <c r="U2131">
        <v>84.321119702333505</v>
      </c>
      <c r="V2131">
        <v>16.037616640746499</v>
      </c>
      <c r="W2131">
        <v>57.335807050092761</v>
      </c>
      <c r="X2131">
        <v>164.83666925587556</v>
      </c>
      <c r="Y2131">
        <v>151.62418351477419</v>
      </c>
      <c r="Z2131">
        <v>152.32004687042249</v>
      </c>
      <c r="AA2131">
        <v>32.414122023432547</v>
      </c>
      <c r="AB2131">
        <v>4.6552063491516487</v>
      </c>
      <c r="AC2131">
        <v>-51.990774217883747</v>
      </c>
    </row>
    <row r="2132" spans="1:29">
      <c r="A2132">
        <v>6</v>
      </c>
      <c r="C2132">
        <v>2006</v>
      </c>
      <c r="D2132">
        <v>99</v>
      </c>
      <c r="E2132">
        <v>99</v>
      </c>
      <c r="F2132">
        <v>99</v>
      </c>
      <c r="G2132">
        <v>2</v>
      </c>
      <c r="H2132">
        <v>2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99</v>
      </c>
      <c r="P2132">
        <v>9999</v>
      </c>
      <c r="Q2132">
        <v>202</v>
      </c>
      <c r="R2132">
        <v>2502</v>
      </c>
      <c r="S2132">
        <v>2447</v>
      </c>
      <c r="T2132">
        <v>19.562157935887402</v>
      </c>
      <c r="U2132">
        <v>15.678880297666495</v>
      </c>
      <c r="V2132">
        <v>14.589528377298164</v>
      </c>
      <c r="W2132">
        <v>57.382509194932574</v>
      </c>
      <c r="X2132">
        <v>128.7714357224946</v>
      </c>
      <c r="Y2132">
        <v>115.92865707434041</v>
      </c>
      <c r="Z2132">
        <v>118.53432774826304</v>
      </c>
      <c r="AA2132">
        <v>12.971636350098336</v>
      </c>
      <c r="AB2132">
        <v>3.2974071493026056</v>
      </c>
      <c r="AC2132">
        <v>-32.377627567027403</v>
      </c>
    </row>
    <row r="2133" spans="1:29">
      <c r="A2133">
        <v>6</v>
      </c>
      <c r="C2133">
        <v>2006</v>
      </c>
      <c r="D2133">
        <v>99</v>
      </c>
      <c r="E2133">
        <v>99</v>
      </c>
      <c r="F2133">
        <v>99</v>
      </c>
      <c r="G2133">
        <v>3</v>
      </c>
      <c r="H2133">
        <v>1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99</v>
      </c>
      <c r="P2133">
        <v>9999</v>
      </c>
      <c r="Q2133">
        <v>239</v>
      </c>
      <c r="R2133">
        <v>2126</v>
      </c>
      <c r="S2133">
        <v>2121</v>
      </c>
      <c r="T2133">
        <v>44.46768458481489</v>
      </c>
      <c r="U2133">
        <v>42.920264730848871</v>
      </c>
      <c r="V2133">
        <v>16.394637817497649</v>
      </c>
      <c r="W2133">
        <v>56.935407826496942</v>
      </c>
      <c r="X2133">
        <v>150.69326881034374</v>
      </c>
      <c r="Y2133">
        <v>138.81994355597351</v>
      </c>
      <c r="Z2133">
        <v>139.14719471947177</v>
      </c>
      <c r="AA2133">
        <v>33.166740651374049</v>
      </c>
      <c r="AB2133">
        <v>4.6348082853223644</v>
      </c>
      <c r="AC2133">
        <v>-51.490385057066909</v>
      </c>
    </row>
    <row r="2134" spans="1:29">
      <c r="A2134">
        <v>6</v>
      </c>
      <c r="C2134">
        <v>2006</v>
      </c>
      <c r="D2134">
        <v>99</v>
      </c>
      <c r="E2134">
        <v>99</v>
      </c>
      <c r="F2134">
        <v>99</v>
      </c>
      <c r="G2134">
        <v>3</v>
      </c>
      <c r="H2134">
        <v>2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99</v>
      </c>
      <c r="P2134">
        <v>9999</v>
      </c>
      <c r="Q2134">
        <v>120</v>
      </c>
      <c r="R2134">
        <v>2655</v>
      </c>
      <c r="S2134">
        <v>2638</v>
      </c>
      <c r="T2134">
        <v>55.53231541518511</v>
      </c>
      <c r="U2134">
        <v>57.079735269151115</v>
      </c>
      <c r="V2134">
        <v>15.290772128060262</v>
      </c>
      <c r="W2134">
        <v>56.603866565579992</v>
      </c>
      <c r="X2134">
        <v>160.9960968184887</v>
      </c>
      <c r="Y2134">
        <v>147.8325800376646</v>
      </c>
      <c r="Z2134">
        <v>148.78525398028796</v>
      </c>
      <c r="AA2134">
        <v>32.826991614538009</v>
      </c>
      <c r="AB2134">
        <v>4.9768623314340159</v>
      </c>
      <c r="AC2134">
        <v>-50.014277367816703</v>
      </c>
    </row>
    <row r="2135" spans="1:29">
      <c r="A2135">
        <v>6</v>
      </c>
      <c r="C2135">
        <v>2006</v>
      </c>
      <c r="D2135">
        <v>99</v>
      </c>
      <c r="E2135">
        <v>99</v>
      </c>
      <c r="F2135">
        <v>99</v>
      </c>
      <c r="G2135">
        <v>4</v>
      </c>
      <c r="H2135">
        <v>1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99</v>
      </c>
      <c r="P2135">
        <v>9999</v>
      </c>
      <c r="Q2135">
        <v>118</v>
      </c>
      <c r="R2135">
        <v>2412</v>
      </c>
      <c r="S2135">
        <v>2411</v>
      </c>
      <c r="T2135">
        <v>95.52475247524751</v>
      </c>
      <c r="U2135">
        <v>96.138033581785024</v>
      </c>
      <c r="V2135">
        <v>15.613598673300171</v>
      </c>
      <c r="W2135">
        <v>56.613023641642478</v>
      </c>
      <c r="X2135">
        <v>162.50366082192889</v>
      </c>
      <c r="Y2135">
        <v>149.95058043117777</v>
      </c>
      <c r="Z2135">
        <v>150.01277478224827</v>
      </c>
      <c r="AA2135">
        <v>31.314711424696327</v>
      </c>
      <c r="AB2135">
        <v>4.6319518160886108</v>
      </c>
      <c r="AC2135">
        <v>-51.705245043220152</v>
      </c>
    </row>
    <row r="2136" spans="1:29">
      <c r="A2136">
        <v>6</v>
      </c>
      <c r="C2136">
        <v>2006</v>
      </c>
      <c r="D2136">
        <v>99</v>
      </c>
      <c r="E2136">
        <v>99</v>
      </c>
      <c r="F2136">
        <v>99</v>
      </c>
      <c r="G2136">
        <v>4</v>
      </c>
      <c r="H2136">
        <v>2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99</v>
      </c>
      <c r="P2136">
        <v>9999</v>
      </c>
      <c r="Q2136">
        <v>14</v>
      </c>
      <c r="R2136">
        <v>113</v>
      </c>
      <c r="S2136">
        <v>113</v>
      </c>
      <c r="T2136">
        <v>4.4752475247524748</v>
      </c>
      <c r="U2136">
        <v>3.8619664182149314</v>
      </c>
      <c r="V2136">
        <v>14.1858407079646</v>
      </c>
      <c r="W2136">
        <v>56.327433628318602</v>
      </c>
      <c r="X2136">
        <v>139.30239024343473</v>
      </c>
      <c r="Y2136">
        <v>128.57610619469023</v>
      </c>
      <c r="Z2136">
        <v>128.57610619469023</v>
      </c>
      <c r="AA2136">
        <v>22.127283740288522</v>
      </c>
      <c r="AB2136">
        <v>4.2685150635044486</v>
      </c>
      <c r="AC2136">
        <v>-52.515286124713192</v>
      </c>
    </row>
    <row r="2137" spans="1:29">
      <c r="A2137">
        <v>6</v>
      </c>
      <c r="C2137">
        <v>2005</v>
      </c>
      <c r="D2137">
        <v>99</v>
      </c>
      <c r="E2137">
        <v>99</v>
      </c>
      <c r="F2137">
        <v>99</v>
      </c>
      <c r="G2137">
        <v>1</v>
      </c>
      <c r="H2137">
        <v>1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99</v>
      </c>
      <c r="P2137">
        <v>9999</v>
      </c>
      <c r="Q2137">
        <v>656</v>
      </c>
      <c r="R2137">
        <v>14215</v>
      </c>
      <c r="S2137">
        <v>14121</v>
      </c>
      <c r="T2137">
        <v>73.682437248117751</v>
      </c>
      <c r="U2137">
        <v>74.783649728228482</v>
      </c>
      <c r="V2137">
        <v>15.30819556806191</v>
      </c>
      <c r="W2137">
        <v>56.547340839883887</v>
      </c>
      <c r="X2137">
        <v>158.51158249586749</v>
      </c>
      <c r="Y2137">
        <v>145.50671825536429</v>
      </c>
      <c r="Z2137">
        <v>146.47532044472791</v>
      </c>
      <c r="AA2137">
        <v>31.910508171658325</v>
      </c>
      <c r="AB2137">
        <v>4.7439994685218894</v>
      </c>
      <c r="AC2137">
        <v>-49.91808511124772</v>
      </c>
    </row>
    <row r="2138" spans="1:29">
      <c r="A2138">
        <v>6</v>
      </c>
      <c r="C2138">
        <v>2005</v>
      </c>
      <c r="D2138">
        <v>99</v>
      </c>
      <c r="E2138">
        <v>99</v>
      </c>
      <c r="F2138">
        <v>99</v>
      </c>
      <c r="G2138">
        <v>1</v>
      </c>
      <c r="H2138">
        <v>2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99</v>
      </c>
      <c r="P2138">
        <v>9999</v>
      </c>
      <c r="Q2138">
        <v>208</v>
      </c>
      <c r="R2138">
        <v>5077.25</v>
      </c>
      <c r="S2138">
        <v>5041</v>
      </c>
      <c r="T2138">
        <v>26.317562751882232</v>
      </c>
      <c r="U2138">
        <v>25.216350271771528</v>
      </c>
      <c r="V2138">
        <v>14.856073661923284</v>
      </c>
      <c r="W2138">
        <v>56.609601269589362</v>
      </c>
      <c r="X2138">
        <v>149.78077329314121</v>
      </c>
      <c r="Y2138">
        <v>137.36526663055801</v>
      </c>
      <c r="Z2138">
        <v>138.35306486808184</v>
      </c>
      <c r="AA2138">
        <v>27.814781146321248</v>
      </c>
      <c r="AB2138">
        <v>4.2825632750064253</v>
      </c>
      <c r="AC2138">
        <v>-39.533371285844098</v>
      </c>
    </row>
    <row r="2139" spans="1:29">
      <c r="A2139">
        <v>6</v>
      </c>
      <c r="C2139">
        <v>2005</v>
      </c>
      <c r="D2139">
        <v>99</v>
      </c>
      <c r="E2139">
        <v>99</v>
      </c>
      <c r="F2139">
        <v>99</v>
      </c>
      <c r="G2139">
        <v>2</v>
      </c>
      <c r="H2139">
        <v>1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99</v>
      </c>
      <c r="P2139">
        <v>9999</v>
      </c>
      <c r="Q2139">
        <v>405</v>
      </c>
      <c r="R2139">
        <v>10374</v>
      </c>
      <c r="S2139">
        <v>10157</v>
      </c>
      <c r="T2139">
        <v>80.350089071334523</v>
      </c>
      <c r="U2139">
        <v>83.986434270958483</v>
      </c>
      <c r="V2139">
        <v>15.75371120107962</v>
      </c>
      <c r="W2139">
        <v>57.110761051491558</v>
      </c>
      <c r="X2139">
        <v>166.14822329596788</v>
      </c>
      <c r="Y2139">
        <v>150.87744360902215</v>
      </c>
      <c r="Z2139">
        <v>154.10087624298464</v>
      </c>
      <c r="AA2139">
        <v>32.733417560721307</v>
      </c>
      <c r="AB2139">
        <v>4.757073919023326</v>
      </c>
      <c r="AC2139">
        <v>-51.114276622656966</v>
      </c>
    </row>
    <row r="2140" spans="1:29">
      <c r="A2140">
        <v>6</v>
      </c>
      <c r="C2140">
        <v>2005</v>
      </c>
      <c r="D2140">
        <v>99</v>
      </c>
      <c r="E2140">
        <v>99</v>
      </c>
      <c r="F2140">
        <v>99</v>
      </c>
      <c r="G2140">
        <v>2</v>
      </c>
      <c r="H2140">
        <v>2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99</v>
      </c>
      <c r="P2140">
        <v>9999</v>
      </c>
      <c r="Q2140">
        <v>194</v>
      </c>
      <c r="R2140">
        <v>2537</v>
      </c>
      <c r="S2140">
        <v>2532</v>
      </c>
      <c r="T2140">
        <v>19.649910928665481</v>
      </c>
      <c r="U2140">
        <v>16.01356572904152</v>
      </c>
      <c r="V2140">
        <v>14.928261726448564</v>
      </c>
      <c r="W2140">
        <v>57.731832543443922</v>
      </c>
      <c r="X2140">
        <v>127.69609988849751</v>
      </c>
      <c r="Y2140">
        <v>117.63295230587296</v>
      </c>
      <c r="Z2140">
        <v>117.86524486571872</v>
      </c>
      <c r="AA2140">
        <v>11.725904027238697</v>
      </c>
      <c r="AB2140">
        <v>3.1481905267648318</v>
      </c>
      <c r="AC2140">
        <v>-21.636626229857832</v>
      </c>
    </row>
    <row r="2141" spans="1:29">
      <c r="A2141">
        <v>6</v>
      </c>
      <c r="C2141">
        <v>2005</v>
      </c>
      <c r="D2141">
        <v>99</v>
      </c>
      <c r="E2141">
        <v>99</v>
      </c>
      <c r="F2141">
        <v>99</v>
      </c>
      <c r="G2141">
        <v>3</v>
      </c>
      <c r="H2141">
        <v>1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99</v>
      </c>
      <c r="P2141">
        <v>9999</v>
      </c>
      <c r="Q2141">
        <v>289</v>
      </c>
      <c r="R2141">
        <v>2144</v>
      </c>
      <c r="S2141">
        <v>1965</v>
      </c>
      <c r="T2141">
        <v>47.131237634644968</v>
      </c>
      <c r="U2141">
        <v>44.617655196391567</v>
      </c>
      <c r="V2141">
        <v>15.797108208955226</v>
      </c>
      <c r="W2141">
        <v>56.753689567430015</v>
      </c>
      <c r="X2141">
        <v>153.82230235604197</v>
      </c>
      <c r="Y2141">
        <v>130.72486007462689</v>
      </c>
      <c r="Z2141">
        <v>142.63312977099238</v>
      </c>
      <c r="AA2141">
        <v>31.339076512680556</v>
      </c>
      <c r="AB2141">
        <v>4.5766742233732316</v>
      </c>
      <c r="AC2141">
        <v>-41.466367303324695</v>
      </c>
    </row>
    <row r="2142" spans="1:29">
      <c r="A2142">
        <v>6</v>
      </c>
      <c r="C2142">
        <v>2005</v>
      </c>
      <c r="D2142">
        <v>99</v>
      </c>
      <c r="E2142">
        <v>99</v>
      </c>
      <c r="F2142">
        <v>99</v>
      </c>
      <c r="G2142">
        <v>3</v>
      </c>
      <c r="H2142">
        <v>2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99</v>
      </c>
      <c r="P2142">
        <v>9999</v>
      </c>
      <c r="Q2142">
        <v>139</v>
      </c>
      <c r="R2142">
        <v>2405</v>
      </c>
      <c r="S2142">
        <v>2398</v>
      </c>
      <c r="T2142">
        <v>52.868762365355011</v>
      </c>
      <c r="U2142">
        <v>55.382344803608419</v>
      </c>
      <c r="V2142">
        <v>15.856133056133055</v>
      </c>
      <c r="W2142">
        <v>56.934528773978315</v>
      </c>
      <c r="X2142">
        <v>157.04439333908476</v>
      </c>
      <c r="Y2142">
        <v>144.65467775467769</v>
      </c>
      <c r="Z2142">
        <v>145.07693911592986</v>
      </c>
      <c r="AA2142">
        <v>33.044616102323658</v>
      </c>
      <c r="AB2142">
        <v>5.0765089260594509</v>
      </c>
      <c r="AC2142">
        <v>-55.070561494146837</v>
      </c>
    </row>
    <row r="2143" spans="1:29">
      <c r="A2143">
        <v>6</v>
      </c>
      <c r="C2143">
        <v>2005</v>
      </c>
      <c r="D2143">
        <v>99</v>
      </c>
      <c r="E2143">
        <v>99</v>
      </c>
      <c r="F2143">
        <v>99</v>
      </c>
      <c r="G2143">
        <v>4</v>
      </c>
      <c r="H2143">
        <v>1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99</v>
      </c>
      <c r="P2143">
        <v>9999</v>
      </c>
      <c r="Q2143">
        <v>129</v>
      </c>
      <c r="R2143">
        <v>2272</v>
      </c>
      <c r="S2143">
        <v>2271</v>
      </c>
      <c r="T2143">
        <v>96.311996608732514</v>
      </c>
      <c r="U2143">
        <v>96.799480780248174</v>
      </c>
      <c r="V2143">
        <v>16.512764084507044</v>
      </c>
      <c r="W2143">
        <v>56.363276089828283</v>
      </c>
      <c r="X2143">
        <v>160.15108800146501</v>
      </c>
      <c r="Y2143">
        <v>147.76751760563388</v>
      </c>
      <c r="Z2143">
        <v>147.83258476442109</v>
      </c>
      <c r="AA2143">
        <v>30.506218903328705</v>
      </c>
      <c r="AB2143">
        <v>4.7427572177344626</v>
      </c>
      <c r="AC2143">
        <v>-57.899643289257618</v>
      </c>
    </row>
    <row r="2144" spans="1:29">
      <c r="A2144">
        <v>6</v>
      </c>
      <c r="C2144">
        <v>2005</v>
      </c>
      <c r="D2144">
        <v>99</v>
      </c>
      <c r="E2144">
        <v>99</v>
      </c>
      <c r="F2144">
        <v>99</v>
      </c>
      <c r="G2144">
        <v>4</v>
      </c>
      <c r="H2144">
        <v>2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99</v>
      </c>
      <c r="P2144">
        <v>9999</v>
      </c>
      <c r="Q2144">
        <v>11</v>
      </c>
      <c r="R2144">
        <v>87</v>
      </c>
      <c r="S2144">
        <v>87</v>
      </c>
      <c r="T2144">
        <v>3.6880033912674866</v>
      </c>
      <c r="U2144">
        <v>3.2005192197518002</v>
      </c>
      <c r="V2144">
        <v>14.206896551724141</v>
      </c>
      <c r="W2144">
        <v>56.137931034482783</v>
      </c>
      <c r="X2144">
        <v>138.23364590727388</v>
      </c>
      <c r="Y2144">
        <v>127.58965517241379</v>
      </c>
      <c r="Z2144">
        <v>127.58965517241379</v>
      </c>
      <c r="AA2144">
        <v>19.742876116522687</v>
      </c>
      <c r="AB2144">
        <v>3.8272237583387345</v>
      </c>
      <c r="AC2144">
        <v>-75.493773580792876</v>
      </c>
    </row>
    <row r="2145" spans="1:29">
      <c r="A2145">
        <v>6</v>
      </c>
      <c r="C2145">
        <v>2004</v>
      </c>
      <c r="D2145">
        <v>99</v>
      </c>
      <c r="E2145">
        <v>99</v>
      </c>
      <c r="F2145">
        <v>99</v>
      </c>
      <c r="G2145">
        <v>1</v>
      </c>
      <c r="H2145">
        <v>1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99</v>
      </c>
      <c r="P2145">
        <v>9999</v>
      </c>
      <c r="Q2145">
        <v>684</v>
      </c>
      <c r="R2145">
        <v>13640</v>
      </c>
      <c r="S2145">
        <v>13562</v>
      </c>
      <c r="T2145">
        <v>72.988013698630141</v>
      </c>
      <c r="U2145">
        <v>74.46157450547193</v>
      </c>
      <c r="V2145">
        <v>14.7291788856305</v>
      </c>
      <c r="W2145">
        <v>56.093201592685446</v>
      </c>
      <c r="X2145">
        <v>157.39296823122388</v>
      </c>
      <c r="Y2145">
        <v>144.60525659824037</v>
      </c>
      <c r="Z2145">
        <v>145.43693408051897</v>
      </c>
      <c r="AA2145">
        <v>31.544811315103757</v>
      </c>
      <c r="AB2145">
        <v>4.5353987370233604</v>
      </c>
      <c r="AC2145">
        <v>-48.932777266577638</v>
      </c>
    </row>
    <row r="2146" spans="1:29">
      <c r="A2146">
        <v>6</v>
      </c>
      <c r="C2146">
        <v>2004</v>
      </c>
      <c r="D2146">
        <v>99</v>
      </c>
      <c r="E2146">
        <v>99</v>
      </c>
      <c r="F2146">
        <v>99</v>
      </c>
      <c r="G2146">
        <v>1</v>
      </c>
      <c r="H2146">
        <v>2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99</v>
      </c>
      <c r="P2146">
        <v>9999</v>
      </c>
      <c r="Q2146">
        <v>195</v>
      </c>
      <c r="R2146">
        <v>5048</v>
      </c>
      <c r="S2146">
        <v>5022</v>
      </c>
      <c r="T2146">
        <v>27.011986301369873</v>
      </c>
      <c r="U2146">
        <v>25.53842549452806</v>
      </c>
      <c r="V2146">
        <v>14.84429477020602</v>
      </c>
      <c r="W2146">
        <v>56.483074472321775</v>
      </c>
      <c r="X2146">
        <v>145.90539702925611</v>
      </c>
      <c r="Y2146">
        <v>134.01117274167947</v>
      </c>
      <c r="Z2146">
        <v>134.70497809637561</v>
      </c>
      <c r="AA2146">
        <v>27.852806613161505</v>
      </c>
      <c r="AB2146">
        <v>4.2493952372716031</v>
      </c>
      <c r="AC2146">
        <v>-36.67257558310655</v>
      </c>
    </row>
    <row r="2147" spans="1:29">
      <c r="A2147">
        <v>6</v>
      </c>
      <c r="C2147">
        <v>2004</v>
      </c>
      <c r="D2147">
        <v>99</v>
      </c>
      <c r="E2147">
        <v>99</v>
      </c>
      <c r="F2147">
        <v>99</v>
      </c>
      <c r="G2147">
        <v>2</v>
      </c>
      <c r="H2147">
        <v>1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99</v>
      </c>
      <c r="P2147">
        <v>9999</v>
      </c>
      <c r="Q2147">
        <v>439</v>
      </c>
      <c r="R2147">
        <v>9777</v>
      </c>
      <c r="S2147">
        <v>9595</v>
      </c>
      <c r="T2147">
        <v>80.054040776222067</v>
      </c>
      <c r="U2147">
        <v>83.738146326615279</v>
      </c>
      <c r="V2147">
        <v>14.815280760969619</v>
      </c>
      <c r="W2147">
        <v>56.40614903595624</v>
      </c>
      <c r="X2147">
        <v>167.59513976408545</v>
      </c>
      <c r="Y2147">
        <v>152.39463025468004</v>
      </c>
      <c r="Z2147">
        <v>155.28528400208506</v>
      </c>
      <c r="AA2147">
        <v>32.915431744241644</v>
      </c>
      <c r="AB2147">
        <v>4.8955344074616578</v>
      </c>
      <c r="AC2147">
        <v>-55.644742362327051</v>
      </c>
    </row>
    <row r="2148" spans="1:29">
      <c r="A2148">
        <v>6</v>
      </c>
      <c r="C2148">
        <v>2004</v>
      </c>
      <c r="D2148">
        <v>99</v>
      </c>
      <c r="E2148">
        <v>99</v>
      </c>
      <c r="F2148">
        <v>99</v>
      </c>
      <c r="G2148">
        <v>2</v>
      </c>
      <c r="H2148">
        <v>2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99</v>
      </c>
      <c r="P2148">
        <v>9999</v>
      </c>
      <c r="Q2148">
        <v>213</v>
      </c>
      <c r="R2148">
        <v>2436</v>
      </c>
      <c r="S2148">
        <v>2419</v>
      </c>
      <c r="T2148">
        <v>19.94595922377794</v>
      </c>
      <c r="U2148">
        <v>16.261853673384717</v>
      </c>
      <c r="V2148">
        <v>14.935139573070613</v>
      </c>
      <c r="W2148">
        <v>57.098801157503118</v>
      </c>
      <c r="X2148">
        <v>129.15450261249228</v>
      </c>
      <c r="Y2148">
        <v>118.78037766830896</v>
      </c>
      <c r="Z2148">
        <v>119.61513021909896</v>
      </c>
      <c r="AA2148">
        <v>12.750086224512097</v>
      </c>
      <c r="AB2148">
        <v>3.479425532366736</v>
      </c>
      <c r="AC2148">
        <v>-28.236488653623848</v>
      </c>
    </row>
    <row r="2149" spans="1:29">
      <c r="A2149">
        <v>6</v>
      </c>
      <c r="C2149">
        <v>2004</v>
      </c>
      <c r="D2149">
        <v>99</v>
      </c>
      <c r="E2149">
        <v>99</v>
      </c>
      <c r="F2149">
        <v>99</v>
      </c>
      <c r="G2149">
        <v>3</v>
      </c>
      <c r="H2149">
        <v>1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99</v>
      </c>
      <c r="P2149">
        <v>9999</v>
      </c>
      <c r="Q2149">
        <v>365</v>
      </c>
      <c r="R2149">
        <v>2194</v>
      </c>
      <c r="S2149">
        <v>1999</v>
      </c>
      <c r="T2149">
        <v>44.003208985158444</v>
      </c>
      <c r="U2149">
        <v>41.867888484562698</v>
      </c>
      <c r="V2149">
        <v>14.336827711941655</v>
      </c>
      <c r="W2149">
        <v>56.05852926463232</v>
      </c>
      <c r="X2149">
        <v>152.44930772489951</v>
      </c>
      <c r="Y2149">
        <v>128.2337283500454</v>
      </c>
      <c r="Z2149">
        <v>140.74277138569261</v>
      </c>
      <c r="AA2149">
        <v>28.568857630931497</v>
      </c>
      <c r="AB2149">
        <v>4.5987661783570157</v>
      </c>
      <c r="AC2149">
        <v>-50.502109691971661</v>
      </c>
    </row>
    <row r="2150" spans="1:29">
      <c r="A2150">
        <v>6</v>
      </c>
      <c r="C2150">
        <v>2004</v>
      </c>
      <c r="D2150">
        <v>99</v>
      </c>
      <c r="E2150">
        <v>99</v>
      </c>
      <c r="F2150">
        <v>99</v>
      </c>
      <c r="G2150">
        <v>3</v>
      </c>
      <c r="H2150">
        <v>2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99</v>
      </c>
      <c r="P2150">
        <v>9999</v>
      </c>
      <c r="Q2150">
        <v>148</v>
      </c>
      <c r="R2150">
        <v>2792</v>
      </c>
      <c r="S2150">
        <v>2785</v>
      </c>
      <c r="T2150">
        <v>55.996791014841563</v>
      </c>
      <c r="U2150">
        <v>58.132111515437295</v>
      </c>
      <c r="V2150">
        <v>15.247492836676219</v>
      </c>
      <c r="W2150">
        <v>56.845242369838417</v>
      </c>
      <c r="X2150">
        <v>151.88140081396455</v>
      </c>
      <c r="Y2150">
        <v>139.91314469914059</v>
      </c>
      <c r="Z2150">
        <v>140.26481149012585</v>
      </c>
      <c r="AA2150">
        <v>31.639183553245431</v>
      </c>
      <c r="AB2150">
        <v>4.5903770809777988</v>
      </c>
      <c r="AC2150">
        <v>-49.779282539084029</v>
      </c>
    </row>
    <row r="2151" spans="1:29">
      <c r="A2151">
        <v>6</v>
      </c>
      <c r="C2151">
        <v>2004</v>
      </c>
      <c r="D2151">
        <v>99</v>
      </c>
      <c r="E2151">
        <v>99</v>
      </c>
      <c r="F2151">
        <v>99</v>
      </c>
      <c r="G2151">
        <v>4</v>
      </c>
      <c r="H2151">
        <v>1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99</v>
      </c>
      <c r="P2151">
        <v>9999</v>
      </c>
      <c r="Q2151">
        <v>135</v>
      </c>
      <c r="R2151">
        <v>2008</v>
      </c>
      <c r="S2151">
        <v>2008</v>
      </c>
      <c r="T2151">
        <v>92.364305427782881</v>
      </c>
      <c r="U2151">
        <v>92.991627165197357</v>
      </c>
      <c r="V2151">
        <v>15.601593625498005</v>
      </c>
      <c r="W2151">
        <v>56.715139442231056</v>
      </c>
      <c r="X2151">
        <v>156.29561925645217</v>
      </c>
      <c r="Y2151">
        <v>144.26085657370501</v>
      </c>
      <c r="Z2151">
        <v>144.26085657370501</v>
      </c>
      <c r="AA2151">
        <v>28.6641394446611</v>
      </c>
      <c r="AB2151">
        <v>4.4786489808538512</v>
      </c>
      <c r="AC2151">
        <v>-53.023375386574557</v>
      </c>
    </row>
    <row r="2152" spans="1:29">
      <c r="A2152">
        <v>6</v>
      </c>
      <c r="C2152">
        <v>2004</v>
      </c>
      <c r="D2152">
        <v>99</v>
      </c>
      <c r="E2152">
        <v>99</v>
      </c>
      <c r="F2152">
        <v>99</v>
      </c>
      <c r="G2152">
        <v>4</v>
      </c>
      <c r="H2152">
        <v>2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99</v>
      </c>
      <c r="P2152">
        <v>9999</v>
      </c>
      <c r="Q2152">
        <v>19</v>
      </c>
      <c r="R2152">
        <v>166</v>
      </c>
      <c r="S2152">
        <v>166</v>
      </c>
      <c r="T2152">
        <v>7.6356945722171101</v>
      </c>
      <c r="U2152">
        <v>7.0083728348026479</v>
      </c>
      <c r="V2152">
        <v>13.83734939759036</v>
      </c>
      <c r="W2152">
        <v>54.777108433734945</v>
      </c>
      <c r="X2152">
        <v>142.48717513608062</v>
      </c>
      <c r="Y2152">
        <v>131.51566265060239</v>
      </c>
      <c r="Z2152">
        <v>131.51566265060239</v>
      </c>
      <c r="AA2152">
        <v>23.681584945369536</v>
      </c>
      <c r="AB2152">
        <v>3.2046211099164319</v>
      </c>
      <c r="AC2152">
        <v>-53.764208739181186</v>
      </c>
    </row>
    <row r="2153" spans="1:29">
      <c r="A2153">
        <v>6</v>
      </c>
      <c r="C2153">
        <v>2003</v>
      </c>
      <c r="D2153">
        <v>99</v>
      </c>
      <c r="E2153">
        <v>99</v>
      </c>
      <c r="F2153">
        <v>99</v>
      </c>
      <c r="G2153">
        <v>1</v>
      </c>
      <c r="H2153">
        <v>1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99</v>
      </c>
      <c r="P2153">
        <v>9999</v>
      </c>
      <c r="Q2153">
        <v>687</v>
      </c>
      <c r="R2153">
        <v>12265</v>
      </c>
      <c r="S2153">
        <v>12265</v>
      </c>
      <c r="T2153">
        <v>77.425667571491701</v>
      </c>
      <c r="U2153">
        <v>78.660760950898307</v>
      </c>
      <c r="V2153">
        <v>13.248838157358341</v>
      </c>
      <c r="W2153">
        <v>55.493192009783918</v>
      </c>
      <c r="X2153">
        <v>156.14601529336582</v>
      </c>
      <c r="Y2153">
        <v>144.1227721157766</v>
      </c>
      <c r="Z2153">
        <v>144.1227721157766</v>
      </c>
      <c r="AA2153">
        <v>30.69702157026898</v>
      </c>
      <c r="AB2153">
        <v>4.2612569466071095</v>
      </c>
      <c r="AC2153">
        <v>-47.321267857270513</v>
      </c>
    </row>
    <row r="2154" spans="1:29">
      <c r="A2154">
        <v>6</v>
      </c>
      <c r="C2154">
        <v>2003</v>
      </c>
      <c r="D2154">
        <v>99</v>
      </c>
      <c r="E2154">
        <v>99</v>
      </c>
      <c r="F2154">
        <v>99</v>
      </c>
      <c r="G2154">
        <v>1</v>
      </c>
      <c r="H2154">
        <v>2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99</v>
      </c>
      <c r="P2154">
        <v>9999</v>
      </c>
      <c r="Q2154">
        <v>203</v>
      </c>
      <c r="R2154">
        <v>3576</v>
      </c>
      <c r="S2154">
        <v>3556</v>
      </c>
      <c r="T2154">
        <v>22.574332428508296</v>
      </c>
      <c r="U2154">
        <v>21.339239049101685</v>
      </c>
      <c r="V2154">
        <v>15.014541387024613</v>
      </c>
      <c r="W2154">
        <v>56.393419572553427</v>
      </c>
      <c r="X2154">
        <v>145.99433202207578</v>
      </c>
      <c r="Y2154">
        <v>134.09835011185649</v>
      </c>
      <c r="Z2154">
        <v>134.85255905511769</v>
      </c>
      <c r="AA2154">
        <v>28.529286093283009</v>
      </c>
      <c r="AB2154">
        <v>4.4269665899363551</v>
      </c>
      <c r="AC2154">
        <v>-45.496053218118242</v>
      </c>
    </row>
    <row r="2155" spans="1:29">
      <c r="A2155">
        <v>6</v>
      </c>
      <c r="C2155">
        <v>2003</v>
      </c>
      <c r="D2155">
        <v>99</v>
      </c>
      <c r="E2155">
        <v>99</v>
      </c>
      <c r="F2155">
        <v>99</v>
      </c>
      <c r="G2155">
        <v>2</v>
      </c>
      <c r="H2155">
        <v>1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99</v>
      </c>
      <c r="P2155">
        <v>9999</v>
      </c>
      <c r="Q2155">
        <v>480</v>
      </c>
      <c r="R2155">
        <v>8776</v>
      </c>
      <c r="S2155">
        <v>8664</v>
      </c>
      <c r="T2155">
        <v>85.527726342461747</v>
      </c>
      <c r="U2155">
        <v>88.34943074593194</v>
      </c>
      <c r="V2155">
        <v>13.363035551504103</v>
      </c>
      <c r="W2155">
        <v>56.25126962142199</v>
      </c>
      <c r="X2155">
        <v>168.70821732865531</v>
      </c>
      <c r="Y2155">
        <v>154.27542160437574</v>
      </c>
      <c r="Z2155">
        <v>156.26974838411837</v>
      </c>
      <c r="AA2155">
        <v>33.393426282214243</v>
      </c>
      <c r="AB2155">
        <v>5.0456364456353997</v>
      </c>
      <c r="AC2155">
        <v>-54.274671575155487</v>
      </c>
    </row>
    <row r="2156" spans="1:29">
      <c r="A2156">
        <v>6</v>
      </c>
      <c r="C2156">
        <v>2003</v>
      </c>
      <c r="D2156">
        <v>99</v>
      </c>
      <c r="E2156">
        <v>99</v>
      </c>
      <c r="F2156">
        <v>99</v>
      </c>
      <c r="G2156">
        <v>2</v>
      </c>
      <c r="H2156">
        <v>2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99</v>
      </c>
      <c r="P2156">
        <v>9999</v>
      </c>
      <c r="Q2156">
        <v>198</v>
      </c>
      <c r="R2156">
        <v>1485</v>
      </c>
      <c r="S2156">
        <v>1474</v>
      </c>
      <c r="T2156">
        <v>14.472273657538244</v>
      </c>
      <c r="U2156">
        <v>11.650569254068088</v>
      </c>
      <c r="V2156">
        <v>14.33939393939394</v>
      </c>
      <c r="W2156">
        <v>56.395522388059696</v>
      </c>
      <c r="X2156">
        <v>130.54204011950489</v>
      </c>
      <c r="Y2156">
        <v>120.22929292929297</v>
      </c>
      <c r="Z2156">
        <v>121.126526458616</v>
      </c>
      <c r="AA2156">
        <v>14.967605291148224</v>
      </c>
      <c r="AB2156">
        <v>3.6219227754640246</v>
      </c>
      <c r="AC2156">
        <v>-32.696652751228157</v>
      </c>
    </row>
    <row r="2157" spans="1:29">
      <c r="A2157">
        <v>6</v>
      </c>
      <c r="C2157">
        <v>2003</v>
      </c>
      <c r="D2157">
        <v>99</v>
      </c>
      <c r="E2157">
        <v>99</v>
      </c>
      <c r="F2157">
        <v>99</v>
      </c>
      <c r="G2157">
        <v>3</v>
      </c>
      <c r="H2157">
        <v>1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99</v>
      </c>
      <c r="P2157">
        <v>9999</v>
      </c>
      <c r="Q2157">
        <v>366</v>
      </c>
      <c r="R2157">
        <v>2273</v>
      </c>
      <c r="S2157">
        <v>2060</v>
      </c>
      <c r="T2157">
        <v>50.544807649544147</v>
      </c>
      <c r="U2157">
        <v>47.423164510561264</v>
      </c>
      <c r="V2157">
        <v>13.425428948526177</v>
      </c>
      <c r="W2157">
        <v>55.91796116504856</v>
      </c>
      <c r="X2157">
        <v>150.93787878715642</v>
      </c>
      <c r="Y2157">
        <v>126.1839859216893</v>
      </c>
      <c r="Z2157">
        <v>139.23116504854357</v>
      </c>
      <c r="AA2157">
        <v>28.801921534501567</v>
      </c>
      <c r="AB2157">
        <v>4.7926488732007559</v>
      </c>
      <c r="AC2157">
        <v>-46.76681751594716</v>
      </c>
    </row>
    <row r="2158" spans="1:29">
      <c r="A2158">
        <v>6</v>
      </c>
      <c r="C2158">
        <v>2003</v>
      </c>
      <c r="D2158">
        <v>99</v>
      </c>
      <c r="E2158">
        <v>99</v>
      </c>
      <c r="F2158">
        <v>99</v>
      </c>
      <c r="G2158">
        <v>3</v>
      </c>
      <c r="H2158">
        <v>2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99</v>
      </c>
      <c r="P2158">
        <v>9999</v>
      </c>
      <c r="Q2158">
        <v>157</v>
      </c>
      <c r="R2158">
        <v>2224</v>
      </c>
      <c r="S2158">
        <v>2205</v>
      </c>
      <c r="T2158">
        <v>49.455192350455853</v>
      </c>
      <c r="U2158">
        <v>52.57683548943875</v>
      </c>
      <c r="V2158">
        <v>14.715827338129499</v>
      </c>
      <c r="W2158">
        <v>56.725170068027197</v>
      </c>
      <c r="X2158">
        <v>155.74964730274297</v>
      </c>
      <c r="Y2158">
        <v>142.97918165467598</v>
      </c>
      <c r="Z2158">
        <v>144.21120181405868</v>
      </c>
      <c r="AA2158">
        <v>32.422177352392524</v>
      </c>
      <c r="AB2158">
        <v>4.934466364705548</v>
      </c>
      <c r="AC2158">
        <v>-51.72707370822036</v>
      </c>
    </row>
    <row r="2159" spans="1:29">
      <c r="A2159">
        <v>6</v>
      </c>
      <c r="C2159">
        <v>2003</v>
      </c>
      <c r="D2159">
        <v>99</v>
      </c>
      <c r="E2159">
        <v>99</v>
      </c>
      <c r="F2159">
        <v>99</v>
      </c>
      <c r="G2159">
        <v>4</v>
      </c>
      <c r="H2159">
        <v>1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99</v>
      </c>
      <c r="P2159">
        <v>9999</v>
      </c>
      <c r="Q2159">
        <v>135</v>
      </c>
      <c r="R2159">
        <v>1718</v>
      </c>
      <c r="S2159">
        <v>1717</v>
      </c>
      <c r="T2159">
        <v>93.982494529540475</v>
      </c>
      <c r="U2159">
        <v>94.643885447829291</v>
      </c>
      <c r="V2159">
        <v>13.814901047729922</v>
      </c>
      <c r="W2159">
        <v>56.739662201514278</v>
      </c>
      <c r="X2159">
        <v>153.12647804080677</v>
      </c>
      <c r="Y2159">
        <v>141.20360884749684</v>
      </c>
      <c r="Z2159">
        <v>141.28584740827</v>
      </c>
      <c r="AA2159">
        <v>29.59816639171996</v>
      </c>
      <c r="AB2159">
        <v>4.3555325011656869</v>
      </c>
      <c r="AC2159">
        <v>-54.10594037020428</v>
      </c>
    </row>
    <row r="2160" spans="1:29">
      <c r="A2160">
        <v>6</v>
      </c>
      <c r="C2160">
        <v>2003</v>
      </c>
      <c r="D2160">
        <v>99</v>
      </c>
      <c r="E2160">
        <v>99</v>
      </c>
      <c r="F2160">
        <v>99</v>
      </c>
      <c r="G2160">
        <v>4</v>
      </c>
      <c r="H2160">
        <v>2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99</v>
      </c>
      <c r="P2160">
        <v>9999</v>
      </c>
      <c r="Q2160">
        <v>17</v>
      </c>
      <c r="R2160">
        <v>110</v>
      </c>
      <c r="S2160">
        <v>110</v>
      </c>
      <c r="T2160">
        <v>6.0175054704595201</v>
      </c>
      <c r="U2160">
        <v>5.3561145521706868</v>
      </c>
      <c r="V2160">
        <v>13.836363636363638</v>
      </c>
      <c r="W2160">
        <v>54.936363636363637</v>
      </c>
      <c r="X2160">
        <v>135.21717718900811</v>
      </c>
      <c r="Y2160">
        <v>124.80545454545457</v>
      </c>
      <c r="Z2160">
        <v>124.80545454545457</v>
      </c>
      <c r="AA2160">
        <v>18.826590655306337</v>
      </c>
      <c r="AB2160">
        <v>2.9210125041817991</v>
      </c>
      <c r="AC2160">
        <v>-46.73614486272907</v>
      </c>
    </row>
    <row r="2161" spans="1:29">
      <c r="A2161">
        <v>6</v>
      </c>
      <c r="C2161">
        <v>2002</v>
      </c>
      <c r="D2161">
        <v>99</v>
      </c>
      <c r="E2161">
        <v>99</v>
      </c>
      <c r="F2161">
        <v>99</v>
      </c>
      <c r="G2161">
        <v>1</v>
      </c>
      <c r="H2161">
        <v>1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99</v>
      </c>
      <c r="P2161">
        <v>9999</v>
      </c>
      <c r="Q2161">
        <v>720</v>
      </c>
      <c r="R2161">
        <v>13330</v>
      </c>
      <c r="S2161">
        <v>13330</v>
      </c>
      <c r="T2161">
        <v>81.774124286853564</v>
      </c>
      <c r="U2161">
        <v>83.064999604146863</v>
      </c>
      <c r="V2161">
        <v>12.881470367591898</v>
      </c>
      <c r="W2161">
        <v>55.005476369092278</v>
      </c>
      <c r="X2161">
        <v>155.54174838400797</v>
      </c>
      <c r="Y2161">
        <v>143.5650337584394</v>
      </c>
      <c r="Z2161">
        <v>143.5650337584394</v>
      </c>
      <c r="AA2161">
        <v>30.584873451406441</v>
      </c>
      <c r="AB2161">
        <v>4.4512580740157004</v>
      </c>
      <c r="AC2161">
        <v>-50.130479027283982</v>
      </c>
    </row>
    <row r="2162" spans="1:29">
      <c r="A2162">
        <v>6</v>
      </c>
      <c r="C2162">
        <v>2002</v>
      </c>
      <c r="D2162">
        <v>99</v>
      </c>
      <c r="E2162">
        <v>99</v>
      </c>
      <c r="F2162">
        <v>99</v>
      </c>
      <c r="G2162">
        <v>1</v>
      </c>
      <c r="H2162">
        <v>2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99</v>
      </c>
      <c r="P2162">
        <v>9999</v>
      </c>
      <c r="Q2162">
        <v>197</v>
      </c>
      <c r="R2162">
        <v>2971</v>
      </c>
      <c r="S2162">
        <v>2954</v>
      </c>
      <c r="T2162">
        <v>18.225875713146436</v>
      </c>
      <c r="U2162">
        <v>16.935000395853173</v>
      </c>
      <c r="V2162">
        <v>14.58970043756311</v>
      </c>
      <c r="W2162">
        <v>56.095802301963431</v>
      </c>
      <c r="X2162">
        <v>143.05830321493457</v>
      </c>
      <c r="Y2162">
        <v>131.3237630427468</v>
      </c>
      <c r="Z2162">
        <v>132.07951929587031</v>
      </c>
      <c r="AA2162">
        <v>28.618636014399456</v>
      </c>
      <c r="AB2162">
        <v>4.3279526318959691</v>
      </c>
      <c r="AC2162">
        <v>-46.876303771414911</v>
      </c>
    </row>
    <row r="2163" spans="1:29">
      <c r="A2163">
        <v>6</v>
      </c>
      <c r="C2163">
        <v>2002</v>
      </c>
      <c r="D2163">
        <v>99</v>
      </c>
      <c r="E2163">
        <v>99</v>
      </c>
      <c r="F2163">
        <v>99</v>
      </c>
      <c r="G2163">
        <v>2</v>
      </c>
      <c r="H2163">
        <v>1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99</v>
      </c>
      <c r="P2163">
        <v>9999</v>
      </c>
      <c r="Q2163">
        <v>488</v>
      </c>
      <c r="R2163">
        <v>9234</v>
      </c>
      <c r="S2163">
        <v>9071</v>
      </c>
      <c r="T2163">
        <v>89.520116335433826</v>
      </c>
      <c r="U2163">
        <v>91.540873044607579</v>
      </c>
      <c r="V2163">
        <v>13.300736408923544</v>
      </c>
      <c r="W2163">
        <v>56.231286517473265</v>
      </c>
      <c r="X2163">
        <v>163.67766586858889</v>
      </c>
      <c r="Y2163">
        <v>149.08965778644122</v>
      </c>
      <c r="Z2163">
        <v>151.76870245838361</v>
      </c>
      <c r="AA2163">
        <v>31.744401389568743</v>
      </c>
      <c r="AB2163">
        <v>4.7540403519290786</v>
      </c>
      <c r="AC2163">
        <v>-49.617992814912306</v>
      </c>
    </row>
    <row r="2164" spans="1:29">
      <c r="A2164">
        <v>6</v>
      </c>
      <c r="C2164">
        <v>2002</v>
      </c>
      <c r="D2164">
        <v>99</v>
      </c>
      <c r="E2164">
        <v>99</v>
      </c>
      <c r="F2164">
        <v>99</v>
      </c>
      <c r="G2164">
        <v>2</v>
      </c>
      <c r="H2164">
        <v>2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99</v>
      </c>
      <c r="P2164">
        <v>9999</v>
      </c>
      <c r="Q2164">
        <v>197</v>
      </c>
      <c r="R2164">
        <v>1081</v>
      </c>
      <c r="S2164">
        <v>1049</v>
      </c>
      <c r="T2164">
        <v>10.479883664566165</v>
      </c>
      <c r="U2164">
        <v>8.4591269553923976</v>
      </c>
      <c r="V2164">
        <v>16.277520814061059</v>
      </c>
      <c r="W2164">
        <v>56.661582459485238</v>
      </c>
      <c r="X2164">
        <v>128.68466760142462</v>
      </c>
      <c r="Y2164">
        <v>117.68529139685464</v>
      </c>
      <c r="Z2164">
        <v>121.27530981887502</v>
      </c>
      <c r="AA2164">
        <v>17.967758714339816</v>
      </c>
      <c r="AB2164">
        <v>3.9981957052096342</v>
      </c>
      <c r="AC2164">
        <v>-35.334821626207606</v>
      </c>
    </row>
    <row r="2165" spans="1:29">
      <c r="A2165">
        <v>6</v>
      </c>
      <c r="C2165">
        <v>2002</v>
      </c>
      <c r="D2165">
        <v>99</v>
      </c>
      <c r="E2165">
        <v>99</v>
      </c>
      <c r="F2165">
        <v>99</v>
      </c>
      <c r="G2165">
        <v>3</v>
      </c>
      <c r="H2165">
        <v>1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99</v>
      </c>
      <c r="P2165">
        <v>9999</v>
      </c>
      <c r="Q2165">
        <v>367</v>
      </c>
      <c r="R2165">
        <v>2179</v>
      </c>
      <c r="S2165">
        <v>1978</v>
      </c>
      <c r="T2165">
        <v>47.618006993007008</v>
      </c>
      <c r="U2165">
        <v>44.605843481402331</v>
      </c>
      <c r="V2165">
        <v>13.549793483249189</v>
      </c>
      <c r="W2165">
        <v>55.877148634984849</v>
      </c>
      <c r="X2165">
        <v>149.93832092708035</v>
      </c>
      <c r="Y2165">
        <v>125.11408903166598</v>
      </c>
      <c r="Z2165">
        <v>137.82790697674423</v>
      </c>
      <c r="AA2165">
        <v>27.679656920690764</v>
      </c>
      <c r="AB2165">
        <v>4.6399781169019718</v>
      </c>
      <c r="AC2165">
        <v>-50.49349585620368</v>
      </c>
    </row>
    <row r="2166" spans="1:29">
      <c r="A2166">
        <v>6</v>
      </c>
      <c r="C2166">
        <v>2002</v>
      </c>
      <c r="D2166">
        <v>99</v>
      </c>
      <c r="E2166">
        <v>99</v>
      </c>
      <c r="F2166">
        <v>99</v>
      </c>
      <c r="G2166">
        <v>3</v>
      </c>
      <c r="H2166">
        <v>2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99</v>
      </c>
      <c r="P2166">
        <v>9999</v>
      </c>
      <c r="Q2166">
        <v>154</v>
      </c>
      <c r="R2166">
        <v>2397</v>
      </c>
      <c r="S2166">
        <v>2383</v>
      </c>
      <c r="T2166">
        <v>52.381993006992992</v>
      </c>
      <c r="U2166">
        <v>55.394156518597683</v>
      </c>
      <c r="V2166">
        <v>14.554860241969125</v>
      </c>
      <c r="W2166">
        <v>57.109106168694922</v>
      </c>
      <c r="X2166">
        <v>153.52790663302059</v>
      </c>
      <c r="Y2166">
        <v>141.2432206925323</v>
      </c>
      <c r="Z2166">
        <v>142.07301720520351</v>
      </c>
      <c r="AA2166">
        <v>31.576962146470208</v>
      </c>
      <c r="AB2166">
        <v>1.8328874642558279</v>
      </c>
      <c r="AC2166">
        <v>-177.50074425504187</v>
      </c>
    </row>
    <row r="2167" spans="1:29">
      <c r="A2167">
        <v>6</v>
      </c>
      <c r="C2167">
        <v>2002</v>
      </c>
      <c r="D2167">
        <v>99</v>
      </c>
      <c r="E2167">
        <v>99</v>
      </c>
      <c r="F2167">
        <v>99</v>
      </c>
      <c r="G2167">
        <v>4</v>
      </c>
      <c r="H2167">
        <v>1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99</v>
      </c>
      <c r="P2167">
        <v>9999</v>
      </c>
      <c r="Q2167">
        <v>141</v>
      </c>
      <c r="R2167">
        <v>1695</v>
      </c>
      <c r="S2167">
        <v>1694</v>
      </c>
      <c r="T2167">
        <v>91.423948220064773</v>
      </c>
      <c r="U2167">
        <v>91.804759349481188</v>
      </c>
      <c r="V2167">
        <v>13.909734513274339</v>
      </c>
      <c r="W2167">
        <v>56.802243211334122</v>
      </c>
      <c r="X2167">
        <v>154.75015740003877</v>
      </c>
      <c r="Y2167">
        <v>142.72070796460139</v>
      </c>
      <c r="Z2167">
        <v>142.80495867768559</v>
      </c>
      <c r="AA2167">
        <v>29.466474640069176</v>
      </c>
      <c r="AB2167">
        <v>4.2490884831109188</v>
      </c>
      <c r="AC2167">
        <v>-55.120994441239759</v>
      </c>
    </row>
    <row r="2168" spans="1:29">
      <c r="A2168">
        <v>6</v>
      </c>
      <c r="C2168">
        <v>2002</v>
      </c>
      <c r="D2168">
        <v>99</v>
      </c>
      <c r="E2168">
        <v>99</v>
      </c>
      <c r="F2168">
        <v>99</v>
      </c>
      <c r="G2168">
        <v>4</v>
      </c>
      <c r="H2168">
        <v>2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99</v>
      </c>
      <c r="P2168">
        <v>9999</v>
      </c>
      <c r="Q2168">
        <v>18</v>
      </c>
      <c r="R2168">
        <v>159</v>
      </c>
      <c r="S2168">
        <v>159</v>
      </c>
      <c r="T2168">
        <v>8.5760517799352751</v>
      </c>
      <c r="U2168">
        <v>8.1952406505188282</v>
      </c>
      <c r="V2168">
        <v>13.830188679245282</v>
      </c>
      <c r="W2168">
        <v>54.861635220125791</v>
      </c>
      <c r="X2168">
        <v>147.14800656868161</v>
      </c>
      <c r="Y2168">
        <v>135.8176100628931</v>
      </c>
      <c r="Z2168">
        <v>135.8176100628931</v>
      </c>
      <c r="AA2168">
        <v>26.08564880415058</v>
      </c>
      <c r="AB2168">
        <v>3.8615635172496705</v>
      </c>
      <c r="AC2168">
        <v>-57.730673076357554</v>
      </c>
    </row>
    <row r="2169" spans="1:29">
      <c r="A2169">
        <v>6</v>
      </c>
      <c r="C2169">
        <v>2001</v>
      </c>
      <c r="D2169">
        <v>99</v>
      </c>
      <c r="E2169">
        <v>99</v>
      </c>
      <c r="F2169">
        <v>99</v>
      </c>
      <c r="G2169">
        <v>1</v>
      </c>
      <c r="H2169">
        <v>1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99</v>
      </c>
      <c r="P2169">
        <v>9999</v>
      </c>
      <c r="Q2169">
        <v>780</v>
      </c>
      <c r="R2169">
        <v>11806</v>
      </c>
      <c r="S2169">
        <v>11805</v>
      </c>
      <c r="T2169">
        <v>81.113019580900016</v>
      </c>
      <c r="U2169">
        <v>82.229085720274142</v>
      </c>
      <c r="V2169">
        <v>13.183042520752158</v>
      </c>
      <c r="W2169">
        <v>55.557136806437967</v>
      </c>
      <c r="X2169">
        <v>153.16654091268518</v>
      </c>
      <c r="Y2169">
        <v>141.36282398780253</v>
      </c>
      <c r="Z2169">
        <v>141.37479881406151</v>
      </c>
      <c r="AA2169">
        <v>30.823151626806645</v>
      </c>
      <c r="AB2169">
        <v>4.6886519505537319</v>
      </c>
      <c r="AC2169">
        <v>-52.141498683690841</v>
      </c>
    </row>
    <row r="2170" spans="1:29">
      <c r="A2170">
        <v>6</v>
      </c>
      <c r="C2170">
        <v>2001</v>
      </c>
      <c r="D2170">
        <v>99</v>
      </c>
      <c r="E2170">
        <v>99</v>
      </c>
      <c r="F2170">
        <v>99</v>
      </c>
      <c r="G2170">
        <v>1</v>
      </c>
      <c r="H2170">
        <v>2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99</v>
      </c>
      <c r="P2170">
        <v>9999</v>
      </c>
      <c r="Q2170">
        <v>181</v>
      </c>
      <c r="R2170">
        <v>2749</v>
      </c>
      <c r="S2170">
        <v>2720</v>
      </c>
      <c r="T2170">
        <v>18.886980419099967</v>
      </c>
      <c r="U2170">
        <v>17.770914279725829</v>
      </c>
      <c r="V2170">
        <v>15.216078574026918</v>
      </c>
      <c r="W2170">
        <v>55.880882352941185</v>
      </c>
      <c r="X2170">
        <v>143.50030563660098</v>
      </c>
      <c r="Y2170">
        <v>131.20414696253184</v>
      </c>
      <c r="Z2170">
        <v>132.60301470588237</v>
      </c>
      <c r="AA2170">
        <v>29.080992979542778</v>
      </c>
      <c r="AB2170">
        <v>4.4741662829331288</v>
      </c>
      <c r="AC2170">
        <v>-51.501315344493563</v>
      </c>
    </row>
    <row r="2171" spans="1:29">
      <c r="A2171">
        <v>6</v>
      </c>
      <c r="C2171">
        <v>2001</v>
      </c>
      <c r="D2171">
        <v>99</v>
      </c>
      <c r="E2171">
        <v>99</v>
      </c>
      <c r="F2171">
        <v>99</v>
      </c>
      <c r="G2171">
        <v>2</v>
      </c>
      <c r="H2171">
        <v>1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99</v>
      </c>
      <c r="P2171">
        <v>9999</v>
      </c>
      <c r="Q2171">
        <v>502</v>
      </c>
      <c r="R2171">
        <v>8207</v>
      </c>
      <c r="S2171">
        <v>8084</v>
      </c>
      <c r="T2171">
        <v>85.547506123938092</v>
      </c>
      <c r="U2171">
        <v>86.623502986143308</v>
      </c>
      <c r="V2171">
        <v>13.537589862312659</v>
      </c>
      <c r="W2171">
        <v>56.56209797130132</v>
      </c>
      <c r="X2171">
        <v>158.48206370879387</v>
      </c>
      <c r="Y2171">
        <v>144.57940782259067</v>
      </c>
      <c r="Z2171">
        <v>146.77921820880775</v>
      </c>
      <c r="AA2171">
        <v>30.433333888368072</v>
      </c>
      <c r="AB2171">
        <v>4.6962119924447618</v>
      </c>
      <c r="AC2171">
        <v>-51.661131155345373</v>
      </c>
    </row>
    <row r="2172" spans="1:29">
      <c r="A2172">
        <v>6</v>
      </c>
      <c r="C2172">
        <v>2001</v>
      </c>
      <c r="D2172">
        <v>99</v>
      </c>
      <c r="E2172">
        <v>99</v>
      </c>
      <c r="F2172">
        <v>99</v>
      </c>
      <c r="G2172">
        <v>2</v>
      </c>
      <c r="H2172">
        <v>2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99</v>
      </c>
      <c r="P2172">
        <v>9999</v>
      </c>
      <c r="Q2172">
        <v>166</v>
      </c>
      <c r="R2172">
        <v>1386.5</v>
      </c>
      <c r="S2172">
        <v>1346.5</v>
      </c>
      <c r="T2172">
        <v>14.452493876061917</v>
      </c>
      <c r="U2172">
        <v>13.376497013856678</v>
      </c>
      <c r="V2172">
        <v>15.578795528308692</v>
      </c>
      <c r="W2172">
        <v>55.989602673598228</v>
      </c>
      <c r="X2172">
        <v>143.96578366144061</v>
      </c>
      <c r="Y2172">
        <v>132.1531914893618</v>
      </c>
      <c r="Z2172">
        <v>136.07901968065369</v>
      </c>
      <c r="AA2172">
        <v>28.109801844764039</v>
      </c>
      <c r="AB2172">
        <v>5.4827721566439909</v>
      </c>
      <c r="AC2172">
        <v>-22.546078288617956</v>
      </c>
    </row>
    <row r="2173" spans="1:29">
      <c r="A2173">
        <v>6</v>
      </c>
      <c r="C2173">
        <v>2001</v>
      </c>
      <c r="D2173">
        <v>99</v>
      </c>
      <c r="E2173">
        <v>99</v>
      </c>
      <c r="F2173">
        <v>99</v>
      </c>
      <c r="G2173">
        <v>3</v>
      </c>
      <c r="H2173">
        <v>1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99</v>
      </c>
      <c r="P2173">
        <v>9999</v>
      </c>
      <c r="Q2173">
        <v>454</v>
      </c>
      <c r="R2173">
        <v>2408</v>
      </c>
      <c r="S2173">
        <v>2207</v>
      </c>
      <c r="T2173">
        <v>55.204034846400738</v>
      </c>
      <c r="U2173">
        <v>53.032492823942682</v>
      </c>
      <c r="V2173">
        <v>13.680647840531561</v>
      </c>
      <c r="W2173">
        <v>56.27004984141368</v>
      </c>
      <c r="X2173">
        <v>149.49144779229931</v>
      </c>
      <c r="Y2173">
        <v>125.9755813953492</v>
      </c>
      <c r="Z2173">
        <v>137.44866334390613</v>
      </c>
      <c r="AA2173">
        <v>27.415712023783005</v>
      </c>
      <c r="AB2173">
        <v>4.4943225673742688</v>
      </c>
      <c r="AC2173">
        <v>-50.943271818826162</v>
      </c>
    </row>
    <row r="2174" spans="1:29">
      <c r="A2174">
        <v>6</v>
      </c>
      <c r="C2174">
        <v>2001</v>
      </c>
      <c r="D2174">
        <v>99</v>
      </c>
      <c r="E2174">
        <v>99</v>
      </c>
      <c r="F2174">
        <v>99</v>
      </c>
      <c r="G2174">
        <v>3</v>
      </c>
      <c r="H2174">
        <v>2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99</v>
      </c>
      <c r="P2174">
        <v>9999</v>
      </c>
      <c r="Q2174">
        <v>157</v>
      </c>
      <c r="R2174">
        <v>1954</v>
      </c>
      <c r="S2174">
        <v>1926</v>
      </c>
      <c r="T2174">
        <v>44.795965153599283</v>
      </c>
      <c r="U2174">
        <v>46.967507176057282</v>
      </c>
      <c r="V2174">
        <v>14.854145342886389</v>
      </c>
      <c r="W2174">
        <v>56.624091381100705</v>
      </c>
      <c r="X2174">
        <v>150.4405774858582</v>
      </c>
      <c r="Y2174">
        <v>137.49083930399203</v>
      </c>
      <c r="Z2174">
        <v>139.48966770508852</v>
      </c>
      <c r="AA2174">
        <v>31.097833967329056</v>
      </c>
      <c r="AB2174">
        <v>4.553697284793488</v>
      </c>
      <c r="AC2174">
        <v>-47.24311182508491</v>
      </c>
    </row>
    <row r="2175" spans="1:29">
      <c r="A2175">
        <v>6</v>
      </c>
      <c r="C2175">
        <v>2001</v>
      </c>
      <c r="D2175">
        <v>99</v>
      </c>
      <c r="E2175">
        <v>99</v>
      </c>
      <c r="F2175">
        <v>99</v>
      </c>
      <c r="G2175">
        <v>4</v>
      </c>
      <c r="H2175">
        <v>1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99</v>
      </c>
      <c r="P2175">
        <v>9999</v>
      </c>
      <c r="Q2175">
        <v>147</v>
      </c>
      <c r="R2175">
        <v>1491</v>
      </c>
      <c r="S2175">
        <v>1491</v>
      </c>
      <c r="T2175">
        <v>97.007156798959002</v>
      </c>
      <c r="U2175">
        <v>97.419985354614425</v>
      </c>
      <c r="V2175">
        <v>14.022132796780683</v>
      </c>
      <c r="W2175">
        <v>57.076458752515087</v>
      </c>
      <c r="X2175">
        <v>150.51733296129245</v>
      </c>
      <c r="Y2175">
        <v>138.92749832327269</v>
      </c>
      <c r="Z2175">
        <v>138.92749832327269</v>
      </c>
      <c r="AA2175">
        <v>27.956967178063472</v>
      </c>
      <c r="AB2175">
        <v>4.20048252651313</v>
      </c>
      <c r="AC2175">
        <v>-50.9423136976786</v>
      </c>
    </row>
    <row r="2176" spans="1:29">
      <c r="A2176">
        <v>6</v>
      </c>
      <c r="C2176">
        <v>2001</v>
      </c>
      <c r="D2176">
        <v>99</v>
      </c>
      <c r="E2176">
        <v>99</v>
      </c>
      <c r="F2176">
        <v>99</v>
      </c>
      <c r="G2176">
        <v>4</v>
      </c>
      <c r="H2176">
        <v>2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99</v>
      </c>
      <c r="P2176">
        <v>9999</v>
      </c>
      <c r="Q2176">
        <v>11</v>
      </c>
      <c r="R2176">
        <v>46</v>
      </c>
      <c r="S2176">
        <v>46</v>
      </c>
      <c r="T2176">
        <v>2.9928432010409889</v>
      </c>
      <c r="U2176">
        <v>2.5800146453855559</v>
      </c>
      <c r="V2176">
        <v>14.326086956521738</v>
      </c>
      <c r="W2176">
        <v>55.826086956521742</v>
      </c>
      <c r="X2176">
        <v>129.20533232841871</v>
      </c>
      <c r="Y2176">
        <v>119.25652173913043</v>
      </c>
      <c r="Z2176">
        <v>119.25652173913043</v>
      </c>
      <c r="AA2176">
        <v>21.171080071171716</v>
      </c>
      <c r="AB2176">
        <v>3.459733263317831</v>
      </c>
      <c r="AC2176">
        <v>-25.665280520325407</v>
      </c>
    </row>
    <row r="2177" spans="1:29">
      <c r="A2177">
        <v>6</v>
      </c>
      <c r="C2177">
        <v>2000</v>
      </c>
      <c r="D2177">
        <v>99</v>
      </c>
      <c r="E2177">
        <v>99</v>
      </c>
      <c r="F2177">
        <v>99</v>
      </c>
      <c r="G2177">
        <v>1</v>
      </c>
      <c r="H2177">
        <v>1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99</v>
      </c>
      <c r="P2177">
        <v>9999</v>
      </c>
      <c r="Q2177">
        <v>1023</v>
      </c>
      <c r="R2177">
        <v>13626</v>
      </c>
      <c r="S2177">
        <v>13624</v>
      </c>
      <c r="T2177">
        <v>80.977001247994309</v>
      </c>
      <c r="U2177">
        <v>82.243982712345314</v>
      </c>
      <c r="V2177">
        <v>13.113532951709962</v>
      </c>
      <c r="W2177">
        <v>55.540736934820899</v>
      </c>
      <c r="X2177">
        <v>157.15162158126347</v>
      </c>
      <c r="Y2177">
        <v>145.04115661235821</v>
      </c>
      <c r="Z2177">
        <v>145.06244862008171</v>
      </c>
      <c r="AA2177">
        <v>30.798497587768889</v>
      </c>
      <c r="AB2177">
        <v>4.9140244060513858</v>
      </c>
      <c r="AC2177">
        <v>-54.306870532290446</v>
      </c>
    </row>
    <row r="2178" spans="1:29">
      <c r="A2178">
        <v>6</v>
      </c>
      <c r="C2178">
        <v>2000</v>
      </c>
      <c r="D2178">
        <v>99</v>
      </c>
      <c r="E2178">
        <v>99</v>
      </c>
      <c r="F2178">
        <v>99</v>
      </c>
      <c r="G2178">
        <v>1</v>
      </c>
      <c r="H2178">
        <v>2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99</v>
      </c>
      <c r="P2178">
        <v>9999</v>
      </c>
      <c r="Q2178">
        <v>238</v>
      </c>
      <c r="R2178">
        <v>3201</v>
      </c>
      <c r="S2178">
        <v>3148</v>
      </c>
      <c r="T2178">
        <v>19.022998752005702</v>
      </c>
      <c r="U2178">
        <v>17.756017287654661</v>
      </c>
      <c r="V2178">
        <v>14.401749453295849</v>
      </c>
      <c r="W2178">
        <v>54.768742058449803</v>
      </c>
      <c r="X2178">
        <v>146.68509942214038</v>
      </c>
      <c r="Y2178">
        <v>133.29547016557316</v>
      </c>
      <c r="Z2178">
        <v>135.53964421855147</v>
      </c>
      <c r="AA2178">
        <v>30.39370197209421</v>
      </c>
      <c r="AB2178">
        <v>4.9510835971604061</v>
      </c>
      <c r="AC2178">
        <v>-53.271798074317182</v>
      </c>
    </row>
    <row r="2179" spans="1:29">
      <c r="A2179">
        <v>6</v>
      </c>
      <c r="C2179">
        <v>2000</v>
      </c>
      <c r="D2179">
        <v>99</v>
      </c>
      <c r="E2179">
        <v>99</v>
      </c>
      <c r="F2179">
        <v>99</v>
      </c>
      <c r="G2179">
        <v>2</v>
      </c>
      <c r="H2179">
        <v>1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99</v>
      </c>
      <c r="P2179">
        <v>9999</v>
      </c>
      <c r="Q2179">
        <v>626</v>
      </c>
      <c r="R2179">
        <v>8344</v>
      </c>
      <c r="S2179">
        <v>8214</v>
      </c>
      <c r="T2179">
        <v>85.518089576714146</v>
      </c>
      <c r="U2179">
        <v>87.302283511710144</v>
      </c>
      <c r="V2179">
        <v>13.296380632790029</v>
      </c>
      <c r="W2179">
        <v>56.13647431215</v>
      </c>
      <c r="X2179">
        <v>158.99564916603379</v>
      </c>
      <c r="Y2179">
        <v>145.01154122722963</v>
      </c>
      <c r="Z2179">
        <v>147.30658631604629</v>
      </c>
      <c r="AA2179">
        <v>30.805771149554079</v>
      </c>
      <c r="AB2179">
        <v>4.6970299778806401</v>
      </c>
      <c r="AC2179">
        <v>-53.35902598170528</v>
      </c>
    </row>
    <row r="2180" spans="1:29">
      <c r="A2180">
        <v>6</v>
      </c>
      <c r="C2180">
        <v>2000</v>
      </c>
      <c r="D2180">
        <v>99</v>
      </c>
      <c r="E2180">
        <v>99</v>
      </c>
      <c r="F2180">
        <v>99</v>
      </c>
      <c r="G2180">
        <v>2</v>
      </c>
      <c r="H2180">
        <v>2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99</v>
      </c>
      <c r="P2180">
        <v>9999</v>
      </c>
      <c r="Q2180">
        <v>209</v>
      </c>
      <c r="R2180">
        <v>1413</v>
      </c>
      <c r="S2180">
        <v>1376</v>
      </c>
      <c r="T2180">
        <v>14.481910423285845</v>
      </c>
      <c r="U2180">
        <v>12.697716488289879</v>
      </c>
      <c r="V2180">
        <v>15.521585279547059</v>
      </c>
      <c r="W2180">
        <v>56.102470930232563</v>
      </c>
      <c r="X2180">
        <v>136.72990088169061</v>
      </c>
      <c r="Y2180">
        <v>124.547416843595</v>
      </c>
      <c r="Z2180">
        <v>127.89643895348816</v>
      </c>
      <c r="AA2180">
        <v>27.710276310262675</v>
      </c>
      <c r="AB2180">
        <v>4.959029203250382</v>
      </c>
      <c r="AC2180">
        <v>-32.973508710868074</v>
      </c>
    </row>
    <row r="2181" spans="1:29">
      <c r="A2181">
        <v>6</v>
      </c>
      <c r="C2181">
        <v>2000</v>
      </c>
      <c r="D2181">
        <v>99</v>
      </c>
      <c r="E2181">
        <v>99</v>
      </c>
      <c r="F2181">
        <v>99</v>
      </c>
      <c r="G2181">
        <v>3</v>
      </c>
      <c r="H2181">
        <v>1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99</v>
      </c>
      <c r="P2181">
        <v>9999</v>
      </c>
      <c r="Q2181">
        <v>565</v>
      </c>
      <c r="R2181">
        <v>5631.25</v>
      </c>
      <c r="S2181">
        <v>5429.25</v>
      </c>
      <c r="T2181">
        <v>73.054843836149601</v>
      </c>
      <c r="U2181">
        <v>74.219574056165413</v>
      </c>
      <c r="V2181">
        <v>13.318534961154276</v>
      </c>
      <c r="W2181">
        <v>55.963715061933051</v>
      </c>
      <c r="X2181">
        <v>156.76095538483185</v>
      </c>
      <c r="Y2181">
        <v>139.42261487236377</v>
      </c>
      <c r="Z2181">
        <v>144.60995533453024</v>
      </c>
      <c r="AA2181">
        <v>29.841135203990039</v>
      </c>
      <c r="AB2181">
        <v>5.2909953012836644</v>
      </c>
      <c r="AC2181">
        <v>-54.297153466512547</v>
      </c>
    </row>
    <row r="2182" spans="1:29">
      <c r="A2182">
        <v>6</v>
      </c>
      <c r="C2182">
        <v>2000</v>
      </c>
      <c r="D2182">
        <v>99</v>
      </c>
      <c r="E2182">
        <v>99</v>
      </c>
      <c r="F2182">
        <v>99</v>
      </c>
      <c r="G2182">
        <v>3</v>
      </c>
      <c r="H2182">
        <v>2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99</v>
      </c>
      <c r="P2182">
        <v>9999</v>
      </c>
      <c r="Q2182">
        <v>194</v>
      </c>
      <c r="R2182">
        <v>2077</v>
      </c>
      <c r="S2182">
        <v>1945</v>
      </c>
      <c r="T2182">
        <v>26.94515616385042</v>
      </c>
      <c r="U2182">
        <v>25.780425943834576</v>
      </c>
      <c r="V2182">
        <v>14.623976889744826</v>
      </c>
      <c r="W2182">
        <v>56.226735218508992</v>
      </c>
      <c r="X2182">
        <v>151.78196321367335</v>
      </c>
      <c r="Y2182">
        <v>131.30255175734229</v>
      </c>
      <c r="Z2182">
        <v>140.21357326478145</v>
      </c>
      <c r="AA2182">
        <v>29.317743749184501</v>
      </c>
      <c r="AB2182">
        <v>4.4900924792599639</v>
      </c>
      <c r="AC2182">
        <v>-53.227868066700815</v>
      </c>
    </row>
    <row r="2183" spans="1:29">
      <c r="A2183">
        <v>6</v>
      </c>
      <c r="C2183">
        <v>2000</v>
      </c>
      <c r="D2183">
        <v>99</v>
      </c>
      <c r="E2183">
        <v>99</v>
      </c>
      <c r="F2183">
        <v>99</v>
      </c>
      <c r="G2183">
        <v>4</v>
      </c>
      <c r="H2183">
        <v>1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99</v>
      </c>
      <c r="P2183">
        <v>9999</v>
      </c>
      <c r="Q2183">
        <v>147</v>
      </c>
      <c r="R2183">
        <v>1508</v>
      </c>
      <c r="S2183">
        <v>1508</v>
      </c>
      <c r="T2183">
        <v>91.449363250454851</v>
      </c>
      <c r="U2183">
        <v>91.1228940281365</v>
      </c>
      <c r="V2183">
        <v>13.683023872679044</v>
      </c>
      <c r="W2183">
        <v>56.50397877984085</v>
      </c>
      <c r="X2183">
        <v>152.33245011796933</v>
      </c>
      <c r="Y2183">
        <v>140.5267904509281</v>
      </c>
      <c r="Z2183">
        <v>140.5267904509281</v>
      </c>
      <c r="AA2183">
        <v>30.251610186511009</v>
      </c>
      <c r="AB2183">
        <v>3.9377598122628319</v>
      </c>
      <c r="AC2183">
        <v>-70.768830890345399</v>
      </c>
    </row>
    <row r="2184" spans="1:29">
      <c r="A2184">
        <v>6</v>
      </c>
      <c r="C2184">
        <v>2000</v>
      </c>
      <c r="D2184">
        <v>99</v>
      </c>
      <c r="E2184">
        <v>99</v>
      </c>
      <c r="F2184">
        <v>99</v>
      </c>
      <c r="G2184">
        <v>4</v>
      </c>
      <c r="H2184">
        <v>2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99</v>
      </c>
      <c r="P2184">
        <v>9999</v>
      </c>
      <c r="Q2184">
        <v>14</v>
      </c>
      <c r="R2184">
        <v>141</v>
      </c>
      <c r="S2184">
        <v>141</v>
      </c>
      <c r="T2184">
        <v>8.5506367495451769</v>
      </c>
      <c r="U2184">
        <v>8.8771059718634913</v>
      </c>
      <c r="V2184">
        <v>13.276595744680847</v>
      </c>
      <c r="W2184">
        <v>53.936170212765937</v>
      </c>
      <c r="X2184">
        <v>158.629353864595</v>
      </c>
      <c r="Y2184">
        <v>146.41489361702131</v>
      </c>
      <c r="Z2184">
        <v>146.41489361702131</v>
      </c>
      <c r="AA2184">
        <v>33.72560728424012</v>
      </c>
      <c r="AB2184">
        <v>4.1070994854999299</v>
      </c>
      <c r="AC2184">
        <v>-71.87702128234578</v>
      </c>
    </row>
    <row r="2185" spans="1:29">
      <c r="A2185">
        <v>6</v>
      </c>
      <c r="C2185">
        <v>1999</v>
      </c>
      <c r="D2185">
        <v>99</v>
      </c>
      <c r="E2185">
        <v>99</v>
      </c>
      <c r="F2185">
        <v>99</v>
      </c>
      <c r="G2185">
        <v>1</v>
      </c>
      <c r="H2185">
        <v>1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9999</v>
      </c>
      <c r="Q2185">
        <v>1762</v>
      </c>
      <c r="R2185">
        <v>15875.25</v>
      </c>
      <c r="S2185">
        <v>15754</v>
      </c>
      <c r="T2185">
        <v>85.26714379708082</v>
      </c>
      <c r="U2185">
        <v>86.505453920171504</v>
      </c>
      <c r="V2185">
        <v>15.049778743641836</v>
      </c>
      <c r="W2185">
        <v>55.296115272311802</v>
      </c>
      <c r="X2185">
        <v>157.23612102030037</v>
      </c>
      <c r="Y2185">
        <v>144.21830837309645</v>
      </c>
      <c r="Z2185">
        <v>145.32827853243609</v>
      </c>
      <c r="AA2185">
        <v>31.141808414106201</v>
      </c>
      <c r="AB2185">
        <v>5.0290991645040188</v>
      </c>
      <c r="AC2185">
        <v>-49.549841009038595</v>
      </c>
    </row>
    <row r="2186" spans="1:29">
      <c r="A2186">
        <v>6</v>
      </c>
      <c r="C2186">
        <v>1999</v>
      </c>
      <c r="D2186">
        <v>99</v>
      </c>
      <c r="E2186">
        <v>99</v>
      </c>
      <c r="F2186">
        <v>99</v>
      </c>
      <c r="G2186">
        <v>1</v>
      </c>
      <c r="H2186">
        <v>2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99</v>
      </c>
      <c r="P2186">
        <v>9999</v>
      </c>
      <c r="Q2186">
        <v>230</v>
      </c>
      <c r="R2186">
        <v>2743</v>
      </c>
      <c r="S2186">
        <v>2529</v>
      </c>
      <c r="T2186">
        <v>14.732856202919178</v>
      </c>
      <c r="U2186">
        <v>13.494546079828504</v>
      </c>
      <c r="V2186">
        <v>13.87386073641998</v>
      </c>
      <c r="W2186">
        <v>54.207987346777379</v>
      </c>
      <c r="X2186">
        <v>151.75221947800532</v>
      </c>
      <c r="Y2186">
        <v>130.20568720379131</v>
      </c>
      <c r="Z2186">
        <v>141.22348754448387</v>
      </c>
      <c r="AA2186">
        <v>30.867085465595078</v>
      </c>
      <c r="AB2186">
        <v>5.0505001594549608</v>
      </c>
      <c r="AC2186">
        <v>-45.688571379938594</v>
      </c>
    </row>
    <row r="2187" spans="1:29">
      <c r="A2187">
        <v>6</v>
      </c>
      <c r="C2187">
        <v>1999</v>
      </c>
      <c r="D2187">
        <v>99</v>
      </c>
      <c r="E2187">
        <v>99</v>
      </c>
      <c r="F2187">
        <v>99</v>
      </c>
      <c r="G2187">
        <v>2</v>
      </c>
      <c r="H2187">
        <v>1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99</v>
      </c>
      <c r="P2187">
        <v>9999</v>
      </c>
      <c r="Q2187">
        <v>983</v>
      </c>
      <c r="R2187">
        <v>9576</v>
      </c>
      <c r="S2187">
        <v>9412</v>
      </c>
      <c r="T2187">
        <v>77.082830234242905</v>
      </c>
      <c r="U2187">
        <v>92.182204227267377</v>
      </c>
      <c r="V2187">
        <v>14.736842105263156</v>
      </c>
      <c r="W2187">
        <v>55.523161920951971</v>
      </c>
      <c r="X2187">
        <v>161.47445853709749</v>
      </c>
      <c r="Y2187">
        <v>146.85413533834628</v>
      </c>
      <c r="Z2187">
        <v>149.41300467488355</v>
      </c>
      <c r="AA2187">
        <v>30.809083202180759</v>
      </c>
      <c r="AB2187">
        <v>4.6339435609621811</v>
      </c>
      <c r="AC2187">
        <v>-51.974136717337757</v>
      </c>
    </row>
    <row r="2188" spans="1:29">
      <c r="A2188">
        <v>6</v>
      </c>
      <c r="C2188">
        <v>1999</v>
      </c>
      <c r="D2188">
        <v>99</v>
      </c>
      <c r="E2188">
        <v>99</v>
      </c>
      <c r="F2188">
        <v>99</v>
      </c>
      <c r="G2188">
        <v>2</v>
      </c>
      <c r="H2188">
        <v>2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99</v>
      </c>
      <c r="P2188">
        <v>9999</v>
      </c>
      <c r="Q2188">
        <v>304</v>
      </c>
      <c r="R2188">
        <v>2847</v>
      </c>
      <c r="S2188">
        <v>822</v>
      </c>
      <c r="T2188">
        <v>22.917169765757059</v>
      </c>
      <c r="U2188">
        <v>7.817795772732592</v>
      </c>
      <c r="V2188">
        <v>14.58201615735862</v>
      </c>
      <c r="W2188">
        <v>54.847931873479311</v>
      </c>
      <c r="X2188">
        <v>149.52855660346106</v>
      </c>
      <c r="Y2188">
        <v>41.890937829293989</v>
      </c>
      <c r="Z2188">
        <v>145.08941605839411</v>
      </c>
      <c r="AA2188">
        <v>31.667352494552397</v>
      </c>
      <c r="AB2188">
        <v>4.9498693099050781</v>
      </c>
      <c r="AC2188">
        <v>-49.323216444833712</v>
      </c>
    </row>
    <row r="2189" spans="1:29">
      <c r="A2189">
        <v>6</v>
      </c>
      <c r="C2189">
        <v>1999</v>
      </c>
      <c r="D2189">
        <v>99</v>
      </c>
      <c r="E2189">
        <v>99</v>
      </c>
      <c r="F2189">
        <v>99</v>
      </c>
      <c r="G2189">
        <v>3</v>
      </c>
      <c r="H2189">
        <v>1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99</v>
      </c>
      <c r="P2189">
        <v>9999</v>
      </c>
      <c r="Q2189">
        <v>750</v>
      </c>
      <c r="R2189">
        <v>4780.5</v>
      </c>
      <c r="S2189">
        <v>4509.5</v>
      </c>
      <c r="T2189">
        <v>66.701548765173712</v>
      </c>
      <c r="U2189">
        <v>66.225386457528529</v>
      </c>
      <c r="V2189">
        <v>16.578809747934315</v>
      </c>
      <c r="W2189">
        <v>55.901097682669921</v>
      </c>
      <c r="X2189">
        <v>155.39268128705012</v>
      </c>
      <c r="Y2189">
        <v>135.68699926785922</v>
      </c>
      <c r="Z2189">
        <v>143.8411575562703</v>
      </c>
      <c r="AA2189">
        <v>30.374710383732577</v>
      </c>
      <c r="AB2189">
        <v>5.5399556896988438</v>
      </c>
      <c r="AC2189">
        <v>-46.861426725737459</v>
      </c>
    </row>
    <row r="2190" spans="1:29">
      <c r="A2190">
        <v>6</v>
      </c>
      <c r="C2190">
        <v>1999</v>
      </c>
      <c r="D2190">
        <v>99</v>
      </c>
      <c r="E2190">
        <v>99</v>
      </c>
      <c r="F2190">
        <v>99</v>
      </c>
      <c r="G2190">
        <v>3</v>
      </c>
      <c r="H2190">
        <v>2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99</v>
      </c>
      <c r="P2190">
        <v>9999</v>
      </c>
      <c r="Q2190">
        <v>205</v>
      </c>
      <c r="R2190">
        <v>2386.5</v>
      </c>
      <c r="S2190">
        <v>2279.5</v>
      </c>
      <c r="T2190">
        <v>33.298451234826295</v>
      </c>
      <c r="U2190">
        <v>33.774613542471464</v>
      </c>
      <c r="V2190">
        <v>14.55939660590823</v>
      </c>
      <c r="W2190">
        <v>55.722746216275489</v>
      </c>
      <c r="X2190">
        <v>156.70958821957836</v>
      </c>
      <c r="Y2190">
        <v>138.61684475172828</v>
      </c>
      <c r="Z2190">
        <v>145.12353586312773</v>
      </c>
      <c r="AA2190">
        <v>30.61568310834036</v>
      </c>
      <c r="AB2190">
        <v>5.3434820659130384</v>
      </c>
      <c r="AC2190">
        <v>-51.182695042753394</v>
      </c>
    </row>
    <row r="2191" spans="1:29">
      <c r="A2191">
        <v>6</v>
      </c>
      <c r="C2191">
        <v>1999</v>
      </c>
      <c r="D2191">
        <v>99</v>
      </c>
      <c r="E2191">
        <v>99</v>
      </c>
      <c r="F2191">
        <v>99</v>
      </c>
      <c r="G2191">
        <v>4</v>
      </c>
      <c r="H2191">
        <v>1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99</v>
      </c>
      <c r="P2191">
        <v>9999</v>
      </c>
      <c r="Q2191">
        <v>234</v>
      </c>
      <c r="R2191">
        <v>1525</v>
      </c>
      <c r="S2191">
        <v>1526</v>
      </c>
      <c r="T2191">
        <v>88.973162193698982</v>
      </c>
      <c r="U2191">
        <v>89.054605534634533</v>
      </c>
      <c r="V2191">
        <v>14.73967213114754</v>
      </c>
      <c r="W2191">
        <v>56.251638269986877</v>
      </c>
      <c r="X2191">
        <v>155.77670816830374</v>
      </c>
      <c r="Y2191">
        <v>143.78190163934437</v>
      </c>
      <c r="Z2191">
        <v>143.6876802096987</v>
      </c>
      <c r="AA2191">
        <v>30.705518268783379</v>
      </c>
      <c r="AB2191">
        <v>5.0297522994859776</v>
      </c>
      <c r="AC2191">
        <v>-51.530767909847192</v>
      </c>
    </row>
    <row r="2192" spans="1:29">
      <c r="A2192">
        <v>6</v>
      </c>
      <c r="C2192">
        <v>1999</v>
      </c>
      <c r="D2192">
        <v>99</v>
      </c>
      <c r="E2192">
        <v>99</v>
      </c>
      <c r="F2192">
        <v>99</v>
      </c>
      <c r="G2192">
        <v>4</v>
      </c>
      <c r="H2192">
        <v>2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99</v>
      </c>
      <c r="P2192">
        <v>9999</v>
      </c>
      <c r="Q2192">
        <v>16</v>
      </c>
      <c r="R2192">
        <v>189</v>
      </c>
      <c r="S2192">
        <v>189</v>
      </c>
      <c r="T2192">
        <v>11.026837806301044</v>
      </c>
      <c r="U2192">
        <v>10.945394465365482</v>
      </c>
      <c r="V2192">
        <v>14.052910052910056</v>
      </c>
      <c r="W2192">
        <v>54.423280423280431</v>
      </c>
      <c r="X2192">
        <v>154.48474321713749</v>
      </c>
      <c r="Y2192">
        <v>142.589417989418</v>
      </c>
      <c r="Z2192">
        <v>142.589417989418</v>
      </c>
      <c r="AA2192">
        <v>30.787962228438808</v>
      </c>
      <c r="AB2192">
        <v>3.7769403129665871</v>
      </c>
      <c r="AC2192">
        <v>-64.89456470277355</v>
      </c>
    </row>
    <row r="2193" spans="1:29">
      <c r="A2193">
        <v>6</v>
      </c>
      <c r="C2193">
        <v>1998</v>
      </c>
      <c r="D2193">
        <v>99</v>
      </c>
      <c r="E2193">
        <v>99</v>
      </c>
      <c r="F2193">
        <v>99</v>
      </c>
      <c r="G2193">
        <v>1</v>
      </c>
      <c r="H2193">
        <v>1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99</v>
      </c>
      <c r="P2193">
        <v>9999</v>
      </c>
      <c r="Q2193">
        <v>1376</v>
      </c>
      <c r="R2193">
        <v>14053</v>
      </c>
      <c r="S2193">
        <v>13936</v>
      </c>
      <c r="T2193">
        <v>91.854175858293729</v>
      </c>
      <c r="U2193">
        <v>96.015663524402271</v>
      </c>
      <c r="V2193">
        <v>15.241371949050022</v>
      </c>
      <c r="W2193">
        <v>55.171857060849597</v>
      </c>
      <c r="X2193">
        <v>158.31249890620731</v>
      </c>
      <c r="Y2193">
        <v>145.04103038497124</v>
      </c>
      <c r="Z2193">
        <v>146.25872560275548</v>
      </c>
      <c r="AA2193">
        <v>31.539992948749024</v>
      </c>
      <c r="AB2193">
        <v>5.467603696258422</v>
      </c>
      <c r="AC2193">
        <v>-40.455161017982512</v>
      </c>
    </row>
    <row r="2194" spans="1:29">
      <c r="A2194">
        <v>6</v>
      </c>
      <c r="C2194">
        <v>1998</v>
      </c>
      <c r="D2194">
        <v>99</v>
      </c>
      <c r="E2194">
        <v>99</v>
      </c>
      <c r="F2194">
        <v>99</v>
      </c>
      <c r="G2194">
        <v>1</v>
      </c>
      <c r="H2194">
        <v>2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99</v>
      </c>
      <c r="P2194">
        <v>9999</v>
      </c>
      <c r="Q2194">
        <v>192</v>
      </c>
      <c r="R2194">
        <v>1246.25</v>
      </c>
      <c r="S2194">
        <v>590</v>
      </c>
      <c r="T2194">
        <v>8.145824141706294</v>
      </c>
      <c r="U2194">
        <v>3.9843364755977184</v>
      </c>
      <c r="V2194">
        <v>15.593981945837511</v>
      </c>
      <c r="W2194">
        <v>55.038983050847442</v>
      </c>
      <c r="X2194">
        <v>150.91358582790613</v>
      </c>
      <c r="Y2194">
        <v>67.868565697091242</v>
      </c>
      <c r="Z2194">
        <v>143.35796610169487</v>
      </c>
      <c r="AA2194">
        <v>29.623647149524455</v>
      </c>
      <c r="AB2194">
        <v>5.2464844387279488</v>
      </c>
      <c r="AC2194">
        <v>-55.420775614694016</v>
      </c>
    </row>
    <row r="2195" spans="1:29">
      <c r="A2195">
        <v>6</v>
      </c>
      <c r="C2195">
        <v>1998</v>
      </c>
      <c r="D2195">
        <v>99</v>
      </c>
      <c r="E2195">
        <v>99</v>
      </c>
      <c r="F2195">
        <v>99</v>
      </c>
      <c r="G2195">
        <v>2</v>
      </c>
      <c r="H2195">
        <v>1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99</v>
      </c>
      <c r="P2195">
        <v>9999</v>
      </c>
      <c r="Q2195">
        <v>719</v>
      </c>
      <c r="R2195">
        <v>7871</v>
      </c>
      <c r="S2195">
        <v>7593</v>
      </c>
      <c r="T2195">
        <v>71.940407640983452</v>
      </c>
      <c r="U2195">
        <v>90.557032085576509</v>
      </c>
      <c r="V2195">
        <v>15.056917799517215</v>
      </c>
      <c r="W2195">
        <v>55.336230738838402</v>
      </c>
      <c r="X2195">
        <v>160.15182796592859</v>
      </c>
      <c r="Y2195">
        <v>143.36015754033787</v>
      </c>
      <c r="Z2195">
        <v>148.60895561701562</v>
      </c>
      <c r="AA2195">
        <v>30.204175025850777</v>
      </c>
      <c r="AB2195">
        <v>4.7748270254645293</v>
      </c>
      <c r="AC2195">
        <v>-49.315748174966863</v>
      </c>
    </row>
    <row r="2196" spans="1:29">
      <c r="A2196">
        <v>6</v>
      </c>
      <c r="C2196">
        <v>1998</v>
      </c>
      <c r="D2196">
        <v>99</v>
      </c>
      <c r="E2196">
        <v>99</v>
      </c>
      <c r="F2196">
        <v>99</v>
      </c>
      <c r="G2196">
        <v>2</v>
      </c>
      <c r="H2196">
        <v>2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99</v>
      </c>
      <c r="P2196">
        <v>9999</v>
      </c>
      <c r="Q2196">
        <v>331</v>
      </c>
      <c r="R2196">
        <v>3070</v>
      </c>
      <c r="S2196">
        <v>807</v>
      </c>
      <c r="T2196">
        <v>28.059592359016545</v>
      </c>
      <c r="U2196">
        <v>9.442967914423491</v>
      </c>
      <c r="V2196">
        <v>15.671009771986972</v>
      </c>
      <c r="W2196">
        <v>55.670384138785629</v>
      </c>
      <c r="X2196">
        <v>154.63154774298499</v>
      </c>
      <c r="Y2196">
        <v>38.327133550488625</v>
      </c>
      <c r="Z2196">
        <v>145.80458488228012</v>
      </c>
      <c r="AA2196">
        <v>29.210069240347597</v>
      </c>
      <c r="AB2196">
        <v>4.7804748200856988</v>
      </c>
      <c r="AC2196">
        <v>-45.375320391226531</v>
      </c>
    </row>
    <row r="2197" spans="1:29">
      <c r="A2197">
        <v>6</v>
      </c>
      <c r="C2197">
        <v>1998</v>
      </c>
      <c r="D2197">
        <v>99</v>
      </c>
      <c r="E2197">
        <v>99</v>
      </c>
      <c r="F2197">
        <v>99</v>
      </c>
      <c r="G2197">
        <v>3</v>
      </c>
      <c r="H2197">
        <v>1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99</v>
      </c>
      <c r="P2197">
        <v>9999</v>
      </c>
      <c r="Q2197">
        <v>682</v>
      </c>
      <c r="R2197">
        <v>7431</v>
      </c>
      <c r="S2197">
        <v>7162</v>
      </c>
      <c r="T2197">
        <v>78.51859678782759</v>
      </c>
      <c r="U2197">
        <v>78.708600247395395</v>
      </c>
      <c r="V2197">
        <v>16.032297133629395</v>
      </c>
      <c r="W2197">
        <v>55.78525551521922</v>
      </c>
      <c r="X2197">
        <v>156.81663868077521</v>
      </c>
      <c r="Y2197">
        <v>139.91531422419575</v>
      </c>
      <c r="Z2197">
        <v>145.17044121753679</v>
      </c>
      <c r="AA2197">
        <v>29.451288979675624</v>
      </c>
      <c r="AB2197">
        <v>5.1541362059216258</v>
      </c>
      <c r="AC2197">
        <v>-46.783202565405219</v>
      </c>
    </row>
    <row r="2198" spans="1:29">
      <c r="A2198">
        <v>6</v>
      </c>
      <c r="C2198">
        <v>1998</v>
      </c>
      <c r="D2198">
        <v>99</v>
      </c>
      <c r="E2198">
        <v>99</v>
      </c>
      <c r="F2198">
        <v>99</v>
      </c>
      <c r="G2198">
        <v>3</v>
      </c>
      <c r="H2198">
        <v>2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99</v>
      </c>
      <c r="P2198">
        <v>9999</v>
      </c>
      <c r="Q2198">
        <v>220</v>
      </c>
      <c r="R2198">
        <v>2033</v>
      </c>
      <c r="S2198">
        <v>1943</v>
      </c>
      <c r="T2198">
        <v>21.481403212172435</v>
      </c>
      <c r="U2198">
        <v>21.291399752604576</v>
      </c>
      <c r="V2198">
        <v>15.324151500245939</v>
      </c>
      <c r="W2198">
        <v>56.329387545033448</v>
      </c>
      <c r="X2198">
        <v>156.12342182802828</v>
      </c>
      <c r="Y2198">
        <v>138.34299065420569</v>
      </c>
      <c r="Z2198">
        <v>144.75105506948026</v>
      </c>
      <c r="AA2198">
        <v>29.519794429650261</v>
      </c>
      <c r="AB2198">
        <v>5.6989971505339154</v>
      </c>
      <c r="AC2198">
        <v>-42.582717440467377</v>
      </c>
    </row>
    <row r="2199" spans="1:29">
      <c r="A2199">
        <v>6</v>
      </c>
      <c r="C2199">
        <v>1998</v>
      </c>
      <c r="D2199">
        <v>99</v>
      </c>
      <c r="E2199">
        <v>99</v>
      </c>
      <c r="F2199">
        <v>99</v>
      </c>
      <c r="G2199">
        <v>4</v>
      </c>
      <c r="H2199">
        <v>1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99</v>
      </c>
      <c r="P2199">
        <v>9999</v>
      </c>
      <c r="Q2199">
        <v>189</v>
      </c>
      <c r="R2199">
        <v>1554</v>
      </c>
      <c r="S2199">
        <v>1554</v>
      </c>
      <c r="T2199">
        <v>88.901601830663623</v>
      </c>
      <c r="U2199">
        <v>88.862223569410915</v>
      </c>
      <c r="V2199">
        <v>15.624195624195622</v>
      </c>
      <c r="W2199">
        <v>55.765122265122258</v>
      </c>
      <c r="X2199">
        <v>155.74298179931984</v>
      </c>
      <c r="Y2199">
        <v>143.75077220077216</v>
      </c>
      <c r="Z2199">
        <v>143.75077220077216</v>
      </c>
      <c r="AA2199">
        <v>31.733798692486008</v>
      </c>
      <c r="AB2199">
        <v>4.9869372238247474</v>
      </c>
      <c r="AC2199">
        <v>-55.803887343678305</v>
      </c>
    </row>
    <row r="2200" spans="1:29">
      <c r="A2200">
        <v>6</v>
      </c>
      <c r="C2200">
        <v>1998</v>
      </c>
      <c r="D2200">
        <v>99</v>
      </c>
      <c r="E2200">
        <v>99</v>
      </c>
      <c r="F2200">
        <v>99</v>
      </c>
      <c r="G2200">
        <v>4</v>
      </c>
      <c r="H2200">
        <v>2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99</v>
      </c>
      <c r="P2200">
        <v>9999</v>
      </c>
      <c r="Q2200">
        <v>17</v>
      </c>
      <c r="R2200">
        <v>194</v>
      </c>
      <c r="S2200">
        <v>194</v>
      </c>
      <c r="T2200">
        <v>11.098398169336388</v>
      </c>
      <c r="U2200">
        <v>11.137776430589092</v>
      </c>
      <c r="V2200">
        <v>13.42783505154639</v>
      </c>
      <c r="W2200">
        <v>54.077319587628864</v>
      </c>
      <c r="X2200">
        <v>156.36483452658854</v>
      </c>
      <c r="Y2200">
        <v>144.32474226804123</v>
      </c>
      <c r="Z2200">
        <v>144.32474226804123</v>
      </c>
      <c r="AA2200">
        <v>32.085848217888824</v>
      </c>
      <c r="AB2200">
        <v>3.7607853192453686</v>
      </c>
      <c r="AC2200">
        <v>-52.677007225685955</v>
      </c>
    </row>
    <row r="2201" spans="1:29">
      <c r="A2201">
        <v>6</v>
      </c>
      <c r="C2201">
        <v>1997</v>
      </c>
      <c r="D2201">
        <v>99</v>
      </c>
      <c r="E2201">
        <v>99</v>
      </c>
      <c r="F2201">
        <v>99</v>
      </c>
      <c r="G2201">
        <v>1</v>
      </c>
      <c r="H2201">
        <v>1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99</v>
      </c>
      <c r="P2201">
        <v>9999</v>
      </c>
      <c r="Q2201">
        <v>1442</v>
      </c>
      <c r="R2201">
        <v>14089.25</v>
      </c>
      <c r="S2201">
        <v>13895</v>
      </c>
      <c r="T2201">
        <v>91.629948784651646</v>
      </c>
      <c r="U2201">
        <v>92.985458134172603</v>
      </c>
      <c r="V2201">
        <v>16.310591408343239</v>
      </c>
      <c r="W2201">
        <v>55.412594458438285</v>
      </c>
      <c r="X2201">
        <v>156.61353731438717</v>
      </c>
      <c r="Y2201">
        <v>142.89564739074098</v>
      </c>
      <c r="Z2201">
        <v>144.89330694494399</v>
      </c>
      <c r="AA2201">
        <v>30.48285894203568</v>
      </c>
      <c r="AB2201">
        <v>4.9311969703366323</v>
      </c>
      <c r="AC2201">
        <v>-44.699328994197501</v>
      </c>
    </row>
    <row r="2202" spans="1:29">
      <c r="A2202">
        <v>6</v>
      </c>
      <c r="C2202">
        <v>1997</v>
      </c>
      <c r="D2202">
        <v>99</v>
      </c>
      <c r="E2202">
        <v>99</v>
      </c>
      <c r="F2202">
        <v>99</v>
      </c>
      <c r="G2202">
        <v>1</v>
      </c>
      <c r="H2202">
        <v>2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99</v>
      </c>
      <c r="P2202">
        <v>9999</v>
      </c>
      <c r="Q2202">
        <v>208</v>
      </c>
      <c r="R2202">
        <v>1287</v>
      </c>
      <c r="S2202">
        <v>1027</v>
      </c>
      <c r="T2202">
        <v>8.3700512153483455</v>
      </c>
      <c r="U2202">
        <v>7.0145418658274048</v>
      </c>
      <c r="V2202">
        <v>14.4001554001554</v>
      </c>
      <c r="W2202">
        <v>54.288218111002919</v>
      </c>
      <c r="X2202">
        <v>155.54553788573301</v>
      </c>
      <c r="Y2202">
        <v>118.00831390831398</v>
      </c>
      <c r="Z2202">
        <v>147.88383641674787</v>
      </c>
      <c r="AA2202">
        <v>30.396884476309555</v>
      </c>
      <c r="AB2202">
        <v>4.9632228197673518</v>
      </c>
      <c r="AC2202">
        <v>-53.359536263044838</v>
      </c>
    </row>
    <row r="2203" spans="1:29">
      <c r="A2203">
        <v>6</v>
      </c>
      <c r="C2203">
        <v>1997</v>
      </c>
      <c r="D2203">
        <v>99</v>
      </c>
      <c r="E2203">
        <v>99</v>
      </c>
      <c r="F2203">
        <v>99</v>
      </c>
      <c r="G2203">
        <v>2</v>
      </c>
      <c r="H2203">
        <v>1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99</v>
      </c>
      <c r="P2203">
        <v>9999</v>
      </c>
      <c r="Q2203">
        <v>769</v>
      </c>
      <c r="R2203">
        <v>8002.25</v>
      </c>
      <c r="S2203">
        <v>7713</v>
      </c>
      <c r="T2203">
        <v>71.584479481158453</v>
      </c>
      <c r="U2203">
        <v>89.439609292845603</v>
      </c>
      <c r="V2203">
        <v>15.762191883532756</v>
      </c>
      <c r="W2203">
        <v>55.800726046933747</v>
      </c>
      <c r="X2203">
        <v>155.97174778883803</v>
      </c>
      <c r="Y2203">
        <v>139.39429535443185</v>
      </c>
      <c r="Z2203">
        <v>144.62180733826037</v>
      </c>
      <c r="AA2203">
        <v>30.049657230168854</v>
      </c>
      <c r="AB2203">
        <v>5.1651415665328875</v>
      </c>
      <c r="AC2203">
        <v>-37.648189509381403</v>
      </c>
    </row>
    <row r="2204" spans="1:29">
      <c r="A2204">
        <v>6</v>
      </c>
      <c r="C2204">
        <v>1997</v>
      </c>
      <c r="D2204">
        <v>99</v>
      </c>
      <c r="E2204">
        <v>99</v>
      </c>
      <c r="F2204">
        <v>99</v>
      </c>
      <c r="G2204">
        <v>2</v>
      </c>
      <c r="H2204">
        <v>2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99</v>
      </c>
      <c r="P2204">
        <v>9999</v>
      </c>
      <c r="Q2204">
        <v>366</v>
      </c>
      <c r="R2204">
        <v>3176.5</v>
      </c>
      <c r="S2204">
        <v>970.5</v>
      </c>
      <c r="T2204">
        <v>28.415520518841557</v>
      </c>
      <c r="U2204">
        <v>10.560390707154436</v>
      </c>
      <c r="V2204">
        <v>15.811742483865892</v>
      </c>
      <c r="W2204">
        <v>55.721792890262734</v>
      </c>
      <c r="X2204">
        <v>146.37310599116381</v>
      </c>
      <c r="Y2204">
        <v>41.462773492838032</v>
      </c>
      <c r="Z2204">
        <v>135.70994332818137</v>
      </c>
      <c r="AA2204">
        <v>28.480143195962675</v>
      </c>
      <c r="AB2204">
        <v>4.7691568828117887</v>
      </c>
      <c r="AC2204">
        <v>-44.102626082334098</v>
      </c>
    </row>
    <row r="2205" spans="1:29">
      <c r="A2205">
        <v>6</v>
      </c>
      <c r="C2205">
        <v>1997</v>
      </c>
      <c r="D2205">
        <v>99</v>
      </c>
      <c r="E2205">
        <v>99</v>
      </c>
      <c r="F2205">
        <v>99</v>
      </c>
      <c r="G2205">
        <v>3</v>
      </c>
      <c r="H2205">
        <v>1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99</v>
      </c>
      <c r="P2205">
        <v>9999</v>
      </c>
      <c r="Q2205">
        <v>701</v>
      </c>
      <c r="R2205">
        <v>7293.75</v>
      </c>
      <c r="S2205">
        <v>7017.75</v>
      </c>
      <c r="T2205">
        <v>75.344765249728809</v>
      </c>
      <c r="U2205">
        <v>76.067402095653804</v>
      </c>
      <c r="V2205">
        <v>16.17809768637532</v>
      </c>
      <c r="W2205">
        <v>55.586334651419619</v>
      </c>
      <c r="X2205">
        <v>157.28398046309573</v>
      </c>
      <c r="Y2205">
        <v>140.34561096829472</v>
      </c>
      <c r="Z2205">
        <v>145.86524170852474</v>
      </c>
      <c r="AA2205">
        <v>30.463927488094207</v>
      </c>
      <c r="AB2205">
        <v>5.1894048200437313</v>
      </c>
      <c r="AC2205">
        <v>-50.49937267130889</v>
      </c>
    </row>
    <row r="2206" spans="1:29">
      <c r="A2206">
        <v>6</v>
      </c>
      <c r="C2206">
        <v>1997</v>
      </c>
      <c r="D2206">
        <v>99</v>
      </c>
      <c r="E2206">
        <v>99</v>
      </c>
      <c r="F2206">
        <v>99</v>
      </c>
      <c r="G2206">
        <v>3</v>
      </c>
      <c r="H2206">
        <v>2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99</v>
      </c>
      <c r="P2206">
        <v>9999</v>
      </c>
      <c r="Q2206">
        <v>260</v>
      </c>
      <c r="R2206">
        <v>2386.75</v>
      </c>
      <c r="S2206">
        <v>2223.75</v>
      </c>
      <c r="T2206">
        <v>24.655234750271156</v>
      </c>
      <c r="U2206">
        <v>23.932597904346181</v>
      </c>
      <c r="V2206">
        <v>14.771132292866874</v>
      </c>
      <c r="W2206">
        <v>55.67127599775155</v>
      </c>
      <c r="X2206">
        <v>156.23946805455037</v>
      </c>
      <c r="Y2206">
        <v>134.93792814496697</v>
      </c>
      <c r="Z2206">
        <v>144.82882518268678</v>
      </c>
      <c r="AA2206">
        <v>28.655188642727687</v>
      </c>
      <c r="AB2206">
        <v>5.3567516810392659</v>
      </c>
      <c r="AC2206">
        <v>-45.534985693323698</v>
      </c>
    </row>
    <row r="2207" spans="1:29">
      <c r="A2207">
        <v>6</v>
      </c>
      <c r="C2207">
        <v>1997</v>
      </c>
      <c r="D2207">
        <v>99</v>
      </c>
      <c r="E2207">
        <v>99</v>
      </c>
      <c r="F2207">
        <v>99</v>
      </c>
      <c r="G2207">
        <v>4</v>
      </c>
      <c r="H2207">
        <v>1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99</v>
      </c>
      <c r="P2207">
        <v>9999</v>
      </c>
      <c r="Q2207">
        <v>189</v>
      </c>
      <c r="R2207">
        <v>1327</v>
      </c>
      <c r="S2207">
        <v>1327</v>
      </c>
      <c r="T2207">
        <v>89.30013458950198</v>
      </c>
      <c r="U2207">
        <v>89.797738735191004</v>
      </c>
      <c r="V2207">
        <v>16.024114544084402</v>
      </c>
      <c r="W2207">
        <v>55.844009042954013</v>
      </c>
      <c r="X2207">
        <v>154.52380388644571</v>
      </c>
      <c r="Y2207">
        <v>142.62547098718929</v>
      </c>
      <c r="Z2207">
        <v>142.62547098718929</v>
      </c>
      <c r="AA2207">
        <v>31.216599441543</v>
      </c>
      <c r="AB2207">
        <v>4.7858991159521853</v>
      </c>
      <c r="AC2207">
        <v>-58.278437806214704</v>
      </c>
    </row>
    <row r="2208" spans="1:29">
      <c r="A2208">
        <v>6</v>
      </c>
      <c r="C2208">
        <v>1997</v>
      </c>
      <c r="D2208">
        <v>99</v>
      </c>
      <c r="E2208">
        <v>99</v>
      </c>
      <c r="F2208">
        <v>99</v>
      </c>
      <c r="G2208">
        <v>4</v>
      </c>
      <c r="H2208">
        <v>2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99</v>
      </c>
      <c r="P2208">
        <v>9999</v>
      </c>
      <c r="Q2208">
        <v>21</v>
      </c>
      <c r="R2208">
        <v>159</v>
      </c>
      <c r="S2208">
        <v>159</v>
      </c>
      <c r="T2208">
        <v>10.699865410497981</v>
      </c>
      <c r="U2208">
        <v>10.202261264808998</v>
      </c>
      <c r="V2208">
        <v>13.188679245283017</v>
      </c>
      <c r="W2208">
        <v>53.811320754716995</v>
      </c>
      <c r="X2208">
        <v>146.52111994657849</v>
      </c>
      <c r="Y2208">
        <v>135.2389937106918</v>
      </c>
      <c r="Z2208">
        <v>135.2389937106918</v>
      </c>
      <c r="AA2208">
        <v>27.339843323429111</v>
      </c>
      <c r="AB2208">
        <v>3.5469356272220778</v>
      </c>
      <c r="AC2208">
        <v>-51.935340023326567</v>
      </c>
    </row>
    <row r="2209" spans="1:39">
      <c r="A2209">
        <v>6</v>
      </c>
      <c r="C2209">
        <v>1996</v>
      </c>
      <c r="D2209">
        <v>99</v>
      </c>
      <c r="E2209">
        <v>99</v>
      </c>
      <c r="F2209">
        <v>99</v>
      </c>
      <c r="G2209">
        <v>1</v>
      </c>
      <c r="H2209">
        <v>1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99</v>
      </c>
      <c r="P2209">
        <v>9999</v>
      </c>
      <c r="Q2209">
        <v>1582</v>
      </c>
      <c r="R2209">
        <v>13774</v>
      </c>
      <c r="S2209">
        <v>13355</v>
      </c>
      <c r="T2209">
        <v>91.838911854913988</v>
      </c>
      <c r="U2209">
        <v>92.92180621766984</v>
      </c>
      <c r="V2209">
        <v>16.397560621460723</v>
      </c>
      <c r="W2209">
        <v>54.87390490453015</v>
      </c>
      <c r="X2209">
        <v>155.65576389388065</v>
      </c>
      <c r="Y2209">
        <v>140.11348192246297</v>
      </c>
      <c r="Z2209">
        <v>144.50940471733475</v>
      </c>
      <c r="AA2209">
        <v>30.000692752224118</v>
      </c>
      <c r="AB2209">
        <v>4.6100638358395116</v>
      </c>
      <c r="AC2209">
        <v>-51.369930284367001</v>
      </c>
    </row>
    <row r="2210" spans="1:39">
      <c r="A2210">
        <v>6</v>
      </c>
      <c r="C2210">
        <v>1996</v>
      </c>
      <c r="D2210">
        <v>99</v>
      </c>
      <c r="E2210">
        <v>99</v>
      </c>
      <c r="F2210">
        <v>99</v>
      </c>
      <c r="G2210">
        <v>1</v>
      </c>
      <c r="H2210">
        <v>2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99</v>
      </c>
      <c r="P2210">
        <v>9999</v>
      </c>
      <c r="Q2210">
        <v>228</v>
      </c>
      <c r="R2210">
        <v>1224</v>
      </c>
      <c r="S2210">
        <v>981</v>
      </c>
      <c r="T2210">
        <v>8.161088145086012</v>
      </c>
      <c r="U2210">
        <v>7.0781937823301186</v>
      </c>
      <c r="V2210">
        <v>13.589052287581701</v>
      </c>
      <c r="W2210">
        <v>53.813455657492362</v>
      </c>
      <c r="X2210">
        <v>157.01915110572901</v>
      </c>
      <c r="Y2210">
        <v>120.10563725490196</v>
      </c>
      <c r="Z2210">
        <v>149.85657492354747</v>
      </c>
      <c r="AA2210">
        <v>29.965392374448953</v>
      </c>
      <c r="AB2210">
        <v>4.9721817772703742</v>
      </c>
      <c r="AC2210">
        <v>-49.503083856132257</v>
      </c>
    </row>
    <row r="2211" spans="1:39">
      <c r="A2211">
        <v>6</v>
      </c>
      <c r="C2211">
        <v>1996</v>
      </c>
      <c r="D2211">
        <v>99</v>
      </c>
      <c r="E2211">
        <v>99</v>
      </c>
      <c r="F2211">
        <v>99</v>
      </c>
      <c r="G2211">
        <v>2</v>
      </c>
      <c r="H2211">
        <v>1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99</v>
      </c>
      <c r="P2211">
        <v>9999</v>
      </c>
      <c r="Q2211">
        <v>816</v>
      </c>
      <c r="R2211">
        <v>7485</v>
      </c>
      <c r="S2211">
        <v>7248</v>
      </c>
      <c r="T2211">
        <v>73.816568047337299</v>
      </c>
      <c r="U2211">
        <v>87.834474068745351</v>
      </c>
      <c r="V2211">
        <v>15.567935871743488</v>
      </c>
      <c r="W2211">
        <v>55.790149006622514</v>
      </c>
      <c r="X2211">
        <v>152.98329414336084</v>
      </c>
      <c r="Y2211">
        <v>136.82724114896484</v>
      </c>
      <c r="Z2211">
        <v>141.30131070640203</v>
      </c>
      <c r="AA2211">
        <v>29.210089084037556</v>
      </c>
      <c r="AB2211">
        <v>3.6165896696646058</v>
      </c>
      <c r="AC2211">
        <v>-65.858076826594612</v>
      </c>
    </row>
    <row r="2212" spans="1:39">
      <c r="A2212">
        <v>6</v>
      </c>
      <c r="C2212">
        <v>1996</v>
      </c>
      <c r="D2212">
        <v>99</v>
      </c>
      <c r="E2212">
        <v>99</v>
      </c>
      <c r="F2212">
        <v>99</v>
      </c>
      <c r="G2212">
        <v>2</v>
      </c>
      <c r="H2212">
        <v>2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99</v>
      </c>
      <c r="P2212">
        <v>9999</v>
      </c>
      <c r="Q2212">
        <v>371</v>
      </c>
      <c r="R2212">
        <v>2655</v>
      </c>
      <c r="S2212">
        <v>1034</v>
      </c>
      <c r="T2212">
        <v>26.183431952662723</v>
      </c>
      <c r="U2212">
        <v>12.165525931254663</v>
      </c>
      <c r="V2212">
        <v>16.036534839924666</v>
      </c>
      <c r="W2212">
        <v>54.445841392649911</v>
      </c>
      <c r="X2212">
        <v>140.78577797365105</v>
      </c>
      <c r="Y2212">
        <v>53.427608286252394</v>
      </c>
      <c r="Z2212">
        <v>137.18597678916839</v>
      </c>
      <c r="AA2212">
        <v>28.460769542699801</v>
      </c>
      <c r="AB2212">
        <v>4.894581846157199</v>
      </c>
      <c r="AC2212">
        <v>-56.151831889906909</v>
      </c>
    </row>
    <row r="2213" spans="1:39">
      <c r="A2213">
        <v>6</v>
      </c>
      <c r="C2213">
        <v>1996</v>
      </c>
      <c r="D2213">
        <v>99</v>
      </c>
      <c r="E2213">
        <v>99</v>
      </c>
      <c r="F2213">
        <v>99</v>
      </c>
      <c r="G2213">
        <v>3</v>
      </c>
      <c r="H2213">
        <v>1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99</v>
      </c>
      <c r="P2213">
        <v>9999</v>
      </c>
      <c r="Q2213">
        <v>727</v>
      </c>
      <c r="R2213">
        <v>6115.5</v>
      </c>
      <c r="S2213">
        <v>5849.5</v>
      </c>
      <c r="T2213">
        <v>72.953386418538074</v>
      </c>
      <c r="U2213">
        <v>73.111341951537739</v>
      </c>
      <c r="V2213">
        <v>16.800752187065651</v>
      </c>
      <c r="W2213">
        <v>55.477904094367041</v>
      </c>
      <c r="X2213">
        <v>154.61159249984897</v>
      </c>
      <c r="Y2213">
        <v>136.78157141689155</v>
      </c>
      <c r="Z2213">
        <v>143.00157278399871</v>
      </c>
      <c r="AA2213">
        <v>29.583762529785879</v>
      </c>
      <c r="AB2213">
        <v>4.9978401313403449</v>
      </c>
      <c r="AC2213">
        <v>-53.344300746117241</v>
      </c>
    </row>
    <row r="2214" spans="1:39">
      <c r="A2214">
        <v>6</v>
      </c>
      <c r="C2214">
        <v>1996</v>
      </c>
      <c r="D2214">
        <v>99</v>
      </c>
      <c r="E2214">
        <v>99</v>
      </c>
      <c r="F2214">
        <v>99</v>
      </c>
      <c r="G2214">
        <v>3</v>
      </c>
      <c r="H2214">
        <v>2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99</v>
      </c>
      <c r="P2214">
        <v>9999</v>
      </c>
      <c r="Q2214">
        <v>247</v>
      </c>
      <c r="R2214">
        <v>2267.25</v>
      </c>
      <c r="S2214">
        <v>2110.75</v>
      </c>
      <c r="T2214">
        <v>27.046613581461926</v>
      </c>
      <c r="U2214">
        <v>26.888658048462265</v>
      </c>
      <c r="V2214">
        <v>14.58110045208954</v>
      </c>
      <c r="W2214">
        <v>55.025464882150885</v>
      </c>
      <c r="X2214">
        <v>157.33991726127147</v>
      </c>
      <c r="Y2214">
        <v>135.68896239938283</v>
      </c>
      <c r="Z2214">
        <v>145.74952031268549</v>
      </c>
      <c r="AA2214">
        <v>29.986202873533003</v>
      </c>
      <c r="AB2214">
        <v>4.55155705310648</v>
      </c>
      <c r="AC2214">
        <v>-55.368500618952446</v>
      </c>
    </row>
    <row r="2215" spans="1:39">
      <c r="A2215">
        <v>6</v>
      </c>
      <c r="C2215">
        <v>1996</v>
      </c>
      <c r="D2215">
        <v>99</v>
      </c>
      <c r="E2215">
        <v>99</v>
      </c>
      <c r="F2215">
        <v>99</v>
      </c>
      <c r="G2215">
        <v>4</v>
      </c>
      <c r="H2215">
        <v>1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99</v>
      </c>
      <c r="P2215">
        <v>9999</v>
      </c>
      <c r="Q2215">
        <v>151</v>
      </c>
      <c r="R2215">
        <v>486</v>
      </c>
      <c r="S2215">
        <v>487</v>
      </c>
      <c r="T2215">
        <v>76.777251184834142</v>
      </c>
      <c r="U2215">
        <v>76.221955105029892</v>
      </c>
      <c r="V2215">
        <v>14.915637860082301</v>
      </c>
      <c r="W2215">
        <v>55.494866529774129</v>
      </c>
      <c r="X2215">
        <v>146.67928431621701</v>
      </c>
      <c r="Y2215">
        <v>135.56419753086416</v>
      </c>
      <c r="Z2215">
        <v>135.28583162217657</v>
      </c>
      <c r="AA2215">
        <v>28.887659353296844</v>
      </c>
      <c r="AB2215">
        <v>4.4342648380135712</v>
      </c>
      <c r="AC2215">
        <v>-50.700393828288256</v>
      </c>
    </row>
    <row r="2216" spans="1:39">
      <c r="A2216">
        <v>6</v>
      </c>
      <c r="C2216">
        <v>1996</v>
      </c>
      <c r="D2216">
        <v>99</v>
      </c>
      <c r="E2216">
        <v>99</v>
      </c>
      <c r="F2216">
        <v>99</v>
      </c>
      <c r="G2216">
        <v>4</v>
      </c>
      <c r="H2216">
        <v>2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99</v>
      </c>
      <c r="P2216">
        <v>9999</v>
      </c>
      <c r="Q2216">
        <v>19</v>
      </c>
      <c r="R2216">
        <v>147</v>
      </c>
      <c r="S2216">
        <v>147</v>
      </c>
      <c r="T2216">
        <v>23.222748815165872</v>
      </c>
      <c r="U2216">
        <v>23.778044894970112</v>
      </c>
      <c r="V2216">
        <v>13.346938775510203</v>
      </c>
      <c r="W2216">
        <v>54.142857142857153</v>
      </c>
      <c r="X2216">
        <v>151.48104745690253</v>
      </c>
      <c r="Y2216">
        <v>139.81700680272104</v>
      </c>
      <c r="Z2216">
        <v>139.81700680272104</v>
      </c>
      <c r="AA2216">
        <v>32.971761519631443</v>
      </c>
      <c r="AB2216">
        <v>2.6496052844272686</v>
      </c>
      <c r="AC2216">
        <v>-58.761237575979919</v>
      </c>
    </row>
    <row r="2217" spans="1:39">
      <c r="A2217">
        <v>7</v>
      </c>
      <c r="B2217">
        <v>1</v>
      </c>
      <c r="C2217">
        <v>2023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6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99</v>
      </c>
      <c r="P2217">
        <v>9999</v>
      </c>
      <c r="Q2217">
        <v>235</v>
      </c>
      <c r="R2217">
        <v>10738</v>
      </c>
      <c r="S2217">
        <v>10738</v>
      </c>
      <c r="T2217">
        <v>35.757575757575751</v>
      </c>
      <c r="U2217">
        <v>36.615871177660225</v>
      </c>
      <c r="V2217">
        <v>6.3572359843546291</v>
      </c>
      <c r="W2217">
        <v>58.496926802011522</v>
      </c>
      <c r="X2217">
        <v>171.74366023641497</v>
      </c>
      <c r="Y2217">
        <v>158.51939839821216</v>
      </c>
      <c r="Z2217">
        <v>158.51939839821216</v>
      </c>
      <c r="AA2217">
        <v>32.702123671919487</v>
      </c>
      <c r="AB2217">
        <v>5.2853779978036437</v>
      </c>
      <c r="AC2217">
        <v>-40.285351437982506</v>
      </c>
      <c r="AD2217">
        <v>406</v>
      </c>
      <c r="AE2217">
        <v>0</v>
      </c>
      <c r="AF2217">
        <v>0</v>
      </c>
      <c r="AG2217">
        <v>86</v>
      </c>
      <c r="AH2217">
        <v>571</v>
      </c>
      <c r="AI2217">
        <v>115</v>
      </c>
      <c r="AJ2217">
        <v>135</v>
      </c>
      <c r="AK2217">
        <v>168</v>
      </c>
      <c r="AL2217">
        <v>94</v>
      </c>
      <c r="AM2217">
        <v>20</v>
      </c>
    </row>
    <row r="2218" spans="1:39">
      <c r="A2218">
        <v>7</v>
      </c>
      <c r="B2218">
        <v>2</v>
      </c>
      <c r="C2218">
        <v>2023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24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99</v>
      </c>
      <c r="P2218">
        <v>9999</v>
      </c>
      <c r="Q2218">
        <v>218</v>
      </c>
      <c r="R2218">
        <v>11033</v>
      </c>
      <c r="S2218">
        <v>11033</v>
      </c>
      <c r="T2218">
        <v>36.739926739926752</v>
      </c>
      <c r="U2218">
        <v>36.594033061814578</v>
      </c>
      <c r="V2218">
        <v>5.3059911175564238</v>
      </c>
      <c r="W2218">
        <v>59.710323574730381</v>
      </c>
      <c r="X2218">
        <v>167.05189268204501</v>
      </c>
      <c r="Y2218">
        <v>154.18889694552698</v>
      </c>
      <c r="Z2218">
        <v>154.18889694552698</v>
      </c>
      <c r="AA2218">
        <v>29.77660169205647</v>
      </c>
      <c r="AB2218">
        <v>4.080982483642746</v>
      </c>
      <c r="AC2218">
        <v>-38.302712977784353</v>
      </c>
      <c r="AD2218">
        <v>305</v>
      </c>
      <c r="AE2218">
        <v>1</v>
      </c>
      <c r="AF2218">
        <v>0</v>
      </c>
      <c r="AG2218">
        <v>32</v>
      </c>
      <c r="AH2218">
        <v>1162</v>
      </c>
      <c r="AI2218">
        <v>119</v>
      </c>
      <c r="AJ2218">
        <v>297</v>
      </c>
      <c r="AK2218">
        <v>45</v>
      </c>
      <c r="AL2218">
        <v>80</v>
      </c>
      <c r="AM2218">
        <v>24</v>
      </c>
    </row>
    <row r="2219" spans="1:39">
      <c r="A2219">
        <v>7</v>
      </c>
      <c r="B2219">
        <v>3</v>
      </c>
      <c r="C2219">
        <v>2023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49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99</v>
      </c>
      <c r="P2219">
        <v>9999</v>
      </c>
      <c r="Q2219">
        <v>153</v>
      </c>
      <c r="R2219">
        <v>3044</v>
      </c>
      <c r="S2219">
        <v>3044</v>
      </c>
      <c r="T2219">
        <v>10.136530136530139</v>
      </c>
      <c r="U2219">
        <v>9.6953533363906388</v>
      </c>
      <c r="V2219">
        <v>6.4733902759526956</v>
      </c>
      <c r="W2219">
        <v>58.970433639947437</v>
      </c>
      <c r="X2219">
        <v>160.41823568521215</v>
      </c>
      <c r="Y2219">
        <v>148.06603153745075</v>
      </c>
      <c r="Z2219">
        <v>148.06603153745075</v>
      </c>
      <c r="AA2219">
        <v>30.376694415629682</v>
      </c>
      <c r="AB2219">
        <v>4.2998387582302247</v>
      </c>
      <c r="AC2219">
        <v>-35.345066415046688</v>
      </c>
      <c r="AD2219">
        <v>126</v>
      </c>
      <c r="AE2219">
        <v>0</v>
      </c>
      <c r="AF2219">
        <v>0</v>
      </c>
      <c r="AG2219">
        <v>10</v>
      </c>
      <c r="AH2219">
        <v>159</v>
      </c>
      <c r="AI2219">
        <v>21</v>
      </c>
      <c r="AJ2219">
        <v>24</v>
      </c>
      <c r="AK2219">
        <v>17</v>
      </c>
      <c r="AL2219">
        <v>80</v>
      </c>
      <c r="AM2219">
        <v>12</v>
      </c>
    </row>
    <row r="2220" spans="1:39">
      <c r="A2220">
        <v>7</v>
      </c>
      <c r="B2220">
        <v>4</v>
      </c>
      <c r="C2220">
        <v>2023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80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99</v>
      </c>
      <c r="P2220">
        <v>9999</v>
      </c>
      <c r="Q2220">
        <v>142</v>
      </c>
      <c r="R2220">
        <v>4671</v>
      </c>
      <c r="S2220">
        <v>4671</v>
      </c>
      <c r="T2220">
        <v>15.554445554445556</v>
      </c>
      <c r="U2220">
        <v>15.460811671053197</v>
      </c>
      <c r="V2220">
        <v>6.0922714622136578</v>
      </c>
      <c r="W2220">
        <v>58.809462641832603</v>
      </c>
      <c r="X2220">
        <v>166.70827792703525</v>
      </c>
      <c r="Y2220">
        <v>153.87174052665401</v>
      </c>
      <c r="Z2220">
        <v>153.87174052665401</v>
      </c>
      <c r="AA2220">
        <v>30.19608950506532</v>
      </c>
      <c r="AB2220">
        <v>4.749661601062293</v>
      </c>
      <c r="AC2220">
        <v>-44.062671592262099</v>
      </c>
      <c r="AD2220">
        <v>62</v>
      </c>
      <c r="AE2220">
        <v>0</v>
      </c>
      <c r="AF2220">
        <v>0</v>
      </c>
      <c r="AG2220">
        <v>12</v>
      </c>
      <c r="AH2220">
        <v>264</v>
      </c>
      <c r="AI2220">
        <v>65</v>
      </c>
      <c r="AJ2220">
        <v>134</v>
      </c>
      <c r="AK2220">
        <v>11</v>
      </c>
      <c r="AL2220">
        <v>80</v>
      </c>
      <c r="AM2220">
        <v>9</v>
      </c>
    </row>
    <row r="2221" spans="1:39">
      <c r="A2221">
        <v>7</v>
      </c>
      <c r="B2221">
        <v>5</v>
      </c>
      <c r="C2221">
        <v>2023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81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99</v>
      </c>
      <c r="P2221">
        <v>9999</v>
      </c>
      <c r="Q2221">
        <v>24</v>
      </c>
      <c r="R2221">
        <v>236</v>
      </c>
      <c r="S2221">
        <v>233</v>
      </c>
      <c r="T2221">
        <v>0.78588078588078603</v>
      </c>
      <c r="U2221">
        <v>0.68723165248175044</v>
      </c>
      <c r="V2221">
        <v>8.0042372881355934</v>
      </c>
      <c r="W2221">
        <v>58.094420600858392</v>
      </c>
      <c r="X2221">
        <v>148.91428099234275</v>
      </c>
      <c r="Y2221">
        <v>135.37161016949156</v>
      </c>
      <c r="Z2221">
        <v>137.11459227467813</v>
      </c>
      <c r="AA2221">
        <v>20.244739727552279</v>
      </c>
      <c r="AB2221">
        <v>4.0320192423566779</v>
      </c>
      <c r="AC2221">
        <v>-32.911705487350098</v>
      </c>
      <c r="AD2221">
        <v>6</v>
      </c>
      <c r="AE2221">
        <v>0</v>
      </c>
      <c r="AF2221">
        <v>0</v>
      </c>
      <c r="AG2221">
        <v>1</v>
      </c>
      <c r="AH2221">
        <v>5</v>
      </c>
      <c r="AI2221">
        <v>0</v>
      </c>
      <c r="AJ2221">
        <v>3</v>
      </c>
      <c r="AK2221">
        <v>0</v>
      </c>
      <c r="AL2221">
        <v>2</v>
      </c>
      <c r="AM2221">
        <v>2</v>
      </c>
    </row>
    <row r="2222" spans="1:39">
      <c r="A2222">
        <v>7</v>
      </c>
      <c r="B2222">
        <v>6</v>
      </c>
      <c r="C2222">
        <v>2023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83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99</v>
      </c>
      <c r="P2222">
        <v>9999</v>
      </c>
      <c r="Q2222">
        <v>61</v>
      </c>
      <c r="R2222">
        <v>308</v>
      </c>
      <c r="S2222">
        <v>308</v>
      </c>
      <c r="T2222">
        <v>1.0256410256410255</v>
      </c>
      <c r="U2222">
        <v>0.94669910059960782</v>
      </c>
      <c r="V2222">
        <v>7.5162337662337677</v>
      </c>
      <c r="W2222">
        <v>57.13636363636364</v>
      </c>
      <c r="X2222">
        <v>154.80892347089531</v>
      </c>
      <c r="Y2222">
        <v>142.88863636363644</v>
      </c>
      <c r="Z2222">
        <v>142.88863636363644</v>
      </c>
      <c r="AA2222">
        <v>25.24756965462494</v>
      </c>
      <c r="AB2222">
        <v>5.4743417819579889</v>
      </c>
      <c r="AC2222">
        <v>-22.357186800358203</v>
      </c>
      <c r="AD2222">
        <v>6</v>
      </c>
      <c r="AE2222">
        <v>0</v>
      </c>
      <c r="AF2222">
        <v>0</v>
      </c>
      <c r="AG2222">
        <v>2</v>
      </c>
      <c r="AH2222">
        <v>14</v>
      </c>
      <c r="AI2222">
        <v>1</v>
      </c>
      <c r="AJ2222">
        <v>6</v>
      </c>
      <c r="AK2222">
        <v>0</v>
      </c>
      <c r="AL2222">
        <v>6</v>
      </c>
      <c r="AM2222">
        <v>1</v>
      </c>
    </row>
    <row r="2223" spans="1:39">
      <c r="A2223">
        <v>7</v>
      </c>
      <c r="B2223">
        <v>7</v>
      </c>
      <c r="C2223">
        <v>2022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6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99</v>
      </c>
      <c r="P2223">
        <v>9999</v>
      </c>
      <c r="Q2223">
        <v>269</v>
      </c>
      <c r="R2223">
        <v>11311</v>
      </c>
      <c r="S2223">
        <v>11307</v>
      </c>
      <c r="T2223">
        <v>35.835128627550368</v>
      </c>
      <c r="U2223">
        <v>36.718708302871214</v>
      </c>
      <c r="V2223">
        <v>14.732561223587661</v>
      </c>
      <c r="W2223">
        <v>58.729017422835405</v>
      </c>
      <c r="X2223">
        <v>171.57852838486579</v>
      </c>
      <c r="Y2223">
        <v>158.30490938025011</v>
      </c>
      <c r="Z2223">
        <v>158.36091182453421</v>
      </c>
      <c r="AA2223">
        <v>32.510228390252443</v>
      </c>
      <c r="AB2223">
        <v>5.0840786914404683</v>
      </c>
      <c r="AC2223">
        <v>-42.095637373860008</v>
      </c>
      <c r="AD2223">
        <v>398</v>
      </c>
      <c r="AE2223">
        <v>0</v>
      </c>
      <c r="AF2223">
        <v>0</v>
      </c>
      <c r="AG2223">
        <v>55</v>
      </c>
      <c r="AH2223">
        <v>512</v>
      </c>
      <c r="AI2223">
        <v>71</v>
      </c>
      <c r="AJ2223">
        <v>138</v>
      </c>
      <c r="AK2223">
        <v>106</v>
      </c>
      <c r="AL2223">
        <v>78</v>
      </c>
      <c r="AM2223">
        <v>29</v>
      </c>
    </row>
    <row r="2224" spans="1:39">
      <c r="A2224">
        <v>7</v>
      </c>
      <c r="B2224">
        <v>8</v>
      </c>
      <c r="C2224">
        <v>2022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24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99</v>
      </c>
      <c r="P2224">
        <v>9999</v>
      </c>
      <c r="Q2224">
        <v>243</v>
      </c>
      <c r="R2224">
        <v>10828</v>
      </c>
      <c r="S2224">
        <v>10826</v>
      </c>
      <c r="T2224">
        <v>34.304904321378793</v>
      </c>
      <c r="U2224">
        <v>34.489193701660426</v>
      </c>
      <c r="V2224">
        <v>15.187476911710379</v>
      </c>
      <c r="W2224">
        <v>59.333364123406618</v>
      </c>
      <c r="X2224">
        <v>168.30934285774899</v>
      </c>
      <c r="Y2224">
        <v>155.32550886590363</v>
      </c>
      <c r="Z2224">
        <v>155.35420376870539</v>
      </c>
      <c r="AA2224">
        <v>29.292169737072889</v>
      </c>
      <c r="AB2224">
        <v>4.3068165553632269</v>
      </c>
      <c r="AC2224">
        <v>-42.403254240114393</v>
      </c>
      <c r="AD2224">
        <v>300</v>
      </c>
      <c r="AE2224">
        <v>0</v>
      </c>
      <c r="AF2224">
        <v>0</v>
      </c>
      <c r="AG2224">
        <v>31</v>
      </c>
      <c r="AH2224">
        <v>1326</v>
      </c>
      <c r="AI2224">
        <v>125</v>
      </c>
      <c r="AJ2224">
        <v>409</v>
      </c>
      <c r="AK2224">
        <v>47</v>
      </c>
      <c r="AL2224">
        <v>86</v>
      </c>
      <c r="AM2224">
        <v>27</v>
      </c>
    </row>
    <row r="2225" spans="1:39">
      <c r="A2225">
        <v>7</v>
      </c>
      <c r="B2225">
        <v>9</v>
      </c>
      <c r="C2225">
        <v>2022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49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99</v>
      </c>
      <c r="P2225">
        <v>9999</v>
      </c>
      <c r="Q2225">
        <v>188</v>
      </c>
      <c r="R2225">
        <v>3666</v>
      </c>
      <c r="S2225">
        <v>3666</v>
      </c>
      <c r="T2225">
        <v>11.614497528830309</v>
      </c>
      <c r="U2225">
        <v>10.902296341460314</v>
      </c>
      <c r="V2225">
        <v>14.983633387888711</v>
      </c>
      <c r="W2225">
        <v>59.048008728859777</v>
      </c>
      <c r="X2225">
        <v>157.12012348546719</v>
      </c>
      <c r="Y2225">
        <v>145.02187397708715</v>
      </c>
      <c r="Z2225">
        <v>145.02187397708715</v>
      </c>
      <c r="AA2225">
        <v>28.948401244197555</v>
      </c>
      <c r="AB2225">
        <v>4.4326674554094199</v>
      </c>
      <c r="AC2225">
        <v>-40.542585970729363</v>
      </c>
      <c r="AD2225">
        <v>128</v>
      </c>
      <c r="AE2225">
        <v>0</v>
      </c>
      <c r="AF2225">
        <v>0</v>
      </c>
      <c r="AG2225">
        <v>15</v>
      </c>
      <c r="AH2225">
        <v>153</v>
      </c>
      <c r="AI2225">
        <v>32</v>
      </c>
      <c r="AJ2225">
        <v>15</v>
      </c>
      <c r="AK2225">
        <v>17</v>
      </c>
      <c r="AL2225">
        <v>67</v>
      </c>
      <c r="AM2225">
        <v>30</v>
      </c>
    </row>
    <row r="2226" spans="1:39">
      <c r="A2226">
        <v>7</v>
      </c>
      <c r="B2226">
        <v>10</v>
      </c>
      <c r="C2226">
        <v>2022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80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99</v>
      </c>
      <c r="P2226">
        <v>9999</v>
      </c>
      <c r="Q2226">
        <v>154</v>
      </c>
      <c r="R2226">
        <v>4789</v>
      </c>
      <c r="S2226">
        <v>4789</v>
      </c>
      <c r="T2226">
        <v>15.172348244835888</v>
      </c>
      <c r="U2226">
        <v>15.139731451467821</v>
      </c>
      <c r="V2226">
        <v>14.783044476926293</v>
      </c>
      <c r="W2226">
        <v>58.660889538525772</v>
      </c>
      <c r="X2226">
        <v>167.02428619939141</v>
      </c>
      <c r="Y2226">
        <v>154.1634161620382</v>
      </c>
      <c r="Z2226">
        <v>154.1634161620382</v>
      </c>
      <c r="AA2226">
        <v>30.900741579028505</v>
      </c>
      <c r="AB2226">
        <v>4.9704763058219532</v>
      </c>
      <c r="AC2226">
        <v>-43.972802583906656</v>
      </c>
      <c r="AD2226">
        <v>72</v>
      </c>
      <c r="AE2226">
        <v>0</v>
      </c>
      <c r="AF2226">
        <v>0</v>
      </c>
      <c r="AG2226">
        <v>11</v>
      </c>
      <c r="AH2226">
        <v>300</v>
      </c>
      <c r="AI2226">
        <v>50</v>
      </c>
      <c r="AJ2226">
        <v>192</v>
      </c>
      <c r="AK2226">
        <v>26</v>
      </c>
      <c r="AL2226">
        <v>80</v>
      </c>
      <c r="AM2226">
        <v>22</v>
      </c>
    </row>
    <row r="2227" spans="1:39">
      <c r="A2227">
        <v>7</v>
      </c>
      <c r="B2227">
        <v>11</v>
      </c>
      <c r="C2227">
        <v>2022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81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99</v>
      </c>
      <c r="P2227">
        <v>9999</v>
      </c>
      <c r="Q2227">
        <v>37</v>
      </c>
      <c r="R2227">
        <v>511</v>
      </c>
      <c r="S2227">
        <v>509</v>
      </c>
      <c r="T2227">
        <v>1.6189329616018246</v>
      </c>
      <c r="U2227">
        <v>1.3874241165635941</v>
      </c>
      <c r="V2227">
        <v>15.015655577299412</v>
      </c>
      <c r="W2227">
        <v>59.062868369351683</v>
      </c>
      <c r="X2227">
        <v>144.19371868725531</v>
      </c>
      <c r="Y2227">
        <v>132.40254403131109</v>
      </c>
      <c r="Z2227">
        <v>132.92278978388995</v>
      </c>
      <c r="AA2227">
        <v>20.143776705418901</v>
      </c>
      <c r="AB2227">
        <v>3.9351292313153854</v>
      </c>
      <c r="AC2227">
        <v>-29.643473214532921</v>
      </c>
      <c r="AD2227">
        <v>25</v>
      </c>
      <c r="AE2227">
        <v>0</v>
      </c>
      <c r="AF2227">
        <v>0</v>
      </c>
      <c r="AG2227">
        <v>4</v>
      </c>
      <c r="AH2227">
        <v>8</v>
      </c>
      <c r="AI2227">
        <v>1</v>
      </c>
      <c r="AJ2227">
        <v>7</v>
      </c>
      <c r="AK2227">
        <v>4</v>
      </c>
      <c r="AL2227">
        <v>9</v>
      </c>
      <c r="AM2227">
        <v>5</v>
      </c>
    </row>
    <row r="2228" spans="1:39">
      <c r="A2228">
        <v>7</v>
      </c>
      <c r="B2228">
        <v>12</v>
      </c>
      <c r="C2228">
        <v>2022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83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99</v>
      </c>
      <c r="P2228">
        <v>9999</v>
      </c>
      <c r="Q2228">
        <v>74</v>
      </c>
      <c r="R2228">
        <v>459</v>
      </c>
      <c r="S2228">
        <v>459</v>
      </c>
      <c r="T2228">
        <v>1.4541883158028128</v>
      </c>
      <c r="U2228">
        <v>1.3626460859766281</v>
      </c>
      <c r="V2228">
        <v>13.862745098039211</v>
      </c>
      <c r="W2228">
        <v>56.980392156862735</v>
      </c>
      <c r="X2228">
        <v>156.84716645777129</v>
      </c>
      <c r="Y2228">
        <v>144.76993464052285</v>
      </c>
      <c r="Z2228">
        <v>144.76993464052285</v>
      </c>
      <c r="AA2228">
        <v>22.650887678673609</v>
      </c>
      <c r="AB2228">
        <v>5.2751779346982444</v>
      </c>
      <c r="AC2228">
        <v>-28.389539337980821</v>
      </c>
      <c r="AD2228">
        <v>6</v>
      </c>
      <c r="AE2228">
        <v>0</v>
      </c>
      <c r="AF2228">
        <v>0</v>
      </c>
      <c r="AG2228">
        <v>1</v>
      </c>
      <c r="AH2228">
        <v>14</v>
      </c>
      <c r="AI2228">
        <v>1</v>
      </c>
      <c r="AJ2228">
        <v>7</v>
      </c>
      <c r="AK2228">
        <v>0</v>
      </c>
      <c r="AL2228">
        <v>7</v>
      </c>
      <c r="AM2228">
        <v>5</v>
      </c>
    </row>
    <row r="2229" spans="1:39">
      <c r="A2229">
        <v>7</v>
      </c>
      <c r="B2229">
        <v>13</v>
      </c>
      <c r="C2229">
        <v>2021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6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9999</v>
      </c>
      <c r="Q2229">
        <v>243</v>
      </c>
      <c r="R2229">
        <v>11463</v>
      </c>
      <c r="S2229">
        <v>11463</v>
      </c>
      <c r="T2229">
        <v>36.012063711476223</v>
      </c>
      <c r="U2229">
        <v>37.029161871353331</v>
      </c>
      <c r="V2229">
        <v>15.052865741952372</v>
      </c>
      <c r="W2229">
        <v>59.183372590072402</v>
      </c>
      <c r="X2229">
        <v>171.39410335141173</v>
      </c>
      <c r="Y2229">
        <v>158.19675739335301</v>
      </c>
      <c r="Z2229">
        <v>158.19675739335301</v>
      </c>
      <c r="AA2229">
        <v>31.580439607457514</v>
      </c>
      <c r="AB2229">
        <v>4.7715731020171503</v>
      </c>
      <c r="AC2229">
        <v>-40.218134224247954</v>
      </c>
      <c r="AD2229">
        <v>454</v>
      </c>
      <c r="AE2229">
        <v>0</v>
      </c>
      <c r="AF2229">
        <v>0</v>
      </c>
      <c r="AG2229">
        <v>35</v>
      </c>
      <c r="AH2229">
        <v>440</v>
      </c>
      <c r="AI2229">
        <v>63</v>
      </c>
      <c r="AJ2229">
        <v>72</v>
      </c>
      <c r="AK2229">
        <v>45</v>
      </c>
      <c r="AL2229">
        <v>37</v>
      </c>
      <c r="AM2229">
        <v>16</v>
      </c>
    </row>
    <row r="2230" spans="1:39">
      <c r="A2230">
        <v>7</v>
      </c>
      <c r="B2230">
        <v>14</v>
      </c>
      <c r="C2230">
        <v>2021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24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99</v>
      </c>
      <c r="P2230">
        <v>9999</v>
      </c>
      <c r="Q2230">
        <v>228</v>
      </c>
      <c r="R2230">
        <v>10824</v>
      </c>
      <c r="S2230">
        <v>10826</v>
      </c>
      <c r="T2230">
        <v>34.004586723634191</v>
      </c>
      <c r="U2230">
        <v>33.88427031191695</v>
      </c>
      <c r="V2230">
        <v>15.233924611973388</v>
      </c>
      <c r="W2230">
        <v>59.394328468501762</v>
      </c>
      <c r="X2230">
        <v>166.06912310751173</v>
      </c>
      <c r="Y2230">
        <v>153.30712583148505</v>
      </c>
      <c r="Z2230">
        <v>153.27880380565253</v>
      </c>
      <c r="AA2230">
        <v>28.901963223364501</v>
      </c>
      <c r="AB2230">
        <v>4.2456399187399532</v>
      </c>
      <c r="AC2230">
        <v>-40.392838813510672</v>
      </c>
      <c r="AD2230">
        <v>352</v>
      </c>
      <c r="AE2230">
        <v>0</v>
      </c>
      <c r="AF2230">
        <v>0</v>
      </c>
      <c r="AG2230">
        <v>38</v>
      </c>
      <c r="AH2230">
        <v>1283</v>
      </c>
      <c r="AI2230">
        <v>98</v>
      </c>
      <c r="AJ2230">
        <v>202</v>
      </c>
      <c r="AK2230">
        <v>55</v>
      </c>
      <c r="AL2230">
        <v>89</v>
      </c>
      <c r="AM2230">
        <v>25</v>
      </c>
    </row>
    <row r="2231" spans="1:39">
      <c r="A2231">
        <v>7</v>
      </c>
      <c r="B2231">
        <v>15</v>
      </c>
      <c r="C2231">
        <v>2021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49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99</v>
      </c>
      <c r="P2231">
        <v>9999</v>
      </c>
      <c r="Q2231">
        <v>145</v>
      </c>
      <c r="R2231">
        <v>3305</v>
      </c>
      <c r="S2231">
        <v>3305</v>
      </c>
      <c r="T2231">
        <v>10.382960007539822</v>
      </c>
      <c r="U2231">
        <v>9.905735278897799</v>
      </c>
      <c r="V2231">
        <v>14.856883509833583</v>
      </c>
      <c r="W2231">
        <v>58.747049924357043</v>
      </c>
      <c r="X2231">
        <v>159.02504986862877</v>
      </c>
      <c r="Y2231">
        <v>146.78012102874405</v>
      </c>
      <c r="Z2231">
        <v>146.78012102874405</v>
      </c>
      <c r="AA2231">
        <v>29.141115867353548</v>
      </c>
      <c r="AB2231">
        <v>4.5412393003767644</v>
      </c>
      <c r="AC2231">
        <v>-43.955866605594849</v>
      </c>
      <c r="AD2231">
        <v>126</v>
      </c>
      <c r="AE2231">
        <v>0</v>
      </c>
      <c r="AF2231">
        <v>0</v>
      </c>
      <c r="AG2231">
        <v>13</v>
      </c>
      <c r="AH2231">
        <v>252</v>
      </c>
      <c r="AI2231">
        <v>27</v>
      </c>
      <c r="AJ2231">
        <v>27</v>
      </c>
      <c r="AK2231">
        <v>14</v>
      </c>
      <c r="AL2231">
        <v>66</v>
      </c>
      <c r="AM2231">
        <v>16</v>
      </c>
    </row>
    <row r="2232" spans="1:39">
      <c r="A2232">
        <v>7</v>
      </c>
      <c r="B2232">
        <v>16</v>
      </c>
      <c r="C2232">
        <v>2021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80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99</v>
      </c>
      <c r="P2232">
        <v>9999</v>
      </c>
      <c r="Q2232">
        <v>177</v>
      </c>
      <c r="R2232">
        <v>5731</v>
      </c>
      <c r="S2232">
        <v>5731</v>
      </c>
      <c r="T2232">
        <v>18.004461059972986</v>
      </c>
      <c r="U2232">
        <v>17.734732239630901</v>
      </c>
      <c r="V2232">
        <v>14.658523817832839</v>
      </c>
      <c r="W2232">
        <v>58.346536381085293</v>
      </c>
      <c r="X2232">
        <v>164.18917245604803</v>
      </c>
      <c r="Y2232">
        <v>151.54660617693236</v>
      </c>
      <c r="Z2232">
        <v>151.54660617693236</v>
      </c>
      <c r="AA2232">
        <v>29.902878798562295</v>
      </c>
      <c r="AB2232">
        <v>4.8254432894456238</v>
      </c>
      <c r="AC2232">
        <v>-49.199428401751618</v>
      </c>
      <c r="AD2232">
        <v>133</v>
      </c>
      <c r="AE2232">
        <v>1</v>
      </c>
      <c r="AF2232">
        <v>0</v>
      </c>
      <c r="AG2232">
        <v>34</v>
      </c>
      <c r="AH2232">
        <v>572</v>
      </c>
      <c r="AI2232">
        <v>125</v>
      </c>
      <c r="AJ2232">
        <v>142</v>
      </c>
      <c r="AK2232">
        <v>54</v>
      </c>
      <c r="AL2232">
        <v>98</v>
      </c>
      <c r="AM2232">
        <v>35</v>
      </c>
    </row>
    <row r="2233" spans="1:39">
      <c r="A2233">
        <v>7</v>
      </c>
      <c r="B2233">
        <v>17</v>
      </c>
      <c r="C2233">
        <v>2021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81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99</v>
      </c>
      <c r="P2233">
        <v>9999</v>
      </c>
      <c r="Q2233">
        <v>34</v>
      </c>
      <c r="R2233">
        <v>176</v>
      </c>
      <c r="S2233">
        <v>176</v>
      </c>
      <c r="T2233">
        <v>0.55292010932738511</v>
      </c>
      <c r="U2233">
        <v>0.47810129134681406</v>
      </c>
      <c r="V2233">
        <v>14.835227272727275</v>
      </c>
      <c r="W2233">
        <v>58.77272727272728</v>
      </c>
      <c r="X2233">
        <v>144.13104501132656</v>
      </c>
      <c r="Y2233">
        <v>133.0329545454546</v>
      </c>
      <c r="Z2233">
        <v>133.0329545454546</v>
      </c>
      <c r="AA2233">
        <v>14.289369233414002</v>
      </c>
      <c r="AB2233">
        <v>3.9735697047298575</v>
      </c>
      <c r="AC2233">
        <v>-38.126570298421314</v>
      </c>
      <c r="AD2233">
        <v>5</v>
      </c>
      <c r="AE2233">
        <v>0</v>
      </c>
      <c r="AF2233">
        <v>0</v>
      </c>
      <c r="AG2233">
        <v>1</v>
      </c>
      <c r="AH2233">
        <v>4</v>
      </c>
      <c r="AI2233">
        <v>0</v>
      </c>
      <c r="AJ2233">
        <v>1</v>
      </c>
      <c r="AK2233">
        <v>0</v>
      </c>
      <c r="AL2233">
        <v>3</v>
      </c>
      <c r="AM2233">
        <v>2</v>
      </c>
    </row>
    <row r="2234" spans="1:39">
      <c r="A2234">
        <v>7</v>
      </c>
      <c r="B2234">
        <v>18</v>
      </c>
      <c r="C2234">
        <v>2021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83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99</v>
      </c>
      <c r="P2234">
        <v>9999</v>
      </c>
      <c r="Q2234">
        <v>74</v>
      </c>
      <c r="R2234">
        <v>332</v>
      </c>
      <c r="S2234">
        <v>332</v>
      </c>
      <c r="T2234">
        <v>1.0430083880493861</v>
      </c>
      <c r="U2234">
        <v>0.96799900685421092</v>
      </c>
      <c r="V2234">
        <v>13.792168674698797</v>
      </c>
      <c r="W2234">
        <v>56.978915662650607</v>
      </c>
      <c r="X2234">
        <v>154.69886044720582</v>
      </c>
      <c r="Y2234">
        <v>142.78704819277112</v>
      </c>
      <c r="Z2234">
        <v>142.78704819277112</v>
      </c>
      <c r="AA2234">
        <v>20.988437314992925</v>
      </c>
      <c r="AB2234">
        <v>4.9996543283037278</v>
      </c>
      <c r="AC2234">
        <v>-28.6743692365791</v>
      </c>
      <c r="AD2234">
        <v>6</v>
      </c>
      <c r="AE2234">
        <v>0</v>
      </c>
      <c r="AF2234">
        <v>0</v>
      </c>
      <c r="AG2234">
        <v>1</v>
      </c>
      <c r="AH2234">
        <v>16</v>
      </c>
      <c r="AI2234">
        <v>1</v>
      </c>
      <c r="AJ2234">
        <v>8</v>
      </c>
      <c r="AK2234">
        <v>0</v>
      </c>
      <c r="AL2234">
        <v>8</v>
      </c>
      <c r="AM2234">
        <v>3</v>
      </c>
    </row>
    <row r="2235" spans="1:39">
      <c r="A2235">
        <v>7</v>
      </c>
      <c r="B2235">
        <v>19</v>
      </c>
      <c r="C2235">
        <v>2020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6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99</v>
      </c>
      <c r="P2235">
        <v>9999</v>
      </c>
      <c r="Q2235">
        <v>254</v>
      </c>
      <c r="R2235">
        <v>10502</v>
      </c>
      <c r="S2235">
        <v>10502</v>
      </c>
      <c r="T2235">
        <v>32.600732600732599</v>
      </c>
      <c r="U2235">
        <v>33.37548986969805</v>
      </c>
      <c r="V2235">
        <v>15.191487335745572</v>
      </c>
      <c r="W2235">
        <v>59.476575890306627</v>
      </c>
      <c r="X2235">
        <v>168.96183835798342</v>
      </c>
      <c r="Y2235">
        <v>155.95177680441856</v>
      </c>
      <c r="Z2235">
        <v>155.95177680441856</v>
      </c>
      <c r="AA2235">
        <v>31.308004320172302</v>
      </c>
      <c r="AB2235">
        <v>4.7833438882728805</v>
      </c>
      <c r="AC2235">
        <v>-41.264367143361589</v>
      </c>
      <c r="AD2235">
        <v>379</v>
      </c>
      <c r="AE2235">
        <v>0</v>
      </c>
      <c r="AF2235">
        <v>0</v>
      </c>
      <c r="AG2235">
        <v>24</v>
      </c>
      <c r="AH2235">
        <v>541</v>
      </c>
      <c r="AI2235">
        <v>78</v>
      </c>
      <c r="AJ2235">
        <v>72</v>
      </c>
      <c r="AK2235">
        <v>45</v>
      </c>
      <c r="AL2235">
        <v>66</v>
      </c>
      <c r="AM2235">
        <v>19</v>
      </c>
    </row>
    <row r="2236" spans="1:39">
      <c r="A2236">
        <v>7</v>
      </c>
      <c r="B2236">
        <v>20</v>
      </c>
      <c r="C2236">
        <v>2020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24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99</v>
      </c>
      <c r="P2236">
        <v>9999</v>
      </c>
      <c r="Q2236">
        <v>213</v>
      </c>
      <c r="R2236">
        <v>11341</v>
      </c>
      <c r="S2236">
        <v>11341</v>
      </c>
      <c r="T2236">
        <v>35.205190289936056</v>
      </c>
      <c r="U2236">
        <v>35.305497947301227</v>
      </c>
      <c r="V2236">
        <v>15.152808394321488</v>
      </c>
      <c r="W2236">
        <v>59.237280663080845</v>
      </c>
      <c r="X2236">
        <v>165.50990218235265</v>
      </c>
      <c r="Y2236">
        <v>152.76563971431091</v>
      </c>
      <c r="Z2236">
        <v>152.76563971431091</v>
      </c>
      <c r="AA2236">
        <v>29.767667300213368</v>
      </c>
      <c r="AB2236">
        <v>4.3311524717041872</v>
      </c>
      <c r="AC2236">
        <v>-42.773347555112849</v>
      </c>
      <c r="AD2236">
        <v>477</v>
      </c>
      <c r="AE2236">
        <v>0</v>
      </c>
      <c r="AF2236">
        <v>0</v>
      </c>
      <c r="AG2236">
        <v>21</v>
      </c>
      <c r="AH2236">
        <v>1432</v>
      </c>
      <c r="AI2236">
        <v>161</v>
      </c>
      <c r="AJ2236">
        <v>248</v>
      </c>
      <c r="AK2236">
        <v>117</v>
      </c>
      <c r="AL2236">
        <v>85</v>
      </c>
      <c r="AM2236">
        <v>15</v>
      </c>
    </row>
    <row r="2237" spans="1:39">
      <c r="A2237">
        <v>7</v>
      </c>
      <c r="B2237">
        <v>21</v>
      </c>
      <c r="C2237">
        <v>2020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49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99</v>
      </c>
      <c r="P2237">
        <v>9999</v>
      </c>
      <c r="Q2237">
        <v>137</v>
      </c>
      <c r="R2237">
        <v>3998</v>
      </c>
      <c r="S2237">
        <v>3998</v>
      </c>
      <c r="T2237">
        <v>12.41075308871919</v>
      </c>
      <c r="U2237">
        <v>11.977210759786953</v>
      </c>
      <c r="V2237">
        <v>14.831415707853925</v>
      </c>
      <c r="W2237">
        <v>58.693596798399206</v>
      </c>
      <c r="X2237">
        <v>159.27436903717265</v>
      </c>
      <c r="Y2237">
        <v>147.01024262131077</v>
      </c>
      <c r="Z2237">
        <v>147.01024262131077</v>
      </c>
      <c r="AA2237">
        <v>31.602551003535861</v>
      </c>
      <c r="AB2237">
        <v>4.7489146248977185</v>
      </c>
      <c r="AC2237">
        <v>-48.910191400679054</v>
      </c>
      <c r="AD2237">
        <v>240</v>
      </c>
      <c r="AE2237">
        <v>0</v>
      </c>
      <c r="AF2237">
        <v>0</v>
      </c>
      <c r="AG2237">
        <v>36</v>
      </c>
      <c r="AH2237">
        <v>430</v>
      </c>
      <c r="AI2237">
        <v>41</v>
      </c>
      <c r="AJ2237">
        <v>14</v>
      </c>
      <c r="AK2237">
        <v>24</v>
      </c>
      <c r="AL2237">
        <v>74</v>
      </c>
      <c r="AM2237">
        <v>19</v>
      </c>
    </row>
    <row r="2238" spans="1:39">
      <c r="A2238">
        <v>7</v>
      </c>
      <c r="B2238">
        <v>22</v>
      </c>
      <c r="C2238">
        <v>2020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80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99</v>
      </c>
      <c r="P2238">
        <v>9999</v>
      </c>
      <c r="Q2238">
        <v>155</v>
      </c>
      <c r="R2238">
        <v>5799</v>
      </c>
      <c r="S2238">
        <v>5799</v>
      </c>
      <c r="T2238">
        <v>18.00149003538834</v>
      </c>
      <c r="U2238">
        <v>17.718852923480071</v>
      </c>
      <c r="V2238">
        <v>14.914640455250908</v>
      </c>
      <c r="W2238">
        <v>58.799620624245549</v>
      </c>
      <c r="X2238">
        <v>162.44841780730741</v>
      </c>
      <c r="Y2238">
        <v>149.93988963614379</v>
      </c>
      <c r="Z2238">
        <v>149.93988963614379</v>
      </c>
      <c r="AA2238">
        <v>30.141290246814279</v>
      </c>
      <c r="AB2238">
        <v>4.6001184440348988</v>
      </c>
      <c r="AC2238">
        <v>-50.361910810595163</v>
      </c>
      <c r="AD2238">
        <v>164</v>
      </c>
      <c r="AE2238">
        <v>0</v>
      </c>
      <c r="AF2238">
        <v>0</v>
      </c>
      <c r="AG2238">
        <v>17</v>
      </c>
      <c r="AH2238">
        <v>658</v>
      </c>
      <c r="AI2238">
        <v>158</v>
      </c>
      <c r="AJ2238">
        <v>136</v>
      </c>
      <c r="AK2238">
        <v>83</v>
      </c>
      <c r="AL2238">
        <v>136</v>
      </c>
      <c r="AM2238">
        <v>34</v>
      </c>
    </row>
    <row r="2239" spans="1:39">
      <c r="A2239">
        <v>7</v>
      </c>
      <c r="B2239">
        <v>23</v>
      </c>
      <c r="C2239">
        <v>2020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81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99</v>
      </c>
      <c r="P2239">
        <v>9999</v>
      </c>
      <c r="Q2239">
        <v>23</v>
      </c>
      <c r="R2239">
        <v>165</v>
      </c>
      <c r="S2239">
        <v>165</v>
      </c>
      <c r="T2239">
        <v>0.5121996647420376</v>
      </c>
      <c r="U2239">
        <v>0.45587202285420558</v>
      </c>
      <c r="V2239">
        <v>14.654545454545453</v>
      </c>
      <c r="W2239">
        <v>58.339393939393936</v>
      </c>
      <c r="X2239">
        <v>146.88991759414299</v>
      </c>
      <c r="Y2239">
        <v>135.57939393939395</v>
      </c>
      <c r="Z2239">
        <v>135.57939393939395</v>
      </c>
      <c r="AA2239">
        <v>17.275480950090465</v>
      </c>
      <c r="AB2239">
        <v>4.1800347536571874</v>
      </c>
      <c r="AC2239">
        <v>-26.497243119478341</v>
      </c>
      <c r="AD2239">
        <v>3</v>
      </c>
      <c r="AE2239">
        <v>0</v>
      </c>
      <c r="AF2239">
        <v>0</v>
      </c>
      <c r="AG2239">
        <v>0</v>
      </c>
      <c r="AH2239">
        <v>2</v>
      </c>
      <c r="AI2239">
        <v>0</v>
      </c>
      <c r="AJ2239">
        <v>8</v>
      </c>
      <c r="AK2239">
        <v>0</v>
      </c>
      <c r="AL2239">
        <v>3</v>
      </c>
      <c r="AM2239">
        <v>1</v>
      </c>
    </row>
    <row r="2240" spans="1:39">
      <c r="A2240">
        <v>7</v>
      </c>
      <c r="B2240">
        <v>24</v>
      </c>
      <c r="C2240">
        <v>2020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83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99</v>
      </c>
      <c r="P2240">
        <v>9999</v>
      </c>
      <c r="Q2240">
        <v>67</v>
      </c>
      <c r="R2240">
        <v>409</v>
      </c>
      <c r="S2240">
        <v>409</v>
      </c>
      <c r="T2240">
        <v>1.2696343204817779</v>
      </c>
      <c r="U2240">
        <v>1.167076476879517</v>
      </c>
      <c r="V2240">
        <v>14.42542787286064</v>
      </c>
      <c r="W2240">
        <v>57.814180929095357</v>
      </c>
      <c r="X2240">
        <v>151.70818024566427</v>
      </c>
      <c r="Y2240">
        <v>140.02665036674824</v>
      </c>
      <c r="Z2240">
        <v>140.02665036674824</v>
      </c>
      <c r="AA2240">
        <v>25.071780545735518</v>
      </c>
      <c r="AB2240">
        <v>5.4785373073831618</v>
      </c>
      <c r="AC2240">
        <v>-10.70540053956732</v>
      </c>
      <c r="AD2240">
        <v>6</v>
      </c>
      <c r="AE2240">
        <v>0</v>
      </c>
      <c r="AF2240">
        <v>0</v>
      </c>
      <c r="AG2240">
        <v>0</v>
      </c>
      <c r="AH2240">
        <v>20</v>
      </c>
      <c r="AI2240">
        <v>4</v>
      </c>
      <c r="AJ2240">
        <v>7</v>
      </c>
      <c r="AK2240">
        <v>0</v>
      </c>
      <c r="AL2240">
        <v>7</v>
      </c>
      <c r="AM2240">
        <v>1</v>
      </c>
    </row>
    <row r="2241" spans="1:39">
      <c r="A2241">
        <v>7</v>
      </c>
      <c r="B2241">
        <v>25</v>
      </c>
      <c r="C2241">
        <v>2019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6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99</v>
      </c>
      <c r="P2241">
        <v>9999</v>
      </c>
      <c r="Q2241">
        <v>280</v>
      </c>
      <c r="R2241">
        <v>11888</v>
      </c>
      <c r="S2241">
        <v>11888</v>
      </c>
      <c r="T2241">
        <v>36.058115199126448</v>
      </c>
      <c r="U2241">
        <v>36.821597396982177</v>
      </c>
      <c r="V2241">
        <v>15.119700538358003</v>
      </c>
      <c r="W2241">
        <v>59.319565948855981</v>
      </c>
      <c r="X2241">
        <v>168.20037759427373</v>
      </c>
      <c r="Y2241">
        <v>155.24894851951541</v>
      </c>
      <c r="Z2241">
        <v>155.24894851951541</v>
      </c>
      <c r="AA2241">
        <v>31.671083167278699</v>
      </c>
      <c r="AB2241">
        <v>4.8193385058471634</v>
      </c>
      <c r="AC2241">
        <v>-46.654567145090482</v>
      </c>
      <c r="AD2241">
        <v>340</v>
      </c>
      <c r="AE2241">
        <v>0</v>
      </c>
      <c r="AF2241">
        <v>0</v>
      </c>
      <c r="AG2241">
        <v>26</v>
      </c>
      <c r="AH2241">
        <v>595</v>
      </c>
      <c r="AI2241">
        <v>87</v>
      </c>
      <c r="AJ2241">
        <v>94</v>
      </c>
      <c r="AK2241">
        <v>73</v>
      </c>
      <c r="AL2241">
        <v>50</v>
      </c>
      <c r="AM2241">
        <v>33</v>
      </c>
    </row>
    <row r="2242" spans="1:39">
      <c r="A2242">
        <v>7</v>
      </c>
      <c r="B2242">
        <v>26</v>
      </c>
      <c r="C2242">
        <v>2019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24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99</v>
      </c>
      <c r="P2242">
        <v>9999</v>
      </c>
      <c r="Q2242">
        <v>224</v>
      </c>
      <c r="R2242">
        <v>12612</v>
      </c>
      <c r="S2242">
        <v>12577</v>
      </c>
      <c r="T2242">
        <v>38.254117504322245</v>
      </c>
      <c r="U2242">
        <v>38.772459464709151</v>
      </c>
      <c r="V2242">
        <v>14.96836346336822</v>
      </c>
      <c r="W2242">
        <v>58.912777291882009</v>
      </c>
      <c r="X2242">
        <v>167.40158730322403</v>
      </c>
      <c r="Y2242">
        <v>154.08991912464228</v>
      </c>
      <c r="Z2242">
        <v>154.51872942673037</v>
      </c>
      <c r="AA2242">
        <v>30.542786538449</v>
      </c>
      <c r="AB2242">
        <v>4.6112214237595213</v>
      </c>
      <c r="AC2242">
        <v>-42.257851070268487</v>
      </c>
      <c r="AD2242">
        <v>508</v>
      </c>
      <c r="AE2242">
        <v>1</v>
      </c>
      <c r="AF2242">
        <v>0</v>
      </c>
      <c r="AG2242">
        <v>26</v>
      </c>
      <c r="AH2242">
        <v>1456</v>
      </c>
      <c r="AI2242">
        <v>142</v>
      </c>
      <c r="AJ2242">
        <v>227</v>
      </c>
      <c r="AK2242">
        <v>97</v>
      </c>
      <c r="AL2242">
        <v>85</v>
      </c>
      <c r="AM2242">
        <v>26</v>
      </c>
    </row>
    <row r="2243" spans="1:39">
      <c r="A2243">
        <v>7</v>
      </c>
      <c r="B2243">
        <v>27</v>
      </c>
      <c r="C2243">
        <v>2019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49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99</v>
      </c>
      <c r="P2243">
        <v>9999</v>
      </c>
      <c r="Q2243">
        <v>123</v>
      </c>
      <c r="R2243">
        <v>3916</v>
      </c>
      <c r="S2243">
        <v>3916</v>
      </c>
      <c r="T2243">
        <v>11.87782462313082</v>
      </c>
      <c r="U2243">
        <v>11.339573507787248</v>
      </c>
      <c r="V2243">
        <v>15.119254341164453</v>
      </c>
      <c r="W2243">
        <v>59.242594484167526</v>
      </c>
      <c r="X2243">
        <v>157.24874034021036</v>
      </c>
      <c r="Y2243">
        <v>145.14058733401453</v>
      </c>
      <c r="Z2243">
        <v>145.14058733401453</v>
      </c>
      <c r="AA2243">
        <v>30.419549019098572</v>
      </c>
      <c r="AB2243">
        <v>4.4728649371146156</v>
      </c>
      <c r="AC2243">
        <v>-51.236200791217342</v>
      </c>
      <c r="AD2243">
        <v>148</v>
      </c>
      <c r="AE2243">
        <v>1</v>
      </c>
      <c r="AF2243">
        <v>0</v>
      </c>
      <c r="AG2243">
        <v>26</v>
      </c>
      <c r="AH2243">
        <v>424</v>
      </c>
      <c r="AI2243">
        <v>53</v>
      </c>
      <c r="AJ2243">
        <v>34</v>
      </c>
      <c r="AK2243">
        <v>28</v>
      </c>
      <c r="AL2243">
        <v>60</v>
      </c>
      <c r="AM2243">
        <v>22</v>
      </c>
    </row>
    <row r="2244" spans="1:39">
      <c r="A2244">
        <v>7</v>
      </c>
      <c r="B2244">
        <v>28</v>
      </c>
      <c r="C2244">
        <v>2019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80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99</v>
      </c>
      <c r="P2244">
        <v>9999</v>
      </c>
      <c r="Q2244">
        <v>160</v>
      </c>
      <c r="R2244">
        <v>3801</v>
      </c>
      <c r="S2244">
        <v>3801</v>
      </c>
      <c r="T2244">
        <v>11.529012102277896</v>
      </c>
      <c r="U2244">
        <v>11.009688535807227</v>
      </c>
      <c r="V2244">
        <v>15.022099447513812</v>
      </c>
      <c r="W2244">
        <v>59.125493291239152</v>
      </c>
      <c r="X2244">
        <v>157.2933278948376</v>
      </c>
      <c r="Y2244">
        <v>145.18174164693477</v>
      </c>
      <c r="Z2244">
        <v>145.18174164693477</v>
      </c>
      <c r="AA2244">
        <v>28.449391099842128</v>
      </c>
      <c r="AB2244">
        <v>4.6302125912157619</v>
      </c>
      <c r="AC2244">
        <v>-45.623996240759375</v>
      </c>
      <c r="AD2244">
        <v>111</v>
      </c>
      <c r="AE2244">
        <v>0</v>
      </c>
      <c r="AF2244">
        <v>0</v>
      </c>
      <c r="AG2244">
        <v>17</v>
      </c>
      <c r="AH2244">
        <v>352</v>
      </c>
      <c r="AI2244">
        <v>135</v>
      </c>
      <c r="AJ2244">
        <v>137</v>
      </c>
      <c r="AK2244">
        <v>51</v>
      </c>
      <c r="AL2244">
        <v>89</v>
      </c>
      <c r="AM2244">
        <v>31</v>
      </c>
    </row>
    <row r="2245" spans="1:39">
      <c r="A2245">
        <v>7</v>
      </c>
      <c r="B2245">
        <v>29</v>
      </c>
      <c r="C2245">
        <v>2019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81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99</v>
      </c>
      <c r="P2245">
        <v>9999</v>
      </c>
      <c r="Q2245">
        <v>25</v>
      </c>
      <c r="R2245">
        <v>151</v>
      </c>
      <c r="S2245">
        <v>151</v>
      </c>
      <c r="T2245">
        <v>0.45800600564166322</v>
      </c>
      <c r="U2245">
        <v>0.40652004207910197</v>
      </c>
      <c r="V2245">
        <v>14.834437086092709</v>
      </c>
      <c r="W2245">
        <v>58.549668874172198</v>
      </c>
      <c r="X2245">
        <v>146.1968960989575</v>
      </c>
      <c r="Y2245">
        <v>134.93973509933778</v>
      </c>
      <c r="Z2245">
        <v>134.93973509933778</v>
      </c>
      <c r="AA2245">
        <v>14.477258162487718</v>
      </c>
      <c r="AB2245">
        <v>4.1760730337328749</v>
      </c>
      <c r="AC2245">
        <v>-41.900824615941609</v>
      </c>
      <c r="AD2245">
        <v>6</v>
      </c>
      <c r="AE2245">
        <v>0</v>
      </c>
      <c r="AF2245">
        <v>0</v>
      </c>
      <c r="AG2245">
        <v>3</v>
      </c>
      <c r="AH2245">
        <v>5</v>
      </c>
      <c r="AI2245">
        <v>1</v>
      </c>
      <c r="AJ2245">
        <v>6</v>
      </c>
      <c r="AK2245">
        <v>0</v>
      </c>
      <c r="AL2245">
        <v>9</v>
      </c>
      <c r="AM2245">
        <v>6</v>
      </c>
    </row>
    <row r="2246" spans="1:39">
      <c r="A2246">
        <v>7</v>
      </c>
      <c r="B2246">
        <v>30</v>
      </c>
      <c r="C2246">
        <v>2019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83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99</v>
      </c>
      <c r="P2246">
        <v>9999</v>
      </c>
      <c r="Q2246">
        <v>58</v>
      </c>
      <c r="R2246">
        <v>601</v>
      </c>
      <c r="S2246">
        <v>601</v>
      </c>
      <c r="T2246">
        <v>1.8229245655009247</v>
      </c>
      <c r="U2246">
        <v>1.6501610526351129</v>
      </c>
      <c r="V2246">
        <v>15.8369384359401</v>
      </c>
      <c r="W2246">
        <v>60.770382695507507</v>
      </c>
      <c r="X2246">
        <v>149.10252504403078</v>
      </c>
      <c r="Y2246">
        <v>137.62163061564064</v>
      </c>
      <c r="Z2246">
        <v>137.62163061564064</v>
      </c>
      <c r="AA2246">
        <v>27.827182953927871</v>
      </c>
      <c r="AB2246">
        <v>3.9506760962234377</v>
      </c>
      <c r="AC2246">
        <v>-22.931946471600039</v>
      </c>
      <c r="AD2246">
        <v>15</v>
      </c>
      <c r="AE2246">
        <v>0</v>
      </c>
      <c r="AF2246">
        <v>0</v>
      </c>
      <c r="AG2246">
        <v>1</v>
      </c>
      <c r="AH2246">
        <v>22</v>
      </c>
      <c r="AI2246">
        <v>6</v>
      </c>
      <c r="AJ2246">
        <v>14</v>
      </c>
      <c r="AK2246">
        <v>3</v>
      </c>
      <c r="AL2246">
        <v>4</v>
      </c>
      <c r="AM2246">
        <v>3</v>
      </c>
    </row>
    <row r="2247" spans="1:39">
      <c r="A2247">
        <v>7</v>
      </c>
      <c r="B2247">
        <v>31</v>
      </c>
      <c r="C2247">
        <v>2018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6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99</v>
      </c>
      <c r="P2247">
        <v>9999</v>
      </c>
      <c r="Q2247">
        <v>298</v>
      </c>
      <c r="R2247">
        <v>13233</v>
      </c>
      <c r="S2247">
        <v>13233</v>
      </c>
      <c r="T2247">
        <v>39.966777408637881</v>
      </c>
      <c r="U2247">
        <v>40.936384507316042</v>
      </c>
      <c r="V2247">
        <v>14.86397642257991</v>
      </c>
      <c r="W2247">
        <v>58.825360840323441</v>
      </c>
      <c r="X2247">
        <v>169.82972654708891</v>
      </c>
      <c r="Y2247">
        <v>156.75283760296227</v>
      </c>
      <c r="Z2247">
        <v>156.75283760296227</v>
      </c>
      <c r="AA2247">
        <v>31.230097697373768</v>
      </c>
      <c r="AB2247">
        <v>5.0899816022062385</v>
      </c>
      <c r="AC2247">
        <v>-49.241275434849889</v>
      </c>
      <c r="AD2247">
        <v>341</v>
      </c>
      <c r="AE2247">
        <v>0</v>
      </c>
      <c r="AF2247">
        <v>0</v>
      </c>
      <c r="AG2247">
        <v>27</v>
      </c>
      <c r="AH2247">
        <v>786</v>
      </c>
      <c r="AI2247">
        <v>116</v>
      </c>
      <c r="AJ2247">
        <v>94</v>
      </c>
      <c r="AK2247">
        <v>84</v>
      </c>
      <c r="AL2247">
        <v>149</v>
      </c>
      <c r="AM2247">
        <v>31</v>
      </c>
    </row>
    <row r="2248" spans="1:39">
      <c r="A2248">
        <v>7</v>
      </c>
      <c r="B2248">
        <v>32</v>
      </c>
      <c r="C2248">
        <v>2018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24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99</v>
      </c>
      <c r="P2248">
        <v>9999</v>
      </c>
      <c r="Q2248">
        <v>242</v>
      </c>
      <c r="R2248">
        <v>14112</v>
      </c>
      <c r="S2248">
        <v>14111</v>
      </c>
      <c r="T2248">
        <v>42.621564482029598</v>
      </c>
      <c r="U2248">
        <v>42.580715303078549</v>
      </c>
      <c r="V2248">
        <v>14.822704081632653</v>
      </c>
      <c r="W2248">
        <v>58.637233364042253</v>
      </c>
      <c r="X2248">
        <v>165.65802783735398</v>
      </c>
      <c r="Y2248">
        <v>152.89336026077126</v>
      </c>
      <c r="Z2248">
        <v>152.90419530862479</v>
      </c>
      <c r="AA2248">
        <v>30.639889566673514</v>
      </c>
      <c r="AB2248">
        <v>4.6436473766710353</v>
      </c>
      <c r="AC2248">
        <v>-45.360805714256109</v>
      </c>
      <c r="AD2248">
        <v>476</v>
      </c>
      <c r="AE2248">
        <v>0</v>
      </c>
      <c r="AF2248">
        <v>0</v>
      </c>
      <c r="AG2248">
        <v>28</v>
      </c>
      <c r="AH2248">
        <v>1263</v>
      </c>
      <c r="AI2248">
        <v>160</v>
      </c>
      <c r="AJ2248">
        <v>118</v>
      </c>
      <c r="AK2248">
        <v>120</v>
      </c>
      <c r="AL2248">
        <v>212</v>
      </c>
      <c r="AM2248">
        <v>21</v>
      </c>
    </row>
    <row r="2249" spans="1:39">
      <c r="A2249">
        <v>7</v>
      </c>
      <c r="B2249">
        <v>33</v>
      </c>
      <c r="C2249">
        <v>2018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49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99</v>
      </c>
      <c r="P2249">
        <v>9999</v>
      </c>
      <c r="Q2249">
        <v>121</v>
      </c>
      <c r="R2249">
        <v>4232</v>
      </c>
      <c r="S2249">
        <v>4232</v>
      </c>
      <c r="T2249">
        <v>12.781636967683477</v>
      </c>
      <c r="U2249">
        <v>12.234901568840725</v>
      </c>
      <c r="V2249">
        <v>14.718809073724003</v>
      </c>
      <c r="W2249">
        <v>58.491965973534995</v>
      </c>
      <c r="X2249">
        <v>158.71477593202022</v>
      </c>
      <c r="Y2249">
        <v>146.49373818525555</v>
      </c>
      <c r="Z2249">
        <v>146.49373818525555</v>
      </c>
      <c r="AA2249">
        <v>31.38390548743071</v>
      </c>
      <c r="AB2249">
        <v>4.737029022608426</v>
      </c>
      <c r="AC2249">
        <v>-47.027052911382199</v>
      </c>
      <c r="AD2249">
        <v>146</v>
      </c>
      <c r="AE2249">
        <v>0</v>
      </c>
      <c r="AF2249">
        <v>0</v>
      </c>
      <c r="AG2249">
        <v>31</v>
      </c>
      <c r="AH2249">
        <v>405</v>
      </c>
      <c r="AI2249">
        <v>36</v>
      </c>
      <c r="AJ2249">
        <v>61</v>
      </c>
      <c r="AK2249">
        <v>51</v>
      </c>
      <c r="AL2249">
        <v>279</v>
      </c>
      <c r="AM2249">
        <v>30</v>
      </c>
    </row>
    <row r="2250" spans="1:39">
      <c r="A2250">
        <v>7</v>
      </c>
      <c r="B2250">
        <v>34</v>
      </c>
      <c r="C2250">
        <v>2018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80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99</v>
      </c>
      <c r="P2250">
        <v>9999</v>
      </c>
      <c r="Q2250">
        <v>114</v>
      </c>
      <c r="R2250">
        <v>657</v>
      </c>
      <c r="S2250">
        <v>657</v>
      </c>
      <c r="T2250">
        <v>1.9842947749924496</v>
      </c>
      <c r="U2250">
        <v>1.8203960423082319</v>
      </c>
      <c r="V2250">
        <v>13.789954337899539</v>
      </c>
      <c r="W2250">
        <v>56.739726027397261</v>
      </c>
      <c r="X2250">
        <v>152.1118515330362</v>
      </c>
      <c r="Y2250">
        <v>140.39923896499241</v>
      </c>
      <c r="Z2250">
        <v>140.39923896499241</v>
      </c>
      <c r="AA2250">
        <v>12.805163866308632</v>
      </c>
      <c r="AB2250">
        <v>4.7648658907573207</v>
      </c>
      <c r="AC2250">
        <v>-20.471162252350965</v>
      </c>
      <c r="AD2250">
        <v>13</v>
      </c>
      <c r="AE2250">
        <v>0</v>
      </c>
      <c r="AF2250">
        <v>0</v>
      </c>
      <c r="AG2250">
        <v>8</v>
      </c>
      <c r="AH2250">
        <v>62</v>
      </c>
      <c r="AI2250">
        <v>23</v>
      </c>
      <c r="AJ2250">
        <v>46</v>
      </c>
      <c r="AK2250">
        <v>2</v>
      </c>
      <c r="AL2250">
        <v>32</v>
      </c>
      <c r="AM2250">
        <v>16</v>
      </c>
    </row>
    <row r="2251" spans="1:39">
      <c r="A2251">
        <v>7</v>
      </c>
      <c r="B2251">
        <v>35</v>
      </c>
      <c r="C2251">
        <v>2018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81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99</v>
      </c>
      <c r="P2251">
        <v>9999</v>
      </c>
      <c r="Q2251">
        <v>21</v>
      </c>
      <c r="R2251">
        <v>98</v>
      </c>
      <c r="S2251">
        <v>97</v>
      </c>
      <c r="T2251">
        <v>0.29598308668076106</v>
      </c>
      <c r="U2251">
        <v>0.26792546098248859</v>
      </c>
      <c r="V2251">
        <v>14.06122448979592</v>
      </c>
      <c r="W2251">
        <v>56.896907216494846</v>
      </c>
      <c r="X2251">
        <v>151.57649191854429</v>
      </c>
      <c r="Y2251">
        <v>138.53265306122449</v>
      </c>
      <c r="Z2251">
        <v>139.96082474226804</v>
      </c>
      <c r="AA2251">
        <v>14.527886846579516</v>
      </c>
      <c r="AB2251">
        <v>4.0727521434919964</v>
      </c>
      <c r="AC2251">
        <v>-41.847853378960032</v>
      </c>
      <c r="AD2251">
        <v>3</v>
      </c>
      <c r="AE2251">
        <v>0</v>
      </c>
      <c r="AF2251">
        <v>0</v>
      </c>
      <c r="AG2251">
        <v>1</v>
      </c>
      <c r="AH2251">
        <v>3</v>
      </c>
      <c r="AI2251">
        <v>0</v>
      </c>
      <c r="AJ2251">
        <v>2</v>
      </c>
      <c r="AK2251">
        <v>0</v>
      </c>
      <c r="AL2251">
        <v>10</v>
      </c>
      <c r="AM2251">
        <v>5</v>
      </c>
    </row>
    <row r="2252" spans="1:39">
      <c r="A2252">
        <v>7</v>
      </c>
      <c r="B2252">
        <v>36</v>
      </c>
      <c r="C2252">
        <v>2018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83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99</v>
      </c>
      <c r="P2252">
        <v>9999</v>
      </c>
      <c r="Q2252">
        <v>75</v>
      </c>
      <c r="R2252">
        <v>778</v>
      </c>
      <c r="S2252">
        <v>778</v>
      </c>
      <c r="T2252">
        <v>2.3497432799758391</v>
      </c>
      <c r="U2252">
        <v>2.1596771174739504</v>
      </c>
      <c r="V2252">
        <v>15.141388174807195</v>
      </c>
      <c r="W2252">
        <v>59.431876606683801</v>
      </c>
      <c r="X2252">
        <v>152.39536885143173</v>
      </c>
      <c r="Y2252">
        <v>140.66092544987148</v>
      </c>
      <c r="Z2252">
        <v>140.66092544987148</v>
      </c>
      <c r="AA2252">
        <v>27.199787163977192</v>
      </c>
      <c r="AB2252">
        <v>5.0216612359179686</v>
      </c>
      <c r="AC2252">
        <v>-20.111757730963404</v>
      </c>
      <c r="AD2252">
        <v>9</v>
      </c>
      <c r="AE2252">
        <v>0</v>
      </c>
      <c r="AF2252">
        <v>0</v>
      </c>
      <c r="AG2252">
        <v>0</v>
      </c>
      <c r="AH2252">
        <v>22</v>
      </c>
      <c r="AI2252">
        <v>9</v>
      </c>
      <c r="AJ2252">
        <v>12</v>
      </c>
      <c r="AK2252">
        <v>0</v>
      </c>
      <c r="AL2252">
        <v>17</v>
      </c>
      <c r="AM2252">
        <v>4</v>
      </c>
    </row>
    <row r="2253" spans="1:39">
      <c r="A2253">
        <v>7</v>
      </c>
      <c r="B2253">
        <v>37</v>
      </c>
      <c r="C2253">
        <v>2017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6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99</v>
      </c>
      <c r="P2253">
        <v>9999</v>
      </c>
      <c r="Q2253">
        <v>324</v>
      </c>
      <c r="R2253">
        <v>13165</v>
      </c>
      <c r="S2253">
        <v>13165</v>
      </c>
      <c r="T2253">
        <v>40.446711112476571</v>
      </c>
      <c r="U2253">
        <v>41.34264739900803</v>
      </c>
      <c r="V2253">
        <v>14.854082795290545</v>
      </c>
      <c r="W2253">
        <v>58.819825294341058</v>
      </c>
      <c r="X2253">
        <v>168.1707093770666</v>
      </c>
      <c r="Y2253">
        <v>155.22156475503181</v>
      </c>
      <c r="Z2253">
        <v>155.22156475503181</v>
      </c>
      <c r="AA2253">
        <v>30.108629340896488</v>
      </c>
      <c r="AB2253">
        <v>5.1235300567996802</v>
      </c>
      <c r="AC2253">
        <v>-48.697769755769286</v>
      </c>
      <c r="AD2253">
        <v>319</v>
      </c>
      <c r="AE2253">
        <v>1</v>
      </c>
      <c r="AF2253">
        <v>0</v>
      </c>
      <c r="AG2253">
        <v>27</v>
      </c>
      <c r="AH2253">
        <v>910</v>
      </c>
      <c r="AI2253">
        <v>80</v>
      </c>
      <c r="AJ2253">
        <v>91</v>
      </c>
      <c r="AK2253">
        <v>85</v>
      </c>
      <c r="AL2253">
        <v>83</v>
      </c>
      <c r="AM2253">
        <v>25</v>
      </c>
    </row>
    <row r="2254" spans="1:39">
      <c r="A2254">
        <v>7</v>
      </c>
      <c r="B2254">
        <v>38</v>
      </c>
      <c r="C2254">
        <v>2017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24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99</v>
      </c>
      <c r="P2254">
        <v>9999</v>
      </c>
      <c r="Q2254">
        <v>238</v>
      </c>
      <c r="R2254">
        <v>13047</v>
      </c>
      <c r="S2254">
        <v>13047</v>
      </c>
      <c r="T2254">
        <v>40.084180773602874</v>
      </c>
      <c r="U2254">
        <v>40.412698164783905</v>
      </c>
      <c r="V2254">
        <v>14.842262589100939</v>
      </c>
      <c r="W2254">
        <v>58.738867172530071</v>
      </c>
      <c r="X2254">
        <v>165.87468873472838</v>
      </c>
      <c r="Y2254">
        <v>153.10233770215396</v>
      </c>
      <c r="Z2254">
        <v>153.10233770215396</v>
      </c>
      <c r="AA2254">
        <v>30.14511742298204</v>
      </c>
      <c r="AB2254">
        <v>4.6587488847228045</v>
      </c>
      <c r="AC2254">
        <v>-47.505796482769661</v>
      </c>
      <c r="AD2254">
        <v>510</v>
      </c>
      <c r="AE2254">
        <v>0</v>
      </c>
      <c r="AF2254">
        <v>0</v>
      </c>
      <c r="AG2254">
        <v>23</v>
      </c>
      <c r="AH2254">
        <v>977</v>
      </c>
      <c r="AI2254">
        <v>153</v>
      </c>
      <c r="AJ2254">
        <v>150</v>
      </c>
      <c r="AK2254">
        <v>113</v>
      </c>
      <c r="AL2254">
        <v>534</v>
      </c>
      <c r="AM2254">
        <v>21</v>
      </c>
    </row>
    <row r="2255" spans="1:39">
      <c r="A2255">
        <v>7</v>
      </c>
      <c r="B2255">
        <v>39</v>
      </c>
      <c r="C2255">
        <v>2017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49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99</v>
      </c>
      <c r="P2255">
        <v>9999</v>
      </c>
      <c r="Q2255">
        <v>130</v>
      </c>
      <c r="R2255">
        <v>4576</v>
      </c>
      <c r="S2255">
        <v>4576</v>
      </c>
      <c r="T2255">
        <v>14.058803649881719</v>
      </c>
      <c r="U2255">
        <v>13.293302998682002</v>
      </c>
      <c r="V2255">
        <v>14.898164335664337</v>
      </c>
      <c r="W2255">
        <v>58.829982517482513</v>
      </c>
      <c r="X2255">
        <v>155.56784088067971</v>
      </c>
      <c r="Y2255">
        <v>143.58911713286696</v>
      </c>
      <c r="Z2255">
        <v>143.58911713286696</v>
      </c>
      <c r="AA2255">
        <v>29.991809699411636</v>
      </c>
      <c r="AB2255">
        <v>4.618243656978116</v>
      </c>
      <c r="AC2255">
        <v>-48.954255019213051</v>
      </c>
      <c r="AD2255">
        <v>173</v>
      </c>
      <c r="AE2255">
        <v>0</v>
      </c>
      <c r="AF2255">
        <v>0</v>
      </c>
      <c r="AG2255">
        <v>43</v>
      </c>
      <c r="AH2255">
        <v>416</v>
      </c>
      <c r="AI2255">
        <v>69</v>
      </c>
      <c r="AJ2255">
        <v>72</v>
      </c>
      <c r="AK2255">
        <v>108</v>
      </c>
      <c r="AL2255">
        <v>425</v>
      </c>
      <c r="AM2255">
        <v>53</v>
      </c>
    </row>
    <row r="2256" spans="1:39">
      <c r="A2256">
        <v>7</v>
      </c>
      <c r="B2256">
        <v>40</v>
      </c>
      <c r="C2256">
        <v>2017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80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99</v>
      </c>
      <c r="P2256">
        <v>9999</v>
      </c>
      <c r="Q2256">
        <v>122</v>
      </c>
      <c r="R2256">
        <v>760</v>
      </c>
      <c r="S2256">
        <v>760</v>
      </c>
      <c r="T2256">
        <v>2.3349411656272081</v>
      </c>
      <c r="U2256">
        <v>2.1560250789721565</v>
      </c>
      <c r="V2256">
        <v>14.114473684210529</v>
      </c>
      <c r="W2256">
        <v>57.394736842105246</v>
      </c>
      <c r="X2256">
        <v>151.91937047385548</v>
      </c>
      <c r="Y2256">
        <v>140.22157894736844</v>
      </c>
      <c r="Z2256">
        <v>140.22157894736844</v>
      </c>
      <c r="AA2256">
        <v>14.346927330362911</v>
      </c>
      <c r="AB2256">
        <v>4.6805278249596762</v>
      </c>
      <c r="AC2256">
        <v>-26.213967340569145</v>
      </c>
      <c r="AD2256">
        <v>7</v>
      </c>
      <c r="AE2256">
        <v>0</v>
      </c>
      <c r="AF2256">
        <v>0</v>
      </c>
      <c r="AG2256">
        <v>6</v>
      </c>
      <c r="AH2256">
        <v>52</v>
      </c>
      <c r="AI2256">
        <v>53</v>
      </c>
      <c r="AJ2256">
        <v>52</v>
      </c>
      <c r="AK2256">
        <v>4</v>
      </c>
      <c r="AL2256">
        <v>52</v>
      </c>
      <c r="AM2256">
        <v>16</v>
      </c>
    </row>
    <row r="2257" spans="1:39">
      <c r="A2257">
        <v>7</v>
      </c>
      <c r="B2257">
        <v>41</v>
      </c>
      <c r="C2257">
        <v>2017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81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99</v>
      </c>
      <c r="P2257">
        <v>9999</v>
      </c>
      <c r="Q2257">
        <v>23</v>
      </c>
      <c r="R2257">
        <v>113</v>
      </c>
      <c r="S2257">
        <v>113</v>
      </c>
      <c r="T2257">
        <v>0.34716888383667699</v>
      </c>
      <c r="U2257">
        <v>0.31279928523367551</v>
      </c>
      <c r="V2257">
        <v>14.265486725663722</v>
      </c>
      <c r="W2257">
        <v>57.486725663716797</v>
      </c>
      <c r="X2257">
        <v>148.23823814226404</v>
      </c>
      <c r="Y2257">
        <v>136.82389380530978</v>
      </c>
      <c r="Z2257">
        <v>136.82389380530978</v>
      </c>
      <c r="AA2257">
        <v>12.40104387795861</v>
      </c>
      <c r="AB2257">
        <v>4.3499873751170588</v>
      </c>
      <c r="AC2257">
        <v>-26.704234783552003</v>
      </c>
      <c r="AD2257">
        <v>3</v>
      </c>
      <c r="AE2257">
        <v>0</v>
      </c>
      <c r="AF2257">
        <v>0</v>
      </c>
      <c r="AG2257">
        <v>1</v>
      </c>
      <c r="AH2257">
        <v>3</v>
      </c>
      <c r="AI2257">
        <v>0</v>
      </c>
      <c r="AJ2257">
        <v>0</v>
      </c>
      <c r="AK2257">
        <v>0</v>
      </c>
      <c r="AL2257">
        <v>7</v>
      </c>
      <c r="AM2257">
        <v>1</v>
      </c>
    </row>
    <row r="2258" spans="1:39">
      <c r="A2258">
        <v>7</v>
      </c>
      <c r="B2258">
        <v>42</v>
      </c>
      <c r="C2258">
        <v>2017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83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99</v>
      </c>
      <c r="P2258">
        <v>9999</v>
      </c>
      <c r="Q2258">
        <v>77</v>
      </c>
      <c r="R2258">
        <v>888</v>
      </c>
      <c r="S2258">
        <v>888</v>
      </c>
      <c r="T2258">
        <v>2.7281944145749484</v>
      </c>
      <c r="U2258">
        <v>2.482527073320238</v>
      </c>
      <c r="V2258">
        <v>12.537162162162163</v>
      </c>
      <c r="W2258">
        <v>54.83333333333335</v>
      </c>
      <c r="X2258">
        <v>149.71108703503077</v>
      </c>
      <c r="Y2258">
        <v>138.18333333333328</v>
      </c>
      <c r="Z2258">
        <v>138.18333333333328</v>
      </c>
      <c r="AA2258">
        <v>23.492222053203442</v>
      </c>
      <c r="AB2258">
        <v>6.5270860920362095</v>
      </c>
      <c r="AC2258">
        <v>-1.4840149403762779</v>
      </c>
      <c r="AD2258">
        <v>10</v>
      </c>
      <c r="AE2258">
        <v>0</v>
      </c>
      <c r="AF2258">
        <v>0</v>
      </c>
      <c r="AG2258">
        <v>5</v>
      </c>
      <c r="AH2258">
        <v>41</v>
      </c>
      <c r="AI2258">
        <v>14</v>
      </c>
      <c r="AJ2258">
        <v>10</v>
      </c>
      <c r="AK2258">
        <v>0</v>
      </c>
      <c r="AL2258">
        <v>9</v>
      </c>
      <c r="AM2258">
        <v>0</v>
      </c>
    </row>
    <row r="2259" spans="1:39">
      <c r="A2259">
        <v>7</v>
      </c>
      <c r="B2259">
        <v>43</v>
      </c>
      <c r="C2259">
        <v>2016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6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99</v>
      </c>
      <c r="P2259">
        <v>9999</v>
      </c>
      <c r="Q2259">
        <v>300</v>
      </c>
      <c r="R2259">
        <v>13982</v>
      </c>
      <c r="S2259">
        <v>13982</v>
      </c>
      <c r="T2259">
        <v>41.993032196059573</v>
      </c>
      <c r="U2259">
        <v>42.656870925118653</v>
      </c>
      <c r="V2259">
        <v>14.860606494063797</v>
      </c>
      <c r="W2259">
        <v>58.861607781433278</v>
      </c>
      <c r="X2259">
        <v>166.02790493829457</v>
      </c>
      <c r="Y2259">
        <v>153.24375625804612</v>
      </c>
      <c r="Z2259">
        <v>153.24375625804612</v>
      </c>
      <c r="AA2259">
        <v>29.933231007472425</v>
      </c>
      <c r="AB2259">
        <v>5.097611153188172</v>
      </c>
      <c r="AC2259">
        <v>-43.847466443779496</v>
      </c>
      <c r="AD2259">
        <v>303</v>
      </c>
      <c r="AE2259">
        <v>0</v>
      </c>
      <c r="AF2259">
        <v>0</v>
      </c>
      <c r="AG2259">
        <v>34</v>
      </c>
      <c r="AH2259">
        <v>957</v>
      </c>
      <c r="AI2259">
        <v>93</v>
      </c>
      <c r="AJ2259">
        <v>90</v>
      </c>
      <c r="AK2259">
        <v>112</v>
      </c>
      <c r="AL2259">
        <v>71</v>
      </c>
      <c r="AM2259">
        <v>15</v>
      </c>
    </row>
    <row r="2260" spans="1:39">
      <c r="A2260">
        <v>7</v>
      </c>
      <c r="B2260">
        <v>44</v>
      </c>
      <c r="C2260">
        <v>2016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24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99</v>
      </c>
      <c r="P2260">
        <v>9999</v>
      </c>
      <c r="Q2260">
        <v>253</v>
      </c>
      <c r="R2260">
        <v>13599</v>
      </c>
      <c r="S2260">
        <v>13599</v>
      </c>
      <c r="T2260">
        <v>40.842743873137906</v>
      </c>
      <c r="U2260">
        <v>41.049279524045247</v>
      </c>
      <c r="V2260">
        <v>15.030443414956986</v>
      </c>
      <c r="W2260">
        <v>59.0836090889036</v>
      </c>
      <c r="X2260">
        <v>164.27064255011399</v>
      </c>
      <c r="Y2260">
        <v>151.62180307375525</v>
      </c>
      <c r="Z2260">
        <v>151.62180307375525</v>
      </c>
      <c r="AA2260">
        <v>29.71247101055684</v>
      </c>
      <c r="AB2260">
        <v>4.5405408541627645</v>
      </c>
      <c r="AC2260">
        <v>-42.736625325066257</v>
      </c>
      <c r="AD2260">
        <v>618</v>
      </c>
      <c r="AE2260">
        <v>1</v>
      </c>
      <c r="AF2260">
        <v>0</v>
      </c>
      <c r="AG2260">
        <v>62</v>
      </c>
      <c r="AH2260">
        <v>1440</v>
      </c>
      <c r="AI2260">
        <v>151</v>
      </c>
      <c r="AJ2260">
        <v>276</v>
      </c>
      <c r="AK2260">
        <v>152</v>
      </c>
      <c r="AL2260">
        <v>402</v>
      </c>
      <c r="AM2260">
        <v>34</v>
      </c>
    </row>
    <row r="2261" spans="1:39">
      <c r="A2261">
        <v>7</v>
      </c>
      <c r="B2261">
        <v>45</v>
      </c>
      <c r="C2261">
        <v>2016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49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99</v>
      </c>
      <c r="P2261">
        <v>9999</v>
      </c>
      <c r="Q2261">
        <v>150</v>
      </c>
      <c r="R2261">
        <v>4188</v>
      </c>
      <c r="S2261">
        <v>4180</v>
      </c>
      <c r="T2261">
        <v>12.578087457952908</v>
      </c>
      <c r="U2261">
        <v>12.315367771325471</v>
      </c>
      <c r="V2261">
        <v>14.630850047755494</v>
      </c>
      <c r="W2261">
        <v>58.48133971291864</v>
      </c>
      <c r="X2261">
        <v>160.25012391592955</v>
      </c>
      <c r="Y2261">
        <v>147.70792741165255</v>
      </c>
      <c r="Z2261">
        <v>147.99062200956956</v>
      </c>
      <c r="AA2261">
        <v>31.693357689310616</v>
      </c>
      <c r="AB2261">
        <v>5.1571835090327216</v>
      </c>
      <c r="AC2261">
        <v>-59.500345804303642</v>
      </c>
      <c r="AD2261">
        <v>166</v>
      </c>
      <c r="AE2261">
        <v>2</v>
      </c>
      <c r="AF2261">
        <v>0</v>
      </c>
      <c r="AG2261">
        <v>39</v>
      </c>
      <c r="AH2261">
        <v>409</v>
      </c>
      <c r="AI2261">
        <v>66</v>
      </c>
      <c r="AJ2261">
        <v>59</v>
      </c>
      <c r="AK2261">
        <v>124</v>
      </c>
      <c r="AL2261">
        <v>204</v>
      </c>
      <c r="AM2261">
        <v>38</v>
      </c>
    </row>
    <row r="2262" spans="1:39">
      <c r="A2262">
        <v>7</v>
      </c>
      <c r="B2262">
        <v>46</v>
      </c>
      <c r="C2262">
        <v>2016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80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99</v>
      </c>
      <c r="P2262">
        <v>9999</v>
      </c>
      <c r="Q2262">
        <v>115</v>
      </c>
      <c r="R2262">
        <v>989</v>
      </c>
      <c r="S2262">
        <v>989</v>
      </c>
      <c r="T2262">
        <v>2.9703267659778945</v>
      </c>
      <c r="U2262">
        <v>2.5870042976317542</v>
      </c>
      <c r="V2262">
        <v>14.215369059656222</v>
      </c>
      <c r="W2262">
        <v>57.478260869565219</v>
      </c>
      <c r="X2262">
        <v>142.35156603461471</v>
      </c>
      <c r="Y2262">
        <v>131.3904954499495</v>
      </c>
      <c r="Z2262">
        <v>131.3904954499495</v>
      </c>
      <c r="AA2262">
        <v>20.065198346609872</v>
      </c>
      <c r="AB2262">
        <v>4.741101249747758</v>
      </c>
      <c r="AC2262">
        <v>-41.774280691627624</v>
      </c>
      <c r="AD2262">
        <v>7</v>
      </c>
      <c r="AE2262">
        <v>1</v>
      </c>
      <c r="AF2262">
        <v>0</v>
      </c>
      <c r="AG2262">
        <v>13</v>
      </c>
      <c r="AH2262">
        <v>25</v>
      </c>
      <c r="AI2262">
        <v>55</v>
      </c>
      <c r="AJ2262">
        <v>37</v>
      </c>
      <c r="AK2262">
        <v>0</v>
      </c>
      <c r="AL2262">
        <v>55</v>
      </c>
      <c r="AM2262">
        <v>16</v>
      </c>
    </row>
    <row r="2263" spans="1:39">
      <c r="A2263">
        <v>7</v>
      </c>
      <c r="B2263">
        <v>47</v>
      </c>
      <c r="C2263">
        <v>2016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81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99</v>
      </c>
      <c r="P2263">
        <v>9999</v>
      </c>
      <c r="Q2263">
        <v>24</v>
      </c>
      <c r="R2263">
        <v>136</v>
      </c>
      <c r="S2263">
        <v>106</v>
      </c>
      <c r="T2263">
        <v>0.40845747236905328</v>
      </c>
      <c r="U2263">
        <v>0.28401160342655846</v>
      </c>
      <c r="V2263">
        <v>14</v>
      </c>
      <c r="W2263">
        <v>58.386792452830193</v>
      </c>
      <c r="X2263">
        <v>147.90405327894973</v>
      </c>
      <c r="Y2263">
        <v>104.89632352941176</v>
      </c>
      <c r="Z2263">
        <v>134.58396226415098</v>
      </c>
      <c r="AA2263">
        <v>14.397065586709372</v>
      </c>
      <c r="AB2263">
        <v>4.5444777907793279</v>
      </c>
      <c r="AC2263">
        <v>-32.038263802587501</v>
      </c>
      <c r="AD2263">
        <v>5</v>
      </c>
      <c r="AE2263">
        <v>0</v>
      </c>
      <c r="AF2263">
        <v>0</v>
      </c>
      <c r="AG2263">
        <v>0</v>
      </c>
      <c r="AH2263">
        <v>3</v>
      </c>
      <c r="AI2263">
        <v>1</v>
      </c>
      <c r="AJ2263">
        <v>0</v>
      </c>
      <c r="AK2263">
        <v>0</v>
      </c>
      <c r="AL2263">
        <v>1</v>
      </c>
      <c r="AM2263">
        <v>1</v>
      </c>
    </row>
    <row r="2264" spans="1:39">
      <c r="A2264">
        <v>7</v>
      </c>
      <c r="B2264">
        <v>48</v>
      </c>
      <c r="C2264">
        <v>2016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83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99</v>
      </c>
      <c r="P2264">
        <v>9999</v>
      </c>
      <c r="Q2264">
        <v>60</v>
      </c>
      <c r="R2264">
        <v>402</v>
      </c>
      <c r="S2264">
        <v>402</v>
      </c>
      <c r="T2264">
        <v>1.2073522345026431</v>
      </c>
      <c r="U2264">
        <v>1.1074658784522953</v>
      </c>
      <c r="V2264">
        <v>13.888059701492541</v>
      </c>
      <c r="W2264">
        <v>56.960199004975138</v>
      </c>
      <c r="X2264">
        <v>149.92211208313813</v>
      </c>
      <c r="Y2264">
        <v>138.37810945273637</v>
      </c>
      <c r="Z2264">
        <v>138.37810945273637</v>
      </c>
      <c r="AA2264">
        <v>21.478689390145902</v>
      </c>
      <c r="AB2264">
        <v>5.3692887473052817</v>
      </c>
      <c r="AC2264">
        <v>-33.885011087486205</v>
      </c>
      <c r="AD2264">
        <v>4</v>
      </c>
      <c r="AE2264">
        <v>0</v>
      </c>
      <c r="AF2264">
        <v>0</v>
      </c>
      <c r="AG2264">
        <v>0</v>
      </c>
      <c r="AH2264">
        <v>14</v>
      </c>
      <c r="AI2264">
        <v>1</v>
      </c>
      <c r="AJ2264">
        <v>9</v>
      </c>
      <c r="AK2264">
        <v>1</v>
      </c>
      <c r="AL2264">
        <v>5</v>
      </c>
      <c r="AM2264">
        <v>0</v>
      </c>
    </row>
    <row r="2265" spans="1:39">
      <c r="A2265">
        <v>7</v>
      </c>
      <c r="B2265">
        <v>49</v>
      </c>
      <c r="C2265">
        <v>2015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6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99</v>
      </c>
      <c r="P2265">
        <v>9999</v>
      </c>
      <c r="Q2265">
        <v>457</v>
      </c>
      <c r="R2265">
        <v>20026</v>
      </c>
      <c r="S2265">
        <v>20026</v>
      </c>
      <c r="T2265">
        <v>41.062128357596869</v>
      </c>
      <c r="U2265">
        <v>41.810065275432024</v>
      </c>
      <c r="V2265">
        <v>14.943473484470188</v>
      </c>
      <c r="W2265">
        <v>58.941276340757014</v>
      </c>
      <c r="X2265">
        <v>153.08733532648063</v>
      </c>
      <c r="Y2265">
        <v>141.29961050634253</v>
      </c>
      <c r="Z2265">
        <v>141.29961050634253</v>
      </c>
      <c r="AA2265">
        <v>31.560086051954681</v>
      </c>
      <c r="AB2265">
        <v>4.5444471005340734</v>
      </c>
      <c r="AC2265">
        <v>-23.643579454261019</v>
      </c>
      <c r="AD2265">
        <v>2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271</v>
      </c>
      <c r="AM2265">
        <v>202</v>
      </c>
    </row>
    <row r="2266" spans="1:39">
      <c r="A2266">
        <v>7</v>
      </c>
      <c r="B2266">
        <v>50</v>
      </c>
      <c r="C2266">
        <v>2015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24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99</v>
      </c>
      <c r="P2266">
        <v>9999</v>
      </c>
      <c r="Q2266">
        <v>411</v>
      </c>
      <c r="R2266">
        <v>17220</v>
      </c>
      <c r="S2266">
        <v>17220</v>
      </c>
      <c r="T2266">
        <v>35.30859134713964</v>
      </c>
      <c r="U2266">
        <v>36.184023945248995</v>
      </c>
      <c r="V2266">
        <v>15.326655052264805</v>
      </c>
      <c r="W2266">
        <v>59.664111498257817</v>
      </c>
      <c r="X2266">
        <v>154.07647888582275</v>
      </c>
      <c r="Y2266">
        <v>142.21259001161411</v>
      </c>
      <c r="Z2266">
        <v>142.21259001161411</v>
      </c>
      <c r="AA2266">
        <v>31.212712323624697</v>
      </c>
      <c r="AB2266">
        <v>4.1870134169144642</v>
      </c>
      <c r="AC2266">
        <v>-36.448819455613993</v>
      </c>
      <c r="AD2266">
        <v>16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802</v>
      </c>
      <c r="AM2266">
        <v>12</v>
      </c>
    </row>
    <row r="2267" spans="1:39">
      <c r="A2267">
        <v>7</v>
      </c>
      <c r="B2267">
        <v>51</v>
      </c>
      <c r="C2267">
        <v>2015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49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99</v>
      </c>
      <c r="P2267">
        <v>9999</v>
      </c>
      <c r="Q2267">
        <v>298</v>
      </c>
      <c r="R2267">
        <v>6032</v>
      </c>
      <c r="S2267">
        <v>6030</v>
      </c>
      <c r="T2267">
        <v>12.36825917572278</v>
      </c>
      <c r="U2267">
        <v>12.1697076711849</v>
      </c>
      <c r="V2267">
        <v>14.972480106100797</v>
      </c>
      <c r="W2267">
        <v>58.978275290215599</v>
      </c>
      <c r="X2267">
        <v>147.96430593354037</v>
      </c>
      <c r="Y2267">
        <v>136.54416445623337</v>
      </c>
      <c r="Z2267">
        <v>136.58945273631838</v>
      </c>
      <c r="AA2267">
        <v>32.558655092390595</v>
      </c>
      <c r="AB2267">
        <v>4.8335847260581648</v>
      </c>
      <c r="AC2267">
        <v>-50.828402510456158</v>
      </c>
      <c r="AD2267">
        <v>1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116</v>
      </c>
      <c r="AM2267">
        <v>11</v>
      </c>
    </row>
    <row r="2268" spans="1:39">
      <c r="A2268">
        <v>7</v>
      </c>
      <c r="B2268">
        <v>52</v>
      </c>
      <c r="C2268">
        <v>2015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80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99</v>
      </c>
      <c r="P2268">
        <v>9999</v>
      </c>
      <c r="Q2268">
        <v>270</v>
      </c>
      <c r="R2268">
        <v>3219</v>
      </c>
      <c r="S2268">
        <v>3219</v>
      </c>
      <c r="T2268">
        <v>6.6003690793520597</v>
      </c>
      <c r="U2268">
        <v>5.7276118868195747</v>
      </c>
      <c r="V2268">
        <v>15.058713886300101</v>
      </c>
      <c r="W2268">
        <v>58.89313451382418</v>
      </c>
      <c r="X2268">
        <v>130.46836951645079</v>
      </c>
      <c r="Y2268">
        <v>120.42230506368428</v>
      </c>
      <c r="Z2268">
        <v>120.42230506368428</v>
      </c>
      <c r="AA2268">
        <v>13.134954616329939</v>
      </c>
      <c r="AB2268">
        <v>3.7809400134274176</v>
      </c>
      <c r="AC2268">
        <v>-31.924625895560553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19</v>
      </c>
      <c r="AM2268">
        <v>55</v>
      </c>
    </row>
    <row r="2269" spans="1:39">
      <c r="A2269">
        <v>7</v>
      </c>
      <c r="B2269">
        <v>53</v>
      </c>
      <c r="C2269">
        <v>2015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81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99</v>
      </c>
      <c r="P2269">
        <v>9999</v>
      </c>
      <c r="Q2269">
        <v>53</v>
      </c>
      <c r="R2269">
        <v>931</v>
      </c>
      <c r="S2269">
        <v>918</v>
      </c>
      <c r="T2269">
        <v>1.9089604264916955</v>
      </c>
      <c r="U2269">
        <v>1.679222445488382</v>
      </c>
      <c r="V2269">
        <v>15.316863587540283</v>
      </c>
      <c r="W2269">
        <v>59.627450980392176</v>
      </c>
      <c r="X2269">
        <v>133.97178909198379</v>
      </c>
      <c r="Y2269">
        <v>122.07110633727179</v>
      </c>
      <c r="Z2269">
        <v>123.79978213507631</v>
      </c>
      <c r="AA2269">
        <v>22.667203472027722</v>
      </c>
      <c r="AB2269">
        <v>3.749885725970473</v>
      </c>
      <c r="AC2269">
        <v>-33.488724814221996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13</v>
      </c>
      <c r="AM2269">
        <v>4</v>
      </c>
    </row>
    <row r="2270" spans="1:39">
      <c r="A2270">
        <v>7</v>
      </c>
      <c r="B2270">
        <v>54</v>
      </c>
      <c r="C2270">
        <v>2015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83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99</v>
      </c>
      <c r="P2270">
        <v>9999</v>
      </c>
      <c r="Q2270">
        <v>153</v>
      </c>
      <c r="R2270">
        <v>1342</v>
      </c>
      <c r="S2270">
        <v>1342</v>
      </c>
      <c r="T2270">
        <v>2.7516916136969445</v>
      </c>
      <c r="U2270">
        <v>2.4293687758261169</v>
      </c>
      <c r="V2270">
        <v>14.757824143070051</v>
      </c>
      <c r="W2270">
        <v>58.426974664679577</v>
      </c>
      <c r="X2270">
        <v>132.73747725375517</v>
      </c>
      <c r="Y2270">
        <v>122.51669150521622</v>
      </c>
      <c r="Z2270">
        <v>122.51669150521622</v>
      </c>
      <c r="AA2270">
        <v>19.67512644630941</v>
      </c>
      <c r="AB2270">
        <v>4.4809867843150499</v>
      </c>
      <c r="AC2270">
        <v>-44.796084960596033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8</v>
      </c>
      <c r="AM2270">
        <v>42</v>
      </c>
    </row>
    <row r="2271" spans="1:39">
      <c r="A2271">
        <v>7</v>
      </c>
      <c r="B2271">
        <v>55</v>
      </c>
      <c r="C2271">
        <v>2014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6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99</v>
      </c>
      <c r="P2271">
        <v>9999</v>
      </c>
      <c r="Q2271">
        <v>392</v>
      </c>
      <c r="R2271">
        <v>19519</v>
      </c>
      <c r="S2271">
        <v>19505</v>
      </c>
      <c r="T2271">
        <v>44.737565895026357</v>
      </c>
      <c r="U2271">
        <v>45.503120141395321</v>
      </c>
      <c r="V2271">
        <v>15.698242737845172</v>
      </c>
      <c r="W2271">
        <v>59.106741861061266</v>
      </c>
      <c r="X2271">
        <v>157.03631159283248</v>
      </c>
      <c r="Y2271">
        <v>144.848204313747</v>
      </c>
      <c r="Z2271">
        <v>144.95217123814547</v>
      </c>
      <c r="AA2271">
        <v>33.315919231877174</v>
      </c>
      <c r="AB2271">
        <v>4.617598178987949</v>
      </c>
      <c r="AC2271">
        <v>-34.241895824053501</v>
      </c>
    </row>
    <row r="2272" spans="1:39">
      <c r="A2272">
        <v>7</v>
      </c>
      <c r="B2272">
        <v>56</v>
      </c>
      <c r="C2272">
        <v>2014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24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99</v>
      </c>
      <c r="P2272">
        <v>9999</v>
      </c>
      <c r="Q2272">
        <v>351</v>
      </c>
      <c r="R2272">
        <v>15811</v>
      </c>
      <c r="S2272">
        <v>15789</v>
      </c>
      <c r="T2272">
        <v>36.23882649553061</v>
      </c>
      <c r="U2272">
        <v>36.925087863812301</v>
      </c>
      <c r="V2272">
        <v>16.286572639301756</v>
      </c>
      <c r="W2272">
        <v>59.654316296155542</v>
      </c>
      <c r="X2272">
        <v>157.38853382723121</v>
      </c>
      <c r="Y2272">
        <v>145.10811523622837</v>
      </c>
      <c r="Z2272">
        <v>145.31030527582533</v>
      </c>
      <c r="AA2272">
        <v>31.046670288068775</v>
      </c>
      <c r="AB2272">
        <v>4.2105072789739904</v>
      </c>
      <c r="AC2272">
        <v>-42.320000942054449</v>
      </c>
    </row>
    <row r="2273" spans="1:29">
      <c r="A2273">
        <v>7</v>
      </c>
      <c r="B2273">
        <v>57</v>
      </c>
      <c r="C2273">
        <v>2014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49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99</v>
      </c>
      <c r="P2273">
        <v>9999</v>
      </c>
      <c r="Q2273">
        <v>243</v>
      </c>
      <c r="R2273">
        <v>4869</v>
      </c>
      <c r="S2273">
        <v>4860</v>
      </c>
      <c r="T2273">
        <v>11.159752463900986</v>
      </c>
      <c r="U2273">
        <v>10.892688460555219</v>
      </c>
      <c r="V2273">
        <v>17.249127130827684</v>
      </c>
      <c r="W2273">
        <v>59.338477366255127</v>
      </c>
      <c r="X2273">
        <v>150.90876077832934</v>
      </c>
      <c r="Y2273">
        <v>139.0032039433145</v>
      </c>
      <c r="Z2273">
        <v>139.2606172839503</v>
      </c>
      <c r="AA2273">
        <v>31.874778469813837</v>
      </c>
      <c r="AB2273">
        <v>4.533192734123956</v>
      </c>
      <c r="AC2273">
        <v>-48.989544850426334</v>
      </c>
    </row>
    <row r="2274" spans="1:29">
      <c r="A2274">
        <v>7</v>
      </c>
      <c r="B2274">
        <v>58</v>
      </c>
      <c r="C2274">
        <v>2014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80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99</v>
      </c>
      <c r="P2274">
        <v>9999</v>
      </c>
      <c r="Q2274">
        <v>220</v>
      </c>
      <c r="R2274">
        <v>2030</v>
      </c>
      <c r="S2274">
        <v>2027</v>
      </c>
      <c r="T2274">
        <v>4.6527618611047448</v>
      </c>
      <c r="U2274">
        <v>3.9779829432623175</v>
      </c>
      <c r="V2274">
        <v>16.025123152709359</v>
      </c>
      <c r="W2274">
        <v>59.53774050320672</v>
      </c>
      <c r="X2274">
        <v>132.1049906868268</v>
      </c>
      <c r="Y2274">
        <v>121.75768472906402</v>
      </c>
      <c r="Z2274">
        <v>121.93788850518003</v>
      </c>
      <c r="AA2274">
        <v>14.92440497703338</v>
      </c>
      <c r="AB2274">
        <v>3.6376222230117343</v>
      </c>
      <c r="AC2274">
        <v>-32.280664892362843</v>
      </c>
    </row>
    <row r="2275" spans="1:29">
      <c r="A2275">
        <v>7</v>
      </c>
      <c r="B2275">
        <v>59</v>
      </c>
      <c r="C2275">
        <v>2014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81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99</v>
      </c>
      <c r="P2275">
        <v>9999</v>
      </c>
      <c r="Q2275">
        <v>54</v>
      </c>
      <c r="R2275">
        <v>376</v>
      </c>
      <c r="S2275">
        <v>338</v>
      </c>
      <c r="T2275">
        <v>0.86179234471693777</v>
      </c>
      <c r="U2275">
        <v>0.6325986232429438</v>
      </c>
      <c r="V2275">
        <v>15.880319148936172</v>
      </c>
      <c r="W2275">
        <v>59.940828402366868</v>
      </c>
      <c r="X2275">
        <v>126.36926304142362</v>
      </c>
      <c r="Y2275">
        <v>104.53696808510632</v>
      </c>
      <c r="Z2275">
        <v>116.2896449704141</v>
      </c>
      <c r="AA2275">
        <v>13.986343059629977</v>
      </c>
      <c r="AB2275">
        <v>3.4942118529810604</v>
      </c>
      <c r="AC2275">
        <v>-24.033729793237242</v>
      </c>
    </row>
    <row r="2276" spans="1:29">
      <c r="A2276">
        <v>7</v>
      </c>
      <c r="B2276">
        <v>60</v>
      </c>
      <c r="C2276">
        <v>2014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83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99</v>
      </c>
      <c r="P2276">
        <v>9999</v>
      </c>
      <c r="Q2276">
        <v>136</v>
      </c>
      <c r="R2276">
        <v>1025</v>
      </c>
      <c r="S2276">
        <v>1021</v>
      </c>
      <c r="T2276">
        <v>2.3493009397203757</v>
      </c>
      <c r="U2276">
        <v>2.0685219677319027</v>
      </c>
      <c r="V2276">
        <v>15.247804878048777</v>
      </c>
      <c r="W2276">
        <v>57.813907933398639</v>
      </c>
      <c r="X2276">
        <v>136.32460428612961</v>
      </c>
      <c r="Y2276">
        <v>125.39082926829271</v>
      </c>
      <c r="Z2276">
        <v>125.88207639569052</v>
      </c>
      <c r="AA2276">
        <v>22.239248511066283</v>
      </c>
      <c r="AB2276">
        <v>6.1956860372701312</v>
      </c>
      <c r="AC2276">
        <v>-64.533836267097314</v>
      </c>
    </row>
    <row r="2277" spans="1:29">
      <c r="A2277">
        <v>7</v>
      </c>
      <c r="B2277">
        <v>61</v>
      </c>
      <c r="C2277">
        <v>2013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6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99</v>
      </c>
      <c r="P2277">
        <v>9999</v>
      </c>
      <c r="Q2277">
        <v>370</v>
      </c>
      <c r="R2277">
        <v>18377</v>
      </c>
      <c r="S2277">
        <v>18356</v>
      </c>
      <c r="T2277">
        <v>42.778993435448577</v>
      </c>
      <c r="U2277">
        <v>43.785955834225199</v>
      </c>
      <c r="V2277">
        <v>15.790553409152748</v>
      </c>
      <c r="W2277">
        <v>59.116964480278909</v>
      </c>
      <c r="X2277">
        <v>159.09137564260678</v>
      </c>
      <c r="Y2277">
        <v>146.68876856940724</v>
      </c>
      <c r="Z2277">
        <v>146.8565864022662</v>
      </c>
      <c r="AA2277">
        <v>33.831571732600118</v>
      </c>
      <c r="AB2277">
        <v>4.5097523755066096</v>
      </c>
      <c r="AC2277">
        <v>-36.430728411849557</v>
      </c>
    </row>
    <row r="2278" spans="1:29">
      <c r="A2278">
        <v>7</v>
      </c>
      <c r="B2278">
        <v>62</v>
      </c>
      <c r="C2278">
        <v>2013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24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99</v>
      </c>
      <c r="P2278">
        <v>9999</v>
      </c>
      <c r="Q2278">
        <v>260</v>
      </c>
      <c r="R2278">
        <v>12111</v>
      </c>
      <c r="S2278">
        <v>12079</v>
      </c>
      <c r="T2278">
        <v>28.19265328925928</v>
      </c>
      <c r="U2278">
        <v>28.68084918463088</v>
      </c>
      <c r="V2278">
        <v>17.217323094707289</v>
      </c>
      <c r="W2278">
        <v>59.944531832105298</v>
      </c>
      <c r="X2278">
        <v>158.32091435192277</v>
      </c>
      <c r="Y2278">
        <v>145.79701923870877</v>
      </c>
      <c r="Z2278">
        <v>146.18326848249035</v>
      </c>
      <c r="AA2278">
        <v>31.333820006952553</v>
      </c>
      <c r="AB2278">
        <v>4.2126483185059351</v>
      </c>
      <c r="AC2278">
        <v>-47.857931903319688</v>
      </c>
    </row>
    <row r="2279" spans="1:29">
      <c r="A2279">
        <v>7</v>
      </c>
      <c r="B2279">
        <v>63</v>
      </c>
      <c r="C2279">
        <v>2013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49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99</v>
      </c>
      <c r="P2279">
        <v>9999</v>
      </c>
      <c r="Q2279">
        <v>205</v>
      </c>
      <c r="R2279">
        <v>4340</v>
      </c>
      <c r="S2279">
        <v>4336</v>
      </c>
      <c r="T2279">
        <v>10.102891196051957</v>
      </c>
      <c r="U2279">
        <v>10.289823676130531</v>
      </c>
      <c r="V2279">
        <v>16.608294930875577</v>
      </c>
      <c r="W2279">
        <v>58.611392988929893</v>
      </c>
      <c r="X2279">
        <v>158.24263696321813</v>
      </c>
      <c r="Y2279">
        <v>145.96705529953871</v>
      </c>
      <c r="Z2279">
        <v>146.10171125461216</v>
      </c>
      <c r="AA2279">
        <v>34.805265617312678</v>
      </c>
      <c r="AB2279">
        <v>5.0508986172630852</v>
      </c>
      <c r="AC2279">
        <v>-57.095296918324465</v>
      </c>
    </row>
    <row r="2280" spans="1:29">
      <c r="A2280">
        <v>7</v>
      </c>
      <c r="B2280">
        <v>64</v>
      </c>
      <c r="C2280">
        <v>2013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80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99</v>
      </c>
      <c r="P2280">
        <v>9999</v>
      </c>
      <c r="Q2280">
        <v>204</v>
      </c>
      <c r="R2280">
        <v>1909</v>
      </c>
      <c r="S2280">
        <v>1900</v>
      </c>
      <c r="T2280">
        <v>4.4438754131942826</v>
      </c>
      <c r="U2280">
        <v>3.8179323710688906</v>
      </c>
      <c r="V2280">
        <v>15.835515976951283</v>
      </c>
      <c r="W2280">
        <v>59.852631578947374</v>
      </c>
      <c r="X2280">
        <v>133.99379230616017</v>
      </c>
      <c r="Y2280">
        <v>123.1286013619695</v>
      </c>
      <c r="Z2280">
        <v>123.71184210526305</v>
      </c>
      <c r="AA2280">
        <v>14.387422935047244</v>
      </c>
      <c r="AB2280">
        <v>3.4959176825568608</v>
      </c>
      <c r="AC2280">
        <v>-34.231427482281752</v>
      </c>
    </row>
    <row r="2281" spans="1:29">
      <c r="A2281">
        <v>7</v>
      </c>
      <c r="B2281">
        <v>65</v>
      </c>
      <c r="C2281">
        <v>2013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81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99</v>
      </c>
      <c r="P2281">
        <v>9999</v>
      </c>
      <c r="Q2281">
        <v>34</v>
      </c>
      <c r="R2281">
        <v>205</v>
      </c>
      <c r="S2281">
        <v>154</v>
      </c>
      <c r="T2281">
        <v>0.47721029843102569</v>
      </c>
      <c r="U2281">
        <v>0.29744795969070381</v>
      </c>
      <c r="V2281">
        <v>15.565853658536582</v>
      </c>
      <c r="W2281">
        <v>61.240259740259752</v>
      </c>
      <c r="X2281">
        <v>129.30898713104145</v>
      </c>
      <c r="Y2281">
        <v>89.329268292682983</v>
      </c>
      <c r="Z2281">
        <v>118.91233766233771</v>
      </c>
      <c r="AA2281">
        <v>15.638307643856528</v>
      </c>
      <c r="AB2281">
        <v>3.1314392251561864</v>
      </c>
      <c r="AC2281">
        <v>-36.564042769373472</v>
      </c>
    </row>
    <row r="2282" spans="1:29">
      <c r="A2282">
        <v>7</v>
      </c>
      <c r="B2282">
        <v>66</v>
      </c>
      <c r="C2282">
        <v>2013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83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99</v>
      </c>
      <c r="P2282">
        <v>9999</v>
      </c>
      <c r="Q2282">
        <v>206</v>
      </c>
      <c r="R2282">
        <v>6016</v>
      </c>
      <c r="S2282">
        <v>6009</v>
      </c>
      <c r="T2282">
        <v>14.00437636761488</v>
      </c>
      <c r="U2282">
        <v>13.12799097425378</v>
      </c>
      <c r="V2282">
        <v>15.802526595744679</v>
      </c>
      <c r="W2282">
        <v>58.790148111166573</v>
      </c>
      <c r="X2282">
        <v>145.7287608630505</v>
      </c>
      <c r="Y2282">
        <v>134.34672539893663</v>
      </c>
      <c r="Z2282">
        <v>134.50322849059796</v>
      </c>
      <c r="AA2282">
        <v>28.405892829478905</v>
      </c>
      <c r="AB2282">
        <v>4.0929127638344092</v>
      </c>
      <c r="AC2282">
        <v>-37.331919287923554</v>
      </c>
    </row>
    <row r="2283" spans="1:29">
      <c r="A2283">
        <v>7</v>
      </c>
      <c r="B2283">
        <v>67</v>
      </c>
      <c r="C2283">
        <v>2012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6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99</v>
      </c>
      <c r="P2283">
        <v>9999</v>
      </c>
      <c r="Q2283">
        <v>417</v>
      </c>
      <c r="R2283">
        <v>18719</v>
      </c>
      <c r="S2283">
        <v>18690</v>
      </c>
      <c r="T2283">
        <v>43.556868950111685</v>
      </c>
      <c r="U2283">
        <v>44.459073527385712</v>
      </c>
      <c r="V2283">
        <v>15.951012340402796</v>
      </c>
      <c r="W2283">
        <v>58.994221508828261</v>
      </c>
      <c r="X2283">
        <v>159.35512477776859</v>
      </c>
      <c r="Y2283">
        <v>146.87005181900679</v>
      </c>
      <c r="Z2283">
        <v>147.09794007490564</v>
      </c>
      <c r="AA2283">
        <v>33.949610356761653</v>
      </c>
      <c r="AB2283">
        <v>4.5130532749033208</v>
      </c>
      <c r="AC2283">
        <v>-38.764893626664815</v>
      </c>
    </row>
    <row r="2284" spans="1:29">
      <c r="A2284">
        <v>7</v>
      </c>
      <c r="B2284">
        <v>68</v>
      </c>
      <c r="C2284">
        <v>2012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24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99</v>
      </c>
      <c r="P2284">
        <v>9999</v>
      </c>
      <c r="Q2284">
        <v>299</v>
      </c>
      <c r="R2284">
        <v>12285</v>
      </c>
      <c r="S2284">
        <v>12251</v>
      </c>
      <c r="T2284">
        <v>28.585722263588977</v>
      </c>
      <c r="U2284">
        <v>29.387594913917646</v>
      </c>
      <c r="V2284">
        <v>17.058445258445261</v>
      </c>
      <c r="W2284">
        <v>59.607623867439401</v>
      </c>
      <c r="X2284">
        <v>160.65030992441629</v>
      </c>
      <c r="Y2284">
        <v>147.92595034595041</v>
      </c>
      <c r="Z2284">
        <v>148.33648681740272</v>
      </c>
      <c r="AA2284">
        <v>31.743652492180299</v>
      </c>
      <c r="AB2284">
        <v>4.4495085700146069</v>
      </c>
      <c r="AC2284">
        <v>-46.650370010015315</v>
      </c>
    </row>
    <row r="2285" spans="1:29">
      <c r="A2285">
        <v>7</v>
      </c>
      <c r="B2285">
        <v>69</v>
      </c>
      <c r="C2285">
        <v>2012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49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99</v>
      </c>
      <c r="P2285">
        <v>9999</v>
      </c>
      <c r="Q2285">
        <v>249</v>
      </c>
      <c r="R2285">
        <v>4104</v>
      </c>
      <c r="S2285">
        <v>4102</v>
      </c>
      <c r="T2285">
        <v>9.5495160089352176</v>
      </c>
      <c r="U2285">
        <v>9.6113786461456225</v>
      </c>
      <c r="V2285">
        <v>15.967105263157899</v>
      </c>
      <c r="W2285">
        <v>58.227206240858131</v>
      </c>
      <c r="X2285">
        <v>156.97530512208121</v>
      </c>
      <c r="Y2285">
        <v>144.82175925925981</v>
      </c>
      <c r="Z2285">
        <v>144.89236957581724</v>
      </c>
      <c r="AA2285">
        <v>33.994017568037819</v>
      </c>
      <c r="AB2285">
        <v>4.9002294442624317</v>
      </c>
      <c r="AC2285">
        <v>-49.925394077121595</v>
      </c>
    </row>
    <row r="2286" spans="1:29">
      <c r="A2286">
        <v>7</v>
      </c>
      <c r="B2286">
        <v>70</v>
      </c>
      <c r="C2286">
        <v>2012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80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99</v>
      </c>
      <c r="P2286">
        <v>9999</v>
      </c>
      <c r="Q2286">
        <v>225</v>
      </c>
      <c r="R2286">
        <v>2205</v>
      </c>
      <c r="S2286">
        <v>2200</v>
      </c>
      <c r="T2286">
        <v>5.1307706626954568</v>
      </c>
      <c r="U2286">
        <v>4.2757975689611136</v>
      </c>
      <c r="V2286">
        <v>15.879818594104314</v>
      </c>
      <c r="W2286">
        <v>59.433181818181808</v>
      </c>
      <c r="X2286">
        <v>130.23906565154064</v>
      </c>
      <c r="Y2286">
        <v>119.9123809523809</v>
      </c>
      <c r="Z2286">
        <v>120.18490909090902</v>
      </c>
      <c r="AA2286">
        <v>12.942052650562683</v>
      </c>
      <c r="AB2286">
        <v>3.5789903177034859</v>
      </c>
      <c r="AC2286">
        <v>-24.975470505028877</v>
      </c>
    </row>
    <row r="2287" spans="1:29">
      <c r="A2287">
        <v>7</v>
      </c>
      <c r="B2287">
        <v>71</v>
      </c>
      <c r="C2287">
        <v>2012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81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99</v>
      </c>
      <c r="P2287">
        <v>9999</v>
      </c>
      <c r="Q2287">
        <v>5</v>
      </c>
      <c r="R2287">
        <v>36</v>
      </c>
      <c r="S2287">
        <v>6</v>
      </c>
      <c r="T2287">
        <v>8.376768428890545E-2</v>
      </c>
      <c r="U2287">
        <v>1.0802418001602173E-2</v>
      </c>
      <c r="V2287">
        <v>13.916666666666663</v>
      </c>
      <c r="W2287">
        <v>60.16666666666665</v>
      </c>
      <c r="X2287">
        <v>127.0885999759239</v>
      </c>
      <c r="Y2287">
        <v>18.555555555555557</v>
      </c>
      <c r="Z2287">
        <v>111.3333333333333</v>
      </c>
      <c r="AA2287">
        <v>4.0659835491826497</v>
      </c>
      <c r="AB2287">
        <v>1.3437096247165752</v>
      </c>
      <c r="AC2287">
        <v>-36.708247541296132</v>
      </c>
    </row>
    <row r="2288" spans="1:29">
      <c r="A2288">
        <v>7</v>
      </c>
      <c r="B2288">
        <v>72</v>
      </c>
      <c r="C2288">
        <v>2012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83</v>
      </c>
      <c r="J2288">
        <v>999</v>
      </c>
      <c r="K2288">
        <v>99</v>
      </c>
      <c r="L2288">
        <v>99</v>
      </c>
      <c r="M2288">
        <v>99</v>
      </c>
      <c r="N2288">
        <v>99</v>
      </c>
      <c r="O2288">
        <v>99</v>
      </c>
      <c r="P2288">
        <v>9999</v>
      </c>
      <c r="Q2288">
        <v>193</v>
      </c>
      <c r="R2288">
        <v>5627</v>
      </c>
      <c r="S2288">
        <v>5617</v>
      </c>
      <c r="T2288">
        <v>13.093354430379748</v>
      </c>
      <c r="U2288">
        <v>12.255352925588319</v>
      </c>
      <c r="V2288">
        <v>15.991469699662341</v>
      </c>
      <c r="W2288">
        <v>58.876624532668686</v>
      </c>
      <c r="X2288">
        <v>146.23369256839189</v>
      </c>
      <c r="Y2288">
        <v>134.68039808068241</v>
      </c>
      <c r="Z2288">
        <v>134.92017090973829</v>
      </c>
      <c r="AA2288">
        <v>30.10927911353938</v>
      </c>
      <c r="AB2288">
        <v>3.7761727042302367</v>
      </c>
      <c r="AC2288">
        <v>-36.235586204901601</v>
      </c>
    </row>
    <row r="2289" spans="1:29">
      <c r="A2289">
        <v>7</v>
      </c>
      <c r="B2289">
        <v>73</v>
      </c>
      <c r="C2289">
        <v>2011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6</v>
      </c>
      <c r="J2289">
        <v>999</v>
      </c>
      <c r="K2289">
        <v>99</v>
      </c>
      <c r="L2289">
        <v>99</v>
      </c>
      <c r="M2289">
        <v>99</v>
      </c>
      <c r="N2289">
        <v>99</v>
      </c>
      <c r="O2289">
        <v>99</v>
      </c>
      <c r="P2289">
        <v>9999</v>
      </c>
      <c r="Q2289">
        <v>454</v>
      </c>
      <c r="R2289">
        <v>18931</v>
      </c>
      <c r="S2289">
        <v>18916</v>
      </c>
      <c r="T2289">
        <v>44.103531823688371</v>
      </c>
      <c r="U2289">
        <v>45.053905454008877</v>
      </c>
      <c r="V2289">
        <v>15.799904917859591</v>
      </c>
      <c r="W2289">
        <v>58.93709029393105</v>
      </c>
      <c r="X2289">
        <v>158.83575141130964</v>
      </c>
      <c r="Y2289">
        <v>146.4963182082297</v>
      </c>
      <c r="Z2289">
        <v>146.612486783675</v>
      </c>
      <c r="AA2289">
        <v>33.113584968150505</v>
      </c>
      <c r="AB2289">
        <v>4.5884158284130159</v>
      </c>
      <c r="AC2289">
        <v>-37.86098458550611</v>
      </c>
    </row>
    <row r="2290" spans="1:29">
      <c r="A2290">
        <v>7</v>
      </c>
      <c r="B2290">
        <v>74</v>
      </c>
      <c r="C2290">
        <v>2011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24</v>
      </c>
      <c r="J2290">
        <v>999</v>
      </c>
      <c r="K2290">
        <v>99</v>
      </c>
      <c r="L2290">
        <v>99</v>
      </c>
      <c r="M2290">
        <v>99</v>
      </c>
      <c r="N2290">
        <v>99</v>
      </c>
      <c r="O2290">
        <v>99</v>
      </c>
      <c r="P2290">
        <v>9999</v>
      </c>
      <c r="Q2290">
        <v>356</v>
      </c>
      <c r="R2290">
        <v>11601</v>
      </c>
      <c r="S2290">
        <v>11575</v>
      </c>
      <c r="T2290">
        <v>27.02683813251328</v>
      </c>
      <c r="U2290">
        <v>28.000727712407659</v>
      </c>
      <c r="V2290">
        <v>17.420136195155589</v>
      </c>
      <c r="W2290">
        <v>59.314557235421184</v>
      </c>
      <c r="X2290">
        <v>161.28325321826151</v>
      </c>
      <c r="Y2290">
        <v>148.57362296353821</v>
      </c>
      <c r="Z2290">
        <v>148.90735205183643</v>
      </c>
      <c r="AA2290">
        <v>32.64501573965908</v>
      </c>
      <c r="AB2290">
        <v>4.4983673266258322</v>
      </c>
      <c r="AC2290">
        <v>-47.749462483485694</v>
      </c>
    </row>
    <row r="2291" spans="1:29">
      <c r="A2291">
        <v>7</v>
      </c>
      <c r="B2291">
        <v>75</v>
      </c>
      <c r="C2291">
        <v>2011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49</v>
      </c>
      <c r="J2291">
        <v>999</v>
      </c>
      <c r="K2291">
        <v>99</v>
      </c>
      <c r="L2291">
        <v>99</v>
      </c>
      <c r="M2291">
        <v>99</v>
      </c>
      <c r="N2291">
        <v>99</v>
      </c>
      <c r="O2291">
        <v>99</v>
      </c>
      <c r="P2291">
        <v>9999</v>
      </c>
      <c r="Q2291">
        <v>277</v>
      </c>
      <c r="R2291">
        <v>4403</v>
      </c>
      <c r="S2291">
        <v>4395</v>
      </c>
      <c r="T2291">
        <v>10.257664709719503</v>
      </c>
      <c r="U2291">
        <v>10.107988990817978</v>
      </c>
      <c r="V2291">
        <v>15.735634794458329</v>
      </c>
      <c r="W2291">
        <v>58.235039817974958</v>
      </c>
      <c r="X2291">
        <v>153.38608389975485</v>
      </c>
      <c r="Y2291">
        <v>141.31357937769704</v>
      </c>
      <c r="Z2291">
        <v>141.57080546075099</v>
      </c>
      <c r="AA2291">
        <v>32.375877697587086</v>
      </c>
      <c r="AB2291">
        <v>4.5546162025664314</v>
      </c>
      <c r="AC2291">
        <v>-45.908973773744258</v>
      </c>
    </row>
    <row r="2292" spans="1:29">
      <c r="A2292">
        <v>7</v>
      </c>
      <c r="B2292">
        <v>76</v>
      </c>
      <c r="C2292">
        <v>2011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80</v>
      </c>
      <c r="J2292">
        <v>999</v>
      </c>
      <c r="K2292">
        <v>99</v>
      </c>
      <c r="L2292">
        <v>99</v>
      </c>
      <c r="M2292">
        <v>99</v>
      </c>
      <c r="N2292">
        <v>99</v>
      </c>
      <c r="O2292">
        <v>99</v>
      </c>
      <c r="P2292">
        <v>9999</v>
      </c>
      <c r="Q2292">
        <v>252</v>
      </c>
      <c r="R2292">
        <v>2275</v>
      </c>
      <c r="S2292">
        <v>2266</v>
      </c>
      <c r="T2292">
        <v>5.3000652315720806</v>
      </c>
      <c r="U2292">
        <v>4.4375579263571527</v>
      </c>
      <c r="V2292">
        <v>15.072967032967036</v>
      </c>
      <c r="W2292">
        <v>58.591350397175638</v>
      </c>
      <c r="X2292">
        <v>130.61578941102221</v>
      </c>
      <c r="Y2292">
        <v>120.0688791208791</v>
      </c>
      <c r="Z2292">
        <v>120.54576345984113</v>
      </c>
      <c r="AA2292">
        <v>13.601646756792823</v>
      </c>
      <c r="AB2292">
        <v>3.6527076167836072</v>
      </c>
      <c r="AC2292">
        <v>-26.567395927364345</v>
      </c>
    </row>
    <row r="2293" spans="1:29">
      <c r="A2293">
        <v>7</v>
      </c>
      <c r="B2293">
        <v>77</v>
      </c>
      <c r="C2293">
        <v>2011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81</v>
      </c>
      <c r="J2293">
        <v>999</v>
      </c>
      <c r="K2293">
        <v>99</v>
      </c>
      <c r="L2293">
        <v>99</v>
      </c>
      <c r="M2293">
        <v>99</v>
      </c>
      <c r="N2293">
        <v>99</v>
      </c>
      <c r="O2293">
        <v>99</v>
      </c>
      <c r="P2293">
        <v>9999</v>
      </c>
      <c r="Q2293">
        <v>43</v>
      </c>
      <c r="R2293">
        <v>220</v>
      </c>
      <c r="S2293">
        <v>220</v>
      </c>
      <c r="T2293">
        <v>0.51253378063554189</v>
      </c>
      <c r="U2293">
        <v>0.41416191429516203</v>
      </c>
      <c r="V2293">
        <v>15.190909090909091</v>
      </c>
      <c r="W2293">
        <v>58.45</v>
      </c>
      <c r="X2293">
        <v>125.54909878853545</v>
      </c>
      <c r="Y2293">
        <v>115.8818181818182</v>
      </c>
      <c r="Z2293">
        <v>115.8818181818182</v>
      </c>
      <c r="AA2293">
        <v>12.243812402546595</v>
      </c>
      <c r="AB2293">
        <v>3.4892366969399649</v>
      </c>
      <c r="AC2293">
        <v>-36.371884661938715</v>
      </c>
    </row>
    <row r="2294" spans="1:29">
      <c r="A2294">
        <v>7</v>
      </c>
      <c r="B2294">
        <v>78</v>
      </c>
      <c r="C2294">
        <v>2011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83</v>
      </c>
      <c r="J2294">
        <v>999</v>
      </c>
      <c r="K2294">
        <v>99</v>
      </c>
      <c r="L2294">
        <v>99</v>
      </c>
      <c r="M2294">
        <v>99</v>
      </c>
      <c r="N2294">
        <v>99</v>
      </c>
      <c r="O2294">
        <v>99</v>
      </c>
      <c r="P2294">
        <v>9999</v>
      </c>
      <c r="Q2294">
        <v>226</v>
      </c>
      <c r="R2294">
        <v>5494</v>
      </c>
      <c r="S2294">
        <v>5471</v>
      </c>
      <c r="T2294">
        <v>12.79936632187122</v>
      </c>
      <c r="U2294">
        <v>11.985658002113157</v>
      </c>
      <c r="V2294">
        <v>15.531852930469604</v>
      </c>
      <c r="W2294">
        <v>58.046609394991769</v>
      </c>
      <c r="X2294">
        <v>146.139943466348</v>
      </c>
      <c r="Y2294">
        <v>134.28918820531467</v>
      </c>
      <c r="Z2294">
        <v>134.85373789069621</v>
      </c>
      <c r="AA2294">
        <v>30.071785256577076</v>
      </c>
      <c r="AB2294">
        <v>3.9427245270350824</v>
      </c>
      <c r="AC2294">
        <v>-35.280615476052155</v>
      </c>
    </row>
    <row r="2295" spans="1:29">
      <c r="A2295">
        <v>7</v>
      </c>
      <c r="B2295">
        <v>79</v>
      </c>
      <c r="C2295">
        <v>2010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6</v>
      </c>
      <c r="J2295">
        <v>999</v>
      </c>
      <c r="K2295">
        <v>99</v>
      </c>
      <c r="L2295">
        <v>99</v>
      </c>
      <c r="M2295">
        <v>99</v>
      </c>
      <c r="N2295">
        <v>99</v>
      </c>
      <c r="O2295">
        <v>99</v>
      </c>
      <c r="P2295">
        <v>9999</v>
      </c>
      <c r="Q2295">
        <v>487</v>
      </c>
      <c r="R2295">
        <v>17790</v>
      </c>
      <c r="S2295">
        <v>17761</v>
      </c>
      <c r="T2295">
        <v>41.922940968540125</v>
      </c>
      <c r="U2295">
        <v>43.190282814355946</v>
      </c>
      <c r="V2295">
        <v>14.793086003372679</v>
      </c>
      <c r="W2295">
        <v>58.981532571364241</v>
      </c>
      <c r="X2295">
        <v>160.73451127485205</v>
      </c>
      <c r="Y2295">
        <v>148.1534851039913</v>
      </c>
      <c r="Z2295">
        <v>148.39538877315493</v>
      </c>
      <c r="AA2295">
        <v>32.600592189918821</v>
      </c>
      <c r="AB2295">
        <v>4.6063797560106785</v>
      </c>
      <c r="AC2295">
        <v>-43.358174928081205</v>
      </c>
    </row>
    <row r="2296" spans="1:29">
      <c r="A2296">
        <v>7</v>
      </c>
      <c r="B2296">
        <v>80</v>
      </c>
      <c r="C2296">
        <v>2010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24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99</v>
      </c>
      <c r="P2296">
        <v>9999</v>
      </c>
      <c r="Q2296">
        <v>359</v>
      </c>
      <c r="R2296">
        <v>10833</v>
      </c>
      <c r="S2296">
        <v>10763</v>
      </c>
      <c r="T2296">
        <v>25.528455284552845</v>
      </c>
      <c r="U2296">
        <v>26.311977738873871</v>
      </c>
      <c r="V2296">
        <v>14.033416412812704</v>
      </c>
      <c r="W2296">
        <v>58.014494100157926</v>
      </c>
      <c r="X2296">
        <v>161.37404277828091</v>
      </c>
      <c r="Y2296">
        <v>148.21990215083468</v>
      </c>
      <c r="Z2296">
        <v>149.18388925020838</v>
      </c>
      <c r="AA2296">
        <v>31.704561064136566</v>
      </c>
      <c r="AB2296">
        <v>4.7986082535160381</v>
      </c>
      <c r="AC2296">
        <v>-47.104921731983133</v>
      </c>
    </row>
    <row r="2297" spans="1:29">
      <c r="A2297">
        <v>7</v>
      </c>
      <c r="B2297">
        <v>81</v>
      </c>
      <c r="C2297">
        <v>2010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49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99</v>
      </c>
      <c r="P2297">
        <v>9999</v>
      </c>
      <c r="Q2297">
        <v>301</v>
      </c>
      <c r="R2297">
        <v>4190</v>
      </c>
      <c r="S2297">
        <v>4189</v>
      </c>
      <c r="T2297">
        <v>9.8739248262047834</v>
      </c>
      <c r="U2297">
        <v>9.7462189017425285</v>
      </c>
      <c r="V2297">
        <v>14.486396181384251</v>
      </c>
      <c r="W2297">
        <v>58.431845309142993</v>
      </c>
      <c r="X2297">
        <v>153.83404484184319</v>
      </c>
      <c r="Y2297">
        <v>141.94624582338889</v>
      </c>
      <c r="Z2297">
        <v>141.9801312962519</v>
      </c>
      <c r="AA2297">
        <v>35.120362142329292</v>
      </c>
      <c r="AB2297">
        <v>4.4993246843681129</v>
      </c>
      <c r="AC2297">
        <v>-42.383550522213824</v>
      </c>
    </row>
    <row r="2298" spans="1:29">
      <c r="A2298">
        <v>7</v>
      </c>
      <c r="B2298">
        <v>82</v>
      </c>
      <c r="C2298">
        <v>2010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80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99</v>
      </c>
      <c r="P2298">
        <v>9999</v>
      </c>
    </row>
    <row r="2299" spans="1:29">
      <c r="A2299">
        <v>7</v>
      </c>
      <c r="B2299">
        <v>83</v>
      </c>
      <c r="C2299">
        <v>2010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81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99</v>
      </c>
      <c r="P2299">
        <v>9999</v>
      </c>
    </row>
    <row r="2300" spans="1:29">
      <c r="A2300">
        <v>7</v>
      </c>
      <c r="B2300">
        <v>84</v>
      </c>
      <c r="C2300">
        <v>2010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83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99</v>
      </c>
      <c r="P2300">
        <v>9999</v>
      </c>
    </row>
    <row r="2301" spans="1:29">
      <c r="A2301">
        <v>7</v>
      </c>
      <c r="B2301">
        <v>85</v>
      </c>
      <c r="C2301">
        <v>2009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6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99</v>
      </c>
      <c r="P2301">
        <v>9999</v>
      </c>
      <c r="Q2301">
        <v>513</v>
      </c>
      <c r="R2301">
        <v>19944</v>
      </c>
      <c r="S2301">
        <v>19903</v>
      </c>
      <c r="T2301">
        <v>45.259383651795034</v>
      </c>
      <c r="U2301">
        <v>45.767561066196478</v>
      </c>
      <c r="V2301">
        <v>15.269504612916171</v>
      </c>
      <c r="W2301">
        <v>57.535698135959393</v>
      </c>
      <c r="X2301">
        <v>158.89221130106989</v>
      </c>
      <c r="Y2301">
        <v>146.39189731247461</v>
      </c>
      <c r="Z2301">
        <v>146.69346329699002</v>
      </c>
      <c r="AA2301">
        <v>32.520769427134297</v>
      </c>
      <c r="AB2301">
        <v>4.8270723390526573</v>
      </c>
      <c r="AC2301">
        <v>-38.988987623056026</v>
      </c>
    </row>
    <row r="2302" spans="1:29">
      <c r="A2302">
        <v>7</v>
      </c>
      <c r="B2302">
        <v>86</v>
      </c>
      <c r="C2302">
        <v>2009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24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99</v>
      </c>
      <c r="P2302">
        <v>9999</v>
      </c>
      <c r="Q2302">
        <v>318</v>
      </c>
      <c r="R2302">
        <v>9955</v>
      </c>
      <c r="S2302">
        <v>9907</v>
      </c>
      <c r="T2302">
        <v>22.591113330004998</v>
      </c>
      <c r="U2302">
        <v>23.612798758530381</v>
      </c>
      <c r="V2302">
        <v>15.948669010547462</v>
      </c>
      <c r="W2302">
        <v>56.820228121530221</v>
      </c>
      <c r="X2302">
        <v>164.61207611935123</v>
      </c>
      <c r="Y2302">
        <v>151.31352084379699</v>
      </c>
      <c r="Z2302">
        <v>152.046643787221</v>
      </c>
      <c r="AA2302">
        <v>33.286173321675427</v>
      </c>
      <c r="AB2302">
        <v>5.3094302984710309</v>
      </c>
      <c r="AC2302">
        <v>-52.559745132616221</v>
      </c>
    </row>
    <row r="2303" spans="1:29">
      <c r="A2303">
        <v>7</v>
      </c>
      <c r="B2303">
        <v>87</v>
      </c>
      <c r="C2303">
        <v>2009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49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99</v>
      </c>
      <c r="P2303">
        <v>9999</v>
      </c>
      <c r="Q2303">
        <v>314</v>
      </c>
      <c r="R2303">
        <v>4362</v>
      </c>
      <c r="S2303">
        <v>4357</v>
      </c>
      <c r="T2303">
        <v>9.898788181364317</v>
      </c>
      <c r="U2303">
        <v>10.087257365374922</v>
      </c>
      <c r="V2303">
        <v>15.687299403943141</v>
      </c>
      <c r="W2303">
        <v>57.148496672022013</v>
      </c>
      <c r="X2303">
        <v>159.97035363523219</v>
      </c>
      <c r="Y2303">
        <v>147.52274186153099</v>
      </c>
      <c r="Z2303">
        <v>147.69203580445222</v>
      </c>
      <c r="AA2303">
        <v>34.759254496558007</v>
      </c>
      <c r="AB2303">
        <v>5.0304312099186124</v>
      </c>
      <c r="AC2303">
        <v>-54.542143661821079</v>
      </c>
    </row>
    <row r="2304" spans="1:29">
      <c r="A2304">
        <v>7</v>
      </c>
      <c r="B2304">
        <v>88</v>
      </c>
      <c r="C2304">
        <v>2009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80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99</v>
      </c>
      <c r="P2304">
        <v>9999</v>
      </c>
      <c r="Q2304">
        <v>244</v>
      </c>
      <c r="R2304">
        <v>2775</v>
      </c>
      <c r="S2304">
        <v>2758</v>
      </c>
      <c r="T2304">
        <v>6.2973721236327318</v>
      </c>
      <c r="U2304">
        <v>5.333437336741925</v>
      </c>
      <c r="V2304">
        <v>14.468108108108108</v>
      </c>
      <c r="W2304">
        <v>57.003988397389406</v>
      </c>
      <c r="X2304">
        <v>133.68225430197313</v>
      </c>
      <c r="Y2304">
        <v>122.60713513513522</v>
      </c>
      <c r="Z2304">
        <v>123.36287164612048</v>
      </c>
      <c r="AA2304">
        <v>15.10801930436654</v>
      </c>
      <c r="AB2304">
        <v>3.7175941427437569</v>
      </c>
      <c r="AC2304">
        <v>-33.388651253904008</v>
      </c>
    </row>
    <row r="2305" spans="1:29">
      <c r="A2305">
        <v>7</v>
      </c>
      <c r="B2305">
        <v>89</v>
      </c>
      <c r="C2305">
        <v>2009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81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99</v>
      </c>
      <c r="P2305">
        <v>9999</v>
      </c>
      <c r="Q2305">
        <v>77</v>
      </c>
      <c r="R2305">
        <v>2639</v>
      </c>
      <c r="S2305">
        <v>2616</v>
      </c>
      <c r="T2305">
        <v>5.988744156492535</v>
      </c>
      <c r="U2305">
        <v>5.943177175486376</v>
      </c>
      <c r="V2305">
        <v>16.861690034103823</v>
      </c>
      <c r="W2305">
        <v>57.167813455657502</v>
      </c>
      <c r="X2305">
        <v>156.59921578029702</v>
      </c>
      <c r="Y2305">
        <v>143.66494884425938</v>
      </c>
      <c r="Z2305">
        <v>144.92805810397562</v>
      </c>
      <c r="AA2305">
        <v>32.570269015652322</v>
      </c>
      <c r="AB2305">
        <v>4.8373123671805374</v>
      </c>
      <c r="AC2305">
        <v>-54.787869163314305</v>
      </c>
    </row>
    <row r="2306" spans="1:29">
      <c r="A2306">
        <v>7</v>
      </c>
      <c r="B2306">
        <v>90</v>
      </c>
      <c r="C2306">
        <v>2009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83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99</v>
      </c>
      <c r="P2306">
        <v>9999</v>
      </c>
      <c r="Q2306">
        <v>246</v>
      </c>
      <c r="R2306">
        <v>4391</v>
      </c>
      <c r="S2306">
        <v>4389</v>
      </c>
      <c r="T2306">
        <v>9.9645985567103867</v>
      </c>
      <c r="U2306">
        <v>9.2557682976699294</v>
      </c>
      <c r="V2306">
        <v>15.275563652926438</v>
      </c>
      <c r="W2306">
        <v>57.323080428343602</v>
      </c>
      <c r="X2306">
        <v>145.77359925366906</v>
      </c>
      <c r="Y2306">
        <v>134.46850375768611</v>
      </c>
      <c r="Z2306">
        <v>134.52977899293688</v>
      </c>
      <c r="AA2306">
        <v>29.099355958097799</v>
      </c>
      <c r="AB2306">
        <v>4.1419303638393741</v>
      </c>
      <c r="AC2306">
        <v>-42.094203606934826</v>
      </c>
    </row>
    <row r="2307" spans="1:29">
      <c r="A2307">
        <v>7</v>
      </c>
      <c r="B2307">
        <v>91</v>
      </c>
      <c r="C2307">
        <v>2008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6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99</v>
      </c>
      <c r="P2307">
        <v>9999</v>
      </c>
      <c r="Q2307">
        <v>571</v>
      </c>
      <c r="R2307">
        <v>19752</v>
      </c>
      <c r="S2307">
        <v>19693</v>
      </c>
      <c r="T2307">
        <v>46.558551763152927</v>
      </c>
      <c r="U2307">
        <v>47.403070853499912</v>
      </c>
      <c r="V2307">
        <v>14.789844066423653</v>
      </c>
      <c r="W2307">
        <v>56.574925100289448</v>
      </c>
      <c r="X2307">
        <v>161.25426578851884</v>
      </c>
      <c r="Y2307">
        <v>148.47828068043711</v>
      </c>
      <c r="Z2307">
        <v>148.92311989031603</v>
      </c>
      <c r="AA2307">
        <v>32.814083017127629</v>
      </c>
      <c r="AB2307">
        <v>4.845402046052576</v>
      </c>
      <c r="AC2307">
        <v>-42.940512284517958</v>
      </c>
    </row>
    <row r="2308" spans="1:29">
      <c r="A2308">
        <v>7</v>
      </c>
      <c r="B2308">
        <v>92</v>
      </c>
      <c r="C2308">
        <v>2008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24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99</v>
      </c>
      <c r="P2308">
        <v>9999</v>
      </c>
      <c r="Q2308">
        <v>358</v>
      </c>
      <c r="R2308">
        <v>10016</v>
      </c>
      <c r="S2308">
        <v>9986</v>
      </c>
      <c r="T2308">
        <v>23.609277767301528</v>
      </c>
      <c r="U2308">
        <v>24.74557732051294</v>
      </c>
      <c r="V2308">
        <v>15.490315495207669</v>
      </c>
      <c r="W2308">
        <v>57.001101542158999</v>
      </c>
      <c r="X2308">
        <v>165.96097381783963</v>
      </c>
      <c r="Y2308">
        <v>152.85188698083047</v>
      </c>
      <c r="Z2308">
        <v>153.31108551972741</v>
      </c>
      <c r="AA2308">
        <v>33.701111215201472</v>
      </c>
      <c r="AB2308">
        <v>4.8952679084353887</v>
      </c>
      <c r="AC2308">
        <v>-53.959562471185443</v>
      </c>
    </row>
    <row r="2309" spans="1:29">
      <c r="A2309">
        <v>7</v>
      </c>
      <c r="B2309">
        <v>93</v>
      </c>
      <c r="C2309">
        <v>2008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49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99</v>
      </c>
      <c r="P2309">
        <v>9999</v>
      </c>
      <c r="Q2309">
        <v>326</v>
      </c>
      <c r="R2309">
        <v>4644</v>
      </c>
      <c r="S2309">
        <v>4637</v>
      </c>
      <c r="T2309">
        <v>10.946633980765602</v>
      </c>
      <c r="U2309">
        <v>10.879579878563476</v>
      </c>
      <c r="V2309">
        <v>15.453919035314378</v>
      </c>
      <c r="W2309">
        <v>56.484149234418801</v>
      </c>
      <c r="X2309">
        <v>157.27699530516452</v>
      </c>
      <c r="Y2309">
        <v>144.93972868217037</v>
      </c>
      <c r="Z2309">
        <v>145.15852922147923</v>
      </c>
      <c r="AA2309">
        <v>33.243326045748042</v>
      </c>
      <c r="AB2309">
        <v>4.4820607842819404</v>
      </c>
      <c r="AC2309">
        <v>-49.10118458016899</v>
      </c>
    </row>
    <row r="2310" spans="1:29">
      <c r="A2310">
        <v>7</v>
      </c>
      <c r="B2310">
        <v>94</v>
      </c>
      <c r="C2310">
        <v>2008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80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99</v>
      </c>
      <c r="P2310">
        <v>9999</v>
      </c>
      <c r="Q2310">
        <v>247</v>
      </c>
      <c r="R2310">
        <v>3372</v>
      </c>
      <c r="S2310">
        <v>3348</v>
      </c>
      <c r="T2310">
        <v>7.948331133320762</v>
      </c>
      <c r="U2310">
        <v>6.9596763972810995</v>
      </c>
      <c r="V2310">
        <v>14.820877817319097</v>
      </c>
      <c r="W2310">
        <v>57.399940262843479</v>
      </c>
      <c r="X2310">
        <v>139.23873104490616</v>
      </c>
      <c r="Y2310">
        <v>127.6935646500595</v>
      </c>
      <c r="Z2310">
        <v>128.60893070489865</v>
      </c>
      <c r="AA2310">
        <v>22.955445150517964</v>
      </c>
      <c r="AB2310">
        <v>3.7242737614460064</v>
      </c>
      <c r="AC2310">
        <v>-39.813011916570431</v>
      </c>
    </row>
    <row r="2311" spans="1:29">
      <c r="A2311">
        <v>7</v>
      </c>
      <c r="B2311">
        <v>95</v>
      </c>
      <c r="C2311">
        <v>2008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81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99</v>
      </c>
      <c r="P2311">
        <v>9999</v>
      </c>
      <c r="Q2311">
        <v>84</v>
      </c>
      <c r="R2311">
        <v>2478</v>
      </c>
      <c r="S2311">
        <v>2467</v>
      </c>
      <c r="T2311">
        <v>5.8410333773335852</v>
      </c>
      <c r="U2311">
        <v>5.8829569765938201</v>
      </c>
      <c r="V2311">
        <v>16.215092816787731</v>
      </c>
      <c r="W2311">
        <v>56.892176732873921</v>
      </c>
      <c r="X2311">
        <v>159.60478210418569</v>
      </c>
      <c r="Y2311">
        <v>146.87974172719939</v>
      </c>
      <c r="Z2311">
        <v>147.53465747871911</v>
      </c>
      <c r="AA2311">
        <v>33.286821042595918</v>
      </c>
      <c r="AB2311">
        <v>4.7110818568816644</v>
      </c>
      <c r="AC2311">
        <v>-54.559827940853403</v>
      </c>
    </row>
    <row r="2312" spans="1:29">
      <c r="A2312">
        <v>7</v>
      </c>
      <c r="B2312">
        <v>96</v>
      </c>
      <c r="C2312">
        <v>2008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83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99</v>
      </c>
      <c r="P2312">
        <v>9999</v>
      </c>
      <c r="Q2312">
        <v>233</v>
      </c>
      <c r="R2312">
        <v>2162</v>
      </c>
      <c r="S2312">
        <v>2158</v>
      </c>
      <c r="T2312">
        <v>5.0961719781255912</v>
      </c>
      <c r="U2312">
        <v>4.1291385735487758</v>
      </c>
      <c r="V2312">
        <v>15.783071230342276</v>
      </c>
      <c r="W2312">
        <v>56.504633920296563</v>
      </c>
      <c r="X2312">
        <v>128.23716654155348</v>
      </c>
      <c r="Y2312">
        <v>118.16022201665132</v>
      </c>
      <c r="Z2312">
        <v>118.3792400370714</v>
      </c>
      <c r="AA2312">
        <v>17.593799590703199</v>
      </c>
      <c r="AB2312">
        <v>3.4278917600782663</v>
      </c>
      <c r="AC2312">
        <v>-24.990196769994757</v>
      </c>
    </row>
    <row r="2313" spans="1:29">
      <c r="A2313">
        <v>7</v>
      </c>
      <c r="B2313">
        <v>97</v>
      </c>
      <c r="C2313">
        <v>2007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6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99</v>
      </c>
      <c r="P2313">
        <v>9999</v>
      </c>
      <c r="Q2313">
        <v>577</v>
      </c>
      <c r="R2313">
        <v>19693</v>
      </c>
      <c r="S2313">
        <v>19644</v>
      </c>
      <c r="T2313">
        <v>44.850596702195503</v>
      </c>
      <c r="U2313">
        <v>45.599030023977647</v>
      </c>
      <c r="V2313">
        <v>14.895648199867972</v>
      </c>
      <c r="W2313">
        <v>56.669364691508861</v>
      </c>
      <c r="X2313">
        <v>162.67494227068028</v>
      </c>
      <c r="Y2313">
        <v>149.84531051642773</v>
      </c>
      <c r="Z2313">
        <v>150.21908470779937</v>
      </c>
      <c r="AA2313">
        <v>32.229043436688521</v>
      </c>
      <c r="AB2313">
        <v>4.5941558255579933</v>
      </c>
      <c r="AC2313">
        <v>-45.958737150098912</v>
      </c>
    </row>
    <row r="2314" spans="1:29">
      <c r="A2314">
        <v>7</v>
      </c>
      <c r="B2314">
        <v>98</v>
      </c>
      <c r="C2314">
        <v>2007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24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99</v>
      </c>
      <c r="P2314">
        <v>9999</v>
      </c>
      <c r="Q2314">
        <v>372</v>
      </c>
      <c r="R2314">
        <v>10394</v>
      </c>
      <c r="S2314">
        <v>10350</v>
      </c>
      <c r="T2314">
        <v>23.672223740548421</v>
      </c>
      <c r="U2314">
        <v>24.558121167174875</v>
      </c>
      <c r="V2314">
        <v>15.398787762170484</v>
      </c>
      <c r="W2314">
        <v>56.801739130434783</v>
      </c>
      <c r="X2314">
        <v>166.19966390310569</v>
      </c>
      <c r="Y2314">
        <v>152.90153934962527</v>
      </c>
      <c r="Z2314">
        <v>153.55155555555609</v>
      </c>
      <c r="AA2314">
        <v>32.859426062469979</v>
      </c>
      <c r="AB2314">
        <v>4.9740890817130392</v>
      </c>
      <c r="AC2314">
        <v>-53.604621123487455</v>
      </c>
    </row>
    <row r="2315" spans="1:29">
      <c r="A2315">
        <v>7</v>
      </c>
      <c r="B2315">
        <v>99</v>
      </c>
      <c r="C2315">
        <v>2007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49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99</v>
      </c>
      <c r="P2315">
        <v>9999</v>
      </c>
      <c r="Q2315">
        <v>290</v>
      </c>
      <c r="R2315">
        <v>2785</v>
      </c>
      <c r="S2315">
        <v>2778</v>
      </c>
      <c r="T2315">
        <v>6.3428076888038643</v>
      </c>
      <c r="U2315">
        <v>6.1352816091596099</v>
      </c>
      <c r="V2315">
        <v>15.513824057450629</v>
      </c>
      <c r="W2315">
        <v>56.592152627789773</v>
      </c>
      <c r="X2315">
        <v>154.85897014457973</v>
      </c>
      <c r="Y2315">
        <v>142.5636265709158</v>
      </c>
      <c r="Z2315">
        <v>142.92285817134655</v>
      </c>
      <c r="AA2315">
        <v>33.066541974725617</v>
      </c>
      <c r="AB2315">
        <v>4.6699917032070122</v>
      </c>
      <c r="AC2315">
        <v>-50.018802641970382</v>
      </c>
    </row>
    <row r="2316" spans="1:29">
      <c r="A2316">
        <v>7</v>
      </c>
      <c r="B2316">
        <v>100</v>
      </c>
      <c r="C2316">
        <v>2007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80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99</v>
      </c>
      <c r="P2316">
        <v>9999</v>
      </c>
      <c r="Q2316">
        <v>198</v>
      </c>
      <c r="R2316">
        <v>5002</v>
      </c>
      <c r="S2316">
        <v>4950</v>
      </c>
      <c r="T2316">
        <v>11.392001457593151</v>
      </c>
      <c r="U2316">
        <v>10.583376498784764</v>
      </c>
      <c r="V2316">
        <v>15.257097161135546</v>
      </c>
      <c r="W2316">
        <v>57.242626262626246</v>
      </c>
      <c r="X2316">
        <v>149.75667371188027</v>
      </c>
      <c r="Y2316">
        <v>136.92413034786071</v>
      </c>
      <c r="Z2316">
        <v>138.3625252525251</v>
      </c>
      <c r="AA2316">
        <v>28.961061697273287</v>
      </c>
      <c r="AB2316">
        <v>4.0683952078665193</v>
      </c>
      <c r="AC2316">
        <v>-44.256405784308527</v>
      </c>
    </row>
    <row r="2317" spans="1:29">
      <c r="A2317">
        <v>7</v>
      </c>
      <c r="B2317">
        <v>101</v>
      </c>
      <c r="C2317">
        <v>2007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81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99</v>
      </c>
      <c r="P2317">
        <v>9999</v>
      </c>
      <c r="Q2317">
        <v>100</v>
      </c>
      <c r="R2317">
        <v>2477</v>
      </c>
      <c r="S2317">
        <v>2470</v>
      </c>
      <c r="T2317">
        <v>5.6413409856973651</v>
      </c>
      <c r="U2317">
        <v>5.7118581605387586</v>
      </c>
      <c r="V2317">
        <v>15.600726685506663</v>
      </c>
      <c r="W2317">
        <v>56.840485829959519</v>
      </c>
      <c r="X2317">
        <v>161.96610113149319</v>
      </c>
      <c r="Y2317">
        <v>149.2281792490918</v>
      </c>
      <c r="Z2317">
        <v>149.65109311740903</v>
      </c>
      <c r="AA2317">
        <v>34.267642768510669</v>
      </c>
      <c r="AB2317">
        <v>4.5002991990953758</v>
      </c>
      <c r="AC2317">
        <v>-49.547552740983583</v>
      </c>
    </row>
    <row r="2318" spans="1:29">
      <c r="A2318">
        <v>7</v>
      </c>
      <c r="B2318">
        <v>102</v>
      </c>
      <c r="C2318">
        <v>2007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83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99</v>
      </c>
      <c r="P2318">
        <v>9999</v>
      </c>
      <c r="Q2318">
        <v>245</v>
      </c>
      <c r="R2318">
        <v>1735</v>
      </c>
      <c r="S2318">
        <v>1734</v>
      </c>
      <c r="T2318">
        <v>3.9514439282135374</v>
      </c>
      <c r="U2318">
        <v>3.1334957717224694</v>
      </c>
      <c r="V2318">
        <v>14.39365994236311</v>
      </c>
      <c r="W2318">
        <v>56.694925028835058</v>
      </c>
      <c r="X2318">
        <v>126.69761865361964</v>
      </c>
      <c r="Y2318">
        <v>116.87700288184436</v>
      </c>
      <c r="Z2318">
        <v>116.94440599769317</v>
      </c>
      <c r="AA2318">
        <v>15.477621243736989</v>
      </c>
      <c r="AB2318">
        <v>3.3517038773354728</v>
      </c>
      <c r="AC2318">
        <v>-27.071942365808379</v>
      </c>
    </row>
    <row r="2319" spans="1:29">
      <c r="A2319">
        <v>7</v>
      </c>
      <c r="B2319">
        <v>103</v>
      </c>
      <c r="C2319">
        <v>2006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6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99</v>
      </c>
      <c r="P2319">
        <v>9999</v>
      </c>
      <c r="Q2319">
        <v>595</v>
      </c>
      <c r="R2319">
        <v>16668</v>
      </c>
      <c r="S2319">
        <v>16614</v>
      </c>
      <c r="T2319">
        <v>37.730040518822008</v>
      </c>
      <c r="U2319">
        <v>38.487185987811593</v>
      </c>
      <c r="V2319">
        <v>15.141588672906163</v>
      </c>
      <c r="W2319">
        <v>56.49566630552544</v>
      </c>
      <c r="X2319">
        <v>160.73167234378559</v>
      </c>
      <c r="Y2319">
        <v>147.96497480201626</v>
      </c>
      <c r="Z2319">
        <v>148.44590104730989</v>
      </c>
      <c r="AA2319">
        <v>31.970434905848215</v>
      </c>
      <c r="AB2319">
        <v>4.6808919284744226</v>
      </c>
      <c r="AC2319">
        <v>-46.509474341806943</v>
      </c>
    </row>
    <row r="2320" spans="1:29">
      <c r="A2320">
        <v>7</v>
      </c>
      <c r="B2320">
        <v>104</v>
      </c>
      <c r="C2320">
        <v>2006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24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99</v>
      </c>
      <c r="P2320">
        <v>9999</v>
      </c>
      <c r="Q2320">
        <v>357</v>
      </c>
      <c r="R2320">
        <v>10280</v>
      </c>
      <c r="S2320">
        <v>10233</v>
      </c>
      <c r="T2320">
        <v>23.270027389818235</v>
      </c>
      <c r="U2320">
        <v>24.306069513693593</v>
      </c>
      <c r="V2320">
        <v>16.062548638132299</v>
      </c>
      <c r="W2320">
        <v>57.335385517443555</v>
      </c>
      <c r="X2320">
        <v>164.7158858568958</v>
      </c>
      <c r="Y2320">
        <v>151.5122957198441</v>
      </c>
      <c r="Z2320">
        <v>152.20818919183003</v>
      </c>
      <c r="AA2320">
        <v>32.434830485870634</v>
      </c>
      <c r="AB2320">
        <v>4.6569920752048786</v>
      </c>
      <c r="AC2320">
        <v>-52.072799364588683</v>
      </c>
    </row>
    <row r="2321" spans="1:29">
      <c r="A2321">
        <v>7</v>
      </c>
      <c r="B2321">
        <v>105</v>
      </c>
      <c r="C2321">
        <v>2006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49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99</v>
      </c>
      <c r="P2321">
        <v>9999</v>
      </c>
      <c r="Q2321">
        <v>241</v>
      </c>
      <c r="R2321">
        <v>2117</v>
      </c>
      <c r="S2321">
        <v>2112</v>
      </c>
      <c r="T2321">
        <v>4.7920863797903905</v>
      </c>
      <c r="U2321">
        <v>4.5969374734182145</v>
      </c>
      <c r="V2321">
        <v>16.281530467642892</v>
      </c>
      <c r="W2321">
        <v>56.923295454545446</v>
      </c>
      <c r="X2321">
        <v>151.04890452412519</v>
      </c>
      <c r="Y2321">
        <v>139.14704770902205</v>
      </c>
      <c r="Z2321">
        <v>139.47646780303015</v>
      </c>
      <c r="AA2321">
        <v>33.172018234856473</v>
      </c>
      <c r="AB2321">
        <v>4.6315767052207102</v>
      </c>
      <c r="AC2321">
        <v>-51.095457447821047</v>
      </c>
    </row>
    <row r="2322" spans="1:29">
      <c r="A2322">
        <v>7</v>
      </c>
      <c r="B2322">
        <v>106</v>
      </c>
      <c r="C2322">
        <v>2006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80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99</v>
      </c>
      <c r="P2322">
        <v>9999</v>
      </c>
      <c r="Q2322">
        <v>187</v>
      </c>
      <c r="R2322">
        <v>5273</v>
      </c>
      <c r="S2322">
        <v>5245</v>
      </c>
      <c r="T2322">
        <v>11.936075333318241</v>
      </c>
      <c r="U2322">
        <v>10.984018646280765</v>
      </c>
      <c r="V2322">
        <v>14.685188697136356</v>
      </c>
      <c r="W2322">
        <v>57.162059103908483</v>
      </c>
      <c r="X2322">
        <v>145.38349148414324</v>
      </c>
      <c r="Y2322">
        <v>133.48416461217565</v>
      </c>
      <c r="Z2322">
        <v>134.19675881792222</v>
      </c>
      <c r="AA2322">
        <v>26.699515763789378</v>
      </c>
      <c r="AB2322">
        <v>3.8059270860217578</v>
      </c>
      <c r="AC2322">
        <v>-36.095696094816738</v>
      </c>
    </row>
    <row r="2323" spans="1:29">
      <c r="A2323">
        <v>7</v>
      </c>
      <c r="B2323">
        <v>107</v>
      </c>
      <c r="C2323">
        <v>2006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81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99</v>
      </c>
      <c r="P2323">
        <v>9999</v>
      </c>
      <c r="Q2323">
        <v>111</v>
      </c>
      <c r="R2323">
        <v>2339</v>
      </c>
      <c r="S2323">
        <v>2335</v>
      </c>
      <c r="T2323">
        <v>5.2946103175860735</v>
      </c>
      <c r="U2323">
        <v>5.4722404553493584</v>
      </c>
      <c r="V2323">
        <v>15.524155622060704</v>
      </c>
      <c r="W2323">
        <v>56.615417558886499</v>
      </c>
      <c r="X2323">
        <v>162.62540547325787</v>
      </c>
      <c r="Y2323">
        <v>149.92056434373643</v>
      </c>
      <c r="Z2323">
        <v>150.17738758029955</v>
      </c>
      <c r="AA2323">
        <v>32.643597219486196</v>
      </c>
      <c r="AB2323">
        <v>4.9134106118492751</v>
      </c>
      <c r="AC2323">
        <v>-49.173528691260039</v>
      </c>
    </row>
    <row r="2324" spans="1:29">
      <c r="A2324">
        <v>7</v>
      </c>
      <c r="B2324">
        <v>108</v>
      </c>
      <c r="C2324">
        <v>2006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83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99</v>
      </c>
      <c r="P2324">
        <v>9999</v>
      </c>
      <c r="Q2324">
        <v>271</v>
      </c>
      <c r="R2324">
        <v>2162</v>
      </c>
      <c r="S2324">
        <v>2074</v>
      </c>
      <c r="T2324">
        <v>4.8939493401543794</v>
      </c>
      <c r="U2324">
        <v>3.9276813992588049</v>
      </c>
      <c r="V2324">
        <v>14.338112858464379</v>
      </c>
      <c r="W2324">
        <v>56.650916104146575</v>
      </c>
      <c r="X2324">
        <v>132.00564663151471</v>
      </c>
      <c r="Y2324">
        <v>116.41443108233102</v>
      </c>
      <c r="Z2324">
        <v>121.35390549662472</v>
      </c>
      <c r="AA2324">
        <v>21.064508000028749</v>
      </c>
      <c r="AB2324">
        <v>4.1480126911709148</v>
      </c>
      <c r="AC2324">
        <v>-43.520669885482363</v>
      </c>
    </row>
    <row r="2325" spans="1:29">
      <c r="A2325">
        <v>7</v>
      </c>
      <c r="B2325">
        <v>109</v>
      </c>
      <c r="C2325">
        <v>2005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6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99</v>
      </c>
      <c r="P2325">
        <v>9999</v>
      </c>
      <c r="Q2325">
        <v>386</v>
      </c>
      <c r="R2325">
        <v>11327</v>
      </c>
      <c r="S2325">
        <v>11306</v>
      </c>
      <c r="T2325">
        <v>28.960976701077055</v>
      </c>
      <c r="U2325">
        <v>30.082950692448904</v>
      </c>
      <c r="V2325">
        <v>14.900238368500048</v>
      </c>
      <c r="W2325">
        <v>56.293295595259139</v>
      </c>
      <c r="X2325">
        <v>161.48972804029771</v>
      </c>
      <c r="Y2325">
        <v>148.84646420058283</v>
      </c>
      <c r="Z2325">
        <v>149.12293472492499</v>
      </c>
      <c r="AA2325">
        <v>32.473777693141066</v>
      </c>
      <c r="AB2325">
        <v>4.8406724387351492</v>
      </c>
      <c r="AC2325">
        <v>-52.15472534158144</v>
      </c>
    </row>
    <row r="2326" spans="1:29">
      <c r="A2326">
        <v>7</v>
      </c>
      <c r="B2326">
        <v>110</v>
      </c>
      <c r="C2326">
        <v>2005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24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99</v>
      </c>
      <c r="P2326">
        <v>9999</v>
      </c>
      <c r="Q2326">
        <v>405</v>
      </c>
      <c r="R2326">
        <v>10358</v>
      </c>
      <c r="S2326">
        <v>10141</v>
      </c>
      <c r="T2326">
        <v>26.483428681006099</v>
      </c>
      <c r="U2326">
        <v>27.878871751534369</v>
      </c>
      <c r="V2326">
        <v>15.756709789534662</v>
      </c>
      <c r="W2326">
        <v>57.110837195542814</v>
      </c>
      <c r="X2326">
        <v>166.11773063858797</v>
      </c>
      <c r="Y2326">
        <v>150.84547209886037</v>
      </c>
      <c r="Z2326">
        <v>154.073306380041</v>
      </c>
      <c r="AA2326">
        <v>32.723054328578087</v>
      </c>
      <c r="AB2326">
        <v>4.7562146350113164</v>
      </c>
      <c r="AC2326">
        <v>-51.099766652351029</v>
      </c>
    </row>
    <row r="2327" spans="1:29">
      <c r="A2327">
        <v>7</v>
      </c>
      <c r="B2327">
        <v>111</v>
      </c>
      <c r="C2327">
        <v>2005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49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99</v>
      </c>
      <c r="P2327">
        <v>9999</v>
      </c>
      <c r="Q2327">
        <v>282</v>
      </c>
      <c r="R2327">
        <v>1965</v>
      </c>
      <c r="S2327">
        <v>1965</v>
      </c>
      <c r="T2327">
        <v>5.0241298859023935</v>
      </c>
      <c r="U2327">
        <v>5.0009207861774279</v>
      </c>
      <c r="V2327">
        <v>15.893638676844784</v>
      </c>
      <c r="W2327">
        <v>56.753689567430015</v>
      </c>
      <c r="X2327">
        <v>154.58795442453123</v>
      </c>
      <c r="Y2327">
        <v>142.63312977099238</v>
      </c>
      <c r="Z2327">
        <v>142.63312977099238</v>
      </c>
      <c r="AA2327">
        <v>31.339076512680556</v>
      </c>
      <c r="AB2327">
        <v>4.5766742233732316</v>
      </c>
      <c r="AC2327">
        <v>-41.466367303324695</v>
      </c>
    </row>
    <row r="2328" spans="1:29">
      <c r="A2328">
        <v>7</v>
      </c>
      <c r="B2328">
        <v>112</v>
      </c>
      <c r="C2328">
        <v>2005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80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99</v>
      </c>
      <c r="P2328">
        <v>9999</v>
      </c>
      <c r="Q2328">
        <v>204</v>
      </c>
      <c r="R2328">
        <v>6219</v>
      </c>
      <c r="S2328">
        <v>6181</v>
      </c>
      <c r="T2328">
        <v>15.900795806833075</v>
      </c>
      <c r="U2328">
        <v>14.826056344976916</v>
      </c>
      <c r="V2328">
        <v>14.76587875864287</v>
      </c>
      <c r="W2328">
        <v>57.008736450412563</v>
      </c>
      <c r="X2328">
        <v>145.57882503501222</v>
      </c>
      <c r="Y2328">
        <v>133.60972825213096</v>
      </c>
      <c r="Z2328">
        <v>134.43114382785998</v>
      </c>
      <c r="AA2328">
        <v>26.465416820137506</v>
      </c>
      <c r="AB2328">
        <v>4.0123077158752594</v>
      </c>
      <c r="AC2328">
        <v>-42.945171270274606</v>
      </c>
    </row>
    <row r="2329" spans="1:29">
      <c r="A2329">
        <v>7</v>
      </c>
      <c r="B2329">
        <v>113</v>
      </c>
      <c r="C2329">
        <v>2005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81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99</v>
      </c>
      <c r="P2329">
        <v>9999</v>
      </c>
      <c r="Q2329">
        <v>92</v>
      </c>
      <c r="R2329">
        <v>2015</v>
      </c>
      <c r="S2329">
        <v>2012</v>
      </c>
      <c r="T2329">
        <v>5.1519703410144153</v>
      </c>
      <c r="U2329">
        <v>5.2769710725757344</v>
      </c>
      <c r="V2329">
        <v>16.15285359801489</v>
      </c>
      <c r="W2329">
        <v>57.014910536779311</v>
      </c>
      <c r="X2329">
        <v>159.18079194771605</v>
      </c>
      <c r="Y2329">
        <v>146.77181141439189</v>
      </c>
      <c r="Z2329">
        <v>146.99065606361819</v>
      </c>
      <c r="AA2329">
        <v>32.793594695438998</v>
      </c>
      <c r="AB2329">
        <v>5.0799547928856237</v>
      </c>
      <c r="AC2329">
        <v>-58.508945407313945</v>
      </c>
    </row>
    <row r="2330" spans="1:29">
      <c r="A2330">
        <v>7</v>
      </c>
      <c r="B2330">
        <v>114</v>
      </c>
      <c r="C2330">
        <v>2005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83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99</v>
      </c>
      <c r="P2330">
        <v>9999</v>
      </c>
      <c r="Q2330">
        <v>263</v>
      </c>
      <c r="R2330">
        <v>1872.25</v>
      </c>
      <c r="S2330">
        <v>1865</v>
      </c>
      <c r="T2330">
        <v>4.7869858416695985</v>
      </c>
      <c r="U2330">
        <v>4.0718233559372132</v>
      </c>
      <c r="V2330">
        <v>15.112298037121104</v>
      </c>
      <c r="W2330">
        <v>56.768900804289537</v>
      </c>
      <c r="X2330">
        <v>132.48952924383002</v>
      </c>
      <c r="Y2330">
        <v>121.8871945520094</v>
      </c>
      <c r="Z2330">
        <v>122.36101876675588</v>
      </c>
      <c r="AA2330">
        <v>21.557261064248717</v>
      </c>
      <c r="AB2330">
        <v>4.096254500948544</v>
      </c>
      <c r="AC2330">
        <v>-31.13815741521088</v>
      </c>
    </row>
    <row r="2331" spans="1:29">
      <c r="A2331">
        <v>7</v>
      </c>
      <c r="B2331">
        <v>115</v>
      </c>
      <c r="C2331">
        <v>2004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6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99</v>
      </c>
      <c r="P2331">
        <v>9999</v>
      </c>
      <c r="Q2331">
        <v>455</v>
      </c>
      <c r="R2331">
        <v>11665</v>
      </c>
      <c r="S2331">
        <v>11645</v>
      </c>
      <c r="T2331">
        <v>30.648170042825992</v>
      </c>
      <c r="U2331">
        <v>31.971932469121299</v>
      </c>
      <c r="V2331">
        <v>14.382426060865839</v>
      </c>
      <c r="W2331">
        <v>55.96985830828681</v>
      </c>
      <c r="X2331">
        <v>160.892085342017</v>
      </c>
      <c r="Y2331">
        <v>148.32633519074099</v>
      </c>
      <c r="Z2331">
        <v>148.58108200944559</v>
      </c>
      <c r="AA2331">
        <v>32.112556023924874</v>
      </c>
      <c r="AB2331">
        <v>4.6083205524325903</v>
      </c>
      <c r="AC2331">
        <v>-51.460539673548318</v>
      </c>
    </row>
    <row r="2332" spans="1:29">
      <c r="A2332">
        <v>7</v>
      </c>
      <c r="B2332">
        <v>116</v>
      </c>
      <c r="C2332">
        <v>2004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24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99</v>
      </c>
      <c r="P2332">
        <v>9999</v>
      </c>
      <c r="Q2332">
        <v>439</v>
      </c>
      <c r="R2332">
        <v>9754</v>
      </c>
      <c r="S2332">
        <v>9573</v>
      </c>
      <c r="T2332">
        <v>25.627282520164997</v>
      </c>
      <c r="U2332">
        <v>27.471010938862992</v>
      </c>
      <c r="V2332">
        <v>14.809411523477548</v>
      </c>
      <c r="W2332">
        <v>56.407291340227722</v>
      </c>
      <c r="X2332">
        <v>167.60654461619399</v>
      </c>
      <c r="Y2332">
        <v>152.4144043469353</v>
      </c>
      <c r="Z2332">
        <v>155.29615585500957</v>
      </c>
      <c r="AA2332">
        <v>32.905535222114999</v>
      </c>
      <c r="AB2332">
        <v>4.8927382524794734</v>
      </c>
      <c r="AC2332">
        <v>-55.597111358168448</v>
      </c>
    </row>
    <row r="2333" spans="1:29">
      <c r="A2333">
        <v>7</v>
      </c>
      <c r="B2333">
        <v>117</v>
      </c>
      <c r="C2333">
        <v>2004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49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99</v>
      </c>
      <c r="P2333">
        <v>9999</v>
      </c>
      <c r="Q2333">
        <v>356</v>
      </c>
      <c r="R2333">
        <v>2007</v>
      </c>
      <c r="S2333">
        <v>2003</v>
      </c>
      <c r="T2333">
        <v>5.2731142113974956</v>
      </c>
      <c r="U2333">
        <v>5.2073994201938225</v>
      </c>
      <c r="V2333">
        <v>14.33084205281515</v>
      </c>
      <c r="W2333">
        <v>56.070893659510737</v>
      </c>
      <c r="X2333">
        <v>152.45335799242204</v>
      </c>
      <c r="Y2333">
        <v>140.41310413552549</v>
      </c>
      <c r="Z2333">
        <v>140.6935097353967</v>
      </c>
      <c r="AA2333">
        <v>28.565919033315925</v>
      </c>
      <c r="AB2333">
        <v>4.6032794047566554</v>
      </c>
      <c r="AC2333">
        <v>-50.597948440706723</v>
      </c>
    </row>
    <row r="2334" spans="1:29">
      <c r="A2334">
        <v>7</v>
      </c>
      <c r="B2334">
        <v>118</v>
      </c>
      <c r="C2334">
        <v>2004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80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99</v>
      </c>
      <c r="P2334">
        <v>9999</v>
      </c>
      <c r="Q2334">
        <v>229</v>
      </c>
      <c r="R2334">
        <v>6174</v>
      </c>
      <c r="S2334">
        <v>6143</v>
      </c>
      <c r="T2334">
        <v>16.221328919366279</v>
      </c>
      <c r="U2334">
        <v>14.9239931791553</v>
      </c>
      <c r="V2334">
        <v>14.767573696145121</v>
      </c>
      <c r="W2334">
        <v>56.674426176135441</v>
      </c>
      <c r="X2334">
        <v>142.4317051796213</v>
      </c>
      <c r="Y2334">
        <v>130.81349206349202</v>
      </c>
      <c r="Z2334">
        <v>131.47362852026697</v>
      </c>
      <c r="AA2334">
        <v>26.043600877024783</v>
      </c>
      <c r="AB2334">
        <v>4.0481163555867195</v>
      </c>
      <c r="AC2334">
        <v>-36.68826313384519</v>
      </c>
    </row>
    <row r="2335" spans="1:29">
      <c r="A2335">
        <v>7</v>
      </c>
      <c r="B2335">
        <v>119</v>
      </c>
      <c r="C2335">
        <v>2004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81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99</v>
      </c>
      <c r="P2335">
        <v>9999</v>
      </c>
      <c r="Q2335">
        <v>96</v>
      </c>
      <c r="R2335">
        <v>2437</v>
      </c>
      <c r="S2335">
        <v>2433</v>
      </c>
      <c r="T2335">
        <v>6.4028795880297427</v>
      </c>
      <c r="U2335">
        <v>6.3485092711352689</v>
      </c>
      <c r="V2335">
        <v>15.396389002872388</v>
      </c>
      <c r="W2335">
        <v>56.878750513768999</v>
      </c>
      <c r="X2335">
        <v>152.89868055274599</v>
      </c>
      <c r="Y2335">
        <v>140.97767747230216</v>
      </c>
      <c r="Z2335">
        <v>141.20945334977404</v>
      </c>
      <c r="AA2335">
        <v>31.977108042921898</v>
      </c>
      <c r="AB2335">
        <v>4.5727993389512145</v>
      </c>
      <c r="AC2335">
        <v>-50.090290515137113</v>
      </c>
    </row>
    <row r="2336" spans="1:29">
      <c r="A2336">
        <v>7</v>
      </c>
      <c r="B2336">
        <v>120</v>
      </c>
      <c r="C2336">
        <v>2004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83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99</v>
      </c>
      <c r="P2336">
        <v>9999</v>
      </c>
      <c r="Q2336">
        <v>256</v>
      </c>
      <c r="R2336">
        <v>1831</v>
      </c>
      <c r="S2336">
        <v>1816</v>
      </c>
      <c r="T2336">
        <v>4.8106986153805744</v>
      </c>
      <c r="U2336">
        <v>4.1964851336781113</v>
      </c>
      <c r="V2336">
        <v>15.012561441835063</v>
      </c>
      <c r="W2336">
        <v>56.525330396475773</v>
      </c>
      <c r="X2336">
        <v>134.82748357557</v>
      </c>
      <c r="Y2336">
        <v>124.03134898962328</v>
      </c>
      <c r="Z2336">
        <v>125.0558370044054</v>
      </c>
      <c r="AA2336">
        <v>21.226036217496489</v>
      </c>
      <c r="AB2336">
        <v>4.0626179956948354</v>
      </c>
      <c r="AC2336">
        <v>-37.213924650481033</v>
      </c>
    </row>
    <row r="2337" spans="1:29">
      <c r="A2337">
        <v>7</v>
      </c>
      <c r="B2337">
        <v>121</v>
      </c>
      <c r="C2337">
        <v>2003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6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99</v>
      </c>
      <c r="P2337">
        <v>9999</v>
      </c>
      <c r="Q2337">
        <v>484</v>
      </c>
      <c r="R2337">
        <v>10748</v>
      </c>
      <c r="S2337">
        <v>10748</v>
      </c>
      <c r="T2337">
        <v>33.14521849076386</v>
      </c>
      <c r="U2337">
        <v>34.137287742103098</v>
      </c>
      <c r="V2337">
        <v>13.20673613695571</v>
      </c>
      <c r="W2337">
        <v>55.393375511723121</v>
      </c>
      <c r="X2337">
        <v>159.69479670384371</v>
      </c>
      <c r="Y2337">
        <v>147.39829735764803</v>
      </c>
      <c r="Z2337">
        <v>147.39829735764803</v>
      </c>
      <c r="AA2337">
        <v>31.096193089800217</v>
      </c>
      <c r="AB2337">
        <v>4.3187865669976366</v>
      </c>
      <c r="AC2337">
        <v>-49.118553545166634</v>
      </c>
    </row>
    <row r="2338" spans="1:29">
      <c r="A2338">
        <v>7</v>
      </c>
      <c r="B2338">
        <v>122</v>
      </c>
      <c r="C2338">
        <v>2003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24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99</v>
      </c>
      <c r="P2338">
        <v>9999</v>
      </c>
      <c r="Q2338">
        <v>480</v>
      </c>
      <c r="R2338">
        <v>8772</v>
      </c>
      <c r="S2338">
        <v>8660</v>
      </c>
      <c r="T2338">
        <v>27.051531131464525</v>
      </c>
      <c r="U2338">
        <v>29.159582909895327</v>
      </c>
      <c r="V2338">
        <v>13.364113087095301</v>
      </c>
      <c r="W2338">
        <v>56.253002309468819</v>
      </c>
      <c r="X2338">
        <v>168.70009915327023</v>
      </c>
      <c r="Y2338">
        <v>154.26727086183323</v>
      </c>
      <c r="Z2338">
        <v>156.26241339491929</v>
      </c>
      <c r="AA2338">
        <v>33.396064605385995</v>
      </c>
      <c r="AB2338">
        <v>5.0450244386524252</v>
      </c>
      <c r="AC2338">
        <v>-54.264445468370816</v>
      </c>
    </row>
    <row r="2339" spans="1:29">
      <c r="A2339">
        <v>7</v>
      </c>
      <c r="B2339">
        <v>123</v>
      </c>
      <c r="C2339">
        <v>2003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49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99</v>
      </c>
      <c r="P2339">
        <v>9999</v>
      </c>
      <c r="Q2339">
        <v>355</v>
      </c>
      <c r="R2339">
        <v>2060</v>
      </c>
      <c r="S2339">
        <v>2060</v>
      </c>
      <c r="T2339">
        <v>6.3527307490671348</v>
      </c>
      <c r="U2339">
        <v>6.1803428189916403</v>
      </c>
      <c r="V2339">
        <v>13.329611650485436</v>
      </c>
      <c r="W2339">
        <v>55.91796116504856</v>
      </c>
      <c r="X2339">
        <v>150.84633266364403</v>
      </c>
      <c r="Y2339">
        <v>139.23116504854357</v>
      </c>
      <c r="Z2339">
        <v>139.23116504854357</v>
      </c>
      <c r="AA2339">
        <v>28.801921534501567</v>
      </c>
      <c r="AB2339">
        <v>4.7926488732007559</v>
      </c>
      <c r="AC2339">
        <v>-46.76681751594716</v>
      </c>
    </row>
    <row r="2340" spans="1:29">
      <c r="A2340">
        <v>7</v>
      </c>
      <c r="B2340">
        <v>124</v>
      </c>
      <c r="C2340">
        <v>2003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80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99</v>
      </c>
      <c r="P2340">
        <v>9999</v>
      </c>
      <c r="Q2340">
        <v>210</v>
      </c>
      <c r="R2340">
        <v>4244</v>
      </c>
      <c r="S2340">
        <v>4224</v>
      </c>
      <c r="T2340">
        <v>13.087858883029575</v>
      </c>
      <c r="U2340">
        <v>12.094930823503121</v>
      </c>
      <c r="V2340">
        <v>14.779688972667291</v>
      </c>
      <c r="W2340">
        <v>56.516098484848492</v>
      </c>
      <c r="X2340">
        <v>143.89775176834945</v>
      </c>
      <c r="Y2340">
        <v>132.25713949104613</v>
      </c>
      <c r="Z2340">
        <v>132.88335700757571</v>
      </c>
      <c r="AA2340">
        <v>26.961264740381804</v>
      </c>
      <c r="AB2340">
        <v>4.25253114530818</v>
      </c>
      <c r="AC2340">
        <v>-45.317268433751089</v>
      </c>
    </row>
    <row r="2341" spans="1:29">
      <c r="A2341">
        <v>7</v>
      </c>
      <c r="B2341">
        <v>125</v>
      </c>
      <c r="C2341">
        <v>2003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81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99</v>
      </c>
      <c r="P2341">
        <v>9999</v>
      </c>
      <c r="Q2341">
        <v>101</v>
      </c>
      <c r="R2341">
        <v>1679</v>
      </c>
      <c r="S2341">
        <v>1671</v>
      </c>
      <c r="T2341">
        <v>5.1777839454775343</v>
      </c>
      <c r="U2341">
        <v>5.318410386664624</v>
      </c>
      <c r="V2341">
        <v>14.78618225134009</v>
      </c>
      <c r="W2341">
        <v>57.026929982046681</v>
      </c>
      <c r="X2341">
        <v>159.72077482533916</v>
      </c>
      <c r="Y2341">
        <v>147.00166765932101</v>
      </c>
      <c r="Z2341">
        <v>147.70544584081389</v>
      </c>
      <c r="AA2341">
        <v>33.028929890634636</v>
      </c>
      <c r="AB2341">
        <v>4.9105577675813361</v>
      </c>
      <c r="AC2341">
        <v>-56.175113288876254</v>
      </c>
    </row>
    <row r="2342" spans="1:29">
      <c r="A2342">
        <v>7</v>
      </c>
      <c r="B2342">
        <v>126</v>
      </c>
      <c r="C2342">
        <v>2003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83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99</v>
      </c>
      <c r="P2342">
        <v>9999</v>
      </c>
      <c r="Q2342">
        <v>266</v>
      </c>
      <c r="R2342">
        <v>1472</v>
      </c>
      <c r="S2342">
        <v>1450</v>
      </c>
      <c r="T2342">
        <v>4.5394270206926324</v>
      </c>
      <c r="U2342">
        <v>3.914758837811235</v>
      </c>
      <c r="V2342">
        <v>14.731657608695652</v>
      </c>
      <c r="W2342">
        <v>55.702068965517242</v>
      </c>
      <c r="X2342">
        <v>134.72725988035265</v>
      </c>
      <c r="Y2342">
        <v>123.4207880434783</v>
      </c>
      <c r="Z2342">
        <v>125.29337931034487</v>
      </c>
      <c r="AA2342">
        <v>22.667514602077809</v>
      </c>
      <c r="AB2342">
        <v>4.2364016768547446</v>
      </c>
      <c r="AC2342">
        <v>-41.510838567669907</v>
      </c>
    </row>
    <row r="2343" spans="1:29">
      <c r="A2343">
        <v>7</v>
      </c>
      <c r="B2343">
        <v>127</v>
      </c>
      <c r="C2343">
        <v>2002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6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99</v>
      </c>
      <c r="P2343">
        <v>9999</v>
      </c>
      <c r="Q2343">
        <v>507</v>
      </c>
      <c r="R2343">
        <v>12029</v>
      </c>
      <c r="S2343">
        <v>12029</v>
      </c>
      <c r="T2343">
        <v>36.400774677721969</v>
      </c>
      <c r="U2343">
        <v>37.591765076449697</v>
      </c>
      <c r="V2343">
        <v>12.789674952198853</v>
      </c>
      <c r="W2343">
        <v>54.837891761576174</v>
      </c>
      <c r="X2343">
        <v>158.53970456193497</v>
      </c>
      <c r="Y2343">
        <v>146.33214731066599</v>
      </c>
      <c r="Z2343">
        <v>146.33214731066599</v>
      </c>
      <c r="AA2343">
        <v>30.718523071730711</v>
      </c>
      <c r="AB2343">
        <v>4.5067991506918252</v>
      </c>
      <c r="AC2343">
        <v>-50.636208636841879</v>
      </c>
    </row>
    <row r="2344" spans="1:29">
      <c r="A2344">
        <v>7</v>
      </c>
      <c r="B2344">
        <v>128</v>
      </c>
      <c r="C2344">
        <v>2002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24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99</v>
      </c>
      <c r="P2344">
        <v>9999</v>
      </c>
      <c r="Q2344">
        <v>488</v>
      </c>
      <c r="R2344">
        <v>9225</v>
      </c>
      <c r="S2344">
        <v>9062</v>
      </c>
      <c r="T2344">
        <v>27.91563275434244</v>
      </c>
      <c r="U2344">
        <v>29.377648846285005</v>
      </c>
      <c r="V2344">
        <v>13.300379403794039</v>
      </c>
      <c r="W2344">
        <v>56.230743765173237</v>
      </c>
      <c r="X2344">
        <v>163.7094075816162</v>
      </c>
      <c r="Y2344">
        <v>149.11701897018949</v>
      </c>
      <c r="Z2344">
        <v>151.79921650849684</v>
      </c>
      <c r="AA2344">
        <v>31.743376515384043</v>
      </c>
      <c r="AB2344">
        <v>4.7551910881728885</v>
      </c>
      <c r="AC2344">
        <v>-49.625370109134913</v>
      </c>
    </row>
    <row r="2345" spans="1:29">
      <c r="A2345">
        <v>7</v>
      </c>
      <c r="B2345">
        <v>129</v>
      </c>
      <c r="C2345">
        <v>2002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49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99</v>
      </c>
      <c r="P2345">
        <v>9999</v>
      </c>
      <c r="Q2345">
        <v>359</v>
      </c>
      <c r="R2345">
        <v>1955</v>
      </c>
      <c r="S2345">
        <v>1955</v>
      </c>
      <c r="T2345">
        <v>5.9159958845245999</v>
      </c>
      <c r="U2345">
        <v>5.7555102078560116</v>
      </c>
      <c r="V2345">
        <v>13.287979539641944</v>
      </c>
      <c r="W2345">
        <v>55.843478260869553</v>
      </c>
      <c r="X2345">
        <v>149.35811999678555</v>
      </c>
      <c r="Y2345">
        <v>137.85217391304349</v>
      </c>
      <c r="Z2345">
        <v>137.85217391304349</v>
      </c>
      <c r="AA2345">
        <v>27.64290022074864</v>
      </c>
      <c r="AB2345">
        <v>4.6517661221469373</v>
      </c>
      <c r="AC2345">
        <v>-50.823288026458599</v>
      </c>
    </row>
    <row r="2346" spans="1:29">
      <c r="A2346">
        <v>7</v>
      </c>
      <c r="B2346">
        <v>130</v>
      </c>
      <c r="C2346">
        <v>2002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80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99</v>
      </c>
      <c r="P2346">
        <v>9999</v>
      </c>
      <c r="Q2346">
        <v>210</v>
      </c>
      <c r="R2346">
        <v>3217</v>
      </c>
      <c r="S2346">
        <v>3195</v>
      </c>
      <c r="T2346">
        <v>9.7349149670156763</v>
      </c>
      <c r="U2346">
        <v>8.9264791718469052</v>
      </c>
      <c r="V2346">
        <v>14.6583773702207</v>
      </c>
      <c r="W2346">
        <v>56.254147104851342</v>
      </c>
      <c r="X2346">
        <v>141.67580745706601</v>
      </c>
      <c r="Y2346">
        <v>129.92887783649405</v>
      </c>
      <c r="Z2346">
        <v>130.82353677621327</v>
      </c>
      <c r="AA2346">
        <v>27.911972795966257</v>
      </c>
      <c r="AB2346">
        <v>4.3577008105131902</v>
      </c>
      <c r="AC2346">
        <v>-47.312489588733492</v>
      </c>
    </row>
    <row r="2347" spans="1:29">
      <c r="A2347">
        <v>7</v>
      </c>
      <c r="B2347">
        <v>131</v>
      </c>
      <c r="C2347">
        <v>2002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81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9999</v>
      </c>
      <c r="Q2347">
        <v>104</v>
      </c>
      <c r="R2347">
        <v>1973</v>
      </c>
      <c r="S2347">
        <v>1967</v>
      </c>
      <c r="T2347">
        <v>5.9704654118501477</v>
      </c>
      <c r="U2347">
        <v>6.0701464459044763</v>
      </c>
      <c r="V2347">
        <v>14.6614292954891</v>
      </c>
      <c r="W2347">
        <v>57.198271479410259</v>
      </c>
      <c r="X2347">
        <v>156.28690463181445</v>
      </c>
      <c r="Y2347">
        <v>144.06173340091223</v>
      </c>
      <c r="Z2347">
        <v>144.50116929334004</v>
      </c>
      <c r="AA2347">
        <v>31.671582762912724</v>
      </c>
    </row>
    <row r="2348" spans="1:29">
      <c r="A2348">
        <v>7</v>
      </c>
      <c r="B2348">
        <v>132</v>
      </c>
      <c r="C2348">
        <v>2002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83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99</v>
      </c>
      <c r="P2348">
        <v>9999</v>
      </c>
      <c r="Q2348">
        <v>264</v>
      </c>
      <c r="R2348">
        <v>1418</v>
      </c>
      <c r="S2348">
        <v>1383</v>
      </c>
      <c r="T2348">
        <v>4.2909883193124756</v>
      </c>
      <c r="U2348">
        <v>3.7441793481228598</v>
      </c>
      <c r="V2348">
        <v>15.476727785613548</v>
      </c>
      <c r="W2348">
        <v>56.195227765726678</v>
      </c>
      <c r="X2348">
        <v>134.98740080714285</v>
      </c>
      <c r="Y2348">
        <v>123.6394217207331</v>
      </c>
      <c r="Z2348">
        <v>126.76840202458391</v>
      </c>
      <c r="AA2348">
        <v>23.979285607112686</v>
      </c>
      <c r="AB2348">
        <v>4.2347329889298289</v>
      </c>
      <c r="AC2348">
        <v>-36.600485798110007</v>
      </c>
    </row>
    <row r="2349" spans="1:29">
      <c r="A2349">
        <v>7</v>
      </c>
      <c r="B2349">
        <v>133</v>
      </c>
      <c r="C2349">
        <v>2001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6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99</v>
      </c>
      <c r="P2349">
        <v>9999</v>
      </c>
      <c r="Q2349">
        <v>566</v>
      </c>
      <c r="R2349">
        <v>9331</v>
      </c>
      <c r="S2349">
        <v>9330</v>
      </c>
      <c r="T2349">
        <v>31.054164239953419</v>
      </c>
      <c r="U2349">
        <v>31.887106237582039</v>
      </c>
      <c r="V2349">
        <v>13.102347015325257</v>
      </c>
      <c r="W2349">
        <v>55.410075026795283</v>
      </c>
      <c r="X2349">
        <v>154.9239925675582</v>
      </c>
      <c r="Y2349">
        <v>142.98232772478809</v>
      </c>
      <c r="Z2349">
        <v>142.99765273311863</v>
      </c>
      <c r="AA2349">
        <v>31.313295339450494</v>
      </c>
      <c r="AB2349">
        <v>4.6753676305691316</v>
      </c>
      <c r="AC2349">
        <v>-52.816350284888813</v>
      </c>
    </row>
    <row r="2350" spans="1:29">
      <c r="A2350">
        <v>7</v>
      </c>
      <c r="B2350">
        <v>134</v>
      </c>
      <c r="C2350">
        <v>2001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24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490</v>
      </c>
      <c r="R2350">
        <v>7859</v>
      </c>
      <c r="S2350">
        <v>7736</v>
      </c>
      <c r="T2350">
        <v>26.155254180880277</v>
      </c>
      <c r="U2350">
        <v>27.144405989020779</v>
      </c>
      <c r="V2350">
        <v>13.496373584425502</v>
      </c>
      <c r="W2350">
        <v>56.497543950361937</v>
      </c>
      <c r="X2350">
        <v>158.49222006995723</v>
      </c>
      <c r="Y2350">
        <v>144.51352589388009</v>
      </c>
      <c r="Z2350">
        <v>146.8112461220274</v>
      </c>
      <c r="AA2350">
        <v>30.466244483780574</v>
      </c>
      <c r="AB2350">
        <v>4.6131353494908511</v>
      </c>
      <c r="AC2350">
        <v>-53.52027463969268</v>
      </c>
    </row>
    <row r="2351" spans="1:29">
      <c r="A2351">
        <v>7</v>
      </c>
      <c r="B2351">
        <v>135</v>
      </c>
      <c r="C2351">
        <v>2001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49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441</v>
      </c>
      <c r="R2351">
        <v>2126</v>
      </c>
      <c r="S2351">
        <v>2115</v>
      </c>
      <c r="T2351">
        <v>7.0754638489058994</v>
      </c>
      <c r="U2351">
        <v>6.9280278471771481</v>
      </c>
      <c r="V2351">
        <v>13.526810912511758</v>
      </c>
      <c r="W2351">
        <v>56.269030732860529</v>
      </c>
      <c r="X2351">
        <v>148.36854545028325</v>
      </c>
      <c r="Y2351">
        <v>136.34581373471335</v>
      </c>
      <c r="Z2351">
        <v>137.05494089834539</v>
      </c>
      <c r="AA2351">
        <v>26.928364964357755</v>
      </c>
      <c r="AB2351">
        <v>4.4215206306200532</v>
      </c>
      <c r="AC2351">
        <v>-49.626259052459488</v>
      </c>
    </row>
    <row r="2352" spans="1:29">
      <c r="A2352">
        <v>7</v>
      </c>
      <c r="B2352">
        <v>136</v>
      </c>
      <c r="C2352">
        <v>2001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80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188</v>
      </c>
      <c r="R2352">
        <v>2789</v>
      </c>
      <c r="S2352">
        <v>2759</v>
      </c>
      <c r="T2352">
        <v>9.2819702138281031</v>
      </c>
      <c r="U2352">
        <v>8.6840092663631978</v>
      </c>
      <c r="V2352">
        <v>15.177482968806029</v>
      </c>
      <c r="W2352">
        <v>55.93620877129397</v>
      </c>
      <c r="X2352">
        <v>142.52964070658328</v>
      </c>
      <c r="Y2352">
        <v>130.27683757619221</v>
      </c>
      <c r="Z2352">
        <v>131.69340340703155</v>
      </c>
      <c r="AA2352">
        <v>29.026152984245847</v>
      </c>
      <c r="AB2352">
        <v>4.4920602802437406</v>
      </c>
      <c r="AC2352">
        <v>-50.547808884121409</v>
      </c>
    </row>
    <row r="2353" spans="1:29">
      <c r="A2353">
        <v>7</v>
      </c>
      <c r="B2353">
        <v>137</v>
      </c>
      <c r="C2353">
        <v>2001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81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110</v>
      </c>
      <c r="R2353">
        <v>1643</v>
      </c>
      <c r="S2353">
        <v>1632</v>
      </c>
      <c r="T2353">
        <v>5.4680089857725251</v>
      </c>
      <c r="U2353">
        <v>5.4455885098320067</v>
      </c>
      <c r="V2353">
        <v>14.502130249543516</v>
      </c>
      <c r="W2353">
        <v>56.580882352941181</v>
      </c>
      <c r="X2353">
        <v>150.90666664908198</v>
      </c>
      <c r="Y2353">
        <v>138.67644552647613</v>
      </c>
      <c r="Z2353">
        <v>139.61115196078444</v>
      </c>
      <c r="AA2353">
        <v>31.054828737067609</v>
      </c>
      <c r="AB2353">
        <v>4.4890473689054549</v>
      </c>
      <c r="AC2353">
        <v>-45.946574752933799</v>
      </c>
    </row>
    <row r="2354" spans="1:29">
      <c r="A2354">
        <v>7</v>
      </c>
      <c r="B2354">
        <v>138</v>
      </c>
      <c r="C2354">
        <v>2001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83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99</v>
      </c>
      <c r="P2354">
        <v>9999</v>
      </c>
      <c r="Q2354">
        <v>228</v>
      </c>
      <c r="R2354">
        <v>1703.5</v>
      </c>
      <c r="S2354">
        <v>1647.5</v>
      </c>
      <c r="T2354">
        <v>5.6693568516515516</v>
      </c>
      <c r="U2354">
        <v>5.4221804911204954</v>
      </c>
      <c r="V2354">
        <v>15.823891987085412</v>
      </c>
      <c r="W2354">
        <v>56.050986342943837</v>
      </c>
      <c r="X2354">
        <v>145.89986011210772</v>
      </c>
      <c r="Y2354">
        <v>133.1764015262693</v>
      </c>
      <c r="Z2354">
        <v>137.70318664643389</v>
      </c>
      <c r="AA2354">
        <v>28.514838649889459</v>
      </c>
      <c r="AB2354">
        <v>5.3456386515679126</v>
      </c>
      <c r="AC2354">
        <v>-28.389520870081256</v>
      </c>
    </row>
    <row r="2355" spans="1:29">
      <c r="A2355">
        <v>7</v>
      </c>
      <c r="B2355">
        <v>139</v>
      </c>
      <c r="C2355">
        <v>2000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6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492</v>
      </c>
      <c r="R2355">
        <v>7430</v>
      </c>
      <c r="S2355">
        <v>7428</v>
      </c>
      <c r="T2355">
        <v>20.672625465168849</v>
      </c>
      <c r="U2355">
        <v>21.457065545519622</v>
      </c>
      <c r="V2355">
        <v>13.166083445491248</v>
      </c>
      <c r="W2355">
        <v>55.628702207862119</v>
      </c>
      <c r="X2355">
        <v>158.9472563718584</v>
      </c>
      <c r="Y2355">
        <v>146.68689098250377</v>
      </c>
      <c r="Z2355">
        <v>146.72638664512698</v>
      </c>
      <c r="AA2355">
        <v>30.898772110899177</v>
      </c>
      <c r="AB2355">
        <v>4.863067887625709</v>
      </c>
      <c r="AC2355">
        <v>-55.681508675050928</v>
      </c>
    </row>
    <row r="2356" spans="1:29">
      <c r="A2356">
        <v>7</v>
      </c>
      <c r="B2356">
        <v>140</v>
      </c>
      <c r="C2356">
        <v>2000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24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539</v>
      </c>
      <c r="R2356">
        <v>7675</v>
      </c>
      <c r="S2356">
        <v>7559</v>
      </c>
      <c r="T2356">
        <v>21.354293465029738</v>
      </c>
      <c r="U2356">
        <v>21.949112855409048</v>
      </c>
      <c r="V2356">
        <v>13.243517915309445</v>
      </c>
      <c r="W2356">
        <v>56.051461833575878</v>
      </c>
      <c r="X2356">
        <v>159.14698211821658</v>
      </c>
      <c r="Y2356">
        <v>145.26078175895788</v>
      </c>
      <c r="Z2356">
        <v>147.48994576002144</v>
      </c>
      <c r="AA2356">
        <v>30.97097057096865</v>
      </c>
      <c r="AB2356">
        <v>4.6184056523340944</v>
      </c>
      <c r="AC2356">
        <v>-54.997009740760838</v>
      </c>
    </row>
    <row r="2357" spans="1:29">
      <c r="A2357">
        <v>7</v>
      </c>
      <c r="B2357">
        <v>141</v>
      </c>
      <c r="C2357">
        <v>2000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49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498</v>
      </c>
      <c r="R2357">
        <v>5019.25</v>
      </c>
      <c r="S2357">
        <v>4988.25</v>
      </c>
      <c r="T2357">
        <v>13.965151462456092</v>
      </c>
      <c r="U2357">
        <v>14.265076177863223</v>
      </c>
      <c r="V2357">
        <v>13.233451212830602</v>
      </c>
      <c r="W2357">
        <v>55.857465042850706</v>
      </c>
      <c r="X2357">
        <v>157.06876305206512</v>
      </c>
      <c r="Y2357">
        <v>144.35939632415187</v>
      </c>
      <c r="Z2357">
        <v>145.25653285220253</v>
      </c>
      <c r="AA2357">
        <v>29.760567842923457</v>
      </c>
      <c r="AB2357">
        <v>5.3236202645368573</v>
      </c>
      <c r="AC2357">
        <v>-54.036197408173678</v>
      </c>
    </row>
    <row r="2358" spans="1:29">
      <c r="A2358">
        <v>7</v>
      </c>
      <c r="B2358">
        <v>142</v>
      </c>
      <c r="C2358">
        <v>2000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80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261</v>
      </c>
      <c r="R2358">
        <v>3583</v>
      </c>
      <c r="S2358">
        <v>3513</v>
      </c>
      <c r="T2358">
        <v>9.9690467081695804</v>
      </c>
      <c r="U2358">
        <v>9.1824195574832412</v>
      </c>
      <c r="V2358">
        <v>14.723416131733185</v>
      </c>
      <c r="W2358">
        <v>55.083404497580418</v>
      </c>
      <c r="X2358">
        <v>143.62698659161239</v>
      </c>
      <c r="Y2358">
        <v>130.17276025676813</v>
      </c>
      <c r="Z2358">
        <v>132.7665812695702</v>
      </c>
      <c r="AA2358">
        <v>30.200825666663444</v>
      </c>
      <c r="AB2358">
        <v>4.8907379330532388</v>
      </c>
      <c r="AC2358">
        <v>-53.513447792536098</v>
      </c>
    </row>
    <row r="2359" spans="1:29">
      <c r="A2359">
        <v>7</v>
      </c>
      <c r="B2359">
        <v>143</v>
      </c>
      <c r="C2359">
        <v>2000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81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131</v>
      </c>
      <c r="R2359">
        <v>1694</v>
      </c>
      <c r="S2359">
        <v>1684</v>
      </c>
      <c r="T2359">
        <v>4.7132473133238282</v>
      </c>
      <c r="U2359">
        <v>4.661779563852531</v>
      </c>
      <c r="V2359">
        <v>14.167060212514755</v>
      </c>
      <c r="W2359">
        <v>56.16508313539191</v>
      </c>
      <c r="X2359">
        <v>152.01968326168051</v>
      </c>
      <c r="Y2359">
        <v>139.78099173553696</v>
      </c>
      <c r="Z2359">
        <v>140.61104513064109</v>
      </c>
      <c r="AA2359">
        <v>29.662387655506752</v>
      </c>
      <c r="AB2359">
        <v>4.5066661424970782</v>
      </c>
      <c r="AC2359">
        <v>-55.036765317313758</v>
      </c>
    </row>
    <row r="2360" spans="1:29">
      <c r="A2360">
        <v>7</v>
      </c>
      <c r="B2360">
        <v>144</v>
      </c>
      <c r="C2360">
        <v>2000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83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280</v>
      </c>
      <c r="R2360">
        <v>1555</v>
      </c>
      <c r="S2360">
        <v>1413</v>
      </c>
      <c r="T2360">
        <v>4.32650506034153</v>
      </c>
      <c r="U2360">
        <v>3.796262658042993</v>
      </c>
      <c r="V2360">
        <v>15.128617363344048</v>
      </c>
      <c r="W2360">
        <v>55.54493984430291</v>
      </c>
      <c r="X2360">
        <v>146.76488314004723</v>
      </c>
      <c r="Y2360">
        <v>124.00398713826368</v>
      </c>
      <c r="Z2360">
        <v>136.4658174097664</v>
      </c>
      <c r="AA2360">
        <v>28.885254100407359</v>
      </c>
      <c r="AB2360">
        <v>5.086957659607025</v>
      </c>
      <c r="AC2360">
        <v>-36.307347074020349</v>
      </c>
    </row>
    <row r="2361" spans="1:29">
      <c r="A2361">
        <v>7</v>
      </c>
      <c r="B2361">
        <v>145</v>
      </c>
      <c r="C2361">
        <v>1999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6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99</v>
      </c>
      <c r="P2361">
        <v>9999</v>
      </c>
      <c r="Q2361">
        <v>903</v>
      </c>
      <c r="R2361">
        <v>8597</v>
      </c>
      <c r="S2361">
        <v>8596</v>
      </c>
      <c r="T2361">
        <v>21.534357407210265</v>
      </c>
      <c r="U2361">
        <v>23.470992884937168</v>
      </c>
      <c r="V2361">
        <v>13.893451203908338</v>
      </c>
      <c r="W2361">
        <v>55.231619357840842</v>
      </c>
      <c r="X2361">
        <v>159.72287946953179</v>
      </c>
      <c r="Y2361">
        <v>147.36933814121221</v>
      </c>
      <c r="Z2361">
        <v>147.38648208469061</v>
      </c>
      <c r="AA2361">
        <v>31.150931994481994</v>
      </c>
      <c r="AB2361">
        <v>5.2512694941733029</v>
      </c>
      <c r="AC2361">
        <v>-49.717250181636963</v>
      </c>
    </row>
    <row r="2362" spans="1:29">
      <c r="A2362">
        <v>7</v>
      </c>
      <c r="B2362">
        <v>146</v>
      </c>
      <c r="C2362">
        <v>1999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24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269</v>
      </c>
      <c r="R2362">
        <v>807</v>
      </c>
      <c r="S2362">
        <v>802</v>
      </c>
      <c r="T2362">
        <v>2.0214291529159802</v>
      </c>
      <c r="U2362">
        <v>2.2426466488035781</v>
      </c>
      <c r="V2362">
        <v>13.138785625774473</v>
      </c>
      <c r="W2362">
        <v>55.677057356608479</v>
      </c>
      <c r="X2362">
        <v>163.25126432985479</v>
      </c>
      <c r="Y2362">
        <v>150.00644361833957</v>
      </c>
      <c r="Z2362">
        <v>150.94164588528679</v>
      </c>
      <c r="AA2362">
        <v>31.125883677376105</v>
      </c>
      <c r="AB2362">
        <v>4.61042917484491</v>
      </c>
      <c r="AC2362">
        <v>-55.790980857160953</v>
      </c>
    </row>
    <row r="2363" spans="1:29">
      <c r="A2363">
        <v>7</v>
      </c>
      <c r="B2363">
        <v>147</v>
      </c>
      <c r="C2363">
        <v>1999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49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99</v>
      </c>
      <c r="P2363">
        <v>9999</v>
      </c>
      <c r="Q2363">
        <v>652</v>
      </c>
      <c r="R2363">
        <v>3929.5</v>
      </c>
      <c r="S2363">
        <v>3878.5</v>
      </c>
      <c r="T2363">
        <v>9.8428821020859321</v>
      </c>
      <c r="U2363">
        <v>10.390736927784248</v>
      </c>
      <c r="V2363">
        <v>16.358315307291001</v>
      </c>
      <c r="W2363">
        <v>55.878303467835501</v>
      </c>
      <c r="X2363">
        <v>156.06036898714723</v>
      </c>
      <c r="Y2363">
        <v>142.73538618144801</v>
      </c>
      <c r="Z2363">
        <v>144.61227278587077</v>
      </c>
      <c r="AA2363">
        <v>30.24798077521406</v>
      </c>
      <c r="AB2363">
        <v>5.6163315951051489</v>
      </c>
      <c r="AC2363">
        <v>-47.713295706765294</v>
      </c>
    </row>
    <row r="2364" spans="1:29">
      <c r="A2364">
        <v>7</v>
      </c>
      <c r="B2364">
        <v>148</v>
      </c>
      <c r="C2364">
        <v>1999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80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345</v>
      </c>
      <c r="R2364">
        <v>4550</v>
      </c>
      <c r="S2364">
        <v>2533</v>
      </c>
      <c r="T2364">
        <v>11.397153216564698</v>
      </c>
      <c r="U2364">
        <v>6.5874549604935</v>
      </c>
      <c r="V2364">
        <v>14.213406593406591</v>
      </c>
      <c r="W2364">
        <v>54.240426371891033</v>
      </c>
      <c r="X2364">
        <v>150.02114461919473</v>
      </c>
      <c r="Y2364">
        <v>78.149978021977958</v>
      </c>
      <c r="Z2364">
        <v>140.37994472956956</v>
      </c>
      <c r="AA2364">
        <v>30.807200984957607</v>
      </c>
      <c r="AB2364">
        <v>5.0414225874545613</v>
      </c>
      <c r="AC2364">
        <v>-45.379777924044255</v>
      </c>
    </row>
    <row r="2365" spans="1:29">
      <c r="A2365">
        <v>7</v>
      </c>
      <c r="B2365">
        <v>149</v>
      </c>
      <c r="C2365">
        <v>1999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81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117</v>
      </c>
      <c r="R2365">
        <v>1937</v>
      </c>
      <c r="S2365">
        <v>1926</v>
      </c>
      <c r="T2365">
        <v>4.8519309407661133</v>
      </c>
      <c r="U2365">
        <v>5.2006788897299181</v>
      </c>
      <c r="V2365">
        <v>14.241610738255028</v>
      </c>
      <c r="W2365">
        <v>55.692107995846314</v>
      </c>
      <c r="X2365">
        <v>157.6704658274094</v>
      </c>
      <c r="Y2365">
        <v>144.92823954568917</v>
      </c>
      <c r="Z2365">
        <v>145.7559709241952</v>
      </c>
      <c r="AA2365">
        <v>30.614716282597161</v>
      </c>
      <c r="AB2365">
        <v>5.289135074016257</v>
      </c>
      <c r="AC2365">
        <v>-51.578212827339968</v>
      </c>
    </row>
    <row r="2366" spans="1:29">
      <c r="A2366">
        <v>7</v>
      </c>
      <c r="B2366">
        <v>150</v>
      </c>
      <c r="C2366">
        <v>1999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83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302</v>
      </c>
      <c r="R2366">
        <v>1678.5</v>
      </c>
      <c r="S2366">
        <v>1360.5</v>
      </c>
      <c r="T2366">
        <v>4.2044223459349093</v>
      </c>
      <c r="U2366">
        <v>3.665662925476441</v>
      </c>
      <c r="V2366">
        <v>14.725052129877868</v>
      </c>
      <c r="W2366">
        <v>55.001102535832409</v>
      </c>
      <c r="X2366">
        <v>153.19945612586164</v>
      </c>
      <c r="Y2366">
        <v>117.8837056896036</v>
      </c>
      <c r="Z2366">
        <v>145.43755972069061</v>
      </c>
      <c r="AA2366">
        <v>31.175112586192153</v>
      </c>
      <c r="AB2366">
        <v>5.0464580602111484</v>
      </c>
      <c r="AC2366">
        <v>-52.002986054968723</v>
      </c>
    </row>
    <row r="2367" spans="1:29">
      <c r="A2367">
        <v>7</v>
      </c>
      <c r="B2367">
        <v>151</v>
      </c>
      <c r="C2367">
        <v>1998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6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645</v>
      </c>
      <c r="R2367">
        <v>7618</v>
      </c>
      <c r="S2367">
        <v>7625</v>
      </c>
      <c r="T2367">
        <v>20.340566988632201</v>
      </c>
      <c r="U2367">
        <v>23.104476552324542</v>
      </c>
      <c r="V2367">
        <v>14.330532948280396</v>
      </c>
      <c r="W2367">
        <v>55.436327868852466</v>
      </c>
      <c r="X2367">
        <v>162.44982872577285</v>
      </c>
      <c r="Y2367">
        <v>149.86199789971141</v>
      </c>
      <c r="Z2367">
        <v>149.72441967213135</v>
      </c>
      <c r="AA2367">
        <v>31.880501370177623</v>
      </c>
      <c r="AB2367">
        <v>5.8310344067890476</v>
      </c>
      <c r="AC2367">
        <v>-37.740318034494635</v>
      </c>
    </row>
    <row r="2368" spans="1:29">
      <c r="A2368">
        <v>7</v>
      </c>
      <c r="B2368">
        <v>152</v>
      </c>
      <c r="C2368">
        <v>1998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24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99</v>
      </c>
      <c r="P2368">
        <v>9999</v>
      </c>
    </row>
    <row r="2369" spans="1:29">
      <c r="A2369">
        <v>7</v>
      </c>
      <c r="B2369">
        <v>153</v>
      </c>
      <c r="C2369">
        <v>1998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49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579</v>
      </c>
      <c r="R2369">
        <v>6641</v>
      </c>
      <c r="S2369">
        <v>6553</v>
      </c>
      <c r="T2369">
        <v>17.731911967905798</v>
      </c>
      <c r="U2369">
        <v>19.328096002371556</v>
      </c>
      <c r="V2369">
        <v>15.850323746423731</v>
      </c>
      <c r="W2369">
        <v>55.761941095681394</v>
      </c>
      <c r="X2369">
        <v>157.3459987800272</v>
      </c>
      <c r="Y2369">
        <v>143.81094714651397</v>
      </c>
      <c r="Z2369">
        <v>145.74217915458556</v>
      </c>
      <c r="AA2369">
        <v>29.360562695473558</v>
      </c>
      <c r="AB2369">
        <v>5.1010436417160196</v>
      </c>
      <c r="AC2369">
        <v>-48.923309088090065</v>
      </c>
    </row>
    <row r="2370" spans="1:29">
      <c r="A2370">
        <v>7</v>
      </c>
      <c r="B2370">
        <v>154</v>
      </c>
      <c r="C2370">
        <v>1998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80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99</v>
      </c>
      <c r="P2370">
        <v>9999</v>
      </c>
      <c r="Q2370">
        <v>297</v>
      </c>
      <c r="R2370">
        <v>3215</v>
      </c>
      <c r="S2370">
        <v>528</v>
      </c>
      <c r="T2370">
        <v>8.5842639627792714</v>
      </c>
      <c r="U2370">
        <v>1.5056044786772951</v>
      </c>
      <c r="V2370">
        <v>15.636391912908239</v>
      </c>
      <c r="W2370">
        <v>54.935606060606062</v>
      </c>
      <c r="X2370">
        <v>153.81494855001498</v>
      </c>
      <c r="Y2370">
        <v>23.140155520995322</v>
      </c>
      <c r="Z2370">
        <v>140.90075757575744</v>
      </c>
      <c r="AA2370">
        <v>29.521701047863694</v>
      </c>
      <c r="AB2370">
        <v>5.3296289110650221</v>
      </c>
      <c r="AC2370">
        <v>-54.325699101146526</v>
      </c>
    </row>
    <row r="2371" spans="1:29">
      <c r="A2371">
        <v>7</v>
      </c>
      <c r="B2371">
        <v>155</v>
      </c>
      <c r="C2371">
        <v>1998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81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126</v>
      </c>
      <c r="R2371">
        <v>1613</v>
      </c>
      <c r="S2371">
        <v>1589</v>
      </c>
      <c r="T2371">
        <v>4.3068173474223848</v>
      </c>
      <c r="U2371">
        <v>4.6643673539253667</v>
      </c>
      <c r="V2371">
        <v>14.669559826410412</v>
      </c>
      <c r="W2371">
        <v>56.439269981120226</v>
      </c>
      <c r="X2371">
        <v>156.61180589186316</v>
      </c>
      <c r="Y2371">
        <v>142.88766274023556</v>
      </c>
      <c r="Z2371">
        <v>145.04581497797349</v>
      </c>
      <c r="AA2371">
        <v>29.858335697364375</v>
      </c>
      <c r="AB2371">
        <v>5.9404457997243405</v>
      </c>
      <c r="AC2371">
        <v>-43.915553862285222</v>
      </c>
    </row>
    <row r="2372" spans="1:29">
      <c r="A2372">
        <v>7</v>
      </c>
      <c r="B2372">
        <v>156</v>
      </c>
      <c r="C2372">
        <v>1998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83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346</v>
      </c>
      <c r="R2372">
        <v>1715.25</v>
      </c>
      <c r="S2372">
        <v>1417</v>
      </c>
      <c r="T2372">
        <v>4.579831652303934</v>
      </c>
      <c r="U2372">
        <v>4.1815861534156822</v>
      </c>
      <c r="V2372">
        <v>15.95685760093281</v>
      </c>
      <c r="W2372">
        <v>55.504587155963293</v>
      </c>
      <c r="X2372">
        <v>153.56286249331455</v>
      </c>
      <c r="Y2372">
        <v>120.4619734732546</v>
      </c>
      <c r="Z2372">
        <v>145.8167960479887</v>
      </c>
      <c r="AA2372">
        <v>29.28110540194287</v>
      </c>
      <c r="AB2372">
        <v>4.5834395672243904</v>
      </c>
      <c r="AC2372">
        <v>-44.97221743420203</v>
      </c>
    </row>
    <row r="2373" spans="1:29">
      <c r="A2373">
        <v>7</v>
      </c>
      <c r="B2373">
        <v>157</v>
      </c>
      <c r="C2373">
        <v>1997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6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679</v>
      </c>
      <c r="R2373">
        <v>8034</v>
      </c>
      <c r="S2373">
        <v>8015</v>
      </c>
      <c r="T2373">
        <v>21.298198640032865</v>
      </c>
      <c r="U2373">
        <v>23.83310313781578</v>
      </c>
      <c r="V2373">
        <v>15.411625591237245</v>
      </c>
      <c r="W2373">
        <v>55.709295071740485</v>
      </c>
      <c r="X2373">
        <v>160.02385312044629</v>
      </c>
      <c r="Y2373">
        <v>147.40153099327941</v>
      </c>
      <c r="Z2373">
        <v>147.75095446038759</v>
      </c>
      <c r="AA2373">
        <v>30.874300344036403</v>
      </c>
      <c r="AB2373">
        <v>5.2336267871447264</v>
      </c>
      <c r="AC2373">
        <v>-44.37553447417897</v>
      </c>
    </row>
    <row r="2374" spans="1:29">
      <c r="A2374">
        <v>7</v>
      </c>
      <c r="B2374">
        <v>158</v>
      </c>
      <c r="C2374">
        <v>1997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24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99</v>
      </c>
      <c r="P2374">
        <v>9999</v>
      </c>
    </row>
    <row r="2375" spans="1:29">
      <c r="A2375">
        <v>7</v>
      </c>
      <c r="B2375">
        <v>159</v>
      </c>
      <c r="C2375">
        <v>1997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49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99</v>
      </c>
      <c r="P2375">
        <v>9999</v>
      </c>
      <c r="Q2375">
        <v>608</v>
      </c>
      <c r="R2375">
        <v>6569.75</v>
      </c>
      <c r="S2375">
        <v>6465.75</v>
      </c>
      <c r="T2375">
        <v>17.416460108956436</v>
      </c>
      <c r="U2375">
        <v>19.063577997478479</v>
      </c>
      <c r="V2375">
        <v>15.962403440009126</v>
      </c>
      <c r="W2375">
        <v>55.55751459614121</v>
      </c>
      <c r="X2375">
        <v>157.92847458167924</v>
      </c>
      <c r="Y2375">
        <v>144.18125499448217</v>
      </c>
      <c r="Z2375">
        <v>146.50037505316465</v>
      </c>
      <c r="AA2375">
        <v>30.406405236804105</v>
      </c>
      <c r="AB2375">
        <v>5.2017917166524388</v>
      </c>
      <c r="AC2375">
        <v>-50.90883135722391</v>
      </c>
    </row>
    <row r="2376" spans="1:29">
      <c r="A2376">
        <v>7</v>
      </c>
      <c r="B2376">
        <v>160</v>
      </c>
      <c r="C2376">
        <v>1997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80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332</v>
      </c>
      <c r="R2376">
        <v>3156.5</v>
      </c>
      <c r="S2376">
        <v>968.5</v>
      </c>
      <c r="T2376">
        <v>8.3679068965974306</v>
      </c>
      <c r="U2376">
        <v>2.836112222709795</v>
      </c>
      <c r="V2376">
        <v>15.554886741644228</v>
      </c>
      <c r="W2376">
        <v>54.40991223541559</v>
      </c>
      <c r="X2376">
        <v>150.53269329020461</v>
      </c>
      <c r="Y2376">
        <v>44.644796451766247</v>
      </c>
      <c r="Z2376">
        <v>145.50469798657738</v>
      </c>
      <c r="AA2376">
        <v>30.855610806609576</v>
      </c>
      <c r="AB2376">
        <v>5.1118885033585437</v>
      </c>
      <c r="AC2376">
        <v>-53.063524002790594</v>
      </c>
    </row>
    <row r="2377" spans="1:29">
      <c r="A2377">
        <v>7</v>
      </c>
      <c r="B2377">
        <v>161</v>
      </c>
      <c r="C2377">
        <v>1997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81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147</v>
      </c>
      <c r="R2377">
        <v>1820.75</v>
      </c>
      <c r="S2377">
        <v>1781.75</v>
      </c>
      <c r="T2377">
        <v>4.8268228994075004</v>
      </c>
      <c r="U2377">
        <v>5.2199299004536117</v>
      </c>
      <c r="V2377">
        <v>14.294658794452836</v>
      </c>
      <c r="W2377">
        <v>55.657639960712785</v>
      </c>
      <c r="X2377">
        <v>156.82166383104143</v>
      </c>
      <c r="Y2377">
        <v>142.45168199917603</v>
      </c>
      <c r="Z2377">
        <v>145.56974884243013</v>
      </c>
      <c r="AA2377">
        <v>28.425217924528511</v>
      </c>
      <c r="AB2377">
        <v>5.5285269205503029</v>
      </c>
      <c r="AC2377">
        <v>-44.674340396754637</v>
      </c>
    </row>
    <row r="2378" spans="1:29">
      <c r="A2378">
        <v>7</v>
      </c>
      <c r="B2378">
        <v>162</v>
      </c>
      <c r="C2378">
        <v>1997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83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392</v>
      </c>
      <c r="R2378">
        <v>2032</v>
      </c>
      <c r="S2378">
        <v>1630</v>
      </c>
      <c r="T2378">
        <v>5.3868483490847376</v>
      </c>
      <c r="U2378">
        <v>4.5656537822383312</v>
      </c>
      <c r="V2378">
        <v>15.248523622047244</v>
      </c>
      <c r="W2378">
        <v>55.412883435582806</v>
      </c>
      <c r="X2378">
        <v>147.95925004905297</v>
      </c>
      <c r="Y2378">
        <v>111.64325787401565</v>
      </c>
      <c r="Z2378">
        <v>139.17736196319007</v>
      </c>
      <c r="AA2378">
        <v>28.997863626158249</v>
      </c>
      <c r="AB2378">
        <v>4.5861306951813052</v>
      </c>
      <c r="AC2378">
        <v>-46.863663861532096</v>
      </c>
    </row>
    <row r="2379" spans="1:29">
      <c r="A2379">
        <v>7</v>
      </c>
      <c r="B2379">
        <v>163</v>
      </c>
      <c r="C2379">
        <v>1996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6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713</v>
      </c>
      <c r="R2379">
        <v>7715</v>
      </c>
      <c r="S2379">
        <v>7558</v>
      </c>
      <c r="T2379">
        <v>22.589027559199216</v>
      </c>
      <c r="U2379">
        <v>25.069158370925823</v>
      </c>
      <c r="V2379">
        <v>15.512119248217756</v>
      </c>
      <c r="W2379">
        <v>54.992722942577373</v>
      </c>
      <c r="X2379">
        <v>160.1713677047081</v>
      </c>
      <c r="Y2379">
        <v>145.36213869086205</v>
      </c>
      <c r="Z2379">
        <v>148.38170150833562</v>
      </c>
      <c r="AA2379">
        <v>30.733697187367628</v>
      </c>
      <c r="AB2379">
        <v>4.8030074562452807</v>
      </c>
      <c r="AC2379">
        <v>-54.675919262779502</v>
      </c>
    </row>
    <row r="2380" spans="1:29">
      <c r="A2380">
        <v>7</v>
      </c>
      <c r="B2380">
        <v>164</v>
      </c>
      <c r="C2380">
        <v>1996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24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99</v>
      </c>
      <c r="P2380">
        <v>9999</v>
      </c>
    </row>
    <row r="2381" spans="1:29">
      <c r="A2381">
        <v>7</v>
      </c>
      <c r="B2381">
        <v>165</v>
      </c>
      <c r="C2381">
        <v>1996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49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619</v>
      </c>
      <c r="R2381">
        <v>5377.5</v>
      </c>
      <c r="S2381">
        <v>5332.5</v>
      </c>
      <c r="T2381">
        <v>15.744976759506644</v>
      </c>
      <c r="U2381">
        <v>17.181560998630975</v>
      </c>
      <c r="V2381">
        <v>16.100046490004644</v>
      </c>
      <c r="W2381">
        <v>55.39071729957805</v>
      </c>
      <c r="X2381">
        <v>155.82621502357472</v>
      </c>
      <c r="Y2381">
        <v>142.93206880520702</v>
      </c>
      <c r="Z2381">
        <v>144.13824660103151</v>
      </c>
      <c r="AA2381">
        <v>29.489082745589119</v>
      </c>
      <c r="AB2381">
        <v>4.9962594010357186</v>
      </c>
      <c r="AC2381">
        <v>-55.699032744968157</v>
      </c>
    </row>
    <row r="2382" spans="1:29">
      <c r="A2382">
        <v>7</v>
      </c>
      <c r="B2382">
        <v>166</v>
      </c>
      <c r="C2382">
        <v>1996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80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99</v>
      </c>
      <c r="P2382">
        <v>9999</v>
      </c>
      <c r="Q2382">
        <v>354</v>
      </c>
      <c r="R2382">
        <v>2538</v>
      </c>
      <c r="S2382">
        <v>942</v>
      </c>
      <c r="T2382">
        <v>7.4311020019763587</v>
      </c>
      <c r="U2382">
        <v>3.0944090225184726</v>
      </c>
      <c r="V2382">
        <v>15.706855791962171</v>
      </c>
      <c r="W2382">
        <v>53.926751592356688</v>
      </c>
      <c r="X2382">
        <v>145.3745751468258</v>
      </c>
      <c r="Y2382">
        <v>54.542316784869989</v>
      </c>
      <c r="Z2382">
        <v>146.95159235668788</v>
      </c>
      <c r="AA2382">
        <v>30.363680823899724</v>
      </c>
      <c r="AB2382">
        <v>4.8989736196885341</v>
      </c>
      <c r="AC2382">
        <v>-49.353840406736992</v>
      </c>
    </row>
    <row r="2383" spans="1:29">
      <c r="A2383">
        <v>7</v>
      </c>
      <c r="B2383">
        <v>167</v>
      </c>
      <c r="C2383">
        <v>1996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81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99</v>
      </c>
      <c r="P2383">
        <v>9999</v>
      </c>
      <c r="Q2383">
        <v>142</v>
      </c>
      <c r="R2383">
        <v>1793.25</v>
      </c>
      <c r="S2383">
        <v>1680.75</v>
      </c>
      <c r="T2383">
        <v>5.2505215386304558</v>
      </c>
      <c r="U2383">
        <v>5.5053309037370468</v>
      </c>
      <c r="V2383">
        <v>13.888191830475396</v>
      </c>
      <c r="W2383">
        <v>54.872527145619514</v>
      </c>
      <c r="X2383">
        <v>158.28805474483812</v>
      </c>
      <c r="Y2383">
        <v>137.33779450717998</v>
      </c>
      <c r="Z2383">
        <v>146.53041796816922</v>
      </c>
      <c r="AA2383">
        <v>29.873671503912075</v>
      </c>
      <c r="AB2383">
        <v>4.5113948166393163</v>
      </c>
      <c r="AC2383">
        <v>-58.558807915506968</v>
      </c>
    </row>
    <row r="2384" spans="1:29">
      <c r="A2384">
        <v>7</v>
      </c>
      <c r="B2384">
        <v>168</v>
      </c>
      <c r="C2384">
        <v>1996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83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99</v>
      </c>
      <c r="P2384">
        <v>9999</v>
      </c>
      <c r="Q2384">
        <v>382</v>
      </c>
      <c r="R2384">
        <v>1962</v>
      </c>
      <c r="S2384">
        <v>1650</v>
      </c>
      <c r="T2384">
        <v>5.744610767485268</v>
      </c>
      <c r="U2384">
        <v>5.1937873974483084</v>
      </c>
      <c r="V2384">
        <v>15.016309887869523</v>
      </c>
      <c r="W2384">
        <v>54.646060606060608</v>
      </c>
      <c r="X2384">
        <v>148.91110956494117</v>
      </c>
      <c r="Y2384">
        <v>118.42206931702329</v>
      </c>
      <c r="Z2384">
        <v>140.81460606060591</v>
      </c>
      <c r="AA2384">
        <v>29.773842068357805</v>
      </c>
      <c r="AB2384">
        <v>4.764597944431844</v>
      </c>
      <c r="AC2384">
        <v>-50.887791785518942</v>
      </c>
    </row>
    <row r="2385" spans="1:39">
      <c r="A2385">
        <v>8</v>
      </c>
      <c r="B2385">
        <v>1</v>
      </c>
      <c r="C2385">
        <v>2023</v>
      </c>
      <c r="D2385">
        <v>99</v>
      </c>
      <c r="E2385">
        <v>99</v>
      </c>
      <c r="F2385">
        <v>99</v>
      </c>
      <c r="G2385">
        <v>99</v>
      </c>
      <c r="H2385">
        <v>1</v>
      </c>
      <c r="I2385">
        <v>99</v>
      </c>
      <c r="J2385">
        <v>103</v>
      </c>
      <c r="K2385">
        <v>99</v>
      </c>
      <c r="L2385">
        <v>99</v>
      </c>
      <c r="M2385">
        <v>99</v>
      </c>
      <c r="N2385">
        <v>99</v>
      </c>
      <c r="O2385">
        <v>99</v>
      </c>
      <c r="P2385">
        <v>9999</v>
      </c>
    </row>
    <row r="2386" spans="1:39">
      <c r="A2386">
        <v>8</v>
      </c>
      <c r="B2386">
        <v>2</v>
      </c>
      <c r="C2386">
        <v>2023</v>
      </c>
      <c r="D2386">
        <v>99</v>
      </c>
      <c r="E2386">
        <v>99</v>
      </c>
      <c r="F2386">
        <v>99</v>
      </c>
      <c r="G2386">
        <v>99</v>
      </c>
      <c r="H2386">
        <v>2</v>
      </c>
      <c r="I2386">
        <v>99</v>
      </c>
      <c r="J2386">
        <v>106</v>
      </c>
      <c r="K2386">
        <v>99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16</v>
      </c>
      <c r="R2386">
        <v>37</v>
      </c>
      <c r="S2386">
        <v>37</v>
      </c>
      <c r="T2386">
        <v>0.12321012321012322</v>
      </c>
      <c r="U2386">
        <v>0.11334007937225828</v>
      </c>
      <c r="V2386">
        <v>10.351351351351351</v>
      </c>
      <c r="W2386">
        <v>55.702702702702688</v>
      </c>
      <c r="X2386">
        <v>154.28245146555005</v>
      </c>
      <c r="Y2386">
        <v>142.40270270270275</v>
      </c>
      <c r="Z2386">
        <v>142.40270270270275</v>
      </c>
      <c r="AA2386">
        <v>7.8509247686125603</v>
      </c>
      <c r="AB2386">
        <v>3.6157677579155978</v>
      </c>
      <c r="AC2386">
        <v>-18.343898511012171</v>
      </c>
      <c r="AD2386">
        <v>1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2</v>
      </c>
      <c r="AK2386">
        <v>0</v>
      </c>
      <c r="AL2386">
        <v>2</v>
      </c>
      <c r="AM2386">
        <v>0</v>
      </c>
    </row>
    <row r="2387" spans="1:39">
      <c r="A2387">
        <v>8</v>
      </c>
      <c r="B2387">
        <v>3</v>
      </c>
      <c r="C2387">
        <v>2023</v>
      </c>
      <c r="D2387">
        <v>99</v>
      </c>
      <c r="E2387">
        <v>99</v>
      </c>
      <c r="F2387">
        <v>99</v>
      </c>
      <c r="G2387">
        <v>99</v>
      </c>
      <c r="H2387">
        <v>1</v>
      </c>
      <c r="I2387">
        <v>99</v>
      </c>
      <c r="J2387">
        <v>109</v>
      </c>
      <c r="K2387">
        <v>99</v>
      </c>
      <c r="L2387">
        <v>99</v>
      </c>
      <c r="M2387">
        <v>99</v>
      </c>
      <c r="N2387">
        <v>99</v>
      </c>
      <c r="O2387">
        <v>99</v>
      </c>
      <c r="P2387">
        <v>9999</v>
      </c>
      <c r="Q2387">
        <v>235</v>
      </c>
      <c r="R2387">
        <v>10738</v>
      </c>
      <c r="S2387">
        <v>10738</v>
      </c>
      <c r="T2387">
        <v>35.757575757575751</v>
      </c>
      <c r="U2387">
        <v>36.615871177660225</v>
      </c>
      <c r="V2387">
        <v>6.3572359843546291</v>
      </c>
      <c r="W2387">
        <v>58.496926802011522</v>
      </c>
      <c r="X2387">
        <v>171.74366023641497</v>
      </c>
      <c r="Y2387">
        <v>158.51939839821216</v>
      </c>
      <c r="Z2387">
        <v>158.51939839821216</v>
      </c>
      <c r="AA2387">
        <v>32.702123671919487</v>
      </c>
      <c r="AB2387">
        <v>5.2853779978036437</v>
      </c>
      <c r="AC2387">
        <v>-40.285351437982506</v>
      </c>
      <c r="AD2387">
        <v>406</v>
      </c>
      <c r="AE2387">
        <v>0</v>
      </c>
      <c r="AF2387">
        <v>0</v>
      </c>
      <c r="AG2387">
        <v>86</v>
      </c>
      <c r="AH2387">
        <v>571</v>
      </c>
      <c r="AI2387">
        <v>115</v>
      </c>
      <c r="AJ2387">
        <v>135</v>
      </c>
      <c r="AK2387">
        <v>168</v>
      </c>
      <c r="AL2387">
        <v>94</v>
      </c>
      <c r="AM2387">
        <v>20</v>
      </c>
    </row>
    <row r="2388" spans="1:39">
      <c r="A2388">
        <v>8</v>
      </c>
      <c r="B2388">
        <v>4</v>
      </c>
      <c r="C2388">
        <v>2023</v>
      </c>
      <c r="D2388">
        <v>99</v>
      </c>
      <c r="E2388">
        <v>99</v>
      </c>
      <c r="F2388">
        <v>99</v>
      </c>
      <c r="G2388">
        <v>99</v>
      </c>
      <c r="H2388">
        <v>1</v>
      </c>
      <c r="I2388">
        <v>99</v>
      </c>
      <c r="J2388">
        <v>111</v>
      </c>
      <c r="K2388">
        <v>99</v>
      </c>
      <c r="L2388">
        <v>99</v>
      </c>
      <c r="M2388">
        <v>99</v>
      </c>
      <c r="N2388">
        <v>99</v>
      </c>
      <c r="O2388">
        <v>99</v>
      </c>
      <c r="P2388">
        <v>9999</v>
      </c>
      <c r="Q2388">
        <v>130</v>
      </c>
      <c r="R2388">
        <v>6363</v>
      </c>
      <c r="S2388">
        <v>6363</v>
      </c>
      <c r="T2388">
        <v>21.188811188811187</v>
      </c>
      <c r="U2388">
        <v>20.919871689453423</v>
      </c>
      <c r="V2388">
        <v>5.1068678296401053</v>
      </c>
      <c r="W2388">
        <v>59.908533710513908</v>
      </c>
      <c r="X2388">
        <v>165.58913436615271</v>
      </c>
      <c r="Y2388">
        <v>152.83877101995947</v>
      </c>
      <c r="Z2388">
        <v>152.83877101995947</v>
      </c>
      <c r="AA2388">
        <v>29.004596646409496</v>
      </c>
      <c r="AB2388">
        <v>3.9396030911797526</v>
      </c>
      <c r="AC2388">
        <v>-37.284995345087744</v>
      </c>
      <c r="AD2388">
        <v>156</v>
      </c>
      <c r="AE2388">
        <v>0</v>
      </c>
      <c r="AF2388">
        <v>0</v>
      </c>
      <c r="AG2388">
        <v>18</v>
      </c>
      <c r="AH2388">
        <v>714</v>
      </c>
      <c r="AI2388">
        <v>59</v>
      </c>
      <c r="AJ2388">
        <v>172</v>
      </c>
      <c r="AK2388">
        <v>32</v>
      </c>
      <c r="AL2388">
        <v>36</v>
      </c>
      <c r="AM2388">
        <v>19</v>
      </c>
    </row>
    <row r="2389" spans="1:39">
      <c r="A2389">
        <v>8</v>
      </c>
      <c r="B2389">
        <v>5</v>
      </c>
      <c r="C2389">
        <v>2023</v>
      </c>
      <c r="D2389">
        <v>99</v>
      </c>
      <c r="E2389">
        <v>99</v>
      </c>
      <c r="F2389">
        <v>99</v>
      </c>
      <c r="G2389">
        <v>99</v>
      </c>
      <c r="H2389">
        <v>1</v>
      </c>
      <c r="I2389">
        <v>99</v>
      </c>
      <c r="J2389">
        <v>113</v>
      </c>
      <c r="K2389">
        <v>99</v>
      </c>
      <c r="L2389">
        <v>99</v>
      </c>
      <c r="M2389">
        <v>99</v>
      </c>
      <c r="N2389">
        <v>99</v>
      </c>
      <c r="O2389">
        <v>99</v>
      </c>
      <c r="P2389">
        <v>9999</v>
      </c>
    </row>
    <row r="2390" spans="1:39">
      <c r="A2390">
        <v>8</v>
      </c>
      <c r="B2390">
        <v>6</v>
      </c>
      <c r="C2390">
        <v>2023</v>
      </c>
      <c r="D2390">
        <v>99</v>
      </c>
      <c r="E2390">
        <v>99</v>
      </c>
      <c r="F2390">
        <v>99</v>
      </c>
      <c r="G2390">
        <v>99</v>
      </c>
      <c r="H2390">
        <v>1</v>
      </c>
      <c r="I2390">
        <v>99</v>
      </c>
      <c r="J2390">
        <v>116</v>
      </c>
      <c r="K2390">
        <v>99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33</v>
      </c>
      <c r="R2390">
        <v>1689</v>
      </c>
      <c r="S2390">
        <v>1689</v>
      </c>
      <c r="T2390">
        <v>5.6243756243756247</v>
      </c>
      <c r="U2390">
        <v>5.3698920142600803</v>
      </c>
      <c r="V2390">
        <v>4.8845470692717594</v>
      </c>
      <c r="W2390">
        <v>59.974541148608679</v>
      </c>
      <c r="X2390">
        <v>160.12924108388538</v>
      </c>
      <c r="Y2390">
        <v>147.79928952042627</v>
      </c>
      <c r="Z2390">
        <v>147.79928952042627</v>
      </c>
      <c r="AA2390">
        <v>28.385298556731446</v>
      </c>
      <c r="AB2390">
        <v>4.0431293290832642</v>
      </c>
      <c r="AC2390">
        <v>-36.7205247265656</v>
      </c>
      <c r="AD2390">
        <v>54</v>
      </c>
      <c r="AE2390">
        <v>0</v>
      </c>
      <c r="AF2390">
        <v>0</v>
      </c>
      <c r="AG2390">
        <v>8</v>
      </c>
      <c r="AH2390">
        <v>141</v>
      </c>
      <c r="AI2390">
        <v>9</v>
      </c>
      <c r="AJ2390">
        <v>12</v>
      </c>
      <c r="AK2390">
        <v>7</v>
      </c>
      <c r="AL2390">
        <v>30</v>
      </c>
      <c r="AM2390">
        <v>0</v>
      </c>
    </row>
    <row r="2391" spans="1:39">
      <c r="A2391">
        <v>8</v>
      </c>
      <c r="B2391">
        <v>7</v>
      </c>
      <c r="C2391">
        <v>2023</v>
      </c>
      <c r="D2391">
        <v>99</v>
      </c>
      <c r="E2391">
        <v>99</v>
      </c>
      <c r="F2391">
        <v>99</v>
      </c>
      <c r="G2391">
        <v>99</v>
      </c>
      <c r="H2391">
        <v>2</v>
      </c>
      <c r="I2391">
        <v>99</v>
      </c>
      <c r="J2391">
        <v>117</v>
      </c>
      <c r="K2391">
        <v>99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70</v>
      </c>
      <c r="R2391">
        <v>4279</v>
      </c>
      <c r="S2391">
        <v>4279</v>
      </c>
      <c r="T2391">
        <v>14.249084249084248</v>
      </c>
      <c r="U2391">
        <v>14.295860478876389</v>
      </c>
      <c r="V2391">
        <v>5.8247254031315725</v>
      </c>
      <c r="W2391">
        <v>59.122692217807888</v>
      </c>
      <c r="X2391">
        <v>168.268474347623</v>
      </c>
      <c r="Y2391">
        <v>155.31180182285564</v>
      </c>
      <c r="Z2391">
        <v>155.31180182285564</v>
      </c>
      <c r="AA2391">
        <v>30.865550376572301</v>
      </c>
      <c r="AB2391">
        <v>4.6013955478237456</v>
      </c>
      <c r="AC2391">
        <v>-51.23504420035961</v>
      </c>
      <c r="AD2391">
        <v>50</v>
      </c>
      <c r="AE2391">
        <v>0</v>
      </c>
      <c r="AF2391">
        <v>0</v>
      </c>
      <c r="AG2391">
        <v>4</v>
      </c>
      <c r="AH2391">
        <v>241</v>
      </c>
      <c r="AI2391">
        <v>61</v>
      </c>
      <c r="AJ2391">
        <v>97</v>
      </c>
      <c r="AK2391">
        <v>11</v>
      </c>
      <c r="AL2391">
        <v>46</v>
      </c>
      <c r="AM2391">
        <v>2</v>
      </c>
    </row>
    <row r="2392" spans="1:39">
      <c r="A2392">
        <v>8</v>
      </c>
      <c r="B2392">
        <v>8</v>
      </c>
      <c r="C2392">
        <v>2023</v>
      </c>
      <c r="D2392">
        <v>99</v>
      </c>
      <c r="E2392">
        <v>99</v>
      </c>
      <c r="F2392">
        <v>99</v>
      </c>
      <c r="G2392">
        <v>99</v>
      </c>
      <c r="H2392">
        <v>1</v>
      </c>
      <c r="I2392">
        <v>99</v>
      </c>
      <c r="J2392">
        <v>121</v>
      </c>
      <c r="K2392">
        <v>99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103</v>
      </c>
      <c r="R2392">
        <v>499</v>
      </c>
      <c r="S2392">
        <v>499</v>
      </c>
      <c r="T2392">
        <v>1.661671661671662</v>
      </c>
      <c r="U2392">
        <v>1.4776329143083897</v>
      </c>
      <c r="V2392">
        <v>8.214428857715431</v>
      </c>
      <c r="W2392">
        <v>57.583166332665314</v>
      </c>
      <c r="X2392">
        <v>149.14227154200057</v>
      </c>
      <c r="Y2392">
        <v>137.65831663326648</v>
      </c>
      <c r="Z2392">
        <v>137.65831663326648</v>
      </c>
      <c r="AA2392">
        <v>21.34987260130908</v>
      </c>
      <c r="AB2392">
        <v>4.4174228282195855</v>
      </c>
      <c r="AC2392">
        <v>-29.114882551288694</v>
      </c>
      <c r="AD2392">
        <v>13</v>
      </c>
      <c r="AE2392">
        <v>0</v>
      </c>
      <c r="AF2392">
        <v>0</v>
      </c>
      <c r="AG2392">
        <v>5</v>
      </c>
      <c r="AH2392">
        <v>9</v>
      </c>
      <c r="AI2392">
        <v>1</v>
      </c>
      <c r="AJ2392">
        <v>3</v>
      </c>
      <c r="AK2392">
        <v>4</v>
      </c>
      <c r="AL2392">
        <v>10</v>
      </c>
      <c r="AM2392">
        <v>8</v>
      </c>
    </row>
    <row r="2393" spans="1:39">
      <c r="A2393">
        <v>8</v>
      </c>
      <c r="B2393">
        <v>9</v>
      </c>
      <c r="C2393">
        <v>2023</v>
      </c>
      <c r="D2393">
        <v>99</v>
      </c>
      <c r="E2393">
        <v>99</v>
      </c>
      <c r="F2393">
        <v>99</v>
      </c>
      <c r="G2393">
        <v>99</v>
      </c>
      <c r="H2393">
        <v>1</v>
      </c>
      <c r="I2393">
        <v>99</v>
      </c>
      <c r="J2393">
        <v>134</v>
      </c>
      <c r="K2393">
        <v>99</v>
      </c>
      <c r="L2393">
        <v>99</v>
      </c>
      <c r="M2393">
        <v>99</v>
      </c>
      <c r="N2393">
        <v>99</v>
      </c>
      <c r="O2393">
        <v>99</v>
      </c>
      <c r="P2393">
        <v>9999</v>
      </c>
      <c r="Q2393">
        <v>37</v>
      </c>
      <c r="R2393">
        <v>1056</v>
      </c>
      <c r="S2393">
        <v>1056</v>
      </c>
      <c r="T2393">
        <v>3.5164835164835155</v>
      </c>
      <c r="U2393">
        <v>3.7004399050953993</v>
      </c>
      <c r="V2393">
        <v>6.6117424242424239</v>
      </c>
      <c r="W2393">
        <v>58.759469696969703</v>
      </c>
      <c r="X2393">
        <v>176.49165681736091</v>
      </c>
      <c r="Y2393">
        <v>162.9017992424242</v>
      </c>
      <c r="Z2393">
        <v>162.9017992424242</v>
      </c>
      <c r="AA2393">
        <v>31.152094003098291</v>
      </c>
      <c r="AB2393">
        <v>4.6010235709673681</v>
      </c>
      <c r="AC2393">
        <v>-28.313811792254569</v>
      </c>
      <c r="AD2393">
        <v>49</v>
      </c>
      <c r="AE2393">
        <v>1</v>
      </c>
      <c r="AF2393">
        <v>0</v>
      </c>
      <c r="AG2393">
        <v>2</v>
      </c>
      <c r="AH2393">
        <v>60</v>
      </c>
      <c r="AI2393">
        <v>25</v>
      </c>
      <c r="AJ2393">
        <v>76</v>
      </c>
      <c r="AK2393">
        <v>4</v>
      </c>
      <c r="AL2393">
        <v>5</v>
      </c>
      <c r="AM2393">
        <v>3</v>
      </c>
    </row>
    <row r="2394" spans="1:39">
      <c r="A2394">
        <v>8</v>
      </c>
      <c r="B2394">
        <v>10</v>
      </c>
      <c r="C2394">
        <v>2023</v>
      </c>
      <c r="D2394">
        <v>99</v>
      </c>
      <c r="E2394">
        <v>99</v>
      </c>
      <c r="F2394">
        <v>99</v>
      </c>
      <c r="G2394">
        <v>99</v>
      </c>
      <c r="H2394">
        <v>2</v>
      </c>
      <c r="I2394">
        <v>99</v>
      </c>
      <c r="J2394">
        <v>141</v>
      </c>
      <c r="K2394">
        <v>99</v>
      </c>
      <c r="L2394">
        <v>99</v>
      </c>
      <c r="M2394">
        <v>99</v>
      </c>
      <c r="N2394">
        <v>99</v>
      </c>
      <c r="O2394">
        <v>99</v>
      </c>
      <c r="P2394">
        <v>9999</v>
      </c>
      <c r="Q2394">
        <v>19</v>
      </c>
      <c r="R2394">
        <v>56</v>
      </c>
      <c r="S2394">
        <v>56</v>
      </c>
      <c r="T2394">
        <v>0.18648018648018647</v>
      </c>
      <c r="U2394">
        <v>0.16322227680556109</v>
      </c>
      <c r="V2394">
        <v>8.875</v>
      </c>
      <c r="W2394">
        <v>56.75</v>
      </c>
      <c r="X2394">
        <v>146.80003095496059</v>
      </c>
      <c r="Y2394">
        <v>135.49642857142868</v>
      </c>
      <c r="Z2394">
        <v>135.49642857142868</v>
      </c>
      <c r="AA2394">
        <v>15.067099496747492</v>
      </c>
      <c r="AB2394">
        <v>4.815340071064556</v>
      </c>
      <c r="AC2394">
        <v>30.281963171046392</v>
      </c>
      <c r="AD2394">
        <v>2</v>
      </c>
      <c r="AE2394">
        <v>0</v>
      </c>
      <c r="AF2394">
        <v>0</v>
      </c>
      <c r="AG2394">
        <v>1</v>
      </c>
      <c r="AH2394">
        <v>3</v>
      </c>
      <c r="AI2394">
        <v>0</v>
      </c>
      <c r="AJ2394">
        <v>16</v>
      </c>
      <c r="AK2394">
        <v>0</v>
      </c>
      <c r="AL2394">
        <v>8</v>
      </c>
      <c r="AM2394">
        <v>2</v>
      </c>
    </row>
    <row r="2395" spans="1:39">
      <c r="A2395">
        <v>8</v>
      </c>
      <c r="B2395">
        <v>11</v>
      </c>
      <c r="C2395">
        <v>2023</v>
      </c>
      <c r="D2395">
        <v>99</v>
      </c>
      <c r="E2395">
        <v>99</v>
      </c>
      <c r="F2395">
        <v>99</v>
      </c>
      <c r="G2395">
        <v>99</v>
      </c>
      <c r="H2395">
        <v>2</v>
      </c>
      <c r="I2395">
        <v>99</v>
      </c>
      <c r="J2395">
        <v>143</v>
      </c>
      <c r="K2395">
        <v>99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12</v>
      </c>
      <c r="R2395">
        <v>77</v>
      </c>
      <c r="S2395">
        <v>77</v>
      </c>
      <c r="T2395">
        <v>0.25641025641025639</v>
      </c>
      <c r="U2395">
        <v>0.23591704501725805</v>
      </c>
      <c r="V2395">
        <v>6.2727272727272716</v>
      </c>
      <c r="W2395">
        <v>58.662337662337677</v>
      </c>
      <c r="X2395">
        <v>154.31329234146131</v>
      </c>
      <c r="Y2395">
        <v>142.43116883116889</v>
      </c>
      <c r="Z2395">
        <v>142.43116883116889</v>
      </c>
      <c r="AA2395">
        <v>31.301376509046527</v>
      </c>
      <c r="AB2395">
        <v>5.979641629383309</v>
      </c>
      <c r="AC2395">
        <v>-7.0092827446782957</v>
      </c>
      <c r="AD2395">
        <v>5</v>
      </c>
      <c r="AE2395">
        <v>0</v>
      </c>
      <c r="AF2395">
        <v>0</v>
      </c>
      <c r="AG2395">
        <v>2</v>
      </c>
      <c r="AH2395">
        <v>4</v>
      </c>
      <c r="AI2395">
        <v>1</v>
      </c>
      <c r="AJ2395">
        <v>0</v>
      </c>
      <c r="AK2395">
        <v>0</v>
      </c>
      <c r="AL2395">
        <v>2</v>
      </c>
      <c r="AM2395">
        <v>0</v>
      </c>
    </row>
    <row r="2396" spans="1:39">
      <c r="A2396">
        <v>8</v>
      </c>
      <c r="B2396">
        <v>12</v>
      </c>
      <c r="C2396">
        <v>2023</v>
      </c>
      <c r="D2396">
        <v>99</v>
      </c>
      <c r="E2396">
        <v>99</v>
      </c>
      <c r="F2396">
        <v>99</v>
      </c>
      <c r="G2396">
        <v>99</v>
      </c>
      <c r="H2396">
        <v>2</v>
      </c>
      <c r="I2396">
        <v>99</v>
      </c>
      <c r="J2396">
        <v>147</v>
      </c>
      <c r="K2396">
        <v>99</v>
      </c>
      <c r="L2396">
        <v>99</v>
      </c>
      <c r="M2396">
        <v>99</v>
      </c>
      <c r="N2396">
        <v>99</v>
      </c>
      <c r="O2396">
        <v>99</v>
      </c>
      <c r="P2396">
        <v>9999</v>
      </c>
      <c r="Q2396">
        <v>24</v>
      </c>
      <c r="R2396">
        <v>236</v>
      </c>
      <c r="S2396">
        <v>233</v>
      </c>
      <c r="T2396">
        <v>0.78588078588078603</v>
      </c>
      <c r="U2396">
        <v>0.68723165248175044</v>
      </c>
      <c r="V2396">
        <v>8.0042372881355934</v>
      </c>
      <c r="W2396">
        <v>58.094420600858392</v>
      </c>
      <c r="X2396">
        <v>148.91428099234275</v>
      </c>
      <c r="Y2396">
        <v>135.37161016949156</v>
      </c>
      <c r="Z2396">
        <v>137.11459227467813</v>
      </c>
      <c r="AA2396">
        <v>20.244739727552279</v>
      </c>
      <c r="AB2396">
        <v>4.0320192423566779</v>
      </c>
      <c r="AC2396">
        <v>-32.911705487350098</v>
      </c>
      <c r="AD2396">
        <v>6</v>
      </c>
      <c r="AE2396">
        <v>0</v>
      </c>
      <c r="AF2396">
        <v>0</v>
      </c>
      <c r="AG2396">
        <v>1</v>
      </c>
      <c r="AH2396">
        <v>5</v>
      </c>
      <c r="AI2396">
        <v>0</v>
      </c>
      <c r="AJ2396">
        <v>3</v>
      </c>
      <c r="AK2396">
        <v>0</v>
      </c>
      <c r="AL2396">
        <v>2</v>
      </c>
      <c r="AM2396">
        <v>2</v>
      </c>
    </row>
    <row r="2397" spans="1:39">
      <c r="A2397">
        <v>8</v>
      </c>
      <c r="B2397">
        <v>13</v>
      </c>
      <c r="C2397">
        <v>2023</v>
      </c>
      <c r="D2397">
        <v>99</v>
      </c>
      <c r="E2397">
        <v>99</v>
      </c>
      <c r="F2397">
        <v>99</v>
      </c>
      <c r="G2397">
        <v>99</v>
      </c>
      <c r="H2397">
        <v>1</v>
      </c>
      <c r="I2397">
        <v>99</v>
      </c>
      <c r="J2397">
        <v>155</v>
      </c>
      <c r="K2397">
        <v>99</v>
      </c>
      <c r="L2397">
        <v>99</v>
      </c>
      <c r="M2397">
        <v>99</v>
      </c>
      <c r="N2397">
        <v>99</v>
      </c>
      <c r="O2397">
        <v>99</v>
      </c>
      <c r="P2397">
        <v>9999</v>
      </c>
      <c r="Q2397">
        <v>10</v>
      </c>
      <c r="R2397">
        <v>337</v>
      </c>
      <c r="S2397">
        <v>337</v>
      </c>
      <c r="T2397">
        <v>1.1222111222111226</v>
      </c>
      <c r="U2397">
        <v>1.1420052522905753</v>
      </c>
      <c r="V2397">
        <v>6.1780415430267084</v>
      </c>
      <c r="W2397">
        <v>58.385756676557875</v>
      </c>
      <c r="X2397">
        <v>170.67619136411716</v>
      </c>
      <c r="Y2397">
        <v>157.53412462908005</v>
      </c>
      <c r="Z2397">
        <v>157.53412462908005</v>
      </c>
      <c r="AA2397">
        <v>39.833601876771091</v>
      </c>
      <c r="AB2397">
        <v>5.1285700114319646</v>
      </c>
      <c r="AC2397">
        <v>-61.514864118958847</v>
      </c>
      <c r="AD2397">
        <v>14</v>
      </c>
      <c r="AE2397">
        <v>0</v>
      </c>
      <c r="AF2397">
        <v>0</v>
      </c>
      <c r="AG2397">
        <v>0</v>
      </c>
      <c r="AH2397">
        <v>22</v>
      </c>
      <c r="AI2397">
        <v>3</v>
      </c>
      <c r="AJ2397">
        <v>9</v>
      </c>
      <c r="AK2397">
        <v>2</v>
      </c>
      <c r="AL2397">
        <v>8</v>
      </c>
      <c r="AM2397">
        <v>0</v>
      </c>
    </row>
    <row r="2398" spans="1:39">
      <c r="A2398">
        <v>8</v>
      </c>
      <c r="B2398">
        <v>14</v>
      </c>
      <c r="C2398">
        <v>2023</v>
      </c>
      <c r="D2398">
        <v>99</v>
      </c>
      <c r="E2398">
        <v>99</v>
      </c>
      <c r="F2398">
        <v>99</v>
      </c>
      <c r="G2398">
        <v>99</v>
      </c>
      <c r="H2398">
        <v>2</v>
      </c>
      <c r="I2398">
        <v>99</v>
      </c>
      <c r="J2398">
        <v>160</v>
      </c>
      <c r="K2398">
        <v>99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53</v>
      </c>
      <c r="R2398">
        <v>336</v>
      </c>
      <c r="S2398">
        <v>336</v>
      </c>
      <c r="T2398">
        <v>1.1188811188811187</v>
      </c>
      <c r="U2398">
        <v>1.0017289153712132</v>
      </c>
      <c r="V2398">
        <v>9.0357142857142883</v>
      </c>
      <c r="W2398">
        <v>55.163690476190446</v>
      </c>
      <c r="X2398">
        <v>150.15703193520102</v>
      </c>
      <c r="Y2398">
        <v>138.59494047619057</v>
      </c>
      <c r="Z2398">
        <v>138.59494047619057</v>
      </c>
      <c r="AA2398">
        <v>13.75783774439844</v>
      </c>
      <c r="AB2398">
        <v>4.9862898411931518</v>
      </c>
      <c r="AC2398">
        <v>-33.887604183459423</v>
      </c>
      <c r="AD2398">
        <v>10</v>
      </c>
      <c r="AE2398">
        <v>0</v>
      </c>
      <c r="AF2398">
        <v>0</v>
      </c>
      <c r="AG2398">
        <v>7</v>
      </c>
      <c r="AH2398">
        <v>20</v>
      </c>
      <c r="AI2398">
        <v>4</v>
      </c>
      <c r="AJ2398">
        <v>21</v>
      </c>
      <c r="AK2398">
        <v>0</v>
      </c>
      <c r="AL2398">
        <v>26</v>
      </c>
      <c r="AM2398">
        <v>5</v>
      </c>
    </row>
    <row r="2399" spans="1:39">
      <c r="A2399">
        <v>8</v>
      </c>
      <c r="B2399">
        <v>15</v>
      </c>
      <c r="C2399">
        <v>2023</v>
      </c>
      <c r="D2399">
        <v>99</v>
      </c>
      <c r="E2399">
        <v>99</v>
      </c>
      <c r="F2399">
        <v>99</v>
      </c>
      <c r="G2399">
        <v>99</v>
      </c>
      <c r="H2399">
        <v>1</v>
      </c>
      <c r="I2399">
        <v>99</v>
      </c>
      <c r="J2399">
        <v>171</v>
      </c>
      <c r="K2399">
        <v>99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40</v>
      </c>
      <c r="R2399">
        <v>1925</v>
      </c>
      <c r="S2399">
        <v>1925</v>
      </c>
      <c r="T2399">
        <v>6.4102564102564097</v>
      </c>
      <c r="U2399">
        <v>6.6038294530057371</v>
      </c>
      <c r="V2399">
        <v>5.6176623376623391</v>
      </c>
      <c r="W2399">
        <v>59.344935064935079</v>
      </c>
      <c r="X2399">
        <v>172.78254140225977</v>
      </c>
      <c r="Y2399">
        <v>159.47828571428556</v>
      </c>
      <c r="Z2399">
        <v>159.47828571428556</v>
      </c>
      <c r="AA2399">
        <v>30.825349766549881</v>
      </c>
      <c r="AB2399">
        <v>4.1683384909342278</v>
      </c>
      <c r="AC2399">
        <v>-45.029712878730507</v>
      </c>
      <c r="AD2399">
        <v>46</v>
      </c>
      <c r="AE2399">
        <v>0</v>
      </c>
      <c r="AF2399">
        <v>0</v>
      </c>
      <c r="AG2399">
        <v>4</v>
      </c>
      <c r="AH2399">
        <v>247</v>
      </c>
      <c r="AI2399">
        <v>26</v>
      </c>
      <c r="AJ2399">
        <v>37</v>
      </c>
      <c r="AK2399">
        <v>2</v>
      </c>
      <c r="AL2399">
        <v>9</v>
      </c>
      <c r="AM2399">
        <v>2</v>
      </c>
    </row>
    <row r="2400" spans="1:39">
      <c r="A2400">
        <v>8</v>
      </c>
      <c r="B2400">
        <v>16</v>
      </c>
      <c r="C2400">
        <v>2023</v>
      </c>
      <c r="D2400">
        <v>99</v>
      </c>
      <c r="E2400">
        <v>99</v>
      </c>
      <c r="F2400">
        <v>99</v>
      </c>
      <c r="G2400">
        <v>99</v>
      </c>
      <c r="H2400">
        <v>2</v>
      </c>
      <c r="I2400">
        <v>99</v>
      </c>
      <c r="J2400">
        <v>181</v>
      </c>
      <c r="K2400">
        <v>99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7</v>
      </c>
      <c r="R2400">
        <v>39</v>
      </c>
      <c r="S2400">
        <v>39</v>
      </c>
      <c r="T2400">
        <v>0.12987012987012983</v>
      </c>
      <c r="U2400">
        <v>0.11488242857057113</v>
      </c>
      <c r="V2400">
        <v>9.7435897435897445</v>
      </c>
      <c r="W2400">
        <v>55.769230769230759</v>
      </c>
      <c r="X2400">
        <v>148.36236353029415</v>
      </c>
      <c r="Y2400">
        <v>136.93846153846147</v>
      </c>
      <c r="Z2400">
        <v>136.93846153846147</v>
      </c>
      <c r="AA2400">
        <v>13.270685167413788</v>
      </c>
      <c r="AB2400">
        <v>5.5398858567411242</v>
      </c>
      <c r="AC2400">
        <v>31.464304191041126</v>
      </c>
      <c r="AD2400">
        <v>0</v>
      </c>
      <c r="AE2400">
        <v>0</v>
      </c>
      <c r="AF2400">
        <v>0</v>
      </c>
      <c r="AG2400">
        <v>0</v>
      </c>
      <c r="AH2400">
        <v>3</v>
      </c>
      <c r="AI2400">
        <v>0</v>
      </c>
      <c r="AJ2400">
        <v>2</v>
      </c>
      <c r="AK2400">
        <v>0</v>
      </c>
      <c r="AL2400">
        <v>0</v>
      </c>
      <c r="AM2400">
        <v>1</v>
      </c>
    </row>
    <row r="2401" spans="1:39">
      <c r="A2401">
        <v>8</v>
      </c>
      <c r="B2401">
        <v>17</v>
      </c>
      <c r="C2401">
        <v>2023</v>
      </c>
      <c r="D2401">
        <v>99</v>
      </c>
      <c r="E2401">
        <v>99</v>
      </c>
      <c r="F2401">
        <v>99</v>
      </c>
      <c r="G2401">
        <v>99</v>
      </c>
      <c r="H2401">
        <v>2</v>
      </c>
      <c r="I2401">
        <v>99</v>
      </c>
      <c r="J2401">
        <v>470</v>
      </c>
      <c r="K2401">
        <v>99</v>
      </c>
      <c r="L2401">
        <v>99</v>
      </c>
      <c r="M2401">
        <v>99</v>
      </c>
      <c r="N2401">
        <v>99</v>
      </c>
      <c r="O2401">
        <v>99</v>
      </c>
      <c r="P2401">
        <v>9999</v>
      </c>
      <c r="Q2401">
        <v>26</v>
      </c>
      <c r="R2401">
        <v>155</v>
      </c>
      <c r="S2401">
        <v>155</v>
      </c>
      <c r="T2401">
        <v>0.5161505161505161</v>
      </c>
      <c r="U2401">
        <v>0.48255954763952041</v>
      </c>
      <c r="V2401">
        <v>6.8967741935483877</v>
      </c>
      <c r="W2401">
        <v>57.064516129032249</v>
      </c>
      <c r="X2401">
        <v>156.80285185055743</v>
      </c>
      <c r="Y2401">
        <v>144.72903225806459</v>
      </c>
      <c r="Z2401">
        <v>144.72903225806459</v>
      </c>
      <c r="AA2401">
        <v>26.616652482722923</v>
      </c>
      <c r="AB2401">
        <v>5.3685793391462591</v>
      </c>
      <c r="AC2401">
        <v>-42.826765663872131</v>
      </c>
      <c r="AD2401">
        <v>0</v>
      </c>
      <c r="AE2401">
        <v>0</v>
      </c>
      <c r="AF2401">
        <v>0</v>
      </c>
      <c r="AG2401">
        <v>0</v>
      </c>
      <c r="AH2401">
        <v>7</v>
      </c>
      <c r="AI2401">
        <v>0</v>
      </c>
      <c r="AJ2401">
        <v>2</v>
      </c>
      <c r="AK2401">
        <v>0</v>
      </c>
      <c r="AL2401">
        <v>2</v>
      </c>
      <c r="AM2401">
        <v>0</v>
      </c>
    </row>
    <row r="2402" spans="1:39">
      <c r="A2402">
        <v>8</v>
      </c>
      <c r="B2402">
        <v>18</v>
      </c>
      <c r="C2402">
        <v>2023</v>
      </c>
      <c r="D2402">
        <v>99</v>
      </c>
      <c r="E2402">
        <v>99</v>
      </c>
      <c r="F2402">
        <v>99</v>
      </c>
      <c r="G2402">
        <v>99</v>
      </c>
      <c r="H2402">
        <v>1</v>
      </c>
      <c r="I2402">
        <v>99</v>
      </c>
      <c r="J2402">
        <v>643</v>
      </c>
      <c r="K2402">
        <v>99</v>
      </c>
      <c r="L2402">
        <v>99</v>
      </c>
      <c r="M2402">
        <v>99</v>
      </c>
      <c r="N2402">
        <v>99</v>
      </c>
      <c r="O2402">
        <v>99</v>
      </c>
      <c r="P2402">
        <v>9999</v>
      </c>
      <c r="Q2402">
        <v>41</v>
      </c>
      <c r="R2402">
        <v>2192</v>
      </c>
      <c r="S2402">
        <v>2192</v>
      </c>
      <c r="T2402">
        <v>7.2993672993672991</v>
      </c>
      <c r="U2402">
        <v>7.0296361430454004</v>
      </c>
      <c r="V2402">
        <v>6.144160583941602</v>
      </c>
      <c r="W2402">
        <v>59.359032846715309</v>
      </c>
      <c r="X2402">
        <v>161.5202726747911</v>
      </c>
      <c r="Y2402">
        <v>149.08321167883173</v>
      </c>
      <c r="Z2402">
        <v>149.08321167883173</v>
      </c>
      <c r="AA2402">
        <v>29.848458816157127</v>
      </c>
      <c r="AB2402">
        <v>4.0570993664185444</v>
      </c>
      <c r="AC2402">
        <v>-33.966414563719113</v>
      </c>
      <c r="AD2402">
        <v>99</v>
      </c>
      <c r="AE2402">
        <v>0</v>
      </c>
      <c r="AF2402">
        <v>0</v>
      </c>
      <c r="AG2402">
        <v>5</v>
      </c>
      <c r="AH2402">
        <v>128</v>
      </c>
      <c r="AI2402">
        <v>17</v>
      </c>
      <c r="AJ2402">
        <v>12</v>
      </c>
      <c r="AK2402">
        <v>11</v>
      </c>
      <c r="AL2402">
        <v>62</v>
      </c>
      <c r="AM2402">
        <v>4</v>
      </c>
    </row>
    <row r="2403" spans="1:39">
      <c r="A2403">
        <v>8</v>
      </c>
      <c r="B2403">
        <v>19</v>
      </c>
      <c r="C2403">
        <v>2022</v>
      </c>
      <c r="D2403">
        <v>99</v>
      </c>
      <c r="E2403">
        <v>99</v>
      </c>
      <c r="F2403">
        <v>99</v>
      </c>
      <c r="G2403">
        <v>99</v>
      </c>
      <c r="H2403">
        <v>1</v>
      </c>
      <c r="I2403">
        <v>99</v>
      </c>
      <c r="J2403">
        <v>103</v>
      </c>
      <c r="K2403">
        <v>99</v>
      </c>
      <c r="L2403">
        <v>99</v>
      </c>
      <c r="M2403">
        <v>99</v>
      </c>
      <c r="N2403">
        <v>99</v>
      </c>
      <c r="O2403">
        <v>99</v>
      </c>
      <c r="P2403">
        <v>9999</v>
      </c>
      <c r="Q2403">
        <v>190</v>
      </c>
      <c r="R2403">
        <v>5303</v>
      </c>
      <c r="S2403">
        <v>5303</v>
      </c>
      <c r="T2403">
        <v>16.80078570523381</v>
      </c>
      <c r="U2403">
        <v>17.267504994204529</v>
      </c>
      <c r="V2403">
        <v>14.97416556666038</v>
      </c>
      <c r="W2403">
        <v>59.057514614369218</v>
      </c>
      <c r="X2403">
        <v>172.03398636353177</v>
      </c>
      <c r="Y2403">
        <v>158.78736941353964</v>
      </c>
      <c r="Z2403">
        <v>158.78736941353964</v>
      </c>
      <c r="AA2403">
        <v>31.663373480097484</v>
      </c>
      <c r="AB2403">
        <v>4.8933459544516884</v>
      </c>
      <c r="AC2403">
        <v>-42.571273835019575</v>
      </c>
      <c r="AD2403">
        <v>104</v>
      </c>
      <c r="AE2403">
        <v>0</v>
      </c>
      <c r="AF2403">
        <v>0</v>
      </c>
      <c r="AG2403">
        <v>14</v>
      </c>
      <c r="AH2403">
        <v>185</v>
      </c>
      <c r="AI2403">
        <v>33</v>
      </c>
      <c r="AJ2403">
        <v>53</v>
      </c>
      <c r="AK2403">
        <v>32</v>
      </c>
      <c r="AL2403">
        <v>39</v>
      </c>
      <c r="AM2403">
        <v>14</v>
      </c>
    </row>
    <row r="2404" spans="1:39">
      <c r="A2404">
        <v>8</v>
      </c>
      <c r="B2404">
        <v>20</v>
      </c>
      <c r="C2404">
        <v>2022</v>
      </c>
      <c r="D2404">
        <v>99</v>
      </c>
      <c r="E2404">
        <v>99</v>
      </c>
      <c r="F2404">
        <v>99</v>
      </c>
      <c r="G2404">
        <v>99</v>
      </c>
      <c r="H2404">
        <v>2</v>
      </c>
      <c r="I2404">
        <v>99</v>
      </c>
      <c r="J2404">
        <v>106</v>
      </c>
      <c r="K2404">
        <v>99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18</v>
      </c>
      <c r="R2404">
        <v>61</v>
      </c>
      <c r="S2404">
        <v>61</v>
      </c>
      <c r="T2404">
        <v>0.193258142187302</v>
      </c>
      <c r="U2404">
        <v>0.1762740634987694</v>
      </c>
      <c r="V2404">
        <v>13.901639344262296</v>
      </c>
      <c r="W2404">
        <v>57.032786885245905</v>
      </c>
      <c r="X2404">
        <v>152.67392501287677</v>
      </c>
      <c r="Y2404">
        <v>140.91803278688525</v>
      </c>
      <c r="Z2404">
        <v>140.91803278688525</v>
      </c>
      <c r="AA2404">
        <v>10.161200848691536</v>
      </c>
      <c r="AB2404">
        <v>3.7980461461589106</v>
      </c>
      <c r="AC2404">
        <v>-34.714620057257406</v>
      </c>
      <c r="AD2404">
        <v>1</v>
      </c>
      <c r="AE2404">
        <v>0</v>
      </c>
      <c r="AF2404">
        <v>0</v>
      </c>
      <c r="AG2404">
        <v>0</v>
      </c>
      <c r="AH2404">
        <v>2</v>
      </c>
      <c r="AI2404">
        <v>1</v>
      </c>
      <c r="AJ2404">
        <v>1</v>
      </c>
      <c r="AK2404">
        <v>0</v>
      </c>
      <c r="AL2404">
        <v>2</v>
      </c>
      <c r="AM2404">
        <v>4</v>
      </c>
    </row>
    <row r="2405" spans="1:39">
      <c r="A2405">
        <v>8</v>
      </c>
      <c r="B2405">
        <v>21</v>
      </c>
      <c r="C2405">
        <v>2022</v>
      </c>
      <c r="D2405">
        <v>99</v>
      </c>
      <c r="E2405">
        <v>99</v>
      </c>
      <c r="F2405">
        <v>99</v>
      </c>
      <c r="G2405">
        <v>99</v>
      </c>
      <c r="H2405">
        <v>1</v>
      </c>
      <c r="I2405">
        <v>99</v>
      </c>
      <c r="J2405">
        <v>109</v>
      </c>
      <c r="K2405">
        <v>99</v>
      </c>
      <c r="L2405">
        <v>99</v>
      </c>
      <c r="M2405">
        <v>99</v>
      </c>
      <c r="N2405">
        <v>99</v>
      </c>
      <c r="O2405">
        <v>99</v>
      </c>
      <c r="P2405">
        <v>9999</v>
      </c>
      <c r="Q2405">
        <v>239</v>
      </c>
      <c r="R2405">
        <v>6008</v>
      </c>
      <c r="S2405">
        <v>6004</v>
      </c>
      <c r="T2405">
        <v>19.034342922316565</v>
      </c>
      <c r="U2405">
        <v>19.451203308666649</v>
      </c>
      <c r="V2405">
        <v>14.519307589880157</v>
      </c>
      <c r="W2405">
        <v>58.438874083944015</v>
      </c>
      <c r="X2405">
        <v>171.17651545862256</v>
      </c>
      <c r="Y2405">
        <v>157.8790629161121</v>
      </c>
      <c r="Z2405">
        <v>157.98424550299819</v>
      </c>
      <c r="AA2405">
        <v>33.235718849483128</v>
      </c>
      <c r="AB2405">
        <v>5.2296457816440052</v>
      </c>
      <c r="AC2405">
        <v>-42.00305505898055</v>
      </c>
      <c r="AD2405">
        <v>294</v>
      </c>
      <c r="AE2405">
        <v>0</v>
      </c>
      <c r="AF2405">
        <v>0</v>
      </c>
      <c r="AG2405">
        <v>41</v>
      </c>
      <c r="AH2405">
        <v>327</v>
      </c>
      <c r="AI2405">
        <v>38</v>
      </c>
      <c r="AJ2405">
        <v>85</v>
      </c>
      <c r="AK2405">
        <v>74</v>
      </c>
      <c r="AL2405">
        <v>39</v>
      </c>
      <c r="AM2405">
        <v>15</v>
      </c>
    </row>
    <row r="2406" spans="1:39">
      <c r="A2406">
        <v>8</v>
      </c>
      <c r="B2406">
        <v>22</v>
      </c>
      <c r="C2406">
        <v>2022</v>
      </c>
      <c r="D2406">
        <v>99</v>
      </c>
      <c r="E2406">
        <v>99</v>
      </c>
      <c r="F2406">
        <v>99</v>
      </c>
      <c r="G2406">
        <v>99</v>
      </c>
      <c r="H2406">
        <v>1</v>
      </c>
      <c r="I2406">
        <v>99</v>
      </c>
      <c r="J2406">
        <v>111</v>
      </c>
      <c r="K2406">
        <v>99</v>
      </c>
      <c r="L2406">
        <v>99</v>
      </c>
      <c r="M2406">
        <v>99</v>
      </c>
      <c r="N2406">
        <v>99</v>
      </c>
      <c r="O2406">
        <v>99</v>
      </c>
      <c r="P2406">
        <v>9999</v>
      </c>
      <c r="Q2406">
        <v>145</v>
      </c>
      <c r="R2406">
        <v>6024</v>
      </c>
      <c r="S2406">
        <v>6021</v>
      </c>
      <c r="T2406">
        <v>19.085033582562414</v>
      </c>
      <c r="U2406">
        <v>19.160984345294413</v>
      </c>
      <c r="V2406">
        <v>15.160358565737056</v>
      </c>
      <c r="W2406">
        <v>59.28234512539445</v>
      </c>
      <c r="X2406">
        <v>168.1204434698914</v>
      </c>
      <c r="Y2406">
        <v>155.11037350597621</v>
      </c>
      <c r="Z2406">
        <v>155.18765819631295</v>
      </c>
      <c r="AA2406">
        <v>28.643091148648924</v>
      </c>
      <c r="AB2406">
        <v>4.3042026732240259</v>
      </c>
      <c r="AC2406">
        <v>-41.673295441717642</v>
      </c>
      <c r="AD2406">
        <v>153</v>
      </c>
      <c r="AE2406">
        <v>0</v>
      </c>
      <c r="AF2406">
        <v>0</v>
      </c>
      <c r="AG2406">
        <v>23</v>
      </c>
      <c r="AH2406">
        <v>782</v>
      </c>
      <c r="AI2406">
        <v>56</v>
      </c>
      <c r="AJ2406">
        <v>196</v>
      </c>
      <c r="AK2406">
        <v>23</v>
      </c>
      <c r="AL2406">
        <v>39</v>
      </c>
      <c r="AM2406">
        <v>19</v>
      </c>
    </row>
    <row r="2407" spans="1:39">
      <c r="A2407">
        <v>8</v>
      </c>
      <c r="B2407">
        <v>23</v>
      </c>
      <c r="C2407">
        <v>2022</v>
      </c>
      <c r="D2407">
        <v>99</v>
      </c>
      <c r="E2407">
        <v>99</v>
      </c>
      <c r="F2407">
        <v>99</v>
      </c>
      <c r="G2407">
        <v>99</v>
      </c>
      <c r="H2407">
        <v>1</v>
      </c>
      <c r="I2407">
        <v>99</v>
      </c>
      <c r="J2407">
        <v>113</v>
      </c>
      <c r="K2407">
        <v>99</v>
      </c>
      <c r="L2407">
        <v>99</v>
      </c>
      <c r="M2407">
        <v>99</v>
      </c>
      <c r="N2407">
        <v>99</v>
      </c>
      <c r="O2407">
        <v>99</v>
      </c>
      <c r="P2407">
        <v>9999</v>
      </c>
    </row>
    <row r="2408" spans="1:39">
      <c r="A2408">
        <v>8</v>
      </c>
      <c r="B2408">
        <v>24</v>
      </c>
      <c r="C2408">
        <v>2022</v>
      </c>
      <c r="D2408">
        <v>99</v>
      </c>
      <c r="E2408">
        <v>99</v>
      </c>
      <c r="F2408">
        <v>99</v>
      </c>
      <c r="G2408">
        <v>99</v>
      </c>
      <c r="H2408">
        <v>1</v>
      </c>
      <c r="I2408">
        <v>99</v>
      </c>
      <c r="J2408">
        <v>116</v>
      </c>
      <c r="K2408">
        <v>99</v>
      </c>
      <c r="L2408">
        <v>99</v>
      </c>
      <c r="M2408">
        <v>99</v>
      </c>
      <c r="N2408">
        <v>99</v>
      </c>
      <c r="O2408">
        <v>99</v>
      </c>
      <c r="P2408">
        <v>9999</v>
      </c>
      <c r="Q2408">
        <v>45</v>
      </c>
      <c r="R2408">
        <v>1797</v>
      </c>
      <c r="S2408">
        <v>1797</v>
      </c>
      <c r="T2408">
        <v>5.6931947788619937</v>
      </c>
      <c r="U2408">
        <v>5.5614957139738612</v>
      </c>
      <c r="V2408">
        <v>15.352253756260437</v>
      </c>
      <c r="W2408">
        <v>59.658319421257637</v>
      </c>
      <c r="X2408">
        <v>163.51207109959941</v>
      </c>
      <c r="Y2408">
        <v>150.92164162493043</v>
      </c>
      <c r="Z2408">
        <v>150.92164162493043</v>
      </c>
      <c r="AA2408">
        <v>27.854441780620313</v>
      </c>
      <c r="AB2408">
        <v>4.1060109123013744</v>
      </c>
      <c r="AC2408">
        <v>-36.790781629185034</v>
      </c>
      <c r="AD2408">
        <v>51</v>
      </c>
      <c r="AE2408">
        <v>0</v>
      </c>
      <c r="AF2408">
        <v>0</v>
      </c>
      <c r="AG2408">
        <v>3</v>
      </c>
      <c r="AH2408">
        <v>146</v>
      </c>
      <c r="AI2408">
        <v>13</v>
      </c>
      <c r="AJ2408">
        <v>14</v>
      </c>
      <c r="AK2408">
        <v>7</v>
      </c>
      <c r="AL2408">
        <v>22</v>
      </c>
      <c r="AM2408">
        <v>3</v>
      </c>
    </row>
    <row r="2409" spans="1:39">
      <c r="A2409">
        <v>8</v>
      </c>
      <c r="B2409">
        <v>25</v>
      </c>
      <c r="C2409">
        <v>2022</v>
      </c>
      <c r="D2409">
        <v>99</v>
      </c>
      <c r="E2409">
        <v>99</v>
      </c>
      <c r="F2409">
        <v>99</v>
      </c>
      <c r="G2409">
        <v>99</v>
      </c>
      <c r="H2409">
        <v>2</v>
      </c>
      <c r="I2409">
        <v>99</v>
      </c>
      <c r="J2409">
        <v>117</v>
      </c>
      <c r="K2409">
        <v>99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75</v>
      </c>
      <c r="R2409">
        <v>4374</v>
      </c>
      <c r="S2409">
        <v>4374</v>
      </c>
      <c r="T2409">
        <v>13.85755924470916</v>
      </c>
      <c r="U2409">
        <v>13.938633695509459</v>
      </c>
      <c r="V2409">
        <v>15.02949245541838</v>
      </c>
      <c r="W2409">
        <v>59.080475537265663</v>
      </c>
      <c r="X2409">
        <v>168.36341109511019</v>
      </c>
      <c r="Y2409">
        <v>155.39942844078641</v>
      </c>
      <c r="Z2409">
        <v>155.39942844078641</v>
      </c>
      <c r="AA2409">
        <v>31.793042279659488</v>
      </c>
      <c r="AB2409">
        <v>4.7386104543099616</v>
      </c>
      <c r="AC2409">
        <v>-51.881491694227151</v>
      </c>
      <c r="AD2409">
        <v>61</v>
      </c>
      <c r="AE2409">
        <v>0</v>
      </c>
      <c r="AF2409">
        <v>0</v>
      </c>
      <c r="AG2409">
        <v>4</v>
      </c>
      <c r="AH2409">
        <v>279</v>
      </c>
      <c r="AI2409">
        <v>46</v>
      </c>
      <c r="AJ2409">
        <v>121</v>
      </c>
      <c r="AK2409">
        <v>26</v>
      </c>
      <c r="AL2409">
        <v>52</v>
      </c>
      <c r="AM2409">
        <v>6</v>
      </c>
    </row>
    <row r="2410" spans="1:39">
      <c r="A2410">
        <v>8</v>
      </c>
      <c r="B2410">
        <v>26</v>
      </c>
      <c r="C2410">
        <v>2022</v>
      </c>
      <c r="D2410">
        <v>99</v>
      </c>
      <c r="E2410">
        <v>99</v>
      </c>
      <c r="F2410">
        <v>99</v>
      </c>
      <c r="G2410">
        <v>99</v>
      </c>
      <c r="H2410">
        <v>1</v>
      </c>
      <c r="I2410">
        <v>99</v>
      </c>
      <c r="J2410">
        <v>121</v>
      </c>
      <c r="K2410">
        <v>99</v>
      </c>
      <c r="L2410">
        <v>99</v>
      </c>
      <c r="M2410">
        <v>99</v>
      </c>
      <c r="N2410">
        <v>99</v>
      </c>
      <c r="O2410">
        <v>99</v>
      </c>
      <c r="P2410">
        <v>9999</v>
      </c>
      <c r="Q2410">
        <v>129</v>
      </c>
      <c r="R2410">
        <v>1055</v>
      </c>
      <c r="S2410">
        <v>1055</v>
      </c>
      <c r="T2410">
        <v>3.3424154099607142</v>
      </c>
      <c r="U2410">
        <v>2.9380262164523701</v>
      </c>
      <c r="V2410">
        <v>14.543127962085306</v>
      </c>
      <c r="W2410">
        <v>58.195260663507113</v>
      </c>
      <c r="X2410">
        <v>147.13279898127396</v>
      </c>
      <c r="Y2410">
        <v>135.80357345971561</v>
      </c>
      <c r="Z2410">
        <v>135.80357345971561</v>
      </c>
      <c r="AA2410">
        <v>20.068523169548861</v>
      </c>
      <c r="AB2410">
        <v>4.3602878620696259</v>
      </c>
      <c r="AC2410">
        <v>-33.202238646545034</v>
      </c>
      <c r="AD2410">
        <v>29</v>
      </c>
      <c r="AE2410">
        <v>0</v>
      </c>
      <c r="AF2410">
        <v>0</v>
      </c>
      <c r="AG2410">
        <v>6</v>
      </c>
      <c r="AH2410">
        <v>23</v>
      </c>
      <c r="AI2410">
        <v>5</v>
      </c>
      <c r="AJ2410">
        <v>8</v>
      </c>
      <c r="AK2410">
        <v>3</v>
      </c>
      <c r="AL2410">
        <v>6</v>
      </c>
      <c r="AM2410">
        <v>20</v>
      </c>
    </row>
    <row r="2411" spans="1:39">
      <c r="A2411">
        <v>8</v>
      </c>
      <c r="B2411">
        <v>27</v>
      </c>
      <c r="C2411">
        <v>2022</v>
      </c>
      <c r="D2411">
        <v>99</v>
      </c>
      <c r="E2411">
        <v>99</v>
      </c>
      <c r="F2411">
        <v>99</v>
      </c>
      <c r="G2411">
        <v>99</v>
      </c>
      <c r="H2411">
        <v>1</v>
      </c>
      <c r="I2411">
        <v>99</v>
      </c>
      <c r="J2411">
        <v>134</v>
      </c>
      <c r="K2411">
        <v>99</v>
      </c>
      <c r="L2411">
        <v>99</v>
      </c>
      <c r="M2411">
        <v>99</v>
      </c>
      <c r="N2411">
        <v>99</v>
      </c>
      <c r="O2411">
        <v>99</v>
      </c>
      <c r="P2411">
        <v>9999</v>
      </c>
      <c r="Q2411">
        <v>39</v>
      </c>
      <c r="R2411">
        <v>919</v>
      </c>
      <c r="S2411">
        <v>920</v>
      </c>
      <c r="T2411">
        <v>2.911544797870993</v>
      </c>
      <c r="U2411">
        <v>2.9938966458943974</v>
      </c>
      <c r="V2411">
        <v>15.083786724700762</v>
      </c>
      <c r="W2411">
        <v>59.161956521739121</v>
      </c>
      <c r="X2411">
        <v>171.96489896102182</v>
      </c>
      <c r="Y2411">
        <v>158.86538628944496</v>
      </c>
      <c r="Z2411">
        <v>158.69270652173901</v>
      </c>
      <c r="AA2411">
        <v>31.317983907721352</v>
      </c>
      <c r="AB2411">
        <v>4.6232950415897074</v>
      </c>
      <c r="AC2411">
        <v>-43.708366660241715</v>
      </c>
      <c r="AD2411">
        <v>42</v>
      </c>
      <c r="AE2411">
        <v>0</v>
      </c>
      <c r="AF2411">
        <v>0</v>
      </c>
      <c r="AG2411">
        <v>2</v>
      </c>
      <c r="AH2411">
        <v>103</v>
      </c>
      <c r="AI2411">
        <v>30</v>
      </c>
      <c r="AJ2411">
        <v>144</v>
      </c>
      <c r="AK2411">
        <v>6</v>
      </c>
      <c r="AL2411">
        <v>11</v>
      </c>
      <c r="AM2411">
        <v>1</v>
      </c>
    </row>
    <row r="2412" spans="1:39">
      <c r="A2412">
        <v>8</v>
      </c>
      <c r="B2412">
        <v>28</v>
      </c>
      <c r="C2412">
        <v>2022</v>
      </c>
      <c r="D2412">
        <v>99</v>
      </c>
      <c r="E2412">
        <v>99</v>
      </c>
      <c r="F2412">
        <v>99</v>
      </c>
      <c r="G2412">
        <v>99</v>
      </c>
      <c r="H2412">
        <v>2</v>
      </c>
      <c r="I2412">
        <v>99</v>
      </c>
      <c r="J2412">
        <v>141</v>
      </c>
      <c r="K2412">
        <v>99</v>
      </c>
      <c r="L2412">
        <v>99</v>
      </c>
      <c r="M2412">
        <v>99</v>
      </c>
      <c r="N2412">
        <v>99</v>
      </c>
      <c r="O2412">
        <v>99</v>
      </c>
      <c r="P2412">
        <v>9999</v>
      </c>
      <c r="Q2412">
        <v>20</v>
      </c>
      <c r="R2412">
        <v>40</v>
      </c>
      <c r="S2412">
        <v>40</v>
      </c>
      <c r="T2412">
        <v>0.12672665061462421</v>
      </c>
      <c r="U2412">
        <v>0.12050452614520342</v>
      </c>
      <c r="V2412">
        <v>12.125</v>
      </c>
      <c r="W2412">
        <v>53.85</v>
      </c>
      <c r="X2412">
        <v>159.16576381365121</v>
      </c>
      <c r="Y2412">
        <v>146.91000000000005</v>
      </c>
      <c r="Z2412">
        <v>146.91000000000005</v>
      </c>
      <c r="AA2412">
        <v>18.768361675969235</v>
      </c>
      <c r="AB2412">
        <v>6.3029754878152424</v>
      </c>
      <c r="AC2412">
        <v>-9.6756858550333895</v>
      </c>
      <c r="AD2412">
        <v>0</v>
      </c>
      <c r="AE2412">
        <v>0</v>
      </c>
      <c r="AF2412">
        <v>0</v>
      </c>
      <c r="AG2412">
        <v>0</v>
      </c>
      <c r="AH2412">
        <v>1</v>
      </c>
      <c r="AI2412">
        <v>0</v>
      </c>
      <c r="AJ2412">
        <v>2</v>
      </c>
      <c r="AK2412">
        <v>0</v>
      </c>
      <c r="AL2412">
        <v>0</v>
      </c>
      <c r="AM2412">
        <v>1</v>
      </c>
    </row>
    <row r="2413" spans="1:39">
      <c r="A2413">
        <v>8</v>
      </c>
      <c r="B2413">
        <v>29</v>
      </c>
      <c r="C2413">
        <v>2022</v>
      </c>
      <c r="D2413">
        <v>99</v>
      </c>
      <c r="E2413">
        <v>99</v>
      </c>
      <c r="F2413">
        <v>99</v>
      </c>
      <c r="G2413">
        <v>99</v>
      </c>
      <c r="H2413">
        <v>2</v>
      </c>
      <c r="I2413">
        <v>99</v>
      </c>
      <c r="J2413">
        <v>143</v>
      </c>
      <c r="K2413">
        <v>99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17</v>
      </c>
      <c r="R2413">
        <v>147</v>
      </c>
      <c r="S2413">
        <v>147</v>
      </c>
      <c r="T2413">
        <v>0.46572044100874416</v>
      </c>
      <c r="U2413">
        <v>0.44893698321782904</v>
      </c>
      <c r="V2413">
        <v>14.22448979591837</v>
      </c>
      <c r="W2413">
        <v>57.891156462585066</v>
      </c>
      <c r="X2413">
        <v>161.35199475239733</v>
      </c>
      <c r="Y2413">
        <v>148.92789115646266</v>
      </c>
      <c r="Z2413">
        <v>148.92789115646266</v>
      </c>
      <c r="AA2413">
        <v>22.649941155073329</v>
      </c>
      <c r="AB2413">
        <v>5.3275426706401756</v>
      </c>
      <c r="AC2413">
        <v>-23.196472390003169</v>
      </c>
      <c r="AD2413">
        <v>4</v>
      </c>
      <c r="AE2413">
        <v>0</v>
      </c>
      <c r="AF2413">
        <v>0</v>
      </c>
      <c r="AG2413">
        <v>1</v>
      </c>
      <c r="AH2413">
        <v>6</v>
      </c>
      <c r="AI2413">
        <v>0</v>
      </c>
      <c r="AJ2413">
        <v>2</v>
      </c>
      <c r="AK2413">
        <v>0</v>
      </c>
      <c r="AL2413">
        <v>2</v>
      </c>
      <c r="AM2413">
        <v>0</v>
      </c>
    </row>
    <row r="2414" spans="1:39">
      <c r="A2414">
        <v>8</v>
      </c>
      <c r="B2414">
        <v>30</v>
      </c>
      <c r="C2414">
        <v>2022</v>
      </c>
      <c r="D2414">
        <v>99</v>
      </c>
      <c r="E2414">
        <v>99</v>
      </c>
      <c r="F2414">
        <v>99</v>
      </c>
      <c r="G2414">
        <v>99</v>
      </c>
      <c r="H2414">
        <v>2</v>
      </c>
      <c r="I2414">
        <v>99</v>
      </c>
      <c r="J2414">
        <v>147</v>
      </c>
      <c r="K2414">
        <v>99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37</v>
      </c>
      <c r="R2414">
        <v>511</v>
      </c>
      <c r="S2414">
        <v>509</v>
      </c>
      <c r="T2414">
        <v>1.6189329616018246</v>
      </c>
      <c r="U2414">
        <v>1.3874241165635981</v>
      </c>
      <c r="V2414">
        <v>15.015655577299412</v>
      </c>
      <c r="W2414">
        <v>59.062868369351683</v>
      </c>
      <c r="X2414">
        <v>144.19371868725531</v>
      </c>
      <c r="Y2414">
        <v>132.40254403131109</v>
      </c>
      <c r="Z2414">
        <v>132.92278978388995</v>
      </c>
      <c r="AA2414">
        <v>20.143776705418901</v>
      </c>
      <c r="AB2414">
        <v>3.9351292313153854</v>
      </c>
      <c r="AC2414">
        <v>-29.643473214532921</v>
      </c>
      <c r="AD2414">
        <v>25</v>
      </c>
      <c r="AE2414">
        <v>0</v>
      </c>
      <c r="AF2414">
        <v>0</v>
      </c>
      <c r="AG2414">
        <v>4</v>
      </c>
      <c r="AH2414">
        <v>8</v>
      </c>
      <c r="AI2414">
        <v>1</v>
      </c>
      <c r="AJ2414">
        <v>7</v>
      </c>
      <c r="AK2414">
        <v>4</v>
      </c>
      <c r="AL2414">
        <v>9</v>
      </c>
      <c r="AM2414">
        <v>5</v>
      </c>
    </row>
    <row r="2415" spans="1:39">
      <c r="A2415">
        <v>8</v>
      </c>
      <c r="B2415">
        <v>31</v>
      </c>
      <c r="C2415">
        <v>2022</v>
      </c>
      <c r="D2415">
        <v>99</v>
      </c>
      <c r="E2415">
        <v>99</v>
      </c>
      <c r="F2415">
        <v>99</v>
      </c>
      <c r="G2415">
        <v>99</v>
      </c>
      <c r="H2415">
        <v>1</v>
      </c>
      <c r="I2415">
        <v>99</v>
      </c>
      <c r="J2415">
        <v>155</v>
      </c>
      <c r="K2415">
        <v>99</v>
      </c>
      <c r="L2415">
        <v>99</v>
      </c>
      <c r="M2415">
        <v>99</v>
      </c>
      <c r="N2415">
        <v>99</v>
      </c>
      <c r="O2415">
        <v>99</v>
      </c>
      <c r="P2415">
        <v>9999</v>
      </c>
      <c r="Q2415">
        <v>9</v>
      </c>
      <c r="R2415">
        <v>338</v>
      </c>
      <c r="S2415">
        <v>338</v>
      </c>
      <c r="T2415">
        <v>1.0708401976935749</v>
      </c>
      <c r="U2415">
        <v>1.0789890045935897</v>
      </c>
      <c r="V2415">
        <v>14.319526627218936</v>
      </c>
      <c r="W2415">
        <v>58.079881656804737</v>
      </c>
      <c r="X2415">
        <v>168.65786892497462</v>
      </c>
      <c r="Y2415">
        <v>155.67121301775148</v>
      </c>
      <c r="Z2415">
        <v>155.67121301775148</v>
      </c>
      <c r="AA2415">
        <v>38.491678990233389</v>
      </c>
      <c r="AB2415">
        <v>5.7622632786521679</v>
      </c>
      <c r="AC2415">
        <v>-64.181013357473049</v>
      </c>
      <c r="AD2415">
        <v>9</v>
      </c>
      <c r="AE2415">
        <v>0</v>
      </c>
      <c r="AF2415">
        <v>0</v>
      </c>
      <c r="AG2415">
        <v>1</v>
      </c>
      <c r="AH2415">
        <v>12</v>
      </c>
      <c r="AI2415">
        <v>1</v>
      </c>
      <c r="AJ2415">
        <v>2</v>
      </c>
      <c r="AK2415">
        <v>0</v>
      </c>
      <c r="AL2415">
        <v>3</v>
      </c>
      <c r="AM2415">
        <v>0</v>
      </c>
    </row>
    <row r="2416" spans="1:39">
      <c r="A2416">
        <v>8</v>
      </c>
      <c r="B2416">
        <v>32</v>
      </c>
      <c r="C2416">
        <v>2022</v>
      </c>
      <c r="D2416">
        <v>99</v>
      </c>
      <c r="E2416">
        <v>99</v>
      </c>
      <c r="F2416">
        <v>99</v>
      </c>
      <c r="G2416">
        <v>99</v>
      </c>
      <c r="H2416">
        <v>2</v>
      </c>
      <c r="I2416">
        <v>99</v>
      </c>
      <c r="J2416">
        <v>160</v>
      </c>
      <c r="K2416">
        <v>99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60</v>
      </c>
      <c r="R2416">
        <v>375</v>
      </c>
      <c r="S2416">
        <v>375</v>
      </c>
      <c r="T2416">
        <v>1.1880623495121021</v>
      </c>
      <c r="U2416">
        <v>1.0805932298131697</v>
      </c>
      <c r="V2416">
        <v>12.192</v>
      </c>
      <c r="W2416">
        <v>54.28</v>
      </c>
      <c r="X2416">
        <v>152.24297580353931</v>
      </c>
      <c r="Y2416">
        <v>140.52026666666671</v>
      </c>
      <c r="Z2416">
        <v>140.52026666666671</v>
      </c>
      <c r="AA2416">
        <v>12.532465144397216</v>
      </c>
      <c r="AB2416">
        <v>5.0642801396973436</v>
      </c>
      <c r="AC2416">
        <v>-30.171373259723072</v>
      </c>
      <c r="AD2416">
        <v>11</v>
      </c>
      <c r="AE2416">
        <v>0</v>
      </c>
      <c r="AF2416">
        <v>0</v>
      </c>
      <c r="AG2416">
        <v>7</v>
      </c>
      <c r="AH2416">
        <v>20</v>
      </c>
      <c r="AI2416">
        <v>4</v>
      </c>
      <c r="AJ2416">
        <v>69</v>
      </c>
      <c r="AK2416">
        <v>0</v>
      </c>
      <c r="AL2416">
        <v>28</v>
      </c>
      <c r="AM2416">
        <v>15</v>
      </c>
    </row>
    <row r="2417" spans="1:39">
      <c r="A2417">
        <v>8</v>
      </c>
      <c r="B2417">
        <v>33</v>
      </c>
      <c r="C2417">
        <v>2022</v>
      </c>
      <c r="D2417">
        <v>99</v>
      </c>
      <c r="E2417">
        <v>99</v>
      </c>
      <c r="F2417">
        <v>99</v>
      </c>
      <c r="G2417">
        <v>99</v>
      </c>
      <c r="H2417">
        <v>1</v>
      </c>
      <c r="I2417">
        <v>99</v>
      </c>
      <c r="J2417">
        <v>171</v>
      </c>
      <c r="K2417">
        <v>99</v>
      </c>
      <c r="L2417">
        <v>99</v>
      </c>
      <c r="M2417">
        <v>99</v>
      </c>
      <c r="N2417">
        <v>99</v>
      </c>
      <c r="O2417">
        <v>99</v>
      </c>
      <c r="P2417">
        <v>9999</v>
      </c>
      <c r="Q2417">
        <v>39</v>
      </c>
      <c r="R2417">
        <v>2090</v>
      </c>
      <c r="S2417">
        <v>2090</v>
      </c>
      <c r="T2417">
        <v>6.6214674946141159</v>
      </c>
      <c r="U2417">
        <v>6.7776872954834522</v>
      </c>
      <c r="V2417">
        <v>15.168421052631579</v>
      </c>
      <c r="W2417">
        <v>59.272248803827736</v>
      </c>
      <c r="X2417">
        <v>171.33320200925823</v>
      </c>
      <c r="Y2417">
        <v>158.14054545454539</v>
      </c>
      <c r="Z2417">
        <v>158.14054545454539</v>
      </c>
      <c r="AA2417">
        <v>30.884138213576698</v>
      </c>
      <c r="AB2417">
        <v>4.3279491386462814</v>
      </c>
      <c r="AC2417">
        <v>-47.353616051760248</v>
      </c>
      <c r="AD2417">
        <v>54</v>
      </c>
      <c r="AE2417">
        <v>0</v>
      </c>
      <c r="AF2417">
        <v>0</v>
      </c>
      <c r="AG2417">
        <v>3</v>
      </c>
      <c r="AH2417">
        <v>295</v>
      </c>
      <c r="AI2417">
        <v>26</v>
      </c>
      <c r="AJ2417">
        <v>55</v>
      </c>
      <c r="AK2417">
        <v>11</v>
      </c>
      <c r="AL2417">
        <v>14</v>
      </c>
      <c r="AM2417">
        <v>4</v>
      </c>
    </row>
    <row r="2418" spans="1:39">
      <c r="A2418">
        <v>8</v>
      </c>
      <c r="B2418">
        <v>34</v>
      </c>
      <c r="C2418">
        <v>2022</v>
      </c>
      <c r="D2418">
        <v>99</v>
      </c>
      <c r="E2418">
        <v>99</v>
      </c>
      <c r="F2418">
        <v>99</v>
      </c>
      <c r="G2418">
        <v>99</v>
      </c>
      <c r="H2418">
        <v>2</v>
      </c>
      <c r="I2418">
        <v>99</v>
      </c>
      <c r="J2418">
        <v>181</v>
      </c>
      <c r="K2418">
        <v>99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9</v>
      </c>
      <c r="R2418">
        <v>42</v>
      </c>
      <c r="S2418">
        <v>42</v>
      </c>
      <c r="T2418">
        <v>0.13306298314535545</v>
      </c>
      <c r="U2418">
        <v>0.11757824544938281</v>
      </c>
      <c r="V2418">
        <v>14.5</v>
      </c>
      <c r="W2418">
        <v>57.809523809523824</v>
      </c>
      <c r="X2418">
        <v>147.90538100397251</v>
      </c>
      <c r="Y2418">
        <v>136.51666666666662</v>
      </c>
      <c r="Z2418">
        <v>136.51666666666662</v>
      </c>
      <c r="AA2418">
        <v>22.240652575500903</v>
      </c>
      <c r="AB2418">
        <v>4.4787226880104569</v>
      </c>
      <c r="AC2418">
        <v>5.7374718406415397</v>
      </c>
      <c r="AD2418">
        <v>0</v>
      </c>
      <c r="AE2418">
        <v>0</v>
      </c>
      <c r="AF2418">
        <v>0</v>
      </c>
      <c r="AG2418">
        <v>0</v>
      </c>
      <c r="AH2418">
        <v>4</v>
      </c>
      <c r="AI2418">
        <v>0</v>
      </c>
      <c r="AJ2418">
        <v>1</v>
      </c>
      <c r="AK2418">
        <v>0</v>
      </c>
      <c r="AL2418">
        <v>0</v>
      </c>
      <c r="AM2418">
        <v>1</v>
      </c>
    </row>
    <row r="2419" spans="1:39">
      <c r="A2419">
        <v>8</v>
      </c>
      <c r="B2419">
        <v>35</v>
      </c>
      <c r="C2419">
        <v>2022</v>
      </c>
      <c r="D2419">
        <v>99</v>
      </c>
      <c r="E2419">
        <v>99</v>
      </c>
      <c r="F2419">
        <v>99</v>
      </c>
      <c r="G2419">
        <v>99</v>
      </c>
      <c r="H2419">
        <v>2</v>
      </c>
      <c r="I2419">
        <v>99</v>
      </c>
      <c r="J2419">
        <v>470</v>
      </c>
      <c r="K2419">
        <v>99</v>
      </c>
      <c r="L2419">
        <v>99</v>
      </c>
      <c r="M2419">
        <v>99</v>
      </c>
      <c r="N2419">
        <v>99</v>
      </c>
      <c r="O2419">
        <v>99</v>
      </c>
      <c r="P2419">
        <v>9999</v>
      </c>
      <c r="Q2419">
        <v>30</v>
      </c>
      <c r="R2419">
        <v>209</v>
      </c>
      <c r="S2419">
        <v>209</v>
      </c>
      <c r="T2419">
        <v>0.66214674946141161</v>
      </c>
      <c r="U2419">
        <v>0.61985679381065073</v>
      </c>
      <c r="V2419">
        <v>13.468899521531101</v>
      </c>
      <c r="W2419">
        <v>56.15789473684211</v>
      </c>
      <c r="X2419">
        <v>156.69363994048939</v>
      </c>
      <c r="Y2419">
        <v>144.62822966507173</v>
      </c>
      <c r="Z2419">
        <v>144.62822966507173</v>
      </c>
      <c r="AA2419">
        <v>24.621234411524807</v>
      </c>
      <c r="AB2419">
        <v>5.6134618925883837</v>
      </c>
      <c r="AC2419">
        <v>-38.633403440005722</v>
      </c>
      <c r="AD2419">
        <v>1</v>
      </c>
      <c r="AE2419">
        <v>0</v>
      </c>
      <c r="AF2419">
        <v>0</v>
      </c>
      <c r="AG2419">
        <v>0</v>
      </c>
      <c r="AH2419">
        <v>2</v>
      </c>
      <c r="AI2419">
        <v>0</v>
      </c>
      <c r="AJ2419">
        <v>3</v>
      </c>
      <c r="AK2419">
        <v>0</v>
      </c>
      <c r="AL2419">
        <v>3</v>
      </c>
      <c r="AM2419">
        <v>0</v>
      </c>
    </row>
    <row r="2420" spans="1:39">
      <c r="A2420">
        <v>8</v>
      </c>
      <c r="B2420">
        <v>36</v>
      </c>
      <c r="C2420">
        <v>2022</v>
      </c>
      <c r="D2420">
        <v>99</v>
      </c>
      <c r="E2420">
        <v>99</v>
      </c>
      <c r="F2420">
        <v>99</v>
      </c>
      <c r="G2420">
        <v>99</v>
      </c>
      <c r="H2420">
        <v>1</v>
      </c>
      <c r="I2420">
        <v>99</v>
      </c>
      <c r="J2420">
        <v>643</v>
      </c>
      <c r="K2420">
        <v>99</v>
      </c>
      <c r="L2420">
        <v>99</v>
      </c>
      <c r="M2420">
        <v>99</v>
      </c>
      <c r="N2420">
        <v>99</v>
      </c>
      <c r="O2420">
        <v>99</v>
      </c>
      <c r="P2420">
        <v>9999</v>
      </c>
      <c r="Q2420">
        <v>51</v>
      </c>
      <c r="R2420">
        <v>2271</v>
      </c>
      <c r="S2420">
        <v>2271</v>
      </c>
      <c r="T2420">
        <v>7.1949055886452946</v>
      </c>
      <c r="U2420">
        <v>6.8804108214286703</v>
      </c>
      <c r="V2420">
        <v>15.287978863936589</v>
      </c>
      <c r="W2420">
        <v>59.591809775429311</v>
      </c>
      <c r="X2420">
        <v>160.06763406711323</v>
      </c>
      <c r="Y2420">
        <v>147.74242624394557</v>
      </c>
      <c r="Z2420">
        <v>147.74242624394557</v>
      </c>
      <c r="AA2420">
        <v>29.677415520150625</v>
      </c>
      <c r="AB2420">
        <v>4.1393924245149281</v>
      </c>
      <c r="AC2420">
        <v>-43.105876381847686</v>
      </c>
      <c r="AD2420">
        <v>90</v>
      </c>
      <c r="AE2420">
        <v>0</v>
      </c>
      <c r="AF2420">
        <v>0</v>
      </c>
      <c r="AG2420">
        <v>8</v>
      </c>
      <c r="AH2420">
        <v>118</v>
      </c>
      <c r="AI2420">
        <v>26</v>
      </c>
      <c r="AJ2420">
        <v>5</v>
      </c>
      <c r="AK2420">
        <v>14</v>
      </c>
      <c r="AL2420">
        <v>58</v>
      </c>
      <c r="AM2420">
        <v>10</v>
      </c>
    </row>
    <row r="2421" spans="1:39">
      <c r="A2421">
        <v>8</v>
      </c>
      <c r="B2421">
        <v>37</v>
      </c>
      <c r="C2421">
        <v>2021</v>
      </c>
      <c r="D2421">
        <v>99</v>
      </c>
      <c r="E2421">
        <v>99</v>
      </c>
      <c r="F2421">
        <v>99</v>
      </c>
      <c r="G2421">
        <v>99</v>
      </c>
      <c r="H2421">
        <v>1</v>
      </c>
      <c r="I2421">
        <v>99</v>
      </c>
      <c r="J2421">
        <v>103</v>
      </c>
      <c r="K2421">
        <v>99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137</v>
      </c>
      <c r="R2421">
        <v>3987</v>
      </c>
      <c r="S2421">
        <v>3987</v>
      </c>
      <c r="T2421">
        <v>12.525525431183436</v>
      </c>
      <c r="U2421">
        <v>12.843394274868045</v>
      </c>
      <c r="V2421">
        <v>15.465763732129419</v>
      </c>
      <c r="W2421">
        <v>60</v>
      </c>
      <c r="X2421">
        <v>170.9164508379217</v>
      </c>
      <c r="Y2421">
        <v>157.75588412340102</v>
      </c>
      <c r="Z2421">
        <v>157.75588412340102</v>
      </c>
      <c r="AA2421">
        <v>30.751956534330326</v>
      </c>
      <c r="AB2421">
        <v>4.3499997837800386</v>
      </c>
      <c r="AC2421">
        <v>-40.15006466563274</v>
      </c>
      <c r="AD2421">
        <v>85</v>
      </c>
      <c r="AE2421">
        <v>0</v>
      </c>
      <c r="AF2421">
        <v>0</v>
      </c>
      <c r="AG2421">
        <v>5</v>
      </c>
      <c r="AH2421">
        <v>125</v>
      </c>
      <c r="AI2421">
        <v>18</v>
      </c>
      <c r="AJ2421">
        <v>22</v>
      </c>
      <c r="AK2421">
        <v>12</v>
      </c>
      <c r="AL2421">
        <v>19</v>
      </c>
      <c r="AM2421">
        <v>6</v>
      </c>
    </row>
    <row r="2422" spans="1:39">
      <c r="A2422">
        <v>8</v>
      </c>
      <c r="B2422">
        <v>38</v>
      </c>
      <c r="C2422">
        <v>2021</v>
      </c>
      <c r="D2422">
        <v>99</v>
      </c>
      <c r="E2422">
        <v>99</v>
      </c>
      <c r="F2422">
        <v>99</v>
      </c>
      <c r="G2422">
        <v>99</v>
      </c>
      <c r="H2422">
        <v>2</v>
      </c>
      <c r="I2422">
        <v>99</v>
      </c>
      <c r="J2422">
        <v>106</v>
      </c>
      <c r="K2422">
        <v>99</v>
      </c>
      <c r="L2422">
        <v>99</v>
      </c>
      <c r="M2422">
        <v>99</v>
      </c>
      <c r="N2422">
        <v>99</v>
      </c>
      <c r="O2422">
        <v>99</v>
      </c>
      <c r="P2422">
        <v>9999</v>
      </c>
      <c r="Q2422">
        <v>30</v>
      </c>
      <c r="R2422">
        <v>97</v>
      </c>
      <c r="S2422">
        <v>97</v>
      </c>
      <c r="T2422">
        <v>0.30473437843611573</v>
      </c>
      <c r="U2422">
        <v>0.2750218778030295</v>
      </c>
      <c r="V2422">
        <v>14</v>
      </c>
      <c r="W2422">
        <v>57.144329896907216</v>
      </c>
      <c r="X2422">
        <v>150.43392791323677</v>
      </c>
      <c r="Y2422">
        <v>138.85051546391759</v>
      </c>
      <c r="Z2422">
        <v>138.85051546391759</v>
      </c>
      <c r="AA2422">
        <v>8.4242179570498745</v>
      </c>
      <c r="AB2422">
        <v>4.4420430210035473</v>
      </c>
      <c r="AC2422">
        <v>-29.257915315236875</v>
      </c>
      <c r="AD2422">
        <v>1</v>
      </c>
      <c r="AE2422">
        <v>0</v>
      </c>
      <c r="AF2422">
        <v>0</v>
      </c>
      <c r="AG2422">
        <v>1</v>
      </c>
      <c r="AH2422">
        <v>7</v>
      </c>
      <c r="AI2422">
        <v>0</v>
      </c>
      <c r="AJ2422">
        <v>2</v>
      </c>
      <c r="AK2422">
        <v>0</v>
      </c>
      <c r="AL2422">
        <v>2</v>
      </c>
      <c r="AM2422">
        <v>1</v>
      </c>
    </row>
    <row r="2423" spans="1:39">
      <c r="A2423">
        <v>8</v>
      </c>
      <c r="B2423">
        <v>39</v>
      </c>
      <c r="C2423">
        <v>2021</v>
      </c>
      <c r="D2423">
        <v>99</v>
      </c>
      <c r="E2423">
        <v>99</v>
      </c>
      <c r="F2423">
        <v>99</v>
      </c>
      <c r="G2423">
        <v>99</v>
      </c>
      <c r="H2423">
        <v>1</v>
      </c>
      <c r="I2423">
        <v>99</v>
      </c>
      <c r="J2423">
        <v>109</v>
      </c>
      <c r="K2423">
        <v>99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194</v>
      </c>
      <c r="R2423">
        <v>7476</v>
      </c>
      <c r="S2423">
        <v>7476</v>
      </c>
      <c r="T2423">
        <v>23.486538280292795</v>
      </c>
      <c r="U2423">
        <v>24.185767596485139</v>
      </c>
      <c r="V2423">
        <v>14.832664526484749</v>
      </c>
      <c r="W2423">
        <v>58.747859818084521</v>
      </c>
      <c r="X2423">
        <v>171.64883858031541</v>
      </c>
      <c r="Y2423">
        <v>158.43187800963037</v>
      </c>
      <c r="Z2423">
        <v>158.43187800963037</v>
      </c>
      <c r="AA2423">
        <v>32.01102762441564</v>
      </c>
      <c r="AB2423">
        <v>4.9268012156955825</v>
      </c>
      <c r="AC2423">
        <v>-40.571904381800351</v>
      </c>
      <c r="AD2423">
        <v>369</v>
      </c>
      <c r="AE2423">
        <v>0</v>
      </c>
      <c r="AF2423">
        <v>0</v>
      </c>
      <c r="AG2423">
        <v>30</v>
      </c>
      <c r="AH2423">
        <v>315</v>
      </c>
      <c r="AI2423">
        <v>45</v>
      </c>
      <c r="AJ2423">
        <v>50</v>
      </c>
      <c r="AK2423">
        <v>33</v>
      </c>
      <c r="AL2423">
        <v>18</v>
      </c>
      <c r="AM2423">
        <v>10</v>
      </c>
    </row>
    <row r="2424" spans="1:39">
      <c r="A2424">
        <v>8</v>
      </c>
      <c r="B2424">
        <v>40</v>
      </c>
      <c r="C2424">
        <v>2021</v>
      </c>
      <c r="D2424">
        <v>99</v>
      </c>
      <c r="E2424">
        <v>99</v>
      </c>
      <c r="F2424">
        <v>99</v>
      </c>
      <c r="G2424">
        <v>99</v>
      </c>
      <c r="H2424">
        <v>1</v>
      </c>
      <c r="I2424">
        <v>99</v>
      </c>
      <c r="J2424">
        <v>111</v>
      </c>
      <c r="K2424">
        <v>99</v>
      </c>
      <c r="L2424">
        <v>99</v>
      </c>
      <c r="M2424">
        <v>99</v>
      </c>
      <c r="N2424">
        <v>99</v>
      </c>
      <c r="O2424">
        <v>99</v>
      </c>
      <c r="P2424">
        <v>9999</v>
      </c>
      <c r="Q2424">
        <v>130</v>
      </c>
      <c r="R2424">
        <v>6396</v>
      </c>
      <c r="S2424">
        <v>6397</v>
      </c>
      <c r="T2424">
        <v>20.093619427602025</v>
      </c>
      <c r="U2424">
        <v>20.112951792529262</v>
      </c>
      <c r="V2424">
        <v>15.175891181988742</v>
      </c>
      <c r="W2424">
        <v>59.276223229638894</v>
      </c>
      <c r="X2424">
        <v>166.82152543877339</v>
      </c>
      <c r="Y2424">
        <v>153.99951219512201</v>
      </c>
      <c r="Z2424">
        <v>153.97543848679075</v>
      </c>
      <c r="AA2424">
        <v>29.050259596092392</v>
      </c>
      <c r="AB2424">
        <v>4.2491741844183535</v>
      </c>
      <c r="AC2424">
        <v>-40.798759198743845</v>
      </c>
      <c r="AD2424">
        <v>191</v>
      </c>
      <c r="AE2424">
        <v>0</v>
      </c>
      <c r="AF2424">
        <v>0</v>
      </c>
      <c r="AG2424">
        <v>28</v>
      </c>
      <c r="AH2424">
        <v>812</v>
      </c>
      <c r="AI2424">
        <v>45</v>
      </c>
      <c r="AJ2424">
        <v>135</v>
      </c>
      <c r="AK2424">
        <v>32</v>
      </c>
      <c r="AL2424">
        <v>47</v>
      </c>
      <c r="AM2424">
        <v>17</v>
      </c>
    </row>
    <row r="2425" spans="1:39">
      <c r="A2425">
        <v>8</v>
      </c>
      <c r="B2425">
        <v>41</v>
      </c>
      <c r="C2425">
        <v>2021</v>
      </c>
      <c r="D2425">
        <v>99</v>
      </c>
      <c r="E2425">
        <v>99</v>
      </c>
      <c r="F2425">
        <v>99</v>
      </c>
      <c r="G2425">
        <v>99</v>
      </c>
      <c r="H2425">
        <v>1</v>
      </c>
      <c r="I2425">
        <v>99</v>
      </c>
      <c r="J2425">
        <v>113</v>
      </c>
      <c r="K2425">
        <v>99</v>
      </c>
      <c r="L2425">
        <v>99</v>
      </c>
      <c r="M2425">
        <v>99</v>
      </c>
      <c r="N2425">
        <v>99</v>
      </c>
      <c r="O2425">
        <v>99</v>
      </c>
      <c r="P2425">
        <v>9999</v>
      </c>
    </row>
    <row r="2426" spans="1:39">
      <c r="A2426">
        <v>8</v>
      </c>
      <c r="B2426">
        <v>42</v>
      </c>
      <c r="C2426">
        <v>2021</v>
      </c>
      <c r="D2426">
        <v>99</v>
      </c>
      <c r="E2426">
        <v>99</v>
      </c>
      <c r="F2426">
        <v>99</v>
      </c>
      <c r="G2426">
        <v>99</v>
      </c>
      <c r="H2426">
        <v>1</v>
      </c>
      <c r="I2426">
        <v>99</v>
      </c>
      <c r="J2426">
        <v>116</v>
      </c>
      <c r="K2426">
        <v>99</v>
      </c>
      <c r="L2426">
        <v>99</v>
      </c>
      <c r="M2426">
        <v>99</v>
      </c>
      <c r="N2426">
        <v>99</v>
      </c>
      <c r="O2426">
        <v>99</v>
      </c>
      <c r="P2426">
        <v>9999</v>
      </c>
      <c r="Q2426">
        <v>31</v>
      </c>
      <c r="R2426">
        <v>1360</v>
      </c>
      <c r="S2426">
        <v>1360</v>
      </c>
      <c r="T2426">
        <v>4.2725644811661594</v>
      </c>
      <c r="U2426">
        <v>4.1083437257713404</v>
      </c>
      <c r="V2426">
        <v>15.5375</v>
      </c>
      <c r="W2426">
        <v>59.922058823529404</v>
      </c>
      <c r="X2426">
        <v>160.27956312535855</v>
      </c>
      <c r="Y2426">
        <v>147.93803676470603</v>
      </c>
      <c r="Z2426">
        <v>147.93803676470603</v>
      </c>
      <c r="AA2426">
        <v>27.847238355235504</v>
      </c>
      <c r="AB2426">
        <v>3.7390760728945551</v>
      </c>
      <c r="AC2426">
        <v>-40.963995681752309</v>
      </c>
      <c r="AD2426">
        <v>45</v>
      </c>
      <c r="AE2426">
        <v>0</v>
      </c>
      <c r="AF2426">
        <v>0</v>
      </c>
      <c r="AG2426">
        <v>7</v>
      </c>
      <c r="AH2426">
        <v>80</v>
      </c>
      <c r="AI2426">
        <v>7</v>
      </c>
      <c r="AJ2426">
        <v>11</v>
      </c>
      <c r="AK2426">
        <v>6</v>
      </c>
      <c r="AL2426">
        <v>16</v>
      </c>
      <c r="AM2426">
        <v>1</v>
      </c>
    </row>
    <row r="2427" spans="1:39">
      <c r="A2427">
        <v>8</v>
      </c>
      <c r="B2427">
        <v>43</v>
      </c>
      <c r="C2427">
        <v>2021</v>
      </c>
      <c r="D2427">
        <v>99</v>
      </c>
      <c r="E2427">
        <v>99</v>
      </c>
      <c r="F2427">
        <v>99</v>
      </c>
      <c r="G2427">
        <v>99</v>
      </c>
      <c r="H2427">
        <v>2</v>
      </c>
      <c r="I2427">
        <v>99</v>
      </c>
      <c r="J2427">
        <v>117</v>
      </c>
      <c r="K2427">
        <v>99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82</v>
      </c>
      <c r="R2427">
        <v>4861</v>
      </c>
      <c r="S2427">
        <v>4861</v>
      </c>
      <c r="T2427">
        <v>15.271276428638748</v>
      </c>
      <c r="U2427">
        <v>15.260339873092269</v>
      </c>
      <c r="V2427">
        <v>14.775766303229789</v>
      </c>
      <c r="W2427">
        <v>58.528492079818982</v>
      </c>
      <c r="X2427">
        <v>166.56696465088061</v>
      </c>
      <c r="Y2427">
        <v>153.74130837276249</v>
      </c>
      <c r="Z2427">
        <v>153.74130837276249</v>
      </c>
      <c r="AA2427">
        <v>31.137300926802101</v>
      </c>
      <c r="AB2427">
        <v>4.7603610803266445</v>
      </c>
      <c r="AC2427">
        <v>-55.548036869649721</v>
      </c>
      <c r="AD2427">
        <v>117</v>
      </c>
      <c r="AE2427">
        <v>1</v>
      </c>
      <c r="AF2427">
        <v>0</v>
      </c>
      <c r="AG2427">
        <v>16</v>
      </c>
      <c r="AH2427">
        <v>513</v>
      </c>
      <c r="AI2427">
        <v>110</v>
      </c>
      <c r="AJ2427">
        <v>86</v>
      </c>
      <c r="AK2427">
        <v>53</v>
      </c>
      <c r="AL2427">
        <v>40</v>
      </c>
      <c r="AM2427">
        <v>24</v>
      </c>
    </row>
    <row r="2428" spans="1:39">
      <c r="A2428">
        <v>8</v>
      </c>
      <c r="B2428">
        <v>44</v>
      </c>
      <c r="C2428">
        <v>2021</v>
      </c>
      <c r="D2428">
        <v>99</v>
      </c>
      <c r="E2428">
        <v>99</v>
      </c>
      <c r="F2428">
        <v>99</v>
      </c>
      <c r="G2428">
        <v>99</v>
      </c>
      <c r="H2428">
        <v>1</v>
      </c>
      <c r="I2428">
        <v>99</v>
      </c>
      <c r="J2428">
        <v>121</v>
      </c>
      <c r="K2428">
        <v>99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87</v>
      </c>
      <c r="R2428">
        <v>439</v>
      </c>
      <c r="S2428">
        <v>439</v>
      </c>
      <c r="T2428">
        <v>1.3791586817881945</v>
      </c>
      <c r="U2428">
        <v>1.218484853313784</v>
      </c>
      <c r="V2428">
        <v>14.252847380410023</v>
      </c>
      <c r="W2428">
        <v>57.496583143507962</v>
      </c>
      <c r="X2428">
        <v>147.26715646956913</v>
      </c>
      <c r="Y2428">
        <v>135.92758542141229</v>
      </c>
      <c r="Z2428">
        <v>135.92758542141229</v>
      </c>
      <c r="AA2428">
        <v>17.468730347558068</v>
      </c>
      <c r="AB2428">
        <v>4.6922960353790595</v>
      </c>
      <c r="AC2428">
        <v>-31.522720945234298</v>
      </c>
      <c r="AD2428">
        <v>13</v>
      </c>
      <c r="AE2428">
        <v>0</v>
      </c>
      <c r="AF2428">
        <v>0</v>
      </c>
      <c r="AG2428">
        <v>3</v>
      </c>
      <c r="AH2428">
        <v>8</v>
      </c>
      <c r="AI2428">
        <v>3</v>
      </c>
      <c r="AJ2428">
        <v>5</v>
      </c>
      <c r="AK2428">
        <v>0</v>
      </c>
      <c r="AL2428">
        <v>9</v>
      </c>
      <c r="AM2428">
        <v>13</v>
      </c>
    </row>
    <row r="2429" spans="1:39">
      <c r="A2429">
        <v>8</v>
      </c>
      <c r="B2429">
        <v>45</v>
      </c>
      <c r="C2429">
        <v>2021</v>
      </c>
      <c r="D2429">
        <v>99</v>
      </c>
      <c r="E2429">
        <v>99</v>
      </c>
      <c r="F2429">
        <v>99</v>
      </c>
      <c r="G2429">
        <v>99</v>
      </c>
      <c r="H2429">
        <v>1</v>
      </c>
      <c r="I2429">
        <v>99</v>
      </c>
      <c r="J2429">
        <v>134</v>
      </c>
      <c r="K2429">
        <v>99</v>
      </c>
      <c r="L2429">
        <v>99</v>
      </c>
      <c r="M2429">
        <v>99</v>
      </c>
      <c r="N2429">
        <v>99</v>
      </c>
      <c r="O2429">
        <v>99</v>
      </c>
      <c r="P2429">
        <v>9999</v>
      </c>
      <c r="Q2429">
        <v>48</v>
      </c>
      <c r="R2429">
        <v>784</v>
      </c>
      <c r="S2429">
        <v>784</v>
      </c>
      <c r="T2429">
        <v>2.4630077597310795</v>
      </c>
      <c r="U2429">
        <v>2.5491400804969881</v>
      </c>
      <c r="V2429">
        <v>14.81887755102041</v>
      </c>
      <c r="W2429">
        <v>58.816326530612251</v>
      </c>
      <c r="X2429">
        <v>172.515422203551</v>
      </c>
      <c r="Y2429">
        <v>159.23173469387757</v>
      </c>
      <c r="Z2429">
        <v>159.23173469387757</v>
      </c>
      <c r="AA2429">
        <v>29.86767208909087</v>
      </c>
      <c r="AB2429">
        <v>5.3943412125918968</v>
      </c>
      <c r="AC2429">
        <v>-38.735428116991095</v>
      </c>
      <c r="AD2429">
        <v>53</v>
      </c>
      <c r="AE2429">
        <v>0</v>
      </c>
      <c r="AF2429">
        <v>0</v>
      </c>
      <c r="AG2429">
        <v>3</v>
      </c>
      <c r="AH2429">
        <v>92</v>
      </c>
      <c r="AI2429">
        <v>21</v>
      </c>
      <c r="AJ2429">
        <v>4</v>
      </c>
      <c r="AK2429">
        <v>7</v>
      </c>
      <c r="AL2429">
        <v>13</v>
      </c>
      <c r="AM2429">
        <v>0</v>
      </c>
    </row>
    <row r="2430" spans="1:39">
      <c r="A2430">
        <v>8</v>
      </c>
      <c r="B2430">
        <v>46</v>
      </c>
      <c r="C2430">
        <v>2021</v>
      </c>
      <c r="D2430">
        <v>99</v>
      </c>
      <c r="E2430">
        <v>99</v>
      </c>
      <c r="F2430">
        <v>99</v>
      </c>
      <c r="G2430">
        <v>99</v>
      </c>
      <c r="H2430">
        <v>2</v>
      </c>
      <c r="I2430">
        <v>99</v>
      </c>
      <c r="J2430">
        <v>141</v>
      </c>
      <c r="K2430">
        <v>99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30</v>
      </c>
      <c r="R2430">
        <v>414</v>
      </c>
      <c r="S2430">
        <v>414</v>
      </c>
      <c r="T2430">
        <v>1.3006188935314631</v>
      </c>
      <c r="U2430">
        <v>1.1672783259955659</v>
      </c>
      <c r="V2430">
        <v>15.405797101449275</v>
      </c>
      <c r="W2430">
        <v>59.66666666666665</v>
      </c>
      <c r="X2430">
        <v>149.59751074264236</v>
      </c>
      <c r="Y2430">
        <v>138.07850241545898</v>
      </c>
      <c r="Z2430">
        <v>138.07850241545898</v>
      </c>
      <c r="AA2430">
        <v>21.089874317392464</v>
      </c>
      <c r="AB2430">
        <v>4.0282816609686849</v>
      </c>
      <c r="AC2430">
        <v>-23.195499805501765</v>
      </c>
      <c r="AD2430">
        <v>8</v>
      </c>
      <c r="AE2430">
        <v>0</v>
      </c>
      <c r="AF2430">
        <v>0</v>
      </c>
      <c r="AG2430">
        <v>2</v>
      </c>
      <c r="AH2430">
        <v>17</v>
      </c>
      <c r="AI2430">
        <v>2</v>
      </c>
      <c r="AJ2430">
        <v>12</v>
      </c>
      <c r="AK2430">
        <v>1</v>
      </c>
      <c r="AL2430">
        <v>15</v>
      </c>
      <c r="AM2430">
        <v>1</v>
      </c>
    </row>
    <row r="2431" spans="1:39">
      <c r="A2431">
        <v>8</v>
      </c>
      <c r="B2431">
        <v>47</v>
      </c>
      <c r="C2431">
        <v>2021</v>
      </c>
      <c r="D2431">
        <v>99</v>
      </c>
      <c r="E2431">
        <v>99</v>
      </c>
      <c r="F2431">
        <v>99</v>
      </c>
      <c r="G2431">
        <v>99</v>
      </c>
      <c r="H2431">
        <v>2</v>
      </c>
      <c r="I2431">
        <v>99</v>
      </c>
      <c r="J2431">
        <v>143</v>
      </c>
      <c r="K2431">
        <v>99</v>
      </c>
      <c r="L2431">
        <v>99</v>
      </c>
      <c r="M2431">
        <v>99</v>
      </c>
      <c r="N2431">
        <v>99</v>
      </c>
      <c r="O2431">
        <v>99</v>
      </c>
      <c r="P2431">
        <v>9999</v>
      </c>
    </row>
    <row r="2432" spans="1:39">
      <c r="A2432">
        <v>8</v>
      </c>
      <c r="B2432">
        <v>48</v>
      </c>
      <c r="C2432">
        <v>2021</v>
      </c>
      <c r="D2432">
        <v>99</v>
      </c>
      <c r="E2432">
        <v>99</v>
      </c>
      <c r="F2432">
        <v>99</v>
      </c>
      <c r="G2432">
        <v>99</v>
      </c>
      <c r="H2432">
        <v>2</v>
      </c>
      <c r="I2432">
        <v>99</v>
      </c>
      <c r="J2432">
        <v>147</v>
      </c>
      <c r="K2432">
        <v>99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34</v>
      </c>
      <c r="R2432">
        <v>176</v>
      </c>
      <c r="S2432">
        <v>176</v>
      </c>
      <c r="T2432">
        <v>0.55292010932738511</v>
      </c>
      <c r="U2432">
        <v>0.47810129134681451</v>
      </c>
      <c r="V2432">
        <v>14.835227272727275</v>
      </c>
      <c r="W2432">
        <v>58.77272727272728</v>
      </c>
      <c r="X2432">
        <v>144.13104501132656</v>
      </c>
      <c r="Y2432">
        <v>133.0329545454546</v>
      </c>
      <c r="Z2432">
        <v>133.0329545454546</v>
      </c>
      <c r="AA2432">
        <v>14.289369233414002</v>
      </c>
      <c r="AB2432">
        <v>3.9735697047298575</v>
      </c>
      <c r="AC2432">
        <v>-38.126570298421314</v>
      </c>
      <c r="AD2432">
        <v>5</v>
      </c>
      <c r="AE2432">
        <v>0</v>
      </c>
      <c r="AF2432">
        <v>0</v>
      </c>
      <c r="AG2432">
        <v>1</v>
      </c>
      <c r="AH2432">
        <v>4</v>
      </c>
      <c r="AI2432">
        <v>0</v>
      </c>
      <c r="AJ2432">
        <v>1</v>
      </c>
      <c r="AK2432">
        <v>0</v>
      </c>
      <c r="AL2432">
        <v>3</v>
      </c>
      <c r="AM2432">
        <v>2</v>
      </c>
    </row>
    <row r="2433" spans="1:39">
      <c r="A2433">
        <v>8</v>
      </c>
      <c r="B2433">
        <v>49</v>
      </c>
      <c r="C2433">
        <v>2021</v>
      </c>
      <c r="D2433">
        <v>99</v>
      </c>
      <c r="E2433">
        <v>99</v>
      </c>
      <c r="F2433">
        <v>99</v>
      </c>
      <c r="G2433">
        <v>99</v>
      </c>
      <c r="H2433">
        <v>1</v>
      </c>
      <c r="I2433">
        <v>99</v>
      </c>
      <c r="J2433">
        <v>155</v>
      </c>
      <c r="K2433">
        <v>99</v>
      </c>
      <c r="L2433">
        <v>99</v>
      </c>
      <c r="M2433">
        <v>99</v>
      </c>
      <c r="N2433">
        <v>99</v>
      </c>
      <c r="O2433">
        <v>99</v>
      </c>
      <c r="P2433">
        <v>9999</v>
      </c>
      <c r="Q2433">
        <v>14</v>
      </c>
      <c r="R2433">
        <v>408</v>
      </c>
      <c r="S2433">
        <v>408</v>
      </c>
      <c r="T2433">
        <v>1.2817693443498479</v>
      </c>
      <c r="U2433">
        <v>1.3013097587918978</v>
      </c>
      <c r="V2433">
        <v>14.36029411764706</v>
      </c>
      <c r="W2433">
        <v>57.79901960784315</v>
      </c>
      <c r="X2433">
        <v>169.22744991821205</v>
      </c>
      <c r="Y2433">
        <v>156.19693627450971</v>
      </c>
      <c r="Z2433">
        <v>156.19693627450971</v>
      </c>
      <c r="AA2433">
        <v>27.805260138126755</v>
      </c>
      <c r="AB2433">
        <v>5.0042921792499664</v>
      </c>
      <c r="AC2433">
        <v>-44.894032333383933</v>
      </c>
      <c r="AD2433">
        <v>14</v>
      </c>
      <c r="AE2433">
        <v>0</v>
      </c>
      <c r="AF2433">
        <v>0</v>
      </c>
      <c r="AG2433">
        <v>0</v>
      </c>
      <c r="AH2433">
        <v>19</v>
      </c>
      <c r="AI2433">
        <v>0</v>
      </c>
      <c r="AJ2433">
        <v>5</v>
      </c>
      <c r="AK2433">
        <v>0</v>
      </c>
      <c r="AL2433">
        <v>6</v>
      </c>
      <c r="AM2433">
        <v>1</v>
      </c>
    </row>
    <row r="2434" spans="1:39">
      <c r="A2434">
        <v>8</v>
      </c>
      <c r="B2434">
        <v>50</v>
      </c>
      <c r="C2434">
        <v>2021</v>
      </c>
      <c r="D2434">
        <v>99</v>
      </c>
      <c r="E2434">
        <v>99</v>
      </c>
      <c r="F2434">
        <v>99</v>
      </c>
      <c r="G2434">
        <v>99</v>
      </c>
      <c r="H2434">
        <v>2</v>
      </c>
      <c r="I2434">
        <v>99</v>
      </c>
      <c r="J2434">
        <v>160</v>
      </c>
      <c r="K2434">
        <v>99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65</v>
      </c>
      <c r="R2434">
        <v>456</v>
      </c>
      <c r="S2434">
        <v>456</v>
      </c>
      <c r="T2434">
        <v>1.4325657378027712</v>
      </c>
      <c r="U2434">
        <v>1.3071140405430588</v>
      </c>
      <c r="V2434">
        <v>12.730263157894736</v>
      </c>
      <c r="W2434">
        <v>55.20833333333335</v>
      </c>
      <c r="X2434">
        <v>152.08939195225332</v>
      </c>
      <c r="Y2434">
        <v>140.37850877192972</v>
      </c>
      <c r="Z2434">
        <v>140.37850877192972</v>
      </c>
      <c r="AA2434">
        <v>12.57787403817178</v>
      </c>
      <c r="AB2434">
        <v>4.9557711203868813</v>
      </c>
      <c r="AC2434">
        <v>-31.750623402089943</v>
      </c>
      <c r="AD2434">
        <v>8</v>
      </c>
      <c r="AE2434">
        <v>0</v>
      </c>
      <c r="AF2434">
        <v>0</v>
      </c>
      <c r="AG2434">
        <v>16</v>
      </c>
      <c r="AH2434">
        <v>42</v>
      </c>
      <c r="AI2434">
        <v>13</v>
      </c>
      <c r="AJ2434">
        <v>44</v>
      </c>
      <c r="AK2434">
        <v>0</v>
      </c>
      <c r="AL2434">
        <v>43</v>
      </c>
      <c r="AM2434">
        <v>10</v>
      </c>
    </row>
    <row r="2435" spans="1:39">
      <c r="A2435">
        <v>8</v>
      </c>
      <c r="B2435">
        <v>51</v>
      </c>
      <c r="C2435">
        <v>2021</v>
      </c>
      <c r="D2435">
        <v>99</v>
      </c>
      <c r="E2435">
        <v>99</v>
      </c>
      <c r="F2435">
        <v>99</v>
      </c>
      <c r="G2435">
        <v>99</v>
      </c>
      <c r="H2435">
        <v>1</v>
      </c>
      <c r="I2435">
        <v>99</v>
      </c>
      <c r="J2435">
        <v>171</v>
      </c>
      <c r="K2435">
        <v>99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39</v>
      </c>
      <c r="R2435">
        <v>2284</v>
      </c>
      <c r="S2435">
        <v>2285</v>
      </c>
      <c r="T2435">
        <v>7.1753950551349313</v>
      </c>
      <c r="U2435">
        <v>7.1138347131195054</v>
      </c>
      <c r="V2435">
        <v>15.358143607705779</v>
      </c>
      <c r="W2435">
        <v>59.609190371991247</v>
      </c>
      <c r="X2435">
        <v>165.19676661613221</v>
      </c>
      <c r="Y2435">
        <v>152.53154115586693</v>
      </c>
      <c r="Z2435">
        <v>152.46478774617069</v>
      </c>
      <c r="AA2435">
        <v>28.218054817619741</v>
      </c>
      <c r="AB2435">
        <v>4.0229107005053173</v>
      </c>
      <c r="AC2435">
        <v>-38.564417713607263</v>
      </c>
      <c r="AD2435">
        <v>63</v>
      </c>
      <c r="AE2435">
        <v>0</v>
      </c>
      <c r="AF2435">
        <v>0</v>
      </c>
      <c r="AG2435">
        <v>0</v>
      </c>
      <c r="AH2435">
        <v>299</v>
      </c>
      <c r="AI2435">
        <v>25</v>
      </c>
      <c r="AJ2435">
        <v>52</v>
      </c>
      <c r="AK2435">
        <v>10</v>
      </c>
      <c r="AL2435">
        <v>13</v>
      </c>
      <c r="AM2435">
        <v>7</v>
      </c>
    </row>
    <row r="2436" spans="1:39">
      <c r="A2436">
        <v>8</v>
      </c>
      <c r="B2436">
        <v>52</v>
      </c>
      <c r="C2436">
        <v>2021</v>
      </c>
      <c r="D2436">
        <v>99</v>
      </c>
      <c r="E2436">
        <v>99</v>
      </c>
      <c r="F2436">
        <v>99</v>
      </c>
      <c r="G2436">
        <v>99</v>
      </c>
      <c r="H2436">
        <v>2</v>
      </c>
      <c r="I2436">
        <v>99</v>
      </c>
      <c r="J2436">
        <v>181</v>
      </c>
      <c r="K2436">
        <v>99</v>
      </c>
      <c r="L2436">
        <v>99</v>
      </c>
      <c r="M2436">
        <v>99</v>
      </c>
      <c r="N2436">
        <v>99</v>
      </c>
      <c r="O2436">
        <v>99</v>
      </c>
      <c r="P2436">
        <v>9999</v>
      </c>
      <c r="Q2436">
        <v>7</v>
      </c>
      <c r="R2436">
        <v>28</v>
      </c>
      <c r="S2436">
        <v>28</v>
      </c>
      <c r="T2436">
        <v>8.7964562847538577E-2</v>
      </c>
      <c r="U2436">
        <v>7.6197916561590709E-2</v>
      </c>
      <c r="V2436">
        <v>13.892857142857141</v>
      </c>
      <c r="W2436">
        <v>56.785714285714306</v>
      </c>
      <c r="X2436">
        <v>144.38941340349788</v>
      </c>
      <c r="Y2436">
        <v>133.2714285714286</v>
      </c>
      <c r="Z2436">
        <v>133.2714285714286</v>
      </c>
      <c r="AA2436">
        <v>12.829816197961453</v>
      </c>
      <c r="AB2436">
        <v>4.5067975869564068</v>
      </c>
      <c r="AC2436">
        <v>-47.719086781488159</v>
      </c>
      <c r="AD2436">
        <v>0</v>
      </c>
      <c r="AE2436">
        <v>0</v>
      </c>
      <c r="AF2436">
        <v>0</v>
      </c>
      <c r="AG2436">
        <v>0</v>
      </c>
      <c r="AH2436">
        <v>3</v>
      </c>
      <c r="AI2436">
        <v>0</v>
      </c>
      <c r="AJ2436">
        <v>0</v>
      </c>
      <c r="AK2436">
        <v>0</v>
      </c>
      <c r="AL2436">
        <v>1</v>
      </c>
      <c r="AM2436">
        <v>2</v>
      </c>
    </row>
    <row r="2437" spans="1:39">
      <c r="A2437">
        <v>8</v>
      </c>
      <c r="B2437">
        <v>53</v>
      </c>
      <c r="C2437">
        <v>2021</v>
      </c>
      <c r="D2437">
        <v>99</v>
      </c>
      <c r="E2437">
        <v>99</v>
      </c>
      <c r="F2437">
        <v>99</v>
      </c>
      <c r="G2437">
        <v>99</v>
      </c>
      <c r="H2437">
        <v>2</v>
      </c>
      <c r="I2437">
        <v>99</v>
      </c>
      <c r="J2437">
        <v>470</v>
      </c>
      <c r="K2437">
        <v>99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24</v>
      </c>
      <c r="R2437">
        <v>136</v>
      </c>
      <c r="S2437">
        <v>136</v>
      </c>
      <c r="T2437">
        <v>0.42725644811661589</v>
      </c>
      <c r="U2437">
        <v>0.3961266595436988</v>
      </c>
      <c r="V2437">
        <v>13.161764705882351</v>
      </c>
      <c r="W2437">
        <v>55.889705882352942</v>
      </c>
      <c r="X2437">
        <v>154.54161621311573</v>
      </c>
      <c r="Y2437">
        <v>142.64191176470595</v>
      </c>
      <c r="Z2437">
        <v>142.64191176470595</v>
      </c>
      <c r="AA2437">
        <v>22.204244278790281</v>
      </c>
      <c r="AB2437">
        <v>5.3367108097062559</v>
      </c>
      <c r="AC2437">
        <v>-25.286378819995793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4</v>
      </c>
      <c r="AK2437">
        <v>0</v>
      </c>
      <c r="AL2437">
        <v>2</v>
      </c>
      <c r="AM2437">
        <v>0</v>
      </c>
    </row>
    <row r="2438" spans="1:39">
      <c r="A2438">
        <v>8</v>
      </c>
      <c r="B2438">
        <v>54</v>
      </c>
      <c r="C2438">
        <v>2021</v>
      </c>
      <c r="D2438">
        <v>99</v>
      </c>
      <c r="E2438">
        <v>99</v>
      </c>
      <c r="F2438">
        <v>99</v>
      </c>
      <c r="G2438">
        <v>99</v>
      </c>
      <c r="H2438">
        <v>1</v>
      </c>
      <c r="I2438">
        <v>99</v>
      </c>
      <c r="J2438">
        <v>643</v>
      </c>
      <c r="K2438">
        <v>99</v>
      </c>
      <c r="L2438">
        <v>99</v>
      </c>
      <c r="M2438">
        <v>99</v>
      </c>
      <c r="N2438">
        <v>99</v>
      </c>
      <c r="O2438">
        <v>99</v>
      </c>
      <c r="P2438">
        <v>9999</v>
      </c>
      <c r="Q2438">
        <v>52</v>
      </c>
      <c r="R2438">
        <v>2458</v>
      </c>
      <c r="S2438">
        <v>2458</v>
      </c>
      <c r="T2438">
        <v>7.7220319814017779</v>
      </c>
      <c r="U2438">
        <v>7.3859406667921315</v>
      </c>
      <c r="V2438">
        <v>15.047192839707078</v>
      </c>
      <c r="W2438">
        <v>59.12774613506916</v>
      </c>
      <c r="X2438">
        <v>159.43153318106053</v>
      </c>
      <c r="Y2438">
        <v>147.15530512611866</v>
      </c>
      <c r="Z2438">
        <v>147.15530512611866</v>
      </c>
      <c r="AA2438">
        <v>30.382623935291726</v>
      </c>
      <c r="AB2438">
        <v>4.3665404188313124</v>
      </c>
      <c r="AC2438">
        <v>-48.478821599938442</v>
      </c>
      <c r="AD2438">
        <v>99</v>
      </c>
      <c r="AE2438">
        <v>0</v>
      </c>
      <c r="AF2438">
        <v>0</v>
      </c>
      <c r="AG2438">
        <v>10</v>
      </c>
      <c r="AH2438">
        <v>225</v>
      </c>
      <c r="AI2438">
        <v>24</v>
      </c>
      <c r="AJ2438">
        <v>17</v>
      </c>
      <c r="AK2438">
        <v>14</v>
      </c>
      <c r="AL2438">
        <v>51</v>
      </c>
      <c r="AM2438">
        <v>2</v>
      </c>
    </row>
    <row r="2439" spans="1:39">
      <c r="A2439">
        <v>8</v>
      </c>
      <c r="B2439">
        <v>55</v>
      </c>
      <c r="C2439">
        <v>2021</v>
      </c>
      <c r="D2439">
        <v>99</v>
      </c>
      <c r="E2439">
        <v>99</v>
      </c>
      <c r="F2439">
        <v>99</v>
      </c>
      <c r="G2439">
        <v>99</v>
      </c>
      <c r="H2439">
        <v>1</v>
      </c>
      <c r="I2439">
        <v>99</v>
      </c>
      <c r="J2439">
        <v>802</v>
      </c>
      <c r="K2439">
        <v>99</v>
      </c>
      <c r="L2439">
        <v>99</v>
      </c>
      <c r="M2439">
        <v>99</v>
      </c>
      <c r="N2439">
        <v>99</v>
      </c>
      <c r="O2439">
        <v>99</v>
      </c>
      <c r="P2439">
        <v>9999</v>
      </c>
    </row>
    <row r="2440" spans="1:39">
      <c r="A2440">
        <v>8</v>
      </c>
      <c r="B2440">
        <v>56</v>
      </c>
      <c r="C2440">
        <v>2020</v>
      </c>
      <c r="D2440">
        <v>99</v>
      </c>
      <c r="E2440">
        <v>99</v>
      </c>
      <c r="F2440">
        <v>99</v>
      </c>
      <c r="G2440">
        <v>99</v>
      </c>
      <c r="H2440">
        <v>1</v>
      </c>
      <c r="I2440">
        <v>99</v>
      </c>
      <c r="J2440">
        <v>103</v>
      </c>
      <c r="K2440">
        <v>99</v>
      </c>
      <c r="L2440">
        <v>99</v>
      </c>
      <c r="M2440">
        <v>99</v>
      </c>
      <c r="N2440">
        <v>99</v>
      </c>
      <c r="O2440">
        <v>99</v>
      </c>
      <c r="P2440">
        <v>9999</v>
      </c>
      <c r="Q2440">
        <v>119</v>
      </c>
      <c r="R2440">
        <v>4467</v>
      </c>
      <c r="S2440">
        <v>4467</v>
      </c>
      <c r="T2440">
        <v>13.866641832743529</v>
      </c>
      <c r="U2440">
        <v>14.113172502859102</v>
      </c>
      <c r="V2440">
        <v>15.732706514439222</v>
      </c>
      <c r="W2440">
        <v>60.509290351466305</v>
      </c>
      <c r="X2440">
        <v>167.9738547348914</v>
      </c>
      <c r="Y2440">
        <v>155.0398679203046</v>
      </c>
      <c r="Z2440">
        <v>155.0398679203046</v>
      </c>
      <c r="AA2440">
        <v>29.515167867279821</v>
      </c>
      <c r="AB2440">
        <v>4.019661897023072</v>
      </c>
      <c r="AC2440">
        <v>-38.112222537082246</v>
      </c>
      <c r="AD2440">
        <v>115</v>
      </c>
      <c r="AE2440">
        <v>0</v>
      </c>
      <c r="AF2440">
        <v>0</v>
      </c>
      <c r="AG2440">
        <v>4</v>
      </c>
      <c r="AH2440">
        <v>228</v>
      </c>
      <c r="AI2440">
        <v>48</v>
      </c>
      <c r="AJ2440">
        <v>31</v>
      </c>
      <c r="AK2440">
        <v>29</v>
      </c>
      <c r="AL2440">
        <v>36</v>
      </c>
      <c r="AM2440">
        <v>7</v>
      </c>
    </row>
    <row r="2441" spans="1:39">
      <c r="A2441">
        <v>8</v>
      </c>
      <c r="B2441">
        <v>57</v>
      </c>
      <c r="C2441">
        <v>2020</v>
      </c>
      <c r="D2441">
        <v>99</v>
      </c>
      <c r="E2441">
        <v>99</v>
      </c>
      <c r="F2441">
        <v>99</v>
      </c>
      <c r="G2441">
        <v>99</v>
      </c>
      <c r="H2441">
        <v>2</v>
      </c>
      <c r="I2441">
        <v>99</v>
      </c>
      <c r="J2441">
        <v>106</v>
      </c>
      <c r="K2441">
        <v>99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24</v>
      </c>
      <c r="R2441">
        <v>93</v>
      </c>
      <c r="S2441">
        <v>93</v>
      </c>
      <c r="T2441">
        <v>0.28869435649096659</v>
      </c>
      <c r="U2441">
        <v>0.26494277894801166</v>
      </c>
      <c r="V2441">
        <v>14</v>
      </c>
      <c r="W2441">
        <v>57.064516129032249</v>
      </c>
      <c r="X2441">
        <v>151.46145691352419</v>
      </c>
      <c r="Y2441">
        <v>139.79892473118284</v>
      </c>
      <c r="Z2441">
        <v>139.79892473118284</v>
      </c>
      <c r="AA2441">
        <v>12.083922444284561</v>
      </c>
      <c r="AB2441">
        <v>4.369509338889574</v>
      </c>
      <c r="AC2441">
        <v>-36.617503610918291</v>
      </c>
      <c r="AD2441">
        <v>2</v>
      </c>
      <c r="AE2441">
        <v>0</v>
      </c>
      <c r="AF2441">
        <v>0</v>
      </c>
      <c r="AG2441">
        <v>0</v>
      </c>
      <c r="AH2441">
        <v>4</v>
      </c>
      <c r="AI2441">
        <v>0</v>
      </c>
      <c r="AJ2441">
        <v>3</v>
      </c>
      <c r="AK2441">
        <v>0</v>
      </c>
      <c r="AL2441">
        <v>3</v>
      </c>
      <c r="AM2441">
        <v>1</v>
      </c>
    </row>
    <row r="2442" spans="1:39">
      <c r="A2442">
        <v>8</v>
      </c>
      <c r="B2442">
        <v>58</v>
      </c>
      <c r="C2442">
        <v>2020</v>
      </c>
      <c r="D2442">
        <v>99</v>
      </c>
      <c r="E2442">
        <v>99</v>
      </c>
      <c r="F2442">
        <v>99</v>
      </c>
      <c r="G2442">
        <v>99</v>
      </c>
      <c r="H2442">
        <v>1</v>
      </c>
      <c r="I2442">
        <v>99</v>
      </c>
      <c r="J2442">
        <v>109</v>
      </c>
      <c r="K2442">
        <v>99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196</v>
      </c>
      <c r="R2442">
        <v>6035</v>
      </c>
      <c r="S2442">
        <v>6035</v>
      </c>
      <c r="T2442">
        <v>18.734090767989077</v>
      </c>
      <c r="U2442">
        <v>19.2623173668389</v>
      </c>
      <c r="V2442">
        <v>14.790886495443251</v>
      </c>
      <c r="W2442">
        <v>58.712178956089488</v>
      </c>
      <c r="X2442">
        <v>169.6931263189353</v>
      </c>
      <c r="Y2442">
        <v>156.62675559237775</v>
      </c>
      <c r="Z2442">
        <v>156.62675559237775</v>
      </c>
      <c r="AA2442">
        <v>32.555090769721609</v>
      </c>
      <c r="AB2442">
        <v>5.1461338332236028</v>
      </c>
      <c r="AC2442">
        <v>-43.487067914140376</v>
      </c>
      <c r="AD2442">
        <v>264</v>
      </c>
      <c r="AE2442">
        <v>0</v>
      </c>
      <c r="AF2442">
        <v>0</v>
      </c>
      <c r="AG2442">
        <v>20</v>
      </c>
      <c r="AH2442">
        <v>313</v>
      </c>
      <c r="AI2442">
        <v>30</v>
      </c>
      <c r="AJ2442">
        <v>41</v>
      </c>
      <c r="AK2442">
        <v>16</v>
      </c>
      <c r="AL2442">
        <v>30</v>
      </c>
      <c r="AM2442">
        <v>12</v>
      </c>
    </row>
    <row r="2443" spans="1:39">
      <c r="A2443">
        <v>8</v>
      </c>
      <c r="B2443">
        <v>59</v>
      </c>
      <c r="C2443">
        <v>2020</v>
      </c>
      <c r="D2443">
        <v>99</v>
      </c>
      <c r="E2443">
        <v>99</v>
      </c>
      <c r="F2443">
        <v>99</v>
      </c>
      <c r="G2443">
        <v>99</v>
      </c>
      <c r="H2443">
        <v>1</v>
      </c>
      <c r="I2443">
        <v>99</v>
      </c>
      <c r="J2443">
        <v>111</v>
      </c>
      <c r="K2443">
        <v>99</v>
      </c>
      <c r="L2443">
        <v>99</v>
      </c>
      <c r="M2443">
        <v>99</v>
      </c>
      <c r="N2443">
        <v>99</v>
      </c>
      <c r="O2443">
        <v>99</v>
      </c>
      <c r="P2443">
        <v>9999</v>
      </c>
      <c r="Q2443">
        <v>121</v>
      </c>
      <c r="R2443">
        <v>6172</v>
      </c>
      <c r="S2443">
        <v>6172</v>
      </c>
      <c r="T2443">
        <v>19.159371701744579</v>
      </c>
      <c r="U2443">
        <v>19.286058553163173</v>
      </c>
      <c r="V2443">
        <v>15.1597537265068</v>
      </c>
      <c r="W2443">
        <v>59.242709008425152</v>
      </c>
      <c r="X2443">
        <v>166.13095242274747</v>
      </c>
      <c r="Y2443">
        <v>153.33886908619573</v>
      </c>
      <c r="Z2443">
        <v>153.33886908619573</v>
      </c>
      <c r="AA2443">
        <v>29.444617667902367</v>
      </c>
      <c r="AB2443">
        <v>4.229299821192682</v>
      </c>
      <c r="AC2443">
        <v>-42.758948517396121</v>
      </c>
      <c r="AD2443">
        <v>277</v>
      </c>
      <c r="AE2443">
        <v>0</v>
      </c>
      <c r="AF2443">
        <v>0</v>
      </c>
      <c r="AG2443">
        <v>11</v>
      </c>
      <c r="AH2443">
        <v>972</v>
      </c>
      <c r="AI2443">
        <v>65</v>
      </c>
      <c r="AJ2443">
        <v>173</v>
      </c>
      <c r="AK2443">
        <v>79</v>
      </c>
      <c r="AL2443">
        <v>43</v>
      </c>
      <c r="AM2443">
        <v>10</v>
      </c>
    </row>
    <row r="2444" spans="1:39">
      <c r="A2444">
        <v>8</v>
      </c>
      <c r="B2444">
        <v>60</v>
      </c>
      <c r="C2444">
        <v>2020</v>
      </c>
      <c r="D2444">
        <v>99</v>
      </c>
      <c r="E2444">
        <v>99</v>
      </c>
      <c r="F2444">
        <v>99</v>
      </c>
      <c r="G2444">
        <v>99</v>
      </c>
      <c r="H2444">
        <v>1</v>
      </c>
      <c r="I2444">
        <v>99</v>
      </c>
      <c r="J2444">
        <v>113</v>
      </c>
      <c r="K2444">
        <v>99</v>
      </c>
      <c r="L2444">
        <v>99</v>
      </c>
      <c r="M2444">
        <v>99</v>
      </c>
      <c r="N2444">
        <v>99</v>
      </c>
      <c r="O2444">
        <v>99</v>
      </c>
      <c r="P2444">
        <v>9999</v>
      </c>
    </row>
    <row r="2445" spans="1:39">
      <c r="A2445">
        <v>8</v>
      </c>
      <c r="B2445">
        <v>61</v>
      </c>
      <c r="C2445">
        <v>2020</v>
      </c>
      <c r="D2445">
        <v>99</v>
      </c>
      <c r="E2445">
        <v>99</v>
      </c>
      <c r="F2445">
        <v>99</v>
      </c>
      <c r="G2445">
        <v>99</v>
      </c>
      <c r="H2445">
        <v>1</v>
      </c>
      <c r="I2445">
        <v>99</v>
      </c>
      <c r="J2445">
        <v>116</v>
      </c>
      <c r="K2445">
        <v>99</v>
      </c>
      <c r="L2445">
        <v>99</v>
      </c>
      <c r="M2445">
        <v>99</v>
      </c>
      <c r="N2445">
        <v>99</v>
      </c>
      <c r="O2445">
        <v>99</v>
      </c>
      <c r="P2445">
        <v>9999</v>
      </c>
      <c r="Q2445">
        <v>44</v>
      </c>
      <c r="R2445">
        <v>1906</v>
      </c>
      <c r="S2445">
        <v>1906</v>
      </c>
      <c r="T2445">
        <v>5.9166821878686289</v>
      </c>
      <c r="U2445">
        <v>5.9602922479044604</v>
      </c>
      <c r="V2445">
        <v>15.108079748163696</v>
      </c>
      <c r="W2445">
        <v>59.126442812172094</v>
      </c>
      <c r="X2445">
        <v>166.25612338978564</v>
      </c>
      <c r="Y2445">
        <v>153.45440188877211</v>
      </c>
      <c r="Z2445">
        <v>153.45440188877211</v>
      </c>
      <c r="AA2445">
        <v>30.237350524144439</v>
      </c>
      <c r="AB2445">
        <v>4.3261890250805779</v>
      </c>
      <c r="AC2445">
        <v>-45.597679000022787</v>
      </c>
      <c r="AD2445">
        <v>40</v>
      </c>
      <c r="AE2445">
        <v>0</v>
      </c>
      <c r="AF2445">
        <v>0</v>
      </c>
      <c r="AG2445">
        <v>2</v>
      </c>
      <c r="AH2445">
        <v>30</v>
      </c>
      <c r="AI2445">
        <v>11</v>
      </c>
      <c r="AJ2445">
        <v>0</v>
      </c>
      <c r="AK2445">
        <v>0</v>
      </c>
      <c r="AL2445">
        <v>4</v>
      </c>
      <c r="AM2445">
        <v>1</v>
      </c>
    </row>
    <row r="2446" spans="1:39">
      <c r="A2446">
        <v>8</v>
      </c>
      <c r="B2446">
        <v>62</v>
      </c>
      <c r="C2446">
        <v>2020</v>
      </c>
      <c r="D2446">
        <v>99</v>
      </c>
      <c r="E2446">
        <v>99</v>
      </c>
      <c r="F2446">
        <v>99</v>
      </c>
      <c r="G2446">
        <v>99</v>
      </c>
      <c r="H2446">
        <v>2</v>
      </c>
      <c r="I2446">
        <v>99</v>
      </c>
      <c r="J2446">
        <v>117</v>
      </c>
      <c r="K2446">
        <v>99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79</v>
      </c>
      <c r="R2446">
        <v>5240</v>
      </c>
      <c r="S2446">
        <v>5240</v>
      </c>
      <c r="T2446">
        <v>16.266219656050165</v>
      </c>
      <c r="U2446">
        <v>16.152602215121949</v>
      </c>
      <c r="V2446">
        <v>14.959541984732821</v>
      </c>
      <c r="W2446">
        <v>58.885687022900782</v>
      </c>
      <c r="X2446">
        <v>163.88688561196935</v>
      </c>
      <c r="Y2446">
        <v>151.26759541984683</v>
      </c>
      <c r="Z2446">
        <v>151.26759541984683</v>
      </c>
      <c r="AA2446">
        <v>30.761438565435352</v>
      </c>
      <c r="AB2446">
        <v>4.5770028887941949</v>
      </c>
      <c r="AC2446">
        <v>-53.7068086778078</v>
      </c>
      <c r="AD2446">
        <v>144</v>
      </c>
      <c r="AE2446">
        <v>0</v>
      </c>
      <c r="AF2446">
        <v>0</v>
      </c>
      <c r="AG2446">
        <v>12</v>
      </c>
      <c r="AH2446">
        <v>632</v>
      </c>
      <c r="AI2446">
        <v>150</v>
      </c>
      <c r="AJ2446">
        <v>111</v>
      </c>
      <c r="AK2446">
        <v>83</v>
      </c>
      <c r="AL2446">
        <v>85</v>
      </c>
      <c r="AM2446">
        <v>19</v>
      </c>
    </row>
    <row r="2447" spans="1:39">
      <c r="A2447">
        <v>8</v>
      </c>
      <c r="B2447">
        <v>63</v>
      </c>
      <c r="C2447">
        <v>2020</v>
      </c>
      <c r="D2447">
        <v>99</v>
      </c>
      <c r="E2447">
        <v>99</v>
      </c>
      <c r="F2447">
        <v>99</v>
      </c>
      <c r="G2447">
        <v>99</v>
      </c>
      <c r="H2447">
        <v>1</v>
      </c>
      <c r="I2447">
        <v>99</v>
      </c>
      <c r="J2447">
        <v>121</v>
      </c>
      <c r="K2447">
        <v>99</v>
      </c>
      <c r="L2447">
        <v>99</v>
      </c>
      <c r="M2447">
        <v>99</v>
      </c>
      <c r="N2447">
        <v>99</v>
      </c>
      <c r="O2447">
        <v>99</v>
      </c>
      <c r="P2447">
        <v>9999</v>
      </c>
      <c r="Q2447">
        <v>79</v>
      </c>
      <c r="R2447">
        <v>355</v>
      </c>
      <c r="S2447">
        <v>355</v>
      </c>
      <c r="T2447">
        <v>1.102005339293475</v>
      </c>
      <c r="U2447">
        <v>0.99865166779933723</v>
      </c>
      <c r="V2447">
        <v>14.692957746478873</v>
      </c>
      <c r="W2447">
        <v>58.304225352112681</v>
      </c>
      <c r="X2447">
        <v>149.56110661803979</v>
      </c>
      <c r="Y2447">
        <v>138.04490140845064</v>
      </c>
      <c r="Z2447">
        <v>138.04490140845064</v>
      </c>
      <c r="AA2447">
        <v>19.559470417637844</v>
      </c>
      <c r="AB2447">
        <v>4.0263720999486372</v>
      </c>
      <c r="AC2447">
        <v>-28.222519294437003</v>
      </c>
      <c r="AD2447">
        <v>16</v>
      </c>
      <c r="AE2447">
        <v>0</v>
      </c>
      <c r="AF2447">
        <v>0</v>
      </c>
      <c r="AG2447">
        <v>3</v>
      </c>
      <c r="AH2447">
        <v>5</v>
      </c>
      <c r="AI2447">
        <v>1</v>
      </c>
      <c r="AJ2447">
        <v>6</v>
      </c>
      <c r="AK2447">
        <v>0</v>
      </c>
      <c r="AL2447">
        <v>15</v>
      </c>
      <c r="AM2447">
        <v>7</v>
      </c>
    </row>
    <row r="2448" spans="1:39">
      <c r="A2448">
        <v>8</v>
      </c>
      <c r="B2448">
        <v>64</v>
      </c>
      <c r="C2448">
        <v>2020</v>
      </c>
      <c r="D2448">
        <v>99</v>
      </c>
      <c r="E2448">
        <v>99</v>
      </c>
      <c r="F2448">
        <v>99</v>
      </c>
      <c r="G2448">
        <v>99</v>
      </c>
      <c r="H2448">
        <v>1</v>
      </c>
      <c r="I2448">
        <v>99</v>
      </c>
      <c r="J2448">
        <v>134</v>
      </c>
      <c r="K2448">
        <v>99</v>
      </c>
      <c r="L2448">
        <v>99</v>
      </c>
      <c r="M2448">
        <v>99</v>
      </c>
      <c r="N2448">
        <v>99</v>
      </c>
      <c r="O2448">
        <v>99</v>
      </c>
      <c r="P2448">
        <v>9999</v>
      </c>
      <c r="Q2448">
        <v>40</v>
      </c>
      <c r="R2448">
        <v>1166</v>
      </c>
      <c r="S2448">
        <v>1166</v>
      </c>
      <c r="T2448">
        <v>3.6195442975104002</v>
      </c>
      <c r="U2448">
        <v>3.601199259730151</v>
      </c>
      <c r="V2448">
        <v>15.404802744425387</v>
      </c>
      <c r="W2448">
        <v>59.792452830188687</v>
      </c>
      <c r="X2448">
        <v>164.20319117502237</v>
      </c>
      <c r="Y2448">
        <v>151.55954545454532</v>
      </c>
      <c r="Z2448">
        <v>151.55954545454532</v>
      </c>
      <c r="AA2448">
        <v>29.791870149092031</v>
      </c>
      <c r="AB2448">
        <v>4.4784382983963669</v>
      </c>
      <c r="AC2448">
        <v>-41.209843779668688</v>
      </c>
      <c r="AD2448">
        <v>62</v>
      </c>
      <c r="AE2448">
        <v>0</v>
      </c>
      <c r="AF2448">
        <v>0</v>
      </c>
      <c r="AG2448">
        <v>4</v>
      </c>
      <c r="AH2448">
        <v>191</v>
      </c>
      <c r="AI2448">
        <v>57</v>
      </c>
      <c r="AJ2448">
        <v>7</v>
      </c>
      <c r="AK2448">
        <v>15</v>
      </c>
      <c r="AL2448">
        <v>15</v>
      </c>
      <c r="AM2448">
        <v>0</v>
      </c>
    </row>
    <row r="2449" spans="1:39">
      <c r="A2449">
        <v>8</v>
      </c>
      <c r="B2449">
        <v>65</v>
      </c>
      <c r="C2449">
        <v>2020</v>
      </c>
      <c r="D2449">
        <v>99</v>
      </c>
      <c r="E2449">
        <v>99</v>
      </c>
      <c r="F2449">
        <v>99</v>
      </c>
      <c r="G2449">
        <v>99</v>
      </c>
      <c r="H2449">
        <v>2</v>
      </c>
      <c r="I2449">
        <v>99</v>
      </c>
      <c r="J2449">
        <v>141</v>
      </c>
      <c r="K2449">
        <v>99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24</v>
      </c>
      <c r="R2449">
        <v>108</v>
      </c>
      <c r="S2449">
        <v>108</v>
      </c>
      <c r="T2449">
        <v>0.33525796237660638</v>
      </c>
      <c r="U2449">
        <v>0.30044767490157925</v>
      </c>
      <c r="V2449">
        <v>14.611111111111111</v>
      </c>
      <c r="W2449">
        <v>57.805555555555557</v>
      </c>
      <c r="X2449">
        <v>147.90337466393805</v>
      </c>
      <c r="Y2449">
        <v>136.51481481481483</v>
      </c>
      <c r="Z2449">
        <v>136.51481481481483</v>
      </c>
      <c r="AA2449">
        <v>27.54294227946875</v>
      </c>
      <c r="AB2449">
        <v>5.2712679150369883</v>
      </c>
      <c r="AC2449">
        <v>-35.301333762960844</v>
      </c>
      <c r="AD2449">
        <v>2</v>
      </c>
      <c r="AE2449">
        <v>0</v>
      </c>
      <c r="AF2449">
        <v>0</v>
      </c>
      <c r="AG2449">
        <v>0</v>
      </c>
      <c r="AH2449">
        <v>3</v>
      </c>
      <c r="AI2449">
        <v>0</v>
      </c>
      <c r="AJ2449">
        <v>2</v>
      </c>
      <c r="AK2449">
        <v>0</v>
      </c>
      <c r="AL2449">
        <v>3</v>
      </c>
      <c r="AM2449">
        <v>0</v>
      </c>
    </row>
    <row r="2450" spans="1:39">
      <c r="A2450">
        <v>8</v>
      </c>
      <c r="B2450">
        <v>66</v>
      </c>
      <c r="C2450">
        <v>2020</v>
      </c>
      <c r="D2450">
        <v>99</v>
      </c>
      <c r="E2450">
        <v>99</v>
      </c>
      <c r="F2450">
        <v>99</v>
      </c>
      <c r="G2450">
        <v>99</v>
      </c>
      <c r="H2450">
        <v>2</v>
      </c>
      <c r="I2450">
        <v>99</v>
      </c>
      <c r="J2450">
        <v>143</v>
      </c>
      <c r="K2450">
        <v>99</v>
      </c>
      <c r="L2450">
        <v>99</v>
      </c>
      <c r="M2450">
        <v>99</v>
      </c>
      <c r="N2450">
        <v>99</v>
      </c>
      <c r="O2450">
        <v>99</v>
      </c>
      <c r="P2450">
        <v>9999</v>
      </c>
    </row>
    <row r="2451" spans="1:39">
      <c r="A2451">
        <v>8</v>
      </c>
      <c r="B2451">
        <v>67</v>
      </c>
      <c r="C2451">
        <v>2020</v>
      </c>
      <c r="D2451">
        <v>99</v>
      </c>
      <c r="E2451">
        <v>99</v>
      </c>
      <c r="F2451">
        <v>99</v>
      </c>
      <c r="G2451">
        <v>99</v>
      </c>
      <c r="H2451">
        <v>2</v>
      </c>
      <c r="I2451">
        <v>99</v>
      </c>
      <c r="J2451">
        <v>147</v>
      </c>
      <c r="K2451">
        <v>99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23</v>
      </c>
      <c r="R2451">
        <v>165</v>
      </c>
      <c r="S2451">
        <v>165</v>
      </c>
      <c r="T2451">
        <v>0.5121996647420376</v>
      </c>
      <c r="U2451">
        <v>0.45587202285420592</v>
      </c>
      <c r="V2451">
        <v>14.654545454545453</v>
      </c>
      <c r="W2451">
        <v>58.339393939393936</v>
      </c>
      <c r="X2451">
        <v>146.88991759414299</v>
      </c>
      <c r="Y2451">
        <v>135.57939393939395</v>
      </c>
      <c r="Z2451">
        <v>135.57939393939395</v>
      </c>
      <c r="AA2451">
        <v>17.275480950090465</v>
      </c>
      <c r="AB2451">
        <v>4.1800347536571874</v>
      </c>
      <c r="AC2451">
        <v>-26.497243119478341</v>
      </c>
      <c r="AD2451">
        <v>3</v>
      </c>
      <c r="AE2451">
        <v>0</v>
      </c>
      <c r="AF2451">
        <v>0</v>
      </c>
      <c r="AG2451">
        <v>0</v>
      </c>
      <c r="AH2451">
        <v>2</v>
      </c>
      <c r="AI2451">
        <v>0</v>
      </c>
      <c r="AJ2451">
        <v>8</v>
      </c>
      <c r="AK2451">
        <v>0</v>
      </c>
      <c r="AL2451">
        <v>3</v>
      </c>
      <c r="AM2451">
        <v>1</v>
      </c>
    </row>
    <row r="2452" spans="1:39">
      <c r="A2452">
        <v>8</v>
      </c>
      <c r="B2452">
        <v>68</v>
      </c>
      <c r="C2452">
        <v>2020</v>
      </c>
      <c r="D2452">
        <v>99</v>
      </c>
      <c r="E2452">
        <v>99</v>
      </c>
      <c r="F2452">
        <v>99</v>
      </c>
      <c r="G2452">
        <v>99</v>
      </c>
      <c r="H2452">
        <v>1</v>
      </c>
      <c r="I2452">
        <v>99</v>
      </c>
      <c r="J2452">
        <v>155</v>
      </c>
      <c r="K2452">
        <v>99</v>
      </c>
      <c r="L2452">
        <v>99</v>
      </c>
      <c r="M2452">
        <v>99</v>
      </c>
      <c r="N2452">
        <v>99</v>
      </c>
      <c r="O2452">
        <v>99</v>
      </c>
      <c r="P2452">
        <v>9999</v>
      </c>
      <c r="Q2452">
        <v>10</v>
      </c>
      <c r="R2452">
        <v>371</v>
      </c>
      <c r="S2452">
        <v>371</v>
      </c>
      <c r="T2452">
        <v>1.1516731855714903</v>
      </c>
      <c r="U2452">
        <v>1.1905570263334231</v>
      </c>
      <c r="V2452">
        <v>14.088948787061998</v>
      </c>
      <c r="W2452">
        <v>57.598382749326163</v>
      </c>
      <c r="X2452">
        <v>170.61188612078854</v>
      </c>
      <c r="Y2452">
        <v>157.47477088948784</v>
      </c>
      <c r="Z2452">
        <v>157.47477088948784</v>
      </c>
      <c r="AA2452">
        <v>30.991333657568447</v>
      </c>
      <c r="AB2452">
        <v>5.4839041687168475</v>
      </c>
      <c r="AC2452">
        <v>-45.19985119082736</v>
      </c>
      <c r="AD2452">
        <v>11</v>
      </c>
      <c r="AE2452">
        <v>0</v>
      </c>
      <c r="AF2452">
        <v>0</v>
      </c>
      <c r="AG2452">
        <v>1</v>
      </c>
      <c r="AH2452">
        <v>25</v>
      </c>
      <c r="AI2452">
        <v>1</v>
      </c>
      <c r="AJ2452">
        <v>1</v>
      </c>
      <c r="AK2452">
        <v>1</v>
      </c>
      <c r="AL2452">
        <v>13</v>
      </c>
      <c r="AM2452">
        <v>1</v>
      </c>
    </row>
    <row r="2453" spans="1:39">
      <c r="A2453">
        <v>8</v>
      </c>
      <c r="B2453">
        <v>69</v>
      </c>
      <c r="C2453">
        <v>2020</v>
      </c>
      <c r="D2453">
        <v>99</v>
      </c>
      <c r="E2453">
        <v>99</v>
      </c>
      <c r="F2453">
        <v>99</v>
      </c>
      <c r="G2453">
        <v>99</v>
      </c>
      <c r="H2453">
        <v>2</v>
      </c>
      <c r="I2453">
        <v>99</v>
      </c>
      <c r="J2453">
        <v>160</v>
      </c>
      <c r="K2453">
        <v>99</v>
      </c>
      <c r="L2453">
        <v>99</v>
      </c>
      <c r="M2453">
        <v>99</v>
      </c>
      <c r="N2453">
        <v>99</v>
      </c>
      <c r="O2453">
        <v>99</v>
      </c>
      <c r="P2453">
        <v>9999</v>
      </c>
      <c r="Q2453">
        <v>52</v>
      </c>
      <c r="R2453">
        <v>451</v>
      </c>
      <c r="S2453">
        <v>451</v>
      </c>
      <c r="T2453">
        <v>1.40001241696157</v>
      </c>
      <c r="U2453">
        <v>1.2658030334565538</v>
      </c>
      <c r="V2453">
        <v>14.465631929046564</v>
      </c>
      <c r="W2453">
        <v>58.037694013303764</v>
      </c>
      <c r="X2453">
        <v>149.21846961008762</v>
      </c>
      <c r="Y2453">
        <v>137.72864745011091</v>
      </c>
      <c r="Z2453">
        <v>137.72864745011091</v>
      </c>
      <c r="AA2453">
        <v>17.111789654423628</v>
      </c>
      <c r="AB2453">
        <v>4.5973961592595716</v>
      </c>
      <c r="AC2453">
        <v>-26.509866609177156</v>
      </c>
      <c r="AD2453">
        <v>18</v>
      </c>
      <c r="AE2453">
        <v>0</v>
      </c>
      <c r="AF2453">
        <v>0</v>
      </c>
      <c r="AG2453">
        <v>5</v>
      </c>
      <c r="AH2453">
        <v>23</v>
      </c>
      <c r="AI2453">
        <v>8</v>
      </c>
      <c r="AJ2453">
        <v>23</v>
      </c>
      <c r="AK2453">
        <v>0</v>
      </c>
      <c r="AL2453">
        <v>48</v>
      </c>
      <c r="AM2453">
        <v>15</v>
      </c>
    </row>
    <row r="2454" spans="1:39">
      <c r="A2454">
        <v>8</v>
      </c>
      <c r="B2454">
        <v>70</v>
      </c>
      <c r="C2454">
        <v>2020</v>
      </c>
      <c r="D2454">
        <v>99</v>
      </c>
      <c r="E2454">
        <v>99</v>
      </c>
      <c r="F2454">
        <v>99</v>
      </c>
      <c r="G2454">
        <v>99</v>
      </c>
      <c r="H2454">
        <v>1</v>
      </c>
      <c r="I2454">
        <v>99</v>
      </c>
      <c r="J2454">
        <v>171</v>
      </c>
      <c r="K2454">
        <v>99</v>
      </c>
      <c r="L2454">
        <v>99</v>
      </c>
      <c r="M2454">
        <v>99</v>
      </c>
      <c r="N2454">
        <v>99</v>
      </c>
      <c r="O2454">
        <v>99</v>
      </c>
      <c r="P2454">
        <v>9999</v>
      </c>
      <c r="Q2454">
        <v>34</v>
      </c>
      <c r="R2454">
        <v>2097</v>
      </c>
      <c r="S2454">
        <v>2097</v>
      </c>
      <c r="T2454">
        <v>6.5095921028124399</v>
      </c>
      <c r="U2454">
        <v>6.4579478865034732</v>
      </c>
      <c r="V2454">
        <v>15.032904148783979</v>
      </c>
      <c r="W2454">
        <v>59.013352408202174</v>
      </c>
      <c r="X2454">
        <v>163.73031483350053</v>
      </c>
      <c r="Y2454">
        <v>151.12308059132101</v>
      </c>
      <c r="Z2454">
        <v>151.12308059132101</v>
      </c>
      <c r="AA2454">
        <v>30.184284273763129</v>
      </c>
      <c r="AB2454">
        <v>4.5177352062389717</v>
      </c>
      <c r="AC2454">
        <v>-41.559753139280637</v>
      </c>
      <c r="AD2454">
        <v>98</v>
      </c>
      <c r="AE2454">
        <v>0</v>
      </c>
      <c r="AF2454">
        <v>0</v>
      </c>
      <c r="AG2454">
        <v>4</v>
      </c>
      <c r="AH2454">
        <v>239</v>
      </c>
      <c r="AI2454">
        <v>28</v>
      </c>
      <c r="AJ2454">
        <v>68</v>
      </c>
      <c r="AK2454">
        <v>23</v>
      </c>
      <c r="AL2454">
        <v>23</v>
      </c>
      <c r="AM2454">
        <v>4</v>
      </c>
    </row>
    <row r="2455" spans="1:39">
      <c r="A2455">
        <v>8</v>
      </c>
      <c r="B2455">
        <v>71</v>
      </c>
      <c r="C2455">
        <v>2020</v>
      </c>
      <c r="D2455">
        <v>99</v>
      </c>
      <c r="E2455">
        <v>99</v>
      </c>
      <c r="F2455">
        <v>99</v>
      </c>
      <c r="G2455">
        <v>99</v>
      </c>
      <c r="H2455">
        <v>2</v>
      </c>
      <c r="I2455">
        <v>99</v>
      </c>
      <c r="J2455">
        <v>181</v>
      </c>
      <c r="K2455">
        <v>99</v>
      </c>
      <c r="L2455">
        <v>99</v>
      </c>
      <c r="M2455">
        <v>99</v>
      </c>
      <c r="N2455">
        <v>99</v>
      </c>
      <c r="O2455">
        <v>99</v>
      </c>
      <c r="P2455">
        <v>9999</v>
      </c>
      <c r="Q2455">
        <v>10</v>
      </c>
      <c r="R2455">
        <v>77</v>
      </c>
      <c r="S2455">
        <v>77</v>
      </c>
      <c r="T2455">
        <v>0.23902651021295096</v>
      </c>
      <c r="U2455">
        <v>0.22178791574370096</v>
      </c>
      <c r="V2455">
        <v>15.636363636363638</v>
      </c>
      <c r="W2455">
        <v>60.389610389610382</v>
      </c>
      <c r="X2455">
        <v>153.13700384122922</v>
      </c>
      <c r="Y2455">
        <v>141.34545454545449</v>
      </c>
      <c r="Z2455">
        <v>141.34545454545449</v>
      </c>
      <c r="AA2455">
        <v>27.405500184776859</v>
      </c>
      <c r="AB2455">
        <v>4.3279695733016128</v>
      </c>
      <c r="AC2455">
        <v>12.622779908070831</v>
      </c>
      <c r="AD2455">
        <v>3</v>
      </c>
      <c r="AE2455">
        <v>0</v>
      </c>
      <c r="AF2455">
        <v>0</v>
      </c>
      <c r="AG2455">
        <v>0</v>
      </c>
      <c r="AH2455">
        <v>6</v>
      </c>
      <c r="AI2455">
        <v>3</v>
      </c>
      <c r="AJ2455">
        <v>2</v>
      </c>
      <c r="AK2455">
        <v>0</v>
      </c>
      <c r="AL2455">
        <v>0</v>
      </c>
      <c r="AM2455">
        <v>0</v>
      </c>
    </row>
    <row r="2456" spans="1:39">
      <c r="A2456">
        <v>8</v>
      </c>
      <c r="B2456">
        <v>72</v>
      </c>
      <c r="C2456">
        <v>2020</v>
      </c>
      <c r="D2456">
        <v>99</v>
      </c>
      <c r="E2456">
        <v>99</v>
      </c>
      <c r="F2456">
        <v>99</v>
      </c>
      <c r="G2456">
        <v>99</v>
      </c>
      <c r="H2456">
        <v>2</v>
      </c>
      <c r="I2456">
        <v>99</v>
      </c>
      <c r="J2456">
        <v>470</v>
      </c>
      <c r="K2456">
        <v>99</v>
      </c>
      <c r="L2456">
        <v>99</v>
      </c>
      <c r="M2456">
        <v>99</v>
      </c>
      <c r="N2456">
        <v>99</v>
      </c>
      <c r="O2456">
        <v>99</v>
      </c>
      <c r="P2456">
        <v>9999</v>
      </c>
      <c r="Q2456">
        <v>20</v>
      </c>
      <c r="R2456">
        <v>142</v>
      </c>
      <c r="S2456">
        <v>142</v>
      </c>
      <c r="T2456">
        <v>0.44080213571739002</v>
      </c>
      <c r="U2456">
        <v>0.39950598818304223</v>
      </c>
      <c r="V2456">
        <v>14.06338028169014</v>
      </c>
      <c r="W2456">
        <v>56.584507042253513</v>
      </c>
      <c r="X2456">
        <v>149.57807516823581</v>
      </c>
      <c r="Y2456">
        <v>138.06056338028165</v>
      </c>
      <c r="Z2456">
        <v>138.06056338028165</v>
      </c>
      <c r="AA2456">
        <v>28.002746237926843</v>
      </c>
      <c r="AB2456">
        <v>5.4375364110763984</v>
      </c>
      <c r="AC2456">
        <v>13.680535371873018</v>
      </c>
      <c r="AD2456">
        <v>0</v>
      </c>
      <c r="AE2456">
        <v>0</v>
      </c>
      <c r="AF2456">
        <v>0</v>
      </c>
      <c r="AG2456">
        <v>0</v>
      </c>
      <c r="AH2456">
        <v>3</v>
      </c>
      <c r="AI2456">
        <v>1</v>
      </c>
      <c r="AJ2456">
        <v>1</v>
      </c>
      <c r="AK2456">
        <v>0</v>
      </c>
      <c r="AL2456">
        <v>0</v>
      </c>
      <c r="AM2456">
        <v>0</v>
      </c>
    </row>
    <row r="2457" spans="1:39">
      <c r="A2457">
        <v>8</v>
      </c>
      <c r="B2457">
        <v>73</v>
      </c>
      <c r="C2457">
        <v>2020</v>
      </c>
      <c r="D2457">
        <v>99</v>
      </c>
      <c r="E2457">
        <v>99</v>
      </c>
      <c r="F2457">
        <v>99</v>
      </c>
      <c r="G2457">
        <v>99</v>
      </c>
      <c r="H2457">
        <v>1</v>
      </c>
      <c r="I2457">
        <v>99</v>
      </c>
      <c r="J2457">
        <v>643</v>
      </c>
      <c r="K2457">
        <v>99</v>
      </c>
      <c r="L2457">
        <v>99</v>
      </c>
      <c r="M2457">
        <v>99</v>
      </c>
      <c r="N2457">
        <v>99</v>
      </c>
      <c r="O2457">
        <v>99</v>
      </c>
      <c r="P2457">
        <v>9999</v>
      </c>
      <c r="Q2457">
        <v>65</v>
      </c>
      <c r="R2457">
        <v>3272</v>
      </c>
      <c r="S2457">
        <v>3272</v>
      </c>
      <c r="T2457">
        <v>10.157074563854223</v>
      </c>
      <c r="U2457">
        <v>9.7880020656541937</v>
      </c>
      <c r="V2457">
        <v>14.93062347188264</v>
      </c>
      <c r="W2457">
        <v>58.860024449877741</v>
      </c>
      <c r="X2457">
        <v>159.0427031816626</v>
      </c>
      <c r="Y2457">
        <v>146.79641503667494</v>
      </c>
      <c r="Z2457">
        <v>146.79641503667494</v>
      </c>
      <c r="AA2457">
        <v>32.38404178262175</v>
      </c>
      <c r="AB2457">
        <v>4.7124494120897538</v>
      </c>
      <c r="AC2457">
        <v>-50.857216861855136</v>
      </c>
      <c r="AD2457">
        <v>213</v>
      </c>
      <c r="AE2457">
        <v>0</v>
      </c>
      <c r="AF2457">
        <v>0</v>
      </c>
      <c r="AG2457">
        <v>32</v>
      </c>
      <c r="AH2457">
        <v>400</v>
      </c>
      <c r="AI2457">
        <v>39</v>
      </c>
      <c r="AJ2457">
        <v>7</v>
      </c>
      <c r="AK2457">
        <v>23</v>
      </c>
      <c r="AL2457">
        <v>46</v>
      </c>
      <c r="AM2457">
        <v>11</v>
      </c>
    </row>
    <row r="2458" spans="1:39">
      <c r="A2458">
        <v>8</v>
      </c>
      <c r="B2458">
        <v>74</v>
      </c>
      <c r="C2458">
        <v>2020</v>
      </c>
      <c r="D2458">
        <v>99</v>
      </c>
      <c r="E2458">
        <v>99</v>
      </c>
      <c r="F2458">
        <v>99</v>
      </c>
      <c r="G2458">
        <v>99</v>
      </c>
      <c r="H2458">
        <v>1</v>
      </c>
      <c r="I2458">
        <v>99</v>
      </c>
      <c r="J2458">
        <v>802</v>
      </c>
      <c r="K2458">
        <v>99</v>
      </c>
      <c r="L2458">
        <v>99</v>
      </c>
      <c r="M2458">
        <v>99</v>
      </c>
      <c r="N2458">
        <v>99</v>
      </c>
      <c r="O2458">
        <v>99</v>
      </c>
      <c r="P2458">
        <v>9999</v>
      </c>
    </row>
    <row r="2459" spans="1:39">
      <c r="A2459">
        <v>8</v>
      </c>
      <c r="B2459">
        <v>75</v>
      </c>
      <c r="C2459">
        <v>2019</v>
      </c>
      <c r="D2459">
        <v>99</v>
      </c>
      <c r="E2459">
        <v>99</v>
      </c>
      <c r="F2459">
        <v>99</v>
      </c>
      <c r="G2459">
        <v>99</v>
      </c>
      <c r="H2459">
        <v>1</v>
      </c>
      <c r="I2459">
        <v>99</v>
      </c>
      <c r="J2459">
        <v>103</v>
      </c>
      <c r="K2459">
        <v>99</v>
      </c>
      <c r="L2459">
        <v>99</v>
      </c>
      <c r="M2459">
        <v>99</v>
      </c>
      <c r="N2459">
        <v>99</v>
      </c>
      <c r="O2459">
        <v>99</v>
      </c>
      <c r="P2459">
        <v>9999</v>
      </c>
      <c r="Q2459">
        <v>144</v>
      </c>
      <c r="R2459">
        <v>6676</v>
      </c>
      <c r="S2459">
        <v>6676</v>
      </c>
      <c r="T2459">
        <v>20.249325123600951</v>
      </c>
      <c r="U2459">
        <v>20.598738568662551</v>
      </c>
      <c r="V2459">
        <v>15.49146195326543</v>
      </c>
      <c r="W2459">
        <v>60.029358897543446</v>
      </c>
      <c r="X2459">
        <v>167.55501669277396</v>
      </c>
      <c r="Y2459">
        <v>154.65328040742949</v>
      </c>
      <c r="Z2459">
        <v>154.65328040742949</v>
      </c>
      <c r="AA2459">
        <v>29.491944087349065</v>
      </c>
      <c r="AB2459">
        <v>4.235153564206934</v>
      </c>
      <c r="AC2459">
        <v>-41.664804915615527</v>
      </c>
      <c r="AD2459">
        <v>131</v>
      </c>
      <c r="AE2459">
        <v>0</v>
      </c>
      <c r="AF2459">
        <v>0</v>
      </c>
      <c r="AG2459">
        <v>7</v>
      </c>
      <c r="AH2459">
        <v>268</v>
      </c>
      <c r="AI2459">
        <v>40</v>
      </c>
      <c r="AJ2459">
        <v>49</v>
      </c>
      <c r="AK2459">
        <v>49</v>
      </c>
      <c r="AL2459">
        <v>39</v>
      </c>
      <c r="AM2459">
        <v>8</v>
      </c>
    </row>
    <row r="2460" spans="1:39">
      <c r="A2460">
        <v>8</v>
      </c>
      <c r="B2460">
        <v>76</v>
      </c>
      <c r="C2460">
        <v>2019</v>
      </c>
      <c r="D2460">
        <v>99</v>
      </c>
      <c r="E2460">
        <v>99</v>
      </c>
      <c r="F2460">
        <v>99</v>
      </c>
      <c r="G2460">
        <v>99</v>
      </c>
      <c r="H2460">
        <v>2</v>
      </c>
      <c r="I2460">
        <v>99</v>
      </c>
      <c r="J2460">
        <v>106</v>
      </c>
      <c r="K2460">
        <v>99</v>
      </c>
      <c r="L2460">
        <v>99</v>
      </c>
      <c r="M2460">
        <v>99</v>
      </c>
      <c r="N2460">
        <v>99</v>
      </c>
      <c r="O2460">
        <v>99</v>
      </c>
      <c r="P2460">
        <v>9999</v>
      </c>
      <c r="Q2460">
        <v>23</v>
      </c>
      <c r="R2460">
        <v>53</v>
      </c>
      <c r="S2460">
        <v>53</v>
      </c>
      <c r="T2460">
        <v>0.16075707482786861</v>
      </c>
      <c r="U2460">
        <v>0.14680760494676828</v>
      </c>
      <c r="V2460">
        <v>14.679245283018874</v>
      </c>
      <c r="W2460">
        <v>58.301886792452819</v>
      </c>
      <c r="X2460">
        <v>150.42008217665941</v>
      </c>
      <c r="Y2460">
        <v>138.83773584905663</v>
      </c>
      <c r="Z2460">
        <v>138.83773584905663</v>
      </c>
      <c r="AA2460">
        <v>10.523831471279358</v>
      </c>
      <c r="AB2460">
        <v>4.0774802877043372</v>
      </c>
      <c r="AC2460">
        <v>-15.75908323018766</v>
      </c>
      <c r="AD2460">
        <v>2</v>
      </c>
      <c r="AE2460">
        <v>0</v>
      </c>
      <c r="AF2460">
        <v>0</v>
      </c>
      <c r="AG2460">
        <v>0</v>
      </c>
      <c r="AH2460">
        <v>2</v>
      </c>
      <c r="AI2460">
        <v>0</v>
      </c>
      <c r="AJ2460">
        <v>5</v>
      </c>
      <c r="AK2460">
        <v>0</v>
      </c>
      <c r="AL2460">
        <v>2</v>
      </c>
      <c r="AM2460">
        <v>1</v>
      </c>
    </row>
    <row r="2461" spans="1:39">
      <c r="A2461">
        <v>8</v>
      </c>
      <c r="B2461">
        <v>77</v>
      </c>
      <c r="C2461">
        <v>2019</v>
      </c>
      <c r="D2461">
        <v>99</v>
      </c>
      <c r="E2461">
        <v>99</v>
      </c>
      <c r="F2461">
        <v>99</v>
      </c>
      <c r="G2461">
        <v>99</v>
      </c>
      <c r="H2461">
        <v>1</v>
      </c>
      <c r="I2461">
        <v>99</v>
      </c>
      <c r="J2461">
        <v>109</v>
      </c>
      <c r="K2461">
        <v>99</v>
      </c>
      <c r="L2461">
        <v>99</v>
      </c>
      <c r="M2461">
        <v>99</v>
      </c>
      <c r="N2461">
        <v>99</v>
      </c>
      <c r="O2461">
        <v>99</v>
      </c>
      <c r="P2461">
        <v>9999</v>
      </c>
      <c r="Q2461">
        <v>156</v>
      </c>
      <c r="R2461">
        <v>5212</v>
      </c>
      <c r="S2461">
        <v>5212</v>
      </c>
      <c r="T2461">
        <v>15.808790075525499</v>
      </c>
      <c r="U2461">
        <v>16.222858828319559</v>
      </c>
      <c r="V2461">
        <v>14.643514965464304</v>
      </c>
      <c r="W2461">
        <v>58.410399079048346</v>
      </c>
      <c r="X2461">
        <v>169.02701408284437</v>
      </c>
      <c r="Y2461">
        <v>156.01193399846528</v>
      </c>
      <c r="Z2461">
        <v>156.01193399846528</v>
      </c>
      <c r="AA2461">
        <v>34.245312706761815</v>
      </c>
      <c r="AB2461">
        <v>5.3412906058131409</v>
      </c>
      <c r="AC2461">
        <v>-51.679994792111955</v>
      </c>
      <c r="AD2461">
        <v>209</v>
      </c>
      <c r="AE2461">
        <v>0</v>
      </c>
      <c r="AF2461">
        <v>0</v>
      </c>
      <c r="AG2461">
        <v>19</v>
      </c>
      <c r="AH2461">
        <v>327</v>
      </c>
      <c r="AI2461">
        <v>47</v>
      </c>
      <c r="AJ2461">
        <v>45</v>
      </c>
      <c r="AK2461">
        <v>24</v>
      </c>
      <c r="AL2461">
        <v>11</v>
      </c>
      <c r="AM2461">
        <v>25</v>
      </c>
    </row>
    <row r="2462" spans="1:39">
      <c r="A2462">
        <v>8</v>
      </c>
      <c r="B2462">
        <v>78</v>
      </c>
      <c r="C2462">
        <v>2019</v>
      </c>
      <c r="D2462">
        <v>99</v>
      </c>
      <c r="E2462">
        <v>99</v>
      </c>
      <c r="F2462">
        <v>99</v>
      </c>
      <c r="G2462">
        <v>99</v>
      </c>
      <c r="H2462">
        <v>1</v>
      </c>
      <c r="I2462">
        <v>99</v>
      </c>
      <c r="J2462">
        <v>111</v>
      </c>
      <c r="K2462">
        <v>99</v>
      </c>
      <c r="L2462">
        <v>99</v>
      </c>
      <c r="M2462">
        <v>99</v>
      </c>
      <c r="N2462">
        <v>99</v>
      </c>
      <c r="O2462">
        <v>99</v>
      </c>
      <c r="P2462">
        <v>9999</v>
      </c>
      <c r="Q2462">
        <v>125</v>
      </c>
      <c r="R2462">
        <v>7132</v>
      </c>
      <c r="S2462">
        <v>7132</v>
      </c>
      <c r="T2462">
        <v>21.632442597591673</v>
      </c>
      <c r="U2462">
        <v>22.230782097644095</v>
      </c>
      <c r="V2462">
        <v>15.020891755468311</v>
      </c>
      <c r="W2462">
        <v>58.977285473920361</v>
      </c>
      <c r="X2462">
        <v>169.2686556371753</v>
      </c>
      <c r="Y2462">
        <v>156.23496915311244</v>
      </c>
      <c r="Z2462">
        <v>156.23496915311244</v>
      </c>
      <c r="AA2462">
        <v>30.662025019232921</v>
      </c>
      <c r="AB2462">
        <v>4.5756910950176062</v>
      </c>
      <c r="AC2462">
        <v>-44.864969616081858</v>
      </c>
      <c r="AD2462">
        <v>329</v>
      </c>
      <c r="AE2462">
        <v>0</v>
      </c>
      <c r="AF2462">
        <v>0</v>
      </c>
      <c r="AG2462">
        <v>17</v>
      </c>
      <c r="AH2462">
        <v>1006</v>
      </c>
      <c r="AI2462">
        <v>79</v>
      </c>
      <c r="AJ2462">
        <v>159</v>
      </c>
      <c r="AK2462">
        <v>68</v>
      </c>
      <c r="AL2462">
        <v>51</v>
      </c>
      <c r="AM2462">
        <v>21</v>
      </c>
    </row>
    <row r="2463" spans="1:39">
      <c r="A2463">
        <v>8</v>
      </c>
      <c r="B2463">
        <v>79</v>
      </c>
      <c r="C2463">
        <v>2019</v>
      </c>
      <c r="D2463">
        <v>99</v>
      </c>
      <c r="E2463">
        <v>99</v>
      </c>
      <c r="F2463">
        <v>99</v>
      </c>
      <c r="G2463">
        <v>99</v>
      </c>
      <c r="H2463">
        <v>1</v>
      </c>
      <c r="I2463">
        <v>99</v>
      </c>
      <c r="J2463">
        <v>113</v>
      </c>
      <c r="K2463">
        <v>99</v>
      </c>
      <c r="L2463">
        <v>99</v>
      </c>
      <c r="M2463">
        <v>99</v>
      </c>
      <c r="N2463">
        <v>99</v>
      </c>
      <c r="O2463">
        <v>99</v>
      </c>
      <c r="P2463">
        <v>9999</v>
      </c>
    </row>
    <row r="2464" spans="1:39">
      <c r="A2464">
        <v>8</v>
      </c>
      <c r="B2464">
        <v>80</v>
      </c>
      <c r="C2464">
        <v>2019</v>
      </c>
      <c r="D2464">
        <v>99</v>
      </c>
      <c r="E2464">
        <v>99</v>
      </c>
      <c r="F2464">
        <v>99</v>
      </c>
      <c r="G2464">
        <v>99</v>
      </c>
      <c r="H2464">
        <v>1</v>
      </c>
      <c r="I2464">
        <v>99</v>
      </c>
      <c r="J2464">
        <v>116</v>
      </c>
      <c r="K2464">
        <v>99</v>
      </c>
      <c r="L2464">
        <v>99</v>
      </c>
      <c r="M2464">
        <v>99</v>
      </c>
      <c r="N2464">
        <v>99</v>
      </c>
      <c r="O2464">
        <v>99</v>
      </c>
      <c r="P2464">
        <v>9999</v>
      </c>
      <c r="Q2464">
        <v>47</v>
      </c>
      <c r="R2464">
        <v>1976</v>
      </c>
      <c r="S2464">
        <v>1941</v>
      </c>
      <c r="T2464">
        <v>5.9935090539597802</v>
      </c>
      <c r="U2464">
        <v>5.9069982281895808</v>
      </c>
      <c r="V2464">
        <v>14.695344129554652</v>
      </c>
      <c r="W2464">
        <v>58.426584234930417</v>
      </c>
      <c r="X2464">
        <v>165.25172053811485</v>
      </c>
      <c r="Y2464">
        <v>149.83550607287441</v>
      </c>
      <c r="Z2464">
        <v>152.53733127253983</v>
      </c>
      <c r="AA2464">
        <v>30.810502864235701</v>
      </c>
      <c r="AB2464">
        <v>4.6354361767726244</v>
      </c>
      <c r="AC2464">
        <v>-39.670784645923504</v>
      </c>
      <c r="AD2464">
        <v>24</v>
      </c>
      <c r="AE2464">
        <v>0</v>
      </c>
      <c r="AF2464">
        <v>0</v>
      </c>
      <c r="AG2464">
        <v>1</v>
      </c>
      <c r="AH2464">
        <v>50</v>
      </c>
      <c r="AI2464">
        <v>7</v>
      </c>
      <c r="AJ2464">
        <v>3</v>
      </c>
      <c r="AK2464">
        <v>1</v>
      </c>
      <c r="AL2464">
        <v>10</v>
      </c>
      <c r="AM2464">
        <v>1</v>
      </c>
    </row>
    <row r="2465" spans="1:39">
      <c r="A2465">
        <v>8</v>
      </c>
      <c r="B2465">
        <v>81</v>
      </c>
      <c r="C2465">
        <v>2019</v>
      </c>
      <c r="D2465">
        <v>99</v>
      </c>
      <c r="E2465">
        <v>99</v>
      </c>
      <c r="F2465">
        <v>99</v>
      </c>
      <c r="G2465">
        <v>99</v>
      </c>
      <c r="H2465">
        <v>2</v>
      </c>
      <c r="I2465">
        <v>99</v>
      </c>
      <c r="J2465">
        <v>117</v>
      </c>
      <c r="K2465">
        <v>99</v>
      </c>
      <c r="L2465">
        <v>99</v>
      </c>
      <c r="M2465">
        <v>99</v>
      </c>
      <c r="N2465">
        <v>99</v>
      </c>
      <c r="O2465">
        <v>99</v>
      </c>
      <c r="P2465">
        <v>9999</v>
      </c>
      <c r="Q2465">
        <v>73</v>
      </c>
      <c r="R2465">
        <v>2801</v>
      </c>
      <c r="S2465">
        <v>2801</v>
      </c>
      <c r="T2465">
        <v>8.4958597470350909</v>
      </c>
      <c r="U2465">
        <v>8.3265233842744237</v>
      </c>
      <c r="V2465">
        <v>14.976794002142096</v>
      </c>
      <c r="W2465">
        <v>58.933952159942891</v>
      </c>
      <c r="X2465">
        <v>161.42980973750667</v>
      </c>
      <c r="Y2465">
        <v>148.99971438771877</v>
      </c>
      <c r="Z2465">
        <v>148.99971438771877</v>
      </c>
      <c r="AA2465">
        <v>29.359059111891597</v>
      </c>
      <c r="AB2465">
        <v>4.5400664306968563</v>
      </c>
      <c r="AC2465">
        <v>-49.927547183580877</v>
      </c>
      <c r="AD2465">
        <v>95</v>
      </c>
      <c r="AE2465">
        <v>0</v>
      </c>
      <c r="AF2465">
        <v>0</v>
      </c>
      <c r="AG2465">
        <v>11</v>
      </c>
      <c r="AH2465">
        <v>315</v>
      </c>
      <c r="AI2465">
        <v>124</v>
      </c>
      <c r="AJ2465">
        <v>108</v>
      </c>
      <c r="AK2465">
        <v>49</v>
      </c>
      <c r="AL2465">
        <v>46</v>
      </c>
      <c r="AM2465">
        <v>13</v>
      </c>
    </row>
    <row r="2466" spans="1:39">
      <c r="A2466">
        <v>8</v>
      </c>
      <c r="B2466">
        <v>82</v>
      </c>
      <c r="C2466">
        <v>2019</v>
      </c>
      <c r="D2466">
        <v>99</v>
      </c>
      <c r="E2466">
        <v>99</v>
      </c>
      <c r="F2466">
        <v>99</v>
      </c>
      <c r="G2466">
        <v>99</v>
      </c>
      <c r="H2466">
        <v>1</v>
      </c>
      <c r="I2466">
        <v>99</v>
      </c>
      <c r="J2466">
        <v>121</v>
      </c>
      <c r="K2466">
        <v>99</v>
      </c>
      <c r="L2466">
        <v>99</v>
      </c>
      <c r="M2466">
        <v>99</v>
      </c>
      <c r="N2466">
        <v>99</v>
      </c>
      <c r="O2466">
        <v>99</v>
      </c>
      <c r="P2466">
        <v>9999</v>
      </c>
      <c r="Q2466">
        <v>69</v>
      </c>
      <c r="R2466">
        <v>276</v>
      </c>
      <c r="S2466">
        <v>276</v>
      </c>
      <c r="T2466">
        <v>0.83715005004701371</v>
      </c>
      <c r="U2466">
        <v>0.74839877082547646</v>
      </c>
      <c r="V2466">
        <v>14.695652173913045</v>
      </c>
      <c r="W2466">
        <v>58.289855072463759</v>
      </c>
      <c r="X2466">
        <v>147.2506162953193</v>
      </c>
      <c r="Y2466">
        <v>135.9123188405797</v>
      </c>
      <c r="Z2466">
        <v>135.9123188405797</v>
      </c>
      <c r="AA2466">
        <v>14.798927462598828</v>
      </c>
      <c r="AB2466">
        <v>3.757510158029064</v>
      </c>
      <c r="AC2466">
        <v>-22.131103300610121</v>
      </c>
      <c r="AD2466">
        <v>8</v>
      </c>
      <c r="AE2466">
        <v>0</v>
      </c>
      <c r="AF2466">
        <v>0</v>
      </c>
      <c r="AG2466">
        <v>2</v>
      </c>
      <c r="AH2466">
        <v>5</v>
      </c>
      <c r="AI2466">
        <v>3</v>
      </c>
      <c r="AJ2466">
        <v>8</v>
      </c>
      <c r="AK2466">
        <v>2</v>
      </c>
      <c r="AL2466">
        <v>6</v>
      </c>
      <c r="AM2466">
        <v>3</v>
      </c>
    </row>
    <row r="2467" spans="1:39">
      <c r="A2467">
        <v>8</v>
      </c>
      <c r="B2467">
        <v>83</v>
      </c>
      <c r="C2467">
        <v>2019</v>
      </c>
      <c r="D2467">
        <v>99</v>
      </c>
      <c r="E2467">
        <v>99</v>
      </c>
      <c r="F2467">
        <v>99</v>
      </c>
      <c r="G2467">
        <v>99</v>
      </c>
      <c r="H2467">
        <v>1</v>
      </c>
      <c r="I2467">
        <v>99</v>
      </c>
      <c r="J2467">
        <v>134</v>
      </c>
      <c r="K2467">
        <v>99</v>
      </c>
      <c r="L2467">
        <v>99</v>
      </c>
      <c r="M2467">
        <v>99</v>
      </c>
      <c r="N2467">
        <v>99</v>
      </c>
      <c r="O2467">
        <v>99</v>
      </c>
      <c r="P2467">
        <v>9999</v>
      </c>
      <c r="Q2467">
        <v>38</v>
      </c>
      <c r="R2467">
        <v>1195</v>
      </c>
      <c r="S2467">
        <v>1195</v>
      </c>
      <c r="T2467">
        <v>3.6246170645151512</v>
      </c>
      <c r="U2467">
        <v>3.6378375453666312</v>
      </c>
      <c r="V2467">
        <v>15.177405857740588</v>
      </c>
      <c r="W2467">
        <v>59.380753138075313</v>
      </c>
      <c r="X2467">
        <v>165.31358087372004</v>
      </c>
      <c r="Y2467">
        <v>152.58443514644347</v>
      </c>
      <c r="Z2467">
        <v>152.58443514644347</v>
      </c>
      <c r="AA2467">
        <v>28.326543733944646</v>
      </c>
      <c r="AB2467">
        <v>4.7229305598272511</v>
      </c>
      <c r="AC2467">
        <v>-27.673671626250194</v>
      </c>
      <c r="AD2467">
        <v>76</v>
      </c>
      <c r="AE2467">
        <v>1</v>
      </c>
      <c r="AF2467">
        <v>0</v>
      </c>
      <c r="AG2467">
        <v>7</v>
      </c>
      <c r="AH2467">
        <v>192</v>
      </c>
      <c r="AI2467">
        <v>42</v>
      </c>
      <c r="AJ2467">
        <v>6</v>
      </c>
      <c r="AK2467">
        <v>9</v>
      </c>
      <c r="AL2467">
        <v>13</v>
      </c>
      <c r="AM2467">
        <v>2</v>
      </c>
    </row>
    <row r="2468" spans="1:39">
      <c r="A2468">
        <v>8</v>
      </c>
      <c r="B2468">
        <v>84</v>
      </c>
      <c r="C2468">
        <v>2019</v>
      </c>
      <c r="D2468">
        <v>99</v>
      </c>
      <c r="E2468">
        <v>99</v>
      </c>
      <c r="F2468">
        <v>99</v>
      </c>
      <c r="G2468">
        <v>99</v>
      </c>
      <c r="H2468">
        <v>2</v>
      </c>
      <c r="I2468">
        <v>99</v>
      </c>
      <c r="J2468">
        <v>141</v>
      </c>
      <c r="K2468">
        <v>99</v>
      </c>
      <c r="L2468">
        <v>99</v>
      </c>
      <c r="M2468">
        <v>99</v>
      </c>
      <c r="N2468">
        <v>99</v>
      </c>
      <c r="O2468">
        <v>99</v>
      </c>
      <c r="P2468">
        <v>9999</v>
      </c>
      <c r="Q2468">
        <v>32</v>
      </c>
      <c r="R2468">
        <v>598</v>
      </c>
      <c r="S2468">
        <v>598</v>
      </c>
      <c r="T2468">
        <v>1.8138251084351964</v>
      </c>
      <c r="U2468">
        <v>1.5730802766903595</v>
      </c>
      <c r="V2468">
        <v>15.951505016722409</v>
      </c>
      <c r="W2468">
        <v>61.484949832775918</v>
      </c>
      <c r="X2468">
        <v>142.85085351315502</v>
      </c>
      <c r="Y2468">
        <v>131.8513377926422</v>
      </c>
      <c r="Z2468">
        <v>131.8513377926422</v>
      </c>
      <c r="AA2468">
        <v>27.390129985422544</v>
      </c>
      <c r="AB2468">
        <v>4.272366788335475</v>
      </c>
      <c r="AC2468">
        <v>-31.144035926834253</v>
      </c>
      <c r="AD2468">
        <v>8</v>
      </c>
      <c r="AE2468">
        <v>0</v>
      </c>
      <c r="AF2468">
        <v>0</v>
      </c>
      <c r="AG2468">
        <v>0</v>
      </c>
      <c r="AH2468">
        <v>18</v>
      </c>
      <c r="AI2468">
        <v>1</v>
      </c>
      <c r="AJ2468">
        <v>9</v>
      </c>
      <c r="AK2468">
        <v>2</v>
      </c>
      <c r="AL2468">
        <v>4</v>
      </c>
      <c r="AM2468">
        <v>3</v>
      </c>
    </row>
    <row r="2469" spans="1:39">
      <c r="A2469">
        <v>8</v>
      </c>
      <c r="B2469">
        <v>85</v>
      </c>
      <c r="C2469">
        <v>2019</v>
      </c>
      <c r="D2469">
        <v>99</v>
      </c>
      <c r="E2469">
        <v>99</v>
      </c>
      <c r="F2469">
        <v>99</v>
      </c>
      <c r="G2469">
        <v>99</v>
      </c>
      <c r="H2469">
        <v>2</v>
      </c>
      <c r="I2469">
        <v>99</v>
      </c>
      <c r="J2469">
        <v>143</v>
      </c>
      <c r="K2469">
        <v>99</v>
      </c>
      <c r="L2469">
        <v>99</v>
      </c>
      <c r="M2469">
        <v>99</v>
      </c>
      <c r="N2469">
        <v>99</v>
      </c>
      <c r="O2469">
        <v>99</v>
      </c>
      <c r="P2469">
        <v>9999</v>
      </c>
    </row>
    <row r="2470" spans="1:39">
      <c r="A2470">
        <v>8</v>
      </c>
      <c r="B2470">
        <v>86</v>
      </c>
      <c r="C2470">
        <v>2019</v>
      </c>
      <c r="D2470">
        <v>99</v>
      </c>
      <c r="E2470">
        <v>99</v>
      </c>
      <c r="F2470">
        <v>99</v>
      </c>
      <c r="G2470">
        <v>99</v>
      </c>
      <c r="H2470">
        <v>2</v>
      </c>
      <c r="I2470">
        <v>99</v>
      </c>
      <c r="J2470">
        <v>147</v>
      </c>
      <c r="K2470">
        <v>99</v>
      </c>
      <c r="L2470">
        <v>99</v>
      </c>
      <c r="M2470">
        <v>99</v>
      </c>
      <c r="N2470">
        <v>99</v>
      </c>
      <c r="O2470">
        <v>99</v>
      </c>
      <c r="P2470">
        <v>9999</v>
      </c>
      <c r="Q2470">
        <v>25</v>
      </c>
      <c r="R2470">
        <v>151</v>
      </c>
      <c r="S2470">
        <v>151</v>
      </c>
      <c r="T2470">
        <v>0.45800600564166322</v>
      </c>
      <c r="U2470">
        <v>0.40652004207910114</v>
      </c>
      <c r="V2470">
        <v>14.834437086092709</v>
      </c>
      <c r="W2470">
        <v>58.549668874172198</v>
      </c>
      <c r="X2470">
        <v>146.1968960989575</v>
      </c>
      <c r="Y2470">
        <v>134.93973509933778</v>
      </c>
      <c r="Z2470">
        <v>134.93973509933778</v>
      </c>
      <c r="AA2470">
        <v>14.477258162487718</v>
      </c>
      <c r="AB2470">
        <v>4.1760730337328749</v>
      </c>
      <c r="AC2470">
        <v>-41.900824615941609</v>
      </c>
      <c r="AD2470">
        <v>6</v>
      </c>
      <c r="AE2470">
        <v>0</v>
      </c>
      <c r="AF2470">
        <v>0</v>
      </c>
      <c r="AG2470">
        <v>3</v>
      </c>
      <c r="AH2470">
        <v>5</v>
      </c>
      <c r="AI2470">
        <v>1</v>
      </c>
      <c r="AJ2470">
        <v>6</v>
      </c>
      <c r="AK2470">
        <v>0</v>
      </c>
      <c r="AL2470">
        <v>9</v>
      </c>
      <c r="AM2470">
        <v>6</v>
      </c>
    </row>
    <row r="2471" spans="1:39">
      <c r="A2471">
        <v>8</v>
      </c>
      <c r="B2471">
        <v>87</v>
      </c>
      <c r="C2471">
        <v>2019</v>
      </c>
      <c r="D2471">
        <v>99</v>
      </c>
      <c r="E2471">
        <v>99</v>
      </c>
      <c r="F2471">
        <v>99</v>
      </c>
      <c r="G2471">
        <v>99</v>
      </c>
      <c r="H2471">
        <v>1</v>
      </c>
      <c r="I2471">
        <v>99</v>
      </c>
      <c r="J2471">
        <v>155</v>
      </c>
      <c r="K2471">
        <v>99</v>
      </c>
      <c r="L2471">
        <v>99</v>
      </c>
      <c r="M2471">
        <v>99</v>
      </c>
      <c r="N2471">
        <v>99</v>
      </c>
      <c r="O2471">
        <v>99</v>
      </c>
      <c r="P2471">
        <v>9999</v>
      </c>
      <c r="Q2471">
        <v>11</v>
      </c>
      <c r="R2471">
        <v>319</v>
      </c>
      <c r="S2471">
        <v>319</v>
      </c>
      <c r="T2471">
        <v>0.96757560132245435</v>
      </c>
      <c r="U2471">
        <v>1.0009695398959011</v>
      </c>
      <c r="V2471">
        <v>14.733542319749221</v>
      </c>
      <c r="W2471">
        <v>58.764890282131645</v>
      </c>
      <c r="X2471">
        <v>170.39753835285643</v>
      </c>
      <c r="Y2471">
        <v>157.27692789968663</v>
      </c>
      <c r="Z2471">
        <v>157.27692789968663</v>
      </c>
      <c r="AA2471">
        <v>32.996522681299005</v>
      </c>
      <c r="AB2471">
        <v>5.3852715579488128</v>
      </c>
      <c r="AC2471">
        <v>-55.170101053644416</v>
      </c>
      <c r="AD2471">
        <v>13</v>
      </c>
      <c r="AE2471">
        <v>1</v>
      </c>
      <c r="AF2471">
        <v>0</v>
      </c>
      <c r="AG2471">
        <v>1</v>
      </c>
      <c r="AH2471">
        <v>31</v>
      </c>
      <c r="AI2471">
        <v>6</v>
      </c>
      <c r="AJ2471">
        <v>0</v>
      </c>
      <c r="AK2471">
        <v>9</v>
      </c>
      <c r="AL2471">
        <v>11</v>
      </c>
      <c r="AM2471">
        <v>0</v>
      </c>
    </row>
    <row r="2472" spans="1:39">
      <c r="A2472">
        <v>8</v>
      </c>
      <c r="B2472">
        <v>88</v>
      </c>
      <c r="C2472">
        <v>2019</v>
      </c>
      <c r="D2472">
        <v>99</v>
      </c>
      <c r="E2472">
        <v>99</v>
      </c>
      <c r="F2472">
        <v>99</v>
      </c>
      <c r="G2472">
        <v>99</v>
      </c>
      <c r="H2472">
        <v>2</v>
      </c>
      <c r="I2472">
        <v>99</v>
      </c>
      <c r="J2472">
        <v>160</v>
      </c>
      <c r="K2472">
        <v>99</v>
      </c>
      <c r="L2472">
        <v>99</v>
      </c>
      <c r="M2472">
        <v>99</v>
      </c>
      <c r="N2472">
        <v>99</v>
      </c>
      <c r="O2472">
        <v>99</v>
      </c>
      <c r="P2472">
        <v>9999</v>
      </c>
      <c r="Q2472">
        <v>55</v>
      </c>
      <c r="R2472">
        <v>402</v>
      </c>
      <c r="S2472">
        <v>402</v>
      </c>
      <c r="T2472">
        <v>1.2193272468076064</v>
      </c>
      <c r="U2472">
        <v>1.1100848748424477</v>
      </c>
      <c r="V2472">
        <v>13.955223880597019</v>
      </c>
      <c r="W2472">
        <v>56.950248756218897</v>
      </c>
      <c r="X2472">
        <v>149.95580062849339</v>
      </c>
      <c r="Y2472">
        <v>138.40920398009959</v>
      </c>
      <c r="Z2472">
        <v>138.40920398009959</v>
      </c>
      <c r="AA2472">
        <v>10.916803874257981</v>
      </c>
      <c r="AB2472">
        <v>4.3207831008727222</v>
      </c>
      <c r="AC2472">
        <v>-27.963386400778734</v>
      </c>
      <c r="AD2472">
        <v>8</v>
      </c>
      <c r="AE2472">
        <v>0</v>
      </c>
      <c r="AF2472">
        <v>0</v>
      </c>
      <c r="AG2472">
        <v>6</v>
      </c>
      <c r="AH2472">
        <v>19</v>
      </c>
      <c r="AI2472">
        <v>10</v>
      </c>
      <c r="AJ2472">
        <v>20</v>
      </c>
      <c r="AK2472">
        <v>0</v>
      </c>
      <c r="AL2472">
        <v>39</v>
      </c>
      <c r="AM2472">
        <v>15</v>
      </c>
    </row>
    <row r="2473" spans="1:39">
      <c r="A2473">
        <v>8</v>
      </c>
      <c r="B2473">
        <v>89</v>
      </c>
      <c r="C2473">
        <v>2019</v>
      </c>
      <c r="D2473">
        <v>99</v>
      </c>
      <c r="E2473">
        <v>99</v>
      </c>
      <c r="F2473">
        <v>99</v>
      </c>
      <c r="G2473">
        <v>99</v>
      </c>
      <c r="H2473">
        <v>1</v>
      </c>
      <c r="I2473">
        <v>99</v>
      </c>
      <c r="J2473">
        <v>171</v>
      </c>
      <c r="K2473">
        <v>99</v>
      </c>
      <c r="L2473">
        <v>99</v>
      </c>
      <c r="M2473">
        <v>99</v>
      </c>
      <c r="N2473">
        <v>99</v>
      </c>
      <c r="O2473">
        <v>99</v>
      </c>
      <c r="P2473">
        <v>9999</v>
      </c>
      <c r="Q2473">
        <v>36</v>
      </c>
      <c r="R2473">
        <v>2309</v>
      </c>
      <c r="S2473">
        <v>2309</v>
      </c>
      <c r="T2473">
        <v>7.0035487882556335</v>
      </c>
      <c r="U2473">
        <v>6.9968415935089361</v>
      </c>
      <c r="V2473">
        <v>14.931572109138155</v>
      </c>
      <c r="W2473">
        <v>58.880034647033362</v>
      </c>
      <c r="X2473">
        <v>164.55506199069373</v>
      </c>
      <c r="Y2473">
        <v>151.8843222174103</v>
      </c>
      <c r="Z2473">
        <v>151.8843222174103</v>
      </c>
      <c r="AA2473">
        <v>30.704407322803444</v>
      </c>
      <c r="AB2473">
        <v>4.6062721844803525</v>
      </c>
      <c r="AC2473">
        <v>-45.063671876876469</v>
      </c>
      <c r="AD2473">
        <v>79</v>
      </c>
      <c r="AE2473">
        <v>0</v>
      </c>
      <c r="AF2473">
        <v>0</v>
      </c>
      <c r="AG2473">
        <v>1</v>
      </c>
      <c r="AH2473">
        <v>208</v>
      </c>
      <c r="AI2473">
        <v>14</v>
      </c>
      <c r="AJ2473">
        <v>59</v>
      </c>
      <c r="AK2473">
        <v>19</v>
      </c>
      <c r="AL2473">
        <v>11</v>
      </c>
      <c r="AM2473">
        <v>2</v>
      </c>
    </row>
    <row r="2474" spans="1:39">
      <c r="A2474">
        <v>8</v>
      </c>
      <c r="B2474">
        <v>90</v>
      </c>
      <c r="C2474">
        <v>2019</v>
      </c>
      <c r="D2474">
        <v>99</v>
      </c>
      <c r="E2474">
        <v>99</v>
      </c>
      <c r="F2474">
        <v>99</v>
      </c>
      <c r="G2474">
        <v>99</v>
      </c>
      <c r="H2474">
        <v>2</v>
      </c>
      <c r="I2474">
        <v>99</v>
      </c>
      <c r="J2474">
        <v>181</v>
      </c>
      <c r="K2474">
        <v>99</v>
      </c>
      <c r="L2474">
        <v>99</v>
      </c>
      <c r="M2474">
        <v>99</v>
      </c>
      <c r="N2474">
        <v>99</v>
      </c>
      <c r="O2474">
        <v>99</v>
      </c>
      <c r="P2474">
        <v>9999</v>
      </c>
      <c r="Q2474">
        <v>7</v>
      </c>
      <c r="R2474">
        <v>252</v>
      </c>
      <c r="S2474">
        <v>252</v>
      </c>
      <c r="T2474">
        <v>0.76435439352118661</v>
      </c>
      <c r="U2474">
        <v>0.67988695910184016</v>
      </c>
      <c r="V2474">
        <v>16.75</v>
      </c>
      <c r="W2474">
        <v>62.503968253968253</v>
      </c>
      <c r="X2474">
        <v>146.51068805998389</v>
      </c>
      <c r="Y2474">
        <v>135.22936507936512</v>
      </c>
      <c r="Z2474">
        <v>135.22936507936512</v>
      </c>
      <c r="AA2474">
        <v>32.584428960900837</v>
      </c>
      <c r="AB2474">
        <v>2.2826085326393399</v>
      </c>
      <c r="AC2474">
        <v>-21.910052425980997</v>
      </c>
      <c r="AD2474">
        <v>2</v>
      </c>
      <c r="AE2474">
        <v>0</v>
      </c>
      <c r="AF2474">
        <v>0</v>
      </c>
      <c r="AG2474">
        <v>0</v>
      </c>
      <c r="AH2474">
        <v>10</v>
      </c>
      <c r="AI2474">
        <v>6</v>
      </c>
      <c r="AJ2474">
        <v>1</v>
      </c>
      <c r="AK2474">
        <v>3</v>
      </c>
      <c r="AL2474">
        <v>0</v>
      </c>
      <c r="AM2474">
        <v>2</v>
      </c>
    </row>
    <row r="2475" spans="1:39">
      <c r="A2475">
        <v>8</v>
      </c>
      <c r="B2475">
        <v>91</v>
      </c>
      <c r="C2475">
        <v>2019</v>
      </c>
      <c r="D2475">
        <v>99</v>
      </c>
      <c r="E2475">
        <v>99</v>
      </c>
      <c r="F2475">
        <v>99</v>
      </c>
      <c r="G2475">
        <v>99</v>
      </c>
      <c r="H2475">
        <v>2</v>
      </c>
      <c r="I2475">
        <v>99</v>
      </c>
      <c r="J2475">
        <v>470</v>
      </c>
      <c r="K2475">
        <v>99</v>
      </c>
      <c r="L2475">
        <v>99</v>
      </c>
      <c r="M2475">
        <v>99</v>
      </c>
      <c r="N2475">
        <v>99</v>
      </c>
      <c r="O2475">
        <v>99</v>
      </c>
      <c r="P2475">
        <v>9999</v>
      </c>
      <c r="Q2475">
        <v>14</v>
      </c>
      <c r="R2475">
        <v>133</v>
      </c>
      <c r="S2475">
        <v>133</v>
      </c>
      <c r="T2475">
        <v>0.40340926324729298</v>
      </c>
      <c r="U2475">
        <v>0.35583845928307528</v>
      </c>
      <c r="V2475">
        <v>14.654135338345862</v>
      </c>
      <c r="W2475">
        <v>58.586466165413555</v>
      </c>
      <c r="X2475">
        <v>145.28955107161181</v>
      </c>
      <c r="Y2475">
        <v>134.10225563909776</v>
      </c>
      <c r="Z2475">
        <v>134.10225563909776</v>
      </c>
      <c r="AA2475">
        <v>23.72167076925712</v>
      </c>
      <c r="AB2475">
        <v>4.9525991043040385</v>
      </c>
      <c r="AC2475">
        <v>-22.99067325119228</v>
      </c>
      <c r="AD2475">
        <v>2</v>
      </c>
      <c r="AE2475">
        <v>0</v>
      </c>
      <c r="AF2475">
        <v>0</v>
      </c>
      <c r="AG2475">
        <v>0</v>
      </c>
      <c r="AH2475">
        <v>3</v>
      </c>
      <c r="AI2475">
        <v>0</v>
      </c>
      <c r="AJ2475">
        <v>4</v>
      </c>
      <c r="AK2475">
        <v>0</v>
      </c>
      <c r="AL2475">
        <v>0</v>
      </c>
      <c r="AM2475">
        <v>0</v>
      </c>
    </row>
    <row r="2476" spans="1:39">
      <c r="A2476">
        <v>8</v>
      </c>
      <c r="B2476">
        <v>92</v>
      </c>
      <c r="C2476">
        <v>2019</v>
      </c>
      <c r="D2476">
        <v>99</v>
      </c>
      <c r="E2476">
        <v>99</v>
      </c>
      <c r="F2476">
        <v>99</v>
      </c>
      <c r="G2476">
        <v>99</v>
      </c>
      <c r="H2476">
        <v>1</v>
      </c>
      <c r="I2476">
        <v>99</v>
      </c>
      <c r="J2476">
        <v>643</v>
      </c>
      <c r="K2476">
        <v>99</v>
      </c>
      <c r="L2476">
        <v>99</v>
      </c>
      <c r="M2476">
        <v>99</v>
      </c>
      <c r="N2476">
        <v>99</v>
      </c>
      <c r="O2476">
        <v>99</v>
      </c>
      <c r="P2476">
        <v>9999</v>
      </c>
      <c r="Q2476">
        <v>46</v>
      </c>
      <c r="R2476">
        <v>3321</v>
      </c>
      <c r="S2476">
        <v>3321</v>
      </c>
      <c r="T2476">
        <v>10.073098971761352</v>
      </c>
      <c r="U2476">
        <v>9.5902051970658366</v>
      </c>
      <c r="V2476">
        <v>15.19150858175248</v>
      </c>
      <c r="W2476">
        <v>59.367660343270117</v>
      </c>
      <c r="X2476">
        <v>156.81664629334409</v>
      </c>
      <c r="Y2476">
        <v>144.74176452875653</v>
      </c>
      <c r="Z2476">
        <v>144.74176452875653</v>
      </c>
      <c r="AA2476">
        <v>30.772861460825801</v>
      </c>
      <c r="AB2476">
        <v>4.4180137783304811</v>
      </c>
      <c r="AC2476">
        <v>-52.876136992784737</v>
      </c>
      <c r="AD2476">
        <v>127</v>
      </c>
      <c r="AE2476">
        <v>0</v>
      </c>
      <c r="AF2476">
        <v>0</v>
      </c>
      <c r="AG2476">
        <v>23</v>
      </c>
      <c r="AH2476">
        <v>388</v>
      </c>
      <c r="AI2476">
        <v>44</v>
      </c>
      <c r="AJ2476">
        <v>26</v>
      </c>
      <c r="AK2476">
        <v>17</v>
      </c>
      <c r="AL2476">
        <v>43</v>
      </c>
      <c r="AM2476">
        <v>19</v>
      </c>
    </row>
    <row r="2477" spans="1:39">
      <c r="A2477">
        <v>8</v>
      </c>
      <c r="B2477">
        <v>93</v>
      </c>
      <c r="C2477">
        <v>2019</v>
      </c>
      <c r="D2477">
        <v>99</v>
      </c>
      <c r="E2477">
        <v>99</v>
      </c>
      <c r="F2477">
        <v>99</v>
      </c>
      <c r="G2477">
        <v>99</v>
      </c>
      <c r="H2477">
        <v>1</v>
      </c>
      <c r="I2477">
        <v>99</v>
      </c>
      <c r="J2477">
        <v>802</v>
      </c>
      <c r="K2477">
        <v>99</v>
      </c>
      <c r="L2477">
        <v>99</v>
      </c>
      <c r="M2477">
        <v>99</v>
      </c>
      <c r="N2477">
        <v>99</v>
      </c>
      <c r="O2477">
        <v>99</v>
      </c>
      <c r="P2477">
        <v>9999</v>
      </c>
    </row>
    <row r="2478" spans="1:39">
      <c r="A2478">
        <v>8</v>
      </c>
      <c r="B2478">
        <v>94</v>
      </c>
      <c r="C2478">
        <v>2018</v>
      </c>
      <c r="D2478">
        <v>99</v>
      </c>
      <c r="E2478">
        <v>99</v>
      </c>
      <c r="F2478">
        <v>99</v>
      </c>
      <c r="G2478">
        <v>99</v>
      </c>
      <c r="H2478">
        <v>1</v>
      </c>
      <c r="I2478">
        <v>99</v>
      </c>
      <c r="J2478">
        <v>103</v>
      </c>
      <c r="K2478">
        <v>99</v>
      </c>
      <c r="L2478">
        <v>99</v>
      </c>
      <c r="M2478">
        <v>99</v>
      </c>
      <c r="N2478">
        <v>99</v>
      </c>
      <c r="O2478">
        <v>99</v>
      </c>
      <c r="P2478">
        <v>9999</v>
      </c>
      <c r="Q2478">
        <v>164</v>
      </c>
      <c r="R2478">
        <v>7299</v>
      </c>
      <c r="S2478">
        <v>7299</v>
      </c>
      <c r="T2478">
        <v>22.044699486559953</v>
      </c>
      <c r="U2478">
        <v>22.603006309891157</v>
      </c>
      <c r="V2478">
        <v>15.200575421290589</v>
      </c>
      <c r="W2478">
        <v>59.451294697903805</v>
      </c>
      <c r="X2478">
        <v>170.00644354285373</v>
      </c>
      <c r="Y2478">
        <v>156.91594739005379</v>
      </c>
      <c r="Z2478">
        <v>156.91594739005379</v>
      </c>
      <c r="AA2478">
        <v>30.559071295330039</v>
      </c>
      <c r="AB2478">
        <v>4.8725844362356812</v>
      </c>
      <c r="AC2478">
        <v>-48.792495471992225</v>
      </c>
      <c r="AD2478">
        <v>137</v>
      </c>
      <c r="AE2478">
        <v>0</v>
      </c>
      <c r="AF2478">
        <v>0</v>
      </c>
      <c r="AG2478">
        <v>11</v>
      </c>
      <c r="AH2478">
        <v>366</v>
      </c>
      <c r="AI2478">
        <v>72</v>
      </c>
      <c r="AJ2478">
        <v>52</v>
      </c>
      <c r="AK2478">
        <v>74</v>
      </c>
      <c r="AL2478">
        <v>133</v>
      </c>
      <c r="AM2478">
        <v>17</v>
      </c>
    </row>
    <row r="2479" spans="1:39">
      <c r="A2479">
        <v>8</v>
      </c>
      <c r="B2479">
        <v>95</v>
      </c>
      <c r="C2479">
        <v>2018</v>
      </c>
      <c r="D2479">
        <v>99</v>
      </c>
      <c r="E2479">
        <v>99</v>
      </c>
      <c r="F2479">
        <v>99</v>
      </c>
      <c r="G2479">
        <v>99</v>
      </c>
      <c r="H2479">
        <v>2</v>
      </c>
      <c r="I2479">
        <v>99</v>
      </c>
      <c r="J2479">
        <v>106</v>
      </c>
      <c r="K2479">
        <v>99</v>
      </c>
      <c r="L2479">
        <v>99</v>
      </c>
      <c r="M2479">
        <v>99</v>
      </c>
      <c r="N2479">
        <v>99</v>
      </c>
      <c r="O2479">
        <v>99</v>
      </c>
      <c r="P2479">
        <v>9999</v>
      </c>
      <c r="Q2479">
        <v>35</v>
      </c>
      <c r="R2479">
        <v>97</v>
      </c>
      <c r="S2479">
        <v>97</v>
      </c>
      <c r="T2479">
        <v>0.29296285110238601</v>
      </c>
      <c r="U2479">
        <v>0.26013805457247058</v>
      </c>
      <c r="V2479">
        <v>13.381443298969073</v>
      </c>
      <c r="W2479">
        <v>55.989690721649453</v>
      </c>
      <c r="X2479">
        <v>147.22945125152179</v>
      </c>
      <c r="Y2479">
        <v>135.89278350515465</v>
      </c>
      <c r="Z2479">
        <v>135.89278350515465</v>
      </c>
      <c r="AA2479">
        <v>10.534325311944016</v>
      </c>
      <c r="AB2479">
        <v>6.218520468050551</v>
      </c>
      <c r="AC2479">
        <v>37.086770371263746</v>
      </c>
      <c r="AD2479">
        <v>3</v>
      </c>
      <c r="AE2479">
        <v>0</v>
      </c>
      <c r="AF2479">
        <v>0</v>
      </c>
      <c r="AG2479">
        <v>0</v>
      </c>
      <c r="AH2479">
        <v>2</v>
      </c>
      <c r="AI2479">
        <v>1</v>
      </c>
      <c r="AJ2479">
        <v>6</v>
      </c>
      <c r="AK2479">
        <v>0</v>
      </c>
      <c r="AL2479">
        <v>11</v>
      </c>
      <c r="AM2479">
        <v>4</v>
      </c>
    </row>
    <row r="2480" spans="1:39">
      <c r="A2480">
        <v>8</v>
      </c>
      <c r="B2480">
        <v>96</v>
      </c>
      <c r="C2480">
        <v>2018</v>
      </c>
      <c r="D2480">
        <v>99</v>
      </c>
      <c r="E2480">
        <v>99</v>
      </c>
      <c r="F2480">
        <v>99</v>
      </c>
      <c r="G2480">
        <v>99</v>
      </c>
      <c r="H2480">
        <v>1</v>
      </c>
      <c r="I2480">
        <v>99</v>
      </c>
      <c r="J2480">
        <v>109</v>
      </c>
      <c r="K2480">
        <v>99</v>
      </c>
      <c r="L2480">
        <v>99</v>
      </c>
      <c r="M2480">
        <v>99</v>
      </c>
      <c r="N2480">
        <v>99</v>
      </c>
      <c r="O2480">
        <v>99</v>
      </c>
      <c r="P2480">
        <v>9999</v>
      </c>
      <c r="Q2480">
        <v>171</v>
      </c>
      <c r="R2480">
        <v>5934</v>
      </c>
      <c r="S2480">
        <v>5934</v>
      </c>
      <c r="T2480">
        <v>17.922077922077921</v>
      </c>
      <c r="U2480">
        <v>18.333378197424963</v>
      </c>
      <c r="V2480">
        <v>14.449949443882703</v>
      </c>
      <c r="W2480">
        <v>58.055443208628269</v>
      </c>
      <c r="X2480">
        <v>169.6123592818214</v>
      </c>
      <c r="Y2480">
        <v>156.55220761712133</v>
      </c>
      <c r="Z2480">
        <v>156.55220761712133</v>
      </c>
      <c r="AA2480">
        <v>32.035070535268851</v>
      </c>
      <c r="AB2480">
        <v>5.2437832803614999</v>
      </c>
      <c r="AC2480">
        <v>-50.878830067789693</v>
      </c>
      <c r="AD2480">
        <v>204</v>
      </c>
      <c r="AE2480">
        <v>0</v>
      </c>
      <c r="AF2480">
        <v>0</v>
      </c>
      <c r="AG2480">
        <v>16</v>
      </c>
      <c r="AH2480">
        <v>420</v>
      </c>
      <c r="AI2480">
        <v>44</v>
      </c>
      <c r="AJ2480">
        <v>42</v>
      </c>
      <c r="AK2480">
        <v>10</v>
      </c>
      <c r="AL2480">
        <v>16</v>
      </c>
      <c r="AM2480">
        <v>14</v>
      </c>
    </row>
    <row r="2481" spans="1:39">
      <c r="A2481">
        <v>8</v>
      </c>
      <c r="B2481">
        <v>97</v>
      </c>
      <c r="C2481">
        <v>2018</v>
      </c>
      <c r="D2481">
        <v>99</v>
      </c>
      <c r="E2481">
        <v>99</v>
      </c>
      <c r="F2481">
        <v>99</v>
      </c>
      <c r="G2481">
        <v>99</v>
      </c>
      <c r="H2481">
        <v>1</v>
      </c>
      <c r="I2481">
        <v>99</v>
      </c>
      <c r="J2481">
        <v>111</v>
      </c>
      <c r="K2481">
        <v>99</v>
      </c>
      <c r="L2481">
        <v>99</v>
      </c>
      <c r="M2481">
        <v>99</v>
      </c>
      <c r="N2481">
        <v>99</v>
      </c>
      <c r="O2481">
        <v>99</v>
      </c>
      <c r="P2481">
        <v>9999</v>
      </c>
      <c r="Q2481">
        <v>132</v>
      </c>
      <c r="R2481">
        <v>7414</v>
      </c>
      <c r="S2481">
        <v>7414</v>
      </c>
      <c r="T2481">
        <v>22.392026578073089</v>
      </c>
      <c r="U2481">
        <v>22.617513462582433</v>
      </c>
      <c r="V2481">
        <v>14.858645805233344</v>
      </c>
      <c r="W2481">
        <v>58.683032101429696</v>
      </c>
      <c r="X2481">
        <v>167.47686216905069</v>
      </c>
      <c r="Y2481">
        <v>154.58114378203396</v>
      </c>
      <c r="Z2481">
        <v>154.58114378203396</v>
      </c>
      <c r="AA2481">
        <v>30.224589824146197</v>
      </c>
      <c r="AB2481">
        <v>4.5307915368226004</v>
      </c>
      <c r="AC2481">
        <v>-45.475276418612637</v>
      </c>
      <c r="AD2481">
        <v>283</v>
      </c>
      <c r="AE2481">
        <v>0</v>
      </c>
      <c r="AF2481">
        <v>0</v>
      </c>
      <c r="AG2481">
        <v>20</v>
      </c>
      <c r="AH2481">
        <v>719</v>
      </c>
      <c r="AI2481">
        <v>65</v>
      </c>
      <c r="AJ2481">
        <v>65</v>
      </c>
      <c r="AK2481">
        <v>68</v>
      </c>
      <c r="AL2481">
        <v>95</v>
      </c>
      <c r="AM2481">
        <v>11</v>
      </c>
    </row>
    <row r="2482" spans="1:39">
      <c r="A2482">
        <v>8</v>
      </c>
      <c r="B2482">
        <v>98</v>
      </c>
      <c r="C2482">
        <v>2018</v>
      </c>
      <c r="D2482">
        <v>99</v>
      </c>
      <c r="E2482">
        <v>99</v>
      </c>
      <c r="F2482">
        <v>99</v>
      </c>
      <c r="G2482">
        <v>99</v>
      </c>
      <c r="H2482">
        <v>1</v>
      </c>
      <c r="I2482">
        <v>99</v>
      </c>
      <c r="J2482">
        <v>113</v>
      </c>
      <c r="K2482">
        <v>99</v>
      </c>
      <c r="L2482">
        <v>99</v>
      </c>
      <c r="M2482">
        <v>99</v>
      </c>
      <c r="N2482">
        <v>99</v>
      </c>
      <c r="O2482">
        <v>99</v>
      </c>
      <c r="P2482">
        <v>9999</v>
      </c>
    </row>
    <row r="2483" spans="1:39">
      <c r="A2483">
        <v>8</v>
      </c>
      <c r="B2483">
        <v>99</v>
      </c>
      <c r="C2483">
        <v>2018</v>
      </c>
      <c r="D2483">
        <v>99</v>
      </c>
      <c r="E2483">
        <v>99</v>
      </c>
      <c r="F2483">
        <v>99</v>
      </c>
      <c r="G2483">
        <v>99</v>
      </c>
      <c r="H2483">
        <v>1</v>
      </c>
      <c r="I2483">
        <v>99</v>
      </c>
      <c r="J2483">
        <v>116</v>
      </c>
      <c r="K2483">
        <v>99</v>
      </c>
      <c r="L2483">
        <v>99</v>
      </c>
      <c r="M2483">
        <v>99</v>
      </c>
      <c r="N2483">
        <v>99</v>
      </c>
      <c r="O2483">
        <v>99</v>
      </c>
      <c r="P2483">
        <v>9999</v>
      </c>
      <c r="Q2483">
        <v>51</v>
      </c>
      <c r="R2483">
        <v>2289</v>
      </c>
      <c r="S2483">
        <v>2289</v>
      </c>
      <c r="T2483">
        <v>6.9133192389006348</v>
      </c>
      <c r="U2483">
        <v>6.7626164864564222</v>
      </c>
      <c r="V2483">
        <v>14.7208387942333</v>
      </c>
      <c r="W2483">
        <v>58.466142420270849</v>
      </c>
      <c r="X2483">
        <v>162.19277556659691</v>
      </c>
      <c r="Y2483">
        <v>149.70393184796848</v>
      </c>
      <c r="Z2483">
        <v>149.70393184796848</v>
      </c>
      <c r="AA2483">
        <v>32.32611759580081</v>
      </c>
      <c r="AB2483">
        <v>4.7692781420585506</v>
      </c>
      <c r="AC2483">
        <v>-45.399737074501445</v>
      </c>
      <c r="AD2483">
        <v>25</v>
      </c>
      <c r="AE2483">
        <v>0</v>
      </c>
      <c r="AF2483">
        <v>0</v>
      </c>
      <c r="AG2483">
        <v>2</v>
      </c>
      <c r="AH2483">
        <v>52</v>
      </c>
      <c r="AI2483">
        <v>6</v>
      </c>
      <c r="AJ2483">
        <v>5</v>
      </c>
      <c r="AK2483">
        <v>1</v>
      </c>
      <c r="AL2483">
        <v>14</v>
      </c>
      <c r="AM2483">
        <v>7</v>
      </c>
    </row>
    <row r="2484" spans="1:39">
      <c r="A2484">
        <v>8</v>
      </c>
      <c r="B2484">
        <v>100</v>
      </c>
      <c r="C2484">
        <v>2018</v>
      </c>
      <c r="D2484">
        <v>99</v>
      </c>
      <c r="E2484">
        <v>99</v>
      </c>
      <c r="F2484">
        <v>99</v>
      </c>
      <c r="G2484">
        <v>99</v>
      </c>
      <c r="H2484">
        <v>2</v>
      </c>
      <c r="I2484">
        <v>99</v>
      </c>
      <c r="J2484">
        <v>117</v>
      </c>
      <c r="K2484">
        <v>99</v>
      </c>
      <c r="L2484">
        <v>99</v>
      </c>
      <c r="M2484">
        <v>99</v>
      </c>
      <c r="N2484">
        <v>99</v>
      </c>
      <c r="O2484">
        <v>99</v>
      </c>
      <c r="P2484">
        <v>9999</v>
      </c>
      <c r="Q2484">
        <v>48</v>
      </c>
      <c r="R2484">
        <v>310</v>
      </c>
      <c r="S2484">
        <v>310</v>
      </c>
      <c r="T2484">
        <v>0.93627302929628509</v>
      </c>
      <c r="U2484">
        <v>0.86983908684390909</v>
      </c>
      <c r="V2484">
        <v>14.145161290322578</v>
      </c>
      <c r="W2484">
        <v>57.270967741935507</v>
      </c>
      <c r="X2484">
        <v>154.04221857197777</v>
      </c>
      <c r="Y2484">
        <v>142.18096774193552</v>
      </c>
      <c r="Z2484">
        <v>142.18096774193552</v>
      </c>
      <c r="AA2484">
        <v>13.888214742755441</v>
      </c>
      <c r="AB2484">
        <v>3.9972727435160098</v>
      </c>
      <c r="AC2484">
        <v>-24.243390333439581</v>
      </c>
      <c r="AD2484">
        <v>6</v>
      </c>
      <c r="AE2484">
        <v>0</v>
      </c>
      <c r="AF2484">
        <v>0</v>
      </c>
      <c r="AG2484">
        <v>1</v>
      </c>
      <c r="AH2484">
        <v>45</v>
      </c>
      <c r="AI2484">
        <v>19</v>
      </c>
      <c r="AJ2484">
        <v>15</v>
      </c>
      <c r="AK2484">
        <v>0</v>
      </c>
      <c r="AL2484">
        <v>6</v>
      </c>
      <c r="AM2484">
        <v>0</v>
      </c>
    </row>
    <row r="2485" spans="1:39">
      <c r="A2485">
        <v>8</v>
      </c>
      <c r="B2485">
        <v>101</v>
      </c>
      <c r="C2485">
        <v>2018</v>
      </c>
      <c r="D2485">
        <v>99</v>
      </c>
      <c r="E2485">
        <v>99</v>
      </c>
      <c r="F2485">
        <v>99</v>
      </c>
      <c r="G2485">
        <v>99</v>
      </c>
      <c r="H2485">
        <v>1</v>
      </c>
      <c r="I2485">
        <v>99</v>
      </c>
      <c r="J2485">
        <v>121</v>
      </c>
      <c r="K2485">
        <v>99</v>
      </c>
      <c r="L2485">
        <v>99</v>
      </c>
      <c r="M2485">
        <v>99</v>
      </c>
      <c r="N2485">
        <v>99</v>
      </c>
      <c r="O2485">
        <v>99</v>
      </c>
      <c r="P2485">
        <v>9999</v>
      </c>
      <c r="Q2485">
        <v>64</v>
      </c>
      <c r="R2485">
        <v>279</v>
      </c>
      <c r="S2485">
        <v>279</v>
      </c>
      <c r="T2485">
        <v>0.8426457263666568</v>
      </c>
      <c r="U2485">
        <v>0.75079202225406261</v>
      </c>
      <c r="V2485">
        <v>14</v>
      </c>
      <c r="W2485">
        <v>57.068100358422953</v>
      </c>
      <c r="X2485">
        <v>147.73315936423612</v>
      </c>
      <c r="Y2485">
        <v>136.35770609318993</v>
      </c>
      <c r="Z2485">
        <v>136.35770609318993</v>
      </c>
      <c r="AA2485">
        <v>16.603201847350874</v>
      </c>
      <c r="AB2485">
        <v>4.5648281728880944</v>
      </c>
      <c r="AC2485">
        <v>-37.016627054193904</v>
      </c>
      <c r="AD2485">
        <v>8</v>
      </c>
      <c r="AE2485">
        <v>0</v>
      </c>
      <c r="AF2485">
        <v>0</v>
      </c>
      <c r="AG2485">
        <v>1</v>
      </c>
      <c r="AH2485">
        <v>3</v>
      </c>
      <c r="AI2485">
        <v>0</v>
      </c>
      <c r="AJ2485">
        <v>11</v>
      </c>
      <c r="AK2485">
        <v>0</v>
      </c>
      <c r="AL2485">
        <v>12</v>
      </c>
      <c r="AM2485">
        <v>4</v>
      </c>
    </row>
    <row r="2486" spans="1:39">
      <c r="A2486">
        <v>8</v>
      </c>
      <c r="B2486">
        <v>102</v>
      </c>
      <c r="C2486">
        <v>2018</v>
      </c>
      <c r="D2486">
        <v>99</v>
      </c>
      <c r="E2486">
        <v>99</v>
      </c>
      <c r="F2486">
        <v>99</v>
      </c>
      <c r="G2486">
        <v>99</v>
      </c>
      <c r="H2486">
        <v>1</v>
      </c>
      <c r="I2486">
        <v>99</v>
      </c>
      <c r="J2486">
        <v>134</v>
      </c>
      <c r="K2486">
        <v>99</v>
      </c>
      <c r="L2486">
        <v>99</v>
      </c>
      <c r="M2486">
        <v>99</v>
      </c>
      <c r="N2486">
        <v>99</v>
      </c>
      <c r="O2486">
        <v>99</v>
      </c>
      <c r="P2486">
        <v>9999</v>
      </c>
      <c r="Q2486">
        <v>36</v>
      </c>
      <c r="R2486">
        <v>1119</v>
      </c>
      <c r="S2486">
        <v>1119</v>
      </c>
      <c r="T2486">
        <v>3.3796436122017526</v>
      </c>
      <c r="U2486">
        <v>3.3446436892524072</v>
      </c>
      <c r="V2486">
        <v>15.273458445040218</v>
      </c>
      <c r="W2486">
        <v>59.520107238605902</v>
      </c>
      <c r="X2486">
        <v>164.09007423242988</v>
      </c>
      <c r="Y2486">
        <v>151.4551385165326</v>
      </c>
      <c r="Z2486">
        <v>151.4551385165326</v>
      </c>
      <c r="AA2486">
        <v>30.532040159095487</v>
      </c>
      <c r="AB2486">
        <v>4.7264110278170852</v>
      </c>
      <c r="AC2486">
        <v>-43.730622292607009</v>
      </c>
      <c r="AD2486">
        <v>59</v>
      </c>
      <c r="AE2486">
        <v>0</v>
      </c>
      <c r="AF2486">
        <v>0</v>
      </c>
      <c r="AG2486">
        <v>0</v>
      </c>
      <c r="AH2486">
        <v>198</v>
      </c>
      <c r="AI2486">
        <v>55</v>
      </c>
      <c r="AJ2486">
        <v>7</v>
      </c>
      <c r="AK2486">
        <v>24</v>
      </c>
      <c r="AL2486">
        <v>65</v>
      </c>
      <c r="AM2486">
        <v>1</v>
      </c>
    </row>
    <row r="2487" spans="1:39">
      <c r="A2487">
        <v>8</v>
      </c>
      <c r="B2487">
        <v>103</v>
      </c>
      <c r="C2487">
        <v>2018</v>
      </c>
      <c r="D2487">
        <v>99</v>
      </c>
      <c r="E2487">
        <v>99</v>
      </c>
      <c r="F2487">
        <v>99</v>
      </c>
      <c r="G2487">
        <v>99</v>
      </c>
      <c r="H2487">
        <v>2</v>
      </c>
      <c r="I2487">
        <v>99</v>
      </c>
      <c r="J2487">
        <v>141</v>
      </c>
      <c r="K2487">
        <v>99</v>
      </c>
      <c r="L2487">
        <v>99</v>
      </c>
      <c r="M2487">
        <v>99</v>
      </c>
      <c r="N2487">
        <v>99</v>
      </c>
      <c r="O2487">
        <v>99</v>
      </c>
      <c r="P2487">
        <v>9999</v>
      </c>
      <c r="Q2487">
        <v>15</v>
      </c>
      <c r="R2487">
        <v>38</v>
      </c>
      <c r="S2487">
        <v>38</v>
      </c>
      <c r="T2487">
        <v>0.1147689519782543</v>
      </c>
      <c r="U2487">
        <v>0.10612857438204588</v>
      </c>
      <c r="V2487">
        <v>13.210526315789476</v>
      </c>
      <c r="W2487">
        <v>55.815789473684198</v>
      </c>
      <c r="X2487">
        <v>153.32439984033755</v>
      </c>
      <c r="Y2487">
        <v>141.51842105263162</v>
      </c>
      <c r="Z2487">
        <v>141.51842105263162</v>
      </c>
      <c r="AA2487">
        <v>12.390952880887879</v>
      </c>
      <c r="AB2487">
        <v>6.7545511485839294</v>
      </c>
      <c r="AC2487">
        <v>-26.045944888313169</v>
      </c>
      <c r="AD2487">
        <v>2</v>
      </c>
      <c r="AE2487">
        <v>0</v>
      </c>
      <c r="AF2487">
        <v>0</v>
      </c>
      <c r="AG2487">
        <v>0</v>
      </c>
      <c r="AH2487">
        <v>2</v>
      </c>
      <c r="AI2487">
        <v>0</v>
      </c>
      <c r="AJ2487">
        <v>6</v>
      </c>
      <c r="AK2487">
        <v>0</v>
      </c>
      <c r="AL2487">
        <v>4</v>
      </c>
      <c r="AM2487">
        <v>2</v>
      </c>
    </row>
    <row r="2488" spans="1:39">
      <c r="A2488">
        <v>8</v>
      </c>
      <c r="B2488">
        <v>104</v>
      </c>
      <c r="C2488">
        <v>2018</v>
      </c>
      <c r="D2488">
        <v>99</v>
      </c>
      <c r="E2488">
        <v>99</v>
      </c>
      <c r="F2488">
        <v>99</v>
      </c>
      <c r="G2488">
        <v>99</v>
      </c>
      <c r="H2488">
        <v>2</v>
      </c>
      <c r="I2488">
        <v>99</v>
      </c>
      <c r="J2488">
        <v>143</v>
      </c>
      <c r="K2488">
        <v>99</v>
      </c>
      <c r="L2488">
        <v>99</v>
      </c>
      <c r="M2488">
        <v>99</v>
      </c>
      <c r="N2488">
        <v>99</v>
      </c>
      <c r="O2488">
        <v>99</v>
      </c>
      <c r="P2488">
        <v>9999</v>
      </c>
    </row>
    <row r="2489" spans="1:39">
      <c r="A2489">
        <v>8</v>
      </c>
      <c r="B2489">
        <v>105</v>
      </c>
      <c r="C2489">
        <v>2018</v>
      </c>
      <c r="D2489">
        <v>99</v>
      </c>
      <c r="E2489">
        <v>99</v>
      </c>
      <c r="F2489">
        <v>99</v>
      </c>
      <c r="G2489">
        <v>99</v>
      </c>
      <c r="H2489">
        <v>2</v>
      </c>
      <c r="I2489">
        <v>99</v>
      </c>
      <c r="J2489">
        <v>147</v>
      </c>
      <c r="K2489">
        <v>99</v>
      </c>
      <c r="L2489">
        <v>99</v>
      </c>
      <c r="M2489">
        <v>99</v>
      </c>
      <c r="N2489">
        <v>99</v>
      </c>
      <c r="O2489">
        <v>99</v>
      </c>
      <c r="P2489">
        <v>9999</v>
      </c>
      <c r="Q2489">
        <v>21</v>
      </c>
      <c r="R2489">
        <v>98</v>
      </c>
      <c r="S2489">
        <v>97</v>
      </c>
      <c r="T2489">
        <v>0.29598308668076106</v>
      </c>
      <c r="U2489">
        <v>0.26792546098248887</v>
      </c>
      <c r="V2489">
        <v>14.06122448979592</v>
      </c>
      <c r="W2489">
        <v>56.896907216494846</v>
      </c>
      <c r="X2489">
        <v>151.57649191854429</v>
      </c>
      <c r="Y2489">
        <v>138.53265306122449</v>
      </c>
      <c r="Z2489">
        <v>139.96082474226804</v>
      </c>
      <c r="AA2489">
        <v>14.527886846579516</v>
      </c>
      <c r="AB2489">
        <v>4.0727521434919964</v>
      </c>
      <c r="AC2489">
        <v>-41.847853378960032</v>
      </c>
      <c r="AD2489">
        <v>3</v>
      </c>
      <c r="AE2489">
        <v>0</v>
      </c>
      <c r="AF2489">
        <v>0</v>
      </c>
      <c r="AG2489">
        <v>1</v>
      </c>
      <c r="AH2489">
        <v>3</v>
      </c>
      <c r="AI2489">
        <v>0</v>
      </c>
      <c r="AJ2489">
        <v>2</v>
      </c>
      <c r="AK2489">
        <v>0</v>
      </c>
      <c r="AL2489">
        <v>10</v>
      </c>
      <c r="AM2489">
        <v>5</v>
      </c>
    </row>
    <row r="2490" spans="1:39">
      <c r="A2490">
        <v>8</v>
      </c>
      <c r="B2490">
        <v>106</v>
      </c>
      <c r="C2490">
        <v>2018</v>
      </c>
      <c r="D2490">
        <v>99</v>
      </c>
      <c r="E2490">
        <v>99</v>
      </c>
      <c r="F2490">
        <v>99</v>
      </c>
      <c r="G2490">
        <v>99</v>
      </c>
      <c r="H2490">
        <v>1</v>
      </c>
      <c r="I2490">
        <v>99</v>
      </c>
      <c r="J2490">
        <v>155</v>
      </c>
      <c r="K2490">
        <v>99</v>
      </c>
      <c r="L2490">
        <v>99</v>
      </c>
      <c r="M2490">
        <v>99</v>
      </c>
      <c r="N2490">
        <v>99</v>
      </c>
      <c r="O2490">
        <v>99</v>
      </c>
      <c r="P2490">
        <v>9999</v>
      </c>
      <c r="Q2490">
        <v>14</v>
      </c>
      <c r="R2490">
        <v>458</v>
      </c>
      <c r="S2490">
        <v>458</v>
      </c>
      <c r="T2490">
        <v>1.3832678948958019</v>
      </c>
      <c r="U2490">
        <v>1.4252690404849622</v>
      </c>
      <c r="V2490">
        <v>14.412663755458523</v>
      </c>
      <c r="W2490">
        <v>58.220524017467262</v>
      </c>
      <c r="X2490">
        <v>170.84171133620677</v>
      </c>
      <c r="Y2490">
        <v>157.68689956331878</v>
      </c>
      <c r="Z2490">
        <v>157.68689956331878</v>
      </c>
      <c r="AA2490">
        <v>32.030509520907323</v>
      </c>
      <c r="AB2490">
        <v>5.2722241344292913</v>
      </c>
      <c r="AC2490">
        <v>-53.920028781163502</v>
      </c>
      <c r="AD2490">
        <v>21</v>
      </c>
      <c r="AE2490">
        <v>0</v>
      </c>
      <c r="AF2490">
        <v>0</v>
      </c>
      <c r="AG2490">
        <v>0</v>
      </c>
      <c r="AH2490">
        <v>71</v>
      </c>
      <c r="AI2490">
        <v>3</v>
      </c>
      <c r="AJ2490">
        <v>2</v>
      </c>
      <c r="AK2490">
        <v>14</v>
      </c>
      <c r="AL2490">
        <v>15</v>
      </c>
      <c r="AM2490">
        <v>2</v>
      </c>
    </row>
    <row r="2491" spans="1:39">
      <c r="A2491">
        <v>8</v>
      </c>
      <c r="B2491">
        <v>107</v>
      </c>
      <c r="C2491">
        <v>2018</v>
      </c>
      <c r="D2491">
        <v>99</v>
      </c>
      <c r="E2491">
        <v>99</v>
      </c>
      <c r="F2491">
        <v>99</v>
      </c>
      <c r="G2491">
        <v>99</v>
      </c>
      <c r="H2491">
        <v>2</v>
      </c>
      <c r="I2491">
        <v>99</v>
      </c>
      <c r="J2491">
        <v>160</v>
      </c>
      <c r="K2491">
        <v>99</v>
      </c>
      <c r="L2491">
        <v>99</v>
      </c>
      <c r="M2491">
        <v>99</v>
      </c>
      <c r="N2491">
        <v>99</v>
      </c>
      <c r="O2491">
        <v>99</v>
      </c>
      <c r="P2491">
        <v>9999</v>
      </c>
      <c r="Q2491">
        <v>51</v>
      </c>
      <c r="R2491">
        <v>309</v>
      </c>
      <c r="S2491">
        <v>309</v>
      </c>
      <c r="T2491">
        <v>0.93325279371791003</v>
      </c>
      <c r="U2491">
        <v>0.84442838108227825</v>
      </c>
      <c r="V2491">
        <v>13.504854368932037</v>
      </c>
      <c r="W2491">
        <v>56.320388349514552</v>
      </c>
      <c r="X2491">
        <v>150.02612137850747</v>
      </c>
      <c r="Y2491">
        <v>138.47411003236249</v>
      </c>
      <c r="Z2491">
        <v>138.47411003236249</v>
      </c>
      <c r="AA2491">
        <v>11.366918571019051</v>
      </c>
      <c r="AB2491">
        <v>5.1057685357929685</v>
      </c>
      <c r="AC2491">
        <v>-20.683413757629488</v>
      </c>
      <c r="AD2491">
        <v>5</v>
      </c>
      <c r="AE2491">
        <v>0</v>
      </c>
      <c r="AF2491">
        <v>0</v>
      </c>
      <c r="AG2491">
        <v>7</v>
      </c>
      <c r="AH2491">
        <v>15</v>
      </c>
      <c r="AI2491">
        <v>4</v>
      </c>
      <c r="AJ2491">
        <v>25</v>
      </c>
      <c r="AK2491">
        <v>2</v>
      </c>
      <c r="AL2491">
        <v>22</v>
      </c>
      <c r="AM2491">
        <v>14</v>
      </c>
    </row>
    <row r="2492" spans="1:39">
      <c r="A2492">
        <v>8</v>
      </c>
      <c r="B2492">
        <v>108</v>
      </c>
      <c r="C2492">
        <v>2018</v>
      </c>
      <c r="D2492">
        <v>99</v>
      </c>
      <c r="E2492">
        <v>99</v>
      </c>
      <c r="F2492">
        <v>99</v>
      </c>
      <c r="G2492">
        <v>99</v>
      </c>
      <c r="H2492">
        <v>1</v>
      </c>
      <c r="I2492">
        <v>99</v>
      </c>
      <c r="J2492">
        <v>171</v>
      </c>
      <c r="K2492">
        <v>99</v>
      </c>
      <c r="L2492">
        <v>99</v>
      </c>
      <c r="M2492">
        <v>99</v>
      </c>
      <c r="N2492">
        <v>99</v>
      </c>
      <c r="O2492">
        <v>99</v>
      </c>
      <c r="P2492">
        <v>9999</v>
      </c>
      <c r="Q2492">
        <v>40</v>
      </c>
      <c r="R2492">
        <v>3290</v>
      </c>
      <c r="S2492">
        <v>3289</v>
      </c>
      <c r="T2492">
        <v>9.9365750528541241</v>
      </c>
      <c r="U2492">
        <v>9.8559416647872329</v>
      </c>
      <c r="V2492">
        <v>14.659270516717317</v>
      </c>
      <c r="W2492">
        <v>58.352690787473392</v>
      </c>
      <c r="X2492">
        <v>164.50351865694998</v>
      </c>
      <c r="Y2492">
        <v>151.79814589665639</v>
      </c>
      <c r="Z2492">
        <v>151.84429917908164</v>
      </c>
      <c r="AA2492">
        <v>30.146782879304887</v>
      </c>
      <c r="AB2492">
        <v>4.7370145008036557</v>
      </c>
      <c r="AC2492">
        <v>-46.747785427220805</v>
      </c>
      <c r="AD2492">
        <v>109</v>
      </c>
      <c r="AE2492">
        <v>0</v>
      </c>
      <c r="AF2492">
        <v>0</v>
      </c>
      <c r="AG2492">
        <v>6</v>
      </c>
      <c r="AH2492">
        <v>294</v>
      </c>
      <c r="AI2492">
        <v>34</v>
      </c>
      <c r="AJ2492">
        <v>41</v>
      </c>
      <c r="AK2492">
        <v>27</v>
      </c>
      <c r="AL2492">
        <v>38</v>
      </c>
      <c r="AM2492">
        <v>2</v>
      </c>
    </row>
    <row r="2493" spans="1:39">
      <c r="A2493">
        <v>8</v>
      </c>
      <c r="B2493">
        <v>109</v>
      </c>
      <c r="C2493">
        <v>2018</v>
      </c>
      <c r="D2493">
        <v>99</v>
      </c>
      <c r="E2493">
        <v>99</v>
      </c>
      <c r="F2493">
        <v>99</v>
      </c>
      <c r="G2493">
        <v>99</v>
      </c>
      <c r="H2493">
        <v>2</v>
      </c>
      <c r="I2493">
        <v>99</v>
      </c>
      <c r="J2493">
        <v>181</v>
      </c>
      <c r="K2493">
        <v>99</v>
      </c>
      <c r="L2493">
        <v>99</v>
      </c>
      <c r="M2493">
        <v>99</v>
      </c>
      <c r="N2493">
        <v>99</v>
      </c>
      <c r="O2493">
        <v>99</v>
      </c>
      <c r="P2493">
        <v>9999</v>
      </c>
      <c r="Q2493">
        <v>6</v>
      </c>
      <c r="R2493">
        <v>344</v>
      </c>
      <c r="S2493">
        <v>344</v>
      </c>
      <c r="T2493">
        <v>1.0389610389610389</v>
      </c>
      <c r="U2493">
        <v>0.94456345488976101</v>
      </c>
      <c r="V2493">
        <v>16.406976744186039</v>
      </c>
      <c r="W2493">
        <v>61.732558139534873</v>
      </c>
      <c r="X2493">
        <v>150.74233414800077</v>
      </c>
      <c r="Y2493">
        <v>139.13517441860461</v>
      </c>
      <c r="Z2493">
        <v>139.13517441860461</v>
      </c>
      <c r="AA2493">
        <v>30.241471236163783</v>
      </c>
      <c r="AB2493">
        <v>2.8536977994071444</v>
      </c>
      <c r="AC2493">
        <v>-28.852037163011481</v>
      </c>
      <c r="AD2493">
        <v>1</v>
      </c>
      <c r="AE2493">
        <v>0</v>
      </c>
      <c r="AF2493">
        <v>0</v>
      </c>
      <c r="AG2493">
        <v>0</v>
      </c>
      <c r="AH2493">
        <v>10</v>
      </c>
      <c r="AI2493">
        <v>5</v>
      </c>
      <c r="AJ2493">
        <v>4</v>
      </c>
      <c r="AK2493">
        <v>0</v>
      </c>
      <c r="AL2493">
        <v>0</v>
      </c>
      <c r="AM2493">
        <v>0</v>
      </c>
    </row>
    <row r="2494" spans="1:39">
      <c r="A2494">
        <v>8</v>
      </c>
      <c r="B2494">
        <v>110</v>
      </c>
      <c r="C2494">
        <v>2018</v>
      </c>
      <c r="D2494">
        <v>99</v>
      </c>
      <c r="E2494">
        <v>99</v>
      </c>
      <c r="F2494">
        <v>99</v>
      </c>
      <c r="G2494">
        <v>99</v>
      </c>
      <c r="H2494">
        <v>2</v>
      </c>
      <c r="I2494">
        <v>99</v>
      </c>
      <c r="J2494">
        <v>470</v>
      </c>
      <c r="K2494">
        <v>99</v>
      </c>
      <c r="L2494">
        <v>99</v>
      </c>
      <c r="M2494">
        <v>99</v>
      </c>
      <c r="N2494">
        <v>99</v>
      </c>
      <c r="O2494">
        <v>99</v>
      </c>
      <c r="P2494">
        <v>9999</v>
      </c>
      <c r="Q2494">
        <v>16</v>
      </c>
      <c r="R2494">
        <v>181</v>
      </c>
      <c r="S2494">
        <v>181</v>
      </c>
      <c r="T2494">
        <v>0.54666263968589535</v>
      </c>
      <c r="U2494">
        <v>0.5108151800193389</v>
      </c>
      <c r="V2494">
        <v>14.513812154696131</v>
      </c>
      <c r="W2494">
        <v>58.303867403314918</v>
      </c>
      <c r="X2494">
        <v>154.93436607746779</v>
      </c>
      <c r="Y2494">
        <v>143.0044198895028</v>
      </c>
      <c r="Z2494">
        <v>143.0044198895028</v>
      </c>
      <c r="AA2494">
        <v>26.039881913668939</v>
      </c>
      <c r="AB2494">
        <v>5.7615065233740577</v>
      </c>
      <c r="AC2494">
        <v>-30.162293301639849</v>
      </c>
      <c r="AD2494">
        <v>3</v>
      </c>
      <c r="AE2494">
        <v>0</v>
      </c>
      <c r="AF2494">
        <v>0</v>
      </c>
      <c r="AG2494">
        <v>0</v>
      </c>
      <c r="AH2494">
        <v>7</v>
      </c>
      <c r="AI2494">
        <v>3</v>
      </c>
      <c r="AJ2494">
        <v>0</v>
      </c>
      <c r="AK2494">
        <v>0</v>
      </c>
      <c r="AL2494">
        <v>1</v>
      </c>
      <c r="AM2494">
        <v>0</v>
      </c>
    </row>
    <row r="2495" spans="1:39">
      <c r="A2495">
        <v>8</v>
      </c>
      <c r="B2495">
        <v>111</v>
      </c>
      <c r="C2495">
        <v>2018</v>
      </c>
      <c r="D2495">
        <v>99</v>
      </c>
      <c r="E2495">
        <v>99</v>
      </c>
      <c r="F2495">
        <v>99</v>
      </c>
      <c r="G2495">
        <v>99</v>
      </c>
      <c r="H2495">
        <v>1</v>
      </c>
      <c r="I2495">
        <v>99</v>
      </c>
      <c r="J2495">
        <v>643</v>
      </c>
      <c r="K2495">
        <v>99</v>
      </c>
      <c r="L2495">
        <v>99</v>
      </c>
      <c r="M2495">
        <v>99</v>
      </c>
      <c r="N2495">
        <v>99</v>
      </c>
      <c r="O2495">
        <v>99</v>
      </c>
      <c r="P2495">
        <v>9999</v>
      </c>
      <c r="Q2495">
        <v>45</v>
      </c>
      <c r="R2495">
        <v>3494</v>
      </c>
      <c r="S2495">
        <v>3494</v>
      </c>
      <c r="T2495">
        <v>10.552703110842645</v>
      </c>
      <c r="U2495">
        <v>10.056551253330381</v>
      </c>
      <c r="V2495">
        <v>14.815684029765308</v>
      </c>
      <c r="W2495">
        <v>58.639381797366909</v>
      </c>
      <c r="X2495">
        <v>158.01150525184474</v>
      </c>
      <c r="Y2495">
        <v>145.84461934745286</v>
      </c>
      <c r="Z2495">
        <v>145.84461934745286</v>
      </c>
      <c r="AA2495">
        <v>31.799048281685447</v>
      </c>
      <c r="AB2495">
        <v>4.6546940401007566</v>
      </c>
      <c r="AC2495">
        <v>-48.039915839479526</v>
      </c>
      <c r="AD2495">
        <v>117</v>
      </c>
      <c r="AE2495">
        <v>0</v>
      </c>
      <c r="AF2495">
        <v>0</v>
      </c>
      <c r="AG2495">
        <v>30</v>
      </c>
      <c r="AH2495">
        <v>330</v>
      </c>
      <c r="AI2495">
        <v>33</v>
      </c>
      <c r="AJ2495">
        <v>48</v>
      </c>
      <c r="AK2495">
        <v>37</v>
      </c>
      <c r="AL2495">
        <v>252</v>
      </c>
      <c r="AM2495">
        <v>24</v>
      </c>
    </row>
    <row r="2496" spans="1:39">
      <c r="A2496">
        <v>8</v>
      </c>
      <c r="B2496">
        <v>112</v>
      </c>
      <c r="C2496">
        <v>2018</v>
      </c>
      <c r="D2496">
        <v>99</v>
      </c>
      <c r="E2496">
        <v>99</v>
      </c>
      <c r="F2496">
        <v>99</v>
      </c>
      <c r="G2496">
        <v>99</v>
      </c>
      <c r="H2496">
        <v>1</v>
      </c>
      <c r="I2496">
        <v>99</v>
      </c>
      <c r="J2496">
        <v>802</v>
      </c>
      <c r="K2496">
        <v>99</v>
      </c>
      <c r="L2496">
        <v>99</v>
      </c>
      <c r="M2496">
        <v>99</v>
      </c>
      <c r="N2496">
        <v>99</v>
      </c>
      <c r="O2496">
        <v>99</v>
      </c>
      <c r="P2496">
        <v>9999</v>
      </c>
      <c r="Q2496">
        <v>1</v>
      </c>
      <c r="R2496">
        <v>1</v>
      </c>
      <c r="S2496">
        <v>1</v>
      </c>
      <c r="T2496">
        <v>3.020235578375113E-3</v>
      </c>
      <c r="U2496">
        <v>2.2892527713180935E-3</v>
      </c>
      <c r="V2496">
        <v>17</v>
      </c>
      <c r="W2496">
        <v>65</v>
      </c>
      <c r="X2496">
        <v>125.6771397616468</v>
      </c>
      <c r="Y2496">
        <v>116</v>
      </c>
      <c r="Z2496">
        <v>116</v>
      </c>
      <c r="AA2496">
        <v>0</v>
      </c>
      <c r="AB2496">
        <v>0</v>
      </c>
      <c r="AD2496">
        <v>0</v>
      </c>
      <c r="AE2496">
        <v>0</v>
      </c>
      <c r="AF2496">
        <v>0</v>
      </c>
      <c r="AG2496">
        <v>0</v>
      </c>
      <c r="AH2496">
        <v>1</v>
      </c>
      <c r="AI2496">
        <v>0</v>
      </c>
      <c r="AJ2496">
        <v>0</v>
      </c>
      <c r="AK2496">
        <v>0</v>
      </c>
      <c r="AL2496">
        <v>0</v>
      </c>
      <c r="AM2496">
        <v>0</v>
      </c>
    </row>
    <row r="2497" spans="1:39">
      <c r="A2497">
        <v>8</v>
      </c>
      <c r="B2497">
        <v>113</v>
      </c>
      <c r="C2497">
        <v>2017</v>
      </c>
      <c r="D2497">
        <v>99</v>
      </c>
      <c r="E2497">
        <v>99</v>
      </c>
      <c r="F2497">
        <v>99</v>
      </c>
      <c r="G2497">
        <v>99</v>
      </c>
      <c r="H2497">
        <v>1</v>
      </c>
      <c r="I2497">
        <v>99</v>
      </c>
      <c r="J2497">
        <v>103</v>
      </c>
      <c r="K2497">
        <v>99</v>
      </c>
      <c r="L2497">
        <v>99</v>
      </c>
      <c r="M2497">
        <v>99</v>
      </c>
      <c r="N2497">
        <v>99</v>
      </c>
      <c r="O2497">
        <v>99</v>
      </c>
      <c r="P2497">
        <v>9999</v>
      </c>
      <c r="Q2497">
        <v>163</v>
      </c>
      <c r="R2497">
        <v>6932</v>
      </c>
      <c r="S2497">
        <v>6932</v>
      </c>
      <c r="T2497">
        <v>21.297121263326066</v>
      </c>
      <c r="U2497">
        <v>21.540517108235985</v>
      </c>
      <c r="V2497">
        <v>15.242931332948643</v>
      </c>
      <c r="W2497">
        <v>59.544143104443158</v>
      </c>
      <c r="X2497">
        <v>166.40658456487063</v>
      </c>
      <c r="Y2497">
        <v>153.59327755337611</v>
      </c>
      <c r="Z2497">
        <v>153.59327755337611</v>
      </c>
      <c r="AA2497">
        <v>27.935732305767157</v>
      </c>
      <c r="AB2497">
        <v>4.5990649249375508</v>
      </c>
      <c r="AC2497">
        <v>-43.171873493962067</v>
      </c>
      <c r="AD2497">
        <v>80</v>
      </c>
      <c r="AE2497">
        <v>1</v>
      </c>
      <c r="AF2497">
        <v>0</v>
      </c>
      <c r="AG2497">
        <v>3</v>
      </c>
      <c r="AH2497">
        <v>360</v>
      </c>
      <c r="AI2497">
        <v>54</v>
      </c>
      <c r="AJ2497">
        <v>53</v>
      </c>
      <c r="AK2497">
        <v>67</v>
      </c>
      <c r="AL2497">
        <v>67</v>
      </c>
      <c r="AM2497">
        <v>12</v>
      </c>
    </row>
    <row r="2498" spans="1:39">
      <c r="A2498">
        <v>8</v>
      </c>
      <c r="B2498">
        <v>114</v>
      </c>
      <c r="C2498">
        <v>2017</v>
      </c>
      <c r="D2498">
        <v>99</v>
      </c>
      <c r="E2498">
        <v>99</v>
      </c>
      <c r="F2498">
        <v>99</v>
      </c>
      <c r="G2498">
        <v>99</v>
      </c>
      <c r="H2498">
        <v>2</v>
      </c>
      <c r="I2498">
        <v>99</v>
      </c>
      <c r="J2498">
        <v>106</v>
      </c>
      <c r="K2498">
        <v>99</v>
      </c>
      <c r="L2498">
        <v>99</v>
      </c>
      <c r="M2498">
        <v>99</v>
      </c>
      <c r="N2498">
        <v>99</v>
      </c>
      <c r="O2498">
        <v>99</v>
      </c>
      <c r="P2498">
        <v>9999</v>
      </c>
      <c r="Q2498">
        <v>33</v>
      </c>
      <c r="R2498">
        <v>91</v>
      </c>
      <c r="S2498">
        <v>91</v>
      </c>
      <c r="T2498">
        <v>0.27957848167378418</v>
      </c>
      <c r="U2498">
        <v>0.25142539128790914</v>
      </c>
      <c r="V2498">
        <v>14.32967032967033</v>
      </c>
      <c r="W2498">
        <v>57.439560439560417</v>
      </c>
      <c r="X2498">
        <v>147.95875846796756</v>
      </c>
      <c r="Y2498">
        <v>136.56593406593407</v>
      </c>
      <c r="Z2498">
        <v>136.56593406593407</v>
      </c>
      <c r="AA2498">
        <v>8.8312409962647855</v>
      </c>
      <c r="AB2498">
        <v>3.6561217403709696</v>
      </c>
      <c r="AC2498">
        <v>-34.740033648095746</v>
      </c>
      <c r="AD2498">
        <v>2</v>
      </c>
      <c r="AE2498">
        <v>0</v>
      </c>
      <c r="AF2498">
        <v>0</v>
      </c>
      <c r="AG2498">
        <v>0</v>
      </c>
      <c r="AH2498">
        <v>4</v>
      </c>
      <c r="AI2498">
        <v>2</v>
      </c>
      <c r="AJ2498">
        <v>4</v>
      </c>
      <c r="AK2498">
        <v>0</v>
      </c>
      <c r="AL2498">
        <v>7</v>
      </c>
      <c r="AM2498">
        <v>0</v>
      </c>
    </row>
    <row r="2499" spans="1:39">
      <c r="A2499">
        <v>8</v>
      </c>
      <c r="B2499">
        <v>115</v>
      </c>
      <c r="C2499">
        <v>2017</v>
      </c>
      <c r="D2499">
        <v>99</v>
      </c>
      <c r="E2499">
        <v>99</v>
      </c>
      <c r="F2499">
        <v>99</v>
      </c>
      <c r="G2499">
        <v>99</v>
      </c>
      <c r="H2499">
        <v>1</v>
      </c>
      <c r="I2499">
        <v>99</v>
      </c>
      <c r="J2499">
        <v>109</v>
      </c>
      <c r="K2499">
        <v>99</v>
      </c>
      <c r="L2499">
        <v>99</v>
      </c>
      <c r="M2499">
        <v>99</v>
      </c>
      <c r="N2499">
        <v>99</v>
      </c>
      <c r="O2499">
        <v>99</v>
      </c>
      <c r="P2499">
        <v>9999</v>
      </c>
      <c r="Q2499">
        <v>185</v>
      </c>
      <c r="R2499">
        <v>6233</v>
      </c>
      <c r="S2499">
        <v>6233</v>
      </c>
      <c r="T2499">
        <v>19.149589849150512</v>
      </c>
      <c r="U2499">
        <v>19.802130290772187</v>
      </c>
      <c r="V2499">
        <v>14.4216268249639</v>
      </c>
      <c r="W2499">
        <v>58.014278838440553</v>
      </c>
      <c r="X2499">
        <v>170.13267202717722</v>
      </c>
      <c r="Y2499">
        <v>157.03245628108476</v>
      </c>
      <c r="Z2499">
        <v>157.03245628108476</v>
      </c>
      <c r="AA2499">
        <v>32.257870823735928</v>
      </c>
      <c r="AB2499">
        <v>5.5397826012934868</v>
      </c>
      <c r="AC2499">
        <v>-52.720398583937744</v>
      </c>
      <c r="AD2499">
        <v>239</v>
      </c>
      <c r="AE2499">
        <v>0</v>
      </c>
      <c r="AF2499">
        <v>0</v>
      </c>
      <c r="AG2499">
        <v>24</v>
      </c>
      <c r="AH2499">
        <v>550</v>
      </c>
      <c r="AI2499">
        <v>26</v>
      </c>
      <c r="AJ2499">
        <v>38</v>
      </c>
      <c r="AK2499">
        <v>18</v>
      </c>
      <c r="AL2499">
        <v>16</v>
      </c>
      <c r="AM2499">
        <v>13</v>
      </c>
    </row>
    <row r="2500" spans="1:39">
      <c r="A2500">
        <v>8</v>
      </c>
      <c r="B2500">
        <v>116</v>
      </c>
      <c r="C2500">
        <v>2017</v>
      </c>
      <c r="D2500">
        <v>99</v>
      </c>
      <c r="E2500">
        <v>99</v>
      </c>
      <c r="F2500">
        <v>99</v>
      </c>
      <c r="G2500">
        <v>99</v>
      </c>
      <c r="H2500">
        <v>1</v>
      </c>
      <c r="I2500">
        <v>99</v>
      </c>
      <c r="J2500">
        <v>111</v>
      </c>
      <c r="K2500">
        <v>99</v>
      </c>
      <c r="L2500">
        <v>99</v>
      </c>
      <c r="M2500">
        <v>99</v>
      </c>
      <c r="N2500">
        <v>99</v>
      </c>
      <c r="O2500">
        <v>99</v>
      </c>
      <c r="P2500">
        <v>9999</v>
      </c>
      <c r="Q2500">
        <v>137</v>
      </c>
      <c r="R2500">
        <v>7169</v>
      </c>
      <c r="S2500">
        <v>7169</v>
      </c>
      <c r="T2500">
        <v>22.025254232080862</v>
      </c>
      <c r="U2500">
        <v>22.4067213315675</v>
      </c>
      <c r="V2500">
        <v>14.826475101129862</v>
      </c>
      <c r="W2500">
        <v>58.686288185241999</v>
      </c>
      <c r="X2500">
        <v>167.37580110101499</v>
      </c>
      <c r="Y2500">
        <v>154.4878644162369</v>
      </c>
      <c r="Z2500">
        <v>154.4878644162369</v>
      </c>
      <c r="AA2500">
        <v>30.660132591604857</v>
      </c>
      <c r="AB2500">
        <v>4.6481661712508178</v>
      </c>
      <c r="AC2500">
        <v>-50.472804552495688</v>
      </c>
      <c r="AD2500">
        <v>316</v>
      </c>
      <c r="AE2500">
        <v>0</v>
      </c>
      <c r="AF2500">
        <v>0</v>
      </c>
      <c r="AG2500">
        <v>15</v>
      </c>
      <c r="AH2500">
        <v>522</v>
      </c>
      <c r="AI2500">
        <v>69</v>
      </c>
      <c r="AJ2500">
        <v>77</v>
      </c>
      <c r="AK2500">
        <v>62</v>
      </c>
      <c r="AL2500">
        <v>342</v>
      </c>
      <c r="AM2500">
        <v>13</v>
      </c>
    </row>
    <row r="2501" spans="1:39">
      <c r="A2501">
        <v>8</v>
      </c>
      <c r="B2501">
        <v>117</v>
      </c>
      <c r="C2501">
        <v>2017</v>
      </c>
      <c r="D2501">
        <v>99</v>
      </c>
      <c r="E2501">
        <v>99</v>
      </c>
      <c r="F2501">
        <v>99</v>
      </c>
      <c r="G2501">
        <v>99</v>
      </c>
      <c r="H2501">
        <v>1</v>
      </c>
      <c r="I2501">
        <v>99</v>
      </c>
      <c r="J2501">
        <v>113</v>
      </c>
      <c r="K2501">
        <v>99</v>
      </c>
      <c r="L2501">
        <v>99</v>
      </c>
      <c r="M2501">
        <v>99</v>
      </c>
      <c r="N2501">
        <v>99</v>
      </c>
      <c r="O2501">
        <v>99</v>
      </c>
      <c r="P2501">
        <v>9999</v>
      </c>
    </row>
    <row r="2502" spans="1:39">
      <c r="A2502">
        <v>8</v>
      </c>
      <c r="B2502">
        <v>118</v>
      </c>
      <c r="C2502">
        <v>2017</v>
      </c>
      <c r="D2502">
        <v>99</v>
      </c>
      <c r="E2502">
        <v>99</v>
      </c>
      <c r="F2502">
        <v>99</v>
      </c>
      <c r="G2502">
        <v>99</v>
      </c>
      <c r="H2502">
        <v>1</v>
      </c>
      <c r="I2502">
        <v>99</v>
      </c>
      <c r="J2502">
        <v>116</v>
      </c>
      <c r="K2502">
        <v>99</v>
      </c>
      <c r="L2502">
        <v>99</v>
      </c>
      <c r="M2502">
        <v>99</v>
      </c>
      <c r="N2502">
        <v>99</v>
      </c>
      <c r="O2502">
        <v>99</v>
      </c>
      <c r="P2502">
        <v>9999</v>
      </c>
      <c r="Q2502">
        <v>49</v>
      </c>
      <c r="R2502">
        <v>2103</v>
      </c>
      <c r="S2502">
        <v>2103</v>
      </c>
      <c r="T2502">
        <v>6.4610279885710762</v>
      </c>
      <c r="U2502">
        <v>6.4422539352145076</v>
      </c>
      <c r="V2502">
        <v>14.564907275320964</v>
      </c>
      <c r="W2502">
        <v>58.245363766048492</v>
      </c>
      <c r="X2502">
        <v>164.04821260861937</v>
      </c>
      <c r="Y2502">
        <v>151.41650023775526</v>
      </c>
      <c r="Z2502">
        <v>151.41650023775526</v>
      </c>
      <c r="AA2502">
        <v>31.157916140260749</v>
      </c>
      <c r="AB2502">
        <v>4.8650544963894227</v>
      </c>
      <c r="AC2502">
        <v>-45.235202883847968</v>
      </c>
      <c r="AD2502">
        <v>26</v>
      </c>
      <c r="AE2502">
        <v>0</v>
      </c>
      <c r="AF2502">
        <v>0</v>
      </c>
      <c r="AG2502">
        <v>7</v>
      </c>
      <c r="AH2502">
        <v>71</v>
      </c>
      <c r="AI2502">
        <v>20</v>
      </c>
      <c r="AJ2502">
        <v>11</v>
      </c>
      <c r="AK2502">
        <v>3</v>
      </c>
      <c r="AL2502">
        <v>19</v>
      </c>
      <c r="AM2502">
        <v>3</v>
      </c>
    </row>
    <row r="2503" spans="1:39">
      <c r="A2503">
        <v>8</v>
      </c>
      <c r="B2503">
        <v>119</v>
      </c>
      <c r="C2503">
        <v>2017</v>
      </c>
      <c r="D2503">
        <v>99</v>
      </c>
      <c r="E2503">
        <v>99</v>
      </c>
      <c r="F2503">
        <v>99</v>
      </c>
      <c r="G2503">
        <v>99</v>
      </c>
      <c r="H2503">
        <v>2</v>
      </c>
      <c r="I2503">
        <v>99</v>
      </c>
      <c r="J2503">
        <v>117</v>
      </c>
      <c r="K2503">
        <v>99</v>
      </c>
      <c r="L2503">
        <v>99</v>
      </c>
      <c r="M2503">
        <v>99</v>
      </c>
      <c r="N2503">
        <v>99</v>
      </c>
      <c r="O2503">
        <v>99</v>
      </c>
      <c r="P2503">
        <v>9999</v>
      </c>
      <c r="Q2503">
        <v>50</v>
      </c>
      <c r="R2503">
        <v>333</v>
      </c>
      <c r="S2503">
        <v>333</v>
      </c>
      <c r="T2503">
        <v>1.0230729054656056</v>
      </c>
      <c r="U2503">
        <v>0.95449798254768814</v>
      </c>
      <c r="V2503">
        <v>14.459459459459456</v>
      </c>
      <c r="W2503">
        <v>57.894894894894897</v>
      </c>
      <c r="X2503">
        <v>153.49835208990157</v>
      </c>
      <c r="Y2503">
        <v>141.67897897897905</v>
      </c>
      <c r="Z2503">
        <v>141.67897897897905</v>
      </c>
      <c r="AA2503">
        <v>13.602277769515499</v>
      </c>
      <c r="AB2503">
        <v>3.6594200796415191</v>
      </c>
      <c r="AC2503">
        <v>-30.470985917527379</v>
      </c>
      <c r="AD2503">
        <v>4</v>
      </c>
      <c r="AE2503">
        <v>0</v>
      </c>
      <c r="AF2503">
        <v>0</v>
      </c>
      <c r="AG2503">
        <v>4</v>
      </c>
      <c r="AH2503">
        <v>37</v>
      </c>
      <c r="AI2503">
        <v>40</v>
      </c>
      <c r="AJ2503">
        <v>28</v>
      </c>
      <c r="AK2503">
        <v>4</v>
      </c>
      <c r="AL2503">
        <v>9</v>
      </c>
      <c r="AM2503">
        <v>1</v>
      </c>
    </row>
    <row r="2504" spans="1:39">
      <c r="A2504">
        <v>8</v>
      </c>
      <c r="B2504">
        <v>120</v>
      </c>
      <c r="C2504">
        <v>2017</v>
      </c>
      <c r="D2504">
        <v>99</v>
      </c>
      <c r="E2504">
        <v>99</v>
      </c>
      <c r="F2504">
        <v>99</v>
      </c>
      <c r="G2504">
        <v>99</v>
      </c>
      <c r="H2504">
        <v>1</v>
      </c>
      <c r="I2504">
        <v>99</v>
      </c>
      <c r="J2504">
        <v>121</v>
      </c>
      <c r="K2504">
        <v>99</v>
      </c>
      <c r="L2504">
        <v>99</v>
      </c>
      <c r="M2504">
        <v>99</v>
      </c>
      <c r="N2504">
        <v>99</v>
      </c>
      <c r="O2504">
        <v>99</v>
      </c>
      <c r="P2504">
        <v>9999</v>
      </c>
      <c r="Q2504">
        <v>69</v>
      </c>
      <c r="R2504">
        <v>328</v>
      </c>
      <c r="S2504">
        <v>328</v>
      </c>
      <c r="T2504">
        <v>1.0077114504285845</v>
      </c>
      <c r="U2504">
        <v>0.88522576047810064</v>
      </c>
      <c r="V2504">
        <v>14.539634146341461</v>
      </c>
      <c r="W2504">
        <v>58.106707317073166</v>
      </c>
      <c r="X2504">
        <v>144.52838041381497</v>
      </c>
      <c r="Y2504">
        <v>133.39969512195128</v>
      </c>
      <c r="Z2504">
        <v>133.39969512195128</v>
      </c>
      <c r="AA2504">
        <v>12.859680083822424</v>
      </c>
      <c r="AB2504">
        <v>4.0879303472652868</v>
      </c>
      <c r="AC2504">
        <v>-39.268529070635502</v>
      </c>
      <c r="AD2504">
        <v>13</v>
      </c>
      <c r="AE2504">
        <v>0</v>
      </c>
      <c r="AF2504">
        <v>0</v>
      </c>
      <c r="AG2504">
        <v>1</v>
      </c>
      <c r="AH2504">
        <v>6</v>
      </c>
      <c r="AI2504">
        <v>2</v>
      </c>
      <c r="AJ2504">
        <v>2</v>
      </c>
      <c r="AK2504">
        <v>1</v>
      </c>
      <c r="AL2504">
        <v>7</v>
      </c>
      <c r="AM2504">
        <v>3</v>
      </c>
    </row>
    <row r="2505" spans="1:39">
      <c r="A2505">
        <v>8</v>
      </c>
      <c r="B2505">
        <v>121</v>
      </c>
      <c r="C2505">
        <v>2017</v>
      </c>
      <c r="D2505">
        <v>99</v>
      </c>
      <c r="E2505">
        <v>99</v>
      </c>
      <c r="F2505">
        <v>99</v>
      </c>
      <c r="G2505">
        <v>99</v>
      </c>
      <c r="H2505">
        <v>1</v>
      </c>
      <c r="I2505">
        <v>99</v>
      </c>
      <c r="J2505">
        <v>134</v>
      </c>
      <c r="K2505">
        <v>99</v>
      </c>
      <c r="L2505">
        <v>99</v>
      </c>
      <c r="M2505">
        <v>99</v>
      </c>
      <c r="N2505">
        <v>99</v>
      </c>
      <c r="O2505">
        <v>99</v>
      </c>
      <c r="P2505">
        <v>9999</v>
      </c>
      <c r="Q2505">
        <v>35</v>
      </c>
      <c r="R2505">
        <v>1121</v>
      </c>
      <c r="S2505">
        <v>1121</v>
      </c>
      <c r="T2505">
        <v>3.4440382193001322</v>
      </c>
      <c r="U2505">
        <v>3.3318907015434998</v>
      </c>
      <c r="V2505">
        <v>15.573595004460303</v>
      </c>
      <c r="W2505">
        <v>60.268510258697582</v>
      </c>
      <c r="X2505">
        <v>159.16884688353824</v>
      </c>
      <c r="Y2505">
        <v>146.91284567350576</v>
      </c>
      <c r="Z2505">
        <v>146.91284567350576</v>
      </c>
      <c r="AA2505">
        <v>28.129429337367743</v>
      </c>
      <c r="AB2505">
        <v>4.3637238690676226</v>
      </c>
      <c r="AC2505">
        <v>-44.511126754504801</v>
      </c>
      <c r="AD2505">
        <v>64</v>
      </c>
      <c r="AE2505">
        <v>0</v>
      </c>
      <c r="AF2505">
        <v>0</v>
      </c>
      <c r="AG2505">
        <v>0</v>
      </c>
      <c r="AH2505">
        <v>173</v>
      </c>
      <c r="AI2505">
        <v>39</v>
      </c>
      <c r="AJ2505">
        <v>23</v>
      </c>
      <c r="AK2505">
        <v>26</v>
      </c>
      <c r="AL2505">
        <v>62</v>
      </c>
      <c r="AM2505">
        <v>3</v>
      </c>
    </row>
    <row r="2506" spans="1:39">
      <c r="A2506">
        <v>8</v>
      </c>
      <c r="B2506">
        <v>122</v>
      </c>
      <c r="C2506">
        <v>2017</v>
      </c>
      <c r="D2506">
        <v>99</v>
      </c>
      <c r="E2506">
        <v>99</v>
      </c>
      <c r="F2506">
        <v>99</v>
      </c>
      <c r="G2506">
        <v>99</v>
      </c>
      <c r="H2506">
        <v>2</v>
      </c>
      <c r="I2506">
        <v>99</v>
      </c>
      <c r="J2506">
        <v>141</v>
      </c>
      <c r="K2506">
        <v>99</v>
      </c>
      <c r="L2506">
        <v>99</v>
      </c>
      <c r="M2506">
        <v>99</v>
      </c>
      <c r="N2506">
        <v>99</v>
      </c>
      <c r="O2506">
        <v>99</v>
      </c>
      <c r="P2506">
        <v>9999</v>
      </c>
      <c r="Q2506">
        <v>19</v>
      </c>
      <c r="R2506">
        <v>64</v>
      </c>
      <c r="S2506">
        <v>64</v>
      </c>
      <c r="T2506">
        <v>0.19662662447387017</v>
      </c>
      <c r="U2506">
        <v>0.18979860517629377</v>
      </c>
      <c r="V2506">
        <v>15.453125</v>
      </c>
      <c r="W2506">
        <v>60.328125</v>
      </c>
      <c r="X2506">
        <v>158.81297399783301</v>
      </c>
      <c r="Y2506">
        <v>146.58437499999999</v>
      </c>
      <c r="Z2506">
        <v>146.58437499999999</v>
      </c>
      <c r="AA2506">
        <v>20.458748272056638</v>
      </c>
      <c r="AB2506">
        <v>4.0737524451511531</v>
      </c>
      <c r="AC2506">
        <v>-27.927814520268843</v>
      </c>
      <c r="AD2506">
        <v>0</v>
      </c>
      <c r="AE2506">
        <v>0</v>
      </c>
      <c r="AF2506">
        <v>0</v>
      </c>
      <c r="AG2506">
        <v>0</v>
      </c>
      <c r="AH2506">
        <v>1</v>
      </c>
      <c r="AI2506">
        <v>1</v>
      </c>
      <c r="AJ2506">
        <v>1</v>
      </c>
      <c r="AK2506">
        <v>0</v>
      </c>
      <c r="AL2506">
        <v>4</v>
      </c>
      <c r="AM2506">
        <v>4</v>
      </c>
    </row>
    <row r="2507" spans="1:39">
      <c r="A2507">
        <v>8</v>
      </c>
      <c r="B2507">
        <v>123</v>
      </c>
      <c r="C2507">
        <v>2017</v>
      </c>
      <c r="D2507">
        <v>99</v>
      </c>
      <c r="E2507">
        <v>99</v>
      </c>
      <c r="F2507">
        <v>99</v>
      </c>
      <c r="G2507">
        <v>99</v>
      </c>
      <c r="H2507">
        <v>2</v>
      </c>
      <c r="I2507">
        <v>99</v>
      </c>
      <c r="J2507">
        <v>143</v>
      </c>
      <c r="K2507">
        <v>99</v>
      </c>
      <c r="L2507">
        <v>99</v>
      </c>
      <c r="M2507">
        <v>99</v>
      </c>
      <c r="N2507">
        <v>99</v>
      </c>
      <c r="O2507">
        <v>99</v>
      </c>
      <c r="P2507">
        <v>9999</v>
      </c>
    </row>
    <row r="2508" spans="1:39">
      <c r="A2508">
        <v>8</v>
      </c>
      <c r="B2508">
        <v>124</v>
      </c>
      <c r="C2508">
        <v>2017</v>
      </c>
      <c r="D2508">
        <v>99</v>
      </c>
      <c r="E2508">
        <v>99</v>
      </c>
      <c r="F2508">
        <v>99</v>
      </c>
      <c r="G2508">
        <v>99</v>
      </c>
      <c r="H2508">
        <v>2</v>
      </c>
      <c r="I2508">
        <v>99</v>
      </c>
      <c r="J2508">
        <v>147</v>
      </c>
      <c r="K2508">
        <v>99</v>
      </c>
      <c r="L2508">
        <v>99</v>
      </c>
      <c r="M2508">
        <v>99</v>
      </c>
      <c r="N2508">
        <v>99</v>
      </c>
      <c r="O2508">
        <v>99</v>
      </c>
      <c r="P2508">
        <v>9999</v>
      </c>
      <c r="Q2508">
        <v>23</v>
      </c>
      <c r="R2508">
        <v>113</v>
      </c>
      <c r="S2508">
        <v>113</v>
      </c>
      <c r="T2508">
        <v>0.34716888383667699</v>
      </c>
      <c r="U2508">
        <v>0.31279928523367462</v>
      </c>
      <c r="V2508">
        <v>14.265486725663722</v>
      </c>
      <c r="W2508">
        <v>57.486725663716797</v>
      </c>
      <c r="X2508">
        <v>148.23823814226404</v>
      </c>
      <c r="Y2508">
        <v>136.82389380530978</v>
      </c>
      <c r="Z2508">
        <v>136.82389380530978</v>
      </c>
      <c r="AA2508">
        <v>12.40104387795861</v>
      </c>
      <c r="AB2508">
        <v>4.3499873751170588</v>
      </c>
      <c r="AC2508">
        <v>-26.704234783552003</v>
      </c>
      <c r="AD2508">
        <v>3</v>
      </c>
      <c r="AE2508">
        <v>0</v>
      </c>
      <c r="AF2508">
        <v>0</v>
      </c>
      <c r="AG2508">
        <v>1</v>
      </c>
      <c r="AH2508">
        <v>3</v>
      </c>
      <c r="AI2508">
        <v>0</v>
      </c>
      <c r="AJ2508">
        <v>0</v>
      </c>
      <c r="AK2508">
        <v>0</v>
      </c>
      <c r="AL2508">
        <v>7</v>
      </c>
      <c r="AM2508">
        <v>1</v>
      </c>
    </row>
    <row r="2509" spans="1:39">
      <c r="A2509">
        <v>8</v>
      </c>
      <c r="B2509">
        <v>125</v>
      </c>
      <c r="C2509">
        <v>2017</v>
      </c>
      <c r="D2509">
        <v>99</v>
      </c>
      <c r="E2509">
        <v>99</v>
      </c>
      <c r="F2509">
        <v>99</v>
      </c>
      <c r="G2509">
        <v>99</v>
      </c>
      <c r="H2509">
        <v>1</v>
      </c>
      <c r="I2509">
        <v>99</v>
      </c>
      <c r="J2509">
        <v>155</v>
      </c>
      <c r="K2509">
        <v>99</v>
      </c>
      <c r="L2509">
        <v>99</v>
      </c>
      <c r="M2509">
        <v>99</v>
      </c>
      <c r="N2509">
        <v>99</v>
      </c>
      <c r="O2509">
        <v>99</v>
      </c>
      <c r="P2509">
        <v>9999</v>
      </c>
      <c r="Q2509">
        <v>18</v>
      </c>
      <c r="R2509">
        <v>444</v>
      </c>
      <c r="S2509">
        <v>444</v>
      </c>
      <c r="T2509">
        <v>1.3640972072874742</v>
      </c>
      <c r="U2509">
        <v>1.4112374191711101</v>
      </c>
      <c r="V2509">
        <v>13.810810810810811</v>
      </c>
      <c r="W2509">
        <v>57.16666666666665</v>
      </c>
      <c r="X2509">
        <v>170.21195084575345</v>
      </c>
      <c r="Y2509">
        <v>157.10563063063066</v>
      </c>
      <c r="Z2509">
        <v>157.10563063063066</v>
      </c>
      <c r="AA2509">
        <v>29.030091405897377</v>
      </c>
      <c r="AB2509">
        <v>5.9641697931331139</v>
      </c>
      <c r="AC2509">
        <v>-58.510186316255123</v>
      </c>
      <c r="AD2509">
        <v>13</v>
      </c>
      <c r="AE2509">
        <v>0</v>
      </c>
      <c r="AF2509">
        <v>0</v>
      </c>
      <c r="AG2509">
        <v>1</v>
      </c>
      <c r="AH2509">
        <v>72</v>
      </c>
      <c r="AI2509">
        <v>10</v>
      </c>
      <c r="AJ2509">
        <v>5</v>
      </c>
      <c r="AK2509">
        <v>13</v>
      </c>
      <c r="AL2509">
        <v>16</v>
      </c>
      <c r="AM2509">
        <v>3</v>
      </c>
    </row>
    <row r="2510" spans="1:39">
      <c r="A2510">
        <v>8</v>
      </c>
      <c r="B2510">
        <v>126</v>
      </c>
      <c r="C2510">
        <v>2017</v>
      </c>
      <c r="D2510">
        <v>99</v>
      </c>
      <c r="E2510">
        <v>99</v>
      </c>
      <c r="F2510">
        <v>99</v>
      </c>
      <c r="G2510">
        <v>99</v>
      </c>
      <c r="H2510">
        <v>2</v>
      </c>
      <c r="I2510">
        <v>99</v>
      </c>
      <c r="J2510">
        <v>160</v>
      </c>
      <c r="K2510">
        <v>99</v>
      </c>
      <c r="L2510">
        <v>99</v>
      </c>
      <c r="M2510">
        <v>99</v>
      </c>
      <c r="N2510">
        <v>99</v>
      </c>
      <c r="O2510">
        <v>99</v>
      </c>
      <c r="P2510">
        <v>9999</v>
      </c>
      <c r="Q2510">
        <v>53</v>
      </c>
      <c r="R2510">
        <v>363</v>
      </c>
      <c r="S2510">
        <v>363</v>
      </c>
      <c r="T2510">
        <v>1.1152416356877326</v>
      </c>
      <c r="U2510">
        <v>1.011728491248169</v>
      </c>
      <c r="V2510">
        <v>13.561983471074377</v>
      </c>
      <c r="W2510">
        <v>56.418732782369155</v>
      </c>
      <c r="X2510">
        <v>149.25548203397113</v>
      </c>
      <c r="Y2510">
        <v>137.7628099173553</v>
      </c>
      <c r="Z2510">
        <v>137.7628099173553</v>
      </c>
      <c r="AA2510">
        <v>13.125903136593204</v>
      </c>
      <c r="AB2510">
        <v>5.2874279438993748</v>
      </c>
      <c r="AC2510">
        <v>-36.304682974020423</v>
      </c>
      <c r="AD2510">
        <v>3</v>
      </c>
      <c r="AE2510">
        <v>0</v>
      </c>
      <c r="AF2510">
        <v>0</v>
      </c>
      <c r="AG2510">
        <v>2</v>
      </c>
      <c r="AH2510">
        <v>14</v>
      </c>
      <c r="AI2510">
        <v>12</v>
      </c>
      <c r="AJ2510">
        <v>23</v>
      </c>
      <c r="AK2510">
        <v>0</v>
      </c>
      <c r="AL2510">
        <v>39</v>
      </c>
      <c r="AM2510">
        <v>11</v>
      </c>
    </row>
    <row r="2511" spans="1:39">
      <c r="A2511">
        <v>8</v>
      </c>
      <c r="B2511">
        <v>127</v>
      </c>
      <c r="C2511">
        <v>2017</v>
      </c>
      <c r="D2511">
        <v>99</v>
      </c>
      <c r="E2511">
        <v>99</v>
      </c>
      <c r="F2511">
        <v>99</v>
      </c>
      <c r="G2511">
        <v>99</v>
      </c>
      <c r="H2511">
        <v>1</v>
      </c>
      <c r="I2511">
        <v>99</v>
      </c>
      <c r="J2511">
        <v>171</v>
      </c>
      <c r="K2511">
        <v>99</v>
      </c>
      <c r="L2511">
        <v>99</v>
      </c>
      <c r="M2511">
        <v>99</v>
      </c>
      <c r="N2511">
        <v>99</v>
      </c>
      <c r="O2511">
        <v>99</v>
      </c>
      <c r="P2511">
        <v>9999</v>
      </c>
      <c r="Q2511">
        <v>40</v>
      </c>
      <c r="R2511">
        <v>2654</v>
      </c>
      <c r="S2511">
        <v>2654</v>
      </c>
      <c r="T2511">
        <v>8.1538603336508011</v>
      </c>
      <c r="U2511">
        <v>8.2318321964582797</v>
      </c>
      <c r="V2511">
        <v>14.795779954785228</v>
      </c>
      <c r="W2511">
        <v>58.625847776940439</v>
      </c>
      <c r="X2511">
        <v>166.09957699941484</v>
      </c>
      <c r="Y2511">
        <v>153.30990957045972</v>
      </c>
      <c r="Z2511">
        <v>153.30990957045972</v>
      </c>
      <c r="AA2511">
        <v>28.300053185742197</v>
      </c>
      <c r="AB2511">
        <v>4.5095338528383824</v>
      </c>
      <c r="AC2511">
        <v>-41.298987337947253</v>
      </c>
      <c r="AD2511">
        <v>104</v>
      </c>
      <c r="AE2511">
        <v>0</v>
      </c>
      <c r="AF2511">
        <v>0</v>
      </c>
      <c r="AG2511">
        <v>1</v>
      </c>
      <c r="AH2511">
        <v>211</v>
      </c>
      <c r="AI2511">
        <v>25</v>
      </c>
      <c r="AJ2511">
        <v>39</v>
      </c>
      <c r="AK2511">
        <v>22</v>
      </c>
      <c r="AL2511">
        <v>111</v>
      </c>
      <c r="AM2511">
        <v>2</v>
      </c>
    </row>
    <row r="2512" spans="1:39">
      <c r="A2512">
        <v>8</v>
      </c>
      <c r="B2512">
        <v>128</v>
      </c>
      <c r="C2512">
        <v>2017</v>
      </c>
      <c r="D2512">
        <v>99</v>
      </c>
      <c r="E2512">
        <v>99</v>
      </c>
      <c r="F2512">
        <v>99</v>
      </c>
      <c r="G2512">
        <v>99</v>
      </c>
      <c r="H2512">
        <v>2</v>
      </c>
      <c r="I2512">
        <v>99</v>
      </c>
      <c r="J2512">
        <v>181</v>
      </c>
      <c r="K2512">
        <v>99</v>
      </c>
      <c r="L2512">
        <v>99</v>
      </c>
      <c r="M2512">
        <v>99</v>
      </c>
      <c r="N2512">
        <v>99</v>
      </c>
      <c r="O2512">
        <v>99</v>
      </c>
      <c r="P2512">
        <v>9999</v>
      </c>
      <c r="Q2512">
        <v>6</v>
      </c>
      <c r="R2512">
        <v>180</v>
      </c>
      <c r="S2512">
        <v>180</v>
      </c>
      <c r="T2512">
        <v>0.55301238133275987</v>
      </c>
      <c r="U2512">
        <v>0.50112302329873204</v>
      </c>
      <c r="V2512">
        <v>16.2</v>
      </c>
      <c r="W2512">
        <v>61.305555555555557</v>
      </c>
      <c r="X2512">
        <v>149.08872035632598</v>
      </c>
      <c r="Y2512">
        <v>137.60888888888897</v>
      </c>
      <c r="Z2512">
        <v>137.60888888888897</v>
      </c>
      <c r="AA2512">
        <v>25.070523393217503</v>
      </c>
      <c r="AB2512">
        <v>3.4818533095372404</v>
      </c>
      <c r="AC2512">
        <v>-11.786693778407763</v>
      </c>
      <c r="AD2512">
        <v>2</v>
      </c>
      <c r="AE2512">
        <v>0</v>
      </c>
      <c r="AF2512">
        <v>0</v>
      </c>
      <c r="AG2512">
        <v>0</v>
      </c>
      <c r="AH2512">
        <v>3</v>
      </c>
      <c r="AI2512">
        <v>1</v>
      </c>
      <c r="AJ2512">
        <v>0</v>
      </c>
      <c r="AK2512">
        <v>0</v>
      </c>
      <c r="AL2512">
        <v>0</v>
      </c>
      <c r="AM2512">
        <v>0</v>
      </c>
    </row>
    <row r="2513" spans="1:39">
      <c r="A2513">
        <v>8</v>
      </c>
      <c r="B2513">
        <v>129</v>
      </c>
      <c r="C2513">
        <v>2017</v>
      </c>
      <c r="D2513">
        <v>99</v>
      </c>
      <c r="E2513">
        <v>99</v>
      </c>
      <c r="F2513">
        <v>99</v>
      </c>
      <c r="G2513">
        <v>99</v>
      </c>
      <c r="H2513">
        <v>2</v>
      </c>
      <c r="I2513">
        <v>99</v>
      </c>
      <c r="J2513">
        <v>470</v>
      </c>
      <c r="K2513">
        <v>99</v>
      </c>
      <c r="L2513">
        <v>99</v>
      </c>
      <c r="M2513">
        <v>99</v>
      </c>
      <c r="N2513">
        <v>99</v>
      </c>
      <c r="O2513">
        <v>99</v>
      </c>
      <c r="P2513">
        <v>9999</v>
      </c>
      <c r="Q2513">
        <v>24</v>
      </c>
      <c r="R2513">
        <v>472</v>
      </c>
      <c r="S2513">
        <v>472</v>
      </c>
      <c r="T2513">
        <v>1.4501213554947925</v>
      </c>
      <c r="U2513">
        <v>1.292022029052168</v>
      </c>
      <c r="V2513">
        <v>10.434322033898304</v>
      </c>
      <c r="W2513">
        <v>51.288135593220353</v>
      </c>
      <c r="X2513">
        <v>146.58882237361595</v>
      </c>
      <c r="Y2513">
        <v>135.30148305084731</v>
      </c>
      <c r="Z2513">
        <v>135.30148305084731</v>
      </c>
      <c r="AA2513">
        <v>21.315434099531064</v>
      </c>
      <c r="AB2513">
        <v>5.9782114196659943</v>
      </c>
      <c r="AC2513">
        <v>7.9862178046108516</v>
      </c>
      <c r="AD2513">
        <v>1</v>
      </c>
      <c r="AE2513">
        <v>0</v>
      </c>
      <c r="AF2513">
        <v>0</v>
      </c>
      <c r="AG2513">
        <v>4</v>
      </c>
      <c r="AH2513">
        <v>25</v>
      </c>
      <c r="AI2513">
        <v>11</v>
      </c>
      <c r="AJ2513">
        <v>2</v>
      </c>
      <c r="AK2513">
        <v>0</v>
      </c>
      <c r="AL2513">
        <v>2</v>
      </c>
      <c r="AM2513">
        <v>0</v>
      </c>
    </row>
    <row r="2514" spans="1:39">
      <c r="A2514">
        <v>8</v>
      </c>
      <c r="B2514">
        <v>130</v>
      </c>
      <c r="C2514">
        <v>2017</v>
      </c>
      <c r="D2514">
        <v>99</v>
      </c>
      <c r="E2514">
        <v>99</v>
      </c>
      <c r="F2514">
        <v>99</v>
      </c>
      <c r="G2514">
        <v>99</v>
      </c>
      <c r="H2514">
        <v>1</v>
      </c>
      <c r="I2514">
        <v>99</v>
      </c>
      <c r="J2514">
        <v>643</v>
      </c>
      <c r="K2514">
        <v>99</v>
      </c>
      <c r="L2514">
        <v>99</v>
      </c>
      <c r="M2514">
        <v>99</v>
      </c>
      <c r="N2514">
        <v>99</v>
      </c>
      <c r="O2514">
        <v>99</v>
      </c>
      <c r="P2514">
        <v>9999</v>
      </c>
      <c r="Q2514">
        <v>46</v>
      </c>
      <c r="R2514">
        <v>3801</v>
      </c>
      <c r="S2514">
        <v>3801</v>
      </c>
      <c r="T2514">
        <v>11.677778119143444</v>
      </c>
      <c r="U2514">
        <v>10.988937444634304</v>
      </c>
      <c r="V2514">
        <v>15.054459352801894</v>
      </c>
      <c r="W2514">
        <v>59.08418837148119</v>
      </c>
      <c r="X2514">
        <v>154.82132061386599</v>
      </c>
      <c r="Y2514">
        <v>142.90007892659835</v>
      </c>
      <c r="Z2514">
        <v>142.90007892659835</v>
      </c>
      <c r="AA2514">
        <v>30.647576773849877</v>
      </c>
      <c r="AB2514">
        <v>4.4315680047320036</v>
      </c>
      <c r="AC2514">
        <v>-48.460687573597959</v>
      </c>
      <c r="AD2514">
        <v>147</v>
      </c>
      <c r="AE2514">
        <v>0</v>
      </c>
      <c r="AF2514">
        <v>0</v>
      </c>
      <c r="AG2514">
        <v>41</v>
      </c>
      <c r="AH2514">
        <v>337</v>
      </c>
      <c r="AI2514">
        <v>57</v>
      </c>
      <c r="AJ2514">
        <v>65</v>
      </c>
      <c r="AK2514">
        <v>94</v>
      </c>
      <c r="AL2514">
        <v>402</v>
      </c>
      <c r="AM2514">
        <v>47</v>
      </c>
    </row>
    <row r="2515" spans="1:39">
      <c r="A2515">
        <v>8</v>
      </c>
      <c r="B2515">
        <v>131</v>
      </c>
      <c r="C2515">
        <v>2017</v>
      </c>
      <c r="D2515">
        <v>99</v>
      </c>
      <c r="E2515">
        <v>99</v>
      </c>
      <c r="F2515">
        <v>99</v>
      </c>
      <c r="G2515">
        <v>99</v>
      </c>
      <c r="H2515">
        <v>1</v>
      </c>
      <c r="I2515">
        <v>99</v>
      </c>
      <c r="J2515">
        <v>802</v>
      </c>
      <c r="K2515">
        <v>99</v>
      </c>
      <c r="L2515">
        <v>99</v>
      </c>
      <c r="M2515">
        <v>99</v>
      </c>
      <c r="N2515">
        <v>99</v>
      </c>
      <c r="O2515">
        <v>99</v>
      </c>
      <c r="P2515">
        <v>9999</v>
      </c>
      <c r="Q2515">
        <v>1</v>
      </c>
      <c r="R2515">
        <v>3</v>
      </c>
      <c r="S2515">
        <v>3</v>
      </c>
      <c r="T2515">
        <v>9.2168730222126592E-3</v>
      </c>
      <c r="U2515">
        <v>7.9023743984757422E-3</v>
      </c>
      <c r="V2515">
        <v>17</v>
      </c>
      <c r="W2515">
        <v>62</v>
      </c>
      <c r="X2515">
        <v>141.06175514626219</v>
      </c>
      <c r="Y2515">
        <v>130.20000000000002</v>
      </c>
      <c r="Z2515">
        <v>130.20000000000002</v>
      </c>
      <c r="AA2515">
        <v>3.4756294393961076</v>
      </c>
      <c r="AB2515">
        <v>0</v>
      </c>
      <c r="AD2515">
        <v>0</v>
      </c>
      <c r="AE2515">
        <v>0</v>
      </c>
      <c r="AF2515">
        <v>0</v>
      </c>
      <c r="AG2515">
        <v>0</v>
      </c>
      <c r="AH2515">
        <v>1</v>
      </c>
      <c r="AI2515">
        <v>0</v>
      </c>
      <c r="AJ2515">
        <v>0</v>
      </c>
      <c r="AK2515">
        <v>0</v>
      </c>
      <c r="AL2515">
        <v>0</v>
      </c>
      <c r="AM2515">
        <v>0</v>
      </c>
    </row>
    <row r="2516" spans="1:39">
      <c r="A2516">
        <v>8</v>
      </c>
      <c r="B2516">
        <v>132</v>
      </c>
      <c r="C2516">
        <v>2016</v>
      </c>
      <c r="D2516">
        <v>99</v>
      </c>
      <c r="E2516">
        <v>99</v>
      </c>
      <c r="F2516">
        <v>99</v>
      </c>
      <c r="G2516">
        <v>99</v>
      </c>
      <c r="H2516">
        <v>1</v>
      </c>
      <c r="I2516">
        <v>99</v>
      </c>
      <c r="J2516">
        <v>103</v>
      </c>
      <c r="K2516">
        <v>99</v>
      </c>
      <c r="L2516">
        <v>99</v>
      </c>
      <c r="M2516">
        <v>99</v>
      </c>
      <c r="N2516">
        <v>99</v>
      </c>
      <c r="O2516">
        <v>99</v>
      </c>
      <c r="P2516">
        <v>9999</v>
      </c>
      <c r="Q2516">
        <v>155</v>
      </c>
      <c r="R2516">
        <v>7415</v>
      </c>
      <c r="S2516">
        <v>7415</v>
      </c>
      <c r="T2516">
        <v>22.269942335415671</v>
      </c>
      <c r="U2516">
        <v>22.337273011601205</v>
      </c>
      <c r="V2516">
        <v>15.226702629804445</v>
      </c>
      <c r="W2516">
        <v>59.539042481456526</v>
      </c>
      <c r="X2516">
        <v>163.9382850346544</v>
      </c>
      <c r="Y2516">
        <v>151.31503708698543</v>
      </c>
      <c r="Z2516">
        <v>151.31503708698543</v>
      </c>
      <c r="AA2516">
        <v>28.106720983527655</v>
      </c>
      <c r="AB2516">
        <v>4.6315702136002654</v>
      </c>
      <c r="AC2516">
        <v>-37.108224525799322</v>
      </c>
      <c r="AD2516">
        <v>79</v>
      </c>
      <c r="AE2516">
        <v>0</v>
      </c>
      <c r="AF2516">
        <v>0</v>
      </c>
      <c r="AG2516">
        <v>10</v>
      </c>
      <c r="AH2516">
        <v>335</v>
      </c>
      <c r="AI2516">
        <v>48</v>
      </c>
      <c r="AJ2516">
        <v>55</v>
      </c>
      <c r="AK2516">
        <v>82</v>
      </c>
      <c r="AL2516">
        <v>64</v>
      </c>
      <c r="AM2516">
        <v>4</v>
      </c>
    </row>
    <row r="2517" spans="1:39">
      <c r="A2517">
        <v>8</v>
      </c>
      <c r="B2517">
        <v>133</v>
      </c>
      <c r="C2517">
        <v>2016</v>
      </c>
      <c r="D2517">
        <v>99</v>
      </c>
      <c r="E2517">
        <v>99</v>
      </c>
      <c r="F2517">
        <v>99</v>
      </c>
      <c r="G2517">
        <v>99</v>
      </c>
      <c r="H2517">
        <v>2</v>
      </c>
      <c r="I2517">
        <v>99</v>
      </c>
      <c r="J2517">
        <v>106</v>
      </c>
      <c r="K2517">
        <v>99</v>
      </c>
      <c r="L2517">
        <v>99</v>
      </c>
      <c r="M2517">
        <v>99</v>
      </c>
      <c r="N2517">
        <v>99</v>
      </c>
      <c r="O2517">
        <v>99</v>
      </c>
      <c r="P2517">
        <v>9999</v>
      </c>
      <c r="Q2517">
        <v>28</v>
      </c>
      <c r="R2517">
        <v>135</v>
      </c>
      <c r="S2517">
        <v>135</v>
      </c>
      <c r="T2517">
        <v>0.40545410860163394</v>
      </c>
      <c r="U2517">
        <v>0.35547289577401908</v>
      </c>
      <c r="V2517">
        <v>14.71111111111111</v>
      </c>
      <c r="W2517">
        <v>57.992592592592601</v>
      </c>
      <c r="X2517">
        <v>143.29601540869143</v>
      </c>
      <c r="Y2517">
        <v>132.26222222222222</v>
      </c>
      <c r="Z2517">
        <v>132.26222222222222</v>
      </c>
      <c r="AA2517">
        <v>7.0208458566758845</v>
      </c>
      <c r="AB2517">
        <v>4.1105037923120173</v>
      </c>
      <c r="AC2517">
        <v>5.0657734863754227</v>
      </c>
      <c r="AD2517">
        <v>0</v>
      </c>
      <c r="AE2517">
        <v>0</v>
      </c>
      <c r="AF2517">
        <v>0</v>
      </c>
      <c r="AG2517">
        <v>0</v>
      </c>
      <c r="AH2517">
        <v>5</v>
      </c>
      <c r="AI2517">
        <v>1</v>
      </c>
      <c r="AJ2517">
        <v>3</v>
      </c>
      <c r="AK2517">
        <v>1</v>
      </c>
      <c r="AL2517">
        <v>4</v>
      </c>
      <c r="AM2517">
        <v>0</v>
      </c>
    </row>
    <row r="2518" spans="1:39">
      <c r="A2518">
        <v>8</v>
      </c>
      <c r="B2518">
        <v>134</v>
      </c>
      <c r="C2518">
        <v>2016</v>
      </c>
      <c r="D2518">
        <v>99</v>
      </c>
      <c r="E2518">
        <v>99</v>
      </c>
      <c r="F2518">
        <v>99</v>
      </c>
      <c r="G2518">
        <v>99</v>
      </c>
      <c r="H2518">
        <v>1</v>
      </c>
      <c r="I2518">
        <v>99</v>
      </c>
      <c r="J2518">
        <v>109</v>
      </c>
      <c r="K2518">
        <v>99</v>
      </c>
      <c r="L2518">
        <v>99</v>
      </c>
      <c r="M2518">
        <v>99</v>
      </c>
      <c r="N2518">
        <v>99</v>
      </c>
      <c r="O2518">
        <v>99</v>
      </c>
      <c r="P2518">
        <v>9999</v>
      </c>
      <c r="Q2518">
        <v>174</v>
      </c>
      <c r="R2518">
        <v>6567</v>
      </c>
      <c r="S2518">
        <v>6567</v>
      </c>
      <c r="T2518">
        <v>19.723089860643924</v>
      </c>
      <c r="U2518">
        <v>20.319597913517352</v>
      </c>
      <c r="V2518">
        <v>14.447236180904522</v>
      </c>
      <c r="W2518">
        <v>58.096695599208154</v>
      </c>
      <c r="X2518">
        <v>168.38735850697103</v>
      </c>
      <c r="Y2518">
        <v>155.42153190193332</v>
      </c>
      <c r="Z2518">
        <v>155.42153190193332</v>
      </c>
      <c r="AA2518">
        <v>31.729403464605099</v>
      </c>
      <c r="AB2518">
        <v>5.4774146000789372</v>
      </c>
      <c r="AC2518">
        <v>-48.77334805579968</v>
      </c>
      <c r="AD2518">
        <v>224</v>
      </c>
      <c r="AE2518">
        <v>0</v>
      </c>
      <c r="AF2518">
        <v>0</v>
      </c>
      <c r="AG2518">
        <v>24</v>
      </c>
      <c r="AH2518">
        <v>622</v>
      </c>
      <c r="AI2518">
        <v>45</v>
      </c>
      <c r="AJ2518">
        <v>35</v>
      </c>
      <c r="AK2518">
        <v>30</v>
      </c>
      <c r="AL2518">
        <v>7</v>
      </c>
      <c r="AM2518">
        <v>11</v>
      </c>
    </row>
    <row r="2519" spans="1:39">
      <c r="A2519">
        <v>8</v>
      </c>
      <c r="B2519">
        <v>135</v>
      </c>
      <c r="C2519">
        <v>2016</v>
      </c>
      <c r="D2519">
        <v>99</v>
      </c>
      <c r="E2519">
        <v>99</v>
      </c>
      <c r="F2519">
        <v>99</v>
      </c>
      <c r="G2519">
        <v>99</v>
      </c>
      <c r="H2519">
        <v>1</v>
      </c>
      <c r="I2519">
        <v>99</v>
      </c>
      <c r="J2519">
        <v>111</v>
      </c>
      <c r="K2519">
        <v>99</v>
      </c>
      <c r="L2519">
        <v>99</v>
      </c>
      <c r="M2519">
        <v>99</v>
      </c>
      <c r="N2519">
        <v>99</v>
      </c>
      <c r="O2519">
        <v>99</v>
      </c>
      <c r="P2519">
        <v>9999</v>
      </c>
      <c r="Q2519">
        <v>136</v>
      </c>
      <c r="R2519">
        <v>7619</v>
      </c>
      <c r="S2519">
        <v>7619</v>
      </c>
      <c r="T2519">
        <v>22.882628543969243</v>
      </c>
      <c r="U2519">
        <v>23.141828218560278</v>
      </c>
      <c r="V2519">
        <v>15.021787636172723</v>
      </c>
      <c r="W2519">
        <v>59.036225226407666</v>
      </c>
      <c r="X2519">
        <v>165.29551982505947</v>
      </c>
      <c r="Y2519">
        <v>152.56776479852988</v>
      </c>
      <c r="Z2519">
        <v>152.56776479852988</v>
      </c>
      <c r="AA2519">
        <v>30.373120346180961</v>
      </c>
      <c r="AB2519">
        <v>4.4289316248553812</v>
      </c>
      <c r="AC2519">
        <v>-45.149099171545686</v>
      </c>
      <c r="AD2519">
        <v>423</v>
      </c>
      <c r="AE2519">
        <v>0</v>
      </c>
      <c r="AF2519">
        <v>0</v>
      </c>
      <c r="AG2519">
        <v>41</v>
      </c>
      <c r="AH2519">
        <v>925</v>
      </c>
      <c r="AI2519">
        <v>70</v>
      </c>
      <c r="AJ2519">
        <v>178</v>
      </c>
      <c r="AK2519">
        <v>101</v>
      </c>
      <c r="AL2519">
        <v>270</v>
      </c>
      <c r="AM2519">
        <v>24</v>
      </c>
    </row>
    <row r="2520" spans="1:39">
      <c r="A2520">
        <v>8</v>
      </c>
      <c r="B2520">
        <v>136</v>
      </c>
      <c r="C2520">
        <v>2016</v>
      </c>
      <c r="D2520">
        <v>99</v>
      </c>
      <c r="E2520">
        <v>99</v>
      </c>
      <c r="F2520">
        <v>99</v>
      </c>
      <c r="G2520">
        <v>99</v>
      </c>
      <c r="H2520">
        <v>1</v>
      </c>
      <c r="I2520">
        <v>99</v>
      </c>
      <c r="J2520">
        <v>113</v>
      </c>
      <c r="K2520">
        <v>99</v>
      </c>
      <c r="L2520">
        <v>99</v>
      </c>
      <c r="M2520">
        <v>99</v>
      </c>
      <c r="N2520">
        <v>99</v>
      </c>
      <c r="O2520">
        <v>99</v>
      </c>
      <c r="P2520">
        <v>9999</v>
      </c>
    </row>
    <row r="2521" spans="1:39">
      <c r="A2521">
        <v>8</v>
      </c>
      <c r="B2521">
        <v>137</v>
      </c>
      <c r="C2521">
        <v>2016</v>
      </c>
      <c r="D2521">
        <v>99</v>
      </c>
      <c r="E2521">
        <v>99</v>
      </c>
      <c r="F2521">
        <v>99</v>
      </c>
      <c r="G2521">
        <v>99</v>
      </c>
      <c r="H2521">
        <v>1</v>
      </c>
      <c r="I2521">
        <v>99</v>
      </c>
      <c r="J2521">
        <v>116</v>
      </c>
      <c r="K2521">
        <v>99</v>
      </c>
      <c r="L2521">
        <v>99</v>
      </c>
      <c r="M2521">
        <v>99</v>
      </c>
      <c r="N2521">
        <v>99</v>
      </c>
      <c r="O2521">
        <v>99</v>
      </c>
      <c r="P2521">
        <v>9999</v>
      </c>
      <c r="Q2521">
        <v>49</v>
      </c>
      <c r="R2521">
        <v>2140</v>
      </c>
      <c r="S2521">
        <v>2140</v>
      </c>
      <c r="T2521">
        <v>6.4271984622777509</v>
      </c>
      <c r="U2521">
        <v>6.2814466019204991</v>
      </c>
      <c r="V2521">
        <v>14.836915887850465</v>
      </c>
      <c r="W2521">
        <v>58.679906542056045</v>
      </c>
      <c r="X2521">
        <v>159.73764947702017</v>
      </c>
      <c r="Y2521">
        <v>147.43785046728979</v>
      </c>
      <c r="Z2521">
        <v>147.43785046728979</v>
      </c>
      <c r="AA2521">
        <v>29.694778279382231</v>
      </c>
      <c r="AB2521">
        <v>4.6381058805820867</v>
      </c>
      <c r="AC2521">
        <v>-39.622480387963719</v>
      </c>
      <c r="AD2521">
        <v>30</v>
      </c>
      <c r="AE2521">
        <v>0</v>
      </c>
      <c r="AF2521">
        <v>0</v>
      </c>
      <c r="AG2521">
        <v>5</v>
      </c>
      <c r="AH2521">
        <v>30</v>
      </c>
      <c r="AI2521">
        <v>3</v>
      </c>
      <c r="AJ2521">
        <v>0</v>
      </c>
      <c r="AK2521">
        <v>1</v>
      </c>
      <c r="AL2521">
        <v>11</v>
      </c>
      <c r="AM2521">
        <v>2</v>
      </c>
    </row>
    <row r="2522" spans="1:39">
      <c r="A2522">
        <v>8</v>
      </c>
      <c r="B2522">
        <v>138</v>
      </c>
      <c r="C2522">
        <v>2016</v>
      </c>
      <c r="D2522">
        <v>99</v>
      </c>
      <c r="E2522">
        <v>99</v>
      </c>
      <c r="F2522">
        <v>99</v>
      </c>
      <c r="G2522">
        <v>99</v>
      </c>
      <c r="H2522">
        <v>2</v>
      </c>
      <c r="I2522">
        <v>99</v>
      </c>
      <c r="J2522">
        <v>117</v>
      </c>
      <c r="K2522">
        <v>99</v>
      </c>
      <c r="L2522">
        <v>99</v>
      </c>
      <c r="M2522">
        <v>99</v>
      </c>
      <c r="N2522">
        <v>99</v>
      </c>
      <c r="O2522">
        <v>99</v>
      </c>
      <c r="P2522">
        <v>9999</v>
      </c>
      <c r="Q2522">
        <v>45</v>
      </c>
      <c r="R2522">
        <v>210</v>
      </c>
      <c r="S2522">
        <v>210</v>
      </c>
      <c r="T2522">
        <v>0.63070639115809712</v>
      </c>
      <c r="U2522">
        <v>0.58027286089445851</v>
      </c>
      <c r="V2522">
        <v>14.857142857142859</v>
      </c>
      <c r="W2522">
        <v>58.561904761904749</v>
      </c>
      <c r="X2522">
        <v>150.37455502244237</v>
      </c>
      <c r="Y2522">
        <v>138.79571428571435</v>
      </c>
      <c r="Z2522">
        <v>138.79571428571435</v>
      </c>
      <c r="AA2522">
        <v>11.212383915172461</v>
      </c>
      <c r="AB2522">
        <v>3.9119446133088127</v>
      </c>
      <c r="AC2522">
        <v>-33.904803981666774</v>
      </c>
      <c r="AD2522">
        <v>1</v>
      </c>
      <c r="AE2522">
        <v>0</v>
      </c>
      <c r="AF2522">
        <v>0</v>
      </c>
      <c r="AG2522">
        <v>1</v>
      </c>
      <c r="AH2522">
        <v>7</v>
      </c>
      <c r="AI2522">
        <v>1</v>
      </c>
      <c r="AJ2522">
        <v>7</v>
      </c>
      <c r="AK2522">
        <v>0</v>
      </c>
      <c r="AL2522">
        <v>6</v>
      </c>
      <c r="AM2522">
        <v>0</v>
      </c>
    </row>
    <row r="2523" spans="1:39">
      <c r="A2523">
        <v>8</v>
      </c>
      <c r="B2523">
        <v>139</v>
      </c>
      <c r="C2523">
        <v>2016</v>
      </c>
      <c r="D2523">
        <v>99</v>
      </c>
      <c r="E2523">
        <v>99</v>
      </c>
      <c r="F2523">
        <v>99</v>
      </c>
      <c r="G2523">
        <v>99</v>
      </c>
      <c r="H2523">
        <v>1</v>
      </c>
      <c r="I2523">
        <v>99</v>
      </c>
      <c r="J2523">
        <v>121</v>
      </c>
      <c r="K2523">
        <v>99</v>
      </c>
      <c r="L2523">
        <v>99</v>
      </c>
      <c r="M2523">
        <v>99</v>
      </c>
      <c r="N2523">
        <v>99</v>
      </c>
      <c r="O2523">
        <v>99</v>
      </c>
      <c r="P2523">
        <v>9999</v>
      </c>
      <c r="Q2523">
        <v>87</v>
      </c>
      <c r="R2523">
        <v>291</v>
      </c>
      <c r="S2523">
        <v>290</v>
      </c>
      <c r="T2523">
        <v>0.87397885631907712</v>
      </c>
      <c r="U2523">
        <v>0.7851046755135741</v>
      </c>
      <c r="V2523">
        <v>14.182130584192439</v>
      </c>
      <c r="W2523">
        <v>57.672413793103438</v>
      </c>
      <c r="X2523">
        <v>147.09728101625879</v>
      </c>
      <c r="Y2523">
        <v>135.51821305841924</v>
      </c>
      <c r="Z2523">
        <v>135.98551724137937</v>
      </c>
      <c r="AA2523">
        <v>14.041021081399345</v>
      </c>
      <c r="AB2523">
        <v>4.6430813603070531</v>
      </c>
      <c r="AC2523">
        <v>-33.019295471595953</v>
      </c>
      <c r="AD2523">
        <v>6</v>
      </c>
      <c r="AE2523">
        <v>0</v>
      </c>
      <c r="AF2523">
        <v>0</v>
      </c>
      <c r="AG2523">
        <v>7</v>
      </c>
      <c r="AH2523">
        <v>6</v>
      </c>
      <c r="AI2523">
        <v>3</v>
      </c>
      <c r="AJ2523">
        <v>2</v>
      </c>
      <c r="AK2523">
        <v>1</v>
      </c>
      <c r="AL2523">
        <v>3</v>
      </c>
      <c r="AM2523">
        <v>5</v>
      </c>
    </row>
    <row r="2524" spans="1:39">
      <c r="A2524">
        <v>8</v>
      </c>
      <c r="B2524">
        <v>140</v>
      </c>
      <c r="C2524">
        <v>2016</v>
      </c>
      <c r="D2524">
        <v>99</v>
      </c>
      <c r="E2524">
        <v>99</v>
      </c>
      <c r="F2524">
        <v>99</v>
      </c>
      <c r="G2524">
        <v>99</v>
      </c>
      <c r="H2524">
        <v>1</v>
      </c>
      <c r="I2524">
        <v>99</v>
      </c>
      <c r="J2524">
        <v>134</v>
      </c>
      <c r="K2524">
        <v>99</v>
      </c>
      <c r="L2524">
        <v>99</v>
      </c>
      <c r="M2524">
        <v>99</v>
      </c>
      <c r="N2524">
        <v>99</v>
      </c>
      <c r="O2524">
        <v>99</v>
      </c>
      <c r="P2524">
        <v>9999</v>
      </c>
      <c r="Q2524">
        <v>42</v>
      </c>
      <c r="R2524">
        <v>1176</v>
      </c>
      <c r="S2524">
        <v>1176</v>
      </c>
      <c r="T2524">
        <v>3.5319557904853447</v>
      </c>
      <c r="U2524">
        <v>3.447137855293231</v>
      </c>
      <c r="V2524">
        <v>15.48469387755102</v>
      </c>
      <c r="W2524">
        <v>60.227040816326515</v>
      </c>
      <c r="X2524">
        <v>159.51911100301436</v>
      </c>
      <c r="Y2524">
        <v>147.23613945578251</v>
      </c>
      <c r="Z2524">
        <v>147.23613945578251</v>
      </c>
      <c r="AA2524">
        <v>28.037728075583392</v>
      </c>
      <c r="AB2524">
        <v>4.7253099907348322</v>
      </c>
      <c r="AC2524">
        <v>-42.373731845180089</v>
      </c>
      <c r="AD2524">
        <v>41</v>
      </c>
      <c r="AE2524">
        <v>1</v>
      </c>
      <c r="AF2524">
        <v>0</v>
      </c>
      <c r="AG2524">
        <v>3</v>
      </c>
      <c r="AH2524">
        <v>157</v>
      </c>
      <c r="AI2524">
        <v>53</v>
      </c>
      <c r="AJ2524">
        <v>23</v>
      </c>
      <c r="AK2524">
        <v>21</v>
      </c>
      <c r="AL2524">
        <v>60</v>
      </c>
      <c r="AM2524">
        <v>2</v>
      </c>
    </row>
    <row r="2525" spans="1:39">
      <c r="A2525">
        <v>8</v>
      </c>
      <c r="B2525">
        <v>141</v>
      </c>
      <c r="C2525">
        <v>2016</v>
      </c>
      <c r="D2525">
        <v>99</v>
      </c>
      <c r="E2525">
        <v>99</v>
      </c>
      <c r="F2525">
        <v>99</v>
      </c>
      <c r="G2525">
        <v>99</v>
      </c>
      <c r="H2525">
        <v>2</v>
      </c>
      <c r="I2525">
        <v>99</v>
      </c>
      <c r="J2525">
        <v>141</v>
      </c>
      <c r="K2525">
        <v>99</v>
      </c>
      <c r="L2525">
        <v>99</v>
      </c>
      <c r="M2525">
        <v>99</v>
      </c>
      <c r="N2525">
        <v>99</v>
      </c>
      <c r="O2525">
        <v>99</v>
      </c>
      <c r="P2525">
        <v>9999</v>
      </c>
      <c r="Q2525">
        <v>17</v>
      </c>
      <c r="R2525">
        <v>120</v>
      </c>
      <c r="S2525">
        <v>120</v>
      </c>
      <c r="T2525">
        <v>0.36040365209034125</v>
      </c>
      <c r="U2525">
        <v>0.31095765696947225</v>
      </c>
      <c r="V2525">
        <v>15.025</v>
      </c>
      <c r="W2525">
        <v>59.216666666666669</v>
      </c>
      <c r="X2525">
        <v>141.02022390754789</v>
      </c>
      <c r="Y2525">
        <v>130.16166666666672</v>
      </c>
      <c r="Z2525">
        <v>130.16166666666672</v>
      </c>
      <c r="AA2525">
        <v>23.123138423569255</v>
      </c>
      <c r="AB2525">
        <v>4.195599546614921</v>
      </c>
      <c r="AC2525">
        <v>-55.868289839684145</v>
      </c>
      <c r="AD2525">
        <v>0</v>
      </c>
      <c r="AE2525">
        <v>1</v>
      </c>
      <c r="AF2525">
        <v>0</v>
      </c>
      <c r="AG2525">
        <v>0</v>
      </c>
      <c r="AH2525">
        <v>0</v>
      </c>
      <c r="AI2525">
        <v>0</v>
      </c>
      <c r="AJ2525">
        <v>4</v>
      </c>
      <c r="AK2525">
        <v>0</v>
      </c>
      <c r="AL2525">
        <v>4</v>
      </c>
      <c r="AM2525">
        <v>1</v>
      </c>
    </row>
    <row r="2526" spans="1:39">
      <c r="A2526">
        <v>8</v>
      </c>
      <c r="B2526">
        <v>142</v>
      </c>
      <c r="C2526">
        <v>2016</v>
      </c>
      <c r="D2526">
        <v>99</v>
      </c>
      <c r="E2526">
        <v>99</v>
      </c>
      <c r="F2526">
        <v>99</v>
      </c>
      <c r="G2526">
        <v>99</v>
      </c>
      <c r="H2526">
        <v>2</v>
      </c>
      <c r="I2526">
        <v>99</v>
      </c>
      <c r="J2526">
        <v>143</v>
      </c>
      <c r="K2526">
        <v>99</v>
      </c>
      <c r="L2526">
        <v>99</v>
      </c>
      <c r="M2526">
        <v>99</v>
      </c>
      <c r="N2526">
        <v>99</v>
      </c>
      <c r="O2526">
        <v>99</v>
      </c>
      <c r="P2526">
        <v>9999</v>
      </c>
    </row>
    <row r="2527" spans="1:39">
      <c r="A2527">
        <v>8</v>
      </c>
      <c r="B2527">
        <v>143</v>
      </c>
      <c r="C2527">
        <v>2016</v>
      </c>
      <c r="D2527">
        <v>99</v>
      </c>
      <c r="E2527">
        <v>99</v>
      </c>
      <c r="F2527">
        <v>99</v>
      </c>
      <c r="G2527">
        <v>99</v>
      </c>
      <c r="H2527">
        <v>2</v>
      </c>
      <c r="I2527">
        <v>99</v>
      </c>
      <c r="J2527">
        <v>147</v>
      </c>
      <c r="K2527">
        <v>99</v>
      </c>
      <c r="L2527">
        <v>99</v>
      </c>
      <c r="M2527">
        <v>99</v>
      </c>
      <c r="N2527">
        <v>99</v>
      </c>
      <c r="O2527">
        <v>99</v>
      </c>
      <c r="P2527">
        <v>9999</v>
      </c>
      <c r="Q2527">
        <v>24</v>
      </c>
      <c r="R2527">
        <v>136</v>
      </c>
      <c r="S2527">
        <v>106</v>
      </c>
      <c r="T2527">
        <v>0.40845747236905328</v>
      </c>
      <c r="U2527">
        <v>0.2840116034265589</v>
      </c>
      <c r="V2527">
        <v>14</v>
      </c>
      <c r="W2527">
        <v>58.386792452830193</v>
      </c>
      <c r="X2527">
        <v>147.90405327894973</v>
      </c>
      <c r="Y2527">
        <v>104.89632352941176</v>
      </c>
      <c r="Z2527">
        <v>134.58396226415098</v>
      </c>
      <c r="AA2527">
        <v>14.397065586709372</v>
      </c>
      <c r="AB2527">
        <v>4.5444777907793279</v>
      </c>
      <c r="AC2527">
        <v>-32.038263802587501</v>
      </c>
      <c r="AD2527">
        <v>5</v>
      </c>
      <c r="AE2527">
        <v>0</v>
      </c>
      <c r="AF2527">
        <v>0</v>
      </c>
      <c r="AG2527">
        <v>0</v>
      </c>
      <c r="AH2527">
        <v>3</v>
      </c>
      <c r="AI2527">
        <v>1</v>
      </c>
      <c r="AJ2527">
        <v>0</v>
      </c>
      <c r="AK2527">
        <v>0</v>
      </c>
      <c r="AL2527">
        <v>1</v>
      </c>
      <c r="AM2527">
        <v>1</v>
      </c>
    </row>
    <row r="2528" spans="1:39">
      <c r="A2528">
        <v>8</v>
      </c>
      <c r="B2528">
        <v>144</v>
      </c>
      <c r="C2528">
        <v>2016</v>
      </c>
      <c r="D2528">
        <v>99</v>
      </c>
      <c r="E2528">
        <v>99</v>
      </c>
      <c r="F2528">
        <v>99</v>
      </c>
      <c r="G2528">
        <v>99</v>
      </c>
      <c r="H2528">
        <v>1</v>
      </c>
      <c r="I2528">
        <v>99</v>
      </c>
      <c r="J2528">
        <v>155</v>
      </c>
      <c r="K2528">
        <v>99</v>
      </c>
      <c r="L2528">
        <v>99</v>
      </c>
      <c r="M2528">
        <v>99</v>
      </c>
      <c r="N2528">
        <v>99</v>
      </c>
      <c r="O2528">
        <v>99</v>
      </c>
      <c r="P2528">
        <v>9999</v>
      </c>
      <c r="Q2528">
        <v>17</v>
      </c>
      <c r="R2528">
        <v>584</v>
      </c>
      <c r="S2528">
        <v>584</v>
      </c>
      <c r="T2528">
        <v>1.7539644401729937</v>
      </c>
      <c r="U2528">
        <v>1.8393911685031223</v>
      </c>
      <c r="V2528">
        <v>13.830479452054798</v>
      </c>
      <c r="W2528">
        <v>56.986301369863007</v>
      </c>
      <c r="X2528">
        <v>171.40466614226989</v>
      </c>
      <c r="Y2528">
        <v>158.20650684931516</v>
      </c>
      <c r="Z2528">
        <v>158.20650684931516</v>
      </c>
      <c r="AA2528">
        <v>35.747897612143198</v>
      </c>
      <c r="AB2528">
        <v>6.7749905740922962</v>
      </c>
      <c r="AC2528">
        <v>-73.23811907249501</v>
      </c>
      <c r="AD2528">
        <v>22</v>
      </c>
      <c r="AE2528">
        <v>0</v>
      </c>
      <c r="AF2528">
        <v>0</v>
      </c>
      <c r="AG2528">
        <v>5</v>
      </c>
      <c r="AH2528">
        <v>64</v>
      </c>
      <c r="AI2528">
        <v>10</v>
      </c>
      <c r="AJ2528">
        <v>19</v>
      </c>
      <c r="AK2528">
        <v>18</v>
      </c>
      <c r="AL2528">
        <v>18</v>
      </c>
      <c r="AM2528">
        <v>5</v>
      </c>
    </row>
    <row r="2529" spans="1:39">
      <c r="A2529">
        <v>8</v>
      </c>
      <c r="B2529">
        <v>145</v>
      </c>
      <c r="C2529">
        <v>2016</v>
      </c>
      <c r="D2529">
        <v>99</v>
      </c>
      <c r="E2529">
        <v>99</v>
      </c>
      <c r="F2529">
        <v>99</v>
      </c>
      <c r="G2529">
        <v>99</v>
      </c>
      <c r="H2529">
        <v>2</v>
      </c>
      <c r="I2529">
        <v>99</v>
      </c>
      <c r="J2529">
        <v>160</v>
      </c>
      <c r="K2529">
        <v>99</v>
      </c>
      <c r="L2529">
        <v>99</v>
      </c>
      <c r="M2529">
        <v>99</v>
      </c>
      <c r="N2529">
        <v>99</v>
      </c>
      <c r="O2529">
        <v>99</v>
      </c>
      <c r="P2529">
        <v>9999</v>
      </c>
      <c r="Q2529">
        <v>53</v>
      </c>
      <c r="R2529">
        <v>659</v>
      </c>
      <c r="S2529">
        <v>659</v>
      </c>
      <c r="T2529">
        <v>1.9792167227294568</v>
      </c>
      <c r="U2529">
        <v>1.6957737797678236</v>
      </c>
      <c r="V2529">
        <v>13.863429438543248</v>
      </c>
      <c r="W2529">
        <v>56.8163884673748</v>
      </c>
      <c r="X2529">
        <v>140.03735263219323</v>
      </c>
      <c r="Y2529">
        <v>129.25447647951427</v>
      </c>
      <c r="Z2529">
        <v>129.25447647951427</v>
      </c>
      <c r="AA2529">
        <v>21.082879097470684</v>
      </c>
      <c r="AB2529">
        <v>4.9284382719615181</v>
      </c>
      <c r="AC2529">
        <v>-46.786642192241679</v>
      </c>
      <c r="AD2529">
        <v>6</v>
      </c>
      <c r="AE2529">
        <v>0</v>
      </c>
      <c r="AF2529">
        <v>0</v>
      </c>
      <c r="AG2529">
        <v>12</v>
      </c>
      <c r="AH2529">
        <v>18</v>
      </c>
      <c r="AI2529">
        <v>54</v>
      </c>
      <c r="AJ2529">
        <v>26</v>
      </c>
      <c r="AK2529">
        <v>0</v>
      </c>
      <c r="AL2529">
        <v>45</v>
      </c>
      <c r="AM2529">
        <v>15</v>
      </c>
    </row>
    <row r="2530" spans="1:39">
      <c r="A2530">
        <v>8</v>
      </c>
      <c r="B2530">
        <v>146</v>
      </c>
      <c r="C2530">
        <v>2016</v>
      </c>
      <c r="D2530">
        <v>99</v>
      </c>
      <c r="E2530">
        <v>99</v>
      </c>
      <c r="F2530">
        <v>99</v>
      </c>
      <c r="G2530">
        <v>99</v>
      </c>
      <c r="H2530">
        <v>1</v>
      </c>
      <c r="I2530">
        <v>99</v>
      </c>
      <c r="J2530">
        <v>171</v>
      </c>
      <c r="K2530">
        <v>99</v>
      </c>
      <c r="L2530">
        <v>99</v>
      </c>
      <c r="M2530">
        <v>99</v>
      </c>
      <c r="N2530">
        <v>99</v>
      </c>
      <c r="O2530">
        <v>99</v>
      </c>
      <c r="P2530">
        <v>9999</v>
      </c>
      <c r="Q2530">
        <v>52</v>
      </c>
      <c r="R2530">
        <v>2664</v>
      </c>
      <c r="S2530">
        <v>2664</v>
      </c>
      <c r="T2530">
        <v>8.0009610764055736</v>
      </c>
      <c r="U2530">
        <v>8.178866848271328</v>
      </c>
      <c r="V2530">
        <v>15.01013513513514</v>
      </c>
      <c r="W2530">
        <v>59.038663663663641</v>
      </c>
      <c r="X2530">
        <v>167.07840017699203</v>
      </c>
      <c r="Y2530">
        <v>154.2133633633633</v>
      </c>
      <c r="Z2530">
        <v>154.2133633633633</v>
      </c>
      <c r="AA2530">
        <v>27.946612849662404</v>
      </c>
      <c r="AB2530">
        <v>4.6138833465451601</v>
      </c>
      <c r="AC2530">
        <v>-39.473524370259135</v>
      </c>
      <c r="AD2530">
        <v>124</v>
      </c>
      <c r="AE2530">
        <v>0</v>
      </c>
      <c r="AF2530">
        <v>0</v>
      </c>
      <c r="AG2530">
        <v>13</v>
      </c>
      <c r="AH2530">
        <v>328</v>
      </c>
      <c r="AI2530">
        <v>25</v>
      </c>
      <c r="AJ2530">
        <v>75</v>
      </c>
      <c r="AK2530">
        <v>29</v>
      </c>
      <c r="AL2530">
        <v>61</v>
      </c>
      <c r="AM2530">
        <v>6</v>
      </c>
    </row>
    <row r="2531" spans="1:39">
      <c r="A2531">
        <v>8</v>
      </c>
      <c r="B2531">
        <v>147</v>
      </c>
      <c r="C2531">
        <v>2016</v>
      </c>
      <c r="D2531">
        <v>99</v>
      </c>
      <c r="E2531">
        <v>99</v>
      </c>
      <c r="F2531">
        <v>99</v>
      </c>
      <c r="G2531">
        <v>99</v>
      </c>
      <c r="H2531">
        <v>2</v>
      </c>
      <c r="I2531">
        <v>99</v>
      </c>
      <c r="J2531">
        <v>181</v>
      </c>
      <c r="K2531">
        <v>99</v>
      </c>
      <c r="L2531">
        <v>99</v>
      </c>
      <c r="M2531">
        <v>99</v>
      </c>
      <c r="N2531">
        <v>99</v>
      </c>
      <c r="O2531">
        <v>99</v>
      </c>
      <c r="P2531">
        <v>9999</v>
      </c>
      <c r="Q2531">
        <v>5</v>
      </c>
      <c r="R2531">
        <v>40</v>
      </c>
      <c r="S2531">
        <v>40</v>
      </c>
      <c r="T2531">
        <v>0.1201345506967804</v>
      </c>
      <c r="U2531">
        <v>0.10522797237268032</v>
      </c>
      <c r="V2531">
        <v>13.625</v>
      </c>
      <c r="W2531">
        <v>56.75</v>
      </c>
      <c r="X2531">
        <v>143.16359696641385</v>
      </c>
      <c r="Y2531">
        <v>132.14000000000001</v>
      </c>
      <c r="Z2531">
        <v>132.14000000000001</v>
      </c>
      <c r="AA2531">
        <v>18.758595363192729</v>
      </c>
      <c r="AB2531">
        <v>4.0789091679026148</v>
      </c>
      <c r="AC2531">
        <v>-57.413874225893601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1</v>
      </c>
      <c r="AK2531">
        <v>0</v>
      </c>
      <c r="AL2531">
        <v>0</v>
      </c>
      <c r="AM2531">
        <v>0</v>
      </c>
    </row>
    <row r="2532" spans="1:39">
      <c r="A2532">
        <v>8</v>
      </c>
      <c r="B2532">
        <v>148</v>
      </c>
      <c r="C2532">
        <v>2016</v>
      </c>
      <c r="D2532">
        <v>99</v>
      </c>
      <c r="E2532">
        <v>99</v>
      </c>
      <c r="F2532">
        <v>99</v>
      </c>
      <c r="G2532">
        <v>99</v>
      </c>
      <c r="H2532">
        <v>2</v>
      </c>
      <c r="I2532">
        <v>99</v>
      </c>
      <c r="J2532">
        <v>470</v>
      </c>
      <c r="K2532">
        <v>99</v>
      </c>
      <c r="L2532">
        <v>99</v>
      </c>
      <c r="M2532">
        <v>99</v>
      </c>
      <c r="N2532">
        <v>99</v>
      </c>
      <c r="O2532">
        <v>99</v>
      </c>
      <c r="P2532">
        <v>9999</v>
      </c>
      <c r="Q2532">
        <v>16</v>
      </c>
      <c r="R2532">
        <v>110</v>
      </c>
      <c r="S2532">
        <v>110</v>
      </c>
      <c r="T2532">
        <v>0.33037001441614616</v>
      </c>
      <c r="U2532">
        <v>0.31731242630149886</v>
      </c>
      <c r="V2532">
        <v>14.354545454545455</v>
      </c>
      <c r="W2532">
        <v>58.136363636363633</v>
      </c>
      <c r="X2532">
        <v>156.98414261794539</v>
      </c>
      <c r="Y2532">
        <v>144.89636363636373</v>
      </c>
      <c r="Z2532">
        <v>144.89636363636373</v>
      </c>
      <c r="AA2532">
        <v>21.317798484632153</v>
      </c>
      <c r="AB2532">
        <v>5.952046665150788</v>
      </c>
      <c r="AC2532">
        <v>-18.669411301686587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</row>
    <row r="2533" spans="1:39">
      <c r="A2533">
        <v>8</v>
      </c>
      <c r="B2533">
        <v>149</v>
      </c>
      <c r="C2533">
        <v>2016</v>
      </c>
      <c r="D2533">
        <v>99</v>
      </c>
      <c r="E2533">
        <v>99</v>
      </c>
      <c r="F2533">
        <v>99</v>
      </c>
      <c r="G2533">
        <v>99</v>
      </c>
      <c r="H2533">
        <v>1</v>
      </c>
      <c r="I2533">
        <v>99</v>
      </c>
      <c r="J2533">
        <v>643</v>
      </c>
      <c r="K2533">
        <v>99</v>
      </c>
      <c r="L2533">
        <v>99</v>
      </c>
      <c r="M2533">
        <v>99</v>
      </c>
      <c r="N2533">
        <v>99</v>
      </c>
      <c r="O2533">
        <v>99</v>
      </c>
      <c r="P2533">
        <v>9999</v>
      </c>
      <c r="Q2533">
        <v>47</v>
      </c>
      <c r="R2533">
        <v>3310</v>
      </c>
      <c r="S2533">
        <v>3303</v>
      </c>
      <c r="T2533">
        <v>9.9411340701585775</v>
      </c>
      <c r="U2533">
        <v>9.6829105480610593</v>
      </c>
      <c r="V2533">
        <v>14.809365558912379</v>
      </c>
      <c r="W2533">
        <v>58.813200121102014</v>
      </c>
      <c r="X2533">
        <v>159.45275651117973</v>
      </c>
      <c r="Y2533">
        <v>146.94033232628428</v>
      </c>
      <c r="Z2533">
        <v>147.2517408416594</v>
      </c>
      <c r="AA2533">
        <v>31.560174816057863</v>
      </c>
      <c r="AB2533">
        <v>4.803487495634247</v>
      </c>
      <c r="AC2533">
        <v>-57.837016235224851</v>
      </c>
      <c r="AD2533">
        <v>138</v>
      </c>
      <c r="AE2533">
        <v>2</v>
      </c>
      <c r="AF2533">
        <v>0</v>
      </c>
      <c r="AG2533">
        <v>27</v>
      </c>
      <c r="AH2533">
        <v>336</v>
      </c>
      <c r="AI2533">
        <v>53</v>
      </c>
      <c r="AJ2533">
        <v>37</v>
      </c>
      <c r="AK2533">
        <v>105</v>
      </c>
      <c r="AL2533">
        <v>183</v>
      </c>
      <c r="AM2533">
        <v>28</v>
      </c>
    </row>
    <row r="2534" spans="1:39">
      <c r="A2534">
        <v>8</v>
      </c>
      <c r="B2534">
        <v>150</v>
      </c>
      <c r="C2534">
        <v>2016</v>
      </c>
      <c r="D2534">
        <v>99</v>
      </c>
      <c r="E2534">
        <v>99</v>
      </c>
      <c r="F2534">
        <v>99</v>
      </c>
      <c r="G2534">
        <v>99</v>
      </c>
      <c r="H2534">
        <v>1</v>
      </c>
      <c r="I2534">
        <v>99</v>
      </c>
      <c r="J2534">
        <v>802</v>
      </c>
      <c r="K2534">
        <v>99</v>
      </c>
      <c r="L2534">
        <v>99</v>
      </c>
      <c r="M2534">
        <v>99</v>
      </c>
      <c r="N2534">
        <v>99</v>
      </c>
      <c r="O2534">
        <v>99</v>
      </c>
      <c r="P2534">
        <v>9999</v>
      </c>
      <c r="Q2534">
        <v>1</v>
      </c>
      <c r="R2534">
        <v>3</v>
      </c>
      <c r="S2534">
        <v>3</v>
      </c>
      <c r="T2534">
        <v>9.010091302258532E-3</v>
      </c>
      <c r="U2534">
        <v>7.9613792477362735E-3</v>
      </c>
      <c r="V2534">
        <v>17</v>
      </c>
      <c r="W2534">
        <v>62.33333333333335</v>
      </c>
      <c r="X2534">
        <v>144.42036836403028</v>
      </c>
      <c r="Y2534">
        <v>133.30000000000001</v>
      </c>
      <c r="Z2534">
        <v>133.30000000000001</v>
      </c>
      <c r="AA2534">
        <v>5.0126506627395617</v>
      </c>
      <c r="AB2534">
        <v>0.47140452079081746</v>
      </c>
      <c r="AC2534">
        <v>91.691888921701178</v>
      </c>
      <c r="AD2534">
        <v>0</v>
      </c>
      <c r="AE2534">
        <v>0</v>
      </c>
      <c r="AF2534">
        <v>0</v>
      </c>
      <c r="AG2534">
        <v>0</v>
      </c>
      <c r="AH2534">
        <v>3</v>
      </c>
      <c r="AI2534">
        <v>0</v>
      </c>
      <c r="AJ2534">
        <v>1</v>
      </c>
      <c r="AK2534">
        <v>0</v>
      </c>
      <c r="AL2534">
        <v>0</v>
      </c>
      <c r="AM2534">
        <v>0</v>
      </c>
    </row>
    <row r="2535" spans="1:39">
      <c r="A2535">
        <v>8</v>
      </c>
      <c r="B2535">
        <v>151</v>
      </c>
      <c r="C2535">
        <v>2015</v>
      </c>
      <c r="D2535">
        <v>99</v>
      </c>
      <c r="E2535">
        <v>99</v>
      </c>
      <c r="F2535">
        <v>99</v>
      </c>
      <c r="G2535">
        <v>99</v>
      </c>
      <c r="H2535">
        <v>1</v>
      </c>
      <c r="I2535">
        <v>99</v>
      </c>
      <c r="J2535">
        <v>103</v>
      </c>
      <c r="K2535">
        <v>99</v>
      </c>
      <c r="L2535">
        <v>99</v>
      </c>
      <c r="M2535">
        <v>99</v>
      </c>
      <c r="N2535">
        <v>99</v>
      </c>
      <c r="O2535">
        <v>99</v>
      </c>
      <c r="P2535">
        <v>9999</v>
      </c>
      <c r="Q2535">
        <v>248</v>
      </c>
      <c r="R2535">
        <v>11658</v>
      </c>
      <c r="S2535">
        <v>11658</v>
      </c>
      <c r="T2535">
        <v>23.904039368464218</v>
      </c>
      <c r="U2535">
        <v>23.695459904571379</v>
      </c>
      <c r="V2535">
        <v>15.157231085949563</v>
      </c>
      <c r="W2535">
        <v>59.32492708869448</v>
      </c>
      <c r="X2535">
        <v>149.03687004511173</v>
      </c>
      <c r="Y2535">
        <v>137.56103105163837</v>
      </c>
      <c r="Z2535">
        <v>137.56103105163837</v>
      </c>
      <c r="AA2535">
        <v>29.943211199364598</v>
      </c>
      <c r="AB2535">
        <v>4.0956061902823846</v>
      </c>
      <c r="AC2535">
        <v>-8.0530689016787065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97</v>
      </c>
      <c r="AM2535">
        <v>202</v>
      </c>
    </row>
    <row r="2536" spans="1:39">
      <c r="A2536">
        <v>8</v>
      </c>
      <c r="B2536">
        <v>152</v>
      </c>
      <c r="C2536">
        <v>2015</v>
      </c>
      <c r="D2536">
        <v>99</v>
      </c>
      <c r="E2536">
        <v>99</v>
      </c>
      <c r="F2536">
        <v>99</v>
      </c>
      <c r="G2536">
        <v>99</v>
      </c>
      <c r="H2536">
        <v>2</v>
      </c>
      <c r="I2536">
        <v>99</v>
      </c>
      <c r="J2536">
        <v>106</v>
      </c>
      <c r="K2536">
        <v>99</v>
      </c>
      <c r="L2536">
        <v>99</v>
      </c>
      <c r="M2536">
        <v>99</v>
      </c>
      <c r="N2536">
        <v>99</v>
      </c>
      <c r="O2536">
        <v>99</v>
      </c>
      <c r="P2536">
        <v>9999</v>
      </c>
      <c r="Q2536">
        <v>117</v>
      </c>
      <c r="R2536">
        <v>882</v>
      </c>
      <c r="S2536">
        <v>882</v>
      </c>
      <c r="T2536">
        <v>1.8084888250973965</v>
      </c>
      <c r="U2536">
        <v>1.5168797699944505</v>
      </c>
      <c r="V2536">
        <v>15.431972789115644</v>
      </c>
      <c r="W2536">
        <v>59.504535147392282</v>
      </c>
      <c r="X2536">
        <v>126.10584139759185</v>
      </c>
      <c r="Y2536">
        <v>116.39569160997743</v>
      </c>
      <c r="Z2536">
        <v>116.39569160997743</v>
      </c>
      <c r="AA2536">
        <v>10.967220982832377</v>
      </c>
      <c r="AB2536">
        <v>3.2899354974775861</v>
      </c>
      <c r="AC2536">
        <v>-29.439197748974824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3</v>
      </c>
      <c r="AM2536">
        <v>33</v>
      </c>
    </row>
    <row r="2537" spans="1:39">
      <c r="A2537">
        <v>8</v>
      </c>
      <c r="B2537">
        <v>153</v>
      </c>
      <c r="C2537">
        <v>2015</v>
      </c>
      <c r="D2537">
        <v>99</v>
      </c>
      <c r="E2537">
        <v>99</v>
      </c>
      <c r="F2537">
        <v>99</v>
      </c>
      <c r="G2537">
        <v>99</v>
      </c>
      <c r="H2537">
        <v>1</v>
      </c>
      <c r="I2537">
        <v>99</v>
      </c>
      <c r="J2537">
        <v>109</v>
      </c>
      <c r="K2537">
        <v>99</v>
      </c>
      <c r="L2537">
        <v>99</v>
      </c>
      <c r="M2537">
        <v>99</v>
      </c>
      <c r="N2537">
        <v>99</v>
      </c>
      <c r="O2537">
        <v>99</v>
      </c>
      <c r="P2537">
        <v>9999</v>
      </c>
      <c r="Q2537">
        <v>245</v>
      </c>
      <c r="R2537">
        <v>8368</v>
      </c>
      <c r="S2537">
        <v>8368</v>
      </c>
      <c r="T2537">
        <v>17.158088989132665</v>
      </c>
      <c r="U2537">
        <v>18.114605370860478</v>
      </c>
      <c r="V2537">
        <v>14.645673996175899</v>
      </c>
      <c r="W2537">
        <v>58.406787762906319</v>
      </c>
      <c r="X2537">
        <v>158.73029950551964</v>
      </c>
      <c r="Y2537">
        <v>146.50806644359443</v>
      </c>
      <c r="Z2537">
        <v>146.50806644359443</v>
      </c>
      <c r="AA2537">
        <v>32.984533203161689</v>
      </c>
      <c r="AB2537">
        <v>5.0560823987195196</v>
      </c>
      <c r="AC2537">
        <v>-37.543473640640819</v>
      </c>
      <c r="AD2537">
        <v>2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174</v>
      </c>
      <c r="AM2537">
        <v>0</v>
      </c>
    </row>
    <row r="2538" spans="1:39">
      <c r="A2538">
        <v>8</v>
      </c>
      <c r="B2538">
        <v>154</v>
      </c>
      <c r="C2538">
        <v>2015</v>
      </c>
      <c r="D2538">
        <v>99</v>
      </c>
      <c r="E2538">
        <v>99</v>
      </c>
      <c r="F2538">
        <v>99</v>
      </c>
      <c r="G2538">
        <v>99</v>
      </c>
      <c r="H2538">
        <v>1</v>
      </c>
      <c r="I2538">
        <v>99</v>
      </c>
      <c r="J2538">
        <v>111</v>
      </c>
      <c r="K2538">
        <v>99</v>
      </c>
      <c r="L2538">
        <v>99</v>
      </c>
      <c r="M2538">
        <v>99</v>
      </c>
      <c r="N2538">
        <v>99</v>
      </c>
      <c r="O2538">
        <v>99</v>
      </c>
      <c r="P2538">
        <v>9999</v>
      </c>
      <c r="Q2538">
        <v>228</v>
      </c>
      <c r="R2538">
        <v>9193</v>
      </c>
      <c r="S2538">
        <v>9193</v>
      </c>
      <c r="T2538">
        <v>18.849702686077503</v>
      </c>
      <c r="U2538">
        <v>19.475538830606123</v>
      </c>
      <c r="V2538">
        <v>15.342216904166213</v>
      </c>
      <c r="W2538">
        <v>59.691069291852493</v>
      </c>
      <c r="X2538">
        <v>155.3405548217886</v>
      </c>
      <c r="Y2538">
        <v>143.37933210051111</v>
      </c>
      <c r="Z2538">
        <v>143.37933210051111</v>
      </c>
      <c r="AA2538">
        <v>31.015616249438647</v>
      </c>
      <c r="AB2538">
        <v>4.1303760334142439</v>
      </c>
      <c r="AC2538">
        <v>-37.480956653712809</v>
      </c>
      <c r="AD2538">
        <v>10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482</v>
      </c>
      <c r="AM2538">
        <v>0</v>
      </c>
    </row>
    <row r="2539" spans="1:39">
      <c r="A2539">
        <v>8</v>
      </c>
      <c r="B2539">
        <v>155</v>
      </c>
      <c r="C2539">
        <v>2015</v>
      </c>
      <c r="D2539">
        <v>99</v>
      </c>
      <c r="E2539">
        <v>99</v>
      </c>
      <c r="F2539">
        <v>99</v>
      </c>
      <c r="G2539">
        <v>99</v>
      </c>
      <c r="H2539">
        <v>1</v>
      </c>
      <c r="I2539">
        <v>99</v>
      </c>
      <c r="J2539">
        <v>113</v>
      </c>
      <c r="K2539">
        <v>99</v>
      </c>
      <c r="L2539">
        <v>99</v>
      </c>
      <c r="M2539">
        <v>99</v>
      </c>
      <c r="N2539">
        <v>99</v>
      </c>
      <c r="O2539">
        <v>99</v>
      </c>
      <c r="P2539">
        <v>9999</v>
      </c>
    </row>
    <row r="2540" spans="1:39">
      <c r="A2540">
        <v>8</v>
      </c>
      <c r="B2540">
        <v>156</v>
      </c>
      <c r="C2540">
        <v>2015</v>
      </c>
      <c r="D2540">
        <v>99</v>
      </c>
      <c r="E2540">
        <v>99</v>
      </c>
      <c r="F2540">
        <v>99</v>
      </c>
      <c r="G2540">
        <v>99</v>
      </c>
      <c r="H2540">
        <v>1</v>
      </c>
      <c r="I2540">
        <v>99</v>
      </c>
      <c r="J2540">
        <v>116</v>
      </c>
      <c r="K2540">
        <v>99</v>
      </c>
      <c r="L2540">
        <v>99</v>
      </c>
      <c r="M2540">
        <v>99</v>
      </c>
      <c r="N2540">
        <v>99</v>
      </c>
      <c r="O2540">
        <v>99</v>
      </c>
      <c r="P2540">
        <v>9999</v>
      </c>
      <c r="Q2540">
        <v>92</v>
      </c>
      <c r="R2540">
        <v>2562</v>
      </c>
      <c r="S2540">
        <v>2562</v>
      </c>
      <c r="T2540">
        <v>5.2532294443305299</v>
      </c>
      <c r="U2540">
        <v>5.3542334850917452</v>
      </c>
      <c r="V2540">
        <v>15.159250585480089</v>
      </c>
      <c r="W2540">
        <v>59.406713505074151</v>
      </c>
      <c r="X2540">
        <v>153.23952965375341</v>
      </c>
      <c r="Y2540">
        <v>141.44008587041378</v>
      </c>
      <c r="Z2540">
        <v>141.44008587041378</v>
      </c>
      <c r="AA2540">
        <v>31.142352347736953</v>
      </c>
      <c r="AB2540">
        <v>4.5079600223082785</v>
      </c>
      <c r="AC2540">
        <v>-34.844309572682043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54</v>
      </c>
      <c r="AM2540">
        <v>0</v>
      </c>
    </row>
    <row r="2541" spans="1:39">
      <c r="A2541">
        <v>8</v>
      </c>
      <c r="B2541">
        <v>157</v>
      </c>
      <c r="C2541">
        <v>2015</v>
      </c>
      <c r="D2541">
        <v>99</v>
      </c>
      <c r="E2541">
        <v>99</v>
      </c>
      <c r="F2541">
        <v>99</v>
      </c>
      <c r="G2541">
        <v>99</v>
      </c>
      <c r="H2541">
        <v>2</v>
      </c>
      <c r="I2541">
        <v>99</v>
      </c>
      <c r="J2541">
        <v>117</v>
      </c>
      <c r="K2541">
        <v>99</v>
      </c>
      <c r="L2541">
        <v>99</v>
      </c>
      <c r="M2541">
        <v>99</v>
      </c>
      <c r="N2541">
        <v>99</v>
      </c>
      <c r="O2541">
        <v>99</v>
      </c>
      <c r="P2541">
        <v>9999</v>
      </c>
      <c r="Q2541">
        <v>106</v>
      </c>
      <c r="R2541">
        <v>919</v>
      </c>
      <c r="S2541">
        <v>919</v>
      </c>
      <c r="T2541">
        <v>1.8843551363543161</v>
      </c>
      <c r="U2541">
        <v>1.6267039871208619</v>
      </c>
      <c r="V2541">
        <v>15.491838955386283</v>
      </c>
      <c r="W2541">
        <v>59.578890097932522</v>
      </c>
      <c r="X2541">
        <v>129.79132011454348</v>
      </c>
      <c r="Y2541">
        <v>119.7973884657236</v>
      </c>
      <c r="Z2541">
        <v>119.7973884657236</v>
      </c>
      <c r="AA2541">
        <v>10.257261751674148</v>
      </c>
      <c r="AB2541">
        <v>3.0661957778839501</v>
      </c>
      <c r="AC2541">
        <v>-22.56288959691566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2</v>
      </c>
      <c r="AM2541">
        <v>0</v>
      </c>
    </row>
    <row r="2542" spans="1:39">
      <c r="A2542">
        <v>8</v>
      </c>
      <c r="B2542">
        <v>158</v>
      </c>
      <c r="C2542">
        <v>2015</v>
      </c>
      <c r="D2542">
        <v>99</v>
      </c>
      <c r="E2542">
        <v>99</v>
      </c>
      <c r="F2542">
        <v>99</v>
      </c>
      <c r="G2542">
        <v>99</v>
      </c>
      <c r="H2542">
        <v>1</v>
      </c>
      <c r="I2542">
        <v>99</v>
      </c>
      <c r="J2542">
        <v>121</v>
      </c>
      <c r="K2542">
        <v>99</v>
      </c>
      <c r="L2542">
        <v>99</v>
      </c>
      <c r="M2542">
        <v>99</v>
      </c>
      <c r="N2542">
        <v>99</v>
      </c>
      <c r="O2542">
        <v>99</v>
      </c>
      <c r="P2542">
        <v>9999</v>
      </c>
      <c r="Q2542">
        <v>201</v>
      </c>
      <c r="R2542">
        <v>1427</v>
      </c>
      <c r="S2542">
        <v>1425</v>
      </c>
      <c r="T2542">
        <v>2.9259790855033843</v>
      </c>
      <c r="U2542">
        <v>2.4344944378809514</v>
      </c>
      <c r="V2542">
        <v>15.060266292922215</v>
      </c>
      <c r="W2542">
        <v>59.058947368421038</v>
      </c>
      <c r="X2542">
        <v>125.2174249746225</v>
      </c>
      <c r="Y2542">
        <v>115.46201822004203</v>
      </c>
      <c r="Z2542">
        <v>115.62407017543852</v>
      </c>
      <c r="AA2542">
        <v>11.633739933367016</v>
      </c>
      <c r="AB2542">
        <v>3.4487779092608695</v>
      </c>
      <c r="AC2542">
        <v>-17.190160374940294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23</v>
      </c>
      <c r="AM2542">
        <v>0</v>
      </c>
    </row>
    <row r="2543" spans="1:39">
      <c r="A2543">
        <v>8</v>
      </c>
      <c r="B2543">
        <v>159</v>
      </c>
      <c r="C2543">
        <v>2015</v>
      </c>
      <c r="D2543">
        <v>99</v>
      </c>
      <c r="E2543">
        <v>99</v>
      </c>
      <c r="F2543">
        <v>99</v>
      </c>
      <c r="G2543">
        <v>99</v>
      </c>
      <c r="H2543">
        <v>1</v>
      </c>
      <c r="I2543">
        <v>99</v>
      </c>
      <c r="J2543">
        <v>134</v>
      </c>
      <c r="K2543">
        <v>99</v>
      </c>
      <c r="L2543">
        <v>99</v>
      </c>
      <c r="M2543">
        <v>99</v>
      </c>
      <c r="N2543">
        <v>99</v>
      </c>
      <c r="O2543">
        <v>99</v>
      </c>
      <c r="P2543">
        <v>9999</v>
      </c>
      <c r="Q2543">
        <v>58</v>
      </c>
      <c r="R2543">
        <v>1443</v>
      </c>
      <c r="S2543">
        <v>1443</v>
      </c>
      <c r="T2543">
        <v>2.9587861390198889</v>
      </c>
      <c r="U2543">
        <v>3.1399740735177462</v>
      </c>
      <c r="V2543">
        <v>15.288981288981287</v>
      </c>
      <c r="W2543">
        <v>59.689535689535667</v>
      </c>
      <c r="X2543">
        <v>159.55571372689465</v>
      </c>
      <c r="Y2543">
        <v>147.26992376992371</v>
      </c>
      <c r="Z2543">
        <v>147.26992376992371</v>
      </c>
      <c r="AA2543">
        <v>31.716261284434445</v>
      </c>
      <c r="AB2543">
        <v>4.4332980570279492</v>
      </c>
      <c r="AC2543">
        <v>-38.675851433301105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33</v>
      </c>
      <c r="AM2543">
        <v>12</v>
      </c>
    </row>
    <row r="2544" spans="1:39">
      <c r="A2544">
        <v>8</v>
      </c>
      <c r="B2544">
        <v>160</v>
      </c>
      <c r="C2544">
        <v>2015</v>
      </c>
      <c r="D2544">
        <v>99</v>
      </c>
      <c r="E2544">
        <v>99</v>
      </c>
      <c r="F2544">
        <v>99</v>
      </c>
      <c r="G2544">
        <v>99</v>
      </c>
      <c r="H2544">
        <v>2</v>
      </c>
      <c r="I2544">
        <v>99</v>
      </c>
      <c r="J2544">
        <v>141</v>
      </c>
      <c r="K2544">
        <v>99</v>
      </c>
      <c r="L2544">
        <v>99</v>
      </c>
      <c r="M2544">
        <v>99</v>
      </c>
      <c r="N2544">
        <v>99</v>
      </c>
      <c r="O2544">
        <v>99</v>
      </c>
      <c r="P2544">
        <v>9999</v>
      </c>
      <c r="Q2544">
        <v>55</v>
      </c>
      <c r="R2544">
        <v>340</v>
      </c>
      <c r="S2544">
        <v>340</v>
      </c>
      <c r="T2544">
        <v>0.69714988722575377</v>
      </c>
      <c r="U2544">
        <v>0.61105013541706643</v>
      </c>
      <c r="V2544">
        <v>15.085294117647059</v>
      </c>
      <c r="W2544">
        <v>58.905882352941184</v>
      </c>
      <c r="X2544">
        <v>131.78031992862157</v>
      </c>
      <c r="Y2544">
        <v>121.63323529411764</v>
      </c>
      <c r="Z2544">
        <v>121.63323529411764</v>
      </c>
      <c r="AA2544">
        <v>18.490792179223394</v>
      </c>
      <c r="AB2544">
        <v>3.6010571304475878</v>
      </c>
      <c r="AC2544">
        <v>-29.966535164076568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</row>
    <row r="2545" spans="1:39">
      <c r="A2545">
        <v>8</v>
      </c>
      <c r="B2545">
        <v>161</v>
      </c>
      <c r="C2545">
        <v>2015</v>
      </c>
      <c r="D2545">
        <v>99</v>
      </c>
      <c r="E2545">
        <v>99</v>
      </c>
      <c r="F2545">
        <v>99</v>
      </c>
      <c r="G2545">
        <v>99</v>
      </c>
      <c r="H2545">
        <v>2</v>
      </c>
      <c r="I2545">
        <v>99</v>
      </c>
      <c r="J2545">
        <v>143</v>
      </c>
      <c r="K2545">
        <v>99</v>
      </c>
      <c r="L2545">
        <v>99</v>
      </c>
      <c r="M2545">
        <v>99</v>
      </c>
      <c r="N2545">
        <v>99</v>
      </c>
      <c r="O2545">
        <v>99</v>
      </c>
      <c r="P2545">
        <v>9999</v>
      </c>
    </row>
    <row r="2546" spans="1:39">
      <c r="A2546">
        <v>8</v>
      </c>
      <c r="B2546">
        <v>162</v>
      </c>
      <c r="C2546">
        <v>2015</v>
      </c>
      <c r="D2546">
        <v>99</v>
      </c>
      <c r="E2546">
        <v>99</v>
      </c>
      <c r="F2546">
        <v>99</v>
      </c>
      <c r="G2546">
        <v>99</v>
      </c>
      <c r="H2546">
        <v>2</v>
      </c>
      <c r="I2546">
        <v>99</v>
      </c>
      <c r="J2546">
        <v>147</v>
      </c>
      <c r="K2546">
        <v>99</v>
      </c>
      <c r="L2546">
        <v>99</v>
      </c>
      <c r="M2546">
        <v>99</v>
      </c>
      <c r="N2546">
        <v>99</v>
      </c>
      <c r="O2546">
        <v>99</v>
      </c>
      <c r="P2546">
        <v>9999</v>
      </c>
      <c r="Q2546">
        <v>53</v>
      </c>
      <c r="R2546">
        <v>931</v>
      </c>
      <c r="S2546">
        <v>918</v>
      </c>
      <c r="T2546">
        <v>1.9089604264916955</v>
      </c>
      <c r="U2546">
        <v>1.6792224454883862</v>
      </c>
      <c r="V2546">
        <v>15.316863587540283</v>
      </c>
      <c r="W2546">
        <v>59.627450980392176</v>
      </c>
      <c r="X2546">
        <v>133.97178909198379</v>
      </c>
      <c r="Y2546">
        <v>122.07110633727179</v>
      </c>
      <c r="Z2546">
        <v>123.79978213507631</v>
      </c>
      <c r="AA2546">
        <v>22.667203472027722</v>
      </c>
      <c r="AB2546">
        <v>3.749885725970473</v>
      </c>
      <c r="AC2546">
        <v>-33.488724814221996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13</v>
      </c>
      <c r="AM2546">
        <v>4</v>
      </c>
    </row>
    <row r="2547" spans="1:39">
      <c r="A2547">
        <v>8</v>
      </c>
      <c r="B2547">
        <v>163</v>
      </c>
      <c r="C2547">
        <v>2015</v>
      </c>
      <c r="D2547">
        <v>99</v>
      </c>
      <c r="E2547">
        <v>99</v>
      </c>
      <c r="F2547">
        <v>99</v>
      </c>
      <c r="G2547">
        <v>99</v>
      </c>
      <c r="H2547">
        <v>1</v>
      </c>
      <c r="I2547">
        <v>99</v>
      </c>
      <c r="J2547">
        <v>155</v>
      </c>
      <c r="K2547">
        <v>99</v>
      </c>
      <c r="L2547">
        <v>99</v>
      </c>
      <c r="M2547">
        <v>99</v>
      </c>
      <c r="N2547">
        <v>99</v>
      </c>
      <c r="O2547">
        <v>99</v>
      </c>
      <c r="P2547">
        <v>9999</v>
      </c>
      <c r="Q2547">
        <v>31</v>
      </c>
      <c r="R2547">
        <v>735</v>
      </c>
      <c r="S2547">
        <v>735</v>
      </c>
      <c r="T2547">
        <v>1.5070740209144964</v>
      </c>
      <c r="U2547">
        <v>1.7154832908292985</v>
      </c>
      <c r="V2547">
        <v>13.979591836734697</v>
      </c>
      <c r="W2547">
        <v>57.292517006802733</v>
      </c>
      <c r="X2547">
        <v>171.14010067732397</v>
      </c>
      <c r="Y2547">
        <v>157.96231292517018</v>
      </c>
      <c r="Z2547">
        <v>157.96231292517018</v>
      </c>
      <c r="AA2547">
        <v>43.086326982949601</v>
      </c>
      <c r="AB2547">
        <v>7.1073506878957327</v>
      </c>
      <c r="AC2547">
        <v>-74.518262271764755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24</v>
      </c>
      <c r="AM2547">
        <v>0</v>
      </c>
    </row>
    <row r="2548" spans="1:39">
      <c r="A2548">
        <v>8</v>
      </c>
      <c r="B2548">
        <v>164</v>
      </c>
      <c r="C2548">
        <v>2015</v>
      </c>
      <c r="D2548">
        <v>99</v>
      </c>
      <c r="E2548">
        <v>99</v>
      </c>
      <c r="F2548">
        <v>99</v>
      </c>
      <c r="G2548">
        <v>99</v>
      </c>
      <c r="H2548">
        <v>2</v>
      </c>
      <c r="I2548">
        <v>99</v>
      </c>
      <c r="J2548">
        <v>160</v>
      </c>
      <c r="K2548">
        <v>99</v>
      </c>
      <c r="L2548">
        <v>99</v>
      </c>
      <c r="M2548">
        <v>99</v>
      </c>
      <c r="N2548">
        <v>99</v>
      </c>
      <c r="O2548">
        <v>99</v>
      </c>
      <c r="P2548">
        <v>9999</v>
      </c>
      <c r="Q2548">
        <v>109</v>
      </c>
      <c r="R2548">
        <v>1960</v>
      </c>
      <c r="S2548">
        <v>1960</v>
      </c>
      <c r="T2548">
        <v>4.0188640557719912</v>
      </c>
      <c r="U2548">
        <v>3.4898577642816586</v>
      </c>
      <c r="V2548">
        <v>14.851020408163263</v>
      </c>
      <c r="W2548">
        <v>58.569387755102063</v>
      </c>
      <c r="X2548">
        <v>130.55823954717312</v>
      </c>
      <c r="Y2548">
        <v>120.50525510204061</v>
      </c>
      <c r="Z2548">
        <v>120.50525510204061</v>
      </c>
      <c r="AA2548">
        <v>13.200863760247197</v>
      </c>
      <c r="AB2548">
        <v>4.0614265153319371</v>
      </c>
      <c r="AC2548">
        <v>-35.48487710649966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17</v>
      </c>
      <c r="AM2548">
        <v>55</v>
      </c>
    </row>
    <row r="2549" spans="1:39">
      <c r="A2549">
        <v>8</v>
      </c>
      <c r="B2549">
        <v>165</v>
      </c>
      <c r="C2549">
        <v>2015</v>
      </c>
      <c r="D2549">
        <v>99</v>
      </c>
      <c r="E2549">
        <v>99</v>
      </c>
      <c r="F2549">
        <v>99</v>
      </c>
      <c r="G2549">
        <v>99</v>
      </c>
      <c r="H2549">
        <v>1</v>
      </c>
      <c r="I2549">
        <v>99</v>
      </c>
      <c r="J2549">
        <v>171</v>
      </c>
      <c r="K2549">
        <v>99</v>
      </c>
      <c r="L2549">
        <v>99</v>
      </c>
      <c r="M2549">
        <v>99</v>
      </c>
      <c r="N2549">
        <v>99</v>
      </c>
      <c r="O2549">
        <v>99</v>
      </c>
      <c r="P2549">
        <v>9999</v>
      </c>
      <c r="Q2549">
        <v>85</v>
      </c>
      <c r="R2549">
        <v>4022</v>
      </c>
      <c r="S2549">
        <v>4022</v>
      </c>
      <c r="T2549">
        <v>8.2468730777117081</v>
      </c>
      <c r="U2549">
        <v>8.2142775560334975</v>
      </c>
      <c r="V2549">
        <v>15.411238189955244</v>
      </c>
      <c r="W2549">
        <v>59.757334659373456</v>
      </c>
      <c r="X2549">
        <v>149.75451915871173</v>
      </c>
      <c r="Y2549">
        <v>138.22342118349053</v>
      </c>
      <c r="Z2549">
        <v>138.22342118349053</v>
      </c>
      <c r="AA2549">
        <v>31.066246062037003</v>
      </c>
      <c r="AB2549">
        <v>4.0019624297085095</v>
      </c>
      <c r="AC2549">
        <v>-34.906487630572379</v>
      </c>
      <c r="AD2549">
        <v>6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233</v>
      </c>
      <c r="AM2549">
        <v>0</v>
      </c>
    </row>
    <row r="2550" spans="1:39">
      <c r="A2550">
        <v>8</v>
      </c>
      <c r="B2550">
        <v>166</v>
      </c>
      <c r="C2550">
        <v>2015</v>
      </c>
      <c r="D2550">
        <v>99</v>
      </c>
      <c r="E2550">
        <v>99</v>
      </c>
      <c r="F2550">
        <v>99</v>
      </c>
      <c r="G2550">
        <v>99</v>
      </c>
      <c r="H2550">
        <v>2</v>
      </c>
      <c r="I2550">
        <v>99</v>
      </c>
      <c r="J2550">
        <v>181</v>
      </c>
      <c r="K2550">
        <v>99</v>
      </c>
      <c r="L2550">
        <v>99</v>
      </c>
      <c r="M2550">
        <v>99</v>
      </c>
      <c r="N2550">
        <v>99</v>
      </c>
      <c r="O2550">
        <v>99</v>
      </c>
      <c r="P2550">
        <v>9999</v>
      </c>
      <c r="Q2550">
        <v>11</v>
      </c>
      <c r="R2550">
        <v>54</v>
      </c>
      <c r="S2550">
        <v>54</v>
      </c>
      <c r="T2550">
        <v>0.1107238056182079</v>
      </c>
      <c r="U2550">
        <v>9.9719171639819817E-2</v>
      </c>
      <c r="V2550">
        <v>14.5</v>
      </c>
      <c r="W2550">
        <v>58.444444444444443</v>
      </c>
      <c r="X2550">
        <v>135.40588258898117</v>
      </c>
      <c r="Y2550">
        <v>124.97962962962964</v>
      </c>
      <c r="Z2550">
        <v>124.97962962962964</v>
      </c>
      <c r="AA2550">
        <v>10.778740729541587</v>
      </c>
      <c r="AB2550">
        <v>3.8038317263608432</v>
      </c>
      <c r="AC2550">
        <v>-28.875477231925824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1</v>
      </c>
    </row>
    <row r="2551" spans="1:39">
      <c r="A2551">
        <v>8</v>
      </c>
      <c r="B2551">
        <v>167</v>
      </c>
      <c r="C2551">
        <v>2015</v>
      </c>
      <c r="D2551">
        <v>99</v>
      </c>
      <c r="E2551">
        <v>99</v>
      </c>
      <c r="F2551">
        <v>99</v>
      </c>
      <c r="G2551">
        <v>99</v>
      </c>
      <c r="H2551">
        <v>2</v>
      </c>
      <c r="I2551">
        <v>99</v>
      </c>
      <c r="J2551">
        <v>470</v>
      </c>
      <c r="K2551">
        <v>99</v>
      </c>
      <c r="L2551">
        <v>99</v>
      </c>
      <c r="M2551">
        <v>99</v>
      </c>
      <c r="N2551">
        <v>99</v>
      </c>
      <c r="O2551">
        <v>99</v>
      </c>
      <c r="P2551">
        <v>9999</v>
      </c>
      <c r="Q2551">
        <v>6</v>
      </c>
      <c r="R2551">
        <v>59</v>
      </c>
      <c r="S2551">
        <v>59</v>
      </c>
      <c r="T2551">
        <v>0.12097600984211603</v>
      </c>
      <c r="U2551">
        <v>0.11813402496624439</v>
      </c>
      <c r="V2551">
        <v>15.220338983050851</v>
      </c>
      <c r="W2551">
        <v>59.49152542372881</v>
      </c>
      <c r="X2551">
        <v>146.81675450355328</v>
      </c>
      <c r="Y2551">
        <v>135.51186440677964</v>
      </c>
      <c r="Z2551">
        <v>135.51186440677964</v>
      </c>
      <c r="AA2551">
        <v>17.726912268014782</v>
      </c>
      <c r="AB2551">
        <v>2.872268821255489</v>
      </c>
      <c r="AC2551">
        <v>-5.5905492423642515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</row>
    <row r="2552" spans="1:39">
      <c r="A2552">
        <v>8</v>
      </c>
      <c r="B2552">
        <v>168</v>
      </c>
      <c r="C2552">
        <v>2015</v>
      </c>
      <c r="D2552">
        <v>99</v>
      </c>
      <c r="E2552">
        <v>99</v>
      </c>
      <c r="F2552">
        <v>99</v>
      </c>
      <c r="G2552">
        <v>99</v>
      </c>
      <c r="H2552">
        <v>1</v>
      </c>
      <c r="I2552">
        <v>99</v>
      </c>
      <c r="J2552">
        <v>643</v>
      </c>
      <c r="K2552">
        <v>99</v>
      </c>
      <c r="L2552">
        <v>99</v>
      </c>
      <c r="M2552">
        <v>99</v>
      </c>
      <c r="N2552">
        <v>99</v>
      </c>
      <c r="O2552">
        <v>99</v>
      </c>
      <c r="P2552">
        <v>9999</v>
      </c>
      <c r="Q2552">
        <v>69</v>
      </c>
      <c r="R2552">
        <v>3866</v>
      </c>
      <c r="S2552">
        <v>3866</v>
      </c>
      <c r="T2552">
        <v>7.9270043059257747</v>
      </c>
      <c r="U2552">
        <v>8.013311413801798</v>
      </c>
      <c r="V2552">
        <v>15.126745990688052</v>
      </c>
      <c r="W2552">
        <v>59.264873254009295</v>
      </c>
      <c r="X2552">
        <v>151.9857254874704</v>
      </c>
      <c r="Y2552">
        <v>140.28282462493513</v>
      </c>
      <c r="Z2552">
        <v>140.28282462493513</v>
      </c>
      <c r="AA2552">
        <v>31.421208743655946</v>
      </c>
      <c r="AB2552">
        <v>4.6701540442112091</v>
      </c>
      <c r="AC2552">
        <v>-49.275952481455001</v>
      </c>
      <c r="AD2552">
        <v>1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69</v>
      </c>
      <c r="AM2552">
        <v>11</v>
      </c>
    </row>
    <row r="2553" spans="1:39">
      <c r="A2553">
        <v>8</v>
      </c>
      <c r="B2553">
        <v>169</v>
      </c>
      <c r="C2553">
        <v>2015</v>
      </c>
      <c r="D2553">
        <v>99</v>
      </c>
      <c r="E2553">
        <v>99</v>
      </c>
      <c r="F2553">
        <v>99</v>
      </c>
      <c r="G2553">
        <v>99</v>
      </c>
      <c r="H2553">
        <v>1</v>
      </c>
      <c r="I2553">
        <v>99</v>
      </c>
      <c r="J2553">
        <v>802</v>
      </c>
      <c r="K2553">
        <v>99</v>
      </c>
      <c r="L2553">
        <v>99</v>
      </c>
      <c r="M2553">
        <v>99</v>
      </c>
      <c r="N2553">
        <v>99</v>
      </c>
      <c r="O2553">
        <v>99</v>
      </c>
      <c r="P2553">
        <v>9999</v>
      </c>
      <c r="Q2553">
        <v>1</v>
      </c>
      <c r="R2553">
        <v>4</v>
      </c>
      <c r="S2553">
        <v>4</v>
      </c>
      <c r="T2553">
        <v>8.2017633791265122E-3</v>
      </c>
      <c r="U2553">
        <v>6.4185286728707953E-3</v>
      </c>
      <c r="V2553">
        <v>17</v>
      </c>
      <c r="W2553">
        <v>63</v>
      </c>
      <c r="X2553">
        <v>117.65980498374861</v>
      </c>
      <c r="Y2553">
        <v>108.6</v>
      </c>
      <c r="Z2553">
        <v>108.6</v>
      </c>
      <c r="AA2553">
        <v>1.7044060549061228</v>
      </c>
      <c r="AB2553">
        <v>1.2247448713915889</v>
      </c>
      <c r="AC2553">
        <v>5.988131309609189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</row>
    <row r="2554" spans="1:39">
      <c r="A2554">
        <v>8</v>
      </c>
      <c r="B2554">
        <v>170</v>
      </c>
      <c r="C2554">
        <v>2014</v>
      </c>
      <c r="D2554">
        <v>99</v>
      </c>
      <c r="E2554">
        <v>99</v>
      </c>
      <c r="F2554">
        <v>99</v>
      </c>
      <c r="G2554">
        <v>99</v>
      </c>
      <c r="H2554">
        <v>1</v>
      </c>
      <c r="I2554">
        <v>99</v>
      </c>
      <c r="J2554">
        <v>101</v>
      </c>
      <c r="K2554">
        <v>99</v>
      </c>
      <c r="L2554">
        <v>99</v>
      </c>
      <c r="M2554">
        <v>99</v>
      </c>
      <c r="N2554">
        <v>99</v>
      </c>
      <c r="O2554">
        <v>99</v>
      </c>
      <c r="P2554">
        <v>9999</v>
      </c>
      <c r="Q2554">
        <v>69</v>
      </c>
      <c r="R2554">
        <v>1809</v>
      </c>
      <c r="S2554">
        <v>1809</v>
      </c>
      <c r="T2554">
        <v>4.1462296584918636</v>
      </c>
      <c r="U2554">
        <v>4.4560350088751903</v>
      </c>
      <c r="V2554">
        <v>16.27197346600332</v>
      </c>
      <c r="W2554">
        <v>60.149253731343279</v>
      </c>
      <c r="X2554">
        <v>165.82035051658784</v>
      </c>
      <c r="Y2554">
        <v>153.05218352681035</v>
      </c>
      <c r="Z2554">
        <v>153.05218352681035</v>
      </c>
      <c r="AA2554">
        <v>32.279242627881814</v>
      </c>
      <c r="AB2554">
        <v>3.4334630618825175</v>
      </c>
      <c r="AC2554">
        <v>-42.212820703536309</v>
      </c>
    </row>
    <row r="2555" spans="1:39">
      <c r="A2555">
        <v>8</v>
      </c>
      <c r="B2555">
        <v>171</v>
      </c>
      <c r="C2555">
        <v>2014</v>
      </c>
      <c r="D2555">
        <v>99</v>
      </c>
      <c r="E2555">
        <v>99</v>
      </c>
      <c r="F2555">
        <v>99</v>
      </c>
      <c r="G2555">
        <v>99</v>
      </c>
      <c r="H2555">
        <v>1</v>
      </c>
      <c r="I2555">
        <v>99</v>
      </c>
      <c r="J2555">
        <v>103</v>
      </c>
      <c r="K2555">
        <v>99</v>
      </c>
      <c r="L2555">
        <v>99</v>
      </c>
      <c r="M2555">
        <v>99</v>
      </c>
      <c r="N2555">
        <v>99</v>
      </c>
      <c r="O2555">
        <v>99</v>
      </c>
      <c r="P2555">
        <v>9999</v>
      </c>
      <c r="Q2555">
        <v>195</v>
      </c>
      <c r="R2555">
        <v>10615</v>
      </c>
      <c r="S2555">
        <v>10610</v>
      </c>
      <c r="T2555">
        <v>24.329589731835895</v>
      </c>
      <c r="U2555">
        <v>23.752965466485943</v>
      </c>
      <c r="V2555">
        <v>16.318794159208668</v>
      </c>
      <c r="W2555">
        <v>59.629971724787943</v>
      </c>
      <c r="X2555">
        <v>150.6969174735359</v>
      </c>
      <c r="Y2555">
        <v>139.03602449364121</v>
      </c>
      <c r="Z2555">
        <v>139.10154571159299</v>
      </c>
      <c r="AA2555">
        <v>31.488439562391303</v>
      </c>
      <c r="AB2555">
        <v>4.1477117340523684</v>
      </c>
      <c r="AC2555">
        <v>-23.177288691439205</v>
      </c>
    </row>
    <row r="2556" spans="1:39">
      <c r="A2556">
        <v>8</v>
      </c>
      <c r="B2556">
        <v>172</v>
      </c>
      <c r="C2556">
        <v>2014</v>
      </c>
      <c r="D2556">
        <v>99</v>
      </c>
      <c r="E2556">
        <v>99</v>
      </c>
      <c r="F2556">
        <v>99</v>
      </c>
      <c r="G2556">
        <v>99</v>
      </c>
      <c r="H2556">
        <v>2</v>
      </c>
      <c r="I2556">
        <v>99</v>
      </c>
      <c r="J2556">
        <v>106</v>
      </c>
      <c r="K2556">
        <v>99</v>
      </c>
      <c r="L2556">
        <v>99</v>
      </c>
      <c r="M2556">
        <v>99</v>
      </c>
      <c r="N2556">
        <v>99</v>
      </c>
      <c r="O2556">
        <v>99</v>
      </c>
      <c r="P2556">
        <v>9999</v>
      </c>
      <c r="Q2556">
        <v>101</v>
      </c>
      <c r="R2556">
        <v>576</v>
      </c>
      <c r="S2556">
        <v>576</v>
      </c>
      <c r="T2556">
        <v>1.3201925280770113</v>
      </c>
      <c r="U2556">
        <v>1.0863145871966189</v>
      </c>
      <c r="V2556">
        <v>16.331597222222221</v>
      </c>
      <c r="W2556">
        <v>59.6875</v>
      </c>
      <c r="X2556">
        <v>126.95825057180701</v>
      </c>
      <c r="Y2556">
        <v>117.18246527777782</v>
      </c>
      <c r="Z2556">
        <v>117.18246527777782</v>
      </c>
      <c r="AA2556">
        <v>10.734105893788001</v>
      </c>
      <c r="AB2556">
        <v>3.56627480323968</v>
      </c>
      <c r="AC2556">
        <v>-20.790084193438737</v>
      </c>
    </row>
    <row r="2557" spans="1:39">
      <c r="A2557">
        <v>8</v>
      </c>
      <c r="B2557">
        <v>173</v>
      </c>
      <c r="C2557">
        <v>2014</v>
      </c>
      <c r="D2557">
        <v>99</v>
      </c>
      <c r="E2557">
        <v>99</v>
      </c>
      <c r="F2557">
        <v>99</v>
      </c>
      <c r="G2557">
        <v>99</v>
      </c>
      <c r="H2557">
        <v>1</v>
      </c>
      <c r="I2557">
        <v>99</v>
      </c>
      <c r="J2557">
        <v>109</v>
      </c>
      <c r="K2557">
        <v>99</v>
      </c>
      <c r="L2557">
        <v>99</v>
      </c>
      <c r="M2557">
        <v>99</v>
      </c>
      <c r="N2557">
        <v>99</v>
      </c>
      <c r="O2557">
        <v>99</v>
      </c>
      <c r="P2557">
        <v>9999</v>
      </c>
      <c r="Q2557">
        <v>204</v>
      </c>
      <c r="R2557">
        <v>7095</v>
      </c>
      <c r="S2557">
        <v>7086</v>
      </c>
      <c r="T2557">
        <v>16.261746504698603</v>
      </c>
      <c r="U2557">
        <v>17.294119666033914</v>
      </c>
      <c r="V2557">
        <v>14.623537702607472</v>
      </c>
      <c r="W2557">
        <v>58.057154953429297</v>
      </c>
      <c r="X2557">
        <v>164.28118011478668</v>
      </c>
      <c r="Y2557">
        <v>151.45219168428395</v>
      </c>
      <c r="Z2557">
        <v>151.6445526390057</v>
      </c>
      <c r="AA2557">
        <v>34.523112954571559</v>
      </c>
      <c r="AB2557">
        <v>5.3041536858268801</v>
      </c>
      <c r="AC2557">
        <v>-42.749010960404341</v>
      </c>
    </row>
    <row r="2558" spans="1:39">
      <c r="A2558">
        <v>8</v>
      </c>
      <c r="B2558">
        <v>174</v>
      </c>
      <c r="C2558">
        <v>2014</v>
      </c>
      <c r="D2558">
        <v>99</v>
      </c>
      <c r="E2558">
        <v>99</v>
      </c>
      <c r="F2558">
        <v>99</v>
      </c>
      <c r="G2558">
        <v>99</v>
      </c>
      <c r="H2558">
        <v>1</v>
      </c>
      <c r="I2558">
        <v>99</v>
      </c>
      <c r="J2558">
        <v>111</v>
      </c>
      <c r="K2558">
        <v>99</v>
      </c>
      <c r="L2558">
        <v>99</v>
      </c>
      <c r="M2558">
        <v>99</v>
      </c>
      <c r="N2558">
        <v>99</v>
      </c>
      <c r="O2558">
        <v>99</v>
      </c>
      <c r="P2558">
        <v>9999</v>
      </c>
      <c r="Q2558">
        <v>191</v>
      </c>
      <c r="R2558">
        <v>7945</v>
      </c>
      <c r="S2558">
        <v>7939</v>
      </c>
      <c r="T2558">
        <v>18.209947283978913</v>
      </c>
      <c r="U2558">
        <v>18.8636141049355</v>
      </c>
      <c r="V2558">
        <v>16.676777847702962</v>
      </c>
      <c r="W2558">
        <v>59.797581559390352</v>
      </c>
      <c r="X2558">
        <v>159.89242264839436</v>
      </c>
      <c r="Y2558">
        <v>147.52326117054815</v>
      </c>
      <c r="Z2558">
        <v>147.634753747324</v>
      </c>
      <c r="AA2558">
        <v>31.382461160996744</v>
      </c>
      <c r="AB2558">
        <v>4.2484515316074223</v>
      </c>
      <c r="AC2558">
        <v>-44.669586110527746</v>
      </c>
    </row>
    <row r="2559" spans="1:39">
      <c r="A2559">
        <v>8</v>
      </c>
      <c r="B2559">
        <v>175</v>
      </c>
      <c r="C2559">
        <v>2014</v>
      </c>
      <c r="D2559">
        <v>99</v>
      </c>
      <c r="E2559">
        <v>99</v>
      </c>
      <c r="F2559">
        <v>99</v>
      </c>
      <c r="G2559">
        <v>99</v>
      </c>
      <c r="H2559">
        <v>1</v>
      </c>
      <c r="I2559">
        <v>99</v>
      </c>
      <c r="J2559">
        <v>113</v>
      </c>
      <c r="K2559">
        <v>99</v>
      </c>
      <c r="L2559">
        <v>99</v>
      </c>
      <c r="M2559">
        <v>99</v>
      </c>
      <c r="N2559">
        <v>99</v>
      </c>
      <c r="O2559">
        <v>99</v>
      </c>
      <c r="P2559">
        <v>9999</v>
      </c>
    </row>
    <row r="2560" spans="1:39">
      <c r="A2560">
        <v>8</v>
      </c>
      <c r="B2560">
        <v>176</v>
      </c>
      <c r="C2560">
        <v>2014</v>
      </c>
      <c r="D2560">
        <v>99</v>
      </c>
      <c r="E2560">
        <v>99</v>
      </c>
      <c r="F2560">
        <v>99</v>
      </c>
      <c r="G2560">
        <v>99</v>
      </c>
      <c r="H2560">
        <v>1</v>
      </c>
      <c r="I2560">
        <v>99</v>
      </c>
      <c r="J2560">
        <v>116</v>
      </c>
      <c r="K2560">
        <v>99</v>
      </c>
      <c r="L2560">
        <v>99</v>
      </c>
      <c r="M2560">
        <v>99</v>
      </c>
      <c r="N2560">
        <v>99</v>
      </c>
      <c r="O2560">
        <v>99</v>
      </c>
      <c r="P2560">
        <v>9999</v>
      </c>
      <c r="Q2560">
        <v>88</v>
      </c>
      <c r="R2560">
        <v>2281</v>
      </c>
      <c r="S2560">
        <v>2275</v>
      </c>
      <c r="T2560">
        <v>5.2280540912216367</v>
      </c>
      <c r="U2560">
        <v>5.2466324044204837</v>
      </c>
      <c r="V2560">
        <v>15.993423936869798</v>
      </c>
      <c r="W2560">
        <v>59.872527472527487</v>
      </c>
      <c r="X2560">
        <v>155.20553937729466</v>
      </c>
      <c r="Y2560">
        <v>142.91731696624316</v>
      </c>
      <c r="Z2560">
        <v>143.29424175824201</v>
      </c>
      <c r="AA2560">
        <v>31.201106591863777</v>
      </c>
      <c r="AB2560">
        <v>4.5064560753584786</v>
      </c>
      <c r="AC2560">
        <v>-43.784371091174251</v>
      </c>
    </row>
    <row r="2561" spans="1:29">
      <c r="A2561">
        <v>8</v>
      </c>
      <c r="B2561">
        <v>177</v>
      </c>
      <c r="C2561">
        <v>2014</v>
      </c>
      <c r="D2561">
        <v>99</v>
      </c>
      <c r="E2561">
        <v>99</v>
      </c>
      <c r="F2561">
        <v>99</v>
      </c>
      <c r="G2561">
        <v>99</v>
      </c>
      <c r="H2561">
        <v>2</v>
      </c>
      <c r="I2561">
        <v>99</v>
      </c>
      <c r="J2561">
        <v>117</v>
      </c>
      <c r="K2561">
        <v>99</v>
      </c>
      <c r="L2561">
        <v>99</v>
      </c>
      <c r="M2561">
        <v>99</v>
      </c>
      <c r="N2561">
        <v>99</v>
      </c>
      <c r="O2561">
        <v>99</v>
      </c>
      <c r="P2561">
        <v>9999</v>
      </c>
      <c r="Q2561">
        <v>91</v>
      </c>
      <c r="R2561">
        <v>848</v>
      </c>
      <c r="S2561">
        <v>847</v>
      </c>
      <c r="T2561">
        <v>1.9436167774467104</v>
      </c>
      <c r="U2561">
        <v>1.711912215649706</v>
      </c>
      <c r="V2561">
        <v>16.320754716981124</v>
      </c>
      <c r="W2561">
        <v>59.703659976387264</v>
      </c>
      <c r="X2561">
        <v>136.06433594308967</v>
      </c>
      <c r="Y2561">
        <v>125.43396226415078</v>
      </c>
      <c r="Z2561">
        <v>125.58205430932684</v>
      </c>
      <c r="AA2561">
        <v>16.172429321534427</v>
      </c>
      <c r="AB2561">
        <v>3.4082022485164321</v>
      </c>
      <c r="AC2561">
        <v>-39.625190862979423</v>
      </c>
    </row>
    <row r="2562" spans="1:29">
      <c r="A2562">
        <v>8</v>
      </c>
      <c r="B2562">
        <v>178</v>
      </c>
      <c r="C2562">
        <v>2014</v>
      </c>
      <c r="D2562">
        <v>99</v>
      </c>
      <c r="E2562">
        <v>99</v>
      </c>
      <c r="F2562">
        <v>99</v>
      </c>
      <c r="G2562">
        <v>99</v>
      </c>
      <c r="H2562">
        <v>1</v>
      </c>
      <c r="I2562">
        <v>99</v>
      </c>
      <c r="J2562">
        <v>121</v>
      </c>
      <c r="K2562">
        <v>99</v>
      </c>
      <c r="L2562">
        <v>99</v>
      </c>
      <c r="M2562">
        <v>99</v>
      </c>
      <c r="N2562">
        <v>99</v>
      </c>
      <c r="O2562">
        <v>99</v>
      </c>
      <c r="P2562">
        <v>9999</v>
      </c>
      <c r="Q2562">
        <v>160</v>
      </c>
      <c r="R2562">
        <v>756</v>
      </c>
      <c r="S2562">
        <v>755</v>
      </c>
      <c r="T2562">
        <v>1.7327526931010773</v>
      </c>
      <c r="U2562">
        <v>1.4523040628731436</v>
      </c>
      <c r="V2562">
        <v>15.346560846560838</v>
      </c>
      <c r="W2562">
        <v>59.145695364238399</v>
      </c>
      <c r="X2562">
        <v>129.50838936754425</v>
      </c>
      <c r="Y2562">
        <v>119.36177248677248</v>
      </c>
      <c r="Z2562">
        <v>119.5198675496689</v>
      </c>
      <c r="AA2562">
        <v>16.376745829253196</v>
      </c>
      <c r="AB2562">
        <v>3.8652764797375574</v>
      </c>
      <c r="AC2562">
        <v>-27.560026536434513</v>
      </c>
    </row>
    <row r="2563" spans="1:29">
      <c r="A2563">
        <v>8</v>
      </c>
      <c r="B2563">
        <v>179</v>
      </c>
      <c r="C2563">
        <v>2014</v>
      </c>
      <c r="D2563">
        <v>99</v>
      </c>
      <c r="E2563">
        <v>99</v>
      </c>
      <c r="F2563">
        <v>99</v>
      </c>
      <c r="G2563">
        <v>99</v>
      </c>
      <c r="H2563">
        <v>1</v>
      </c>
      <c r="I2563">
        <v>99</v>
      </c>
      <c r="J2563">
        <v>134</v>
      </c>
      <c r="K2563">
        <v>99</v>
      </c>
      <c r="L2563">
        <v>99</v>
      </c>
      <c r="M2563">
        <v>99</v>
      </c>
      <c r="N2563">
        <v>99</v>
      </c>
      <c r="O2563">
        <v>99</v>
      </c>
      <c r="P2563">
        <v>9999</v>
      </c>
      <c r="Q2563">
        <v>55</v>
      </c>
      <c r="R2563">
        <v>1412</v>
      </c>
      <c r="S2563">
        <v>1402</v>
      </c>
      <c r="T2563">
        <v>3.2363052945221176</v>
      </c>
      <c r="U2563">
        <v>3.3153122309047913</v>
      </c>
      <c r="V2563">
        <v>16.120396600566576</v>
      </c>
      <c r="W2563">
        <v>59.960770328102718</v>
      </c>
      <c r="X2563">
        <v>159.07697218394279</v>
      </c>
      <c r="Y2563">
        <v>145.88788951841349</v>
      </c>
      <c r="Z2563">
        <v>146.92845934379443</v>
      </c>
      <c r="AA2563">
        <v>30.356439510220621</v>
      </c>
      <c r="AB2563">
        <v>4.5396370024655823</v>
      </c>
      <c r="AC2563">
        <v>-35.420346678435784</v>
      </c>
    </row>
    <row r="2564" spans="1:29">
      <c r="A2564">
        <v>8</v>
      </c>
      <c r="B2564">
        <v>180</v>
      </c>
      <c r="C2564">
        <v>2014</v>
      </c>
      <c r="D2564">
        <v>99</v>
      </c>
      <c r="E2564">
        <v>99</v>
      </c>
      <c r="F2564">
        <v>99</v>
      </c>
      <c r="G2564">
        <v>99</v>
      </c>
      <c r="H2564">
        <v>2</v>
      </c>
      <c r="I2564">
        <v>99</v>
      </c>
      <c r="J2564">
        <v>141</v>
      </c>
      <c r="K2564">
        <v>99</v>
      </c>
      <c r="L2564">
        <v>99</v>
      </c>
      <c r="M2564">
        <v>99</v>
      </c>
      <c r="N2564">
        <v>99</v>
      </c>
      <c r="O2564">
        <v>99</v>
      </c>
      <c r="P2564">
        <v>9999</v>
      </c>
      <c r="Q2564">
        <v>43</v>
      </c>
      <c r="R2564">
        <v>197</v>
      </c>
      <c r="S2564">
        <v>197</v>
      </c>
      <c r="T2564">
        <v>0.45152418060967214</v>
      </c>
      <c r="U2564">
        <v>0.38206762233185426</v>
      </c>
      <c r="V2564">
        <v>15.58375634517766</v>
      </c>
      <c r="W2564">
        <v>59.86294416243652</v>
      </c>
      <c r="X2564">
        <v>130.55749569655347</v>
      </c>
      <c r="Y2564">
        <v>120.50456852791878</v>
      </c>
      <c r="Z2564">
        <v>120.50456852791878</v>
      </c>
      <c r="AA2564">
        <v>11.30295004130272</v>
      </c>
      <c r="AB2564">
        <v>3.091908132599519</v>
      </c>
      <c r="AC2564">
        <v>-10.973279214202122</v>
      </c>
    </row>
    <row r="2565" spans="1:29">
      <c r="A2565">
        <v>8</v>
      </c>
      <c r="B2565">
        <v>181</v>
      </c>
      <c r="C2565">
        <v>2014</v>
      </c>
      <c r="D2565">
        <v>99</v>
      </c>
      <c r="E2565">
        <v>99</v>
      </c>
      <c r="F2565">
        <v>99</v>
      </c>
      <c r="G2565">
        <v>99</v>
      </c>
      <c r="H2565">
        <v>2</v>
      </c>
      <c r="I2565">
        <v>99</v>
      </c>
      <c r="J2565">
        <v>143</v>
      </c>
      <c r="K2565">
        <v>99</v>
      </c>
      <c r="L2565">
        <v>99</v>
      </c>
      <c r="M2565">
        <v>99</v>
      </c>
      <c r="N2565">
        <v>99</v>
      </c>
      <c r="O2565">
        <v>99</v>
      </c>
      <c r="P2565">
        <v>9999</v>
      </c>
    </row>
    <row r="2566" spans="1:29">
      <c r="A2566">
        <v>8</v>
      </c>
      <c r="B2566">
        <v>182</v>
      </c>
      <c r="C2566">
        <v>2014</v>
      </c>
      <c r="D2566">
        <v>99</v>
      </c>
      <c r="E2566">
        <v>99</v>
      </c>
      <c r="F2566">
        <v>99</v>
      </c>
      <c r="G2566">
        <v>99</v>
      </c>
      <c r="H2566">
        <v>2</v>
      </c>
      <c r="I2566">
        <v>99</v>
      </c>
      <c r="J2566">
        <v>147</v>
      </c>
      <c r="K2566">
        <v>99</v>
      </c>
      <c r="L2566">
        <v>99</v>
      </c>
      <c r="M2566">
        <v>99</v>
      </c>
      <c r="N2566">
        <v>99</v>
      </c>
      <c r="O2566">
        <v>99</v>
      </c>
      <c r="P2566">
        <v>9999</v>
      </c>
      <c r="Q2566">
        <v>54</v>
      </c>
      <c r="R2566">
        <v>376</v>
      </c>
      <c r="S2566">
        <v>338</v>
      </c>
      <c r="T2566">
        <v>0.86179234471693777</v>
      </c>
      <c r="U2566">
        <v>0.63259862324294736</v>
      </c>
      <c r="V2566">
        <v>15.880319148936172</v>
      </c>
      <c r="W2566">
        <v>59.940828402366868</v>
      </c>
      <c r="X2566">
        <v>126.36926304142362</v>
      </c>
      <c r="Y2566">
        <v>104.53696808510632</v>
      </c>
      <c r="Z2566">
        <v>116.2896449704141</v>
      </c>
      <c r="AA2566">
        <v>13.986343059629977</v>
      </c>
      <c r="AB2566">
        <v>3.4942118529810604</v>
      </c>
      <c r="AC2566">
        <v>-24.033729793237242</v>
      </c>
    </row>
    <row r="2567" spans="1:29">
      <c r="A2567">
        <v>8</v>
      </c>
      <c r="B2567">
        <v>183</v>
      </c>
      <c r="C2567">
        <v>2014</v>
      </c>
      <c r="D2567">
        <v>99</v>
      </c>
      <c r="E2567">
        <v>99</v>
      </c>
      <c r="F2567">
        <v>99</v>
      </c>
      <c r="G2567">
        <v>99</v>
      </c>
      <c r="H2567">
        <v>1</v>
      </c>
      <c r="I2567">
        <v>99</v>
      </c>
      <c r="J2567">
        <v>155</v>
      </c>
      <c r="K2567">
        <v>99</v>
      </c>
      <c r="L2567">
        <v>99</v>
      </c>
      <c r="M2567">
        <v>99</v>
      </c>
      <c r="N2567">
        <v>99</v>
      </c>
      <c r="O2567">
        <v>99</v>
      </c>
      <c r="P2567">
        <v>9999</v>
      </c>
      <c r="Q2567">
        <v>25</v>
      </c>
      <c r="R2567">
        <v>668</v>
      </c>
      <c r="S2567">
        <v>660</v>
      </c>
      <c r="T2567">
        <v>1.5310566124226452</v>
      </c>
      <c r="U2567">
        <v>1.5839018424093092</v>
      </c>
      <c r="V2567">
        <v>15.92065868263473</v>
      </c>
      <c r="W2567">
        <v>58.24848484848485</v>
      </c>
      <c r="X2567">
        <v>161.65848152016662</v>
      </c>
      <c r="Y2567">
        <v>147.32664670658681</v>
      </c>
      <c r="Z2567">
        <v>149.1124242424242</v>
      </c>
      <c r="AA2567">
        <v>32.626465788997777</v>
      </c>
      <c r="AB2567">
        <v>5.2419127443584443</v>
      </c>
      <c r="AC2567">
        <v>-54.227502183153618</v>
      </c>
    </row>
    <row r="2568" spans="1:29">
      <c r="A2568">
        <v>8</v>
      </c>
      <c r="B2568">
        <v>184</v>
      </c>
      <c r="C2568">
        <v>2014</v>
      </c>
      <c r="D2568">
        <v>99</v>
      </c>
      <c r="E2568">
        <v>99</v>
      </c>
      <c r="F2568">
        <v>99</v>
      </c>
      <c r="G2568">
        <v>99</v>
      </c>
      <c r="H2568">
        <v>2</v>
      </c>
      <c r="I2568">
        <v>99</v>
      </c>
      <c r="J2568">
        <v>160</v>
      </c>
      <c r="K2568">
        <v>99</v>
      </c>
      <c r="L2568">
        <v>99</v>
      </c>
      <c r="M2568">
        <v>99</v>
      </c>
      <c r="N2568">
        <v>99</v>
      </c>
      <c r="O2568">
        <v>99</v>
      </c>
      <c r="P2568">
        <v>9999</v>
      </c>
      <c r="Q2568">
        <v>86</v>
      </c>
      <c r="R2568">
        <v>985</v>
      </c>
      <c r="S2568">
        <v>983</v>
      </c>
      <c r="T2568">
        <v>2.2576209030483607</v>
      </c>
      <c r="U2568">
        <v>1.8840031052807764</v>
      </c>
      <c r="V2568">
        <v>15.858883248730963</v>
      </c>
      <c r="W2568">
        <v>59.3296032553408</v>
      </c>
      <c r="X2568">
        <v>129.00583508862613</v>
      </c>
      <c r="Y2568">
        <v>118.84335025380705</v>
      </c>
      <c r="Z2568">
        <v>119.0851475076297</v>
      </c>
      <c r="AA2568">
        <v>13.72370372384596</v>
      </c>
      <c r="AB2568">
        <v>3.9080489944863928</v>
      </c>
      <c r="AC2568">
        <v>-32.761593276248632</v>
      </c>
    </row>
    <row r="2569" spans="1:29">
      <c r="A2569">
        <v>8</v>
      </c>
      <c r="B2569">
        <v>185</v>
      </c>
      <c r="C2569">
        <v>2014</v>
      </c>
      <c r="D2569">
        <v>99</v>
      </c>
      <c r="E2569">
        <v>99</v>
      </c>
      <c r="F2569">
        <v>99</v>
      </c>
      <c r="G2569">
        <v>99</v>
      </c>
      <c r="H2569">
        <v>2</v>
      </c>
      <c r="I2569">
        <v>99</v>
      </c>
      <c r="J2569">
        <v>171</v>
      </c>
      <c r="K2569">
        <v>99</v>
      </c>
      <c r="L2569">
        <v>99</v>
      </c>
      <c r="M2569">
        <v>99</v>
      </c>
      <c r="N2569">
        <v>99</v>
      </c>
      <c r="O2569">
        <v>99</v>
      </c>
      <c r="P2569">
        <v>9999</v>
      </c>
    </row>
    <row r="2570" spans="1:29">
      <c r="A2570">
        <v>8</v>
      </c>
      <c r="B2570">
        <v>186</v>
      </c>
      <c r="C2570">
        <v>2014</v>
      </c>
      <c r="D2570">
        <v>99</v>
      </c>
      <c r="E2570">
        <v>99</v>
      </c>
      <c r="F2570">
        <v>99</v>
      </c>
      <c r="G2570">
        <v>99</v>
      </c>
      <c r="H2570">
        <v>2</v>
      </c>
      <c r="I2570">
        <v>99</v>
      </c>
      <c r="J2570">
        <v>175</v>
      </c>
      <c r="K2570">
        <v>99</v>
      </c>
      <c r="L2570">
        <v>99</v>
      </c>
      <c r="M2570">
        <v>99</v>
      </c>
      <c r="N2570">
        <v>99</v>
      </c>
      <c r="O2570">
        <v>99</v>
      </c>
      <c r="P2570">
        <v>9999</v>
      </c>
    </row>
    <row r="2571" spans="1:29">
      <c r="A2571">
        <v>8</v>
      </c>
      <c r="B2571">
        <v>187</v>
      </c>
      <c r="C2571">
        <v>2014</v>
      </c>
      <c r="D2571">
        <v>99</v>
      </c>
      <c r="E2571">
        <v>99</v>
      </c>
      <c r="F2571">
        <v>99</v>
      </c>
      <c r="G2571">
        <v>99</v>
      </c>
      <c r="H2571">
        <v>2</v>
      </c>
      <c r="I2571">
        <v>99</v>
      </c>
      <c r="J2571">
        <v>181</v>
      </c>
      <c r="K2571">
        <v>99</v>
      </c>
      <c r="L2571">
        <v>99</v>
      </c>
      <c r="M2571">
        <v>99</v>
      </c>
      <c r="N2571">
        <v>99</v>
      </c>
      <c r="O2571">
        <v>99</v>
      </c>
      <c r="P2571">
        <v>9999</v>
      </c>
      <c r="Q2571">
        <v>6</v>
      </c>
      <c r="R2571">
        <v>43</v>
      </c>
      <c r="S2571">
        <v>41</v>
      </c>
      <c r="T2571">
        <v>9.8556039422415781E-2</v>
      </c>
      <c r="U2571">
        <v>8.1058644273839395E-2</v>
      </c>
      <c r="V2571">
        <v>19</v>
      </c>
      <c r="W2571">
        <v>59.024390243902438</v>
      </c>
      <c r="X2571">
        <v>132.6664818967472</v>
      </c>
      <c r="Y2571">
        <v>117.12790697674411</v>
      </c>
      <c r="Z2571">
        <v>122.84146341463411</v>
      </c>
      <c r="AA2571">
        <v>9.7295119474964729</v>
      </c>
      <c r="AB2571">
        <v>3.2195121951219754</v>
      </c>
      <c r="AC2571">
        <v>-15.303444699468409</v>
      </c>
    </row>
    <row r="2572" spans="1:29">
      <c r="A2572">
        <v>8</v>
      </c>
      <c r="B2572">
        <v>188</v>
      </c>
      <c r="C2572">
        <v>2014</v>
      </c>
      <c r="D2572">
        <v>99</v>
      </c>
      <c r="E2572">
        <v>99</v>
      </c>
      <c r="F2572">
        <v>99</v>
      </c>
      <c r="G2572">
        <v>99</v>
      </c>
      <c r="H2572">
        <v>2</v>
      </c>
      <c r="I2572">
        <v>99</v>
      </c>
      <c r="J2572">
        <v>182</v>
      </c>
      <c r="K2572">
        <v>99</v>
      </c>
      <c r="L2572">
        <v>99</v>
      </c>
      <c r="M2572">
        <v>99</v>
      </c>
      <c r="N2572">
        <v>99</v>
      </c>
      <c r="O2572">
        <v>99</v>
      </c>
      <c r="P2572">
        <v>9999</v>
      </c>
      <c r="Q2572">
        <v>3</v>
      </c>
      <c r="R2572">
        <v>120</v>
      </c>
      <c r="S2572">
        <v>120</v>
      </c>
      <c r="T2572">
        <v>0.27504011001604406</v>
      </c>
      <c r="U2572">
        <v>0.25754808994184764</v>
      </c>
      <c r="V2572">
        <v>16.158333333333339</v>
      </c>
      <c r="W2572">
        <v>59.94166666666667</v>
      </c>
      <c r="X2572">
        <v>144.47905381003974</v>
      </c>
      <c r="Y2572">
        <v>133.35416666666671</v>
      </c>
      <c r="Z2572">
        <v>133.35416666666671</v>
      </c>
      <c r="AA2572">
        <v>24.221646296351398</v>
      </c>
      <c r="AB2572">
        <v>3.845551181415801</v>
      </c>
      <c r="AC2572">
        <v>-46.320151063804943</v>
      </c>
    </row>
    <row r="2573" spans="1:29">
      <c r="A2573">
        <v>8</v>
      </c>
      <c r="B2573">
        <v>189</v>
      </c>
      <c r="C2573">
        <v>2014</v>
      </c>
      <c r="D2573">
        <v>99</v>
      </c>
      <c r="E2573">
        <v>99</v>
      </c>
      <c r="F2573">
        <v>99</v>
      </c>
      <c r="G2573">
        <v>99</v>
      </c>
      <c r="H2573">
        <v>2</v>
      </c>
      <c r="I2573">
        <v>99</v>
      </c>
      <c r="J2573">
        <v>288</v>
      </c>
      <c r="K2573">
        <v>99</v>
      </c>
      <c r="L2573">
        <v>99</v>
      </c>
      <c r="M2573">
        <v>99</v>
      </c>
      <c r="N2573">
        <v>99</v>
      </c>
      <c r="O2573">
        <v>99</v>
      </c>
      <c r="P2573">
        <v>9999</v>
      </c>
      <c r="Q2573">
        <v>3</v>
      </c>
      <c r="R2573">
        <v>5</v>
      </c>
      <c r="S2573">
        <v>5</v>
      </c>
      <c r="T2573">
        <v>1.1460004584001836E-2</v>
      </c>
      <c r="U2573">
        <v>1.0103964434650331E-2</v>
      </c>
      <c r="V2573">
        <v>15.2</v>
      </c>
      <c r="W2573">
        <v>57</v>
      </c>
      <c r="X2573">
        <v>136.03466955579631</v>
      </c>
      <c r="Y2573">
        <v>125.56</v>
      </c>
      <c r="Z2573">
        <v>125.56</v>
      </c>
      <c r="AA2573">
        <v>17.813545407919356</v>
      </c>
      <c r="AB2573">
        <v>2.4494897427831779</v>
      </c>
      <c r="AC2573">
        <v>37.997807291533263</v>
      </c>
    </row>
    <row r="2574" spans="1:29">
      <c r="A2574">
        <v>8</v>
      </c>
      <c r="B2574">
        <v>190</v>
      </c>
      <c r="C2574">
        <v>2014</v>
      </c>
      <c r="D2574">
        <v>99</v>
      </c>
      <c r="E2574">
        <v>99</v>
      </c>
      <c r="F2574">
        <v>99</v>
      </c>
      <c r="G2574">
        <v>99</v>
      </c>
      <c r="H2574">
        <v>2</v>
      </c>
      <c r="I2574">
        <v>99</v>
      </c>
      <c r="J2574">
        <v>470</v>
      </c>
      <c r="K2574">
        <v>99</v>
      </c>
      <c r="L2574">
        <v>99</v>
      </c>
      <c r="M2574">
        <v>99</v>
      </c>
      <c r="N2574">
        <v>99</v>
      </c>
      <c r="O2574">
        <v>99</v>
      </c>
      <c r="P2574">
        <v>9999</v>
      </c>
      <c r="Q2574">
        <v>5</v>
      </c>
      <c r="R2574">
        <v>51</v>
      </c>
      <c r="S2574">
        <v>49</v>
      </c>
      <c r="T2574">
        <v>0.11689204675681868</v>
      </c>
      <c r="U2574">
        <v>0.10154017523837594</v>
      </c>
      <c r="V2574">
        <v>18.098039215686264</v>
      </c>
      <c r="W2574">
        <v>59.061224489795919</v>
      </c>
      <c r="X2574">
        <v>138.67609882522891</v>
      </c>
      <c r="Y2574">
        <v>123.7078431372549</v>
      </c>
      <c r="Z2574">
        <v>128.75714285714281</v>
      </c>
      <c r="AA2574">
        <v>15.212253385387578</v>
      </c>
      <c r="AB2574">
        <v>2.8813840443142951</v>
      </c>
      <c r="AC2574">
        <v>1.7705949999504285</v>
      </c>
    </row>
    <row r="2575" spans="1:29">
      <c r="A2575">
        <v>8</v>
      </c>
      <c r="B2575">
        <v>191</v>
      </c>
      <c r="C2575">
        <v>2014</v>
      </c>
      <c r="D2575">
        <v>99</v>
      </c>
      <c r="E2575">
        <v>99</v>
      </c>
      <c r="F2575">
        <v>99</v>
      </c>
      <c r="G2575">
        <v>99</v>
      </c>
      <c r="H2575">
        <v>1</v>
      </c>
      <c r="I2575">
        <v>99</v>
      </c>
      <c r="J2575">
        <v>643</v>
      </c>
      <c r="K2575">
        <v>99</v>
      </c>
      <c r="L2575">
        <v>99</v>
      </c>
      <c r="M2575">
        <v>99</v>
      </c>
      <c r="N2575">
        <v>99</v>
      </c>
      <c r="O2575">
        <v>99</v>
      </c>
      <c r="P2575">
        <v>9999</v>
      </c>
      <c r="Q2575">
        <v>66</v>
      </c>
      <c r="R2575">
        <v>3439</v>
      </c>
      <c r="S2575">
        <v>3439</v>
      </c>
      <c r="T2575">
        <v>7.8821911528764641</v>
      </c>
      <c r="U2575">
        <v>7.8431838840202621</v>
      </c>
      <c r="V2575">
        <v>17.928467577784243</v>
      </c>
      <c r="W2575">
        <v>59.590287874382078</v>
      </c>
      <c r="X2575">
        <v>153.52815215942795</v>
      </c>
      <c r="Y2575">
        <v>141.7064844431516</v>
      </c>
      <c r="Z2575">
        <v>141.7064844431516</v>
      </c>
      <c r="AA2575">
        <v>32.575914092264611</v>
      </c>
      <c r="AB2575">
        <v>4.4912022045252034</v>
      </c>
      <c r="AC2575">
        <v>-53.146478796887777</v>
      </c>
    </row>
    <row r="2576" spans="1:29">
      <c r="A2576">
        <v>8</v>
      </c>
      <c r="B2576">
        <v>192</v>
      </c>
      <c r="C2576">
        <v>2014</v>
      </c>
      <c r="D2576">
        <v>99</v>
      </c>
      <c r="E2576">
        <v>99</v>
      </c>
      <c r="F2576">
        <v>99</v>
      </c>
      <c r="G2576">
        <v>99</v>
      </c>
      <c r="H2576">
        <v>1</v>
      </c>
      <c r="I2576">
        <v>99</v>
      </c>
      <c r="J2576">
        <v>802</v>
      </c>
      <c r="K2576">
        <v>99</v>
      </c>
      <c r="L2576">
        <v>99</v>
      </c>
      <c r="M2576">
        <v>99</v>
      </c>
      <c r="N2576">
        <v>99</v>
      </c>
      <c r="O2576">
        <v>99</v>
      </c>
      <c r="P2576">
        <v>9999</v>
      </c>
      <c r="Q2576">
        <v>1</v>
      </c>
      <c r="R2576">
        <v>6</v>
      </c>
      <c r="S2576">
        <v>6</v>
      </c>
      <c r="T2576">
        <v>1.3752005500802201E-2</v>
      </c>
      <c r="U2576">
        <v>1.3298671252551079E-2</v>
      </c>
      <c r="V2576">
        <v>15.5</v>
      </c>
      <c r="W2576">
        <v>59.16666666666665</v>
      </c>
      <c r="X2576">
        <v>149.20548934633445</v>
      </c>
      <c r="Y2576">
        <v>137.7166666666667</v>
      </c>
      <c r="Z2576">
        <v>137.7166666666667</v>
      </c>
      <c r="AA2576">
        <v>27.132232778663003</v>
      </c>
      <c r="AB2576">
        <v>3.13138237134272</v>
      </c>
      <c r="AC2576">
        <v>-28.839895645722635</v>
      </c>
    </row>
    <row r="2577" spans="1:39">
      <c r="A2577">
        <v>9</v>
      </c>
      <c r="B2577">
        <v>1</v>
      </c>
      <c r="C2577">
        <v>2023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1</v>
      </c>
      <c r="M2577">
        <v>99</v>
      </c>
      <c r="N2577">
        <v>99</v>
      </c>
      <c r="O2577">
        <v>99</v>
      </c>
      <c r="P2577">
        <v>9999</v>
      </c>
    </row>
    <row r="2578" spans="1:39">
      <c r="A2578">
        <v>9</v>
      </c>
      <c r="B2578">
        <v>2</v>
      </c>
      <c r="C2578">
        <v>2023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2</v>
      </c>
      <c r="M2578">
        <v>99</v>
      </c>
      <c r="N2578">
        <v>99</v>
      </c>
      <c r="O2578">
        <v>99</v>
      </c>
      <c r="P2578">
        <v>9999</v>
      </c>
      <c r="Q2578">
        <v>28</v>
      </c>
      <c r="R2578">
        <v>53</v>
      </c>
      <c r="S2578">
        <v>52</v>
      </c>
      <c r="T2578">
        <v>0.17649017649017651</v>
      </c>
      <c r="U2578">
        <v>0.2323311369090468</v>
      </c>
      <c r="V2578">
        <v>2</v>
      </c>
      <c r="W2578">
        <v>36.576923076923087</v>
      </c>
      <c r="X2578">
        <v>224.04382755166705</v>
      </c>
      <c r="Y2578">
        <v>203.78301886792451</v>
      </c>
      <c r="Z2578">
        <v>207.70192307692312</v>
      </c>
      <c r="AA2578">
        <v>58.049516298205297</v>
      </c>
      <c r="AB2578">
        <v>1.5731662566320581</v>
      </c>
      <c r="AC2578">
        <v>-4.1265370133662991</v>
      </c>
      <c r="AD2578">
        <v>1</v>
      </c>
      <c r="AE2578">
        <v>0</v>
      </c>
      <c r="AF2578">
        <v>0</v>
      </c>
      <c r="AG2578">
        <v>0</v>
      </c>
      <c r="AH2578">
        <v>6</v>
      </c>
      <c r="AI2578">
        <v>0</v>
      </c>
      <c r="AJ2578">
        <v>0</v>
      </c>
      <c r="AK2578">
        <v>0</v>
      </c>
      <c r="AL2578">
        <v>1</v>
      </c>
      <c r="AM2578">
        <v>0</v>
      </c>
    </row>
    <row r="2579" spans="1:39">
      <c r="A2579">
        <v>9</v>
      </c>
      <c r="B2579">
        <v>3</v>
      </c>
      <c r="C2579">
        <v>2023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5</v>
      </c>
      <c r="M2579">
        <v>99</v>
      </c>
      <c r="N2579">
        <v>99</v>
      </c>
      <c r="O2579">
        <v>99</v>
      </c>
      <c r="P2579">
        <v>9999</v>
      </c>
      <c r="Q2579">
        <v>63</v>
      </c>
      <c r="R2579">
        <v>103</v>
      </c>
      <c r="S2579">
        <v>101</v>
      </c>
      <c r="T2579">
        <v>0.34299034299034298</v>
      </c>
      <c r="U2579">
        <v>0.46302527557553241</v>
      </c>
      <c r="V2579">
        <v>5</v>
      </c>
      <c r="W2579">
        <v>42.504950495049506</v>
      </c>
      <c r="X2579">
        <v>229.889869463232</v>
      </c>
      <c r="Y2579">
        <v>208.97961165048537</v>
      </c>
      <c r="Z2579">
        <v>213.1178217821782</v>
      </c>
      <c r="AA2579">
        <v>36.275787402770654</v>
      </c>
      <c r="AB2579">
        <v>1.418573836718533</v>
      </c>
      <c r="AC2579">
        <v>6.976329093330575</v>
      </c>
      <c r="AD2579">
        <v>4</v>
      </c>
      <c r="AE2579">
        <v>0</v>
      </c>
      <c r="AF2579">
        <v>0</v>
      </c>
      <c r="AG2579">
        <v>0</v>
      </c>
      <c r="AH2579">
        <v>6</v>
      </c>
      <c r="AI2579">
        <v>0</v>
      </c>
      <c r="AJ2579">
        <v>3</v>
      </c>
      <c r="AK2579">
        <v>0</v>
      </c>
      <c r="AL2579">
        <v>3</v>
      </c>
      <c r="AM2579">
        <v>0</v>
      </c>
    </row>
    <row r="2580" spans="1:39">
      <c r="A2580">
        <v>9</v>
      </c>
      <c r="B2580">
        <v>4</v>
      </c>
      <c r="C2580">
        <v>2023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8</v>
      </c>
      <c r="M2580">
        <v>99</v>
      </c>
      <c r="N2580">
        <v>99</v>
      </c>
      <c r="O2580">
        <v>99</v>
      </c>
      <c r="P2580">
        <v>9999</v>
      </c>
      <c r="Q2580">
        <v>322</v>
      </c>
      <c r="R2580">
        <v>1284</v>
      </c>
      <c r="S2580">
        <v>1284</v>
      </c>
      <c r="T2580">
        <v>4.2757242757242748</v>
      </c>
      <c r="U2580">
        <v>5.1705976960228508</v>
      </c>
      <c r="V2580">
        <v>8</v>
      </c>
      <c r="W2580">
        <v>48.116822429906549</v>
      </c>
      <c r="X2580">
        <v>202.8198546659782</v>
      </c>
      <c r="Y2580">
        <v>187.20272585669767</v>
      </c>
      <c r="Z2580">
        <v>187.20272585669767</v>
      </c>
      <c r="AA2580">
        <v>37.104986192665663</v>
      </c>
      <c r="AB2580">
        <v>1.2268023918528981</v>
      </c>
      <c r="AC2580">
        <v>-2.9643441578266119</v>
      </c>
      <c r="AD2580">
        <v>25</v>
      </c>
      <c r="AE2580">
        <v>0</v>
      </c>
      <c r="AF2580">
        <v>0</v>
      </c>
      <c r="AG2580">
        <v>5</v>
      </c>
      <c r="AH2580">
        <v>73</v>
      </c>
      <c r="AI2580">
        <v>4</v>
      </c>
      <c r="AJ2580">
        <v>22</v>
      </c>
      <c r="AK2580">
        <v>4</v>
      </c>
      <c r="AL2580">
        <v>11</v>
      </c>
      <c r="AM2580">
        <v>1</v>
      </c>
    </row>
    <row r="2581" spans="1:39">
      <c r="A2581">
        <v>9</v>
      </c>
      <c r="B2581">
        <v>5</v>
      </c>
      <c r="C2581">
        <v>2023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11</v>
      </c>
      <c r="M2581">
        <v>99</v>
      </c>
      <c r="N2581">
        <v>99</v>
      </c>
      <c r="O2581">
        <v>99</v>
      </c>
      <c r="P2581">
        <v>9999</v>
      </c>
      <c r="Q2581">
        <v>521</v>
      </c>
      <c r="R2581">
        <v>3524</v>
      </c>
      <c r="S2581">
        <v>3524</v>
      </c>
      <c r="T2581">
        <v>11.734931734931736</v>
      </c>
      <c r="U2581">
        <v>13.047930039384548</v>
      </c>
      <c r="V2581">
        <v>11</v>
      </c>
      <c r="W2581">
        <v>52.40493757094211</v>
      </c>
      <c r="X2581">
        <v>186.48352175394129</v>
      </c>
      <c r="Y2581">
        <v>172.12429057888761</v>
      </c>
      <c r="Z2581">
        <v>172.12429057888761</v>
      </c>
      <c r="AA2581">
        <v>33.057842372383959</v>
      </c>
      <c r="AB2581">
        <v>1.453317673660798</v>
      </c>
      <c r="AC2581">
        <v>-12.34033615199016</v>
      </c>
      <c r="AD2581">
        <v>100</v>
      </c>
      <c r="AE2581">
        <v>0</v>
      </c>
      <c r="AF2581">
        <v>0</v>
      </c>
      <c r="AG2581">
        <v>23</v>
      </c>
      <c r="AH2581">
        <v>213</v>
      </c>
      <c r="AI2581">
        <v>35</v>
      </c>
      <c r="AJ2581">
        <v>90</v>
      </c>
      <c r="AK2581">
        <v>10</v>
      </c>
      <c r="AL2581">
        <v>46</v>
      </c>
      <c r="AM2581">
        <v>13</v>
      </c>
    </row>
    <row r="2582" spans="1:39">
      <c r="A2582">
        <v>9</v>
      </c>
      <c r="B2582">
        <v>6</v>
      </c>
      <c r="C2582">
        <v>2023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14</v>
      </c>
      <c r="M2582">
        <v>99</v>
      </c>
      <c r="N2582">
        <v>99</v>
      </c>
      <c r="O2582">
        <v>99</v>
      </c>
      <c r="P2582">
        <v>9999</v>
      </c>
      <c r="Q2582">
        <v>633</v>
      </c>
      <c r="R2582">
        <v>9251</v>
      </c>
      <c r="S2582">
        <v>9251</v>
      </c>
      <c r="T2582">
        <v>30.805860805860807</v>
      </c>
      <c r="U2582">
        <v>31.399779558073739</v>
      </c>
      <c r="V2582">
        <v>14</v>
      </c>
      <c r="W2582">
        <v>57.33131553345585</v>
      </c>
      <c r="X2582">
        <v>170.95139959101317</v>
      </c>
      <c r="Y2582">
        <v>157.78814182250576</v>
      </c>
      <c r="Z2582">
        <v>157.78814182250576</v>
      </c>
      <c r="AA2582">
        <v>29.565364503134433</v>
      </c>
      <c r="AB2582">
        <v>1.3752887252984249</v>
      </c>
      <c r="AC2582">
        <v>-13.373735532778584</v>
      </c>
      <c r="AD2582">
        <v>250</v>
      </c>
      <c r="AE2582">
        <v>1</v>
      </c>
      <c r="AF2582">
        <v>0</v>
      </c>
      <c r="AG2582">
        <v>35</v>
      </c>
      <c r="AH2582">
        <v>577</v>
      </c>
      <c r="AI2582">
        <v>85</v>
      </c>
      <c r="AJ2582">
        <v>197</v>
      </c>
      <c r="AK2582">
        <v>53</v>
      </c>
      <c r="AL2582">
        <v>127</v>
      </c>
      <c r="AM2582">
        <v>27</v>
      </c>
    </row>
    <row r="2583" spans="1:39">
      <c r="A2583">
        <v>9</v>
      </c>
      <c r="B2583">
        <v>7</v>
      </c>
      <c r="C2583">
        <v>2023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17</v>
      </c>
      <c r="M2583">
        <v>99</v>
      </c>
      <c r="N2583">
        <v>99</v>
      </c>
      <c r="O2583">
        <v>99</v>
      </c>
      <c r="P2583">
        <v>9999</v>
      </c>
      <c r="Q2583">
        <v>560</v>
      </c>
      <c r="R2583">
        <v>15815</v>
      </c>
      <c r="S2583">
        <v>15815</v>
      </c>
      <c r="T2583">
        <v>52.664002664002687</v>
      </c>
      <c r="U2583">
        <v>49.686336294034255</v>
      </c>
      <c r="V2583">
        <v>0</v>
      </c>
      <c r="W2583">
        <v>62.550679734429337</v>
      </c>
      <c r="X2583">
        <v>158.23498886262516</v>
      </c>
      <c r="Y2583">
        <v>146.05089472020217</v>
      </c>
      <c r="Z2583">
        <v>146.05089472020217</v>
      </c>
      <c r="AA2583">
        <v>26.175158240919192</v>
      </c>
      <c r="AB2583">
        <v>1.8946841487636965</v>
      </c>
      <c r="AC2583">
        <v>-12.89380177558626</v>
      </c>
      <c r="AD2583">
        <v>531</v>
      </c>
      <c r="AE2583">
        <v>0</v>
      </c>
      <c r="AF2583">
        <v>0</v>
      </c>
      <c r="AG2583">
        <v>80</v>
      </c>
      <c r="AH2583">
        <v>1300</v>
      </c>
      <c r="AI2583">
        <v>197</v>
      </c>
      <c r="AJ2583">
        <v>287</v>
      </c>
      <c r="AK2583">
        <v>174</v>
      </c>
      <c r="AL2583">
        <v>154</v>
      </c>
      <c r="AM2583">
        <v>27</v>
      </c>
    </row>
    <row r="2584" spans="1:39">
      <c r="A2584">
        <v>9</v>
      </c>
      <c r="B2584">
        <v>8</v>
      </c>
      <c r="C2584">
        <v>2022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1</v>
      </c>
      <c r="M2584">
        <v>99</v>
      </c>
      <c r="N2584">
        <v>99</v>
      </c>
      <c r="O2584">
        <v>99</v>
      </c>
      <c r="P2584">
        <v>9999</v>
      </c>
    </row>
    <row r="2585" spans="1:39">
      <c r="A2585">
        <v>9</v>
      </c>
      <c r="B2585">
        <v>9</v>
      </c>
      <c r="C2585">
        <v>2022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2</v>
      </c>
      <c r="M2585">
        <v>99</v>
      </c>
      <c r="N2585">
        <v>99</v>
      </c>
      <c r="O2585">
        <v>99</v>
      </c>
      <c r="P2585">
        <v>9999</v>
      </c>
      <c r="Q2585">
        <v>60</v>
      </c>
      <c r="R2585">
        <v>103</v>
      </c>
      <c r="S2585">
        <v>102</v>
      </c>
      <c r="T2585">
        <v>0.32632112533265739</v>
      </c>
      <c r="U2585">
        <v>0.45975540398788639</v>
      </c>
      <c r="V2585">
        <v>2</v>
      </c>
      <c r="W2585">
        <v>36.735294117647058</v>
      </c>
      <c r="X2585">
        <v>237.42502813745796</v>
      </c>
      <c r="Y2585">
        <v>217.66951456310673</v>
      </c>
      <c r="Z2585">
        <v>219.80352941176471</v>
      </c>
      <c r="AA2585">
        <v>44.768351974622192</v>
      </c>
      <c r="AB2585">
        <v>1.6973247149572372</v>
      </c>
      <c r="AC2585">
        <v>11.710879592978664</v>
      </c>
      <c r="AD2585">
        <v>3</v>
      </c>
      <c r="AE2585">
        <v>0</v>
      </c>
      <c r="AF2585">
        <v>0</v>
      </c>
      <c r="AG2585">
        <v>0</v>
      </c>
      <c r="AH2585">
        <v>9</v>
      </c>
      <c r="AI2585">
        <v>1</v>
      </c>
      <c r="AJ2585">
        <v>2</v>
      </c>
      <c r="AK2585">
        <v>0</v>
      </c>
      <c r="AL2585">
        <v>1</v>
      </c>
      <c r="AM2585">
        <v>0</v>
      </c>
    </row>
    <row r="2586" spans="1:39">
      <c r="A2586">
        <v>9</v>
      </c>
      <c r="B2586">
        <v>10</v>
      </c>
      <c r="C2586">
        <v>2022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5</v>
      </c>
      <c r="M2586">
        <v>99</v>
      </c>
      <c r="N2586">
        <v>99</v>
      </c>
      <c r="O2586">
        <v>99</v>
      </c>
      <c r="P2586">
        <v>9999</v>
      </c>
      <c r="Q2586">
        <v>114</v>
      </c>
      <c r="R2586">
        <v>196</v>
      </c>
      <c r="S2586">
        <v>195</v>
      </c>
      <c r="T2586">
        <v>0.62096058801165877</v>
      </c>
      <c r="U2586">
        <v>0.80760548678491717</v>
      </c>
      <c r="V2586">
        <v>5</v>
      </c>
      <c r="W2586">
        <v>42.410256410256409</v>
      </c>
      <c r="X2586">
        <v>218.80049527936845</v>
      </c>
      <c r="Y2586">
        <v>200.9329591836734</v>
      </c>
      <c r="Z2586">
        <v>201.96338461538451</v>
      </c>
      <c r="AA2586">
        <v>39.827486074392944</v>
      </c>
      <c r="AB2586">
        <v>1.3870823227736977</v>
      </c>
      <c r="AC2586">
        <v>-22.446346987586953</v>
      </c>
      <c r="AD2586">
        <v>4</v>
      </c>
      <c r="AE2586">
        <v>0</v>
      </c>
      <c r="AF2586">
        <v>0</v>
      </c>
      <c r="AG2586">
        <v>0</v>
      </c>
      <c r="AH2586">
        <v>15</v>
      </c>
      <c r="AI2586">
        <v>0</v>
      </c>
      <c r="AJ2586">
        <v>9</v>
      </c>
      <c r="AK2586">
        <v>0</v>
      </c>
      <c r="AL2586">
        <v>2</v>
      </c>
      <c r="AM2586">
        <v>0</v>
      </c>
    </row>
    <row r="2587" spans="1:39">
      <c r="A2587">
        <v>9</v>
      </c>
      <c r="B2587">
        <v>11</v>
      </c>
      <c r="C2587">
        <v>2022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8</v>
      </c>
      <c r="M2587">
        <v>99</v>
      </c>
      <c r="N2587">
        <v>99</v>
      </c>
      <c r="O2587">
        <v>99</v>
      </c>
      <c r="P2587">
        <v>9999</v>
      </c>
      <c r="Q2587">
        <v>342</v>
      </c>
      <c r="R2587">
        <v>1201</v>
      </c>
      <c r="S2587">
        <v>1201</v>
      </c>
      <c r="T2587">
        <v>3.8049676847040943</v>
      </c>
      <c r="U2587">
        <v>4.6190815816564781</v>
      </c>
      <c r="V2587">
        <v>8</v>
      </c>
      <c r="W2587">
        <v>47.814321398834302</v>
      </c>
      <c r="X2587">
        <v>203.19775954129943</v>
      </c>
      <c r="Y2587">
        <v>187.55153205661944</v>
      </c>
      <c r="Z2587">
        <v>187.55153205661944</v>
      </c>
      <c r="AA2587">
        <v>38.278011980115423</v>
      </c>
      <c r="AB2587">
        <v>1.2308799719561645</v>
      </c>
      <c r="AC2587">
        <v>-16.652048324929499</v>
      </c>
      <c r="AD2587">
        <v>27</v>
      </c>
      <c r="AE2587">
        <v>0</v>
      </c>
      <c r="AF2587">
        <v>0</v>
      </c>
      <c r="AG2587">
        <v>7</v>
      </c>
      <c r="AH2587">
        <v>70</v>
      </c>
      <c r="AI2587">
        <v>8</v>
      </c>
      <c r="AJ2587">
        <v>59</v>
      </c>
      <c r="AK2587">
        <v>6</v>
      </c>
      <c r="AL2587">
        <v>18</v>
      </c>
      <c r="AM2587">
        <v>2</v>
      </c>
    </row>
    <row r="2588" spans="1:39">
      <c r="A2588">
        <v>9</v>
      </c>
      <c r="B2588">
        <v>12</v>
      </c>
      <c r="C2588">
        <v>2022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11</v>
      </c>
      <c r="M2588">
        <v>99</v>
      </c>
      <c r="N2588">
        <v>99</v>
      </c>
      <c r="O2588">
        <v>99</v>
      </c>
      <c r="P2588">
        <v>9999</v>
      </c>
      <c r="Q2588">
        <v>584</v>
      </c>
      <c r="R2588">
        <v>3541</v>
      </c>
      <c r="S2588">
        <v>3540</v>
      </c>
      <c r="T2588">
        <v>11.218476745659611</v>
      </c>
      <c r="U2588">
        <v>12.421852797364336</v>
      </c>
      <c r="V2588">
        <v>11</v>
      </c>
      <c r="W2588">
        <v>52.428531073446337</v>
      </c>
      <c r="X2588">
        <v>185.40071222634788</v>
      </c>
      <c r="Y2588">
        <v>171.0678678339458</v>
      </c>
      <c r="Z2588">
        <v>171.11619209039603</v>
      </c>
      <c r="AA2588">
        <v>32.422305017044728</v>
      </c>
      <c r="AB2588">
        <v>1.3885038854806544</v>
      </c>
      <c r="AC2588">
        <v>-11.03326370793639</v>
      </c>
      <c r="AD2588">
        <v>98</v>
      </c>
      <c r="AE2588">
        <v>0</v>
      </c>
      <c r="AF2588">
        <v>0</v>
      </c>
      <c r="AG2588">
        <v>13</v>
      </c>
      <c r="AH2588">
        <v>217</v>
      </c>
      <c r="AI2588">
        <v>21</v>
      </c>
      <c r="AJ2588">
        <v>118</v>
      </c>
      <c r="AK2588">
        <v>11</v>
      </c>
      <c r="AL2588">
        <v>46</v>
      </c>
      <c r="AM2588">
        <v>22</v>
      </c>
    </row>
    <row r="2589" spans="1:39">
      <c r="A2589">
        <v>9</v>
      </c>
      <c r="B2589">
        <v>13</v>
      </c>
      <c r="C2589">
        <v>2022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14</v>
      </c>
      <c r="M2589">
        <v>99</v>
      </c>
      <c r="N2589">
        <v>99</v>
      </c>
      <c r="O2589">
        <v>99</v>
      </c>
      <c r="P2589">
        <v>9999</v>
      </c>
      <c r="Q2589">
        <v>695</v>
      </c>
      <c r="R2589">
        <v>9928</v>
      </c>
      <c r="S2589">
        <v>9924</v>
      </c>
      <c r="T2589">
        <v>31.45355468254974</v>
      </c>
      <c r="U2589">
        <v>32.192528033230793</v>
      </c>
      <c r="V2589">
        <v>14</v>
      </c>
      <c r="W2589">
        <v>57.350362756952819</v>
      </c>
      <c r="X2589">
        <v>171.3839863703385</v>
      </c>
      <c r="Y2589">
        <v>158.12527900886388</v>
      </c>
      <c r="Z2589">
        <v>158.18901350262001</v>
      </c>
      <c r="AA2589">
        <v>28.693388494446825</v>
      </c>
      <c r="AB2589">
        <v>1.3726612036975061</v>
      </c>
      <c r="AC2589">
        <v>-13.159803927907143</v>
      </c>
      <c r="AD2589">
        <v>240</v>
      </c>
      <c r="AE2589">
        <v>0</v>
      </c>
      <c r="AF2589">
        <v>0</v>
      </c>
      <c r="AG2589">
        <v>30</v>
      </c>
      <c r="AH2589">
        <v>634</v>
      </c>
      <c r="AI2589">
        <v>75</v>
      </c>
      <c r="AJ2589">
        <v>243</v>
      </c>
      <c r="AK2589">
        <v>29</v>
      </c>
      <c r="AL2589">
        <v>115</v>
      </c>
      <c r="AM2589">
        <v>51</v>
      </c>
    </row>
    <row r="2590" spans="1:39">
      <c r="A2590">
        <v>9</v>
      </c>
      <c r="B2590">
        <v>14</v>
      </c>
      <c r="C2590">
        <v>2022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17</v>
      </c>
      <c r="M2590">
        <v>99</v>
      </c>
      <c r="N2590">
        <v>99</v>
      </c>
      <c r="O2590">
        <v>99</v>
      </c>
      <c r="P2590">
        <v>9999</v>
      </c>
      <c r="Q2590">
        <v>662</v>
      </c>
      <c r="R2590">
        <v>16595</v>
      </c>
      <c r="S2590">
        <v>16594</v>
      </c>
      <c r="T2590">
        <v>52.575719173742243</v>
      </c>
      <c r="U2590">
        <v>49.499176696975589</v>
      </c>
      <c r="V2590">
        <v>17</v>
      </c>
      <c r="W2590">
        <v>62.421477642521396</v>
      </c>
      <c r="X2590">
        <v>157.59876439437051</v>
      </c>
      <c r="Y2590">
        <v>145.45501837902964</v>
      </c>
      <c r="Z2590">
        <v>145.4637838977942</v>
      </c>
      <c r="AA2590">
        <v>26.088940793079367</v>
      </c>
      <c r="AB2590">
        <v>1.7683452825904347</v>
      </c>
      <c r="AC2590">
        <v>-16.103509800859317</v>
      </c>
      <c r="AD2590">
        <v>557</v>
      </c>
      <c r="AE2590">
        <v>0</v>
      </c>
      <c r="AF2590">
        <v>0</v>
      </c>
      <c r="AG2590">
        <v>67</v>
      </c>
      <c r="AH2590">
        <v>1368</v>
      </c>
      <c r="AI2590">
        <v>175</v>
      </c>
      <c r="AJ2590">
        <v>337</v>
      </c>
      <c r="AK2590">
        <v>154</v>
      </c>
      <c r="AL2590">
        <v>145</v>
      </c>
      <c r="AM2590">
        <v>43</v>
      </c>
    </row>
    <row r="2591" spans="1:39">
      <c r="A2591">
        <v>9</v>
      </c>
      <c r="B2591">
        <v>15</v>
      </c>
      <c r="C2591">
        <v>2021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1</v>
      </c>
      <c r="M2591">
        <v>99</v>
      </c>
      <c r="N2591">
        <v>99</v>
      </c>
      <c r="O2591">
        <v>99</v>
      </c>
      <c r="P2591">
        <v>9999</v>
      </c>
    </row>
    <row r="2592" spans="1:39">
      <c r="A2592">
        <v>9</v>
      </c>
      <c r="B2592">
        <v>16</v>
      </c>
      <c r="C2592">
        <v>2021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2</v>
      </c>
      <c r="M2592">
        <v>99</v>
      </c>
      <c r="N2592">
        <v>99</v>
      </c>
      <c r="O2592">
        <v>99</v>
      </c>
      <c r="P2592">
        <v>9999</v>
      </c>
      <c r="Q2592">
        <v>59</v>
      </c>
      <c r="R2592">
        <v>115</v>
      </c>
      <c r="S2592">
        <v>115</v>
      </c>
      <c r="T2592">
        <v>0.3612830259809619</v>
      </c>
      <c r="U2592">
        <v>0.51130545849807141</v>
      </c>
      <c r="V2592">
        <v>2</v>
      </c>
      <c r="W2592">
        <v>36.547826086956512</v>
      </c>
      <c r="X2592">
        <v>235.90268029582185</v>
      </c>
      <c r="Y2592">
        <v>217.73817391304345</v>
      </c>
      <c r="Z2592">
        <v>217.73817391304345</v>
      </c>
      <c r="AA2592">
        <v>48.803369441457043</v>
      </c>
      <c r="AB2592">
        <v>1.5893311596302886</v>
      </c>
      <c r="AC2592">
        <v>-9.4821796714285753</v>
      </c>
      <c r="AD2592">
        <v>3</v>
      </c>
      <c r="AE2592">
        <v>0</v>
      </c>
      <c r="AF2592">
        <v>0</v>
      </c>
      <c r="AG2592">
        <v>2</v>
      </c>
      <c r="AH2592">
        <v>8</v>
      </c>
      <c r="AI2592">
        <v>1</v>
      </c>
      <c r="AJ2592">
        <v>0</v>
      </c>
      <c r="AK2592">
        <v>0</v>
      </c>
      <c r="AL2592">
        <v>2</v>
      </c>
      <c r="AM2592">
        <v>2</v>
      </c>
    </row>
    <row r="2593" spans="1:39">
      <c r="A2593">
        <v>9</v>
      </c>
      <c r="B2593">
        <v>17</v>
      </c>
      <c r="C2593">
        <v>2021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5</v>
      </c>
      <c r="M2593">
        <v>99</v>
      </c>
      <c r="N2593">
        <v>99</v>
      </c>
      <c r="O2593">
        <v>99</v>
      </c>
      <c r="P2593">
        <v>9999</v>
      </c>
      <c r="Q2593">
        <v>127</v>
      </c>
      <c r="R2593">
        <v>246</v>
      </c>
      <c r="S2593">
        <v>246</v>
      </c>
      <c r="T2593">
        <v>0.77283151644623149</v>
      </c>
      <c r="U2593">
        <v>1.0481093258204519</v>
      </c>
      <c r="V2593">
        <v>5</v>
      </c>
      <c r="W2593">
        <v>42.49593495934959</v>
      </c>
      <c r="X2593">
        <v>226.05898052479995</v>
      </c>
      <c r="Y2593">
        <v>208.65243902439033</v>
      </c>
      <c r="Z2593">
        <v>208.65243902439033</v>
      </c>
      <c r="AA2593">
        <v>36.219447631543041</v>
      </c>
      <c r="AB2593">
        <v>1.3547506520033219</v>
      </c>
      <c r="AC2593">
        <v>-6.2771078521129358</v>
      </c>
      <c r="AD2593">
        <v>10</v>
      </c>
      <c r="AE2593">
        <v>0</v>
      </c>
      <c r="AF2593">
        <v>0</v>
      </c>
      <c r="AG2593">
        <v>0</v>
      </c>
      <c r="AH2593">
        <v>13</v>
      </c>
      <c r="AI2593">
        <v>2</v>
      </c>
      <c r="AJ2593">
        <v>2</v>
      </c>
      <c r="AK2593">
        <v>1</v>
      </c>
      <c r="AL2593">
        <v>0</v>
      </c>
      <c r="AM2593">
        <v>1</v>
      </c>
    </row>
    <row r="2594" spans="1:39">
      <c r="A2594">
        <v>9</v>
      </c>
      <c r="B2594">
        <v>18</v>
      </c>
      <c r="C2594">
        <v>2021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8</v>
      </c>
      <c r="M2594">
        <v>99</v>
      </c>
      <c r="N2594">
        <v>99</v>
      </c>
      <c r="O2594">
        <v>99</v>
      </c>
      <c r="P2594">
        <v>9999</v>
      </c>
      <c r="Q2594">
        <v>326</v>
      </c>
      <c r="R2594">
        <v>984</v>
      </c>
      <c r="S2594">
        <v>984</v>
      </c>
      <c r="T2594">
        <v>3.091326065784926</v>
      </c>
      <c r="U2594">
        <v>3.6759634305215121</v>
      </c>
      <c r="V2594">
        <v>8</v>
      </c>
      <c r="W2594">
        <v>47.560975609756085</v>
      </c>
      <c r="X2594">
        <v>198.21036915677911</v>
      </c>
      <c r="Y2594">
        <v>182.94817073170725</v>
      </c>
      <c r="Z2594">
        <v>182.94817073170725</v>
      </c>
      <c r="AA2594">
        <v>36.411989793456392</v>
      </c>
      <c r="AB2594">
        <v>1.2535889386267105</v>
      </c>
      <c r="AC2594">
        <v>-22.945236398722699</v>
      </c>
      <c r="AD2594">
        <v>29</v>
      </c>
      <c r="AE2594">
        <v>0</v>
      </c>
      <c r="AF2594">
        <v>0</v>
      </c>
      <c r="AG2594">
        <v>6</v>
      </c>
      <c r="AH2594">
        <v>67</v>
      </c>
      <c r="AI2594">
        <v>5</v>
      </c>
      <c r="AJ2594">
        <v>25</v>
      </c>
      <c r="AK2594">
        <v>1</v>
      </c>
      <c r="AL2594">
        <v>10</v>
      </c>
      <c r="AM2594">
        <v>3</v>
      </c>
    </row>
    <row r="2595" spans="1:39">
      <c r="A2595">
        <v>9</v>
      </c>
      <c r="B2595">
        <v>19</v>
      </c>
      <c r="C2595">
        <v>2021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11</v>
      </c>
      <c r="M2595">
        <v>99</v>
      </c>
      <c r="N2595">
        <v>99</v>
      </c>
      <c r="O2595">
        <v>99</v>
      </c>
      <c r="P2595">
        <v>9999</v>
      </c>
      <c r="Q2595">
        <v>536</v>
      </c>
      <c r="R2595">
        <v>3228</v>
      </c>
      <c r="S2595">
        <v>3228</v>
      </c>
      <c r="T2595">
        <v>10.14105745970909</v>
      </c>
      <c r="U2595">
        <v>11.285295944531878</v>
      </c>
      <c r="V2595">
        <v>11</v>
      </c>
      <c r="W2595">
        <v>52.526951672862467</v>
      </c>
      <c r="X2595">
        <v>185.49393443877472</v>
      </c>
      <c r="Y2595">
        <v>171.2109014869888</v>
      </c>
      <c r="Z2595">
        <v>171.2109014869888</v>
      </c>
      <c r="AA2595">
        <v>31.003666106504632</v>
      </c>
      <c r="AB2595">
        <v>1.3593331521310799</v>
      </c>
      <c r="AC2595">
        <v>-12.148052288436737</v>
      </c>
      <c r="AD2595">
        <v>79</v>
      </c>
      <c r="AE2595">
        <v>0</v>
      </c>
      <c r="AF2595">
        <v>0</v>
      </c>
      <c r="AG2595">
        <v>5</v>
      </c>
      <c r="AH2595">
        <v>232</v>
      </c>
      <c r="AI2595">
        <v>26</v>
      </c>
      <c r="AJ2595">
        <v>59</v>
      </c>
      <c r="AK2595">
        <v>5</v>
      </c>
      <c r="AL2595">
        <v>47</v>
      </c>
      <c r="AM2595">
        <v>12</v>
      </c>
    </row>
    <row r="2596" spans="1:39">
      <c r="A2596">
        <v>9</v>
      </c>
      <c r="B2596">
        <v>20</v>
      </c>
      <c r="C2596">
        <v>2021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14</v>
      </c>
      <c r="M2596">
        <v>99</v>
      </c>
      <c r="N2596">
        <v>99</v>
      </c>
      <c r="O2596">
        <v>99</v>
      </c>
      <c r="P2596">
        <v>9999</v>
      </c>
      <c r="Q2596">
        <v>683</v>
      </c>
      <c r="R2596">
        <v>10161</v>
      </c>
      <c r="S2596">
        <v>10162</v>
      </c>
      <c r="T2596">
        <v>31.921711539065704</v>
      </c>
      <c r="U2596">
        <v>32.748689183879371</v>
      </c>
      <c r="V2596">
        <v>14</v>
      </c>
      <c r="W2596">
        <v>57.398838811257619</v>
      </c>
      <c r="X2596">
        <v>170.99120945838052</v>
      </c>
      <c r="Y2596">
        <v>157.83723255585147</v>
      </c>
      <c r="Z2596">
        <v>157.82170045266747</v>
      </c>
      <c r="AA2596">
        <v>27.705308231338631</v>
      </c>
      <c r="AB2596">
        <v>1.3777160038711096</v>
      </c>
      <c r="AC2596">
        <v>-12.354337980788628</v>
      </c>
      <c r="AD2596">
        <v>290</v>
      </c>
      <c r="AE2596">
        <v>0</v>
      </c>
      <c r="AF2596">
        <v>0</v>
      </c>
      <c r="AG2596">
        <v>37</v>
      </c>
      <c r="AH2596">
        <v>821</v>
      </c>
      <c r="AI2596">
        <v>101</v>
      </c>
      <c r="AJ2596">
        <v>153</v>
      </c>
      <c r="AK2596">
        <v>30</v>
      </c>
      <c r="AL2596">
        <v>114</v>
      </c>
      <c r="AM2596">
        <v>46</v>
      </c>
    </row>
    <row r="2597" spans="1:39">
      <c r="A2597">
        <v>9</v>
      </c>
      <c r="B2597">
        <v>21</v>
      </c>
      <c r="C2597">
        <v>2021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17</v>
      </c>
      <c r="M2597">
        <v>99</v>
      </c>
      <c r="N2597">
        <v>99</v>
      </c>
      <c r="O2597">
        <v>99</v>
      </c>
      <c r="P2597">
        <v>9999</v>
      </c>
      <c r="Q2597">
        <v>600</v>
      </c>
      <c r="R2597">
        <v>17097</v>
      </c>
      <c r="S2597">
        <v>17098</v>
      </c>
      <c r="T2597">
        <v>53.711790393013089</v>
      </c>
      <c r="U2597">
        <v>50.730636656748686</v>
      </c>
      <c r="V2597">
        <v>17</v>
      </c>
      <c r="W2597">
        <v>62.283600421101873</v>
      </c>
      <c r="X2597">
        <v>157.4253610350622</v>
      </c>
      <c r="Y2597">
        <v>145.31230391296731</v>
      </c>
      <c r="Z2597">
        <v>145.30380512340639</v>
      </c>
      <c r="AA2597">
        <v>26.374792726792471</v>
      </c>
      <c r="AB2597">
        <v>1.6750217412179862</v>
      </c>
      <c r="AC2597">
        <v>-15.380634148892939</v>
      </c>
      <c r="AD2597">
        <v>665</v>
      </c>
      <c r="AE2597">
        <v>1</v>
      </c>
      <c r="AF2597">
        <v>0</v>
      </c>
      <c r="AG2597">
        <v>72</v>
      </c>
      <c r="AH2597">
        <v>1426</v>
      </c>
      <c r="AI2597">
        <v>179</v>
      </c>
      <c r="AJ2597">
        <v>213</v>
      </c>
      <c r="AK2597">
        <v>131</v>
      </c>
      <c r="AL2597">
        <v>128</v>
      </c>
      <c r="AM2597">
        <v>33</v>
      </c>
    </row>
    <row r="2598" spans="1:39">
      <c r="A2598">
        <v>9</v>
      </c>
      <c r="B2598">
        <v>22</v>
      </c>
      <c r="C2598">
        <v>2020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1</v>
      </c>
      <c r="M2598">
        <v>99</v>
      </c>
      <c r="N2598">
        <v>99</v>
      </c>
      <c r="O2598">
        <v>99</v>
      </c>
      <c r="P2598">
        <v>9999</v>
      </c>
    </row>
    <row r="2599" spans="1:39">
      <c r="A2599">
        <v>9</v>
      </c>
      <c r="B2599">
        <v>23</v>
      </c>
      <c r="C2599">
        <v>2020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2</v>
      </c>
      <c r="M2599">
        <v>99</v>
      </c>
      <c r="N2599">
        <v>99</v>
      </c>
      <c r="O2599">
        <v>99</v>
      </c>
      <c r="P2599">
        <v>9999</v>
      </c>
      <c r="Q2599">
        <v>63</v>
      </c>
      <c r="R2599">
        <v>129</v>
      </c>
      <c r="S2599">
        <v>129</v>
      </c>
      <c r="T2599">
        <v>0.40044701061650223</v>
      </c>
      <c r="U2599">
        <v>0.56091662910204687</v>
      </c>
      <c r="V2599">
        <v>2</v>
      </c>
      <c r="W2599">
        <v>36.581395348837219</v>
      </c>
      <c r="X2599">
        <v>231.17538864672821</v>
      </c>
      <c r="Y2599">
        <v>213.37488372093011</v>
      </c>
      <c r="Z2599">
        <v>213.37488372093011</v>
      </c>
      <c r="AA2599">
        <v>49.918547874369565</v>
      </c>
      <c r="AB2599">
        <v>1.4821818948025764</v>
      </c>
      <c r="AC2599">
        <v>-8.1595298179699807</v>
      </c>
      <c r="AD2599">
        <v>2</v>
      </c>
      <c r="AE2599">
        <v>0</v>
      </c>
      <c r="AF2599">
        <v>0</v>
      </c>
      <c r="AG2599">
        <v>0</v>
      </c>
      <c r="AH2599">
        <v>8</v>
      </c>
      <c r="AI2599">
        <v>1</v>
      </c>
      <c r="AJ2599">
        <v>2</v>
      </c>
      <c r="AK2599">
        <v>0</v>
      </c>
      <c r="AL2599">
        <v>1</v>
      </c>
      <c r="AM2599">
        <v>1</v>
      </c>
    </row>
    <row r="2600" spans="1:39">
      <c r="A2600">
        <v>9</v>
      </c>
      <c r="B2600">
        <v>24</v>
      </c>
      <c r="C2600">
        <v>2020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5</v>
      </c>
      <c r="M2600">
        <v>99</v>
      </c>
      <c r="N2600">
        <v>99</v>
      </c>
      <c r="O2600">
        <v>99</v>
      </c>
      <c r="P2600">
        <v>9999</v>
      </c>
      <c r="Q2600">
        <v>137</v>
      </c>
      <c r="R2600">
        <v>254</v>
      </c>
      <c r="S2600">
        <v>254</v>
      </c>
      <c r="T2600">
        <v>0.78847705966350012</v>
      </c>
      <c r="U2600">
        <v>1.0695163670937262</v>
      </c>
      <c r="V2600">
        <v>5</v>
      </c>
      <c r="W2600">
        <v>42.484251968503926</v>
      </c>
      <c r="X2600">
        <v>223.86526305013612</v>
      </c>
      <c r="Y2600">
        <v>206.6276377952756</v>
      </c>
      <c r="Z2600">
        <v>206.6276377952756</v>
      </c>
      <c r="AA2600">
        <v>35.537314091602624</v>
      </c>
      <c r="AB2600">
        <v>1.3681371435637304</v>
      </c>
      <c r="AC2600">
        <v>-7.20873206627983</v>
      </c>
      <c r="AD2600">
        <v>4</v>
      </c>
      <c r="AE2600">
        <v>0</v>
      </c>
      <c r="AF2600">
        <v>0</v>
      </c>
      <c r="AG2600">
        <v>0</v>
      </c>
      <c r="AH2600">
        <v>19</v>
      </c>
      <c r="AI2600">
        <v>1</v>
      </c>
      <c r="AJ2600">
        <v>3</v>
      </c>
      <c r="AK2600">
        <v>0</v>
      </c>
      <c r="AL2600">
        <v>3</v>
      </c>
      <c r="AM2600">
        <v>0</v>
      </c>
    </row>
    <row r="2601" spans="1:39">
      <c r="A2601">
        <v>9</v>
      </c>
      <c r="B2601">
        <v>25</v>
      </c>
      <c r="C2601">
        <v>2020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8</v>
      </c>
      <c r="M2601">
        <v>99</v>
      </c>
      <c r="N2601">
        <v>99</v>
      </c>
      <c r="O2601">
        <v>99</v>
      </c>
      <c r="P2601">
        <v>9999</v>
      </c>
      <c r="Q2601">
        <v>289</v>
      </c>
      <c r="R2601">
        <v>902</v>
      </c>
      <c r="S2601">
        <v>902</v>
      </c>
      <c r="T2601">
        <v>2.8000248339231399</v>
      </c>
      <c r="U2601">
        <v>3.4245212893911798</v>
      </c>
      <c r="V2601">
        <v>8</v>
      </c>
      <c r="W2601">
        <v>47.495565410199553</v>
      </c>
      <c r="X2601">
        <v>201.848870813144</v>
      </c>
      <c r="Y2601">
        <v>186.30650776053196</v>
      </c>
      <c r="Z2601">
        <v>186.30650776053196</v>
      </c>
      <c r="AA2601">
        <v>37.471789408043399</v>
      </c>
      <c r="AB2601">
        <v>1.3758618591551159</v>
      </c>
      <c r="AC2601">
        <v>-5.7932585043028269</v>
      </c>
      <c r="AD2601">
        <v>16</v>
      </c>
      <c r="AE2601">
        <v>0</v>
      </c>
      <c r="AF2601">
        <v>0</v>
      </c>
      <c r="AG2601">
        <v>2</v>
      </c>
      <c r="AH2601">
        <v>79</v>
      </c>
      <c r="AI2601">
        <v>4</v>
      </c>
      <c r="AJ2601">
        <v>8</v>
      </c>
      <c r="AK2601">
        <v>0</v>
      </c>
      <c r="AL2601">
        <v>14</v>
      </c>
      <c r="AM2601">
        <v>2</v>
      </c>
    </row>
    <row r="2602" spans="1:39">
      <c r="A2602">
        <v>9</v>
      </c>
      <c r="B2602">
        <v>26</v>
      </c>
      <c r="C2602">
        <v>2020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11</v>
      </c>
      <c r="M2602">
        <v>99</v>
      </c>
      <c r="N2602">
        <v>99</v>
      </c>
      <c r="O2602">
        <v>99</v>
      </c>
      <c r="P2602">
        <v>9999</v>
      </c>
      <c r="Q2602">
        <v>520</v>
      </c>
      <c r="R2602">
        <v>3169</v>
      </c>
      <c r="S2602">
        <v>3169</v>
      </c>
      <c r="T2602">
        <v>9.8373378034395014</v>
      </c>
      <c r="U2602">
        <v>11.041830271578609</v>
      </c>
      <c r="V2602">
        <v>11</v>
      </c>
      <c r="W2602">
        <v>52.500473335437022</v>
      </c>
      <c r="X2602">
        <v>185.24727118445313</v>
      </c>
      <c r="Y2602">
        <v>170.98323130324977</v>
      </c>
      <c r="Z2602">
        <v>170.98323130324977</v>
      </c>
      <c r="AA2602">
        <v>31.770027397979128</v>
      </c>
      <c r="AB2602">
        <v>1.358475526374521</v>
      </c>
      <c r="AC2602">
        <v>-15.440875868296049</v>
      </c>
      <c r="AD2602">
        <v>84</v>
      </c>
      <c r="AE2602">
        <v>0</v>
      </c>
      <c r="AF2602">
        <v>0</v>
      </c>
      <c r="AG2602">
        <v>8</v>
      </c>
      <c r="AH2602">
        <v>238</v>
      </c>
      <c r="AI2602">
        <v>31</v>
      </c>
      <c r="AJ2602">
        <v>50</v>
      </c>
      <c r="AK2602">
        <v>4</v>
      </c>
      <c r="AL2602">
        <v>42</v>
      </c>
      <c r="AM2602">
        <v>12</v>
      </c>
    </row>
    <row r="2603" spans="1:39">
      <c r="A2603">
        <v>9</v>
      </c>
      <c r="B2603">
        <v>27</v>
      </c>
      <c r="C2603">
        <v>2020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14</v>
      </c>
      <c r="M2603">
        <v>99</v>
      </c>
      <c r="N2603">
        <v>99</v>
      </c>
      <c r="O2603">
        <v>99</v>
      </c>
      <c r="P2603">
        <v>9999</v>
      </c>
      <c r="Q2603">
        <v>663</v>
      </c>
      <c r="R2603">
        <v>10010</v>
      </c>
      <c r="S2603">
        <v>10010</v>
      </c>
      <c r="T2603">
        <v>31.073446327683623</v>
      </c>
      <c r="U2603">
        <v>31.991720836188794</v>
      </c>
      <c r="V2603">
        <v>14</v>
      </c>
      <c r="W2603">
        <v>57.392707292707279</v>
      </c>
      <c r="X2603">
        <v>169.91687618989991</v>
      </c>
      <c r="Y2603">
        <v>156.83327672327712</v>
      </c>
      <c r="Z2603">
        <v>156.83327672327712</v>
      </c>
      <c r="AA2603">
        <v>28.130471415001377</v>
      </c>
      <c r="AB2603">
        <v>1.3638426216173118</v>
      </c>
      <c r="AC2603">
        <v>-15.102036162548725</v>
      </c>
      <c r="AD2603">
        <v>332</v>
      </c>
      <c r="AE2603">
        <v>0</v>
      </c>
      <c r="AF2603">
        <v>0</v>
      </c>
      <c r="AG2603">
        <v>27</v>
      </c>
      <c r="AH2603">
        <v>902</v>
      </c>
      <c r="AI2603">
        <v>115</v>
      </c>
      <c r="AJ2603">
        <v>168</v>
      </c>
      <c r="AK2603">
        <v>43</v>
      </c>
      <c r="AL2603">
        <v>137</v>
      </c>
      <c r="AM2603">
        <v>27</v>
      </c>
    </row>
    <row r="2604" spans="1:39">
      <c r="A2604">
        <v>9</v>
      </c>
      <c r="B2604">
        <v>28</v>
      </c>
      <c r="C2604">
        <v>2020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17</v>
      </c>
      <c r="M2604">
        <v>99</v>
      </c>
      <c r="N2604">
        <v>99</v>
      </c>
      <c r="O2604">
        <v>99</v>
      </c>
      <c r="P2604">
        <v>9999</v>
      </c>
      <c r="Q2604">
        <v>628</v>
      </c>
      <c r="R2604">
        <v>17750</v>
      </c>
      <c r="S2604">
        <v>17750</v>
      </c>
      <c r="T2604">
        <v>55.10026696467375</v>
      </c>
      <c r="U2604">
        <v>51.91149460664564</v>
      </c>
      <c r="V2604">
        <v>17</v>
      </c>
      <c r="W2604">
        <v>62.316338028169021</v>
      </c>
      <c r="X2604">
        <v>155.48846169105616</v>
      </c>
      <c r="Y2604">
        <v>143.51585014084472</v>
      </c>
      <c r="Z2604">
        <v>143.51585014084472</v>
      </c>
      <c r="AA2604">
        <v>26.34702139224926</v>
      </c>
      <c r="AB2604">
        <v>1.6778383472610805</v>
      </c>
      <c r="AC2604">
        <v>-16.532138950355446</v>
      </c>
      <c r="AD2604">
        <v>831</v>
      </c>
      <c r="AE2604">
        <v>0</v>
      </c>
      <c r="AF2604">
        <v>0</v>
      </c>
      <c r="AG2604">
        <v>61</v>
      </c>
      <c r="AH2604">
        <v>1837</v>
      </c>
      <c r="AI2604">
        <v>290</v>
      </c>
      <c r="AJ2604">
        <v>254</v>
      </c>
      <c r="AK2604">
        <v>222</v>
      </c>
      <c r="AL2604">
        <v>174</v>
      </c>
      <c r="AM2604">
        <v>47</v>
      </c>
    </row>
    <row r="2605" spans="1:39">
      <c r="A2605">
        <v>9</v>
      </c>
      <c r="B2605">
        <v>29</v>
      </c>
      <c r="C2605">
        <v>2019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1</v>
      </c>
      <c r="M2605">
        <v>99</v>
      </c>
      <c r="N2605">
        <v>99</v>
      </c>
      <c r="O2605">
        <v>99</v>
      </c>
      <c r="P2605">
        <v>9999</v>
      </c>
    </row>
    <row r="2606" spans="1:39">
      <c r="A2606">
        <v>9</v>
      </c>
      <c r="B2606">
        <v>30</v>
      </c>
      <c r="C2606">
        <v>2019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2</v>
      </c>
      <c r="M2606">
        <v>99</v>
      </c>
      <c r="N2606">
        <v>99</v>
      </c>
      <c r="O2606">
        <v>99</v>
      </c>
      <c r="P2606">
        <v>9999</v>
      </c>
      <c r="Q2606">
        <v>80</v>
      </c>
      <c r="R2606">
        <v>154</v>
      </c>
      <c r="S2606">
        <v>154</v>
      </c>
      <c r="T2606">
        <v>0.46710546270739184</v>
      </c>
      <c r="U2606">
        <v>0.67070250583248148</v>
      </c>
      <c r="V2606">
        <v>2</v>
      </c>
      <c r="W2606">
        <v>36.954545454545446</v>
      </c>
      <c r="X2606">
        <v>236.50609953426871</v>
      </c>
      <c r="Y2606">
        <v>218.29512987012984</v>
      </c>
      <c r="Z2606">
        <v>218.29512987012984</v>
      </c>
      <c r="AA2606">
        <v>46.755075705252999</v>
      </c>
      <c r="AB2606">
        <v>3.0093812391817547</v>
      </c>
      <c r="AC2606">
        <v>-2.3873210250737609</v>
      </c>
      <c r="AD2606">
        <v>3</v>
      </c>
      <c r="AE2606">
        <v>0</v>
      </c>
      <c r="AF2606">
        <v>0</v>
      </c>
      <c r="AG2606">
        <v>0</v>
      </c>
      <c r="AH2606">
        <v>16</v>
      </c>
      <c r="AI2606">
        <v>1</v>
      </c>
      <c r="AJ2606">
        <v>0</v>
      </c>
      <c r="AK2606">
        <v>0</v>
      </c>
      <c r="AL2606">
        <v>0</v>
      </c>
      <c r="AM2606">
        <v>1</v>
      </c>
    </row>
    <row r="2607" spans="1:39">
      <c r="A2607">
        <v>9</v>
      </c>
      <c r="B2607">
        <v>31</v>
      </c>
      <c r="C2607">
        <v>2019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5</v>
      </c>
      <c r="M2607">
        <v>99</v>
      </c>
      <c r="N2607">
        <v>99</v>
      </c>
      <c r="O2607">
        <v>99</v>
      </c>
      <c r="P2607">
        <v>9999</v>
      </c>
      <c r="Q2607">
        <v>126</v>
      </c>
      <c r="R2607">
        <v>255</v>
      </c>
      <c r="S2607">
        <v>254</v>
      </c>
      <c r="T2607">
        <v>0.77345385058691507</v>
      </c>
      <c r="U2607">
        <v>1.0421711947773649</v>
      </c>
      <c r="V2607">
        <v>5</v>
      </c>
      <c r="W2607">
        <v>42.476377952755904</v>
      </c>
      <c r="X2607">
        <v>222.83296157032697</v>
      </c>
      <c r="Y2607">
        <v>204.84894117647059</v>
      </c>
      <c r="Z2607">
        <v>205.65543307086625</v>
      </c>
      <c r="AA2607">
        <v>40.165002075707349</v>
      </c>
      <c r="AB2607">
        <v>1.4271802877307285</v>
      </c>
      <c r="AC2607">
        <v>-17.563553867777344</v>
      </c>
      <c r="AD2607">
        <v>5</v>
      </c>
      <c r="AE2607">
        <v>0</v>
      </c>
      <c r="AF2607">
        <v>0</v>
      </c>
      <c r="AG2607">
        <v>0</v>
      </c>
      <c r="AH2607">
        <v>15</v>
      </c>
      <c r="AI2607">
        <v>0</v>
      </c>
      <c r="AJ2607">
        <v>5</v>
      </c>
      <c r="AK2607">
        <v>0</v>
      </c>
      <c r="AL2607">
        <v>3</v>
      </c>
      <c r="AM2607">
        <v>2</v>
      </c>
    </row>
    <row r="2608" spans="1:39">
      <c r="A2608">
        <v>9</v>
      </c>
      <c r="B2608">
        <v>32</v>
      </c>
      <c r="C2608">
        <v>2019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8</v>
      </c>
      <c r="M2608">
        <v>99</v>
      </c>
      <c r="N2608">
        <v>99</v>
      </c>
      <c r="O2608">
        <v>99</v>
      </c>
      <c r="P2608">
        <v>9999</v>
      </c>
      <c r="Q2608">
        <v>324</v>
      </c>
      <c r="R2608">
        <v>948</v>
      </c>
      <c r="S2608">
        <v>948</v>
      </c>
      <c r="T2608">
        <v>2.8754284327701778</v>
      </c>
      <c r="U2608">
        <v>3.5290773386229524</v>
      </c>
      <c r="V2608">
        <v>8</v>
      </c>
      <c r="W2608">
        <v>47.462025316455687</v>
      </c>
      <c r="X2608">
        <v>202.15569300254643</v>
      </c>
      <c r="Y2608">
        <v>186.58970464134984</v>
      </c>
      <c r="Z2608">
        <v>186.58970464134984</v>
      </c>
      <c r="AA2608">
        <v>34.60842844035664</v>
      </c>
      <c r="AB2608">
        <v>1.3762730628997479</v>
      </c>
      <c r="AC2608">
        <v>-8.5402469126489748</v>
      </c>
      <c r="AD2608">
        <v>21</v>
      </c>
      <c r="AE2608">
        <v>0</v>
      </c>
      <c r="AF2608">
        <v>0</v>
      </c>
      <c r="AG2608">
        <v>1</v>
      </c>
      <c r="AH2608">
        <v>62</v>
      </c>
      <c r="AI2608">
        <v>6</v>
      </c>
      <c r="AJ2608">
        <v>16</v>
      </c>
      <c r="AK2608">
        <v>0</v>
      </c>
      <c r="AL2608">
        <v>10</v>
      </c>
      <c r="AM2608">
        <v>4</v>
      </c>
    </row>
    <row r="2609" spans="1:39">
      <c r="A2609">
        <v>9</v>
      </c>
      <c r="B2609">
        <v>33</v>
      </c>
      <c r="C2609">
        <v>2019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11</v>
      </c>
      <c r="M2609">
        <v>99</v>
      </c>
      <c r="N2609">
        <v>99</v>
      </c>
      <c r="O2609">
        <v>99</v>
      </c>
      <c r="P2609">
        <v>9999</v>
      </c>
      <c r="Q2609">
        <v>525</v>
      </c>
      <c r="R2609">
        <v>3229</v>
      </c>
      <c r="S2609">
        <v>3223</v>
      </c>
      <c r="T2609">
        <v>9.7940489550790168</v>
      </c>
      <c r="U2609">
        <v>11.040059778052049</v>
      </c>
      <c r="V2609">
        <v>11</v>
      </c>
      <c r="W2609">
        <v>52.499224325162878</v>
      </c>
      <c r="X2609">
        <v>186.00671326719137</v>
      </c>
      <c r="Y2609">
        <v>171.37135026323924</v>
      </c>
      <c r="Z2609">
        <v>171.69037852932036</v>
      </c>
      <c r="AA2609">
        <v>31.648160156773383</v>
      </c>
      <c r="AB2609">
        <v>1.3686970802295324</v>
      </c>
      <c r="AC2609">
        <v>-14.891926673849779</v>
      </c>
      <c r="AD2609">
        <v>64</v>
      </c>
      <c r="AE2609">
        <v>0</v>
      </c>
      <c r="AF2609">
        <v>0</v>
      </c>
      <c r="AG2609">
        <v>7</v>
      </c>
      <c r="AH2609">
        <v>267</v>
      </c>
      <c r="AI2609">
        <v>39</v>
      </c>
      <c r="AJ2609">
        <v>48</v>
      </c>
      <c r="AK2609">
        <v>6</v>
      </c>
      <c r="AL2609">
        <v>36</v>
      </c>
      <c r="AM2609">
        <v>11</v>
      </c>
    </row>
    <row r="2610" spans="1:39">
      <c r="A2610">
        <v>9</v>
      </c>
      <c r="B2610">
        <v>34</v>
      </c>
      <c r="C2610">
        <v>2019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14</v>
      </c>
      <c r="M2610">
        <v>99</v>
      </c>
      <c r="N2610">
        <v>99</v>
      </c>
      <c r="O2610">
        <v>99</v>
      </c>
      <c r="P2610">
        <v>9999</v>
      </c>
      <c r="Q2610">
        <v>698</v>
      </c>
      <c r="R2610">
        <v>10203</v>
      </c>
      <c r="S2610">
        <v>10189</v>
      </c>
      <c r="T2610">
        <v>30.947253480542344</v>
      </c>
      <c r="U2610">
        <v>32.004615908498629</v>
      </c>
      <c r="V2610">
        <v>14</v>
      </c>
      <c r="W2610">
        <v>57.380312101285696</v>
      </c>
      <c r="X2610">
        <v>170.56317640309013</v>
      </c>
      <c r="Y2610">
        <v>157.22426443203028</v>
      </c>
      <c r="Z2610">
        <v>157.44029541662621</v>
      </c>
      <c r="AA2610">
        <v>28.318220794976195</v>
      </c>
      <c r="AB2610">
        <v>1.3627293097338928</v>
      </c>
      <c r="AC2610">
        <v>-13.249944268730328</v>
      </c>
      <c r="AD2610">
        <v>294</v>
      </c>
      <c r="AE2610">
        <v>1</v>
      </c>
      <c r="AF2610">
        <v>0</v>
      </c>
      <c r="AG2610">
        <v>23</v>
      </c>
      <c r="AH2610">
        <v>858</v>
      </c>
      <c r="AI2610">
        <v>131</v>
      </c>
      <c r="AJ2610">
        <v>178</v>
      </c>
      <c r="AK2610">
        <v>33</v>
      </c>
      <c r="AL2610">
        <v>122</v>
      </c>
      <c r="AM2610">
        <v>50</v>
      </c>
    </row>
    <row r="2611" spans="1:39">
      <c r="A2611">
        <v>9</v>
      </c>
      <c r="B2611">
        <v>35</v>
      </c>
      <c r="C2611">
        <v>2019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17</v>
      </c>
      <c r="M2611">
        <v>99</v>
      </c>
      <c r="N2611">
        <v>99</v>
      </c>
      <c r="O2611">
        <v>99</v>
      </c>
      <c r="P2611">
        <v>9999</v>
      </c>
      <c r="Q2611">
        <v>655</v>
      </c>
      <c r="R2611">
        <v>18180</v>
      </c>
      <c r="S2611">
        <v>18166</v>
      </c>
      <c r="T2611">
        <v>55.142709818314174</v>
      </c>
      <c r="U2611">
        <v>51.713373274216551</v>
      </c>
      <c r="V2611">
        <v>17</v>
      </c>
      <c r="W2611">
        <v>62.363976659693954</v>
      </c>
      <c r="X2611">
        <v>154.58853442223901</v>
      </c>
      <c r="Y2611">
        <v>142.57514686468639</v>
      </c>
      <c r="Z2611">
        <v>142.68502532203004</v>
      </c>
      <c r="AA2611">
        <v>26.375988747199397</v>
      </c>
      <c r="AB2611">
        <v>1.6810100205874587</v>
      </c>
      <c r="AC2611">
        <v>-18.600960332248871</v>
      </c>
      <c r="AD2611">
        <v>741</v>
      </c>
      <c r="AE2611">
        <v>1</v>
      </c>
      <c r="AF2611">
        <v>0</v>
      </c>
      <c r="AG2611">
        <v>68</v>
      </c>
      <c r="AH2611">
        <v>1636</v>
      </c>
      <c r="AI2611">
        <v>247</v>
      </c>
      <c r="AJ2611">
        <v>265</v>
      </c>
      <c r="AK2611">
        <v>213</v>
      </c>
      <c r="AL2611">
        <v>126</v>
      </c>
      <c r="AM2611">
        <v>53</v>
      </c>
    </row>
    <row r="2612" spans="1:39">
      <c r="A2612">
        <v>9</v>
      </c>
      <c r="B2612">
        <v>36</v>
      </c>
      <c r="C2612">
        <v>2018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1</v>
      </c>
      <c r="M2612">
        <v>99</v>
      </c>
      <c r="N2612">
        <v>99</v>
      </c>
      <c r="O2612">
        <v>99</v>
      </c>
      <c r="P2612">
        <v>9999</v>
      </c>
    </row>
    <row r="2613" spans="1:39">
      <c r="A2613">
        <v>9</v>
      </c>
      <c r="B2613">
        <v>37</v>
      </c>
      <c r="C2613">
        <v>2018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2</v>
      </c>
      <c r="M2613">
        <v>99</v>
      </c>
      <c r="N2613">
        <v>99</v>
      </c>
      <c r="O2613">
        <v>99</v>
      </c>
      <c r="P2613">
        <v>9999</v>
      </c>
      <c r="Q2613">
        <v>95</v>
      </c>
      <c r="R2613">
        <v>191</v>
      </c>
      <c r="S2613">
        <v>191</v>
      </c>
      <c r="T2613">
        <v>0.57686499546964654</v>
      </c>
      <c r="U2613">
        <v>0.8315118643682472</v>
      </c>
      <c r="V2613">
        <v>2</v>
      </c>
      <c r="W2613">
        <v>36.565445026177997</v>
      </c>
      <c r="X2613">
        <v>238.99984684587577</v>
      </c>
      <c r="Y2613">
        <v>220.59685863874356</v>
      </c>
      <c r="Z2613">
        <v>220.59685863874356</v>
      </c>
      <c r="AA2613">
        <v>45.686183031358119</v>
      </c>
      <c r="AB2613">
        <v>1.5966783865307321</v>
      </c>
      <c r="AC2613">
        <v>-0.26312702458582699</v>
      </c>
      <c r="AD2613">
        <v>1</v>
      </c>
      <c r="AE2613">
        <v>0</v>
      </c>
      <c r="AF2613">
        <v>0</v>
      </c>
      <c r="AG2613">
        <v>0</v>
      </c>
      <c r="AH2613">
        <v>11</v>
      </c>
      <c r="AI2613">
        <v>1</v>
      </c>
      <c r="AJ2613">
        <v>2</v>
      </c>
      <c r="AK2613">
        <v>0</v>
      </c>
      <c r="AL2613">
        <v>2</v>
      </c>
      <c r="AM2613">
        <v>1</v>
      </c>
    </row>
    <row r="2614" spans="1:39">
      <c r="A2614">
        <v>9</v>
      </c>
      <c r="B2614">
        <v>38</v>
      </c>
      <c r="C2614">
        <v>2018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5</v>
      </c>
      <c r="M2614">
        <v>99</v>
      </c>
      <c r="N2614">
        <v>99</v>
      </c>
      <c r="O2614">
        <v>99</v>
      </c>
      <c r="P2614">
        <v>9999</v>
      </c>
      <c r="Q2614">
        <v>157</v>
      </c>
      <c r="R2614">
        <v>324</v>
      </c>
      <c r="S2614">
        <v>324</v>
      </c>
      <c r="T2614">
        <v>0.97855632739353637</v>
      </c>
      <c r="U2614">
        <v>1.3142777774576337</v>
      </c>
      <c r="V2614">
        <v>5</v>
      </c>
      <c r="W2614">
        <v>42.441358024691354</v>
      </c>
      <c r="X2614">
        <v>222.69204018030288</v>
      </c>
      <c r="Y2614">
        <v>205.54475308641969</v>
      </c>
      <c r="Z2614">
        <v>205.54475308641969</v>
      </c>
      <c r="AA2614">
        <v>35.2692466097661</v>
      </c>
      <c r="AB2614">
        <v>1.3831947749316065</v>
      </c>
      <c r="AC2614">
        <v>-14.142012783522604</v>
      </c>
      <c r="AD2614">
        <v>8</v>
      </c>
      <c r="AE2614">
        <v>0</v>
      </c>
      <c r="AF2614">
        <v>0</v>
      </c>
      <c r="AG2614">
        <v>0</v>
      </c>
      <c r="AH2614">
        <v>23</v>
      </c>
      <c r="AI2614">
        <v>1</v>
      </c>
      <c r="AJ2614">
        <v>0</v>
      </c>
      <c r="AK2614">
        <v>1</v>
      </c>
      <c r="AL2614">
        <v>8</v>
      </c>
      <c r="AM2614">
        <v>0</v>
      </c>
    </row>
    <row r="2615" spans="1:39">
      <c r="A2615">
        <v>9</v>
      </c>
      <c r="B2615">
        <v>39</v>
      </c>
      <c r="C2615">
        <v>2018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8</v>
      </c>
      <c r="M2615">
        <v>99</v>
      </c>
      <c r="N2615">
        <v>99</v>
      </c>
      <c r="O2615">
        <v>99</v>
      </c>
      <c r="P2615">
        <v>9999</v>
      </c>
      <c r="Q2615">
        <v>339</v>
      </c>
      <c r="R2615">
        <v>1153</v>
      </c>
      <c r="S2615">
        <v>1153</v>
      </c>
      <c r="T2615">
        <v>3.4823316218665048</v>
      </c>
      <c r="U2615">
        <v>4.1827647842509572</v>
      </c>
      <c r="V2615">
        <v>8</v>
      </c>
      <c r="W2615">
        <v>47.523850823937551</v>
      </c>
      <c r="X2615">
        <v>199.15750423550048</v>
      </c>
      <c r="Y2615">
        <v>183.822376409367</v>
      </c>
      <c r="Z2615">
        <v>183.822376409367</v>
      </c>
      <c r="AA2615">
        <v>35.451935661413437</v>
      </c>
      <c r="AB2615">
        <v>1.3812001588739993</v>
      </c>
      <c r="AC2615">
        <v>-11.493693584423937</v>
      </c>
      <c r="AD2615">
        <v>20</v>
      </c>
      <c r="AE2615">
        <v>0</v>
      </c>
      <c r="AF2615">
        <v>0</v>
      </c>
      <c r="AG2615">
        <v>1</v>
      </c>
      <c r="AH2615">
        <v>73</v>
      </c>
      <c r="AI2615">
        <v>3</v>
      </c>
      <c r="AJ2615">
        <v>19</v>
      </c>
      <c r="AK2615">
        <v>0</v>
      </c>
      <c r="AL2615">
        <v>25</v>
      </c>
      <c r="AM2615">
        <v>2</v>
      </c>
    </row>
    <row r="2616" spans="1:39">
      <c r="A2616">
        <v>9</v>
      </c>
      <c r="B2616">
        <v>40</v>
      </c>
      <c r="C2616">
        <v>2018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11</v>
      </c>
      <c r="M2616">
        <v>99</v>
      </c>
      <c r="N2616">
        <v>99</v>
      </c>
      <c r="O2616">
        <v>99</v>
      </c>
      <c r="P2616">
        <v>9999</v>
      </c>
      <c r="Q2616">
        <v>555</v>
      </c>
      <c r="R2616">
        <v>3799</v>
      </c>
      <c r="S2616">
        <v>3799</v>
      </c>
      <c r="T2616">
        <v>11.473874962247056</v>
      </c>
      <c r="U2616">
        <v>12.813806230856612</v>
      </c>
      <c r="V2616">
        <v>11</v>
      </c>
      <c r="W2616">
        <v>52.423269281389842</v>
      </c>
      <c r="X2616">
        <v>185.17032907958543</v>
      </c>
      <c r="Y2616">
        <v>170.91221374045787</v>
      </c>
      <c r="Z2616">
        <v>170.91221374045787</v>
      </c>
      <c r="AA2616">
        <v>31.155877210058247</v>
      </c>
      <c r="AB2616">
        <v>1.3608467661373289</v>
      </c>
      <c r="AC2616">
        <v>-11.615927292678697</v>
      </c>
      <c r="AD2616">
        <v>75</v>
      </c>
      <c r="AE2616">
        <v>0</v>
      </c>
      <c r="AF2616">
        <v>0</v>
      </c>
      <c r="AG2616">
        <v>6</v>
      </c>
      <c r="AH2616">
        <v>253</v>
      </c>
      <c r="AI2616">
        <v>20</v>
      </c>
      <c r="AJ2616">
        <v>49</v>
      </c>
      <c r="AK2616">
        <v>3</v>
      </c>
      <c r="AL2616">
        <v>89</v>
      </c>
      <c r="AM2616">
        <v>16</v>
      </c>
    </row>
    <row r="2617" spans="1:39">
      <c r="A2617">
        <v>9</v>
      </c>
      <c r="B2617">
        <v>41</v>
      </c>
      <c r="C2617">
        <v>2018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14</v>
      </c>
      <c r="M2617">
        <v>99</v>
      </c>
      <c r="N2617">
        <v>99</v>
      </c>
      <c r="O2617">
        <v>99</v>
      </c>
      <c r="P2617">
        <v>9999</v>
      </c>
      <c r="Q2617">
        <v>687</v>
      </c>
      <c r="R2617">
        <v>10855</v>
      </c>
      <c r="S2617">
        <v>10854</v>
      </c>
      <c r="T2617">
        <v>32.784657203261858</v>
      </c>
      <c r="U2617">
        <v>33.500411947089354</v>
      </c>
      <c r="V2617">
        <v>14</v>
      </c>
      <c r="W2617">
        <v>57.361986364473921</v>
      </c>
      <c r="X2617">
        <v>169.44051724869161</v>
      </c>
      <c r="Y2617">
        <v>156.38120681713556</v>
      </c>
      <c r="Z2617">
        <v>156.39561451999322</v>
      </c>
      <c r="AA2617">
        <v>28.195159964858671</v>
      </c>
      <c r="AB2617">
        <v>1.361936006645261</v>
      </c>
      <c r="AC2617">
        <v>-14.4230774805516</v>
      </c>
      <c r="AD2617">
        <v>269</v>
      </c>
      <c r="AE2617">
        <v>0</v>
      </c>
      <c r="AF2617">
        <v>0</v>
      </c>
      <c r="AG2617">
        <v>26</v>
      </c>
      <c r="AH2617">
        <v>795</v>
      </c>
      <c r="AI2617">
        <v>90</v>
      </c>
      <c r="AJ2617">
        <v>113</v>
      </c>
      <c r="AK2617">
        <v>36</v>
      </c>
      <c r="AL2617">
        <v>239</v>
      </c>
      <c r="AM2617">
        <v>48</v>
      </c>
    </row>
    <row r="2618" spans="1:39">
      <c r="A2618">
        <v>9</v>
      </c>
      <c r="B2618">
        <v>42</v>
      </c>
      <c r="C2618">
        <v>2018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17</v>
      </c>
      <c r="M2618">
        <v>99</v>
      </c>
      <c r="N2618">
        <v>99</v>
      </c>
      <c r="O2618">
        <v>99</v>
      </c>
      <c r="P2618">
        <v>9999</v>
      </c>
      <c r="Q2618">
        <v>614</v>
      </c>
      <c r="R2618">
        <v>16788</v>
      </c>
      <c r="S2618">
        <v>16787</v>
      </c>
      <c r="T2618">
        <v>50.703714889761393</v>
      </c>
      <c r="U2618">
        <v>47.357227395977191</v>
      </c>
      <c r="V2618">
        <v>17</v>
      </c>
      <c r="W2618">
        <v>62.259248227795311</v>
      </c>
      <c r="X2618">
        <v>154.87197299004512</v>
      </c>
      <c r="Y2618">
        <v>142.93926614248215</v>
      </c>
      <c r="Z2618">
        <v>142.94778102102757</v>
      </c>
      <c r="AA2618">
        <v>25.784658849168167</v>
      </c>
      <c r="AB2618">
        <v>1.6634681992121696</v>
      </c>
      <c r="AC2618">
        <v>-17.564325300202803</v>
      </c>
      <c r="AD2618">
        <v>615</v>
      </c>
      <c r="AE2618">
        <v>0</v>
      </c>
      <c r="AF2618">
        <v>0</v>
      </c>
      <c r="AG2618">
        <v>62</v>
      </c>
      <c r="AH2618">
        <v>1386</v>
      </c>
      <c r="AI2618">
        <v>229</v>
      </c>
      <c r="AJ2618">
        <v>150</v>
      </c>
      <c r="AK2618">
        <v>217</v>
      </c>
      <c r="AL2618">
        <v>336</v>
      </c>
      <c r="AM2618">
        <v>40</v>
      </c>
    </row>
    <row r="2619" spans="1:39">
      <c r="A2619">
        <v>9</v>
      </c>
      <c r="B2619">
        <v>43</v>
      </c>
      <c r="C2619">
        <v>2017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1</v>
      </c>
      <c r="M2619">
        <v>99</v>
      </c>
      <c r="N2619">
        <v>99</v>
      </c>
      <c r="O2619">
        <v>99</v>
      </c>
      <c r="P2619">
        <v>9999</v>
      </c>
    </row>
    <row r="2620" spans="1:39">
      <c r="A2620">
        <v>9</v>
      </c>
      <c r="B2620">
        <v>44</v>
      </c>
      <c r="C2620">
        <v>2017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2</v>
      </c>
      <c r="M2620">
        <v>99</v>
      </c>
      <c r="N2620">
        <v>99</v>
      </c>
      <c r="O2620">
        <v>99</v>
      </c>
      <c r="P2620">
        <v>9999</v>
      </c>
      <c r="Q2620">
        <v>89</v>
      </c>
      <c r="R2620">
        <v>175</v>
      </c>
      <c r="S2620">
        <v>175</v>
      </c>
      <c r="T2620">
        <v>0.53765092629573874</v>
      </c>
      <c r="U2620">
        <v>0.75913979599735248</v>
      </c>
      <c r="V2620">
        <v>2</v>
      </c>
      <c r="W2620">
        <v>36.811428571428557</v>
      </c>
      <c r="X2620">
        <v>232.3039777124286</v>
      </c>
      <c r="Y2620">
        <v>214.41657142857153</v>
      </c>
      <c r="Z2620">
        <v>214.41657142857153</v>
      </c>
      <c r="AA2620">
        <v>44.990982076910363</v>
      </c>
      <c r="AB2620">
        <v>2.5464565215857378</v>
      </c>
      <c r="AC2620">
        <v>-7.7027682032137124</v>
      </c>
      <c r="AD2620">
        <v>3</v>
      </c>
      <c r="AE2620">
        <v>0</v>
      </c>
      <c r="AF2620">
        <v>0</v>
      </c>
      <c r="AG2620">
        <v>1</v>
      </c>
      <c r="AH2620">
        <v>13</v>
      </c>
      <c r="AI2620">
        <v>1</v>
      </c>
      <c r="AJ2620">
        <v>0</v>
      </c>
      <c r="AK2620">
        <v>0</v>
      </c>
      <c r="AL2620">
        <v>2</v>
      </c>
      <c r="AM2620">
        <v>0</v>
      </c>
    </row>
    <row r="2621" spans="1:39">
      <c r="A2621">
        <v>9</v>
      </c>
      <c r="B2621">
        <v>45</v>
      </c>
      <c r="C2621">
        <v>2017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5</v>
      </c>
      <c r="M2621">
        <v>99</v>
      </c>
      <c r="N2621">
        <v>99</v>
      </c>
      <c r="O2621">
        <v>99</v>
      </c>
      <c r="P2621">
        <v>9999</v>
      </c>
      <c r="Q2621">
        <v>173</v>
      </c>
      <c r="R2621">
        <v>392</v>
      </c>
      <c r="S2621">
        <v>392</v>
      </c>
      <c r="T2621">
        <v>1.2043380749024548</v>
      </c>
      <c r="U2621">
        <v>1.5307320022411499</v>
      </c>
      <c r="V2621">
        <v>5</v>
      </c>
      <c r="W2621">
        <v>42.497448979591852</v>
      </c>
      <c r="X2621">
        <v>209.11540672607063</v>
      </c>
      <c r="Y2621">
        <v>193.01352040816329</v>
      </c>
      <c r="Z2621">
        <v>193.01352040816329</v>
      </c>
      <c r="AA2621">
        <v>40.128866345030978</v>
      </c>
      <c r="AB2621">
        <v>1.5452341551803161</v>
      </c>
      <c r="AC2621">
        <v>-13.410508189397268</v>
      </c>
      <c r="AD2621">
        <v>8</v>
      </c>
      <c r="AE2621">
        <v>0</v>
      </c>
      <c r="AF2621">
        <v>0</v>
      </c>
      <c r="AG2621">
        <v>0</v>
      </c>
      <c r="AH2621">
        <v>26</v>
      </c>
      <c r="AI2621">
        <v>4</v>
      </c>
      <c r="AJ2621">
        <v>1</v>
      </c>
      <c r="AK2621">
        <v>0</v>
      </c>
      <c r="AL2621">
        <v>9</v>
      </c>
      <c r="AM2621">
        <v>0</v>
      </c>
    </row>
    <row r="2622" spans="1:39">
      <c r="A2622">
        <v>9</v>
      </c>
      <c r="B2622">
        <v>46</v>
      </c>
      <c r="C2622">
        <v>2017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8</v>
      </c>
      <c r="M2622">
        <v>99</v>
      </c>
      <c r="N2622">
        <v>99</v>
      </c>
      <c r="O2622">
        <v>99</v>
      </c>
      <c r="P2622">
        <v>9999</v>
      </c>
      <c r="Q2622">
        <v>353</v>
      </c>
      <c r="R2622">
        <v>1188</v>
      </c>
      <c r="S2622">
        <v>1188</v>
      </c>
      <c r="T2622">
        <v>3.649881716796215</v>
      </c>
      <c r="U2622">
        <v>4.2981410888225637</v>
      </c>
      <c r="V2622">
        <v>8</v>
      </c>
      <c r="W2622">
        <v>47.484006734006734</v>
      </c>
      <c r="X2622">
        <v>193.74797086064723</v>
      </c>
      <c r="Y2622">
        <v>178.82937710437699</v>
      </c>
      <c r="Z2622">
        <v>178.82937710437699</v>
      </c>
      <c r="AA2622">
        <v>35.066416117743074</v>
      </c>
      <c r="AB2622">
        <v>1.3696739910306388</v>
      </c>
      <c r="AC2622">
        <v>-18.055821278778463</v>
      </c>
      <c r="AD2622">
        <v>19</v>
      </c>
      <c r="AE2622">
        <v>0</v>
      </c>
      <c r="AF2622">
        <v>0</v>
      </c>
      <c r="AG2622">
        <v>1</v>
      </c>
      <c r="AH2622">
        <v>76</v>
      </c>
      <c r="AI2622">
        <v>10</v>
      </c>
      <c r="AJ2622">
        <v>9</v>
      </c>
      <c r="AK2622">
        <v>0</v>
      </c>
      <c r="AL2622">
        <v>32</v>
      </c>
      <c r="AM2622">
        <v>3</v>
      </c>
    </row>
    <row r="2623" spans="1:39">
      <c r="A2623">
        <v>9</v>
      </c>
      <c r="B2623">
        <v>47</v>
      </c>
      <c r="C2623">
        <v>2017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11</v>
      </c>
      <c r="M2623">
        <v>99</v>
      </c>
      <c r="N2623">
        <v>99</v>
      </c>
      <c r="O2623">
        <v>99</v>
      </c>
      <c r="P2623">
        <v>9999</v>
      </c>
      <c r="Q2623">
        <v>590</v>
      </c>
      <c r="R2623">
        <v>3821</v>
      </c>
      <c r="S2623">
        <v>3821</v>
      </c>
      <c r="T2623">
        <v>11.739223939291531</v>
      </c>
      <c r="U2623">
        <v>12.996668580689452</v>
      </c>
      <c r="V2623">
        <v>11</v>
      </c>
      <c r="W2623">
        <v>52.475791677571323</v>
      </c>
      <c r="X2623">
        <v>182.14948297074096</v>
      </c>
      <c r="Y2623">
        <v>168.12397278199424</v>
      </c>
      <c r="Z2623">
        <v>168.12397278199424</v>
      </c>
      <c r="AA2623">
        <v>30.840414571176002</v>
      </c>
      <c r="AB2623">
        <v>1.4118994363500856</v>
      </c>
      <c r="AC2623">
        <v>-11.368305871592622</v>
      </c>
      <c r="AD2623">
        <v>81</v>
      </c>
      <c r="AE2623">
        <v>0</v>
      </c>
      <c r="AF2623">
        <v>0</v>
      </c>
      <c r="AG2623">
        <v>5</v>
      </c>
      <c r="AH2623">
        <v>225</v>
      </c>
      <c r="AI2623">
        <v>37</v>
      </c>
      <c r="AJ2623">
        <v>52</v>
      </c>
      <c r="AK2623">
        <v>4</v>
      </c>
      <c r="AL2623">
        <v>133</v>
      </c>
      <c r="AM2623">
        <v>16</v>
      </c>
    </row>
    <row r="2624" spans="1:39">
      <c r="A2624">
        <v>9</v>
      </c>
      <c r="B2624">
        <v>48</v>
      </c>
      <c r="C2624">
        <v>2017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14</v>
      </c>
      <c r="M2624">
        <v>99</v>
      </c>
      <c r="N2624">
        <v>99</v>
      </c>
      <c r="O2624">
        <v>99</v>
      </c>
      <c r="P2624">
        <v>9999</v>
      </c>
      <c r="Q2624">
        <v>706</v>
      </c>
      <c r="R2624">
        <v>10513</v>
      </c>
      <c r="S2624">
        <v>10513</v>
      </c>
      <c r="T2624">
        <v>32.298995360840586</v>
      </c>
      <c r="U2624">
        <v>33.171353540779542</v>
      </c>
      <c r="V2624">
        <v>14</v>
      </c>
      <c r="W2624">
        <v>57.344240464187195</v>
      </c>
      <c r="X2624">
        <v>168.96994578965786</v>
      </c>
      <c r="Y2624">
        <v>155.95925996385395</v>
      </c>
      <c r="Z2624">
        <v>155.95925996385395</v>
      </c>
      <c r="AA2624">
        <v>27.237562750771687</v>
      </c>
      <c r="AB2624">
        <v>1.3831751775455721</v>
      </c>
      <c r="AC2624">
        <v>-13.142183015715981</v>
      </c>
      <c r="AD2624">
        <v>266</v>
      </c>
      <c r="AE2624">
        <v>0</v>
      </c>
      <c r="AF2624">
        <v>0</v>
      </c>
      <c r="AG2624">
        <v>21</v>
      </c>
      <c r="AH2624">
        <v>750</v>
      </c>
      <c r="AI2624">
        <v>97</v>
      </c>
      <c r="AJ2624">
        <v>153</v>
      </c>
      <c r="AK2624">
        <v>41</v>
      </c>
      <c r="AL2624">
        <v>395</v>
      </c>
      <c r="AM2624">
        <v>40</v>
      </c>
    </row>
    <row r="2625" spans="1:39">
      <c r="A2625">
        <v>9</v>
      </c>
      <c r="B2625">
        <v>49</v>
      </c>
      <c r="C2625">
        <v>2017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17</v>
      </c>
      <c r="M2625">
        <v>99</v>
      </c>
      <c r="N2625">
        <v>99</v>
      </c>
      <c r="O2625">
        <v>99</v>
      </c>
      <c r="P2625">
        <v>9999</v>
      </c>
      <c r="Q2625">
        <v>661</v>
      </c>
      <c r="R2625">
        <v>16460</v>
      </c>
      <c r="S2625">
        <v>16460</v>
      </c>
      <c r="T2625">
        <v>50.569909981873487</v>
      </c>
      <c r="U2625">
        <v>47.243964991469937</v>
      </c>
      <c r="V2625">
        <v>17</v>
      </c>
      <c r="W2625">
        <v>62.324483596597808</v>
      </c>
      <c r="X2625">
        <v>153.70551282270719</v>
      </c>
      <c r="Y2625">
        <v>141.87018833535876</v>
      </c>
      <c r="Z2625">
        <v>141.87018833535876</v>
      </c>
      <c r="AA2625">
        <v>25.165725067847081</v>
      </c>
      <c r="AB2625">
        <v>1.6750606726387425</v>
      </c>
      <c r="AC2625">
        <v>-19.819375519909705</v>
      </c>
      <c r="AD2625">
        <v>645</v>
      </c>
      <c r="AE2625">
        <v>1</v>
      </c>
      <c r="AF2625">
        <v>0</v>
      </c>
      <c r="AG2625">
        <v>77</v>
      </c>
      <c r="AH2625">
        <v>1309</v>
      </c>
      <c r="AI2625">
        <v>220</v>
      </c>
      <c r="AJ2625">
        <v>160</v>
      </c>
      <c r="AK2625">
        <v>265</v>
      </c>
      <c r="AL2625">
        <v>539</v>
      </c>
      <c r="AM2625">
        <v>57</v>
      </c>
    </row>
    <row r="2626" spans="1:39">
      <c r="A2626">
        <v>9</v>
      </c>
      <c r="B2626">
        <v>50</v>
      </c>
      <c r="C2626">
        <v>2016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1</v>
      </c>
      <c r="M2626">
        <v>99</v>
      </c>
      <c r="N2626">
        <v>99</v>
      </c>
      <c r="O2626">
        <v>99</v>
      </c>
      <c r="P2626">
        <v>9999</v>
      </c>
      <c r="Q2626">
        <v>2</v>
      </c>
      <c r="R2626">
        <v>7</v>
      </c>
      <c r="S2626">
        <v>0</v>
      </c>
      <c r="T2626">
        <v>2.1023546371936569E-2</v>
      </c>
      <c r="U2626">
        <v>0</v>
      </c>
      <c r="V2626">
        <v>1</v>
      </c>
      <c r="X2626">
        <v>128.52499613062989</v>
      </c>
      <c r="Y2626">
        <v>0</v>
      </c>
      <c r="AD2626">
        <v>0</v>
      </c>
      <c r="AE2626">
        <v>0</v>
      </c>
      <c r="AF2626">
        <v>0</v>
      </c>
      <c r="AG2626">
        <v>1</v>
      </c>
      <c r="AH2626">
        <v>1</v>
      </c>
      <c r="AI2626">
        <v>0</v>
      </c>
      <c r="AJ2626">
        <v>0</v>
      </c>
      <c r="AK2626">
        <v>1</v>
      </c>
      <c r="AL2626">
        <v>2</v>
      </c>
      <c r="AM2626">
        <v>0</v>
      </c>
    </row>
    <row r="2627" spans="1:39">
      <c r="A2627">
        <v>9</v>
      </c>
      <c r="B2627">
        <v>51</v>
      </c>
      <c r="C2627">
        <v>2016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2</v>
      </c>
      <c r="M2627">
        <v>99</v>
      </c>
      <c r="N2627">
        <v>99</v>
      </c>
      <c r="O2627">
        <v>99</v>
      </c>
      <c r="P2627">
        <v>9999</v>
      </c>
      <c r="Q2627">
        <v>92</v>
      </c>
      <c r="R2627">
        <v>164</v>
      </c>
      <c r="S2627">
        <v>163</v>
      </c>
      <c r="T2627">
        <v>0.49255165785679966</v>
      </c>
      <c r="U2627">
        <v>0.70891115048997555</v>
      </c>
      <c r="V2627">
        <v>2</v>
      </c>
      <c r="W2627">
        <v>36.423312883435578</v>
      </c>
      <c r="X2627">
        <v>236.16785138598939</v>
      </c>
      <c r="Y2627">
        <v>217.12560975609748</v>
      </c>
      <c r="Z2627">
        <v>218.45766871165631</v>
      </c>
      <c r="AA2627">
        <v>39.405614335914848</v>
      </c>
      <c r="AB2627">
        <v>1.5855780448970598</v>
      </c>
      <c r="AC2627">
        <v>-21.963886416681913</v>
      </c>
      <c r="AD2627">
        <v>6</v>
      </c>
      <c r="AE2627">
        <v>0</v>
      </c>
      <c r="AF2627">
        <v>0</v>
      </c>
      <c r="AG2627">
        <v>0</v>
      </c>
      <c r="AH2627">
        <v>7</v>
      </c>
      <c r="AI2627">
        <v>1</v>
      </c>
      <c r="AJ2627">
        <v>3</v>
      </c>
      <c r="AK2627">
        <v>0</v>
      </c>
      <c r="AL2627">
        <v>9</v>
      </c>
      <c r="AM2627">
        <v>0</v>
      </c>
    </row>
    <row r="2628" spans="1:39">
      <c r="A2628">
        <v>9</v>
      </c>
      <c r="B2628">
        <v>52</v>
      </c>
      <c r="C2628">
        <v>2016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5</v>
      </c>
      <c r="M2628">
        <v>99</v>
      </c>
      <c r="N2628">
        <v>99</v>
      </c>
      <c r="O2628">
        <v>99</v>
      </c>
      <c r="P2628">
        <v>9999</v>
      </c>
      <c r="Q2628">
        <v>164</v>
      </c>
      <c r="R2628">
        <v>324</v>
      </c>
      <c r="S2628">
        <v>323</v>
      </c>
      <c r="T2628">
        <v>0.97308986064392133</v>
      </c>
      <c r="U2628">
        <v>1.2535220492777319</v>
      </c>
      <c r="V2628">
        <v>5</v>
      </c>
      <c r="W2628">
        <v>42.386996904024777</v>
      </c>
      <c r="X2628">
        <v>211.04122359990924</v>
      </c>
      <c r="Y2628">
        <v>194.33456790123464</v>
      </c>
      <c r="Z2628">
        <v>194.93622291021677</v>
      </c>
      <c r="AA2628">
        <v>33.939364351835849</v>
      </c>
      <c r="AB2628">
        <v>1.3476563615109864</v>
      </c>
      <c r="AC2628">
        <v>-17.253299155566605</v>
      </c>
      <c r="AD2628">
        <v>4</v>
      </c>
      <c r="AE2628">
        <v>0</v>
      </c>
      <c r="AF2628">
        <v>0</v>
      </c>
      <c r="AG2628">
        <v>1</v>
      </c>
      <c r="AH2628">
        <v>15</v>
      </c>
      <c r="AI2628">
        <v>3</v>
      </c>
      <c r="AJ2628">
        <v>0</v>
      </c>
      <c r="AK2628">
        <v>0</v>
      </c>
      <c r="AL2628">
        <v>4</v>
      </c>
      <c r="AM2628">
        <v>0</v>
      </c>
    </row>
    <row r="2629" spans="1:39">
      <c r="A2629">
        <v>9</v>
      </c>
      <c r="B2629">
        <v>53</v>
      </c>
      <c r="C2629">
        <v>2016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8</v>
      </c>
      <c r="M2629">
        <v>99</v>
      </c>
      <c r="N2629">
        <v>99</v>
      </c>
      <c r="O2629">
        <v>99</v>
      </c>
      <c r="P2629">
        <v>9999</v>
      </c>
      <c r="Q2629">
        <v>359</v>
      </c>
      <c r="R2629">
        <v>1224</v>
      </c>
      <c r="S2629">
        <v>1220</v>
      </c>
      <c r="T2629">
        <v>3.6761172513214806</v>
      </c>
      <c r="U2629">
        <v>4.3806259965411041</v>
      </c>
      <c r="V2629">
        <v>8</v>
      </c>
      <c r="W2629">
        <v>47.461475409836062</v>
      </c>
      <c r="X2629">
        <v>195.30162371918752</v>
      </c>
      <c r="Y2629">
        <v>179.77026143790837</v>
      </c>
      <c r="Z2629">
        <v>180.35967213114745</v>
      </c>
      <c r="AA2629">
        <v>33.278384850428104</v>
      </c>
      <c r="AB2629">
        <v>1.3775689397710329</v>
      </c>
      <c r="AC2629">
        <v>-10.801763389084901</v>
      </c>
      <c r="AD2629">
        <v>23</v>
      </c>
      <c r="AE2629">
        <v>0</v>
      </c>
      <c r="AF2629">
        <v>0</v>
      </c>
      <c r="AG2629">
        <v>4</v>
      </c>
      <c r="AH2629">
        <v>81</v>
      </c>
      <c r="AI2629">
        <v>16</v>
      </c>
      <c r="AJ2629">
        <v>27</v>
      </c>
      <c r="AK2629">
        <v>3</v>
      </c>
      <c r="AL2629">
        <v>14</v>
      </c>
      <c r="AM2629">
        <v>3</v>
      </c>
    </row>
    <row r="2630" spans="1:39">
      <c r="A2630">
        <v>9</v>
      </c>
      <c r="B2630">
        <v>54</v>
      </c>
      <c r="C2630">
        <v>2016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11</v>
      </c>
      <c r="M2630">
        <v>99</v>
      </c>
      <c r="N2630">
        <v>99</v>
      </c>
      <c r="O2630">
        <v>99</v>
      </c>
      <c r="P2630">
        <v>9999</v>
      </c>
      <c r="Q2630">
        <v>568</v>
      </c>
      <c r="R2630">
        <v>3766</v>
      </c>
      <c r="S2630">
        <v>3750</v>
      </c>
      <c r="T2630">
        <v>11.310667948101877</v>
      </c>
      <c r="U2630">
        <v>12.508419770738559</v>
      </c>
      <c r="V2630">
        <v>11</v>
      </c>
      <c r="W2630">
        <v>52.480800000000002</v>
      </c>
      <c r="X2630">
        <v>181.37949803482064</v>
      </c>
      <c r="Y2630">
        <v>166.83425385023904</v>
      </c>
      <c r="Z2630">
        <v>167.5460800000001</v>
      </c>
      <c r="AA2630">
        <v>29.782711841496681</v>
      </c>
      <c r="AB2630">
        <v>0.69744631334560692</v>
      </c>
      <c r="AC2630">
        <v>-37.679703035384826</v>
      </c>
      <c r="AD2630">
        <v>67</v>
      </c>
      <c r="AE2630">
        <v>0</v>
      </c>
      <c r="AF2630">
        <v>0</v>
      </c>
      <c r="AG2630">
        <v>9</v>
      </c>
      <c r="AH2630">
        <v>301</v>
      </c>
      <c r="AI2630">
        <v>25</v>
      </c>
      <c r="AJ2630">
        <v>57</v>
      </c>
      <c r="AK2630">
        <v>11</v>
      </c>
      <c r="AL2630">
        <v>72</v>
      </c>
      <c r="AM2630">
        <v>13</v>
      </c>
    </row>
    <row r="2631" spans="1:39">
      <c r="A2631">
        <v>9</v>
      </c>
      <c r="B2631">
        <v>55</v>
      </c>
      <c r="C2631">
        <v>2016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14</v>
      </c>
      <c r="M2631">
        <v>99</v>
      </c>
      <c r="N2631">
        <v>99</v>
      </c>
      <c r="O2631">
        <v>99</v>
      </c>
      <c r="P2631">
        <v>9999</v>
      </c>
      <c r="Q2631">
        <v>704</v>
      </c>
      <c r="R2631">
        <v>10320</v>
      </c>
      <c r="S2631">
        <v>10314</v>
      </c>
      <c r="T2631">
        <v>30.994714079769334</v>
      </c>
      <c r="U2631">
        <v>31.792932867396459</v>
      </c>
      <c r="V2631">
        <v>14</v>
      </c>
      <c r="W2631">
        <v>57.357475276323449</v>
      </c>
      <c r="X2631">
        <v>167.74325589793949</v>
      </c>
      <c r="Y2631">
        <v>154.74406007751898</v>
      </c>
      <c r="Z2631">
        <v>154.83407989140937</v>
      </c>
      <c r="AA2631">
        <v>27.97519332942711</v>
      </c>
      <c r="AB2631">
        <v>1.3705887568668871</v>
      </c>
      <c r="AC2631">
        <v>-10.041144808349763</v>
      </c>
      <c r="AD2631">
        <v>298</v>
      </c>
      <c r="AE2631">
        <v>1</v>
      </c>
      <c r="AF2631">
        <v>0</v>
      </c>
      <c r="AG2631">
        <v>52</v>
      </c>
      <c r="AH2631">
        <v>848</v>
      </c>
      <c r="AI2631">
        <v>116</v>
      </c>
      <c r="AJ2631">
        <v>168</v>
      </c>
      <c r="AK2631">
        <v>59</v>
      </c>
      <c r="AL2631">
        <v>242</v>
      </c>
      <c r="AM2631">
        <v>42</v>
      </c>
    </row>
    <row r="2632" spans="1:39">
      <c r="A2632">
        <v>9</v>
      </c>
      <c r="B2632">
        <v>56</v>
      </c>
      <c r="C2632">
        <v>2016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17</v>
      </c>
      <c r="M2632">
        <v>99</v>
      </c>
      <c r="N2632">
        <v>99</v>
      </c>
      <c r="O2632">
        <v>99</v>
      </c>
      <c r="P2632">
        <v>9999</v>
      </c>
      <c r="Q2632">
        <v>678</v>
      </c>
      <c r="R2632">
        <v>17491</v>
      </c>
      <c r="S2632">
        <v>17488</v>
      </c>
      <c r="T2632">
        <v>52.531835655934643</v>
      </c>
      <c r="U2632">
        <v>49.355588165556178</v>
      </c>
      <c r="V2632">
        <v>17</v>
      </c>
      <c r="W2632">
        <v>62.382605215004567</v>
      </c>
      <c r="X2632">
        <v>153.58596741255499</v>
      </c>
      <c r="Y2632">
        <v>141.73750500257302</v>
      </c>
      <c r="Z2632">
        <v>141.76181953339463</v>
      </c>
      <c r="AA2632">
        <v>25.601339630117504</v>
      </c>
      <c r="AB2632">
        <v>1.6892471895444199</v>
      </c>
      <c r="AC2632">
        <v>-19.350559388579249</v>
      </c>
      <c r="AD2632">
        <v>705</v>
      </c>
      <c r="AE2632">
        <v>3</v>
      </c>
      <c r="AF2632">
        <v>0</v>
      </c>
      <c r="AG2632">
        <v>81</v>
      </c>
      <c r="AH2632">
        <v>1595</v>
      </c>
      <c r="AI2632">
        <v>206</v>
      </c>
      <c r="AJ2632">
        <v>216</v>
      </c>
      <c r="AK2632">
        <v>315</v>
      </c>
      <c r="AL2632">
        <v>395</v>
      </c>
      <c r="AM2632">
        <v>46</v>
      </c>
    </row>
    <row r="2633" spans="1:39">
      <c r="A2633">
        <v>9</v>
      </c>
      <c r="B2633">
        <v>57</v>
      </c>
      <c r="C2633">
        <v>2015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1</v>
      </c>
      <c r="M2633">
        <v>99</v>
      </c>
      <c r="N2633">
        <v>99</v>
      </c>
      <c r="O2633">
        <v>99</v>
      </c>
      <c r="P2633">
        <v>9999</v>
      </c>
      <c r="Q2633">
        <v>4</v>
      </c>
      <c r="R2633">
        <v>3</v>
      </c>
      <c r="S2633">
        <v>0</v>
      </c>
      <c r="T2633">
        <v>6.151322534344885E-3</v>
      </c>
      <c r="U2633">
        <v>0</v>
      </c>
      <c r="V2633">
        <v>1</v>
      </c>
      <c r="X2633">
        <v>97.363669194655117</v>
      </c>
      <c r="Y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</row>
    <row r="2634" spans="1:39">
      <c r="A2634">
        <v>9</v>
      </c>
      <c r="B2634">
        <v>58</v>
      </c>
      <c r="C2634">
        <v>2015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2</v>
      </c>
      <c r="M2634">
        <v>99</v>
      </c>
      <c r="N2634">
        <v>99</v>
      </c>
      <c r="O2634">
        <v>99</v>
      </c>
      <c r="P2634">
        <v>9999</v>
      </c>
      <c r="Q2634">
        <v>76</v>
      </c>
      <c r="R2634">
        <v>147</v>
      </c>
      <c r="S2634">
        <v>147</v>
      </c>
      <c r="T2634">
        <v>0.30141480418289929</v>
      </c>
      <c r="U2634">
        <v>0.47754946721927194</v>
      </c>
      <c r="V2634">
        <v>2</v>
      </c>
      <c r="W2634">
        <v>36.945578231292529</v>
      </c>
      <c r="X2634">
        <v>238.20652854858096</v>
      </c>
      <c r="Y2634">
        <v>219.86462585033996</v>
      </c>
      <c r="Z2634">
        <v>219.86462585033996</v>
      </c>
      <c r="AA2634">
        <v>41.768435666868591</v>
      </c>
      <c r="AB2634">
        <v>3.364040154672252</v>
      </c>
      <c r="AC2634">
        <v>8.4740299890861497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1</v>
      </c>
      <c r="AM2634">
        <v>0</v>
      </c>
    </row>
    <row r="2635" spans="1:39">
      <c r="A2635">
        <v>9</v>
      </c>
      <c r="B2635">
        <v>59</v>
      </c>
      <c r="C2635">
        <v>2015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5</v>
      </c>
      <c r="M2635">
        <v>99</v>
      </c>
      <c r="N2635">
        <v>99</v>
      </c>
      <c r="O2635">
        <v>99</v>
      </c>
      <c r="P2635">
        <v>9999</v>
      </c>
      <c r="Q2635">
        <v>160</v>
      </c>
      <c r="R2635">
        <v>322</v>
      </c>
      <c r="S2635">
        <v>322</v>
      </c>
      <c r="T2635">
        <v>0.6602419520196845</v>
      </c>
      <c r="U2635">
        <v>0.93951952230071067</v>
      </c>
      <c r="V2635">
        <v>5</v>
      </c>
      <c r="W2635">
        <v>42.518633540372655</v>
      </c>
      <c r="X2635">
        <v>213.94520971985764</v>
      </c>
      <c r="Y2635">
        <v>197.47142857142873</v>
      </c>
      <c r="Z2635">
        <v>197.47142857142873</v>
      </c>
      <c r="AA2635">
        <v>35.863810594825807</v>
      </c>
      <c r="AB2635">
        <v>1.3925134774794969</v>
      </c>
      <c r="AC2635">
        <v>-11.894375204106383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7</v>
      </c>
      <c r="AM2635">
        <v>0</v>
      </c>
    </row>
    <row r="2636" spans="1:39">
      <c r="A2636">
        <v>9</v>
      </c>
      <c r="B2636">
        <v>60</v>
      </c>
      <c r="C2636">
        <v>2015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8</v>
      </c>
      <c r="M2636">
        <v>99</v>
      </c>
      <c r="N2636">
        <v>99</v>
      </c>
      <c r="O2636">
        <v>99</v>
      </c>
      <c r="P2636">
        <v>9999</v>
      </c>
      <c r="Q2636">
        <v>376</v>
      </c>
      <c r="R2636">
        <v>1165</v>
      </c>
      <c r="S2636">
        <v>1165</v>
      </c>
      <c r="T2636">
        <v>2.3887635841705968</v>
      </c>
      <c r="U2636">
        <v>3.0022165496324487</v>
      </c>
      <c r="V2636">
        <v>8</v>
      </c>
      <c r="W2636">
        <v>47.658369098712448</v>
      </c>
      <c r="X2636">
        <v>188.95949483630059</v>
      </c>
      <c r="Y2636">
        <v>174.40961373390556</v>
      </c>
      <c r="Z2636">
        <v>174.40961373390556</v>
      </c>
      <c r="AA2636">
        <v>38.915723317317799</v>
      </c>
      <c r="AB2636">
        <v>1.2904505322608084</v>
      </c>
      <c r="AC2636">
        <v>-20.202700278240485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14</v>
      </c>
      <c r="AM2636">
        <v>3</v>
      </c>
    </row>
    <row r="2637" spans="1:39">
      <c r="A2637">
        <v>9</v>
      </c>
      <c r="B2637">
        <v>61</v>
      </c>
      <c r="C2637">
        <v>2015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11</v>
      </c>
      <c r="M2637">
        <v>99</v>
      </c>
      <c r="N2637">
        <v>99</v>
      </c>
      <c r="O2637">
        <v>99</v>
      </c>
      <c r="P2637">
        <v>9999</v>
      </c>
      <c r="Q2637">
        <v>814</v>
      </c>
      <c r="R2637">
        <v>4642</v>
      </c>
      <c r="S2637">
        <v>4641</v>
      </c>
      <c r="T2637">
        <v>9.5181464014763186</v>
      </c>
      <c r="U2637">
        <v>10.474851143770325</v>
      </c>
      <c r="V2637">
        <v>11</v>
      </c>
      <c r="W2637">
        <v>52.564748976513677</v>
      </c>
      <c r="X2637">
        <v>165.48726288730276</v>
      </c>
      <c r="Y2637">
        <v>152.72040068935812</v>
      </c>
      <c r="Z2637">
        <v>152.75330747683699</v>
      </c>
      <c r="AA2637">
        <v>36.225456518951567</v>
      </c>
      <c r="AB2637">
        <v>1.3665433907243389</v>
      </c>
      <c r="AC2637">
        <v>-13.031154691306911</v>
      </c>
      <c r="AD2637">
        <v>2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56</v>
      </c>
      <c r="AM2637">
        <v>35</v>
      </c>
    </row>
    <row r="2638" spans="1:39">
      <c r="A2638">
        <v>9</v>
      </c>
      <c r="B2638">
        <v>62</v>
      </c>
      <c r="C2638">
        <v>2015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14</v>
      </c>
      <c r="M2638">
        <v>99</v>
      </c>
      <c r="N2638">
        <v>99</v>
      </c>
      <c r="O2638">
        <v>99</v>
      </c>
      <c r="P2638">
        <v>9999</v>
      </c>
      <c r="Q2638">
        <v>1315</v>
      </c>
      <c r="R2638">
        <v>16200</v>
      </c>
      <c r="S2638">
        <v>16191</v>
      </c>
      <c r="T2638">
        <v>33.217141685462373</v>
      </c>
      <c r="U2638">
        <v>33.158357011508201</v>
      </c>
      <c r="V2638">
        <v>14</v>
      </c>
      <c r="W2638">
        <v>57.392810820826391</v>
      </c>
      <c r="X2638">
        <v>150.15064269759003</v>
      </c>
      <c r="Y2638">
        <v>138.52632716049337</v>
      </c>
      <c r="Z2638">
        <v>138.60332900994328</v>
      </c>
      <c r="AA2638">
        <v>30.603261412423674</v>
      </c>
      <c r="AB2638">
        <v>1.3668142831549801</v>
      </c>
      <c r="AC2638">
        <v>-9.1946552963487278</v>
      </c>
      <c r="AD2638">
        <v>8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291</v>
      </c>
      <c r="AM2638">
        <v>147</v>
      </c>
    </row>
    <row r="2639" spans="1:39">
      <c r="A2639">
        <v>9</v>
      </c>
      <c r="B2639">
        <v>63</v>
      </c>
      <c r="C2639">
        <v>2015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17</v>
      </c>
      <c r="M2639">
        <v>99</v>
      </c>
      <c r="N2639">
        <v>99</v>
      </c>
      <c r="O2639">
        <v>99</v>
      </c>
      <c r="P2639">
        <v>9999</v>
      </c>
      <c r="Q2639">
        <v>1275</v>
      </c>
      <c r="R2639">
        <v>26291</v>
      </c>
      <c r="S2639">
        <v>26289</v>
      </c>
      <c r="T2639">
        <v>53.908140250153778</v>
      </c>
      <c r="U2639">
        <v>51.947506305569028</v>
      </c>
      <c r="V2639">
        <v>17</v>
      </c>
      <c r="W2639">
        <v>62.318574308646191</v>
      </c>
      <c r="X2639">
        <v>144.89045083502245</v>
      </c>
      <c r="Y2639">
        <v>133.72479175383165</v>
      </c>
      <c r="Z2639">
        <v>133.73496519456765</v>
      </c>
      <c r="AA2639">
        <v>26.055256580014955</v>
      </c>
      <c r="AB2639">
        <v>1.6915177979906415</v>
      </c>
      <c r="AC2639">
        <v>-5.4294776020521667</v>
      </c>
      <c r="AD2639">
        <v>9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860</v>
      </c>
      <c r="AM2639">
        <v>141</v>
      </c>
    </row>
    <row r="2640" spans="1:39">
      <c r="A2640">
        <v>9</v>
      </c>
      <c r="B2640">
        <v>64</v>
      </c>
      <c r="C2640">
        <v>2014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1</v>
      </c>
      <c r="M2640">
        <v>99</v>
      </c>
      <c r="N2640">
        <v>99</v>
      </c>
      <c r="O2640">
        <v>99</v>
      </c>
      <c r="P2640">
        <v>9999</v>
      </c>
      <c r="Q2640">
        <v>9</v>
      </c>
      <c r="R2640">
        <v>9</v>
      </c>
      <c r="S2640">
        <v>0</v>
      </c>
      <c r="T2640">
        <v>2.0628008251203301E-2</v>
      </c>
      <c r="U2640">
        <v>0</v>
      </c>
      <c r="V2640">
        <v>1</v>
      </c>
      <c r="X2640">
        <v>98.84434814012279</v>
      </c>
      <c r="Y2640">
        <v>0</v>
      </c>
    </row>
    <row r="2641" spans="1:29">
      <c r="A2641">
        <v>9</v>
      </c>
      <c r="B2641">
        <v>65</v>
      </c>
      <c r="C2641">
        <v>2014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2</v>
      </c>
      <c r="M2641">
        <v>99</v>
      </c>
      <c r="N2641">
        <v>99</v>
      </c>
      <c r="O2641">
        <v>99</v>
      </c>
      <c r="P2641">
        <v>9999</v>
      </c>
      <c r="Q2641">
        <v>85</v>
      </c>
      <c r="R2641">
        <v>139</v>
      </c>
      <c r="S2641">
        <v>138</v>
      </c>
      <c r="T2641">
        <v>0.318588127435251</v>
      </c>
      <c r="U2641">
        <v>0.46029528963204863</v>
      </c>
      <c r="V2641">
        <v>2.014388489208633</v>
      </c>
      <c r="W2641">
        <v>37.231884057971008</v>
      </c>
      <c r="X2641">
        <v>223.62720874221529</v>
      </c>
      <c r="Y2641">
        <v>205.75539568345337</v>
      </c>
      <c r="Z2641">
        <v>207.24637681159425</v>
      </c>
      <c r="AA2641">
        <v>40.0786846731948</v>
      </c>
      <c r="AB2641">
        <v>3.2016523249325273</v>
      </c>
      <c r="AC2641">
        <v>16.229582423713278</v>
      </c>
    </row>
    <row r="2642" spans="1:29">
      <c r="A2642">
        <v>9</v>
      </c>
      <c r="B2642">
        <v>66</v>
      </c>
      <c r="C2642">
        <v>2014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5</v>
      </c>
      <c r="M2642">
        <v>99</v>
      </c>
      <c r="N2642">
        <v>99</v>
      </c>
      <c r="O2642">
        <v>99</v>
      </c>
      <c r="P2642">
        <v>9999</v>
      </c>
      <c r="Q2642">
        <v>170</v>
      </c>
      <c r="R2642">
        <v>337</v>
      </c>
      <c r="S2642">
        <v>337</v>
      </c>
      <c r="T2642">
        <v>0.77240430896172352</v>
      </c>
      <c r="U2642">
        <v>1.0711827819059903</v>
      </c>
      <c r="V2642">
        <v>5</v>
      </c>
      <c r="W2642">
        <v>42.462908011869438</v>
      </c>
      <c r="X2642">
        <v>213.97423573626168</v>
      </c>
      <c r="Y2642">
        <v>197.49821958456988</v>
      </c>
      <c r="Z2642">
        <v>197.49821958456988</v>
      </c>
      <c r="AA2642">
        <v>33.336795816140445</v>
      </c>
      <c r="AB2642">
        <v>1.9879356829061912</v>
      </c>
      <c r="AC2642">
        <v>-12.846741015804172</v>
      </c>
    </row>
    <row r="2643" spans="1:29">
      <c r="A2643">
        <v>9</v>
      </c>
      <c r="B2643">
        <v>67</v>
      </c>
      <c r="C2643">
        <v>2014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8</v>
      </c>
      <c r="M2643">
        <v>99</v>
      </c>
      <c r="N2643">
        <v>99</v>
      </c>
      <c r="O2643">
        <v>99</v>
      </c>
      <c r="P2643">
        <v>9999</v>
      </c>
      <c r="Q2643">
        <v>384</v>
      </c>
      <c r="R2643">
        <v>1114</v>
      </c>
      <c r="S2643">
        <v>1113</v>
      </c>
      <c r="T2643">
        <v>2.5532890213156088</v>
      </c>
      <c r="U2643">
        <v>3.264914724962364</v>
      </c>
      <c r="V2643">
        <v>8</v>
      </c>
      <c r="W2643">
        <v>47.527403414195859</v>
      </c>
      <c r="X2643">
        <v>197.4139825835278</v>
      </c>
      <c r="Y2643">
        <v>182.10260323159807</v>
      </c>
      <c r="Z2643">
        <v>182.26621743036847</v>
      </c>
      <c r="AA2643">
        <v>35.776650039210665</v>
      </c>
      <c r="AB2643">
        <v>1.3104782622049935</v>
      </c>
      <c r="AC2643">
        <v>-16.298134438559131</v>
      </c>
    </row>
    <row r="2644" spans="1:29">
      <c r="A2644">
        <v>9</v>
      </c>
      <c r="B2644">
        <v>68</v>
      </c>
      <c r="C2644">
        <v>2014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11</v>
      </c>
      <c r="M2644">
        <v>99</v>
      </c>
      <c r="N2644">
        <v>99</v>
      </c>
      <c r="O2644">
        <v>99</v>
      </c>
      <c r="P2644">
        <v>9999</v>
      </c>
      <c r="Q2644">
        <v>691</v>
      </c>
      <c r="R2644">
        <v>3788</v>
      </c>
      <c r="S2644">
        <v>3784</v>
      </c>
      <c r="T2644">
        <v>8.6820994728397896</v>
      </c>
      <c r="U2644">
        <v>9.8695453783004865</v>
      </c>
      <c r="V2644">
        <v>11</v>
      </c>
      <c r="W2644">
        <v>52.563160676532782</v>
      </c>
      <c r="X2644">
        <v>175.55406764361669</v>
      </c>
      <c r="Y2644">
        <v>161.88875395987347</v>
      </c>
      <c r="Z2644">
        <v>162.05988372093043</v>
      </c>
      <c r="AA2644">
        <v>35.521030643223639</v>
      </c>
      <c r="AB2644">
        <v>1.3358870605158504</v>
      </c>
      <c r="AC2644">
        <v>-13.086869898173262</v>
      </c>
    </row>
    <row r="2645" spans="1:29">
      <c r="A2645">
        <v>9</v>
      </c>
      <c r="B2645">
        <v>69</v>
      </c>
      <c r="C2645">
        <v>2014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14</v>
      </c>
      <c r="M2645">
        <v>99</v>
      </c>
      <c r="N2645">
        <v>99</v>
      </c>
      <c r="O2645">
        <v>99</v>
      </c>
      <c r="P2645">
        <v>9999</v>
      </c>
      <c r="Q2645">
        <v>1053</v>
      </c>
      <c r="R2645">
        <v>13609</v>
      </c>
      <c r="S2645">
        <v>13592</v>
      </c>
      <c r="T2645">
        <v>31.191840476736193</v>
      </c>
      <c r="U2645">
        <v>31.755281157367712</v>
      </c>
      <c r="V2645">
        <v>14</v>
      </c>
      <c r="W2645">
        <v>57.417598587404363</v>
      </c>
      <c r="X2645">
        <v>157.24139600116496</v>
      </c>
      <c r="Y2645">
        <v>144.98372400617248</v>
      </c>
      <c r="Z2645">
        <v>145.16506032960569</v>
      </c>
      <c r="AA2645">
        <v>31.673229818504424</v>
      </c>
      <c r="AB2645">
        <v>1.3574536028298805</v>
      </c>
      <c r="AC2645">
        <v>-13.231446430960132</v>
      </c>
    </row>
    <row r="2646" spans="1:29">
      <c r="A2646">
        <v>9</v>
      </c>
      <c r="B2646">
        <v>70</v>
      </c>
      <c r="C2646">
        <v>2014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17</v>
      </c>
      <c r="M2646">
        <v>99</v>
      </c>
      <c r="N2646">
        <v>99</v>
      </c>
      <c r="O2646">
        <v>99</v>
      </c>
      <c r="P2646">
        <v>9999</v>
      </c>
      <c r="Q2646">
        <v>1110</v>
      </c>
      <c r="R2646">
        <v>24144</v>
      </c>
      <c r="S2646">
        <v>24129</v>
      </c>
      <c r="T2646">
        <v>55.338070135228051</v>
      </c>
      <c r="U2646">
        <v>52.641284697929919</v>
      </c>
      <c r="V2646">
        <v>17</v>
      </c>
      <c r="W2646">
        <v>62.328650171992209</v>
      </c>
      <c r="X2646">
        <v>146.84974344973901</v>
      </c>
      <c r="Y2646">
        <v>135.47113195824997</v>
      </c>
      <c r="Z2646">
        <v>135.55534875046564</v>
      </c>
      <c r="AA2646">
        <v>26.905220392770062</v>
      </c>
      <c r="AB2646">
        <v>1.6907228727888197</v>
      </c>
      <c r="AC2646">
        <v>-11.06427015238309</v>
      </c>
    </row>
    <row r="2647" spans="1:29">
      <c r="A2647">
        <v>9</v>
      </c>
      <c r="B2647">
        <v>71</v>
      </c>
      <c r="C2647">
        <v>2013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1</v>
      </c>
      <c r="M2647">
        <v>99</v>
      </c>
      <c r="N2647">
        <v>99</v>
      </c>
      <c r="O2647">
        <v>99</v>
      </c>
      <c r="P2647">
        <v>9999</v>
      </c>
      <c r="Q2647">
        <v>7</v>
      </c>
      <c r="R2647">
        <v>7</v>
      </c>
      <c r="S2647">
        <v>0</v>
      </c>
      <c r="T2647">
        <v>1.6294985800083803E-2</v>
      </c>
      <c r="U2647">
        <v>0</v>
      </c>
      <c r="V2647">
        <v>1</v>
      </c>
      <c r="X2647">
        <v>102.8323788887169</v>
      </c>
      <c r="Y2647">
        <v>0</v>
      </c>
    </row>
    <row r="2648" spans="1:29">
      <c r="A2648">
        <v>9</v>
      </c>
      <c r="B2648">
        <v>72</v>
      </c>
      <c r="C2648">
        <v>2013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2</v>
      </c>
      <c r="M2648">
        <v>99</v>
      </c>
      <c r="N2648">
        <v>99</v>
      </c>
      <c r="O2648">
        <v>99</v>
      </c>
      <c r="P2648">
        <v>9999</v>
      </c>
      <c r="Q2648">
        <v>87</v>
      </c>
      <c r="R2648">
        <v>166</v>
      </c>
      <c r="S2648">
        <v>165</v>
      </c>
      <c r="T2648">
        <v>0.38642394897341598</v>
      </c>
      <c r="U2648">
        <v>0.58933110458331761</v>
      </c>
      <c r="V2648">
        <v>2</v>
      </c>
      <c r="W2648">
        <v>36.757575757575751</v>
      </c>
      <c r="X2648">
        <v>237.85782349332328</v>
      </c>
      <c r="Y2648">
        <v>218.56867469879512</v>
      </c>
      <c r="Z2648">
        <v>219.89333333333323</v>
      </c>
      <c r="AA2648">
        <v>37.244037364280928</v>
      </c>
      <c r="AB2648">
        <v>1.5614737217304628</v>
      </c>
      <c r="AC2648">
        <v>-17.109450281293899</v>
      </c>
    </row>
    <row r="2649" spans="1:29">
      <c r="A2649">
        <v>9</v>
      </c>
      <c r="B2649">
        <v>73</v>
      </c>
      <c r="C2649">
        <v>2013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5</v>
      </c>
      <c r="M2649">
        <v>99</v>
      </c>
      <c r="N2649">
        <v>99</v>
      </c>
      <c r="O2649">
        <v>99</v>
      </c>
      <c r="P2649">
        <v>9999</v>
      </c>
      <c r="Q2649">
        <v>150</v>
      </c>
      <c r="R2649">
        <v>295</v>
      </c>
      <c r="S2649">
        <v>293</v>
      </c>
      <c r="T2649">
        <v>0.68671725871781719</v>
      </c>
      <c r="U2649">
        <v>0.95127309123636494</v>
      </c>
      <c r="V2649">
        <v>5</v>
      </c>
      <c r="W2649">
        <v>42.569965870307151</v>
      </c>
      <c r="X2649">
        <v>216.23556200304836</v>
      </c>
      <c r="Y2649">
        <v>198.52711864406777</v>
      </c>
      <c r="Z2649">
        <v>199.88225255972688</v>
      </c>
      <c r="AA2649">
        <v>34.069785224347598</v>
      </c>
      <c r="AB2649">
        <v>1.6039793727436487</v>
      </c>
      <c r="AC2649">
        <v>-5.7572879733276254</v>
      </c>
    </row>
    <row r="2650" spans="1:29">
      <c r="A2650">
        <v>9</v>
      </c>
      <c r="B2650">
        <v>74</v>
      </c>
      <c r="C2650">
        <v>2013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8</v>
      </c>
      <c r="M2650">
        <v>99</v>
      </c>
      <c r="N2650">
        <v>99</v>
      </c>
      <c r="O2650">
        <v>99</v>
      </c>
      <c r="P2650">
        <v>9999</v>
      </c>
      <c r="Q2650">
        <v>325</v>
      </c>
      <c r="R2650">
        <v>947</v>
      </c>
      <c r="S2650">
        <v>947</v>
      </c>
      <c r="T2650">
        <v>2.2044787932399097</v>
      </c>
      <c r="U2650">
        <v>2.83914706936842</v>
      </c>
      <c r="V2650">
        <v>8</v>
      </c>
      <c r="W2650">
        <v>47.562829989440317</v>
      </c>
      <c r="X2650">
        <v>199.97368664917781</v>
      </c>
      <c r="Y2650">
        <v>184.57571277719111</v>
      </c>
      <c r="Z2650">
        <v>184.57571277719111</v>
      </c>
      <c r="AA2650">
        <v>35.659268991961177</v>
      </c>
      <c r="AB2650">
        <v>1.2994238084751553</v>
      </c>
      <c r="AC2650">
        <v>-11.464626878541139</v>
      </c>
    </row>
    <row r="2651" spans="1:29">
      <c r="A2651">
        <v>9</v>
      </c>
      <c r="B2651">
        <v>75</v>
      </c>
      <c r="C2651">
        <v>2013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11</v>
      </c>
      <c r="M2651">
        <v>99</v>
      </c>
      <c r="N2651">
        <v>99</v>
      </c>
      <c r="O2651">
        <v>99</v>
      </c>
      <c r="P2651">
        <v>9999</v>
      </c>
      <c r="Q2651">
        <v>643</v>
      </c>
      <c r="R2651">
        <v>3793</v>
      </c>
      <c r="S2651">
        <v>3784</v>
      </c>
      <c r="T2651">
        <v>8.829554448531125</v>
      </c>
      <c r="U2651">
        <v>10.189244115450405</v>
      </c>
      <c r="V2651">
        <v>11</v>
      </c>
      <c r="W2651">
        <v>52.514270613107826</v>
      </c>
      <c r="X2651">
        <v>179.50829763100711</v>
      </c>
      <c r="Y2651">
        <v>165.3848668600055</v>
      </c>
      <c r="Z2651">
        <v>165.77822410148011</v>
      </c>
      <c r="AA2651">
        <v>36.226348067520227</v>
      </c>
      <c r="AB2651">
        <v>1.3664305697037462</v>
      </c>
      <c r="AC2651">
        <v>-18.88694551825855</v>
      </c>
    </row>
    <row r="2652" spans="1:29">
      <c r="A2652">
        <v>9</v>
      </c>
      <c r="B2652">
        <v>76</v>
      </c>
      <c r="C2652">
        <v>2013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14</v>
      </c>
      <c r="M2652">
        <v>99</v>
      </c>
      <c r="N2652">
        <v>99</v>
      </c>
      <c r="O2652">
        <v>99</v>
      </c>
      <c r="P2652">
        <v>9999</v>
      </c>
      <c r="Q2652">
        <v>977</v>
      </c>
      <c r="R2652">
        <v>13362</v>
      </c>
      <c r="S2652">
        <v>13329</v>
      </c>
      <c r="T2652">
        <v>31.104800037245685</v>
      </c>
      <c r="U2652">
        <v>31.731330897479992</v>
      </c>
      <c r="V2652">
        <v>14</v>
      </c>
      <c r="W2652">
        <v>57.394778302948446</v>
      </c>
      <c r="X2652">
        <v>158.72001956357153</v>
      </c>
      <c r="Y2652">
        <v>146.20205059122875</v>
      </c>
      <c r="Z2652">
        <v>146.56401830594939</v>
      </c>
      <c r="AA2652">
        <v>31.803800870449358</v>
      </c>
      <c r="AB2652">
        <v>1.3666410456881171</v>
      </c>
      <c r="AC2652">
        <v>-15.015337680561329</v>
      </c>
    </row>
    <row r="2653" spans="1:29">
      <c r="A2653">
        <v>9</v>
      </c>
      <c r="B2653">
        <v>77</v>
      </c>
      <c r="C2653">
        <v>2013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17</v>
      </c>
      <c r="M2653">
        <v>99</v>
      </c>
      <c r="N2653">
        <v>99</v>
      </c>
      <c r="O2653">
        <v>99</v>
      </c>
      <c r="P2653">
        <v>9999</v>
      </c>
      <c r="Q2653">
        <v>1047</v>
      </c>
      <c r="R2653">
        <v>23821</v>
      </c>
      <c r="S2653">
        <v>23805</v>
      </c>
      <c r="T2653">
        <v>55.451836677685158</v>
      </c>
      <c r="U2653">
        <v>52.594716558870736</v>
      </c>
      <c r="V2653">
        <v>17</v>
      </c>
      <c r="W2653">
        <v>62.226044948540221</v>
      </c>
      <c r="X2653">
        <v>147.35539528452213</v>
      </c>
      <c r="Y2653">
        <v>135.93108181856297</v>
      </c>
      <c r="Z2653">
        <v>136.02244486452372</v>
      </c>
      <c r="AA2653">
        <v>27.070089007435396</v>
      </c>
      <c r="AB2653">
        <v>1.7031378448200587</v>
      </c>
      <c r="AC2653">
        <v>-15.488359617362372</v>
      </c>
    </row>
    <row r="2654" spans="1:29">
      <c r="A2654">
        <v>9</v>
      </c>
      <c r="B2654">
        <v>78</v>
      </c>
      <c r="C2654">
        <v>2012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1</v>
      </c>
      <c r="M2654">
        <v>99</v>
      </c>
      <c r="N2654">
        <v>99</v>
      </c>
      <c r="O2654">
        <v>99</v>
      </c>
      <c r="P2654">
        <v>9999</v>
      </c>
      <c r="Q2654">
        <v>9</v>
      </c>
      <c r="R2654">
        <v>11</v>
      </c>
      <c r="S2654">
        <v>0</v>
      </c>
      <c r="T2654">
        <v>2.5595681310498875E-2</v>
      </c>
      <c r="U2654">
        <v>0</v>
      </c>
      <c r="V2654">
        <v>1</v>
      </c>
      <c r="X2654">
        <v>130.49345021176012</v>
      </c>
      <c r="Y2654">
        <v>0</v>
      </c>
    </row>
    <row r="2655" spans="1:29">
      <c r="A2655">
        <v>9</v>
      </c>
      <c r="B2655">
        <v>79</v>
      </c>
      <c r="C2655">
        <v>2012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2</v>
      </c>
      <c r="M2655">
        <v>99</v>
      </c>
      <c r="N2655">
        <v>99</v>
      </c>
      <c r="O2655">
        <v>99</v>
      </c>
      <c r="P2655">
        <v>9999</v>
      </c>
      <c r="Q2655">
        <v>84</v>
      </c>
      <c r="R2655">
        <v>132</v>
      </c>
      <c r="S2655">
        <v>130</v>
      </c>
      <c r="T2655">
        <v>0.30714817572598657</v>
      </c>
      <c r="U2655">
        <v>0.45169793392597568</v>
      </c>
      <c r="V2655">
        <v>2</v>
      </c>
      <c r="W2655">
        <v>36.415384615384625</v>
      </c>
      <c r="X2655">
        <v>232.14402967924099</v>
      </c>
      <c r="Y2655">
        <v>211.60681818181828</v>
      </c>
      <c r="Z2655">
        <v>214.86230769230775</v>
      </c>
      <c r="AA2655">
        <v>38.206749837378979</v>
      </c>
      <c r="AB2655">
        <v>1.4976115106015355</v>
      </c>
      <c r="AC2655">
        <v>-4.9494783541949552</v>
      </c>
    </row>
    <row r="2656" spans="1:29">
      <c r="A2656">
        <v>9</v>
      </c>
      <c r="B2656">
        <v>80</v>
      </c>
      <c r="C2656">
        <v>2012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5</v>
      </c>
      <c r="M2656">
        <v>99</v>
      </c>
      <c r="N2656">
        <v>99</v>
      </c>
      <c r="O2656">
        <v>99</v>
      </c>
      <c r="P2656">
        <v>9999</v>
      </c>
      <c r="Q2656">
        <v>171</v>
      </c>
      <c r="R2656">
        <v>293</v>
      </c>
      <c r="S2656">
        <v>289</v>
      </c>
      <c r="T2656">
        <v>0.68177587490692493</v>
      </c>
      <c r="U2656">
        <v>0.9434974189902342</v>
      </c>
      <c r="V2656">
        <v>5</v>
      </c>
      <c r="W2656">
        <v>42.463667820069197</v>
      </c>
      <c r="X2656">
        <v>218.36976175773464</v>
      </c>
      <c r="Y2656">
        <v>199.12627986348127</v>
      </c>
      <c r="Z2656">
        <v>201.88235294117652</v>
      </c>
      <c r="AA2656">
        <v>36.041828832698705</v>
      </c>
      <c r="AB2656">
        <v>1.7289200102280662</v>
      </c>
      <c r="AC2656">
        <v>-22.667164272923472</v>
      </c>
    </row>
    <row r="2657" spans="1:29">
      <c r="A2657">
        <v>9</v>
      </c>
      <c r="B2657">
        <v>81</v>
      </c>
      <c r="C2657">
        <v>2012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8</v>
      </c>
      <c r="M2657">
        <v>99</v>
      </c>
      <c r="N2657">
        <v>99</v>
      </c>
      <c r="O2657">
        <v>99</v>
      </c>
      <c r="P2657">
        <v>9999</v>
      </c>
      <c r="Q2657">
        <v>363</v>
      </c>
      <c r="R2657">
        <v>1098</v>
      </c>
      <c r="S2657">
        <v>1095</v>
      </c>
      <c r="T2657">
        <v>2.5549143708116158</v>
      </c>
      <c r="U2657">
        <v>3.3262245984091994</v>
      </c>
      <c r="V2657">
        <v>8</v>
      </c>
      <c r="W2657">
        <v>47.501369863013679</v>
      </c>
      <c r="X2657">
        <v>203.30592212374697</v>
      </c>
      <c r="Y2657">
        <v>187.32887067395271</v>
      </c>
      <c r="Z2657">
        <v>187.84210045662113</v>
      </c>
      <c r="AA2657">
        <v>35.358260473557621</v>
      </c>
      <c r="AB2657">
        <v>1.3418953219167349</v>
      </c>
      <c r="AC2657">
        <v>-11.173443580141141</v>
      </c>
    </row>
    <row r="2658" spans="1:29">
      <c r="A2658">
        <v>9</v>
      </c>
      <c r="B2658">
        <v>82</v>
      </c>
      <c r="C2658">
        <v>2012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11</v>
      </c>
      <c r="M2658">
        <v>99</v>
      </c>
      <c r="N2658">
        <v>99</v>
      </c>
      <c r="O2658">
        <v>99</v>
      </c>
      <c r="P2658">
        <v>9999</v>
      </c>
      <c r="Q2658">
        <v>695</v>
      </c>
      <c r="R2658">
        <v>4025</v>
      </c>
      <c r="S2658">
        <v>4020</v>
      </c>
      <c r="T2658">
        <v>9.3656924795234566</v>
      </c>
      <c r="U2658">
        <v>10.73464576566967</v>
      </c>
      <c r="V2658">
        <v>11</v>
      </c>
      <c r="W2658">
        <v>52.526616915422885</v>
      </c>
      <c r="X2658">
        <v>178.84901381533359</v>
      </c>
      <c r="Y2658">
        <v>164.92151552795056</v>
      </c>
      <c r="Z2658">
        <v>165.12664179104513</v>
      </c>
      <c r="AA2658">
        <v>36.600377199017693</v>
      </c>
      <c r="AB2658">
        <v>1.3742616280754585</v>
      </c>
      <c r="AC2658">
        <v>-16.564989943072362</v>
      </c>
    </row>
    <row r="2659" spans="1:29">
      <c r="A2659">
        <v>9</v>
      </c>
      <c r="B2659">
        <v>83</v>
      </c>
      <c r="C2659">
        <v>2012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14</v>
      </c>
      <c r="M2659">
        <v>99</v>
      </c>
      <c r="N2659">
        <v>99</v>
      </c>
      <c r="O2659">
        <v>99</v>
      </c>
      <c r="P2659">
        <v>9999</v>
      </c>
      <c r="Q2659">
        <v>1072</v>
      </c>
      <c r="R2659">
        <v>14216</v>
      </c>
      <c r="S2659">
        <v>14198</v>
      </c>
      <c r="T2659">
        <v>33.078927773641112</v>
      </c>
      <c r="U2659">
        <v>33.688073097181196</v>
      </c>
      <c r="V2659">
        <v>14</v>
      </c>
      <c r="W2659">
        <v>57.423580786026193</v>
      </c>
      <c r="X2659">
        <v>158.92429813720668</v>
      </c>
      <c r="Y2659">
        <v>146.53934299380987</v>
      </c>
      <c r="Z2659">
        <v>146.72512325679685</v>
      </c>
      <c r="AA2659">
        <v>32.293112899838327</v>
      </c>
      <c r="AB2659">
        <v>1.3677968017130009</v>
      </c>
      <c r="AC2659">
        <v>-14.395143698797279</v>
      </c>
    </row>
    <row r="2660" spans="1:29">
      <c r="A2660">
        <v>9</v>
      </c>
      <c r="B2660">
        <v>84</v>
      </c>
      <c r="C2660">
        <v>2012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17</v>
      </c>
      <c r="M2660">
        <v>99</v>
      </c>
      <c r="N2660">
        <v>99</v>
      </c>
      <c r="O2660">
        <v>99</v>
      </c>
      <c r="P2660">
        <v>9999</v>
      </c>
      <c r="Q2660">
        <v>1125</v>
      </c>
      <c r="R2660">
        <v>22580.5</v>
      </c>
      <c r="S2660">
        <v>22571.5</v>
      </c>
      <c r="T2660">
        <v>52.54211653015637</v>
      </c>
      <c r="U2660">
        <v>49.625727750249034</v>
      </c>
      <c r="V2660">
        <v>17.000376430991338</v>
      </c>
      <c r="W2660">
        <v>62.191258888421231</v>
      </c>
      <c r="X2660">
        <v>147.29462325989402</v>
      </c>
      <c r="Y2660">
        <v>135.90292951883237</v>
      </c>
      <c r="Z2660">
        <v>135.95711849013108</v>
      </c>
      <c r="AA2660">
        <v>26.941205009164264</v>
      </c>
      <c r="AB2660">
        <v>1.7113339295632075</v>
      </c>
      <c r="AC2660">
        <v>-11.300787661627311</v>
      </c>
    </row>
    <row r="2661" spans="1:29">
      <c r="A2661">
        <v>9</v>
      </c>
      <c r="B2661">
        <v>85</v>
      </c>
      <c r="C2661">
        <v>2011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1</v>
      </c>
      <c r="M2661">
        <v>99</v>
      </c>
      <c r="N2661">
        <v>99</v>
      </c>
      <c r="O2661">
        <v>99</v>
      </c>
      <c r="P2661">
        <v>9999</v>
      </c>
      <c r="Q2661">
        <v>10</v>
      </c>
      <c r="R2661">
        <v>14</v>
      </c>
      <c r="S2661">
        <v>0</v>
      </c>
      <c r="T2661">
        <v>3.2615786040443573E-2</v>
      </c>
      <c r="U2661">
        <v>0</v>
      </c>
      <c r="V2661">
        <v>1</v>
      </c>
      <c r="X2661">
        <v>113.3415879894753</v>
      </c>
      <c r="Y2661">
        <v>0</v>
      </c>
    </row>
    <row r="2662" spans="1:29">
      <c r="A2662">
        <v>9</v>
      </c>
      <c r="B2662">
        <v>86</v>
      </c>
      <c r="C2662">
        <v>2011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2</v>
      </c>
      <c r="M2662">
        <v>99</v>
      </c>
      <c r="N2662">
        <v>99</v>
      </c>
      <c r="O2662">
        <v>99</v>
      </c>
      <c r="P2662">
        <v>9999</v>
      </c>
      <c r="Q2662">
        <v>73</v>
      </c>
      <c r="R2662">
        <v>117</v>
      </c>
      <c r="S2662">
        <v>117</v>
      </c>
      <c r="T2662">
        <v>0.27257478333799279</v>
      </c>
      <c r="U2662">
        <v>0.40462582565896249</v>
      </c>
      <c r="V2662">
        <v>2</v>
      </c>
      <c r="W2662">
        <v>37.606837606837608</v>
      </c>
      <c r="X2662">
        <v>230.63959033623169</v>
      </c>
      <c r="Y2662">
        <v>212.88034188034192</v>
      </c>
      <c r="Z2662">
        <v>212.88034188034192</v>
      </c>
      <c r="AA2662">
        <v>46.360355962948681</v>
      </c>
      <c r="AB2662">
        <v>3.7688722041981193</v>
      </c>
      <c r="AC2662">
        <v>-28.668552962265476</v>
      </c>
    </row>
    <row r="2663" spans="1:29">
      <c r="A2663">
        <v>9</v>
      </c>
      <c r="B2663">
        <v>87</v>
      </c>
      <c r="C2663">
        <v>2011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5</v>
      </c>
      <c r="M2663">
        <v>99</v>
      </c>
      <c r="N2663">
        <v>99</v>
      </c>
      <c r="O2663">
        <v>99</v>
      </c>
      <c r="P2663">
        <v>9999</v>
      </c>
      <c r="Q2663">
        <v>181</v>
      </c>
      <c r="R2663">
        <v>317</v>
      </c>
      <c r="S2663">
        <v>317</v>
      </c>
      <c r="T2663">
        <v>0.73851458391575808</v>
      </c>
      <c r="U2663">
        <v>1.0278311494138903</v>
      </c>
      <c r="V2663">
        <v>5</v>
      </c>
      <c r="W2663">
        <v>42.457413249211363</v>
      </c>
      <c r="X2663">
        <v>216.2363162229872</v>
      </c>
      <c r="Y2663">
        <v>199.58611987381713</v>
      </c>
      <c r="Z2663">
        <v>199.58611987381713</v>
      </c>
      <c r="AA2663">
        <v>35.37676967416153</v>
      </c>
      <c r="AB2663">
        <v>1.401525845902561</v>
      </c>
      <c r="AC2663">
        <v>-19.75392121440688</v>
      </c>
    </row>
    <row r="2664" spans="1:29">
      <c r="A2664">
        <v>9</v>
      </c>
      <c r="B2664">
        <v>88</v>
      </c>
      <c r="C2664">
        <v>2011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8</v>
      </c>
      <c r="M2664">
        <v>99</v>
      </c>
      <c r="N2664">
        <v>99</v>
      </c>
      <c r="O2664">
        <v>99</v>
      </c>
      <c r="P2664">
        <v>9999</v>
      </c>
      <c r="Q2664">
        <v>426</v>
      </c>
      <c r="R2664">
        <v>1208</v>
      </c>
      <c r="S2664">
        <v>1206</v>
      </c>
      <c r="T2664">
        <v>2.8142763954897032</v>
      </c>
      <c r="U2664">
        <v>3.5766456926489076</v>
      </c>
      <c r="V2664">
        <v>8.0066225165562894</v>
      </c>
      <c r="W2664">
        <v>47.625207296849105</v>
      </c>
      <c r="X2664">
        <v>197.77189627833235</v>
      </c>
      <c r="Y2664">
        <v>182.25389072847673</v>
      </c>
      <c r="Z2664">
        <v>182.55613598673281</v>
      </c>
      <c r="AA2664">
        <v>37.022381733872464</v>
      </c>
      <c r="AB2664">
        <v>1.8435027087838036</v>
      </c>
      <c r="AC2664">
        <v>-4.1649910223434929</v>
      </c>
    </row>
    <row r="2665" spans="1:29">
      <c r="A2665">
        <v>9</v>
      </c>
      <c r="B2665">
        <v>89</v>
      </c>
      <c r="C2665">
        <v>2011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11</v>
      </c>
      <c r="M2665">
        <v>99</v>
      </c>
      <c r="N2665">
        <v>99</v>
      </c>
      <c r="O2665">
        <v>99</v>
      </c>
      <c r="P2665">
        <v>9999</v>
      </c>
      <c r="Q2665">
        <v>795</v>
      </c>
      <c r="R2665">
        <v>4620</v>
      </c>
      <c r="S2665">
        <v>4618</v>
      </c>
      <c r="T2665">
        <v>10.763209393346376</v>
      </c>
      <c r="U2665">
        <v>12.067182624946239</v>
      </c>
      <c r="V2665">
        <v>11</v>
      </c>
      <c r="W2665">
        <v>52.561931572109138</v>
      </c>
      <c r="X2665">
        <v>174.27075272145677</v>
      </c>
      <c r="Y2665">
        <v>160.77989177489141</v>
      </c>
      <c r="Z2665">
        <v>160.849523603291</v>
      </c>
      <c r="AA2665">
        <v>36.266557079459403</v>
      </c>
      <c r="AB2665">
        <v>1.356918301934148</v>
      </c>
      <c r="AC2665">
        <v>-14.051385562017993</v>
      </c>
    </row>
    <row r="2666" spans="1:29">
      <c r="A2666">
        <v>9</v>
      </c>
      <c r="B2666">
        <v>90</v>
      </c>
      <c r="C2666">
        <v>2011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14</v>
      </c>
      <c r="M2666">
        <v>99</v>
      </c>
      <c r="N2666">
        <v>99</v>
      </c>
      <c r="O2666">
        <v>99</v>
      </c>
      <c r="P2666">
        <v>9999</v>
      </c>
      <c r="Q2666">
        <v>1258</v>
      </c>
      <c r="R2666">
        <v>14873</v>
      </c>
      <c r="S2666">
        <v>14867</v>
      </c>
      <c r="T2666">
        <v>34.649613269965513</v>
      </c>
      <c r="U2666">
        <v>35.175437120291441</v>
      </c>
      <c r="V2666">
        <v>14</v>
      </c>
      <c r="W2666">
        <v>57.377614851684953</v>
      </c>
      <c r="X2666">
        <v>157.78780383920787</v>
      </c>
      <c r="Y2666">
        <v>145.58235729173722</v>
      </c>
      <c r="Z2666">
        <v>145.64111118584839</v>
      </c>
      <c r="AA2666">
        <v>31.802390829569433</v>
      </c>
      <c r="AB2666">
        <v>1.3750036284741143</v>
      </c>
      <c r="AC2666">
        <v>-11.165061276498344</v>
      </c>
    </row>
    <row r="2667" spans="1:29">
      <c r="A2667">
        <v>9</v>
      </c>
      <c r="B2667">
        <v>91</v>
      </c>
      <c r="C2667">
        <v>2011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17</v>
      </c>
      <c r="M2667">
        <v>99</v>
      </c>
      <c r="N2667">
        <v>99</v>
      </c>
      <c r="O2667">
        <v>99</v>
      </c>
      <c r="P2667">
        <v>9999</v>
      </c>
      <c r="Q2667">
        <v>1258</v>
      </c>
      <c r="R2667">
        <v>21132</v>
      </c>
      <c r="S2667">
        <v>21129</v>
      </c>
      <c r="T2667">
        <v>49.231199329046682</v>
      </c>
      <c r="U2667">
        <v>46.473232843330877</v>
      </c>
      <c r="V2667">
        <v>17</v>
      </c>
      <c r="W2667">
        <v>62.172322400492199</v>
      </c>
      <c r="X2667">
        <v>146.68758045440629</v>
      </c>
      <c r="Y2667">
        <v>135.37239257997368</v>
      </c>
      <c r="Z2667">
        <v>135.39161342231071</v>
      </c>
      <c r="AA2667">
        <v>26.714828066358002</v>
      </c>
      <c r="AB2667">
        <v>1.6778728871193691</v>
      </c>
      <c r="AC2667">
        <v>-11.20966082478704</v>
      </c>
    </row>
    <row r="2668" spans="1:29">
      <c r="A2668">
        <v>9</v>
      </c>
      <c r="B2668">
        <v>92</v>
      </c>
      <c r="C2668">
        <v>2010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1</v>
      </c>
      <c r="M2668">
        <v>99</v>
      </c>
      <c r="N2668">
        <v>99</v>
      </c>
      <c r="O2668">
        <v>99</v>
      </c>
      <c r="P2668">
        <v>9999</v>
      </c>
      <c r="Q2668">
        <v>24</v>
      </c>
      <c r="R2668">
        <v>35</v>
      </c>
      <c r="S2668">
        <v>0</v>
      </c>
      <c r="T2668">
        <v>8.247908566042185E-2</v>
      </c>
      <c r="U2668">
        <v>0</v>
      </c>
      <c r="V2668">
        <v>1</v>
      </c>
      <c r="X2668">
        <v>114.11236650673273</v>
      </c>
      <c r="Y2668">
        <v>0</v>
      </c>
    </row>
    <row r="2669" spans="1:29">
      <c r="A2669">
        <v>9</v>
      </c>
      <c r="B2669">
        <v>93</v>
      </c>
      <c r="C2669">
        <v>2010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2</v>
      </c>
      <c r="M2669">
        <v>99</v>
      </c>
      <c r="N2669">
        <v>99</v>
      </c>
      <c r="O2669">
        <v>99</v>
      </c>
      <c r="P2669">
        <v>9999</v>
      </c>
      <c r="Q2669">
        <v>115</v>
      </c>
      <c r="R2669">
        <v>175</v>
      </c>
      <c r="S2669">
        <v>174</v>
      </c>
      <c r="T2669">
        <v>0.41239542830210929</v>
      </c>
      <c r="U2669">
        <v>0.60475561163324076</v>
      </c>
      <c r="V2669">
        <v>2</v>
      </c>
      <c r="W2669">
        <v>36.908045977011504</v>
      </c>
      <c r="X2669">
        <v>229.1707166073364</v>
      </c>
      <c r="Y2669">
        <v>210.88399999999996</v>
      </c>
      <c r="Z2669">
        <v>212.09597701149411</v>
      </c>
      <c r="AA2669">
        <v>38.733527250185873</v>
      </c>
      <c r="AB2669">
        <v>1.5619924198679436</v>
      </c>
      <c r="AC2669">
        <v>0.97020177203260716</v>
      </c>
    </row>
    <row r="2670" spans="1:29">
      <c r="A2670">
        <v>9</v>
      </c>
      <c r="B2670">
        <v>94</v>
      </c>
      <c r="C2670">
        <v>2010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5</v>
      </c>
      <c r="M2670">
        <v>99</v>
      </c>
      <c r="N2670">
        <v>99</v>
      </c>
      <c r="O2670">
        <v>99</v>
      </c>
      <c r="P2670">
        <v>9999</v>
      </c>
      <c r="Q2670">
        <v>223</v>
      </c>
      <c r="R2670">
        <v>381</v>
      </c>
      <c r="S2670">
        <v>381</v>
      </c>
      <c r="T2670">
        <v>0.89784376104630625</v>
      </c>
      <c r="U2670">
        <v>1.2200398410434696</v>
      </c>
      <c r="V2670">
        <v>5</v>
      </c>
      <c r="W2670">
        <v>42.459317585301847</v>
      </c>
      <c r="X2670">
        <v>211.71377142320921</v>
      </c>
      <c r="Y2670">
        <v>195.41181102362219</v>
      </c>
      <c r="Z2670">
        <v>195.41181102362219</v>
      </c>
      <c r="AA2670">
        <v>35.472621391345079</v>
      </c>
      <c r="AB2670">
        <v>1.5408858468759397</v>
      </c>
      <c r="AC2670">
        <v>-9.0177712527403688</v>
      </c>
    </row>
    <row r="2671" spans="1:29">
      <c r="A2671">
        <v>9</v>
      </c>
      <c r="B2671">
        <v>95</v>
      </c>
      <c r="C2671">
        <v>2010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8</v>
      </c>
      <c r="M2671">
        <v>99</v>
      </c>
      <c r="N2671">
        <v>99</v>
      </c>
      <c r="O2671">
        <v>99</v>
      </c>
      <c r="P2671">
        <v>9999</v>
      </c>
      <c r="Q2671">
        <v>512</v>
      </c>
      <c r="R2671">
        <v>1471</v>
      </c>
      <c r="S2671">
        <v>1471</v>
      </c>
      <c r="T2671">
        <v>3.4664781430423002</v>
      </c>
      <c r="U2671">
        <v>4.3470475142853555</v>
      </c>
      <c r="V2671">
        <v>8</v>
      </c>
      <c r="W2671">
        <v>47.515975526852486</v>
      </c>
      <c r="X2671">
        <v>195.38075601020236</v>
      </c>
      <c r="Y2671">
        <v>180.33643779741664</v>
      </c>
      <c r="Z2671">
        <v>180.33643779741664</v>
      </c>
      <c r="AA2671">
        <v>34.259204372717029</v>
      </c>
      <c r="AB2671">
        <v>1.3750655568376613</v>
      </c>
      <c r="AC2671">
        <v>-10.263033094175301</v>
      </c>
    </row>
    <row r="2672" spans="1:29">
      <c r="A2672">
        <v>9</v>
      </c>
      <c r="B2672">
        <v>96</v>
      </c>
      <c r="C2672">
        <v>2010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11</v>
      </c>
      <c r="M2672">
        <v>99</v>
      </c>
      <c r="N2672">
        <v>99</v>
      </c>
      <c r="O2672">
        <v>99</v>
      </c>
      <c r="P2672">
        <v>9999</v>
      </c>
      <c r="Q2672">
        <v>922</v>
      </c>
      <c r="R2672">
        <v>5164</v>
      </c>
      <c r="S2672">
        <v>5162</v>
      </c>
      <c r="T2672">
        <v>12.169199952869096</v>
      </c>
      <c r="U2672">
        <v>13.636973819483339</v>
      </c>
      <c r="V2672">
        <v>11</v>
      </c>
      <c r="W2672">
        <v>52.469585432003086</v>
      </c>
      <c r="X2672">
        <v>174.64692222931839</v>
      </c>
      <c r="Y2672">
        <v>161.15120061967482</v>
      </c>
      <c r="Z2672">
        <v>161.21363812475798</v>
      </c>
      <c r="AA2672">
        <v>34.028385716321239</v>
      </c>
      <c r="AB2672">
        <v>1.3866667987293129</v>
      </c>
      <c r="AC2672">
        <v>-16.458205440412218</v>
      </c>
    </row>
    <row r="2673" spans="1:29">
      <c r="A2673">
        <v>9</v>
      </c>
      <c r="B2673">
        <v>97</v>
      </c>
      <c r="C2673">
        <v>2010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14</v>
      </c>
      <c r="M2673">
        <v>99</v>
      </c>
      <c r="N2673">
        <v>99</v>
      </c>
      <c r="O2673">
        <v>99</v>
      </c>
      <c r="P2673">
        <v>9999</v>
      </c>
      <c r="Q2673">
        <v>1374</v>
      </c>
      <c r="R2673">
        <v>15396</v>
      </c>
      <c r="S2673">
        <v>15393</v>
      </c>
      <c r="T2673">
        <v>36.281371509367254</v>
      </c>
      <c r="U2673">
        <v>36.553714032846784</v>
      </c>
      <c r="V2673">
        <v>14</v>
      </c>
      <c r="W2673">
        <v>57.329890209835639</v>
      </c>
      <c r="X2673">
        <v>156.99597086888025</v>
      </c>
      <c r="Y2673">
        <v>144.88565211743321</v>
      </c>
      <c r="Z2673">
        <v>144.91388943026064</v>
      </c>
      <c r="AA2673">
        <v>30.612618395325224</v>
      </c>
      <c r="AB2673">
        <v>1.3784076444502951</v>
      </c>
      <c r="AC2673">
        <v>-12.851878530598675</v>
      </c>
    </row>
    <row r="2674" spans="1:29">
      <c r="A2674">
        <v>9</v>
      </c>
      <c r="B2674">
        <v>98</v>
      </c>
      <c r="C2674">
        <v>2010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17</v>
      </c>
      <c r="M2674">
        <v>99</v>
      </c>
      <c r="N2674">
        <v>99</v>
      </c>
      <c r="O2674">
        <v>99</v>
      </c>
      <c r="P2674">
        <v>9999</v>
      </c>
      <c r="Q2674">
        <v>1235</v>
      </c>
      <c r="R2674">
        <v>19083</v>
      </c>
      <c r="S2674">
        <v>19075</v>
      </c>
      <c r="T2674">
        <v>44.969954047366564</v>
      </c>
      <c r="U2674">
        <v>42.210403612522256</v>
      </c>
      <c r="V2674">
        <v>17</v>
      </c>
      <c r="W2674">
        <v>61.981965923984284</v>
      </c>
      <c r="X2674">
        <v>146.2970819892729</v>
      </c>
      <c r="Y2674">
        <v>134.9816171461508</v>
      </c>
      <c r="Z2674">
        <v>135.03822804718197</v>
      </c>
      <c r="AA2674">
        <v>27.309194361547942</v>
      </c>
      <c r="AB2674">
        <v>1.5896750127884378</v>
      </c>
      <c r="AC2674">
        <v>-11.125559965098768</v>
      </c>
    </row>
    <row r="2675" spans="1:29">
      <c r="A2675">
        <v>9</v>
      </c>
      <c r="B2675">
        <v>99</v>
      </c>
      <c r="C2675">
        <v>2009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1</v>
      </c>
      <c r="M2675">
        <v>99</v>
      </c>
      <c r="N2675">
        <v>99</v>
      </c>
      <c r="O2675">
        <v>99</v>
      </c>
      <c r="P2675">
        <v>9999</v>
      </c>
      <c r="Q2675">
        <v>13</v>
      </c>
      <c r="R2675">
        <v>15</v>
      </c>
      <c r="S2675">
        <v>0</v>
      </c>
      <c r="T2675">
        <v>3.4039849316933699E-2</v>
      </c>
      <c r="U2675">
        <v>0</v>
      </c>
      <c r="V2675">
        <v>1</v>
      </c>
      <c r="X2675">
        <v>112.27880101119536</v>
      </c>
      <c r="Y2675">
        <v>0</v>
      </c>
    </row>
    <row r="2676" spans="1:29">
      <c r="A2676">
        <v>9</v>
      </c>
      <c r="B2676">
        <v>100</v>
      </c>
      <c r="C2676">
        <v>2009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2</v>
      </c>
      <c r="M2676">
        <v>99</v>
      </c>
      <c r="N2676">
        <v>99</v>
      </c>
      <c r="O2676">
        <v>99</v>
      </c>
      <c r="P2676">
        <v>9999</v>
      </c>
      <c r="Q2676">
        <v>149</v>
      </c>
      <c r="R2676">
        <v>264</v>
      </c>
      <c r="S2676">
        <v>264</v>
      </c>
      <c r="T2676">
        <v>0.59910134797803283</v>
      </c>
      <c r="U2676">
        <v>0.87225230077365312</v>
      </c>
      <c r="V2676">
        <v>2</v>
      </c>
      <c r="W2676">
        <v>37.083333333333343</v>
      </c>
      <c r="X2676">
        <v>228.35368856495623</v>
      </c>
      <c r="Y2676">
        <v>210.77045454545444</v>
      </c>
      <c r="Z2676">
        <v>210.77045454545444</v>
      </c>
      <c r="AA2676">
        <v>35.163123630158218</v>
      </c>
      <c r="AB2676">
        <v>2.7635113441950634</v>
      </c>
      <c r="AC2676">
        <v>-11.563759384706897</v>
      </c>
    </row>
    <row r="2677" spans="1:29">
      <c r="A2677">
        <v>9</v>
      </c>
      <c r="B2677">
        <v>101</v>
      </c>
      <c r="C2677">
        <v>2009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5</v>
      </c>
      <c r="M2677">
        <v>99</v>
      </c>
      <c r="N2677">
        <v>99</v>
      </c>
      <c r="O2677">
        <v>99</v>
      </c>
      <c r="P2677">
        <v>9999</v>
      </c>
      <c r="Q2677">
        <v>300</v>
      </c>
      <c r="R2677">
        <v>628</v>
      </c>
      <c r="S2677">
        <v>627</v>
      </c>
      <c r="T2677">
        <v>1.4251350247356238</v>
      </c>
      <c r="U2677">
        <v>1.9482894153807075</v>
      </c>
      <c r="V2677">
        <v>5</v>
      </c>
      <c r="W2677">
        <v>42.492822966507177</v>
      </c>
      <c r="X2677">
        <v>214.78545452036113</v>
      </c>
      <c r="Y2677">
        <v>197.90891719745215</v>
      </c>
      <c r="Z2677">
        <v>198.22456140350872</v>
      </c>
      <c r="AA2677">
        <v>33.309178530983552</v>
      </c>
      <c r="AB2677">
        <v>1.4807201701361004</v>
      </c>
      <c r="AC2677">
        <v>-15.662241089653669</v>
      </c>
    </row>
    <row r="2678" spans="1:29">
      <c r="A2678">
        <v>9</v>
      </c>
      <c r="B2678">
        <v>102</v>
      </c>
      <c r="C2678">
        <v>2009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8</v>
      </c>
      <c r="M2678">
        <v>99</v>
      </c>
      <c r="N2678">
        <v>99</v>
      </c>
      <c r="O2678">
        <v>99</v>
      </c>
      <c r="P2678">
        <v>9999</v>
      </c>
      <c r="Q2678">
        <v>628</v>
      </c>
      <c r="R2678">
        <v>2164</v>
      </c>
      <c r="S2678">
        <v>2164</v>
      </c>
      <c r="T2678">
        <v>4.9108155947896321</v>
      </c>
      <c r="U2678">
        <v>6.1100283431756788</v>
      </c>
      <c r="V2678">
        <v>8</v>
      </c>
      <c r="W2678">
        <v>47.439001848428816</v>
      </c>
      <c r="X2678">
        <v>195.14426957021513</v>
      </c>
      <c r="Y2678">
        <v>180.11816081330875</v>
      </c>
      <c r="Z2678">
        <v>180.11816081330875</v>
      </c>
      <c r="AA2678">
        <v>35.018257426366851</v>
      </c>
      <c r="AB2678">
        <v>1.3607496717351424</v>
      </c>
      <c r="AC2678">
        <v>-16.826190168774723</v>
      </c>
    </row>
    <row r="2679" spans="1:29">
      <c r="A2679">
        <v>9</v>
      </c>
      <c r="B2679">
        <v>103</v>
      </c>
      <c r="C2679">
        <v>2009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11</v>
      </c>
      <c r="M2679">
        <v>99</v>
      </c>
      <c r="N2679">
        <v>99</v>
      </c>
      <c r="O2679">
        <v>99</v>
      </c>
      <c r="P2679">
        <v>9999</v>
      </c>
      <c r="Q2679">
        <v>1040</v>
      </c>
      <c r="R2679">
        <v>7033</v>
      </c>
      <c r="S2679">
        <v>7033</v>
      </c>
      <c r="T2679">
        <v>15.96015068306631</v>
      </c>
      <c r="U2679">
        <v>17.469163164402524</v>
      </c>
      <c r="V2679">
        <v>11</v>
      </c>
      <c r="W2679">
        <v>52.448315086023037</v>
      </c>
      <c r="X2679">
        <v>171.67273181576005</v>
      </c>
      <c r="Y2679">
        <v>158.45393146594631</v>
      </c>
      <c r="Z2679">
        <v>158.45393146594631</v>
      </c>
      <c r="AA2679">
        <v>34.131813836058562</v>
      </c>
      <c r="AB2679">
        <v>1.3743120008142291</v>
      </c>
      <c r="AC2679">
        <v>-16.127728791868059</v>
      </c>
    </row>
    <row r="2680" spans="1:29">
      <c r="A2680">
        <v>9</v>
      </c>
      <c r="B2680">
        <v>104</v>
      </c>
      <c r="C2680">
        <v>2009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14</v>
      </c>
      <c r="M2680">
        <v>99</v>
      </c>
      <c r="N2680">
        <v>99</v>
      </c>
      <c r="O2680">
        <v>99</v>
      </c>
      <c r="P2680">
        <v>9999</v>
      </c>
      <c r="Q2680">
        <v>1410</v>
      </c>
      <c r="R2680">
        <v>17794</v>
      </c>
      <c r="S2680">
        <v>17789</v>
      </c>
      <c r="T2680">
        <v>40.380338583034529</v>
      </c>
      <c r="U2680">
        <v>39.925316941426395</v>
      </c>
      <c r="V2680">
        <v>14</v>
      </c>
      <c r="W2680">
        <v>57.202821968632314</v>
      </c>
      <c r="X2680">
        <v>155.11161747462316</v>
      </c>
      <c r="Y2680">
        <v>143.1351579184001</v>
      </c>
      <c r="Z2680">
        <v>143.17538928551409</v>
      </c>
      <c r="AA2680">
        <v>29.339978193423175</v>
      </c>
      <c r="AB2680">
        <v>1.3902444800363856</v>
      </c>
      <c r="AC2680">
        <v>-10.948118577936988</v>
      </c>
    </row>
    <row r="2681" spans="1:29">
      <c r="A2681">
        <v>9</v>
      </c>
      <c r="B2681">
        <v>105</v>
      </c>
      <c r="C2681">
        <v>2009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17</v>
      </c>
      <c r="M2681">
        <v>99</v>
      </c>
      <c r="N2681">
        <v>99</v>
      </c>
      <c r="O2681">
        <v>99</v>
      </c>
      <c r="P2681">
        <v>9999</v>
      </c>
      <c r="Q2681">
        <v>1186</v>
      </c>
      <c r="R2681">
        <v>15425</v>
      </c>
      <c r="S2681">
        <v>15425</v>
      </c>
      <c r="T2681">
        <v>35.004311714246796</v>
      </c>
      <c r="U2681">
        <v>32.352920936304727</v>
      </c>
      <c r="V2681">
        <v>17</v>
      </c>
      <c r="W2681">
        <v>61.766288492706643</v>
      </c>
      <c r="X2681">
        <v>144.96333041259595</v>
      </c>
      <c r="Y2681">
        <v>133.80115397082716</v>
      </c>
      <c r="Z2681">
        <v>133.80115397082716</v>
      </c>
      <c r="AA2681">
        <v>25.510995601136461</v>
      </c>
      <c r="AB2681">
        <v>1.5149705672149123</v>
      </c>
      <c r="AC2681">
        <v>-8.4518153981256727</v>
      </c>
    </row>
    <row r="2682" spans="1:29">
      <c r="A2682">
        <v>9</v>
      </c>
      <c r="B2682">
        <v>106</v>
      </c>
      <c r="C2682">
        <v>2008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1</v>
      </c>
      <c r="M2682">
        <v>99</v>
      </c>
      <c r="N2682">
        <v>99</v>
      </c>
      <c r="O2682">
        <v>99</v>
      </c>
      <c r="P2682">
        <v>9999</v>
      </c>
      <c r="Q2682">
        <v>17</v>
      </c>
      <c r="R2682">
        <v>20</v>
      </c>
      <c r="S2682">
        <v>0</v>
      </c>
      <c r="T2682">
        <v>4.7143126532151608E-2</v>
      </c>
      <c r="U2682">
        <v>0</v>
      </c>
      <c r="V2682">
        <v>1</v>
      </c>
      <c r="X2682">
        <v>105.18418201516793</v>
      </c>
      <c r="Y2682">
        <v>0</v>
      </c>
    </row>
    <row r="2683" spans="1:29">
      <c r="A2683">
        <v>9</v>
      </c>
      <c r="B2683">
        <v>107</v>
      </c>
      <c r="C2683">
        <v>2008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2</v>
      </c>
      <c r="M2683">
        <v>99</v>
      </c>
      <c r="N2683">
        <v>99</v>
      </c>
      <c r="O2683">
        <v>99</v>
      </c>
      <c r="P2683">
        <v>9999</v>
      </c>
      <c r="Q2683">
        <v>122</v>
      </c>
      <c r="R2683">
        <v>206</v>
      </c>
      <c r="S2683">
        <v>206</v>
      </c>
      <c r="T2683">
        <v>0.48557420328116158</v>
      </c>
      <c r="U2683">
        <v>0.69322358089349223</v>
      </c>
      <c r="V2683">
        <v>2</v>
      </c>
      <c r="W2683">
        <v>36.660194174757272</v>
      </c>
      <c r="X2683">
        <v>225.56511586321503</v>
      </c>
      <c r="Y2683">
        <v>208.19660194174753</v>
      </c>
      <c r="Z2683">
        <v>208.19660194174753</v>
      </c>
      <c r="AA2683">
        <v>38.882675630431891</v>
      </c>
      <c r="AB2683">
        <v>1.5520321664808876</v>
      </c>
      <c r="AC2683">
        <v>1.0872538783318548</v>
      </c>
    </row>
    <row r="2684" spans="1:29">
      <c r="A2684">
        <v>9</v>
      </c>
      <c r="B2684">
        <v>108</v>
      </c>
      <c r="C2684">
        <v>2008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5</v>
      </c>
      <c r="M2684">
        <v>99</v>
      </c>
      <c r="N2684">
        <v>99</v>
      </c>
      <c r="O2684">
        <v>99</v>
      </c>
      <c r="P2684">
        <v>9999</v>
      </c>
      <c r="Q2684">
        <v>319</v>
      </c>
      <c r="R2684">
        <v>644</v>
      </c>
      <c r="S2684">
        <v>644</v>
      </c>
      <c r="T2684">
        <v>1.5180086743352821</v>
      </c>
      <c r="U2684">
        <v>2.0212562487870298</v>
      </c>
      <c r="V2684">
        <v>5</v>
      </c>
      <c r="W2684">
        <v>42.445652173913047</v>
      </c>
      <c r="X2684">
        <v>210.37849168590125</v>
      </c>
      <c r="Y2684">
        <v>194.17934782608688</v>
      </c>
      <c r="Z2684">
        <v>194.17934782608688</v>
      </c>
      <c r="AA2684">
        <v>33.191702157637501</v>
      </c>
      <c r="AB2684">
        <v>1.3859867810617172</v>
      </c>
      <c r="AC2684">
        <v>-12.379870658026659</v>
      </c>
    </row>
    <row r="2685" spans="1:29">
      <c r="A2685">
        <v>9</v>
      </c>
      <c r="B2685">
        <v>109</v>
      </c>
      <c r="C2685">
        <v>2008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8</v>
      </c>
      <c r="M2685">
        <v>99</v>
      </c>
      <c r="N2685">
        <v>99</v>
      </c>
      <c r="O2685">
        <v>99</v>
      </c>
      <c r="P2685">
        <v>9999</v>
      </c>
      <c r="Q2685">
        <v>645</v>
      </c>
      <c r="R2685">
        <v>2303</v>
      </c>
      <c r="S2685">
        <v>2301</v>
      </c>
      <c r="T2685">
        <v>5.4285310201772594</v>
      </c>
      <c r="U2685">
        <v>6.6932616941686716</v>
      </c>
      <c r="V2685">
        <v>8</v>
      </c>
      <c r="W2685">
        <v>47.467188179052577</v>
      </c>
      <c r="X2685">
        <v>194.92912584226437</v>
      </c>
      <c r="Y2685">
        <v>179.80898827616124</v>
      </c>
      <c r="Z2685">
        <v>179.96527596697061</v>
      </c>
      <c r="AA2685">
        <v>35.7482940609802</v>
      </c>
    </row>
    <row r="2686" spans="1:29">
      <c r="A2686">
        <v>9</v>
      </c>
      <c r="B2686">
        <v>110</v>
      </c>
      <c r="C2686">
        <v>2008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11</v>
      </c>
      <c r="M2686">
        <v>99</v>
      </c>
      <c r="N2686">
        <v>99</v>
      </c>
      <c r="O2686">
        <v>99</v>
      </c>
      <c r="P2686">
        <v>9999</v>
      </c>
      <c r="Q2686">
        <v>1155</v>
      </c>
      <c r="R2686">
        <v>7673</v>
      </c>
      <c r="S2686">
        <v>7673</v>
      </c>
      <c r="T2686">
        <v>18.086460494059963</v>
      </c>
      <c r="U2686">
        <v>19.842543683219944</v>
      </c>
      <c r="V2686">
        <v>11</v>
      </c>
      <c r="W2686">
        <v>52.431382770754574</v>
      </c>
      <c r="X2686">
        <v>173.34095904664323</v>
      </c>
      <c r="Y2686">
        <v>159.99251922325021</v>
      </c>
      <c r="Z2686">
        <v>159.99251922325021</v>
      </c>
      <c r="AA2686">
        <v>34.287734595992276</v>
      </c>
      <c r="AB2686">
        <v>1.3683184773061301</v>
      </c>
      <c r="AC2686">
        <v>-17.669832361255249</v>
      </c>
    </row>
    <row r="2687" spans="1:29">
      <c r="A2687">
        <v>9</v>
      </c>
      <c r="B2687">
        <v>111</v>
      </c>
      <c r="C2687">
        <v>2008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14</v>
      </c>
      <c r="M2687">
        <v>99</v>
      </c>
      <c r="N2687">
        <v>99</v>
      </c>
      <c r="O2687">
        <v>99</v>
      </c>
      <c r="P2687">
        <v>9999</v>
      </c>
      <c r="Q2687">
        <v>1536</v>
      </c>
      <c r="R2687">
        <v>18416</v>
      </c>
      <c r="S2687">
        <v>18411</v>
      </c>
      <c r="T2687">
        <v>43.4093909108052</v>
      </c>
      <c r="U2687">
        <v>42.69577587726139</v>
      </c>
      <c r="V2687">
        <v>14</v>
      </c>
      <c r="W2687">
        <v>57.163869425886702</v>
      </c>
      <c r="X2687">
        <v>155.43646158176125</v>
      </c>
      <c r="Y2687">
        <v>143.4356592093844</v>
      </c>
      <c r="Z2687">
        <v>143.47461300309723</v>
      </c>
      <c r="AA2687">
        <v>29.498441756362038</v>
      </c>
      <c r="AB2687">
        <v>1.3910685631698576</v>
      </c>
      <c r="AC2687">
        <v>-12.965869694376799</v>
      </c>
    </row>
    <row r="2688" spans="1:29">
      <c r="A2688">
        <v>9</v>
      </c>
      <c r="B2688">
        <v>112</v>
      </c>
      <c r="C2688">
        <v>2008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17</v>
      </c>
      <c r="M2688">
        <v>99</v>
      </c>
      <c r="N2688">
        <v>99</v>
      </c>
      <c r="O2688">
        <v>99</v>
      </c>
      <c r="P2688">
        <v>9999</v>
      </c>
      <c r="Q2688">
        <v>1171</v>
      </c>
      <c r="R2688">
        <v>12494</v>
      </c>
      <c r="S2688">
        <v>12493</v>
      </c>
      <c r="T2688">
        <v>29.450311144635112</v>
      </c>
      <c r="U2688">
        <v>26.835736487401277</v>
      </c>
      <c r="V2688">
        <v>17</v>
      </c>
      <c r="W2688">
        <v>61.489714239974383</v>
      </c>
      <c r="X2688">
        <v>143.98156185391451</v>
      </c>
      <c r="Y2688">
        <v>132.88609732671691</v>
      </c>
      <c r="Z2688">
        <v>132.89673417113596</v>
      </c>
      <c r="AA2688">
        <v>25.136769636638927</v>
      </c>
      <c r="AB2688">
        <v>1.3854490842754288</v>
      </c>
      <c r="AC2688">
        <v>-9.4383656735749355</v>
      </c>
    </row>
    <row r="2689" spans="1:29">
      <c r="A2689">
        <v>9</v>
      </c>
      <c r="B2689">
        <v>113</v>
      </c>
      <c r="C2689">
        <v>2007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1</v>
      </c>
      <c r="M2689">
        <v>99</v>
      </c>
      <c r="N2689">
        <v>99</v>
      </c>
      <c r="O2689">
        <v>99</v>
      </c>
      <c r="P2689">
        <v>9999</v>
      </c>
      <c r="Q2689">
        <v>8</v>
      </c>
      <c r="R2689">
        <v>8</v>
      </c>
      <c r="S2689">
        <v>0</v>
      </c>
      <c r="T2689">
        <v>1.8219914366402475E-2</v>
      </c>
      <c r="U2689">
        <v>0</v>
      </c>
      <c r="V2689">
        <v>1</v>
      </c>
      <c r="X2689">
        <v>118.90574214517876</v>
      </c>
      <c r="Y2689">
        <v>0</v>
      </c>
    </row>
    <row r="2690" spans="1:29">
      <c r="A2690">
        <v>9</v>
      </c>
      <c r="B2690">
        <v>114</v>
      </c>
      <c r="C2690">
        <v>2007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2</v>
      </c>
      <c r="M2690">
        <v>99</v>
      </c>
      <c r="N2690">
        <v>99</v>
      </c>
      <c r="O2690">
        <v>99</v>
      </c>
      <c r="P2690">
        <v>9999</v>
      </c>
      <c r="Q2690">
        <v>115</v>
      </c>
      <c r="R2690">
        <v>167</v>
      </c>
      <c r="S2690">
        <v>167</v>
      </c>
      <c r="T2690">
        <v>0.38034071239865186</v>
      </c>
      <c r="U2690">
        <v>0.53750818773450437</v>
      </c>
      <c r="V2690">
        <v>2</v>
      </c>
      <c r="W2690">
        <v>37.311377245508979</v>
      </c>
      <c r="X2690">
        <v>225.66611089846296</v>
      </c>
      <c r="Y2690">
        <v>208.28982035928152</v>
      </c>
      <c r="Z2690">
        <v>208.28982035928152</v>
      </c>
      <c r="AA2690">
        <v>35.702132033034793</v>
      </c>
      <c r="AB2690">
        <v>1.5472757268991837</v>
      </c>
      <c r="AC2690">
        <v>-3.6429420413724638</v>
      </c>
    </row>
    <row r="2691" spans="1:29">
      <c r="A2691">
        <v>9</v>
      </c>
      <c r="B2691">
        <v>115</v>
      </c>
      <c r="C2691">
        <v>2007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5</v>
      </c>
      <c r="M2691">
        <v>99</v>
      </c>
      <c r="N2691">
        <v>99</v>
      </c>
      <c r="O2691">
        <v>99</v>
      </c>
      <c r="P2691">
        <v>9999</v>
      </c>
      <c r="Q2691">
        <v>313</v>
      </c>
      <c r="R2691">
        <v>643</v>
      </c>
      <c r="S2691">
        <v>641</v>
      </c>
      <c r="T2691">
        <v>1.4644256171995995</v>
      </c>
      <c r="U2691">
        <v>1.9539999712891327</v>
      </c>
      <c r="V2691">
        <v>5</v>
      </c>
      <c r="W2691">
        <v>42.536661466458654</v>
      </c>
      <c r="X2691">
        <v>213.44742699527737</v>
      </c>
      <c r="Y2691">
        <v>196.65863141524125</v>
      </c>
      <c r="Z2691">
        <v>197.27223088923569</v>
      </c>
      <c r="AA2691">
        <v>34.356252470120538</v>
      </c>
      <c r="AB2691">
        <v>1.3826360540423213</v>
      </c>
      <c r="AC2691">
        <v>-9.3206876855529472</v>
      </c>
    </row>
    <row r="2692" spans="1:29">
      <c r="A2692">
        <v>9</v>
      </c>
      <c r="B2692">
        <v>116</v>
      </c>
      <c r="C2692">
        <v>2007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8</v>
      </c>
      <c r="M2692">
        <v>99</v>
      </c>
      <c r="N2692">
        <v>99</v>
      </c>
      <c r="O2692">
        <v>99</v>
      </c>
      <c r="P2692">
        <v>9999</v>
      </c>
      <c r="Q2692">
        <v>684</v>
      </c>
      <c r="R2692">
        <v>2377</v>
      </c>
      <c r="S2692">
        <v>2377</v>
      </c>
      <c r="T2692">
        <v>5.4135920561173361</v>
      </c>
      <c r="U2692">
        <v>6.6958419327499046</v>
      </c>
      <c r="V2692">
        <v>8</v>
      </c>
      <c r="W2692">
        <v>47.490113588557008</v>
      </c>
      <c r="X2692">
        <v>197.50302077830551</v>
      </c>
      <c r="Y2692">
        <v>182.29528817837624</v>
      </c>
      <c r="Z2692">
        <v>182.29528817837624</v>
      </c>
      <c r="AA2692">
        <v>33.731747380361867</v>
      </c>
      <c r="AB2692">
        <v>1.4139186810918511</v>
      </c>
      <c r="AC2692">
        <v>-14.226887326329123</v>
      </c>
    </row>
    <row r="2693" spans="1:29">
      <c r="A2693">
        <v>9</v>
      </c>
      <c r="B2693">
        <v>117</v>
      </c>
      <c r="C2693">
        <v>2007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11</v>
      </c>
      <c r="M2693">
        <v>99</v>
      </c>
      <c r="N2693">
        <v>99</v>
      </c>
      <c r="O2693">
        <v>99</v>
      </c>
      <c r="P2693">
        <v>9999</v>
      </c>
      <c r="Q2693">
        <v>1176</v>
      </c>
      <c r="R2693">
        <v>8133</v>
      </c>
      <c r="S2693">
        <v>8132</v>
      </c>
      <c r="T2693">
        <v>18.522820442743924</v>
      </c>
      <c r="U2693">
        <v>20.35332072599784</v>
      </c>
      <c r="V2693">
        <v>11</v>
      </c>
      <c r="W2693">
        <v>52.458312838170201</v>
      </c>
      <c r="X2693">
        <v>175.48142946909596</v>
      </c>
      <c r="Y2693">
        <v>161.95111275052201</v>
      </c>
      <c r="Z2693">
        <v>161.97102803738255</v>
      </c>
      <c r="AA2693">
        <v>33.146215809720076</v>
      </c>
      <c r="AB2693">
        <v>1.3792105880020928</v>
      </c>
      <c r="AC2693">
        <v>-17.110994146308204</v>
      </c>
    </row>
    <row r="2694" spans="1:29">
      <c r="A2694">
        <v>9</v>
      </c>
      <c r="B2694">
        <v>118</v>
      </c>
      <c r="C2694">
        <v>2007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14</v>
      </c>
      <c r="M2694">
        <v>99</v>
      </c>
      <c r="N2694">
        <v>99</v>
      </c>
      <c r="O2694">
        <v>99</v>
      </c>
      <c r="P2694">
        <v>9999</v>
      </c>
      <c r="Q2694">
        <v>1504</v>
      </c>
      <c r="R2694">
        <v>18948</v>
      </c>
      <c r="S2694">
        <v>18943</v>
      </c>
      <c r="T2694">
        <v>43.153867176824271</v>
      </c>
      <c r="U2694">
        <v>42.660119126601998</v>
      </c>
      <c r="V2694">
        <v>14</v>
      </c>
      <c r="W2694">
        <v>57.119991553608195</v>
      </c>
      <c r="X2694">
        <v>157.89247918291949</v>
      </c>
      <c r="Y2694">
        <v>145.69951973823157</v>
      </c>
      <c r="Z2694">
        <v>145.73797708916283</v>
      </c>
      <c r="AA2694">
        <v>28.94026814805332</v>
      </c>
      <c r="AB2694">
        <v>1.3995847680737248</v>
      </c>
      <c r="AC2694">
        <v>-14.265101250842838</v>
      </c>
    </row>
    <row r="2695" spans="1:29">
      <c r="A2695">
        <v>9</v>
      </c>
      <c r="B2695">
        <v>119</v>
      </c>
      <c r="C2695">
        <v>2007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17</v>
      </c>
      <c r="M2695">
        <v>99</v>
      </c>
      <c r="N2695">
        <v>99</v>
      </c>
      <c r="O2695">
        <v>99</v>
      </c>
      <c r="P2695">
        <v>9999</v>
      </c>
      <c r="Q2695">
        <v>1199</v>
      </c>
      <c r="R2695">
        <v>12958</v>
      </c>
      <c r="S2695">
        <v>12956</v>
      </c>
      <c r="T2695">
        <v>29.511706294980407</v>
      </c>
      <c r="U2695">
        <v>26.699015271414204</v>
      </c>
      <c r="V2695">
        <v>17</v>
      </c>
      <c r="W2695">
        <v>61.490583513430096</v>
      </c>
      <c r="X2695">
        <v>144.47176367954052</v>
      </c>
      <c r="Y2695">
        <v>133.33884858774539</v>
      </c>
      <c r="Z2695">
        <v>133.3594319234335</v>
      </c>
      <c r="AA2695">
        <v>25.152816820316403</v>
      </c>
      <c r="AB2695">
        <v>1.1465228311704121</v>
      </c>
      <c r="AC2695">
        <v>-17.468235818649756</v>
      </c>
    </row>
    <row r="2696" spans="1:29">
      <c r="A2696">
        <v>9</v>
      </c>
      <c r="B2696">
        <v>120</v>
      </c>
      <c r="C2696">
        <v>2006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1</v>
      </c>
      <c r="M2696">
        <v>99</v>
      </c>
      <c r="N2696">
        <v>99</v>
      </c>
      <c r="O2696">
        <v>99</v>
      </c>
      <c r="P2696">
        <v>9999</v>
      </c>
      <c r="Q2696">
        <v>13</v>
      </c>
      <c r="R2696">
        <v>16</v>
      </c>
      <c r="S2696">
        <v>0</v>
      </c>
      <c r="T2696">
        <v>3.6217941462752097E-2</v>
      </c>
      <c r="U2696">
        <v>0</v>
      </c>
      <c r="V2696">
        <v>1</v>
      </c>
      <c r="X2696">
        <v>117.18580715059583</v>
      </c>
      <c r="Y2696">
        <v>0</v>
      </c>
    </row>
    <row r="2697" spans="1:29">
      <c r="A2697">
        <v>9</v>
      </c>
      <c r="B2697">
        <v>121</v>
      </c>
      <c r="C2697">
        <v>2006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2</v>
      </c>
      <c r="M2697">
        <v>99</v>
      </c>
      <c r="N2697">
        <v>99</v>
      </c>
      <c r="O2697">
        <v>99</v>
      </c>
      <c r="P2697">
        <v>9999</v>
      </c>
      <c r="Q2697">
        <v>81</v>
      </c>
      <c r="R2697">
        <v>104</v>
      </c>
      <c r="S2697">
        <v>104</v>
      </c>
      <c r="T2697">
        <v>0.23541661950788875</v>
      </c>
      <c r="U2697">
        <v>0.32980676165814599</v>
      </c>
      <c r="V2697">
        <v>2</v>
      </c>
      <c r="W2697">
        <v>37.528846153846146</v>
      </c>
      <c r="X2697">
        <v>220.16626385532112</v>
      </c>
      <c r="Y2697">
        <v>203.21346153846139</v>
      </c>
      <c r="Z2697">
        <v>203.21346153846139</v>
      </c>
      <c r="AA2697">
        <v>37.403388518063245</v>
      </c>
      <c r="AB2697">
        <v>1.7864701485656125</v>
      </c>
      <c r="AC2697">
        <v>-13.163088514413282</v>
      </c>
    </row>
    <row r="2698" spans="1:29">
      <c r="A2698">
        <v>9</v>
      </c>
      <c r="B2698">
        <v>122</v>
      </c>
      <c r="C2698">
        <v>2006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5</v>
      </c>
      <c r="M2698">
        <v>99</v>
      </c>
      <c r="N2698">
        <v>99</v>
      </c>
      <c r="O2698">
        <v>99</v>
      </c>
      <c r="P2698">
        <v>9999</v>
      </c>
      <c r="Q2698">
        <v>330</v>
      </c>
      <c r="R2698">
        <v>637</v>
      </c>
      <c r="S2698">
        <v>635</v>
      </c>
      <c r="T2698">
        <v>1.4419267944858181</v>
      </c>
      <c r="U2698">
        <v>1.9439048545054689</v>
      </c>
      <c r="V2698">
        <v>5</v>
      </c>
      <c r="W2698">
        <v>42.492913385826782</v>
      </c>
      <c r="X2698">
        <v>212.40052317284935</v>
      </c>
      <c r="Y2698">
        <v>195.55180533751965</v>
      </c>
      <c r="Z2698">
        <v>196.16771653543316</v>
      </c>
      <c r="AA2698">
        <v>34.886507740742296</v>
      </c>
      <c r="AB2698">
        <v>1.4034367884837062</v>
      </c>
      <c r="AC2698">
        <v>-18.347543203423161</v>
      </c>
    </row>
    <row r="2699" spans="1:29">
      <c r="A2699">
        <v>9</v>
      </c>
      <c r="B2699">
        <v>123</v>
      </c>
      <c r="C2699">
        <v>2006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8</v>
      </c>
      <c r="M2699">
        <v>99</v>
      </c>
      <c r="N2699">
        <v>99</v>
      </c>
      <c r="O2699">
        <v>99</v>
      </c>
      <c r="P2699">
        <v>9999</v>
      </c>
      <c r="Q2699">
        <v>746</v>
      </c>
      <c r="R2699">
        <v>2316</v>
      </c>
      <c r="S2699">
        <v>2311</v>
      </c>
      <c r="T2699">
        <v>5.2425470267333676</v>
      </c>
      <c r="U2699">
        <v>6.4731868579038618</v>
      </c>
      <c r="V2699">
        <v>8</v>
      </c>
      <c r="W2699">
        <v>47.515361315447841</v>
      </c>
      <c r="X2699">
        <v>194.36165952804683</v>
      </c>
      <c r="Y2699">
        <v>179.10423143350579</v>
      </c>
      <c r="Z2699">
        <v>179.49173517957564</v>
      </c>
      <c r="AA2699">
        <v>34.80713898522437</v>
      </c>
      <c r="AB2699">
        <v>1.3815882521057825</v>
      </c>
      <c r="AC2699">
        <v>-16.301364413982125</v>
      </c>
    </row>
    <row r="2700" spans="1:29">
      <c r="A2700">
        <v>9</v>
      </c>
      <c r="B2700">
        <v>124</v>
      </c>
      <c r="C2700">
        <v>2006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11</v>
      </c>
      <c r="M2700">
        <v>99</v>
      </c>
      <c r="N2700">
        <v>99</v>
      </c>
      <c r="O2700">
        <v>99</v>
      </c>
      <c r="P2700">
        <v>9999</v>
      </c>
      <c r="Q2700">
        <v>1286</v>
      </c>
      <c r="R2700">
        <v>8013</v>
      </c>
      <c r="S2700">
        <v>7989</v>
      </c>
      <c r="T2700">
        <v>18.138397808814535</v>
      </c>
      <c r="U2700">
        <v>19.95333248835518</v>
      </c>
      <c r="V2700">
        <v>11</v>
      </c>
      <c r="W2700">
        <v>52.432219301539611</v>
      </c>
      <c r="X2700">
        <v>173.31869568938538</v>
      </c>
      <c r="Y2700">
        <v>159.56827655060533</v>
      </c>
      <c r="Z2700">
        <v>160.04764050569537</v>
      </c>
      <c r="AA2700">
        <v>32.283124634865814</v>
      </c>
      <c r="AB2700">
        <v>1.3811920285300083</v>
      </c>
      <c r="AC2700">
        <v>-16.524197041121337</v>
      </c>
    </row>
    <row r="2701" spans="1:29">
      <c r="A2701">
        <v>9</v>
      </c>
      <c r="B2701">
        <v>125</v>
      </c>
      <c r="C2701">
        <v>2006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14</v>
      </c>
      <c r="M2701">
        <v>99</v>
      </c>
      <c r="N2701">
        <v>99</v>
      </c>
      <c r="O2701">
        <v>99</v>
      </c>
      <c r="P2701">
        <v>9999</v>
      </c>
      <c r="Q2701">
        <v>1543</v>
      </c>
      <c r="R2701">
        <v>18839</v>
      </c>
      <c r="S2701">
        <v>18800</v>
      </c>
      <c r="T2701">
        <v>42.644362451049183</v>
      </c>
      <c r="U2701">
        <v>42.194043765601776</v>
      </c>
      <c r="V2701">
        <v>14</v>
      </c>
      <c r="W2701">
        <v>57.144840425531918</v>
      </c>
      <c r="X2701">
        <v>155.80062958074853</v>
      </c>
      <c r="Y2701">
        <v>143.52235787462237</v>
      </c>
      <c r="Z2701">
        <v>143.82009042553253</v>
      </c>
      <c r="AA2701">
        <v>28.295738892274361</v>
      </c>
      <c r="AB2701">
        <v>1.4036919314313685</v>
      </c>
      <c r="AC2701">
        <v>-15.282565033629252</v>
      </c>
    </row>
    <row r="2702" spans="1:29">
      <c r="A2702">
        <v>9</v>
      </c>
      <c r="B2702">
        <v>126</v>
      </c>
      <c r="C2702">
        <v>2006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17</v>
      </c>
      <c r="M2702">
        <v>99</v>
      </c>
      <c r="N2702">
        <v>99</v>
      </c>
      <c r="O2702">
        <v>99</v>
      </c>
      <c r="P2702">
        <v>9999</v>
      </c>
      <c r="Q2702">
        <v>1270</v>
      </c>
      <c r="R2702">
        <v>13459</v>
      </c>
      <c r="S2702">
        <v>13439</v>
      </c>
      <c r="T2702">
        <v>30.466079634198792</v>
      </c>
      <c r="U2702">
        <v>27.748809724709862</v>
      </c>
      <c r="V2702">
        <v>17</v>
      </c>
      <c r="W2702">
        <v>61.496242279931522</v>
      </c>
      <c r="X2702">
        <v>143.34522799752071</v>
      </c>
      <c r="Y2702">
        <v>132.11673229809037</v>
      </c>
      <c r="Z2702">
        <v>132.31334920753017</v>
      </c>
      <c r="AA2702">
        <v>24.934420579772965</v>
      </c>
      <c r="AB2702">
        <v>1.3932100777140679</v>
      </c>
      <c r="AC2702">
        <v>-10.82143912308505</v>
      </c>
    </row>
    <row r="2703" spans="1:29">
      <c r="A2703">
        <v>9</v>
      </c>
      <c r="B2703">
        <v>127</v>
      </c>
      <c r="C2703">
        <v>2005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1</v>
      </c>
      <c r="M2703">
        <v>99</v>
      </c>
      <c r="N2703">
        <v>99</v>
      </c>
      <c r="O2703">
        <v>99</v>
      </c>
      <c r="P2703">
        <v>9999</v>
      </c>
      <c r="Q2703">
        <v>68</v>
      </c>
      <c r="R2703">
        <v>142</v>
      </c>
      <c r="S2703">
        <v>0</v>
      </c>
      <c r="T2703">
        <v>0.36306689251813745</v>
      </c>
      <c r="U2703">
        <v>0</v>
      </c>
      <c r="V2703">
        <v>1</v>
      </c>
      <c r="X2703">
        <v>123.11430882150978</v>
      </c>
      <c r="Y2703">
        <v>0</v>
      </c>
    </row>
    <row r="2704" spans="1:29">
      <c r="A2704">
        <v>9</v>
      </c>
      <c r="B2704">
        <v>128</v>
      </c>
      <c r="C2704">
        <v>2005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2</v>
      </c>
      <c r="M2704">
        <v>99</v>
      </c>
      <c r="N2704">
        <v>99</v>
      </c>
      <c r="O2704">
        <v>99</v>
      </c>
      <c r="P2704">
        <v>9999</v>
      </c>
      <c r="Q2704">
        <v>122</v>
      </c>
      <c r="R2704">
        <v>162</v>
      </c>
      <c r="S2704">
        <v>162</v>
      </c>
      <c r="T2704">
        <v>0.41420307456294542</v>
      </c>
      <c r="U2704">
        <v>0.61155689874219377</v>
      </c>
      <c r="V2704">
        <v>2</v>
      </c>
      <c r="W2704">
        <v>37.327160493827151</v>
      </c>
      <c r="X2704">
        <v>229.22033626258968</v>
      </c>
      <c r="Y2704">
        <v>211.57037037037031</v>
      </c>
      <c r="Z2704">
        <v>211.57037037037031</v>
      </c>
      <c r="AA2704">
        <v>35.732122161772679</v>
      </c>
      <c r="AB2704">
        <v>1.4649411015573459</v>
      </c>
      <c r="AC2704">
        <v>-1.5133275977016587</v>
      </c>
    </row>
    <row r="2705" spans="1:29">
      <c r="A2705">
        <v>9</v>
      </c>
      <c r="B2705">
        <v>129</v>
      </c>
      <c r="C2705">
        <v>2005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5</v>
      </c>
      <c r="M2705">
        <v>99</v>
      </c>
      <c r="N2705">
        <v>99</v>
      </c>
      <c r="O2705">
        <v>99</v>
      </c>
      <c r="P2705">
        <v>9999</v>
      </c>
      <c r="Q2705">
        <v>310</v>
      </c>
      <c r="R2705">
        <v>584</v>
      </c>
      <c r="S2705">
        <v>583</v>
      </c>
      <c r="T2705">
        <v>1.4931765157083963</v>
      </c>
      <c r="U2705">
        <v>2.0384355652817936</v>
      </c>
      <c r="V2705">
        <v>5</v>
      </c>
      <c r="W2705">
        <v>42.49228130360207</v>
      </c>
      <c r="X2705">
        <v>212.28813873758875</v>
      </c>
      <c r="Y2705">
        <v>195.62174657534248</v>
      </c>
      <c r="Z2705">
        <v>195.95728987993127</v>
      </c>
      <c r="AA2705">
        <v>33.309705458505739</v>
      </c>
      <c r="AB2705">
        <v>1.3809008829327103</v>
      </c>
      <c r="AC2705">
        <v>-16.475097933900688</v>
      </c>
    </row>
    <row r="2706" spans="1:29">
      <c r="A2706">
        <v>9</v>
      </c>
      <c r="B2706">
        <v>130</v>
      </c>
      <c r="C2706">
        <v>2005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8</v>
      </c>
      <c r="M2706">
        <v>99</v>
      </c>
      <c r="N2706">
        <v>99</v>
      </c>
      <c r="O2706">
        <v>99</v>
      </c>
      <c r="P2706">
        <v>9999</v>
      </c>
      <c r="Q2706">
        <v>730</v>
      </c>
      <c r="R2706">
        <v>2076</v>
      </c>
      <c r="S2706">
        <v>2072</v>
      </c>
      <c r="T2706">
        <v>5.3079356962510804</v>
      </c>
      <c r="U2706">
        <v>6.6507687043468948</v>
      </c>
      <c r="V2706">
        <v>8</v>
      </c>
      <c r="W2706">
        <v>47.564189189189186</v>
      </c>
      <c r="X2706">
        <v>194.91203184722687</v>
      </c>
      <c r="Y2706">
        <v>179.54672447013525</v>
      </c>
      <c r="Z2706">
        <v>179.89333976834021</v>
      </c>
      <c r="AA2706">
        <v>32.69975992680191</v>
      </c>
      <c r="AB2706">
        <v>1.3202211917310802</v>
      </c>
      <c r="AC2706">
        <v>-9.6828405003471865</v>
      </c>
    </row>
    <row r="2707" spans="1:29">
      <c r="A2707">
        <v>9</v>
      </c>
      <c r="B2707">
        <v>131</v>
      </c>
      <c r="C2707">
        <v>2005</v>
      </c>
      <c r="D2707">
        <v>99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99</v>
      </c>
      <c r="L2707">
        <v>11</v>
      </c>
      <c r="M2707">
        <v>99</v>
      </c>
      <c r="N2707">
        <v>99</v>
      </c>
      <c r="O2707">
        <v>99</v>
      </c>
      <c r="P2707">
        <v>9999</v>
      </c>
      <c r="Q2707">
        <v>1287</v>
      </c>
      <c r="R2707">
        <v>6823</v>
      </c>
      <c r="S2707">
        <v>6791</v>
      </c>
      <c r="T2707">
        <v>17.445108504586276</v>
      </c>
      <c r="U2707">
        <v>19.338645528796736</v>
      </c>
      <c r="V2707">
        <v>11</v>
      </c>
      <c r="W2707">
        <v>52.416286261228088</v>
      </c>
      <c r="X2707">
        <v>172.8688844642966</v>
      </c>
      <c r="Y2707">
        <v>158.84870291660604</v>
      </c>
      <c r="Z2707">
        <v>159.59721690472725</v>
      </c>
      <c r="AA2707">
        <v>32.124935983013081</v>
      </c>
      <c r="AB2707">
        <v>1.3959867768230401</v>
      </c>
      <c r="AC2707">
        <v>-17.14259997258953</v>
      </c>
    </row>
    <row r="2708" spans="1:29">
      <c r="A2708">
        <v>9</v>
      </c>
      <c r="B2708">
        <v>132</v>
      </c>
      <c r="C2708">
        <v>2005</v>
      </c>
      <c r="D2708">
        <v>99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99</v>
      </c>
      <c r="L2708">
        <v>14</v>
      </c>
      <c r="M2708">
        <v>99</v>
      </c>
      <c r="N2708">
        <v>99</v>
      </c>
      <c r="O2708">
        <v>99</v>
      </c>
      <c r="P2708">
        <v>9999</v>
      </c>
      <c r="Q2708">
        <v>1679</v>
      </c>
      <c r="R2708">
        <v>16909</v>
      </c>
      <c r="S2708">
        <v>16795</v>
      </c>
      <c r="T2708">
        <v>43.233085109782991</v>
      </c>
      <c r="U2708">
        <v>42.75657990983207</v>
      </c>
      <c r="V2708">
        <v>14</v>
      </c>
      <c r="W2708">
        <v>57.138791306936596</v>
      </c>
      <c r="X2708">
        <v>154.5172498480967</v>
      </c>
      <c r="Y2708">
        <v>141.71571943935203</v>
      </c>
      <c r="Z2708">
        <v>142.67764810955663</v>
      </c>
      <c r="AA2708">
        <v>28.098693233368319</v>
      </c>
      <c r="AB2708">
        <v>1.406010943646802</v>
      </c>
      <c r="AC2708">
        <v>-15.62528686321474</v>
      </c>
    </row>
    <row r="2709" spans="1:29">
      <c r="A2709">
        <v>9</v>
      </c>
      <c r="B2709">
        <v>133</v>
      </c>
      <c r="C2709">
        <v>2005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17</v>
      </c>
      <c r="M2709">
        <v>99</v>
      </c>
      <c r="N2709">
        <v>99</v>
      </c>
      <c r="O2709">
        <v>99</v>
      </c>
      <c r="P2709">
        <v>9999</v>
      </c>
      <c r="Q2709">
        <v>1345</v>
      </c>
      <c r="R2709">
        <v>11675</v>
      </c>
      <c r="S2709">
        <v>11635</v>
      </c>
      <c r="T2709">
        <v>29.850746268656724</v>
      </c>
      <c r="U2709">
        <v>27.309558070989141</v>
      </c>
      <c r="V2709">
        <v>17</v>
      </c>
      <c r="W2709">
        <v>61.464976364417709</v>
      </c>
      <c r="X2709">
        <v>142.49665345059998</v>
      </c>
      <c r="Y2709">
        <v>131.09640256959258</v>
      </c>
      <c r="Z2709">
        <v>131.54709926944503</v>
      </c>
      <c r="AA2709">
        <v>24.423592174665316</v>
      </c>
      <c r="AB2709">
        <v>1.3993822035649393</v>
      </c>
      <c r="AC2709">
        <v>-8.312875126592866</v>
      </c>
    </row>
    <row r="2710" spans="1:29">
      <c r="A2710">
        <v>9</v>
      </c>
      <c r="B2710">
        <v>134</v>
      </c>
      <c r="C2710">
        <v>2004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1</v>
      </c>
      <c r="M2710">
        <v>99</v>
      </c>
      <c r="N2710">
        <v>99</v>
      </c>
      <c r="O2710">
        <v>99</v>
      </c>
      <c r="P2710">
        <v>9999</v>
      </c>
      <c r="Q2710">
        <v>65</v>
      </c>
      <c r="R2710">
        <v>118</v>
      </c>
      <c r="S2710">
        <v>0</v>
      </c>
      <c r="T2710">
        <v>0.31002863823861704</v>
      </c>
      <c r="U2710">
        <v>0</v>
      </c>
      <c r="V2710">
        <v>1</v>
      </c>
      <c r="X2710">
        <v>124.42018473290848</v>
      </c>
      <c r="Y2710">
        <v>0</v>
      </c>
    </row>
    <row r="2711" spans="1:29">
      <c r="A2711">
        <v>9</v>
      </c>
      <c r="B2711">
        <v>135</v>
      </c>
      <c r="C2711">
        <v>2004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2</v>
      </c>
      <c r="M2711">
        <v>99</v>
      </c>
      <c r="N2711">
        <v>99</v>
      </c>
      <c r="O2711">
        <v>99</v>
      </c>
      <c r="P2711">
        <v>9999</v>
      </c>
      <c r="Q2711">
        <v>111</v>
      </c>
      <c r="R2711">
        <v>173</v>
      </c>
      <c r="S2711">
        <v>173</v>
      </c>
      <c r="T2711">
        <v>0.45453351199390446</v>
      </c>
      <c r="U2711">
        <v>0.6304519438799413</v>
      </c>
      <c r="V2711">
        <v>2</v>
      </c>
      <c r="W2711">
        <v>37.057803468208071</v>
      </c>
      <c r="X2711">
        <v>213.66742026190036</v>
      </c>
      <c r="Y2711">
        <v>197.21502890173403</v>
      </c>
      <c r="Z2711">
        <v>197.21502890173403</v>
      </c>
      <c r="AA2711">
        <v>41.77894627879968</v>
      </c>
      <c r="AB2711">
        <v>1.8891567151306476</v>
      </c>
      <c r="AC2711">
        <v>19.544294582071974</v>
      </c>
    </row>
    <row r="2712" spans="1:29">
      <c r="A2712">
        <v>9</v>
      </c>
      <c r="B2712">
        <v>136</v>
      </c>
      <c r="C2712">
        <v>2004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9999</v>
      </c>
      <c r="Q2712">
        <v>308</v>
      </c>
      <c r="R2712">
        <v>553</v>
      </c>
      <c r="S2712">
        <v>550</v>
      </c>
      <c r="T2712">
        <v>1.4529308215758912</v>
      </c>
      <c r="U2712">
        <v>2.0080251601292849</v>
      </c>
      <c r="V2712">
        <v>5</v>
      </c>
      <c r="W2712">
        <v>42.527272727272717</v>
      </c>
      <c r="X2712">
        <v>213.52006880621605</v>
      </c>
      <c r="Y2712">
        <v>196.50705244122963</v>
      </c>
      <c r="Z2712">
        <v>197.57890909090904</v>
      </c>
      <c r="AA2712">
        <v>34.097888906805672</v>
      </c>
      <c r="AB2712">
        <v>1.3246549527337801</v>
      </c>
      <c r="AC2712">
        <v>-5.9683673504670232</v>
      </c>
    </row>
    <row r="2713" spans="1:29">
      <c r="A2713">
        <v>9</v>
      </c>
      <c r="B2713">
        <v>137</v>
      </c>
      <c r="C2713">
        <v>2004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8</v>
      </c>
      <c r="M2713">
        <v>99</v>
      </c>
      <c r="N2713">
        <v>99</v>
      </c>
      <c r="O2713">
        <v>99</v>
      </c>
      <c r="P2713">
        <v>9999</v>
      </c>
      <c r="Q2713">
        <v>787</v>
      </c>
      <c r="R2713">
        <v>2142</v>
      </c>
      <c r="S2713">
        <v>2135</v>
      </c>
      <c r="T2713">
        <v>5.6278079924331994</v>
      </c>
      <c r="U2713">
        <v>7.0634096451412249</v>
      </c>
      <c r="V2713">
        <v>8</v>
      </c>
      <c r="W2713">
        <v>47.511475409836066</v>
      </c>
      <c r="X2713">
        <v>194.04299097753997</v>
      </c>
      <c r="Y2713">
        <v>178.45513538748858</v>
      </c>
      <c r="Z2713">
        <v>179.04023419203776</v>
      </c>
      <c r="AA2713">
        <v>34.458676156728835</v>
      </c>
      <c r="AB2713">
        <v>1.3583756749218703</v>
      </c>
      <c r="AC2713">
        <v>-18.224234035296082</v>
      </c>
    </row>
    <row r="2714" spans="1:29">
      <c r="A2714">
        <v>9</v>
      </c>
      <c r="B2714">
        <v>138</v>
      </c>
      <c r="C2714">
        <v>2004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11</v>
      </c>
      <c r="M2714">
        <v>99</v>
      </c>
      <c r="N2714">
        <v>99</v>
      </c>
      <c r="O2714">
        <v>99</v>
      </c>
      <c r="P2714">
        <v>9999</v>
      </c>
      <c r="Q2714">
        <v>1400</v>
      </c>
      <c r="R2714">
        <v>7483</v>
      </c>
      <c r="S2714">
        <v>7455</v>
      </c>
      <c r="T2714">
        <v>19.660544914742125</v>
      </c>
      <c r="U2714">
        <v>21.598152123995035</v>
      </c>
      <c r="V2714">
        <v>11</v>
      </c>
      <c r="W2714">
        <v>52.443460764587513</v>
      </c>
      <c r="X2714">
        <v>169.91073591292229</v>
      </c>
      <c r="Y2714">
        <v>156.19782172925306</v>
      </c>
      <c r="Z2714">
        <v>156.78448021462111</v>
      </c>
      <c r="AA2714">
        <v>32.348919074779189</v>
      </c>
      <c r="AB2714">
        <v>1.3840094125258662</v>
      </c>
      <c r="AC2714">
        <v>-19.163979501575337</v>
      </c>
    </row>
    <row r="2715" spans="1:29">
      <c r="A2715">
        <v>9</v>
      </c>
      <c r="B2715">
        <v>139</v>
      </c>
      <c r="C2715">
        <v>2004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14</v>
      </c>
      <c r="M2715">
        <v>99</v>
      </c>
      <c r="N2715">
        <v>99</v>
      </c>
      <c r="O2715">
        <v>99</v>
      </c>
      <c r="P2715">
        <v>9999</v>
      </c>
      <c r="Q2715">
        <v>1780</v>
      </c>
      <c r="R2715">
        <v>17315</v>
      </c>
      <c r="S2715">
        <v>17216</v>
      </c>
      <c r="T2715">
        <v>45.492761619505529</v>
      </c>
      <c r="U2715">
        <v>44.681113536656071</v>
      </c>
      <c r="V2715">
        <v>14</v>
      </c>
      <c r="W2715">
        <v>56.994191449814146</v>
      </c>
      <c r="X2715">
        <v>152.18269344179805</v>
      </c>
      <c r="Y2715">
        <v>139.64828761189796</v>
      </c>
      <c r="Z2715">
        <v>140.45133015799331</v>
      </c>
      <c r="AA2715">
        <v>26.843215220765913</v>
      </c>
      <c r="AB2715">
        <v>1.420185631277783</v>
      </c>
      <c r="AC2715">
        <v>-15.168336114353126</v>
      </c>
    </row>
    <row r="2716" spans="1:29">
      <c r="A2716">
        <v>9</v>
      </c>
      <c r="B2716">
        <v>140</v>
      </c>
      <c r="C2716">
        <v>2004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17</v>
      </c>
      <c r="M2716">
        <v>99</v>
      </c>
      <c r="N2716">
        <v>99</v>
      </c>
      <c r="O2716">
        <v>99</v>
      </c>
      <c r="P2716">
        <v>9999</v>
      </c>
      <c r="Q2716">
        <v>1390</v>
      </c>
      <c r="R2716">
        <v>9740</v>
      </c>
      <c r="S2716">
        <v>9686</v>
      </c>
      <c r="T2716">
        <v>25.590499461390927</v>
      </c>
      <c r="U2716">
        <v>23.172328810008455</v>
      </c>
      <c r="V2716">
        <v>17</v>
      </c>
      <c r="W2716">
        <v>61.324901920297357</v>
      </c>
      <c r="X2716">
        <v>140.18622872919079</v>
      </c>
      <c r="Y2716">
        <v>128.74929158110879</v>
      </c>
      <c r="Z2716">
        <v>129.46707619244265</v>
      </c>
      <c r="AA2716">
        <v>23.457176200036937</v>
      </c>
      <c r="AB2716">
        <v>1.3550303057680784</v>
      </c>
      <c r="AC2716">
        <v>-10.825396504784548</v>
      </c>
    </row>
    <row r="2717" spans="1:29">
      <c r="A2717">
        <v>9</v>
      </c>
      <c r="B2717">
        <v>141</v>
      </c>
      <c r="C2717">
        <v>2003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1</v>
      </c>
      <c r="M2717">
        <v>99</v>
      </c>
      <c r="N2717">
        <v>99</v>
      </c>
      <c r="O2717">
        <v>99</v>
      </c>
      <c r="P2717">
        <v>9999</v>
      </c>
      <c r="Q2717">
        <v>70</v>
      </c>
      <c r="R2717">
        <v>123</v>
      </c>
      <c r="S2717">
        <v>0</v>
      </c>
      <c r="T2717">
        <v>0.37931353501711529</v>
      </c>
      <c r="U2717">
        <v>0</v>
      </c>
      <c r="V2717">
        <v>1</v>
      </c>
      <c r="X2717">
        <v>120.1983634137533</v>
      </c>
      <c r="Y2717">
        <v>0</v>
      </c>
    </row>
    <row r="2718" spans="1:29">
      <c r="A2718">
        <v>9</v>
      </c>
      <c r="B2718">
        <v>142</v>
      </c>
      <c r="C2718">
        <v>2003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2</v>
      </c>
      <c r="M2718">
        <v>99</v>
      </c>
      <c r="N2718">
        <v>99</v>
      </c>
      <c r="O2718">
        <v>99</v>
      </c>
      <c r="P2718">
        <v>9999</v>
      </c>
      <c r="Q2718">
        <v>107</v>
      </c>
      <c r="R2718">
        <v>136</v>
      </c>
      <c r="S2718">
        <v>136</v>
      </c>
      <c r="T2718">
        <v>0.41940358343355838</v>
      </c>
      <c r="U2718">
        <v>0.59343885493076609</v>
      </c>
      <c r="V2718">
        <v>2</v>
      </c>
      <c r="W2718">
        <v>37.264705882352942</v>
      </c>
      <c r="X2718">
        <v>219.39487604359175</v>
      </c>
      <c r="Y2718">
        <v>202.50147058823529</v>
      </c>
      <c r="Z2718">
        <v>202.50147058823529</v>
      </c>
      <c r="AA2718">
        <v>39.539375358238743</v>
      </c>
      <c r="AB2718">
        <v>1.5350574530235328</v>
      </c>
      <c r="AC2718">
        <v>-3.7052653417070007</v>
      </c>
    </row>
    <row r="2719" spans="1:29">
      <c r="A2719">
        <v>9</v>
      </c>
      <c r="B2719">
        <v>143</v>
      </c>
      <c r="C2719">
        <v>2003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9999</v>
      </c>
      <c r="Q2719">
        <v>320</v>
      </c>
      <c r="R2719">
        <v>549</v>
      </c>
      <c r="S2719">
        <v>544</v>
      </c>
      <c r="T2719">
        <v>1.6930335831251737</v>
      </c>
      <c r="U2719">
        <v>2.2634270168381518</v>
      </c>
      <c r="V2719">
        <v>5</v>
      </c>
      <c r="W2719">
        <v>42.441176470588239</v>
      </c>
      <c r="X2719">
        <v>208.59062177464392</v>
      </c>
      <c r="Y2719">
        <v>191.33096539162105</v>
      </c>
      <c r="Z2719">
        <v>193.08952205882341</v>
      </c>
      <c r="AA2719">
        <v>33.110339993384152</v>
      </c>
      <c r="AB2719">
        <v>1.5074067422250603</v>
      </c>
      <c r="AC2719">
        <v>-12.488414288437555</v>
      </c>
    </row>
    <row r="2720" spans="1:29">
      <c r="A2720">
        <v>9</v>
      </c>
      <c r="B2720">
        <v>144</v>
      </c>
      <c r="C2720">
        <v>2003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8</v>
      </c>
      <c r="M2720">
        <v>99</v>
      </c>
      <c r="N2720">
        <v>99</v>
      </c>
      <c r="O2720">
        <v>99</v>
      </c>
      <c r="P2720">
        <v>9999</v>
      </c>
      <c r="Q2720">
        <v>769</v>
      </c>
      <c r="R2720">
        <v>1935</v>
      </c>
      <c r="S2720">
        <v>1930</v>
      </c>
      <c r="T2720">
        <v>5.967249514293643</v>
      </c>
      <c r="U2720">
        <v>7.3865793376951396</v>
      </c>
      <c r="V2720">
        <v>8</v>
      </c>
      <c r="W2720">
        <v>47.52435233160621</v>
      </c>
      <c r="X2720">
        <v>192.45780386952995</v>
      </c>
      <c r="Y2720">
        <v>177.15503875968977</v>
      </c>
      <c r="Z2720">
        <v>177.61398963730548</v>
      </c>
      <c r="AA2720">
        <v>34.090067706111526</v>
      </c>
      <c r="AB2720">
        <v>1.3750846305400315</v>
      </c>
      <c r="AC2720">
        <v>-15.150372030276047</v>
      </c>
    </row>
    <row r="2721" spans="1:29">
      <c r="A2721">
        <v>9</v>
      </c>
      <c r="B2721">
        <v>145</v>
      </c>
      <c r="C2721">
        <v>2003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11</v>
      </c>
      <c r="M2721">
        <v>99</v>
      </c>
      <c r="N2721">
        <v>99</v>
      </c>
      <c r="O2721">
        <v>99</v>
      </c>
      <c r="P2721">
        <v>9999</v>
      </c>
      <c r="Q2721">
        <v>1419</v>
      </c>
      <c r="R2721">
        <v>7255</v>
      </c>
      <c r="S2721">
        <v>7218</v>
      </c>
      <c r="T2721">
        <v>22.373330866253433</v>
      </c>
      <c r="U2721">
        <v>24.409803056011327</v>
      </c>
      <c r="V2721">
        <v>11.003032391454164</v>
      </c>
      <c r="W2721">
        <v>52.454003879190914</v>
      </c>
      <c r="X2721">
        <v>170.0759292541544</v>
      </c>
      <c r="Y2721">
        <v>156.14136457615527</v>
      </c>
      <c r="Z2721">
        <v>156.94175671931373</v>
      </c>
      <c r="AA2721">
        <v>31.464808449392088</v>
      </c>
      <c r="AB2721">
        <v>1.631857158091031</v>
      </c>
      <c r="AC2721">
        <v>-14.696732873397243</v>
      </c>
    </row>
    <row r="2722" spans="1:29">
      <c r="A2722">
        <v>9</v>
      </c>
      <c r="B2722">
        <v>146</v>
      </c>
      <c r="C2722">
        <v>2003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14</v>
      </c>
      <c r="M2722">
        <v>99</v>
      </c>
      <c r="N2722">
        <v>99</v>
      </c>
      <c r="O2722">
        <v>99</v>
      </c>
      <c r="P2722">
        <v>9999</v>
      </c>
      <c r="Q2722">
        <v>1803</v>
      </c>
      <c r="R2722">
        <v>14850</v>
      </c>
      <c r="S2722">
        <v>14738</v>
      </c>
      <c r="T2722">
        <v>45.79517069109076</v>
      </c>
      <c r="U2722">
        <v>44.581729275160328</v>
      </c>
      <c r="V2722">
        <v>14.000942760942761</v>
      </c>
      <c r="W2722">
        <v>56.856018455692762</v>
      </c>
      <c r="X2722">
        <v>152.11415710007373</v>
      </c>
      <c r="Y2722">
        <v>139.32259932659915</v>
      </c>
      <c r="Z2722">
        <v>140.38136789252258</v>
      </c>
      <c r="AA2722">
        <v>26.991818877375039</v>
      </c>
      <c r="AB2722">
        <v>1.537659324358398</v>
      </c>
      <c r="AC2722">
        <v>-12.849619432552457</v>
      </c>
    </row>
    <row r="2723" spans="1:29">
      <c r="A2723">
        <v>9</v>
      </c>
      <c r="B2723">
        <v>147</v>
      </c>
      <c r="C2723">
        <v>2003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17</v>
      </c>
      <c r="M2723">
        <v>99</v>
      </c>
      <c r="N2723">
        <v>99</v>
      </c>
      <c r="O2723">
        <v>99</v>
      </c>
      <c r="P2723">
        <v>9999</v>
      </c>
      <c r="Q2723">
        <v>1279</v>
      </c>
      <c r="R2723">
        <v>7482</v>
      </c>
      <c r="S2723">
        <v>7430</v>
      </c>
      <c r="T2723">
        <v>23.073364788602088</v>
      </c>
      <c r="U2723">
        <v>20.629821090043169</v>
      </c>
      <c r="V2723">
        <v>17</v>
      </c>
      <c r="W2723">
        <v>61.339973082099597</v>
      </c>
      <c r="X2723">
        <v>139.53305919037771</v>
      </c>
      <c r="Y2723">
        <v>127.9584202085006</v>
      </c>
      <c r="Z2723">
        <v>128.85395693135956</v>
      </c>
      <c r="AA2723">
        <v>24.38615756619598</v>
      </c>
      <c r="AB2723">
        <v>1.3309256634958848</v>
      </c>
      <c r="AC2723">
        <v>-10.357357943257348</v>
      </c>
    </row>
    <row r="2724" spans="1:29">
      <c r="A2724">
        <v>9</v>
      </c>
      <c r="B2724">
        <v>148</v>
      </c>
      <c r="C2724">
        <v>2002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1</v>
      </c>
      <c r="M2724">
        <v>99</v>
      </c>
      <c r="N2724">
        <v>99</v>
      </c>
      <c r="O2724">
        <v>99</v>
      </c>
      <c r="P2724">
        <v>9999</v>
      </c>
      <c r="Q2724">
        <v>76</v>
      </c>
      <c r="R2724">
        <v>166</v>
      </c>
      <c r="S2724">
        <v>0</v>
      </c>
      <c r="T2724">
        <v>0.50233008533559265</v>
      </c>
      <c r="U2724">
        <v>0</v>
      </c>
      <c r="V2724">
        <v>1</v>
      </c>
      <c r="X2724">
        <v>121.49877951676696</v>
      </c>
      <c r="Y2724">
        <v>0</v>
      </c>
    </row>
    <row r="2725" spans="1:29">
      <c r="A2725">
        <v>9</v>
      </c>
      <c r="B2725">
        <v>149</v>
      </c>
      <c r="C2725">
        <v>2002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2</v>
      </c>
      <c r="M2725">
        <v>99</v>
      </c>
      <c r="N2725">
        <v>99</v>
      </c>
      <c r="O2725">
        <v>99</v>
      </c>
      <c r="P2725">
        <v>9999</v>
      </c>
      <c r="Q2725">
        <v>106</v>
      </c>
      <c r="R2725">
        <v>155</v>
      </c>
      <c r="S2725">
        <v>155</v>
      </c>
      <c r="T2725">
        <v>0.46904315196998125</v>
      </c>
      <c r="U2725">
        <v>0.6321726445053224</v>
      </c>
      <c r="V2725">
        <v>2</v>
      </c>
      <c r="W2725">
        <v>37.129032258064512</v>
      </c>
      <c r="X2725">
        <v>206.90874777199176</v>
      </c>
      <c r="Y2725">
        <v>190.97677419354841</v>
      </c>
      <c r="Z2725">
        <v>190.97677419354841</v>
      </c>
      <c r="AA2725">
        <v>42.482979998985222</v>
      </c>
      <c r="AB2725">
        <v>1.5312220606297275</v>
      </c>
      <c r="AC2725">
        <v>14.021427428183648</v>
      </c>
    </row>
    <row r="2726" spans="1:29">
      <c r="A2726">
        <v>9</v>
      </c>
      <c r="B2726">
        <v>150</v>
      </c>
      <c r="C2726">
        <v>2002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5</v>
      </c>
      <c r="M2726">
        <v>99</v>
      </c>
      <c r="N2726">
        <v>99</v>
      </c>
      <c r="O2726">
        <v>99</v>
      </c>
      <c r="P2726">
        <v>9999</v>
      </c>
      <c r="Q2726">
        <v>316</v>
      </c>
      <c r="R2726">
        <v>542</v>
      </c>
      <c r="S2726">
        <v>540</v>
      </c>
      <c r="T2726">
        <v>1.640137989469225</v>
      </c>
      <c r="U2726">
        <v>2.186415179780437</v>
      </c>
      <c r="V2726">
        <v>5.0092250922509214</v>
      </c>
      <c r="W2726">
        <v>42.570370370370362</v>
      </c>
      <c r="X2726">
        <v>205.41072149616392</v>
      </c>
      <c r="Y2726">
        <v>188.89040590405912</v>
      </c>
      <c r="Z2726">
        <v>189.59000000000012</v>
      </c>
      <c r="AA2726">
        <v>35.373409033716918</v>
      </c>
      <c r="AB2726">
        <v>2.4115178583921359</v>
      </c>
      <c r="AC2726">
        <v>3.2519574671888374</v>
      </c>
    </row>
    <row r="2727" spans="1:29">
      <c r="A2727">
        <v>9</v>
      </c>
      <c r="B2727">
        <v>151</v>
      </c>
      <c r="C2727">
        <v>2002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8</v>
      </c>
      <c r="M2727">
        <v>99</v>
      </c>
      <c r="N2727">
        <v>99</v>
      </c>
      <c r="O2727">
        <v>99</v>
      </c>
      <c r="P2727">
        <v>9999</v>
      </c>
      <c r="Q2727">
        <v>804</v>
      </c>
      <c r="R2727">
        <v>2253</v>
      </c>
      <c r="S2727">
        <v>2245</v>
      </c>
      <c r="T2727">
        <v>6.8177691702475309</v>
      </c>
      <c r="U2727">
        <v>8.4632893885208613</v>
      </c>
      <c r="V2727">
        <v>8.0035508211273818</v>
      </c>
      <c r="W2727">
        <v>47.627616926503322</v>
      </c>
      <c r="X2727">
        <v>191.26831733684543</v>
      </c>
      <c r="Y2727">
        <v>175.89542831779872</v>
      </c>
      <c r="Z2727">
        <v>176.52222717149252</v>
      </c>
      <c r="AA2727">
        <v>32.948896793964906</v>
      </c>
      <c r="AB2727">
        <v>1.7191036860946172</v>
      </c>
      <c r="AC2727">
        <v>-13.349225445813978</v>
      </c>
    </row>
    <row r="2728" spans="1:29">
      <c r="A2728">
        <v>9</v>
      </c>
      <c r="B2728">
        <v>152</v>
      </c>
      <c r="C2728">
        <v>2002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11</v>
      </c>
      <c r="M2728">
        <v>99</v>
      </c>
      <c r="N2728">
        <v>99</v>
      </c>
      <c r="O2728">
        <v>99</v>
      </c>
      <c r="P2728">
        <v>9999</v>
      </c>
      <c r="Q2728">
        <v>1479</v>
      </c>
      <c r="R2728">
        <v>7927</v>
      </c>
      <c r="S2728">
        <v>7899</v>
      </c>
      <c r="T2728">
        <v>23.987774617200277</v>
      </c>
      <c r="U2728">
        <v>26.010561866625327</v>
      </c>
      <c r="V2728">
        <v>11.001387662419578</v>
      </c>
      <c r="W2728">
        <v>52.418027598430179</v>
      </c>
      <c r="X2728">
        <v>167.13266957520474</v>
      </c>
      <c r="Y2728">
        <v>153.64464488457205</v>
      </c>
      <c r="Z2728">
        <v>154.18927712368691</v>
      </c>
      <c r="AA2728">
        <v>29.801520376618157</v>
      </c>
      <c r="AB2728">
        <v>1.5088745731593411</v>
      </c>
      <c r="AC2728">
        <v>-17.055711677677099</v>
      </c>
    </row>
    <row r="2729" spans="1:29">
      <c r="A2729">
        <v>9</v>
      </c>
      <c r="B2729">
        <v>153</v>
      </c>
      <c r="C2729">
        <v>2002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14</v>
      </c>
      <c r="M2729">
        <v>99</v>
      </c>
      <c r="N2729">
        <v>99</v>
      </c>
      <c r="O2729">
        <v>99</v>
      </c>
      <c r="P2729">
        <v>9999</v>
      </c>
      <c r="Q2729">
        <v>1872</v>
      </c>
      <c r="R2729">
        <v>14817</v>
      </c>
      <c r="S2729">
        <v>14733</v>
      </c>
      <c r="T2729">
        <v>44.837499243478788</v>
      </c>
      <c r="U2729">
        <v>43.555034550338256</v>
      </c>
      <c r="V2729">
        <v>14</v>
      </c>
      <c r="W2729">
        <v>56.923301432159079</v>
      </c>
      <c r="X2729">
        <v>150.020060556777</v>
      </c>
      <c r="Y2729">
        <v>137.64315988391675</v>
      </c>
      <c r="Z2729">
        <v>138.42793049616461</v>
      </c>
      <c r="AA2729">
        <v>25.824790577317</v>
      </c>
      <c r="AB2729">
        <v>1.4242408497590444</v>
      </c>
      <c r="AC2729">
        <v>-15.596150593086405</v>
      </c>
    </row>
    <row r="2730" spans="1:29">
      <c r="A2730">
        <v>9</v>
      </c>
      <c r="B2730">
        <v>154</v>
      </c>
      <c r="C2730">
        <v>2002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17</v>
      </c>
      <c r="M2730">
        <v>99</v>
      </c>
      <c r="N2730">
        <v>99</v>
      </c>
      <c r="O2730">
        <v>99</v>
      </c>
      <c r="P2730">
        <v>9999</v>
      </c>
      <c r="Q2730">
        <v>1262</v>
      </c>
      <c r="R2730">
        <v>7095</v>
      </c>
      <c r="S2730">
        <v>7008</v>
      </c>
      <c r="T2730">
        <v>21.470072020819465</v>
      </c>
      <c r="U2730">
        <v>19.056434266006605</v>
      </c>
      <c r="V2730">
        <v>17.009584214235382</v>
      </c>
      <c r="W2730">
        <v>61.280536529680361</v>
      </c>
      <c r="X2730">
        <v>137.89504305062772</v>
      </c>
      <c r="Y2730">
        <v>125.76673713883048</v>
      </c>
      <c r="Z2730">
        <v>127.32805365296836</v>
      </c>
      <c r="AA2730">
        <v>24.200068412424098</v>
      </c>
    </row>
    <row r="2731" spans="1:29">
      <c r="A2731">
        <v>9</v>
      </c>
      <c r="B2731">
        <v>155</v>
      </c>
      <c r="C2731">
        <v>2001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1</v>
      </c>
      <c r="M2731">
        <v>99</v>
      </c>
      <c r="N2731">
        <v>99</v>
      </c>
      <c r="O2731">
        <v>99</v>
      </c>
      <c r="P2731">
        <v>9999</v>
      </c>
      <c r="Q2731">
        <v>88</v>
      </c>
      <c r="R2731">
        <v>144</v>
      </c>
      <c r="S2731">
        <v>0</v>
      </c>
      <c r="T2731">
        <v>0.47924120143106752</v>
      </c>
      <c r="U2731">
        <v>0</v>
      </c>
      <c r="V2731">
        <v>1</v>
      </c>
      <c r="X2731">
        <v>118.37456362104248</v>
      </c>
      <c r="Y2731">
        <v>0</v>
      </c>
    </row>
    <row r="2732" spans="1:29">
      <c r="A2732">
        <v>9</v>
      </c>
      <c r="B2732">
        <v>156</v>
      </c>
      <c r="C2732">
        <v>2001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2</v>
      </c>
      <c r="M2732">
        <v>99</v>
      </c>
      <c r="N2732">
        <v>99</v>
      </c>
      <c r="O2732">
        <v>99</v>
      </c>
      <c r="P2732">
        <v>9999</v>
      </c>
      <c r="Q2732">
        <v>107</v>
      </c>
      <c r="R2732">
        <v>147</v>
      </c>
      <c r="S2732">
        <v>146</v>
      </c>
      <c r="T2732">
        <v>0.48922539312754809</v>
      </c>
      <c r="U2732">
        <v>0.64401687910786098</v>
      </c>
      <c r="V2732">
        <v>2</v>
      </c>
      <c r="W2732">
        <v>37.17808219178081</v>
      </c>
      <c r="X2732">
        <v>200.39872937257249</v>
      </c>
      <c r="Y2732">
        <v>183.30544217687071</v>
      </c>
      <c r="Z2732">
        <v>184.56095890410953</v>
      </c>
      <c r="AA2732">
        <v>48.237928255349075</v>
      </c>
      <c r="AB2732">
        <v>1.6246598443005635</v>
      </c>
      <c r="AC2732">
        <v>18.09041695051544</v>
      </c>
    </row>
    <row r="2733" spans="1:29">
      <c r="A2733">
        <v>9</v>
      </c>
      <c r="B2733">
        <v>157</v>
      </c>
      <c r="C2733">
        <v>2001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5</v>
      </c>
      <c r="M2733">
        <v>99</v>
      </c>
      <c r="N2733">
        <v>99</v>
      </c>
      <c r="O2733">
        <v>99</v>
      </c>
      <c r="P2733">
        <v>9999</v>
      </c>
      <c r="Q2733">
        <v>311</v>
      </c>
      <c r="R2733">
        <v>536</v>
      </c>
      <c r="S2733">
        <v>534</v>
      </c>
      <c r="T2733">
        <v>1.7838422497711961</v>
      </c>
      <c r="U2733">
        <v>2.3860213641071919</v>
      </c>
      <c r="V2733">
        <v>5.018656716417909</v>
      </c>
      <c r="W2733">
        <v>42.726591760299634</v>
      </c>
      <c r="X2733">
        <v>202.71462298475123</v>
      </c>
      <c r="Y2733">
        <v>186.25373134328345</v>
      </c>
      <c r="Z2733">
        <v>186.95131086142311</v>
      </c>
      <c r="AA2733">
        <v>36.310102546961303</v>
      </c>
      <c r="AB2733">
        <v>3.0934515821357351</v>
      </c>
      <c r="AC2733">
        <v>1.2697258686660648</v>
      </c>
    </row>
    <row r="2734" spans="1:29">
      <c r="A2734">
        <v>9</v>
      </c>
      <c r="B2734">
        <v>158</v>
      </c>
      <c r="C2734">
        <v>2001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8</v>
      </c>
      <c r="M2734">
        <v>99</v>
      </c>
      <c r="N2734">
        <v>99</v>
      </c>
      <c r="O2734">
        <v>99</v>
      </c>
      <c r="P2734">
        <v>9999</v>
      </c>
      <c r="Q2734">
        <v>782</v>
      </c>
      <c r="R2734">
        <v>1902</v>
      </c>
      <c r="S2734">
        <v>1898</v>
      </c>
      <c r="T2734">
        <v>6.3299775355686831</v>
      </c>
      <c r="U2734">
        <v>7.8832179347966012</v>
      </c>
      <c r="V2734">
        <v>8.0042060988433246</v>
      </c>
      <c r="W2734">
        <v>47.560590094836655</v>
      </c>
      <c r="X2734">
        <v>188.35467712039477</v>
      </c>
      <c r="Y2734">
        <v>173.41572029442682</v>
      </c>
      <c r="Z2734">
        <v>173.781190727081</v>
      </c>
      <c r="AA2734">
        <v>30.825989306209674</v>
      </c>
      <c r="AB2734">
        <v>1.7970723379796909</v>
      </c>
      <c r="AC2734">
        <v>-11.939960266725903</v>
      </c>
    </row>
    <row r="2735" spans="1:29">
      <c r="A2735">
        <v>9</v>
      </c>
      <c r="B2735">
        <v>159</v>
      </c>
      <c r="C2735">
        <v>2001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11</v>
      </c>
      <c r="M2735">
        <v>99</v>
      </c>
      <c r="N2735">
        <v>99</v>
      </c>
      <c r="O2735">
        <v>99</v>
      </c>
      <c r="P2735">
        <v>9999</v>
      </c>
      <c r="Q2735">
        <v>1552</v>
      </c>
      <c r="R2735">
        <v>6512</v>
      </c>
      <c r="S2735">
        <v>6481</v>
      </c>
      <c r="T2735">
        <v>21.672352109160499</v>
      </c>
      <c r="U2735">
        <v>23.802496646599341</v>
      </c>
      <c r="V2735">
        <v>11.005067567567565</v>
      </c>
      <c r="W2735">
        <v>52.436352414750814</v>
      </c>
      <c r="X2735">
        <v>166.61572867558783</v>
      </c>
      <c r="Y2735">
        <v>152.93382985257952</v>
      </c>
      <c r="Z2735">
        <v>153.6653448541889</v>
      </c>
      <c r="AA2735">
        <v>29.312368037912009</v>
      </c>
      <c r="AB2735">
        <v>1.8077647748289136</v>
      </c>
      <c r="AC2735">
        <v>-10.985059310054311</v>
      </c>
    </row>
    <row r="2736" spans="1:29">
      <c r="A2736">
        <v>9</v>
      </c>
      <c r="B2736">
        <v>160</v>
      </c>
      <c r="C2736">
        <v>2001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14</v>
      </c>
      <c r="M2736">
        <v>99</v>
      </c>
      <c r="N2736">
        <v>99</v>
      </c>
      <c r="O2736">
        <v>99</v>
      </c>
      <c r="P2736">
        <v>9999</v>
      </c>
      <c r="Q2736">
        <v>1946</v>
      </c>
      <c r="R2736">
        <v>13490.5</v>
      </c>
      <c r="S2736">
        <v>13423.5</v>
      </c>
      <c r="T2736">
        <v>44.897246027123721</v>
      </c>
      <c r="U2736">
        <v>43.984584932974947</v>
      </c>
      <c r="V2736">
        <v>14.002594418294356</v>
      </c>
      <c r="W2736">
        <v>57.062688568555153</v>
      </c>
      <c r="X2736">
        <v>148.59068395427641</v>
      </c>
      <c r="Y2736">
        <v>136.41681183054743</v>
      </c>
      <c r="Z2736">
        <v>137.09770179163408</v>
      </c>
      <c r="AA2736">
        <v>25.367750518129192</v>
      </c>
      <c r="AB2736">
        <v>1.6142442350435819</v>
      </c>
      <c r="AC2736">
        <v>-12.697821577283259</v>
      </c>
    </row>
    <row r="2737" spans="1:29">
      <c r="A2737">
        <v>9</v>
      </c>
      <c r="B2737">
        <v>161</v>
      </c>
      <c r="C2737">
        <v>2001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17</v>
      </c>
      <c r="M2737">
        <v>99</v>
      </c>
      <c r="N2737">
        <v>99</v>
      </c>
      <c r="O2737">
        <v>99</v>
      </c>
      <c r="P2737">
        <v>9999</v>
      </c>
      <c r="Q2737">
        <v>1398</v>
      </c>
      <c r="R2737">
        <v>7189</v>
      </c>
      <c r="S2737">
        <v>7095</v>
      </c>
      <c r="T2737">
        <v>23.925451368666277</v>
      </c>
      <c r="U2737">
        <v>21.160963636955021</v>
      </c>
      <c r="V2737">
        <v>17</v>
      </c>
      <c r="W2737">
        <v>61.221282593375619</v>
      </c>
      <c r="X2737">
        <v>135.22828228452471</v>
      </c>
      <c r="Y2737">
        <v>123.15793573515056</v>
      </c>
      <c r="Z2737">
        <v>124.78962649753304</v>
      </c>
      <c r="AA2737">
        <v>22.781272109261632</v>
      </c>
      <c r="AB2737">
        <v>1.2385962597351083</v>
      </c>
      <c r="AC2737">
        <v>-7.7045222030873983</v>
      </c>
    </row>
    <row r="2738" spans="1:29">
      <c r="A2738">
        <v>9</v>
      </c>
      <c r="B2738">
        <v>162</v>
      </c>
      <c r="C2738">
        <v>2000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1</v>
      </c>
      <c r="M2738">
        <v>99</v>
      </c>
      <c r="N2738">
        <v>99</v>
      </c>
      <c r="O2738">
        <v>99</v>
      </c>
      <c r="P2738">
        <v>9999</v>
      </c>
      <c r="Q2738">
        <v>98</v>
      </c>
      <c r="R2738">
        <v>155</v>
      </c>
      <c r="S2738">
        <v>0</v>
      </c>
      <c r="T2738">
        <v>0.43125934685076345</v>
      </c>
      <c r="U2738">
        <v>0</v>
      </c>
      <c r="V2738">
        <v>1</v>
      </c>
      <c r="X2738">
        <v>113.62807115646736</v>
      </c>
      <c r="Y2738">
        <v>0</v>
      </c>
    </row>
    <row r="2739" spans="1:29">
      <c r="A2739">
        <v>9</v>
      </c>
      <c r="B2739">
        <v>163</v>
      </c>
      <c r="C2739">
        <v>2000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2</v>
      </c>
      <c r="M2739">
        <v>99</v>
      </c>
      <c r="N2739">
        <v>99</v>
      </c>
      <c r="O2739">
        <v>99</v>
      </c>
      <c r="P2739">
        <v>9999</v>
      </c>
      <c r="Q2739">
        <v>164</v>
      </c>
      <c r="R2739">
        <v>222</v>
      </c>
      <c r="S2739">
        <v>221</v>
      </c>
      <c r="T2739">
        <v>0.61767467742496429</v>
      </c>
      <c r="U2739">
        <v>0.85748638123240994</v>
      </c>
      <c r="V2739">
        <v>2</v>
      </c>
      <c r="W2739">
        <v>37.497737556561091</v>
      </c>
      <c r="X2739">
        <v>213.56182835056077</v>
      </c>
      <c r="Y2739">
        <v>196.19324324324316</v>
      </c>
      <c r="Z2739">
        <v>197.08099547511304</v>
      </c>
      <c r="AA2739">
        <v>36.956589440604994</v>
      </c>
      <c r="AB2739">
        <v>1.5269062987461388</v>
      </c>
      <c r="AC2739">
        <v>-1.623059164820823</v>
      </c>
    </row>
    <row r="2740" spans="1:29">
      <c r="A2740">
        <v>9</v>
      </c>
      <c r="B2740">
        <v>164</v>
      </c>
      <c r="C2740">
        <v>2000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5</v>
      </c>
      <c r="M2740">
        <v>99</v>
      </c>
      <c r="N2740">
        <v>99</v>
      </c>
      <c r="O2740">
        <v>99</v>
      </c>
      <c r="P2740">
        <v>9999</v>
      </c>
      <c r="Q2740">
        <v>507</v>
      </c>
      <c r="R2740">
        <v>870</v>
      </c>
      <c r="S2740">
        <v>866</v>
      </c>
      <c r="T2740">
        <v>2.4206169790978338</v>
      </c>
      <c r="U2740">
        <v>3.1997673411933301</v>
      </c>
      <c r="V2740">
        <v>5</v>
      </c>
      <c r="W2740">
        <v>42.443418013856807</v>
      </c>
      <c r="X2740">
        <v>203.4023237568648</v>
      </c>
      <c r="Y2740">
        <v>186.81379310344849</v>
      </c>
      <c r="Z2740">
        <v>187.67667436489637</v>
      </c>
      <c r="AA2740">
        <v>31.805829219058037</v>
      </c>
      <c r="AB2740">
        <v>1.3497615402597876</v>
      </c>
      <c r="AC2740">
        <v>-5.5513036508471441</v>
      </c>
    </row>
    <row r="2741" spans="1:29">
      <c r="A2741">
        <v>9</v>
      </c>
      <c r="B2741">
        <v>165</v>
      </c>
      <c r="C2741">
        <v>2000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8</v>
      </c>
      <c r="M2741">
        <v>99</v>
      </c>
      <c r="N2741">
        <v>99</v>
      </c>
      <c r="O2741">
        <v>99</v>
      </c>
      <c r="P2741">
        <v>9999</v>
      </c>
      <c r="Q2741">
        <v>1136</v>
      </c>
      <c r="R2741">
        <v>2620</v>
      </c>
      <c r="S2741">
        <v>2595</v>
      </c>
      <c r="T2741">
        <v>7.2896741209612896</v>
      </c>
      <c r="U2741">
        <v>8.8920055487991423</v>
      </c>
      <c r="V2741">
        <v>8.0061068702290061</v>
      </c>
      <c r="W2741">
        <v>47.483622350674381</v>
      </c>
      <c r="X2741">
        <v>188.67284741921875</v>
      </c>
      <c r="Y2741">
        <v>172.38847328244267</v>
      </c>
      <c r="Z2741">
        <v>174.04924855491333</v>
      </c>
      <c r="AA2741">
        <v>30.206993831131097</v>
      </c>
      <c r="AB2741">
        <v>1.9417384846909165</v>
      </c>
      <c r="AC2741">
        <v>-9.3231420854058111</v>
      </c>
    </row>
    <row r="2742" spans="1:29">
      <c r="A2742">
        <v>9</v>
      </c>
      <c r="B2742">
        <v>166</v>
      </c>
      <c r="C2742">
        <v>2000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11</v>
      </c>
      <c r="M2742">
        <v>99</v>
      </c>
      <c r="N2742">
        <v>99</v>
      </c>
      <c r="O2742">
        <v>99</v>
      </c>
      <c r="P2742">
        <v>9999</v>
      </c>
      <c r="Q2742">
        <v>2085</v>
      </c>
      <c r="R2742">
        <v>8134</v>
      </c>
      <c r="S2742">
        <v>8061</v>
      </c>
      <c r="T2742">
        <v>22.631377595381352</v>
      </c>
      <c r="U2742">
        <v>24.633770968375945</v>
      </c>
      <c r="V2742">
        <v>11.006761740840915</v>
      </c>
      <c r="W2742">
        <v>52.460736881280241</v>
      </c>
      <c r="X2742">
        <v>168.29661938265295</v>
      </c>
      <c r="Y2742">
        <v>153.82839931153185</v>
      </c>
      <c r="Z2742">
        <v>155.22146135715175</v>
      </c>
      <c r="AA2742">
        <v>28.341293883454991</v>
      </c>
      <c r="AB2742">
        <v>1.8861933219717015</v>
      </c>
      <c r="AC2742">
        <v>-11.872302477797758</v>
      </c>
    </row>
    <row r="2743" spans="1:29">
      <c r="A2743">
        <v>9</v>
      </c>
      <c r="B2743">
        <v>167</v>
      </c>
      <c r="C2743">
        <v>2000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14</v>
      </c>
      <c r="M2743">
        <v>99</v>
      </c>
      <c r="N2743">
        <v>99</v>
      </c>
      <c r="O2743">
        <v>99</v>
      </c>
      <c r="P2743">
        <v>9999</v>
      </c>
      <c r="Q2743">
        <v>2459</v>
      </c>
      <c r="R2743">
        <v>15859.25</v>
      </c>
      <c r="S2743">
        <v>15724.25</v>
      </c>
      <c r="T2743">
        <v>44.125482558341744</v>
      </c>
      <c r="U2743">
        <v>42.933192512700259</v>
      </c>
      <c r="V2743">
        <v>14.003310370919181</v>
      </c>
      <c r="W2743">
        <v>57.096713674738062</v>
      </c>
      <c r="X2743">
        <v>150.30188625559973</v>
      </c>
      <c r="Y2743">
        <v>137.50558191591628</v>
      </c>
      <c r="Z2743">
        <v>138.68613129402002</v>
      </c>
      <c r="AA2743">
        <v>25.642590955327339</v>
      </c>
      <c r="AB2743">
        <v>1.5447117291667498</v>
      </c>
      <c r="AC2743">
        <v>-18.757463048794559</v>
      </c>
    </row>
    <row r="2744" spans="1:29">
      <c r="A2744">
        <v>9</v>
      </c>
      <c r="B2744">
        <v>168</v>
      </c>
      <c r="C2744">
        <v>2000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17</v>
      </c>
      <c r="M2744">
        <v>99</v>
      </c>
      <c r="N2744">
        <v>99</v>
      </c>
      <c r="O2744">
        <v>99</v>
      </c>
      <c r="P2744">
        <v>9999</v>
      </c>
      <c r="Q2744">
        <v>1779</v>
      </c>
      <c r="R2744">
        <v>7955</v>
      </c>
      <c r="S2744">
        <v>7890</v>
      </c>
      <c r="T2744">
        <v>22.133342607727887</v>
      </c>
      <c r="U2744">
        <v>19.414451711554104</v>
      </c>
      <c r="V2744">
        <v>17</v>
      </c>
      <c r="W2744">
        <v>61.202788339670491</v>
      </c>
      <c r="X2744">
        <v>135.42983180716575</v>
      </c>
      <c r="Y2744">
        <v>123.96375864236371</v>
      </c>
      <c r="Z2744">
        <v>124.98500633713604</v>
      </c>
      <c r="AA2744">
        <v>22.906002269175591</v>
      </c>
      <c r="AB2744">
        <v>1.2341537361392738</v>
      </c>
      <c r="AC2744">
        <v>-7.8591253389064146</v>
      </c>
    </row>
    <row r="2745" spans="1:29">
      <c r="A2745">
        <v>9</v>
      </c>
      <c r="B2745">
        <v>169</v>
      </c>
      <c r="C2745">
        <v>1999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1</v>
      </c>
      <c r="M2745">
        <v>99</v>
      </c>
      <c r="N2745">
        <v>99</v>
      </c>
      <c r="O2745">
        <v>99</v>
      </c>
      <c r="P2745">
        <v>9999</v>
      </c>
      <c r="Q2745">
        <v>86</v>
      </c>
      <c r="R2745">
        <v>106</v>
      </c>
      <c r="S2745">
        <v>0</v>
      </c>
      <c r="T2745">
        <v>0.26551609691337541</v>
      </c>
      <c r="U2745">
        <v>0</v>
      </c>
      <c r="V2745">
        <v>1</v>
      </c>
      <c r="X2745">
        <v>115.6820458308632</v>
      </c>
      <c r="Y2745">
        <v>0</v>
      </c>
    </row>
    <row r="2746" spans="1:29">
      <c r="A2746">
        <v>9</v>
      </c>
      <c r="B2746">
        <v>170</v>
      </c>
      <c r="C2746">
        <v>1999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2</v>
      </c>
      <c r="M2746">
        <v>99</v>
      </c>
      <c r="N2746">
        <v>99</v>
      </c>
      <c r="O2746">
        <v>99</v>
      </c>
      <c r="P2746">
        <v>9999</v>
      </c>
      <c r="Q2746">
        <v>186</v>
      </c>
      <c r="R2746">
        <v>230.75</v>
      </c>
      <c r="S2746">
        <v>217.75</v>
      </c>
      <c r="T2746">
        <v>0.57799848455435265</v>
      </c>
      <c r="U2746">
        <v>0.77113163220129588</v>
      </c>
      <c r="V2746">
        <v>2.0021668472372696</v>
      </c>
      <c r="W2746">
        <v>37.735935706084959</v>
      </c>
      <c r="X2746">
        <v>207.01490382414497</v>
      </c>
      <c r="Y2746">
        <v>180.38873239436623</v>
      </c>
      <c r="Z2746">
        <v>191.15820895522387</v>
      </c>
      <c r="AA2746">
        <v>41.894357491163149</v>
      </c>
      <c r="AB2746">
        <v>1.4356719994522016</v>
      </c>
      <c r="AC2746">
        <v>13.691753731439476</v>
      </c>
    </row>
    <row r="2747" spans="1:29">
      <c r="A2747">
        <v>9</v>
      </c>
      <c r="B2747">
        <v>171</v>
      </c>
      <c r="C2747">
        <v>1999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5</v>
      </c>
      <c r="M2747">
        <v>99</v>
      </c>
      <c r="N2747">
        <v>99</v>
      </c>
      <c r="O2747">
        <v>99</v>
      </c>
      <c r="P2747">
        <v>9999</v>
      </c>
      <c r="Q2747">
        <v>642</v>
      </c>
      <c r="R2747">
        <v>1011</v>
      </c>
      <c r="S2747">
        <v>963</v>
      </c>
      <c r="T2747">
        <v>2.5324223960322878</v>
      </c>
      <c r="U2747">
        <v>3.4079298876323847</v>
      </c>
      <c r="V2747">
        <v>5</v>
      </c>
      <c r="W2747">
        <v>42.571131879543096</v>
      </c>
      <c r="X2747">
        <v>205.94918518185111</v>
      </c>
      <c r="Y2747">
        <v>181.95420375865464</v>
      </c>
      <c r="Z2747">
        <v>191.02357217030095</v>
      </c>
      <c r="AA2747">
        <v>31.969196865030487</v>
      </c>
      <c r="AB2747">
        <v>1.3480024320656883</v>
      </c>
      <c r="AC2747">
        <v>-12.746403568724491</v>
      </c>
    </row>
    <row r="2748" spans="1:29">
      <c r="A2748">
        <v>9</v>
      </c>
      <c r="B2748">
        <v>172</v>
      </c>
      <c r="C2748">
        <v>1999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8</v>
      </c>
      <c r="M2748">
        <v>99</v>
      </c>
      <c r="N2748">
        <v>99</v>
      </c>
      <c r="O2748">
        <v>99</v>
      </c>
      <c r="P2748">
        <v>9999</v>
      </c>
      <c r="Q2748">
        <v>1511</v>
      </c>
      <c r="R2748">
        <v>3241.75</v>
      </c>
      <c r="S2748">
        <v>3089.75</v>
      </c>
      <c r="T2748">
        <v>8.1201585581974989</v>
      </c>
      <c r="U2748">
        <v>9.9131932023140514</v>
      </c>
      <c r="V2748">
        <v>8.0006169507210618</v>
      </c>
      <c r="W2748">
        <v>47.426167165628279</v>
      </c>
      <c r="X2748">
        <v>186.92092879157127</v>
      </c>
      <c r="Y2748">
        <v>165.06562813295284</v>
      </c>
      <c r="Z2748">
        <v>173.18601828626916</v>
      </c>
      <c r="AA2748">
        <v>31.024041581061304</v>
      </c>
      <c r="AB2748">
        <v>1.4144531979638717</v>
      </c>
      <c r="AC2748">
        <v>-11.270669350325823</v>
      </c>
    </row>
    <row r="2749" spans="1:29">
      <c r="A2749">
        <v>9</v>
      </c>
      <c r="B2749">
        <v>173</v>
      </c>
      <c r="C2749">
        <v>1999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11</v>
      </c>
      <c r="M2749">
        <v>99</v>
      </c>
      <c r="N2749">
        <v>99</v>
      </c>
      <c r="O2749">
        <v>99</v>
      </c>
      <c r="P2749">
        <v>9999</v>
      </c>
      <c r="Q2749">
        <v>2830</v>
      </c>
      <c r="R2749">
        <v>9632.5</v>
      </c>
      <c r="S2749">
        <v>9011.5</v>
      </c>
      <c r="T2749">
        <v>24.1281490897933</v>
      </c>
      <c r="U2749">
        <v>26.138645890875345</v>
      </c>
      <c r="V2749">
        <v>11.006280820140152</v>
      </c>
      <c r="W2749">
        <v>52.419242079565002</v>
      </c>
      <c r="X2749">
        <v>168.8472490797366</v>
      </c>
      <c r="Y2749">
        <v>146.47606540358188</v>
      </c>
      <c r="Z2749">
        <v>156.57001609055129</v>
      </c>
      <c r="AA2749">
        <v>28.694172642868995</v>
      </c>
      <c r="AB2749">
        <v>2.0143312966824714</v>
      </c>
      <c r="AC2749">
        <v>-12.895374523797324</v>
      </c>
    </row>
    <row r="2750" spans="1:29">
      <c r="A2750">
        <v>9</v>
      </c>
      <c r="B2750">
        <v>174</v>
      </c>
      <c r="C2750">
        <v>1999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14</v>
      </c>
      <c r="M2750">
        <v>99</v>
      </c>
      <c r="N2750">
        <v>99</v>
      </c>
      <c r="O2750">
        <v>99</v>
      </c>
      <c r="P2750">
        <v>9999</v>
      </c>
      <c r="Q2750">
        <v>3446</v>
      </c>
      <c r="R2750">
        <v>17283.5</v>
      </c>
      <c r="S2750">
        <v>16105</v>
      </c>
      <c r="T2750">
        <v>43.292900575493611</v>
      </c>
      <c r="U2750">
        <v>41.787954890817851</v>
      </c>
      <c r="V2750">
        <v>14.006075158388056</v>
      </c>
      <c r="W2750">
        <v>57.034150884818359</v>
      </c>
      <c r="X2750">
        <v>151.17178656702029</v>
      </c>
      <c r="Y2750">
        <v>130.50946856828742</v>
      </c>
      <c r="Z2750">
        <v>140.05963365414439</v>
      </c>
      <c r="AA2750">
        <v>25.654121012830817</v>
      </c>
      <c r="AB2750">
        <v>1.9258673750360904</v>
      </c>
      <c r="AC2750">
        <v>-13.570822755027908</v>
      </c>
    </row>
    <row r="2751" spans="1:29">
      <c r="A2751">
        <v>9</v>
      </c>
      <c r="B2751">
        <v>175</v>
      </c>
      <c r="C2751">
        <v>1999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17</v>
      </c>
      <c r="M2751">
        <v>99</v>
      </c>
      <c r="N2751">
        <v>99</v>
      </c>
      <c r="O2751">
        <v>99</v>
      </c>
      <c r="P2751">
        <v>9999</v>
      </c>
      <c r="Q2751">
        <v>2293</v>
      </c>
      <c r="R2751">
        <v>7568</v>
      </c>
      <c r="S2751">
        <v>7077</v>
      </c>
      <c r="T2751">
        <v>18.956847372079473</v>
      </c>
      <c r="U2751">
        <v>16.651196373267236</v>
      </c>
      <c r="V2751">
        <v>17.006738900634254</v>
      </c>
      <c r="W2751">
        <v>61.172389430549678</v>
      </c>
      <c r="X2751">
        <v>137.15692062604941</v>
      </c>
      <c r="Y2751">
        <v>118.76457452431298</v>
      </c>
      <c r="Z2751">
        <v>127.00442277801338</v>
      </c>
      <c r="AA2751">
        <v>23.076642402086055</v>
      </c>
      <c r="AB2751">
        <v>1.7805920275947105</v>
      </c>
      <c r="AC2751">
        <v>-6.3103647359323984</v>
      </c>
    </row>
    <row r="2752" spans="1:29">
      <c r="A2752">
        <v>9</v>
      </c>
      <c r="B2752">
        <v>176</v>
      </c>
      <c r="C2752">
        <v>1998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1</v>
      </c>
      <c r="M2752">
        <v>99</v>
      </c>
      <c r="N2752">
        <v>99</v>
      </c>
      <c r="O2752">
        <v>99</v>
      </c>
      <c r="P2752">
        <v>9999</v>
      </c>
      <c r="Q2752">
        <v>133</v>
      </c>
      <c r="R2752">
        <v>184</v>
      </c>
      <c r="S2752">
        <v>0</v>
      </c>
      <c r="T2752">
        <v>0.49129224545921807</v>
      </c>
      <c r="U2752">
        <v>0</v>
      </c>
      <c r="V2752">
        <v>1</v>
      </c>
      <c r="X2752">
        <v>117.4637288614631</v>
      </c>
      <c r="Y2752">
        <v>0</v>
      </c>
    </row>
    <row r="2753" spans="1:29">
      <c r="A2753">
        <v>9</v>
      </c>
      <c r="B2753">
        <v>177</v>
      </c>
      <c r="C2753">
        <v>1998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2</v>
      </c>
      <c r="M2753">
        <v>99</v>
      </c>
      <c r="N2753">
        <v>99</v>
      </c>
      <c r="O2753">
        <v>99</v>
      </c>
      <c r="P2753">
        <v>9999</v>
      </c>
      <c r="Q2753">
        <v>201</v>
      </c>
      <c r="R2753">
        <v>238</v>
      </c>
      <c r="S2753">
        <v>213</v>
      </c>
      <c r="T2753">
        <v>0.63547583923529294</v>
      </c>
      <c r="U2753">
        <v>0.83534419648037683</v>
      </c>
      <c r="V2753">
        <v>2</v>
      </c>
      <c r="W2753">
        <v>37.741784037558688</v>
      </c>
      <c r="X2753">
        <v>206.64666733432276</v>
      </c>
      <c r="Y2753">
        <v>173.43025210084028</v>
      </c>
      <c r="Z2753">
        <v>193.78591549295777</v>
      </c>
      <c r="AA2753">
        <v>37.759510678729853</v>
      </c>
    </row>
    <row r="2754" spans="1:29">
      <c r="A2754">
        <v>9</v>
      </c>
      <c r="B2754">
        <v>178</v>
      </c>
      <c r="C2754">
        <v>1998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9999</v>
      </c>
      <c r="Q2754">
        <v>594</v>
      </c>
      <c r="R2754">
        <v>927.75</v>
      </c>
      <c r="S2754">
        <v>850.75</v>
      </c>
      <c r="T2754">
        <v>2.4771542430695082</v>
      </c>
      <c r="U2754">
        <v>3.256058200397534</v>
      </c>
      <c r="V2754">
        <v>5.001347345728913</v>
      </c>
      <c r="W2754">
        <v>42.455480458419039</v>
      </c>
      <c r="X2754">
        <v>204.08302685962195</v>
      </c>
      <c r="Y2754">
        <v>173.41934788466747</v>
      </c>
      <c r="Z2754">
        <v>189.11525124889829</v>
      </c>
      <c r="AA2754">
        <v>32.162061031428593</v>
      </c>
      <c r="AB2754">
        <v>1.3836859196716045</v>
      </c>
      <c r="AC2754">
        <v>-9.7825404462128631</v>
      </c>
    </row>
    <row r="2755" spans="1:29">
      <c r="A2755">
        <v>9</v>
      </c>
      <c r="B2755">
        <v>179</v>
      </c>
      <c r="C2755">
        <v>1998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8</v>
      </c>
      <c r="M2755">
        <v>99</v>
      </c>
      <c r="N2755">
        <v>99</v>
      </c>
      <c r="O2755">
        <v>99</v>
      </c>
      <c r="P2755">
        <v>9999</v>
      </c>
      <c r="Q2755">
        <v>1381</v>
      </c>
      <c r="R2755">
        <v>2928</v>
      </c>
      <c r="S2755">
        <v>2692</v>
      </c>
      <c r="T2755">
        <v>7.8179548625249504</v>
      </c>
      <c r="U2755">
        <v>9.494676705540952</v>
      </c>
      <c r="V2755">
        <v>8.0054644808743145</v>
      </c>
      <c r="W2755">
        <v>47.482540861812787</v>
      </c>
      <c r="X2755">
        <v>188.54257321989951</v>
      </c>
      <c r="Y2755">
        <v>160.23060109289611</v>
      </c>
      <c r="Z2755">
        <v>174.2775631500742</v>
      </c>
      <c r="AA2755">
        <v>30.097078903925929</v>
      </c>
      <c r="AB2755">
        <v>1.8651790265491988</v>
      </c>
      <c r="AC2755">
        <v>-9.9692460154357843</v>
      </c>
    </row>
    <row r="2756" spans="1:29">
      <c r="A2756">
        <v>9</v>
      </c>
      <c r="B2756">
        <v>180</v>
      </c>
      <c r="C2756">
        <v>1998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11</v>
      </c>
      <c r="M2756">
        <v>99</v>
      </c>
      <c r="N2756">
        <v>99</v>
      </c>
      <c r="O2756">
        <v>99</v>
      </c>
      <c r="P2756">
        <v>9999</v>
      </c>
      <c r="Q2756">
        <v>2572</v>
      </c>
      <c r="R2756">
        <v>9065</v>
      </c>
      <c r="S2756">
        <v>8233</v>
      </c>
      <c r="T2756">
        <v>24.204153288520718</v>
      </c>
      <c r="U2756">
        <v>26.146264849953003</v>
      </c>
      <c r="V2756">
        <v>11.006067291781582</v>
      </c>
      <c r="W2756">
        <v>52.423660876958593</v>
      </c>
      <c r="X2756">
        <v>169.56687556285127</v>
      </c>
      <c r="Y2756">
        <v>142.52078323221181</v>
      </c>
      <c r="Z2756">
        <v>156.92346653710675</v>
      </c>
      <c r="AA2756">
        <v>28.511873736341649</v>
      </c>
      <c r="AB2756">
        <v>1.8225880785525803</v>
      </c>
      <c r="AC2756">
        <v>-14.387946801182244</v>
      </c>
    </row>
    <row r="2757" spans="1:29">
      <c r="A2757">
        <v>9</v>
      </c>
      <c r="B2757">
        <v>181</v>
      </c>
      <c r="C2757">
        <v>1998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14</v>
      </c>
      <c r="M2757">
        <v>99</v>
      </c>
      <c r="N2757">
        <v>99</v>
      </c>
      <c r="O2757">
        <v>99</v>
      </c>
      <c r="P2757">
        <v>9999</v>
      </c>
      <c r="Q2757">
        <v>2988</v>
      </c>
      <c r="R2757">
        <v>16106.25</v>
      </c>
      <c r="S2757">
        <v>14809.25</v>
      </c>
      <c r="T2757">
        <v>43.004759393627879</v>
      </c>
      <c r="U2757">
        <v>42.093840082314493</v>
      </c>
      <c r="V2757">
        <v>14.00847497089639</v>
      </c>
      <c r="W2757">
        <v>57.047183348245198</v>
      </c>
      <c r="X2757">
        <v>151.72955526658748</v>
      </c>
      <c r="Y2757">
        <v>129.13990531625916</v>
      </c>
      <c r="Z2757">
        <v>140.45002954234678</v>
      </c>
      <c r="AA2757">
        <v>25.664479542108943</v>
      </c>
      <c r="AB2757">
        <v>2.283248707522465</v>
      </c>
      <c r="AC2757">
        <v>-9.8105171399676667</v>
      </c>
    </row>
    <row r="2758" spans="1:29">
      <c r="A2758">
        <v>9</v>
      </c>
      <c r="B2758">
        <v>182</v>
      </c>
      <c r="C2758">
        <v>1998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17</v>
      </c>
      <c r="M2758">
        <v>99</v>
      </c>
      <c r="N2758">
        <v>99</v>
      </c>
      <c r="O2758">
        <v>99</v>
      </c>
      <c r="P2758">
        <v>9999</v>
      </c>
      <c r="Q2758">
        <v>2047</v>
      </c>
      <c r="R2758">
        <v>7042</v>
      </c>
      <c r="S2758">
        <v>6477</v>
      </c>
      <c r="T2758">
        <v>18.802608655020723</v>
      </c>
      <c r="U2758">
        <v>16.846887118277827</v>
      </c>
      <c r="V2758">
        <v>17.002414086907123</v>
      </c>
      <c r="W2758">
        <v>61.129844063609688</v>
      </c>
      <c r="X2758">
        <v>138.65128375390799</v>
      </c>
      <c r="Y2758">
        <v>118.21157341664272</v>
      </c>
      <c r="Z2758">
        <v>128.52337501929878</v>
      </c>
      <c r="AA2758">
        <v>22.672768597006648</v>
      </c>
      <c r="AB2758">
        <v>1.7851566265554748</v>
      </c>
      <c r="AC2758">
        <v>-3.2740267856766434</v>
      </c>
    </row>
    <row r="2759" spans="1:29">
      <c r="A2759">
        <v>9</v>
      </c>
      <c r="B2759">
        <v>183</v>
      </c>
      <c r="C2759">
        <v>1997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1</v>
      </c>
      <c r="M2759">
        <v>99</v>
      </c>
      <c r="N2759">
        <v>99</v>
      </c>
      <c r="O2759">
        <v>99</v>
      </c>
      <c r="P2759">
        <v>9999</v>
      </c>
      <c r="Q2759">
        <v>119</v>
      </c>
      <c r="R2759">
        <v>166</v>
      </c>
      <c r="S2759">
        <v>0</v>
      </c>
      <c r="T2759">
        <v>0.44006733560436367</v>
      </c>
      <c r="U2759">
        <v>0</v>
      </c>
      <c r="V2759">
        <v>1</v>
      </c>
      <c r="X2759">
        <v>113.0728765549739</v>
      </c>
      <c r="Y2759">
        <v>0</v>
      </c>
    </row>
    <row r="2760" spans="1:29">
      <c r="A2760">
        <v>9</v>
      </c>
      <c r="B2760">
        <v>184</v>
      </c>
      <c r="C2760">
        <v>1997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2</v>
      </c>
      <c r="M2760">
        <v>99</v>
      </c>
      <c r="N2760">
        <v>99</v>
      </c>
      <c r="O2760">
        <v>99</v>
      </c>
      <c r="P2760">
        <v>9999</v>
      </c>
      <c r="Q2760">
        <v>154</v>
      </c>
      <c r="R2760">
        <v>183</v>
      </c>
      <c r="S2760">
        <v>173</v>
      </c>
      <c r="T2760">
        <v>0.48513447238312363</v>
      </c>
      <c r="U2760">
        <v>0.69705690260922282</v>
      </c>
      <c r="V2760">
        <v>2</v>
      </c>
      <c r="W2760">
        <v>37.67630057803467</v>
      </c>
      <c r="X2760">
        <v>214.97551936249687</v>
      </c>
      <c r="Y2760">
        <v>189.26502732240439</v>
      </c>
      <c r="Z2760">
        <v>200.20520231213879</v>
      </c>
      <c r="AA2760">
        <v>32.832387904008392</v>
      </c>
      <c r="AB2760">
        <v>1.3682460659310729</v>
      </c>
      <c r="AC2760">
        <v>-0.91883634607176123</v>
      </c>
    </row>
    <row r="2761" spans="1:29">
      <c r="A2761">
        <v>9</v>
      </c>
      <c r="B2761">
        <v>185</v>
      </c>
      <c r="C2761">
        <v>1997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9999</v>
      </c>
      <c r="Q2761">
        <v>575</v>
      </c>
      <c r="R2761">
        <v>817.5</v>
      </c>
      <c r="S2761">
        <v>761.5</v>
      </c>
      <c r="T2761">
        <v>2.1671990774492</v>
      </c>
      <c r="U2761">
        <v>2.889648076577378</v>
      </c>
      <c r="V2761">
        <v>5.0152905198776763</v>
      </c>
      <c r="W2761">
        <v>42.765594221930399</v>
      </c>
      <c r="X2761">
        <v>202.21522027956965</v>
      </c>
      <c r="Y2761">
        <v>175.63474006116198</v>
      </c>
      <c r="Z2761">
        <v>188.55075508864076</v>
      </c>
      <c r="AA2761">
        <v>32.710084532038209</v>
      </c>
      <c r="AB2761">
        <v>2.8422426869087807</v>
      </c>
      <c r="AC2761">
        <v>-1.0467870667595172</v>
      </c>
    </row>
    <row r="2762" spans="1:29">
      <c r="A2762">
        <v>9</v>
      </c>
      <c r="B2762">
        <v>186</v>
      </c>
      <c r="C2762">
        <v>1997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8</v>
      </c>
      <c r="M2762">
        <v>99</v>
      </c>
      <c r="N2762">
        <v>99</v>
      </c>
      <c r="O2762">
        <v>99</v>
      </c>
      <c r="P2762">
        <v>9999</v>
      </c>
      <c r="Q2762">
        <v>1375</v>
      </c>
      <c r="R2762">
        <v>2778.75</v>
      </c>
      <c r="S2762">
        <v>2591.75</v>
      </c>
      <c r="T2762">
        <v>7.3664886072929248</v>
      </c>
      <c r="U2762">
        <v>9.0367438576357113</v>
      </c>
      <c r="V2762">
        <v>8.0295096716149352</v>
      </c>
      <c r="W2762">
        <v>47.703675122986411</v>
      </c>
      <c r="X2762">
        <v>186.79498145313283</v>
      </c>
      <c r="Y2762">
        <v>161.59046333783172</v>
      </c>
      <c r="Z2762">
        <v>173.24954181537561</v>
      </c>
      <c r="AA2762">
        <v>29.935696121068109</v>
      </c>
      <c r="AB2762">
        <v>3.2833316233324501</v>
      </c>
      <c r="AC2762">
        <v>-2.7937965535449889</v>
      </c>
    </row>
    <row r="2763" spans="1:29">
      <c r="A2763">
        <v>9</v>
      </c>
      <c r="B2763">
        <v>187</v>
      </c>
      <c r="C2763">
        <v>1997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11</v>
      </c>
      <c r="M2763">
        <v>99</v>
      </c>
      <c r="N2763">
        <v>99</v>
      </c>
      <c r="O2763">
        <v>99</v>
      </c>
      <c r="P2763">
        <v>9999</v>
      </c>
      <c r="Q2763">
        <v>2761</v>
      </c>
      <c r="R2763">
        <v>9232.5</v>
      </c>
      <c r="S2763">
        <v>8554.5</v>
      </c>
      <c r="T2763">
        <v>24.475431782935473</v>
      </c>
      <c r="U2763">
        <v>26.85996086474934</v>
      </c>
      <c r="V2763">
        <v>11.019658813972383</v>
      </c>
      <c r="W2763">
        <v>52.471330878484999</v>
      </c>
      <c r="X2763">
        <v>168.31518972821675</v>
      </c>
      <c r="Y2763">
        <v>144.55705388572937</v>
      </c>
      <c r="Z2763">
        <v>156.01414460225573</v>
      </c>
      <c r="AA2763">
        <v>28.271835571098023</v>
      </c>
      <c r="AB2763">
        <v>2.8754398704695872</v>
      </c>
      <c r="AC2763">
        <v>-3.8875940277882575</v>
      </c>
    </row>
    <row r="2764" spans="1:29">
      <c r="A2764">
        <v>9</v>
      </c>
      <c r="B2764">
        <v>188</v>
      </c>
      <c r="C2764">
        <v>1997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14</v>
      </c>
      <c r="M2764">
        <v>99</v>
      </c>
      <c r="N2764">
        <v>99</v>
      </c>
      <c r="O2764">
        <v>99</v>
      </c>
      <c r="P2764">
        <v>9999</v>
      </c>
      <c r="Q2764">
        <v>3165</v>
      </c>
      <c r="R2764">
        <v>16471.25</v>
      </c>
      <c r="S2764">
        <v>15299.25</v>
      </c>
      <c r="T2764">
        <v>43.665416274538408</v>
      </c>
      <c r="U2764">
        <v>42.714009983377274</v>
      </c>
      <c r="V2764">
        <v>14.011687030431816</v>
      </c>
      <c r="W2764">
        <v>57.045672173472575</v>
      </c>
      <c r="X2764">
        <v>149.8363896315945</v>
      </c>
      <c r="Y2764">
        <v>128.85373605524828</v>
      </c>
      <c r="Z2764">
        <v>138.72458453845829</v>
      </c>
      <c r="AA2764">
        <v>25.044831778275409</v>
      </c>
      <c r="AB2764">
        <v>2.466214826534614</v>
      </c>
      <c r="AC2764">
        <v>-6.5927214000940904</v>
      </c>
    </row>
    <row r="2765" spans="1:29">
      <c r="A2765">
        <v>9</v>
      </c>
      <c r="B2765">
        <v>189</v>
      </c>
      <c r="C2765">
        <v>1997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17</v>
      </c>
      <c r="M2765">
        <v>99</v>
      </c>
      <c r="N2765">
        <v>99</v>
      </c>
      <c r="O2765">
        <v>99</v>
      </c>
      <c r="P2765">
        <v>9999</v>
      </c>
      <c r="Q2765">
        <v>2107</v>
      </c>
      <c r="R2765">
        <v>6858</v>
      </c>
      <c r="S2765">
        <v>6318</v>
      </c>
      <c r="T2765">
        <v>18.180613178161</v>
      </c>
      <c r="U2765">
        <v>16.115616272323489</v>
      </c>
      <c r="V2765">
        <v>17.002478856809564</v>
      </c>
      <c r="W2765">
        <v>61.134061411839205</v>
      </c>
      <c r="X2765">
        <v>136.71554869292436</v>
      </c>
      <c r="Y2765">
        <v>116.7623067949839</v>
      </c>
      <c r="Z2765">
        <v>126.74199113643552</v>
      </c>
      <c r="AA2765">
        <v>22.553391261268992</v>
      </c>
      <c r="AB2765">
        <v>1.4289908591801872</v>
      </c>
      <c r="AC2765">
        <v>-6.5020879336943054</v>
      </c>
    </row>
    <row r="2766" spans="1:29">
      <c r="A2766">
        <v>9</v>
      </c>
      <c r="B2766">
        <v>190</v>
      </c>
      <c r="C2766">
        <v>1996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1</v>
      </c>
      <c r="M2766">
        <v>99</v>
      </c>
      <c r="N2766">
        <v>99</v>
      </c>
      <c r="O2766">
        <v>99</v>
      </c>
      <c r="P2766">
        <v>9999</v>
      </c>
      <c r="Q2766">
        <v>92</v>
      </c>
      <c r="R2766">
        <v>111</v>
      </c>
      <c r="S2766">
        <v>0</v>
      </c>
      <c r="T2766">
        <v>0.32500091498005351</v>
      </c>
      <c r="U2766">
        <v>0</v>
      </c>
      <c r="V2766">
        <v>1</v>
      </c>
      <c r="X2766">
        <v>109.94602403053108</v>
      </c>
      <c r="Y2766">
        <v>0</v>
      </c>
    </row>
    <row r="2767" spans="1:29">
      <c r="A2767">
        <v>9</v>
      </c>
      <c r="B2767">
        <v>191</v>
      </c>
      <c r="C2767">
        <v>1996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2</v>
      </c>
      <c r="M2767">
        <v>99</v>
      </c>
      <c r="N2767">
        <v>99</v>
      </c>
      <c r="O2767">
        <v>99</v>
      </c>
      <c r="P2767">
        <v>9999</v>
      </c>
      <c r="Q2767">
        <v>156</v>
      </c>
      <c r="R2767">
        <v>182</v>
      </c>
      <c r="S2767">
        <v>168</v>
      </c>
      <c r="T2767">
        <v>0.53288438312044806</v>
      </c>
      <c r="U2767">
        <v>0.74167200253295984</v>
      </c>
      <c r="V2767">
        <v>2.0109890109890114</v>
      </c>
      <c r="W2767">
        <v>37.708333333333343</v>
      </c>
      <c r="X2767">
        <v>211.00329789387203</v>
      </c>
      <c r="Y2767">
        <v>182.30054945054937</v>
      </c>
      <c r="Z2767">
        <v>197.49226190476179</v>
      </c>
      <c r="AA2767">
        <v>33.785797588533597</v>
      </c>
      <c r="AB2767">
        <v>3.1288864721423288</v>
      </c>
      <c r="AC2767">
        <v>7.1432948386107675</v>
      </c>
    </row>
    <row r="2768" spans="1:29">
      <c r="A2768">
        <v>9</v>
      </c>
      <c r="B2768">
        <v>192</v>
      </c>
      <c r="C2768">
        <v>1996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9999</v>
      </c>
      <c r="Q2768">
        <v>523</v>
      </c>
      <c r="R2768">
        <v>748</v>
      </c>
      <c r="S2768">
        <v>720</v>
      </c>
      <c r="T2768">
        <v>2.1900962559016222</v>
      </c>
      <c r="U2768">
        <v>2.9864085850981494</v>
      </c>
      <c r="V2768">
        <v>5.0601604278074879</v>
      </c>
      <c r="W2768">
        <v>43.048611111111114</v>
      </c>
      <c r="X2768">
        <v>200.39773813593217</v>
      </c>
      <c r="Y2768">
        <v>178.60561497326219</v>
      </c>
      <c r="Z2768">
        <v>185.55138888888905</v>
      </c>
      <c r="AA2768">
        <v>30.836899086859081</v>
      </c>
      <c r="AB2768">
        <v>1.2163804521287096</v>
      </c>
      <c r="AC2768">
        <v>-66.848791413249955</v>
      </c>
    </row>
    <row r="2769" spans="1:39">
      <c r="A2769">
        <v>9</v>
      </c>
      <c r="B2769">
        <v>193</v>
      </c>
      <c r="C2769">
        <v>1996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9999</v>
      </c>
      <c r="Q2769">
        <v>1447</v>
      </c>
      <c r="R2769">
        <v>2874.75</v>
      </c>
      <c r="S2769">
        <v>2756.25</v>
      </c>
      <c r="T2769">
        <v>8.4170845075577354</v>
      </c>
      <c r="U2769">
        <v>10.444885620218106</v>
      </c>
      <c r="V2769">
        <v>8.0674841290547015</v>
      </c>
      <c r="W2769">
        <v>47.81061224489796</v>
      </c>
      <c r="X2769">
        <v>183.22166033185596</v>
      </c>
      <c r="Y2769">
        <v>162.53656839725184</v>
      </c>
      <c r="Z2769">
        <v>169.52453514739216</v>
      </c>
      <c r="AA2769">
        <v>28.974995658076697</v>
      </c>
    </row>
    <row r="2770" spans="1:39">
      <c r="A2770">
        <v>9</v>
      </c>
      <c r="B2770">
        <v>194</v>
      </c>
      <c r="C2770">
        <v>1996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11</v>
      </c>
      <c r="M2770">
        <v>99</v>
      </c>
      <c r="N2770">
        <v>99</v>
      </c>
      <c r="O2770">
        <v>99</v>
      </c>
      <c r="P2770">
        <v>9999</v>
      </c>
      <c r="Q2770">
        <v>2781</v>
      </c>
      <c r="R2770">
        <v>8869.25</v>
      </c>
      <c r="S2770">
        <v>8382.25</v>
      </c>
      <c r="T2770">
        <v>25.968597884566112</v>
      </c>
      <c r="U2770">
        <v>28.717404384271443</v>
      </c>
      <c r="V2770">
        <v>11.022014262761788</v>
      </c>
      <c r="W2770">
        <v>52.477914641057005</v>
      </c>
      <c r="X2770">
        <v>165.29127518901899</v>
      </c>
      <c r="Y2770">
        <v>144.84575358683105</v>
      </c>
      <c r="Z2770">
        <v>153.26114110173299</v>
      </c>
      <c r="AA2770">
        <v>27.853441204719655</v>
      </c>
      <c r="AB2770">
        <v>2.0713166113728212</v>
      </c>
      <c r="AC2770">
        <v>-11.584017356242002</v>
      </c>
    </row>
    <row r="2771" spans="1:39">
      <c r="A2771">
        <v>9</v>
      </c>
      <c r="B2771">
        <v>195</v>
      </c>
      <c r="C2771">
        <v>1996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14</v>
      </c>
      <c r="M2771">
        <v>99</v>
      </c>
      <c r="N2771">
        <v>99</v>
      </c>
      <c r="O2771">
        <v>99</v>
      </c>
      <c r="P2771">
        <v>9999</v>
      </c>
      <c r="Q2771">
        <v>3264</v>
      </c>
      <c r="R2771">
        <v>14956.25</v>
      </c>
      <c r="S2771">
        <v>13940.25</v>
      </c>
      <c r="T2771">
        <v>43.790945357391202</v>
      </c>
      <c r="U2771">
        <v>42.516187100374466</v>
      </c>
      <c r="V2771">
        <v>14.017551190973672</v>
      </c>
      <c r="W2771">
        <v>57.018920033715311</v>
      </c>
      <c r="X2771">
        <v>147.10975629080613</v>
      </c>
      <c r="Y2771">
        <v>127.16836105307149</v>
      </c>
      <c r="Z2771">
        <v>136.4367066587759</v>
      </c>
      <c r="AA2771">
        <v>24.272404895109499</v>
      </c>
      <c r="AB2771">
        <v>1.7401049660601622</v>
      </c>
      <c r="AC2771">
        <v>-13.491059445404684</v>
      </c>
    </row>
    <row r="2772" spans="1:39">
      <c r="A2772">
        <v>9</v>
      </c>
      <c r="B2772">
        <v>196</v>
      </c>
      <c r="C2772">
        <v>1996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17</v>
      </c>
      <c r="M2772">
        <v>99</v>
      </c>
      <c r="N2772">
        <v>99</v>
      </c>
      <c r="O2772">
        <v>99</v>
      </c>
      <c r="P2772">
        <v>9999</v>
      </c>
      <c r="Q2772">
        <v>1958</v>
      </c>
      <c r="R2772">
        <v>5254.5</v>
      </c>
      <c r="S2772">
        <v>4697.5</v>
      </c>
      <c r="T2772">
        <v>15.384840610474694</v>
      </c>
      <c r="U2772">
        <v>13.011868737063264</v>
      </c>
      <c r="V2772">
        <v>17.01132362736702</v>
      </c>
      <c r="W2772">
        <v>61.066311868014886</v>
      </c>
      <c r="X2772">
        <v>133.77598131591662</v>
      </c>
      <c r="Y2772">
        <v>110.77857074888202</v>
      </c>
      <c r="Z2772">
        <v>123.91399680681228</v>
      </c>
      <c r="AA2772">
        <v>21.879287654107515</v>
      </c>
    </row>
    <row r="2773" spans="1:39">
      <c r="A2773">
        <v>10</v>
      </c>
      <c r="B2773">
        <v>1</v>
      </c>
      <c r="C2773">
        <v>2023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0</v>
      </c>
      <c r="N2773">
        <v>99</v>
      </c>
      <c r="O2773">
        <v>99</v>
      </c>
      <c r="P2773">
        <v>9999</v>
      </c>
      <c r="Q2773">
        <v>2</v>
      </c>
      <c r="R2773">
        <v>3</v>
      </c>
      <c r="S2773">
        <v>0</v>
      </c>
      <c r="T2773">
        <v>9.9900099900099917E-3</v>
      </c>
      <c r="U2773">
        <v>0</v>
      </c>
      <c r="V2773">
        <v>4</v>
      </c>
      <c r="X2773">
        <v>176.95919104369813</v>
      </c>
      <c r="Y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</row>
    <row r="2774" spans="1:39">
      <c r="A2774">
        <v>10</v>
      </c>
      <c r="B2774">
        <v>2</v>
      </c>
      <c r="C2774">
        <v>2023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35</v>
      </c>
      <c r="N2774">
        <v>99</v>
      </c>
      <c r="O2774">
        <v>99</v>
      </c>
      <c r="P2774">
        <v>9999</v>
      </c>
      <c r="Q2774">
        <v>10</v>
      </c>
      <c r="R2774">
        <v>22</v>
      </c>
      <c r="S2774">
        <v>22</v>
      </c>
      <c r="T2774">
        <v>7.3260073260073263E-2</v>
      </c>
      <c r="U2774">
        <v>9.8828659997336477E-2</v>
      </c>
      <c r="V2774">
        <v>2</v>
      </c>
      <c r="W2774">
        <v>35</v>
      </c>
      <c r="X2774">
        <v>226.25332414064809</v>
      </c>
      <c r="Y2774">
        <v>208.83181818181816</v>
      </c>
      <c r="Z2774">
        <v>208.83181818181816</v>
      </c>
      <c r="AA2774">
        <v>65.809065321674481</v>
      </c>
      <c r="AB2774">
        <v>0</v>
      </c>
      <c r="AD2774">
        <v>0</v>
      </c>
      <c r="AE2774">
        <v>0</v>
      </c>
      <c r="AF2774">
        <v>0</v>
      </c>
      <c r="AG2774">
        <v>0</v>
      </c>
      <c r="AH2774">
        <v>6</v>
      </c>
      <c r="AI2774">
        <v>0</v>
      </c>
      <c r="AJ2774">
        <v>0</v>
      </c>
      <c r="AK2774">
        <v>0</v>
      </c>
      <c r="AL2774">
        <v>1</v>
      </c>
      <c r="AM2774">
        <v>0</v>
      </c>
    </row>
    <row r="2775" spans="1:39">
      <c r="A2775">
        <v>10</v>
      </c>
      <c r="B2775">
        <v>3</v>
      </c>
      <c r="C2775">
        <v>2023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36</v>
      </c>
      <c r="N2775">
        <v>99</v>
      </c>
      <c r="O2775">
        <v>99</v>
      </c>
      <c r="P2775">
        <v>9999</v>
      </c>
      <c r="Q2775">
        <v>4</v>
      </c>
      <c r="R2775">
        <v>5</v>
      </c>
      <c r="S2775">
        <v>5</v>
      </c>
      <c r="T2775">
        <v>1.6650016650016652E-2</v>
      </c>
      <c r="U2775">
        <v>2.5105658986764329E-2</v>
      </c>
      <c r="V2775">
        <v>2</v>
      </c>
      <c r="W2775">
        <v>36</v>
      </c>
      <c r="X2775">
        <v>252.89274106175515</v>
      </c>
      <c r="Y2775">
        <v>233.42</v>
      </c>
      <c r="Z2775">
        <v>233.42</v>
      </c>
      <c r="AA2775">
        <v>22.560265955879327</v>
      </c>
      <c r="AB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</row>
    <row r="2776" spans="1:39">
      <c r="A2776">
        <v>10</v>
      </c>
      <c r="B2776">
        <v>4</v>
      </c>
      <c r="C2776">
        <v>2023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37</v>
      </c>
      <c r="N2776">
        <v>99</v>
      </c>
      <c r="O2776">
        <v>99</v>
      </c>
      <c r="P2776">
        <v>9999</v>
      </c>
      <c r="Q2776">
        <v>6</v>
      </c>
      <c r="R2776">
        <v>7</v>
      </c>
      <c r="S2776">
        <v>7</v>
      </c>
      <c r="T2776">
        <v>2.3310023310023312E-2</v>
      </c>
      <c r="U2776">
        <v>2.8844296234557705E-2</v>
      </c>
      <c r="V2776">
        <v>2</v>
      </c>
      <c r="W2776">
        <v>37</v>
      </c>
      <c r="X2776">
        <v>207.53753288964555</v>
      </c>
      <c r="Y2776">
        <v>191.55714285714296</v>
      </c>
      <c r="Z2776">
        <v>191.55714285714296</v>
      </c>
      <c r="AA2776">
        <v>44.96839706609375</v>
      </c>
      <c r="AB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</row>
    <row r="2777" spans="1:39">
      <c r="A2777">
        <v>10</v>
      </c>
      <c r="B2777">
        <v>5</v>
      </c>
      <c r="C2777">
        <v>2023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38</v>
      </c>
      <c r="N2777">
        <v>99</v>
      </c>
      <c r="O2777">
        <v>99</v>
      </c>
      <c r="P2777">
        <v>9999</v>
      </c>
      <c r="Q2777">
        <v>6</v>
      </c>
      <c r="R2777">
        <v>9</v>
      </c>
      <c r="S2777">
        <v>9</v>
      </c>
      <c r="T2777">
        <v>2.9970029970029975E-2</v>
      </c>
      <c r="U2777">
        <v>3.885128154913467E-2</v>
      </c>
      <c r="V2777">
        <v>2</v>
      </c>
      <c r="W2777">
        <v>38</v>
      </c>
      <c r="X2777">
        <v>217.41904417960757</v>
      </c>
      <c r="Y2777">
        <v>200.67777777777775</v>
      </c>
      <c r="Z2777">
        <v>200.67777777777775</v>
      </c>
      <c r="AA2777">
        <v>58.442617208445157</v>
      </c>
      <c r="AB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</row>
    <row r="2778" spans="1:39">
      <c r="A2778">
        <v>10</v>
      </c>
      <c r="B2778">
        <v>6</v>
      </c>
      <c r="C2778">
        <v>2023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39</v>
      </c>
      <c r="N2778">
        <v>99</v>
      </c>
      <c r="O2778">
        <v>99</v>
      </c>
      <c r="P2778">
        <v>9999</v>
      </c>
      <c r="Q2778">
        <v>9</v>
      </c>
      <c r="R2778">
        <v>9</v>
      </c>
      <c r="S2778">
        <v>9</v>
      </c>
      <c r="T2778">
        <v>2.9970029970029975E-2</v>
      </c>
      <c r="U2778">
        <v>4.070124014125337E-2</v>
      </c>
      <c r="V2778">
        <v>2</v>
      </c>
      <c r="W2778">
        <v>39</v>
      </c>
      <c r="X2778">
        <v>227.77175875767423</v>
      </c>
      <c r="Y2778">
        <v>210.23333333333329</v>
      </c>
      <c r="Z2778">
        <v>210.23333333333329</v>
      </c>
      <c r="AA2778">
        <v>54.617070998401779</v>
      </c>
      <c r="AB2778">
        <v>0</v>
      </c>
      <c r="AD2778">
        <v>1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</row>
    <row r="2779" spans="1:39">
      <c r="A2779">
        <v>10</v>
      </c>
      <c r="B2779">
        <v>7</v>
      </c>
      <c r="C2779">
        <v>2023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40</v>
      </c>
      <c r="N2779">
        <v>99</v>
      </c>
      <c r="O2779">
        <v>99</v>
      </c>
      <c r="P2779">
        <v>9999</v>
      </c>
      <c r="Q2779">
        <v>14</v>
      </c>
      <c r="R2779">
        <v>15</v>
      </c>
      <c r="S2779">
        <v>15</v>
      </c>
      <c r="T2779">
        <v>4.9950049950049959E-2</v>
      </c>
      <c r="U2779">
        <v>6.641996680098726E-2</v>
      </c>
      <c r="V2779">
        <v>5</v>
      </c>
      <c r="W2779">
        <v>40</v>
      </c>
      <c r="X2779">
        <v>223.01914048392925</v>
      </c>
      <c r="Y2779">
        <v>205.84666666666672</v>
      </c>
      <c r="Z2779">
        <v>205.84666666666672</v>
      </c>
      <c r="AA2779">
        <v>34.675329686809079</v>
      </c>
      <c r="AB2779">
        <v>0</v>
      </c>
      <c r="AD2779">
        <v>1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1</v>
      </c>
      <c r="AK2779">
        <v>0</v>
      </c>
      <c r="AL2779">
        <v>0</v>
      </c>
      <c r="AM2779">
        <v>0</v>
      </c>
    </row>
    <row r="2780" spans="1:39">
      <c r="A2780">
        <v>10</v>
      </c>
      <c r="B2780">
        <v>8</v>
      </c>
      <c r="C2780">
        <v>2023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41</v>
      </c>
      <c r="N2780">
        <v>99</v>
      </c>
      <c r="O2780">
        <v>99</v>
      </c>
      <c r="P2780">
        <v>9999</v>
      </c>
      <c r="Q2780">
        <v>10</v>
      </c>
      <c r="R2780">
        <v>11</v>
      </c>
      <c r="S2780">
        <v>11</v>
      </c>
      <c r="T2780">
        <v>3.6630036630036632E-2</v>
      </c>
      <c r="U2780">
        <v>4.814194568792611E-2</v>
      </c>
      <c r="V2780">
        <v>5</v>
      </c>
      <c r="W2780">
        <v>41</v>
      </c>
      <c r="X2780">
        <v>220.42745986407965</v>
      </c>
      <c r="Y2780">
        <v>203.45454545454547</v>
      </c>
      <c r="Z2780">
        <v>203.45454545454547</v>
      </c>
      <c r="AA2780">
        <v>30.405094179530391</v>
      </c>
      <c r="AB2780">
        <v>0</v>
      </c>
      <c r="AD2780">
        <v>0</v>
      </c>
      <c r="AE2780">
        <v>0</v>
      </c>
      <c r="AF2780">
        <v>0</v>
      </c>
      <c r="AG2780">
        <v>0</v>
      </c>
      <c r="AH2780">
        <v>2</v>
      </c>
      <c r="AI2780">
        <v>0</v>
      </c>
      <c r="AJ2780">
        <v>0</v>
      </c>
      <c r="AK2780">
        <v>0</v>
      </c>
      <c r="AL2780">
        <v>1</v>
      </c>
      <c r="AM2780">
        <v>0</v>
      </c>
    </row>
    <row r="2781" spans="1:39">
      <c r="A2781">
        <v>10</v>
      </c>
      <c r="B2781">
        <v>9</v>
      </c>
      <c r="C2781">
        <v>2023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42</v>
      </c>
      <c r="N2781">
        <v>99</v>
      </c>
      <c r="O2781">
        <v>99</v>
      </c>
      <c r="P2781">
        <v>9999</v>
      </c>
      <c r="Q2781">
        <v>11</v>
      </c>
      <c r="R2781">
        <v>16</v>
      </c>
      <c r="S2781">
        <v>16</v>
      </c>
      <c r="T2781">
        <v>5.328005328005328E-2</v>
      </c>
      <c r="U2781">
        <v>7.6153760556030445E-2</v>
      </c>
      <c r="V2781">
        <v>5</v>
      </c>
      <c r="W2781">
        <v>42</v>
      </c>
      <c r="X2781">
        <v>239.72101841820151</v>
      </c>
      <c r="Y2781">
        <v>221.26250000000005</v>
      </c>
      <c r="Z2781">
        <v>221.26250000000005</v>
      </c>
      <c r="AA2781">
        <v>28.003546092414528</v>
      </c>
      <c r="AB2781">
        <v>0</v>
      </c>
      <c r="AD2781">
        <v>1</v>
      </c>
      <c r="AE2781">
        <v>0</v>
      </c>
      <c r="AF2781">
        <v>0</v>
      </c>
      <c r="AG2781">
        <v>0</v>
      </c>
      <c r="AH2781">
        <v>3</v>
      </c>
      <c r="AI2781">
        <v>0</v>
      </c>
      <c r="AJ2781">
        <v>1</v>
      </c>
      <c r="AK2781">
        <v>0</v>
      </c>
      <c r="AL2781">
        <v>0</v>
      </c>
      <c r="AM2781">
        <v>0</v>
      </c>
    </row>
    <row r="2782" spans="1:39">
      <c r="A2782">
        <v>10</v>
      </c>
      <c r="B2782">
        <v>10</v>
      </c>
      <c r="C2782">
        <v>2023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43</v>
      </c>
      <c r="N2782">
        <v>99</v>
      </c>
      <c r="O2782">
        <v>99</v>
      </c>
      <c r="P2782">
        <v>9999</v>
      </c>
      <c r="Q2782">
        <v>18</v>
      </c>
      <c r="R2782">
        <v>26</v>
      </c>
      <c r="S2782">
        <v>26</v>
      </c>
      <c r="T2782">
        <v>8.6580086580086577E-2</v>
      </c>
      <c r="U2782">
        <v>0.1220327336405742</v>
      </c>
      <c r="V2782">
        <v>5</v>
      </c>
      <c r="W2782">
        <v>43</v>
      </c>
      <c r="X2782">
        <v>236.39469955829648</v>
      </c>
      <c r="Y2782">
        <v>218.19230769230765</v>
      </c>
      <c r="Z2782">
        <v>218.19230769230765</v>
      </c>
      <c r="AA2782">
        <v>39.865725813969227</v>
      </c>
      <c r="AB2782">
        <v>0</v>
      </c>
      <c r="AD2782">
        <v>1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1</v>
      </c>
      <c r="AM2782">
        <v>0</v>
      </c>
    </row>
    <row r="2783" spans="1:39">
      <c r="A2783">
        <v>10</v>
      </c>
      <c r="B2783">
        <v>11</v>
      </c>
      <c r="C2783">
        <v>2023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44</v>
      </c>
      <c r="N2783">
        <v>99</v>
      </c>
      <c r="O2783">
        <v>99</v>
      </c>
      <c r="P2783">
        <v>9999</v>
      </c>
      <c r="Q2783">
        <v>30</v>
      </c>
      <c r="R2783">
        <v>33</v>
      </c>
      <c r="S2783">
        <v>33</v>
      </c>
      <c r="T2783">
        <v>0.10989010989010986</v>
      </c>
      <c r="U2783">
        <v>0.15027686889001429</v>
      </c>
      <c r="V2783">
        <v>5</v>
      </c>
      <c r="W2783">
        <v>44</v>
      </c>
      <c r="X2783">
        <v>229.35749696313081</v>
      </c>
      <c r="Y2783">
        <v>211.69696969696963</v>
      </c>
      <c r="Z2783">
        <v>211.69696969696963</v>
      </c>
      <c r="AA2783">
        <v>37.826673968835458</v>
      </c>
      <c r="AB2783">
        <v>0</v>
      </c>
      <c r="AD2783">
        <v>1</v>
      </c>
      <c r="AE2783">
        <v>0</v>
      </c>
      <c r="AF2783">
        <v>0</v>
      </c>
      <c r="AG2783">
        <v>0</v>
      </c>
      <c r="AH2783">
        <v>1</v>
      </c>
      <c r="AI2783">
        <v>0</v>
      </c>
      <c r="AJ2783">
        <v>1</v>
      </c>
      <c r="AK2783">
        <v>0</v>
      </c>
      <c r="AL2783">
        <v>1</v>
      </c>
      <c r="AM2783">
        <v>0</v>
      </c>
    </row>
    <row r="2784" spans="1:39">
      <c r="A2784">
        <v>10</v>
      </c>
      <c r="B2784">
        <v>12</v>
      </c>
      <c r="C2784">
        <v>2023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45</v>
      </c>
      <c r="N2784">
        <v>99</v>
      </c>
      <c r="O2784">
        <v>99</v>
      </c>
      <c r="P2784">
        <v>9999</v>
      </c>
      <c r="Q2784">
        <v>35</v>
      </c>
      <c r="R2784">
        <v>44</v>
      </c>
      <c r="S2784">
        <v>44</v>
      </c>
      <c r="T2784">
        <v>0.14652014652014653</v>
      </c>
      <c r="U2784">
        <v>0.18436128039248031</v>
      </c>
      <c r="V2784">
        <v>8</v>
      </c>
      <c r="W2784">
        <v>45</v>
      </c>
      <c r="X2784">
        <v>211.03368462523392</v>
      </c>
      <c r="Y2784">
        <v>194.78409090909088</v>
      </c>
      <c r="Z2784">
        <v>194.78409090909088</v>
      </c>
      <c r="AA2784">
        <v>38.504001817885779</v>
      </c>
      <c r="AB2784">
        <v>0</v>
      </c>
      <c r="AD2784">
        <v>0</v>
      </c>
      <c r="AE2784">
        <v>0</v>
      </c>
      <c r="AF2784">
        <v>0</v>
      </c>
      <c r="AG2784">
        <v>0</v>
      </c>
      <c r="AH2784">
        <v>3</v>
      </c>
      <c r="AI2784">
        <v>0</v>
      </c>
      <c r="AJ2784">
        <v>0</v>
      </c>
      <c r="AK2784">
        <v>0</v>
      </c>
      <c r="AL2784">
        <v>0</v>
      </c>
      <c r="AM2784">
        <v>0</v>
      </c>
    </row>
    <row r="2785" spans="1:39">
      <c r="A2785">
        <v>10</v>
      </c>
      <c r="B2785">
        <v>13</v>
      </c>
      <c r="C2785">
        <v>2023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46</v>
      </c>
      <c r="N2785">
        <v>99</v>
      </c>
      <c r="O2785">
        <v>99</v>
      </c>
      <c r="P2785">
        <v>9999</v>
      </c>
      <c r="Q2785">
        <v>35</v>
      </c>
      <c r="R2785">
        <v>44</v>
      </c>
      <c r="S2785">
        <v>44</v>
      </c>
      <c r="T2785">
        <v>0.14652014652014653</v>
      </c>
      <c r="U2785">
        <v>0.18347502115997699</v>
      </c>
      <c r="V2785">
        <v>8</v>
      </c>
      <c r="W2785">
        <v>46</v>
      </c>
      <c r="X2785">
        <v>210.01920614596676</v>
      </c>
      <c r="Y2785">
        <v>193.84772727272727</v>
      </c>
      <c r="Z2785">
        <v>193.84772727272727</v>
      </c>
      <c r="AA2785">
        <v>37.064473854452849</v>
      </c>
      <c r="AB2785">
        <v>0</v>
      </c>
      <c r="AD2785">
        <v>0</v>
      </c>
      <c r="AE2785">
        <v>0</v>
      </c>
      <c r="AF2785">
        <v>0</v>
      </c>
      <c r="AG2785">
        <v>0</v>
      </c>
      <c r="AH2785">
        <v>4</v>
      </c>
      <c r="AI2785">
        <v>0</v>
      </c>
      <c r="AJ2785">
        <v>0</v>
      </c>
      <c r="AK2785">
        <v>0</v>
      </c>
      <c r="AL2785">
        <v>0</v>
      </c>
      <c r="AM2785">
        <v>0</v>
      </c>
    </row>
    <row r="2786" spans="1:39">
      <c r="A2786">
        <v>10</v>
      </c>
      <c r="B2786">
        <v>14</v>
      </c>
      <c r="C2786">
        <v>2023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47</v>
      </c>
      <c r="N2786">
        <v>99</v>
      </c>
      <c r="O2786">
        <v>99</v>
      </c>
      <c r="P2786">
        <v>9999</v>
      </c>
      <c r="Q2786">
        <v>49</v>
      </c>
      <c r="R2786">
        <v>69</v>
      </c>
      <c r="S2786">
        <v>69</v>
      </c>
      <c r="T2786">
        <v>0.22977022977022976</v>
      </c>
      <c r="U2786">
        <v>0.28986915135322205</v>
      </c>
      <c r="V2786">
        <v>8</v>
      </c>
      <c r="W2786">
        <v>47</v>
      </c>
      <c r="X2786">
        <v>211.58635200276345</v>
      </c>
      <c r="Y2786">
        <v>195.29420289855076</v>
      </c>
      <c r="Z2786">
        <v>195.29420289855076</v>
      </c>
      <c r="AA2786">
        <v>38.893633785007751</v>
      </c>
      <c r="AB2786">
        <v>0</v>
      </c>
      <c r="AD2786">
        <v>0</v>
      </c>
      <c r="AE2786">
        <v>0</v>
      </c>
      <c r="AF2786">
        <v>0</v>
      </c>
      <c r="AG2786">
        <v>0</v>
      </c>
      <c r="AH2786">
        <v>7</v>
      </c>
      <c r="AI2786">
        <v>0</v>
      </c>
      <c r="AJ2786">
        <v>0</v>
      </c>
      <c r="AK2786">
        <v>0</v>
      </c>
      <c r="AL2786">
        <v>0</v>
      </c>
      <c r="AM2786">
        <v>0</v>
      </c>
    </row>
    <row r="2787" spans="1:39">
      <c r="A2787">
        <v>10</v>
      </c>
      <c r="B2787">
        <v>15</v>
      </c>
      <c r="C2787">
        <v>2023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48</v>
      </c>
      <c r="N2787">
        <v>99</v>
      </c>
      <c r="O2787">
        <v>99</v>
      </c>
      <c r="P2787">
        <v>9999</v>
      </c>
      <c r="Q2787">
        <v>210</v>
      </c>
      <c r="R2787">
        <v>773</v>
      </c>
      <c r="S2787">
        <v>773</v>
      </c>
      <c r="T2787">
        <v>2.5740925740925742</v>
      </c>
      <c r="U2787">
        <v>3.1341933934235766</v>
      </c>
      <c r="V2787">
        <v>7.9728331177231553</v>
      </c>
      <c r="W2787">
        <v>48</v>
      </c>
      <c r="X2787">
        <v>204.21189691637724</v>
      </c>
      <c r="Y2787">
        <v>188.48758085381641</v>
      </c>
      <c r="Z2787">
        <v>188.48758085381641</v>
      </c>
      <c r="AA2787">
        <v>37.695952215367129</v>
      </c>
      <c r="AB2787">
        <v>0</v>
      </c>
      <c r="AD2787">
        <v>18</v>
      </c>
      <c r="AE2787">
        <v>0</v>
      </c>
      <c r="AF2787">
        <v>0</v>
      </c>
      <c r="AG2787">
        <v>5</v>
      </c>
      <c r="AH2787">
        <v>39</v>
      </c>
      <c r="AI2787">
        <v>3</v>
      </c>
      <c r="AJ2787">
        <v>20</v>
      </c>
      <c r="AK2787">
        <v>1</v>
      </c>
      <c r="AL2787">
        <v>5</v>
      </c>
      <c r="AM2787">
        <v>1</v>
      </c>
    </row>
    <row r="2788" spans="1:39">
      <c r="A2788">
        <v>10</v>
      </c>
      <c r="B2788">
        <v>16</v>
      </c>
      <c r="C2788">
        <v>2023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49</v>
      </c>
      <c r="N2788">
        <v>99</v>
      </c>
      <c r="O2788">
        <v>99</v>
      </c>
      <c r="P2788">
        <v>9999</v>
      </c>
      <c r="Q2788">
        <v>179</v>
      </c>
      <c r="R2788">
        <v>349</v>
      </c>
      <c r="S2788">
        <v>349</v>
      </c>
      <c r="T2788">
        <v>1.1621711621711621</v>
      </c>
      <c r="U2788">
        <v>1.358050300245053</v>
      </c>
      <c r="V2788">
        <v>8.0085959885386817</v>
      </c>
      <c r="W2788">
        <v>49</v>
      </c>
      <c r="X2788">
        <v>195.98605518941284</v>
      </c>
      <c r="Y2788">
        <v>180.89512893982817</v>
      </c>
      <c r="Z2788">
        <v>180.89512893982817</v>
      </c>
      <c r="AA2788">
        <v>34.882782089469522</v>
      </c>
      <c r="AB2788">
        <v>0</v>
      </c>
      <c r="AD2788">
        <v>7</v>
      </c>
      <c r="AE2788">
        <v>0</v>
      </c>
      <c r="AF2788">
        <v>0</v>
      </c>
      <c r="AG2788">
        <v>0</v>
      </c>
      <c r="AH2788">
        <v>21</v>
      </c>
      <c r="AI2788">
        <v>1</v>
      </c>
      <c r="AJ2788">
        <v>2</v>
      </c>
      <c r="AK2788">
        <v>3</v>
      </c>
      <c r="AL2788">
        <v>5</v>
      </c>
      <c r="AM2788">
        <v>0</v>
      </c>
    </row>
    <row r="2789" spans="1:39">
      <c r="A2789">
        <v>10</v>
      </c>
      <c r="B2789">
        <v>17</v>
      </c>
      <c r="C2789">
        <v>2023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50</v>
      </c>
      <c r="N2789">
        <v>99</v>
      </c>
      <c r="O2789">
        <v>99</v>
      </c>
      <c r="P2789">
        <v>9999</v>
      </c>
      <c r="Q2789">
        <v>233</v>
      </c>
      <c r="R2789">
        <v>488</v>
      </c>
      <c r="S2789">
        <v>488</v>
      </c>
      <c r="T2789">
        <v>1.6250416250416253</v>
      </c>
      <c r="U2789">
        <v>1.892015034484412</v>
      </c>
      <c r="V2789">
        <v>11.006147540983601</v>
      </c>
      <c r="W2789">
        <v>50</v>
      </c>
      <c r="X2789">
        <v>195.27178835941243</v>
      </c>
      <c r="Y2789">
        <v>180.23586065573775</v>
      </c>
      <c r="Z2789">
        <v>180.23586065573775</v>
      </c>
      <c r="AA2789">
        <v>35.765171102810882</v>
      </c>
      <c r="AB2789">
        <v>0</v>
      </c>
      <c r="AD2789">
        <v>15</v>
      </c>
      <c r="AE2789">
        <v>0</v>
      </c>
      <c r="AF2789">
        <v>0</v>
      </c>
      <c r="AG2789">
        <v>2</v>
      </c>
      <c r="AH2789">
        <v>29</v>
      </c>
      <c r="AI2789">
        <v>6</v>
      </c>
      <c r="AJ2789">
        <v>10</v>
      </c>
      <c r="AK2789">
        <v>2</v>
      </c>
      <c r="AL2789">
        <v>4</v>
      </c>
      <c r="AM2789">
        <v>0</v>
      </c>
    </row>
    <row r="2790" spans="1:39">
      <c r="A2790">
        <v>10</v>
      </c>
      <c r="B2790">
        <v>18</v>
      </c>
      <c r="C2790">
        <v>2023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51</v>
      </c>
      <c r="N2790">
        <v>99</v>
      </c>
      <c r="O2790">
        <v>99</v>
      </c>
      <c r="P2790">
        <v>9999</v>
      </c>
      <c r="Q2790">
        <v>232</v>
      </c>
      <c r="R2790">
        <v>540</v>
      </c>
      <c r="S2790">
        <v>540</v>
      </c>
      <c r="T2790">
        <v>1.7982017982017979</v>
      </c>
      <c r="U2790">
        <v>2.0434061807589812</v>
      </c>
      <c r="V2790">
        <v>10.994444444444444</v>
      </c>
      <c r="W2790">
        <v>51</v>
      </c>
      <c r="X2790">
        <v>190.58805826411481</v>
      </c>
      <c r="Y2790">
        <v>175.91277777777779</v>
      </c>
      <c r="Z2790">
        <v>175.91277777777779</v>
      </c>
      <c r="AA2790">
        <v>33.769065447134153</v>
      </c>
      <c r="AB2790">
        <v>0</v>
      </c>
      <c r="AD2790">
        <v>14</v>
      </c>
      <c r="AE2790">
        <v>0</v>
      </c>
      <c r="AF2790">
        <v>0</v>
      </c>
      <c r="AG2790">
        <v>7</v>
      </c>
      <c r="AH2790">
        <v>37</v>
      </c>
      <c r="AI2790">
        <v>11</v>
      </c>
      <c r="AJ2790">
        <v>18</v>
      </c>
      <c r="AK2790">
        <v>1</v>
      </c>
      <c r="AL2790">
        <v>11</v>
      </c>
      <c r="AM2790">
        <v>2</v>
      </c>
    </row>
    <row r="2791" spans="1:39">
      <c r="A2791">
        <v>10</v>
      </c>
      <c r="B2791">
        <v>19</v>
      </c>
      <c r="C2791">
        <v>2023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52</v>
      </c>
      <c r="N2791">
        <v>99</v>
      </c>
      <c r="O2791">
        <v>99</v>
      </c>
      <c r="P2791">
        <v>9999</v>
      </c>
      <c r="Q2791">
        <v>241</v>
      </c>
      <c r="R2791">
        <v>629</v>
      </c>
      <c r="S2791">
        <v>629</v>
      </c>
      <c r="T2791">
        <v>2.0945720945720945</v>
      </c>
      <c r="U2791">
        <v>2.3474146086540597</v>
      </c>
      <c r="V2791">
        <v>10.995230524642288</v>
      </c>
      <c r="W2791">
        <v>52</v>
      </c>
      <c r="X2791">
        <v>187.96366310865045</v>
      </c>
      <c r="Y2791">
        <v>173.49046104928465</v>
      </c>
      <c r="Z2791">
        <v>173.49046104928465</v>
      </c>
      <c r="AA2791">
        <v>33.721345317084925</v>
      </c>
      <c r="AB2791">
        <v>0</v>
      </c>
      <c r="AD2791">
        <v>13</v>
      </c>
      <c r="AE2791">
        <v>0</v>
      </c>
      <c r="AF2791">
        <v>0</v>
      </c>
      <c r="AG2791">
        <v>2</v>
      </c>
      <c r="AH2791">
        <v>39</v>
      </c>
      <c r="AI2791">
        <v>5</v>
      </c>
      <c r="AJ2791">
        <v>16</v>
      </c>
      <c r="AK2791">
        <v>2</v>
      </c>
      <c r="AL2791">
        <v>7</v>
      </c>
      <c r="AM2791">
        <v>1</v>
      </c>
    </row>
    <row r="2792" spans="1:39">
      <c r="A2792">
        <v>10</v>
      </c>
      <c r="B2792">
        <v>20</v>
      </c>
      <c r="C2792">
        <v>2023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53</v>
      </c>
      <c r="N2792">
        <v>99</v>
      </c>
      <c r="O2792">
        <v>99</v>
      </c>
      <c r="P2792">
        <v>9999</v>
      </c>
      <c r="Q2792">
        <v>288</v>
      </c>
      <c r="R2792">
        <v>841</v>
      </c>
      <c r="S2792">
        <v>841</v>
      </c>
      <c r="T2792">
        <v>2.8005328005328005</v>
      </c>
      <c r="U2792">
        <v>3.0687887527336115</v>
      </c>
      <c r="V2792">
        <v>11</v>
      </c>
      <c r="W2792">
        <v>53</v>
      </c>
      <c r="X2792">
        <v>183.78317099155828</v>
      </c>
      <c r="Y2792">
        <v>169.63186682520819</v>
      </c>
      <c r="Z2792">
        <v>169.63186682520819</v>
      </c>
      <c r="AA2792">
        <v>31.556172777940631</v>
      </c>
      <c r="AB2792">
        <v>0</v>
      </c>
      <c r="AD2792">
        <v>22</v>
      </c>
      <c r="AE2792">
        <v>0</v>
      </c>
      <c r="AF2792">
        <v>0</v>
      </c>
      <c r="AG2792">
        <v>7</v>
      </c>
      <c r="AH2792">
        <v>50</v>
      </c>
      <c r="AI2792">
        <v>6</v>
      </c>
      <c r="AJ2792">
        <v>22</v>
      </c>
      <c r="AK2792">
        <v>0</v>
      </c>
      <c r="AL2792">
        <v>11</v>
      </c>
      <c r="AM2792">
        <v>4</v>
      </c>
    </row>
    <row r="2793" spans="1:39">
      <c r="A2793">
        <v>10</v>
      </c>
      <c r="B2793">
        <v>21</v>
      </c>
      <c r="C2793">
        <v>2023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54</v>
      </c>
      <c r="N2793">
        <v>99</v>
      </c>
      <c r="O2793">
        <v>99</v>
      </c>
      <c r="P2793">
        <v>9999</v>
      </c>
      <c r="Q2793">
        <v>318</v>
      </c>
      <c r="R2793">
        <v>1023</v>
      </c>
      <c r="S2793">
        <v>1023</v>
      </c>
      <c r="T2793">
        <v>3.406593406593406</v>
      </c>
      <c r="U2793">
        <v>3.6870406119903967</v>
      </c>
      <c r="V2793">
        <v>11</v>
      </c>
      <c r="W2793">
        <v>54</v>
      </c>
      <c r="X2793">
        <v>181.52524440575317</v>
      </c>
      <c r="Y2793">
        <v>167.54780058651031</v>
      </c>
      <c r="Z2793">
        <v>167.54780058651031</v>
      </c>
      <c r="AA2793">
        <v>31.027269760157676</v>
      </c>
      <c r="AB2793">
        <v>0</v>
      </c>
      <c r="AD2793">
        <v>35</v>
      </c>
      <c r="AE2793">
        <v>0</v>
      </c>
      <c r="AF2793">
        <v>0</v>
      </c>
      <c r="AG2793">
        <v>4</v>
      </c>
      <c r="AH2793">
        <v>57</v>
      </c>
      <c r="AI2793">
        <v>7</v>
      </c>
      <c r="AJ2793">
        <v>24</v>
      </c>
      <c r="AK2793">
        <v>5</v>
      </c>
      <c r="AL2793">
        <v>13</v>
      </c>
      <c r="AM2793">
        <v>6</v>
      </c>
    </row>
    <row r="2794" spans="1:39">
      <c r="A2794">
        <v>10</v>
      </c>
      <c r="B2794">
        <v>22</v>
      </c>
      <c r="C2794">
        <v>2023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55</v>
      </c>
      <c r="N2794">
        <v>99</v>
      </c>
      <c r="O2794">
        <v>99</v>
      </c>
      <c r="P2794">
        <v>9999</v>
      </c>
      <c r="Q2794">
        <v>354</v>
      </c>
      <c r="R2794">
        <v>1254</v>
      </c>
      <c r="S2794">
        <v>1254</v>
      </c>
      <c r="T2794">
        <v>4.1758241758241752</v>
      </c>
      <c r="U2794">
        <v>4.4334644860760193</v>
      </c>
      <c r="V2794">
        <v>13.988835725677831</v>
      </c>
      <c r="W2794">
        <v>55</v>
      </c>
      <c r="X2794">
        <v>178.06576917029119</v>
      </c>
      <c r="Y2794">
        <v>164.35470494417862</v>
      </c>
      <c r="Z2794">
        <v>164.35470494417862</v>
      </c>
      <c r="AA2794">
        <v>30.28615212533424</v>
      </c>
      <c r="AB2794">
        <v>0</v>
      </c>
      <c r="AD2794">
        <v>38</v>
      </c>
      <c r="AE2794">
        <v>0</v>
      </c>
      <c r="AF2794">
        <v>0</v>
      </c>
      <c r="AG2794">
        <v>2</v>
      </c>
      <c r="AH2794">
        <v>67</v>
      </c>
      <c r="AI2794">
        <v>5</v>
      </c>
      <c r="AJ2794">
        <v>19</v>
      </c>
      <c r="AK2794">
        <v>11</v>
      </c>
      <c r="AL2794">
        <v>18</v>
      </c>
      <c r="AM2794">
        <v>4</v>
      </c>
    </row>
    <row r="2795" spans="1:39">
      <c r="A2795">
        <v>10</v>
      </c>
      <c r="B2795">
        <v>23</v>
      </c>
      <c r="C2795">
        <v>2023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56</v>
      </c>
      <c r="N2795">
        <v>99</v>
      </c>
      <c r="O2795">
        <v>99</v>
      </c>
      <c r="P2795">
        <v>9999</v>
      </c>
      <c r="Q2795">
        <v>380</v>
      </c>
      <c r="R2795">
        <v>1485</v>
      </c>
      <c r="S2795">
        <v>1485</v>
      </c>
      <c r="T2795">
        <v>4.9450549450549444</v>
      </c>
      <c r="U2795">
        <v>5.1820717415232735</v>
      </c>
      <c r="V2795">
        <v>13.98114478114478</v>
      </c>
      <c r="W2795">
        <v>56</v>
      </c>
      <c r="X2795">
        <v>175.75662730592305</v>
      </c>
      <c r="Y2795">
        <v>162.22336700336703</v>
      </c>
      <c r="Z2795">
        <v>162.22336700336703</v>
      </c>
      <c r="AA2795">
        <v>30.754754461654027</v>
      </c>
      <c r="AB2795">
        <v>0</v>
      </c>
      <c r="AD2795">
        <v>39</v>
      </c>
      <c r="AE2795">
        <v>0</v>
      </c>
      <c r="AF2795">
        <v>0</v>
      </c>
      <c r="AG2795">
        <v>4</v>
      </c>
      <c r="AH2795">
        <v>82</v>
      </c>
      <c r="AI2795">
        <v>11</v>
      </c>
      <c r="AJ2795">
        <v>42</v>
      </c>
      <c r="AK2795">
        <v>10</v>
      </c>
      <c r="AL2795">
        <v>18</v>
      </c>
      <c r="AM2795">
        <v>5</v>
      </c>
    </row>
    <row r="2796" spans="1:39">
      <c r="A2796">
        <v>10</v>
      </c>
      <c r="B2796">
        <v>24</v>
      </c>
      <c r="C2796">
        <v>2023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57</v>
      </c>
      <c r="N2796">
        <v>99</v>
      </c>
      <c r="O2796">
        <v>99</v>
      </c>
      <c r="P2796">
        <v>9999</v>
      </c>
      <c r="Q2796">
        <v>399</v>
      </c>
      <c r="R2796">
        <v>1887</v>
      </c>
      <c r="S2796">
        <v>1887</v>
      </c>
      <c r="T2796">
        <v>6.2837162837162852</v>
      </c>
      <c r="U2796">
        <v>6.4218042831144784</v>
      </c>
      <c r="V2796">
        <v>14</v>
      </c>
      <c r="W2796">
        <v>57</v>
      </c>
      <c r="X2796">
        <v>171.40358764219599</v>
      </c>
      <c r="Y2796">
        <v>158.20551139374663</v>
      </c>
      <c r="Z2796">
        <v>158.20551139374663</v>
      </c>
      <c r="AA2796">
        <v>28.7506109027657</v>
      </c>
      <c r="AB2796">
        <v>0</v>
      </c>
      <c r="AD2796">
        <v>56</v>
      </c>
      <c r="AE2796">
        <v>0</v>
      </c>
      <c r="AF2796">
        <v>0</v>
      </c>
      <c r="AG2796">
        <v>8</v>
      </c>
      <c r="AH2796">
        <v>111</v>
      </c>
      <c r="AI2796">
        <v>16</v>
      </c>
      <c r="AJ2796">
        <v>37</v>
      </c>
      <c r="AK2796">
        <v>10</v>
      </c>
      <c r="AL2796">
        <v>27</v>
      </c>
      <c r="AM2796">
        <v>7</v>
      </c>
    </row>
    <row r="2797" spans="1:39">
      <c r="A2797">
        <v>10</v>
      </c>
      <c r="B2797">
        <v>25</v>
      </c>
      <c r="C2797">
        <v>2023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58</v>
      </c>
      <c r="N2797">
        <v>99</v>
      </c>
      <c r="O2797">
        <v>99</v>
      </c>
      <c r="P2797">
        <v>9999</v>
      </c>
      <c r="Q2797">
        <v>393</v>
      </c>
      <c r="R2797">
        <v>2185</v>
      </c>
      <c r="S2797">
        <v>2185</v>
      </c>
      <c r="T2797">
        <v>7.2760572760572764</v>
      </c>
      <c r="U2797">
        <v>7.32197477400765</v>
      </c>
      <c r="V2797">
        <v>13.987185354691077</v>
      </c>
      <c r="W2797">
        <v>58</v>
      </c>
      <c r="X2797">
        <v>168.77632632620211</v>
      </c>
      <c r="Y2797">
        <v>155.78054919908453</v>
      </c>
      <c r="Z2797">
        <v>155.78054919908453</v>
      </c>
      <c r="AA2797">
        <v>29.062012001491112</v>
      </c>
      <c r="AB2797">
        <v>0</v>
      </c>
      <c r="AD2797">
        <v>59</v>
      </c>
      <c r="AE2797">
        <v>1</v>
      </c>
      <c r="AF2797">
        <v>0</v>
      </c>
      <c r="AG2797">
        <v>10</v>
      </c>
      <c r="AH2797">
        <v>157</v>
      </c>
      <c r="AI2797">
        <v>24</v>
      </c>
      <c r="AJ2797">
        <v>59</v>
      </c>
      <c r="AK2797">
        <v>9</v>
      </c>
      <c r="AL2797">
        <v>26</v>
      </c>
      <c r="AM2797">
        <v>7</v>
      </c>
    </row>
    <row r="2798" spans="1:39">
      <c r="A2798">
        <v>10</v>
      </c>
      <c r="B2798">
        <v>26</v>
      </c>
      <c r="C2798">
        <v>2023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59</v>
      </c>
      <c r="N2798">
        <v>99</v>
      </c>
      <c r="O2798">
        <v>99</v>
      </c>
      <c r="P2798">
        <v>9999</v>
      </c>
      <c r="Q2798">
        <v>396</v>
      </c>
      <c r="R2798">
        <v>2444</v>
      </c>
      <c r="S2798">
        <v>2444</v>
      </c>
      <c r="T2798">
        <v>8.1385281385281392</v>
      </c>
      <c r="U2798">
        <v>8.0530525962372792</v>
      </c>
      <c r="V2798">
        <v>13.988543371522098</v>
      </c>
      <c r="W2798">
        <v>59</v>
      </c>
      <c r="X2798">
        <v>165.95642721999903</v>
      </c>
      <c r="Y2798">
        <v>153.17778232405911</v>
      </c>
      <c r="Z2798">
        <v>153.17778232405911</v>
      </c>
      <c r="AA2798">
        <v>28.483077380189112</v>
      </c>
      <c r="AB2798">
        <v>0</v>
      </c>
      <c r="AD2798">
        <v>57</v>
      </c>
      <c r="AE2798">
        <v>0</v>
      </c>
      <c r="AF2798">
        <v>0</v>
      </c>
      <c r="AG2798">
        <v>11</v>
      </c>
      <c r="AH2798">
        <v>161</v>
      </c>
      <c r="AI2798">
        <v>29</v>
      </c>
      <c r="AJ2798">
        <v>40</v>
      </c>
      <c r="AK2798">
        <v>13</v>
      </c>
      <c r="AL2798">
        <v>38</v>
      </c>
      <c r="AM2798">
        <v>4</v>
      </c>
    </row>
    <row r="2799" spans="1:39">
      <c r="A2799">
        <v>10</v>
      </c>
      <c r="B2799">
        <v>27</v>
      </c>
      <c r="C2799">
        <v>2023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60</v>
      </c>
      <c r="N2799">
        <v>99</v>
      </c>
      <c r="O2799">
        <v>99</v>
      </c>
      <c r="P2799">
        <v>9999</v>
      </c>
      <c r="Q2799">
        <v>398</v>
      </c>
      <c r="R2799">
        <v>2616</v>
      </c>
      <c r="S2799">
        <v>2616</v>
      </c>
      <c r="T2799">
        <v>8.7112887112887112</v>
      </c>
      <c r="U2799">
        <v>8.5194551218007319</v>
      </c>
      <c r="V2799">
        <v>4.7782874617737003E-2</v>
      </c>
      <c r="W2799">
        <v>60</v>
      </c>
      <c r="X2799">
        <v>164.02453772268998</v>
      </c>
      <c r="Y2799">
        <v>151.39464831804275</v>
      </c>
      <c r="Z2799">
        <v>151.39464831804275</v>
      </c>
      <c r="AA2799">
        <v>28.114750290510599</v>
      </c>
      <c r="AB2799">
        <v>0</v>
      </c>
      <c r="AD2799">
        <v>76</v>
      </c>
      <c r="AE2799">
        <v>0</v>
      </c>
      <c r="AF2799">
        <v>0</v>
      </c>
      <c r="AG2799">
        <v>15</v>
      </c>
      <c r="AH2799">
        <v>195</v>
      </c>
      <c r="AI2799">
        <v>23</v>
      </c>
      <c r="AJ2799">
        <v>59</v>
      </c>
      <c r="AK2799">
        <v>22</v>
      </c>
      <c r="AL2799">
        <v>33</v>
      </c>
      <c r="AM2799">
        <v>10</v>
      </c>
    </row>
    <row r="2800" spans="1:39">
      <c r="A2800">
        <v>10</v>
      </c>
      <c r="B2800">
        <v>28</v>
      </c>
      <c r="C2800">
        <v>2023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61</v>
      </c>
      <c r="N2800">
        <v>99</v>
      </c>
      <c r="O2800">
        <v>99</v>
      </c>
      <c r="P2800">
        <v>9999</v>
      </c>
      <c r="Q2800">
        <v>375</v>
      </c>
      <c r="R2800">
        <v>2864</v>
      </c>
      <c r="S2800">
        <v>2864</v>
      </c>
      <c r="T2800">
        <v>9.5371295371295375</v>
      </c>
      <c r="U2800">
        <v>9.1868040216464824</v>
      </c>
      <c r="V2800">
        <v>0</v>
      </c>
      <c r="W2800">
        <v>61</v>
      </c>
      <c r="X2800">
        <v>161.55714908272145</v>
      </c>
      <c r="Y2800">
        <v>149.11724860335178</v>
      </c>
      <c r="Z2800">
        <v>149.11724860335178</v>
      </c>
      <c r="AA2800">
        <v>26.507820127364745</v>
      </c>
      <c r="AB2800">
        <v>0</v>
      </c>
      <c r="AD2800">
        <v>81</v>
      </c>
      <c r="AE2800">
        <v>0</v>
      </c>
      <c r="AF2800">
        <v>0</v>
      </c>
      <c r="AG2800">
        <v>13</v>
      </c>
      <c r="AH2800">
        <v>222</v>
      </c>
      <c r="AI2800">
        <v>38</v>
      </c>
      <c r="AJ2800">
        <v>68</v>
      </c>
      <c r="AK2800">
        <v>22</v>
      </c>
      <c r="AL2800">
        <v>31</v>
      </c>
      <c r="AM2800">
        <v>2</v>
      </c>
    </row>
    <row r="2801" spans="1:39">
      <c r="A2801">
        <v>10</v>
      </c>
      <c r="B2801">
        <v>29</v>
      </c>
      <c r="C2801">
        <v>2023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62</v>
      </c>
      <c r="N2801">
        <v>99</v>
      </c>
      <c r="O2801">
        <v>99</v>
      </c>
      <c r="P2801">
        <v>9999</v>
      </c>
      <c r="Q2801">
        <v>359</v>
      </c>
      <c r="R2801">
        <v>2763</v>
      </c>
      <c r="S2801">
        <v>2763</v>
      </c>
      <c r="T2801">
        <v>9.2007992007992012</v>
      </c>
      <c r="U2801">
        <v>8.7317507769341898</v>
      </c>
      <c r="V2801">
        <v>0</v>
      </c>
      <c r="W2801">
        <v>62</v>
      </c>
      <c r="X2801">
        <v>159.16779106667616</v>
      </c>
      <c r="Y2801">
        <v>146.91187115454198</v>
      </c>
      <c r="Z2801">
        <v>146.91187115454198</v>
      </c>
      <c r="AA2801">
        <v>25.827861145940822</v>
      </c>
      <c r="AB2801">
        <v>0</v>
      </c>
      <c r="AD2801">
        <v>91</v>
      </c>
      <c r="AE2801">
        <v>0</v>
      </c>
      <c r="AF2801">
        <v>0</v>
      </c>
      <c r="AG2801">
        <v>13</v>
      </c>
      <c r="AH2801">
        <v>229</v>
      </c>
      <c r="AI2801">
        <v>33</v>
      </c>
      <c r="AJ2801">
        <v>47</v>
      </c>
      <c r="AK2801">
        <v>16</v>
      </c>
      <c r="AL2801">
        <v>29</v>
      </c>
      <c r="AM2801">
        <v>4</v>
      </c>
    </row>
    <row r="2802" spans="1:39">
      <c r="A2802">
        <v>10</v>
      </c>
      <c r="B2802">
        <v>30</v>
      </c>
      <c r="C2802">
        <v>2023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63</v>
      </c>
      <c r="N2802">
        <v>99</v>
      </c>
      <c r="O2802">
        <v>99</v>
      </c>
      <c r="P2802">
        <v>9999</v>
      </c>
      <c r="Q2802">
        <v>327</v>
      </c>
      <c r="R2802">
        <v>2518</v>
      </c>
      <c r="S2802">
        <v>2518</v>
      </c>
      <c r="T2802">
        <v>8.3849483849483875</v>
      </c>
      <c r="U2802">
        <v>7.827422181438056</v>
      </c>
      <c r="V2802">
        <v>0</v>
      </c>
      <c r="W2802">
        <v>63</v>
      </c>
      <c r="X2802">
        <v>156.56611508729804</v>
      </c>
      <c r="Y2802">
        <v>144.51052422557603</v>
      </c>
      <c r="Z2802">
        <v>144.51052422557603</v>
      </c>
      <c r="AA2802">
        <v>26.160147335615274</v>
      </c>
      <c r="AB2802">
        <v>0</v>
      </c>
      <c r="AD2802">
        <v>82</v>
      </c>
      <c r="AE2802">
        <v>0</v>
      </c>
      <c r="AF2802">
        <v>0</v>
      </c>
      <c r="AG2802">
        <v>10</v>
      </c>
      <c r="AH2802">
        <v>230</v>
      </c>
      <c r="AI2802">
        <v>43</v>
      </c>
      <c r="AJ2802">
        <v>41</v>
      </c>
      <c r="AK2802">
        <v>25</v>
      </c>
      <c r="AL2802">
        <v>21</v>
      </c>
      <c r="AM2802">
        <v>4</v>
      </c>
    </row>
    <row r="2803" spans="1:39">
      <c r="A2803">
        <v>10</v>
      </c>
      <c r="B2803">
        <v>31</v>
      </c>
      <c r="C2803">
        <v>2023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64</v>
      </c>
      <c r="N2803">
        <v>99</v>
      </c>
      <c r="O2803">
        <v>99</v>
      </c>
      <c r="P2803">
        <v>9999</v>
      </c>
      <c r="Q2803">
        <v>321</v>
      </c>
      <c r="R2803">
        <v>2108</v>
      </c>
      <c r="S2803">
        <v>2108</v>
      </c>
      <c r="T2803">
        <v>7.0196470196470191</v>
      </c>
      <c r="U2803">
        <v>6.4527502183542804</v>
      </c>
      <c r="V2803">
        <v>5.2182163187855799E-3</v>
      </c>
      <c r="W2803">
        <v>64</v>
      </c>
      <c r="X2803">
        <v>154.1732367640374</v>
      </c>
      <c r="Y2803">
        <v>142.30189753320712</v>
      </c>
      <c r="Z2803">
        <v>142.30189753320712</v>
      </c>
      <c r="AA2803">
        <v>25.038284844897127</v>
      </c>
      <c r="AB2803">
        <v>0</v>
      </c>
      <c r="AD2803">
        <v>86</v>
      </c>
      <c r="AE2803">
        <v>0</v>
      </c>
      <c r="AF2803">
        <v>0</v>
      </c>
      <c r="AG2803">
        <v>15</v>
      </c>
      <c r="AH2803">
        <v>167</v>
      </c>
      <c r="AI2803">
        <v>27</v>
      </c>
      <c r="AJ2803">
        <v>38</v>
      </c>
      <c r="AK2803">
        <v>31</v>
      </c>
      <c r="AL2803">
        <v>13</v>
      </c>
      <c r="AM2803">
        <v>2</v>
      </c>
    </row>
    <row r="2804" spans="1:39">
      <c r="A2804">
        <v>10</v>
      </c>
      <c r="B2804">
        <v>32</v>
      </c>
      <c r="C2804">
        <v>2023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65</v>
      </c>
      <c r="N2804">
        <v>99</v>
      </c>
      <c r="O2804">
        <v>99</v>
      </c>
      <c r="P2804">
        <v>9999</v>
      </c>
      <c r="Q2804">
        <v>295</v>
      </c>
      <c r="R2804">
        <v>2144</v>
      </c>
      <c r="S2804">
        <v>2144</v>
      </c>
      <c r="T2804">
        <v>7.1395271395271402</v>
      </c>
      <c r="U2804">
        <v>6.466880890437551</v>
      </c>
      <c r="V2804">
        <v>0</v>
      </c>
      <c r="W2804">
        <v>65</v>
      </c>
      <c r="X2804">
        <v>151.91645712391437</v>
      </c>
      <c r="Y2804">
        <v>140.21888992537305</v>
      </c>
      <c r="Z2804">
        <v>140.21888992537305</v>
      </c>
      <c r="AA2804">
        <v>23.818661794916597</v>
      </c>
      <c r="AB2804">
        <v>0</v>
      </c>
      <c r="AD2804">
        <v>86</v>
      </c>
      <c r="AE2804">
        <v>0</v>
      </c>
      <c r="AF2804">
        <v>0</v>
      </c>
      <c r="AG2804">
        <v>8</v>
      </c>
      <c r="AH2804">
        <v>202</v>
      </c>
      <c r="AI2804">
        <v>29</v>
      </c>
      <c r="AJ2804">
        <v>29</v>
      </c>
      <c r="AK2804">
        <v>30</v>
      </c>
      <c r="AL2804">
        <v>17</v>
      </c>
      <c r="AM2804">
        <v>4</v>
      </c>
    </row>
    <row r="2805" spans="1:39">
      <c r="A2805">
        <v>10</v>
      </c>
      <c r="B2805">
        <v>33</v>
      </c>
      <c r="C2805">
        <v>2023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66</v>
      </c>
      <c r="N2805">
        <v>99</v>
      </c>
      <c r="O2805">
        <v>99</v>
      </c>
      <c r="P2805">
        <v>9999</v>
      </c>
      <c r="Q2805">
        <v>80</v>
      </c>
      <c r="R2805">
        <v>441</v>
      </c>
      <c r="S2805">
        <v>441</v>
      </c>
      <c r="T2805">
        <v>1.4685314685314692</v>
      </c>
      <c r="U2805">
        <v>1.3791312237366382</v>
      </c>
      <c r="V2805">
        <v>0</v>
      </c>
      <c r="W2805">
        <v>66</v>
      </c>
      <c r="X2805">
        <v>157.50768346341781</v>
      </c>
      <c r="Y2805">
        <v>145.37959183673476</v>
      </c>
      <c r="Z2805">
        <v>145.37959183673476</v>
      </c>
      <c r="AA2805">
        <v>24.119942931087454</v>
      </c>
      <c r="AB2805">
        <v>0</v>
      </c>
      <c r="AD2805">
        <v>15</v>
      </c>
      <c r="AE2805">
        <v>0</v>
      </c>
      <c r="AF2805">
        <v>0</v>
      </c>
      <c r="AG2805">
        <v>4</v>
      </c>
      <c r="AH2805">
        <v>32</v>
      </c>
      <c r="AI2805">
        <v>1</v>
      </c>
      <c r="AJ2805">
        <v>2</v>
      </c>
      <c r="AK2805">
        <v>14</v>
      </c>
      <c r="AL2805">
        <v>7</v>
      </c>
      <c r="AM2805">
        <v>0</v>
      </c>
    </row>
    <row r="2806" spans="1:39">
      <c r="A2806">
        <v>10</v>
      </c>
      <c r="B2806">
        <v>34</v>
      </c>
      <c r="C2806">
        <v>2023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67</v>
      </c>
      <c r="N2806">
        <v>99</v>
      </c>
      <c r="O2806">
        <v>99</v>
      </c>
      <c r="P2806">
        <v>9999</v>
      </c>
      <c r="Q2806">
        <v>72</v>
      </c>
      <c r="R2806">
        <v>264</v>
      </c>
      <c r="S2806">
        <v>264</v>
      </c>
      <c r="T2806">
        <v>0.87912087912087888</v>
      </c>
      <c r="U2806">
        <v>0.81473251954228498</v>
      </c>
      <c r="V2806">
        <v>0</v>
      </c>
      <c r="W2806">
        <v>67</v>
      </c>
      <c r="X2806">
        <v>155.43394399028202</v>
      </c>
      <c r="Y2806">
        <v>143.46553030303028</v>
      </c>
      <c r="Z2806">
        <v>143.46553030303028</v>
      </c>
      <c r="AA2806">
        <v>22.728011045457283</v>
      </c>
      <c r="AB2806">
        <v>0</v>
      </c>
      <c r="AD2806">
        <v>9</v>
      </c>
      <c r="AE2806">
        <v>0</v>
      </c>
      <c r="AF2806">
        <v>0</v>
      </c>
      <c r="AG2806">
        <v>3</v>
      </c>
      <c r="AH2806">
        <v>12</v>
      </c>
      <c r="AI2806">
        <v>3</v>
      </c>
      <c r="AJ2806">
        <v>3</v>
      </c>
      <c r="AK2806">
        <v>9</v>
      </c>
      <c r="AL2806">
        <v>3</v>
      </c>
      <c r="AM2806">
        <v>0</v>
      </c>
    </row>
    <row r="2807" spans="1:39">
      <c r="A2807">
        <v>10</v>
      </c>
      <c r="B2807">
        <v>35</v>
      </c>
      <c r="C2807">
        <v>2023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68</v>
      </c>
      <c r="N2807">
        <v>99</v>
      </c>
      <c r="O2807">
        <v>99</v>
      </c>
      <c r="P2807">
        <v>9999</v>
      </c>
      <c r="Q2807">
        <v>36</v>
      </c>
      <c r="R2807">
        <v>101</v>
      </c>
      <c r="S2807">
        <v>101</v>
      </c>
      <c r="T2807">
        <v>0.33633033633033632</v>
      </c>
      <c r="U2807">
        <v>0.32473441747073356</v>
      </c>
      <c r="V2807">
        <v>0</v>
      </c>
      <c r="W2807">
        <v>68</v>
      </c>
      <c r="X2807">
        <v>161.93535929974371</v>
      </c>
      <c r="Y2807">
        <v>149.46633663366339</v>
      </c>
      <c r="Z2807">
        <v>149.46633663366339</v>
      </c>
      <c r="AA2807">
        <v>21.526471280441434</v>
      </c>
      <c r="AB2807">
        <v>0</v>
      </c>
      <c r="AD2807">
        <v>7</v>
      </c>
      <c r="AE2807">
        <v>0</v>
      </c>
      <c r="AF2807">
        <v>0</v>
      </c>
      <c r="AG2807">
        <v>0</v>
      </c>
      <c r="AH2807">
        <v>10</v>
      </c>
      <c r="AI2807">
        <v>0</v>
      </c>
      <c r="AJ2807">
        <v>0</v>
      </c>
      <c r="AK2807">
        <v>5</v>
      </c>
      <c r="AL2807">
        <v>1</v>
      </c>
      <c r="AM2807">
        <v>1</v>
      </c>
    </row>
    <row r="2808" spans="1:39">
      <c r="A2808">
        <v>10</v>
      </c>
      <c r="B2808">
        <v>36</v>
      </c>
      <c r="C2808">
        <v>2022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0</v>
      </c>
      <c r="N2808">
        <v>99</v>
      </c>
      <c r="O2808">
        <v>99</v>
      </c>
      <c r="P2808">
        <v>9999</v>
      </c>
      <c r="Q2808">
        <v>5</v>
      </c>
      <c r="R2808">
        <v>8</v>
      </c>
      <c r="S2808">
        <v>0</v>
      </c>
      <c r="T2808">
        <v>2.5345330122924843E-2</v>
      </c>
      <c r="U2808">
        <v>0</v>
      </c>
      <c r="V2808">
        <v>11.375</v>
      </c>
      <c r="X2808">
        <v>177.92930660888405</v>
      </c>
      <c r="Y2808">
        <v>0</v>
      </c>
      <c r="AD2808">
        <v>-1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1</v>
      </c>
      <c r="AK2808">
        <v>0</v>
      </c>
      <c r="AL2808">
        <v>1</v>
      </c>
      <c r="AM2808">
        <v>0</v>
      </c>
    </row>
    <row r="2809" spans="1:39">
      <c r="A2809">
        <v>10</v>
      </c>
      <c r="B2809">
        <v>37</v>
      </c>
      <c r="C2809">
        <v>2022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35</v>
      </c>
      <c r="N2809">
        <v>99</v>
      </c>
      <c r="O2809">
        <v>99</v>
      </c>
      <c r="P2809">
        <v>9999</v>
      </c>
      <c r="Q2809">
        <v>29</v>
      </c>
      <c r="R2809">
        <v>44</v>
      </c>
      <c r="S2809">
        <v>44</v>
      </c>
      <c r="T2809">
        <v>0.13939931567608671</v>
      </c>
      <c r="U2809">
        <v>0.19441023666058288</v>
      </c>
      <c r="V2809">
        <v>2</v>
      </c>
      <c r="W2809">
        <v>35</v>
      </c>
      <c r="X2809">
        <v>233.43863882596281</v>
      </c>
      <c r="Y2809">
        <v>215.46386363636367</v>
      </c>
      <c r="Z2809">
        <v>215.46386363636367</v>
      </c>
      <c r="AA2809">
        <v>53.12208979048804</v>
      </c>
      <c r="AB2809">
        <v>0</v>
      </c>
      <c r="AD2809">
        <v>0</v>
      </c>
      <c r="AE2809">
        <v>0</v>
      </c>
      <c r="AF2809">
        <v>0</v>
      </c>
      <c r="AG2809">
        <v>0</v>
      </c>
      <c r="AH2809">
        <v>4</v>
      </c>
      <c r="AI2809">
        <v>0</v>
      </c>
      <c r="AJ2809">
        <v>0</v>
      </c>
      <c r="AK2809">
        <v>0</v>
      </c>
      <c r="AL2809">
        <v>0</v>
      </c>
      <c r="AM2809">
        <v>0</v>
      </c>
    </row>
    <row r="2810" spans="1:39">
      <c r="A2810">
        <v>10</v>
      </c>
      <c r="B2810">
        <v>38</v>
      </c>
      <c r="C2810">
        <v>2022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36</v>
      </c>
      <c r="N2810">
        <v>99</v>
      </c>
      <c r="O2810">
        <v>99</v>
      </c>
      <c r="P2810">
        <v>9999</v>
      </c>
      <c r="Q2810">
        <v>7</v>
      </c>
      <c r="R2810">
        <v>7</v>
      </c>
      <c r="S2810">
        <v>7</v>
      </c>
      <c r="T2810">
        <v>2.2177163857559249E-2</v>
      </c>
      <c r="U2810">
        <v>3.030453827809234E-2</v>
      </c>
      <c r="V2810">
        <v>2</v>
      </c>
      <c r="W2810">
        <v>36</v>
      </c>
      <c r="X2810">
        <v>228.72620337409072</v>
      </c>
      <c r="Y2810">
        <v>211.11428571428564</v>
      </c>
      <c r="Z2810">
        <v>211.11428571428564</v>
      </c>
      <c r="AA2810">
        <v>35.059558654684025</v>
      </c>
      <c r="AB2810">
        <v>0</v>
      </c>
      <c r="AD2810">
        <v>1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</row>
    <row r="2811" spans="1:39">
      <c r="A2811">
        <v>10</v>
      </c>
      <c r="B2811">
        <v>39</v>
      </c>
      <c r="C2811">
        <v>2022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37</v>
      </c>
      <c r="N2811">
        <v>99</v>
      </c>
      <c r="O2811">
        <v>99</v>
      </c>
      <c r="P2811">
        <v>9999</v>
      </c>
      <c r="Q2811">
        <v>8</v>
      </c>
      <c r="R2811">
        <v>8</v>
      </c>
      <c r="S2811">
        <v>8</v>
      </c>
      <c r="T2811">
        <v>2.5345330122924843E-2</v>
      </c>
      <c r="U2811">
        <v>3.7635619909177742E-2</v>
      </c>
      <c r="V2811">
        <v>2</v>
      </c>
      <c r="W2811">
        <v>37</v>
      </c>
      <c r="X2811">
        <v>248.5509209100758</v>
      </c>
      <c r="Y2811">
        <v>229.41249999999999</v>
      </c>
      <c r="Z2811">
        <v>229.41249999999999</v>
      </c>
      <c r="AA2811">
        <v>33.423810281743847</v>
      </c>
      <c r="AB2811">
        <v>0</v>
      </c>
      <c r="AD2811">
        <v>1</v>
      </c>
      <c r="AE2811">
        <v>0</v>
      </c>
      <c r="AF2811">
        <v>0</v>
      </c>
      <c r="AG2811">
        <v>0</v>
      </c>
      <c r="AH2811">
        <v>1</v>
      </c>
      <c r="AI2811">
        <v>0</v>
      </c>
      <c r="AJ2811">
        <v>0</v>
      </c>
      <c r="AK2811">
        <v>0</v>
      </c>
      <c r="AL2811">
        <v>0</v>
      </c>
      <c r="AM2811">
        <v>0</v>
      </c>
    </row>
    <row r="2812" spans="1:39">
      <c r="A2812">
        <v>10</v>
      </c>
      <c r="B2812">
        <v>40</v>
      </c>
      <c r="C2812">
        <v>2022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38</v>
      </c>
      <c r="N2812">
        <v>99</v>
      </c>
      <c r="O2812">
        <v>99</v>
      </c>
      <c r="P2812">
        <v>9999</v>
      </c>
      <c r="Q2812">
        <v>16</v>
      </c>
      <c r="R2812">
        <v>18</v>
      </c>
      <c r="S2812">
        <v>18</v>
      </c>
      <c r="T2812">
        <v>5.7026992776580923E-2</v>
      </c>
      <c r="U2812">
        <v>7.8771908196656415E-2</v>
      </c>
      <c r="V2812">
        <v>2</v>
      </c>
      <c r="W2812">
        <v>38</v>
      </c>
      <c r="X2812">
        <v>231.2092211387986</v>
      </c>
      <c r="Y2812">
        <v>213.40611111111113</v>
      </c>
      <c r="Z2812">
        <v>213.40611111111113</v>
      </c>
      <c r="AA2812">
        <v>42.660357233865042</v>
      </c>
      <c r="AB2812">
        <v>0</v>
      </c>
      <c r="AD2812">
        <v>0</v>
      </c>
      <c r="AE2812">
        <v>0</v>
      </c>
      <c r="AF2812">
        <v>0</v>
      </c>
      <c r="AG2812">
        <v>0</v>
      </c>
      <c r="AH2812">
        <v>2</v>
      </c>
      <c r="AI2812">
        <v>0</v>
      </c>
      <c r="AJ2812">
        <v>2</v>
      </c>
      <c r="AK2812">
        <v>0</v>
      </c>
      <c r="AL2812">
        <v>0</v>
      </c>
      <c r="AM2812">
        <v>0</v>
      </c>
    </row>
    <row r="2813" spans="1:39">
      <c r="A2813">
        <v>10</v>
      </c>
      <c r="B2813">
        <v>41</v>
      </c>
      <c r="C2813">
        <v>2022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39</v>
      </c>
      <c r="N2813">
        <v>99</v>
      </c>
      <c r="O2813">
        <v>99</v>
      </c>
      <c r="P2813">
        <v>9999</v>
      </c>
      <c r="Q2813">
        <v>19</v>
      </c>
      <c r="R2813">
        <v>25</v>
      </c>
      <c r="S2813">
        <v>25</v>
      </c>
      <c r="T2813">
        <v>7.9204156634140141E-2</v>
      </c>
      <c r="U2813">
        <v>0.11863310094337738</v>
      </c>
      <c r="V2813">
        <v>2</v>
      </c>
      <c r="W2813">
        <v>39</v>
      </c>
      <c r="X2813">
        <v>250.710292524377</v>
      </c>
      <c r="Y2813">
        <v>231.40559999999999</v>
      </c>
      <c r="Z2813">
        <v>231.40559999999999</v>
      </c>
      <c r="AA2813">
        <v>30.832081224594976</v>
      </c>
      <c r="AB2813">
        <v>0</v>
      </c>
      <c r="AD2813">
        <v>1</v>
      </c>
      <c r="AE2813">
        <v>0</v>
      </c>
      <c r="AF2813">
        <v>0</v>
      </c>
      <c r="AG2813">
        <v>0</v>
      </c>
      <c r="AH2813">
        <v>2</v>
      </c>
      <c r="AI2813">
        <v>1</v>
      </c>
      <c r="AJ2813">
        <v>0</v>
      </c>
      <c r="AK2813">
        <v>0</v>
      </c>
      <c r="AL2813">
        <v>0</v>
      </c>
      <c r="AM2813">
        <v>0</v>
      </c>
    </row>
    <row r="2814" spans="1:39">
      <c r="A2814">
        <v>10</v>
      </c>
      <c r="B2814">
        <v>42</v>
      </c>
      <c r="C2814">
        <v>2022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40</v>
      </c>
      <c r="N2814">
        <v>99</v>
      </c>
      <c r="O2814">
        <v>99</v>
      </c>
      <c r="P2814">
        <v>9999</v>
      </c>
      <c r="Q2814">
        <v>21</v>
      </c>
      <c r="R2814">
        <v>25</v>
      </c>
      <c r="S2814">
        <v>25</v>
      </c>
      <c r="T2814">
        <v>7.9204156634140141E-2</v>
      </c>
      <c r="U2814">
        <v>0.10991844426991625</v>
      </c>
      <c r="V2814">
        <v>5</v>
      </c>
      <c r="W2814">
        <v>40</v>
      </c>
      <c r="X2814">
        <v>232.2933911159264</v>
      </c>
      <c r="Y2814">
        <v>214.40680000000003</v>
      </c>
      <c r="Z2814">
        <v>214.40680000000003</v>
      </c>
      <c r="AA2814">
        <v>40.880774818488625</v>
      </c>
      <c r="AB2814">
        <v>0</v>
      </c>
      <c r="AD2814">
        <v>0</v>
      </c>
      <c r="AE2814">
        <v>0</v>
      </c>
      <c r="AF2814">
        <v>0</v>
      </c>
      <c r="AG2814">
        <v>0</v>
      </c>
      <c r="AH2814">
        <v>1</v>
      </c>
      <c r="AI2814">
        <v>0</v>
      </c>
      <c r="AJ2814">
        <v>0</v>
      </c>
      <c r="AK2814">
        <v>0</v>
      </c>
      <c r="AL2814">
        <v>0</v>
      </c>
      <c r="AM2814">
        <v>0</v>
      </c>
    </row>
    <row r="2815" spans="1:39">
      <c r="A2815">
        <v>10</v>
      </c>
      <c r="B2815">
        <v>43</v>
      </c>
      <c r="C2815">
        <v>2022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41</v>
      </c>
      <c r="N2815">
        <v>99</v>
      </c>
      <c r="O2815">
        <v>99</v>
      </c>
      <c r="P2815">
        <v>9999</v>
      </c>
      <c r="Q2815">
        <v>24</v>
      </c>
      <c r="R2815">
        <v>29</v>
      </c>
      <c r="S2815">
        <v>29</v>
      </c>
      <c r="T2815">
        <v>9.1876821695602573E-2</v>
      </c>
      <c r="U2815">
        <v>0.12924132986247328</v>
      </c>
      <c r="V2815">
        <v>5</v>
      </c>
      <c r="W2815">
        <v>41</v>
      </c>
      <c r="X2815">
        <v>235.45597190570476</v>
      </c>
      <c r="Y2815">
        <v>217.32586206896548</v>
      </c>
      <c r="Z2815">
        <v>217.32586206896548</v>
      </c>
      <c r="AA2815">
        <v>38.343819491834338</v>
      </c>
      <c r="AB2815">
        <v>0</v>
      </c>
      <c r="AD2815">
        <v>1</v>
      </c>
      <c r="AE2815">
        <v>0</v>
      </c>
      <c r="AF2815">
        <v>0</v>
      </c>
      <c r="AG2815">
        <v>0</v>
      </c>
      <c r="AH2815">
        <v>6</v>
      </c>
      <c r="AI2815">
        <v>0</v>
      </c>
      <c r="AJ2815">
        <v>3</v>
      </c>
      <c r="AK2815">
        <v>0</v>
      </c>
      <c r="AL2815">
        <v>0</v>
      </c>
      <c r="AM2815">
        <v>0</v>
      </c>
    </row>
    <row r="2816" spans="1:39">
      <c r="A2816">
        <v>10</v>
      </c>
      <c r="B2816">
        <v>44</v>
      </c>
      <c r="C2816">
        <v>2022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42</v>
      </c>
      <c r="N2816">
        <v>99</v>
      </c>
      <c r="O2816">
        <v>99</v>
      </c>
      <c r="P2816">
        <v>9999</v>
      </c>
      <c r="Q2816">
        <v>37</v>
      </c>
      <c r="R2816">
        <v>42</v>
      </c>
      <c r="S2816">
        <v>42</v>
      </c>
      <c r="T2816">
        <v>0.13306298314535545</v>
      </c>
      <c r="U2816">
        <v>0.17147000057928885</v>
      </c>
      <c r="V2816">
        <v>5</v>
      </c>
      <c r="W2816">
        <v>42</v>
      </c>
      <c r="X2816">
        <v>215.69751844399724</v>
      </c>
      <c r="Y2816">
        <v>199.08880952380952</v>
      </c>
      <c r="Z2816">
        <v>199.08880952380952</v>
      </c>
      <c r="AA2816">
        <v>33.755927747679756</v>
      </c>
      <c r="AB2816">
        <v>0</v>
      </c>
      <c r="AD2816">
        <v>1</v>
      </c>
      <c r="AE2816">
        <v>0</v>
      </c>
      <c r="AF2816">
        <v>0</v>
      </c>
      <c r="AG2816">
        <v>0</v>
      </c>
      <c r="AH2816">
        <v>1</v>
      </c>
      <c r="AI2816">
        <v>0</v>
      </c>
      <c r="AJ2816">
        <v>4</v>
      </c>
      <c r="AK2816">
        <v>0</v>
      </c>
      <c r="AL2816">
        <v>1</v>
      </c>
      <c r="AM2816">
        <v>0</v>
      </c>
    </row>
    <row r="2817" spans="1:39">
      <c r="A2817">
        <v>10</v>
      </c>
      <c r="B2817">
        <v>45</v>
      </c>
      <c r="C2817">
        <v>2022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43</v>
      </c>
      <c r="N2817">
        <v>99</v>
      </c>
      <c r="O2817">
        <v>99</v>
      </c>
      <c r="P2817">
        <v>9999</v>
      </c>
      <c r="Q2817">
        <v>34</v>
      </c>
      <c r="R2817">
        <v>39</v>
      </c>
      <c r="S2817">
        <v>39</v>
      </c>
      <c r="T2817">
        <v>0.12355848434925862</v>
      </c>
      <c r="U2817">
        <v>0.16313368923755781</v>
      </c>
      <c r="V2817">
        <v>5</v>
      </c>
      <c r="W2817">
        <v>43</v>
      </c>
      <c r="X2817">
        <v>220.99647192821624</v>
      </c>
      <c r="Y2817">
        <v>203.97974358974361</v>
      </c>
      <c r="Z2817">
        <v>203.97974358974361</v>
      </c>
      <c r="AA2817">
        <v>42.826505121944237</v>
      </c>
      <c r="AB2817">
        <v>0</v>
      </c>
      <c r="AD2817">
        <v>1</v>
      </c>
      <c r="AE2817">
        <v>0</v>
      </c>
      <c r="AF2817">
        <v>0</v>
      </c>
      <c r="AG2817">
        <v>0</v>
      </c>
      <c r="AH2817">
        <v>3</v>
      </c>
      <c r="AI2817">
        <v>0</v>
      </c>
      <c r="AJ2817">
        <v>2</v>
      </c>
      <c r="AK2817">
        <v>0</v>
      </c>
      <c r="AL2817">
        <v>1</v>
      </c>
      <c r="AM2817">
        <v>0</v>
      </c>
    </row>
    <row r="2818" spans="1:39">
      <c r="A2818">
        <v>10</v>
      </c>
      <c r="B2818">
        <v>46</v>
      </c>
      <c r="C2818">
        <v>2022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44</v>
      </c>
      <c r="N2818">
        <v>99</v>
      </c>
      <c r="O2818">
        <v>99</v>
      </c>
      <c r="P2818">
        <v>9999</v>
      </c>
      <c r="Q2818">
        <v>46</v>
      </c>
      <c r="R2818">
        <v>60</v>
      </c>
      <c r="S2818">
        <v>60</v>
      </c>
      <c r="T2818">
        <v>0.19008997592193633</v>
      </c>
      <c r="U2818">
        <v>0.23384202283568159</v>
      </c>
      <c r="V2818">
        <v>5</v>
      </c>
      <c r="W2818">
        <v>44</v>
      </c>
      <c r="X2818">
        <v>205.91007583965336</v>
      </c>
      <c r="Y2818">
        <v>190.05499999999995</v>
      </c>
      <c r="Z2818">
        <v>190.05499999999995</v>
      </c>
      <c r="AA2818">
        <v>37.810802799376823</v>
      </c>
      <c r="AB2818">
        <v>0</v>
      </c>
      <c r="AD2818">
        <v>1</v>
      </c>
      <c r="AE2818">
        <v>0</v>
      </c>
      <c r="AF2818">
        <v>0</v>
      </c>
      <c r="AG2818">
        <v>0</v>
      </c>
      <c r="AH2818">
        <v>4</v>
      </c>
      <c r="AI2818">
        <v>0</v>
      </c>
      <c r="AJ2818">
        <v>0</v>
      </c>
      <c r="AK2818">
        <v>0</v>
      </c>
      <c r="AL2818">
        <v>0</v>
      </c>
      <c r="AM2818">
        <v>0</v>
      </c>
    </row>
    <row r="2819" spans="1:39">
      <c r="A2819">
        <v>10</v>
      </c>
      <c r="B2819">
        <v>47</v>
      </c>
      <c r="C2819">
        <v>2022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45</v>
      </c>
      <c r="N2819">
        <v>99</v>
      </c>
      <c r="O2819">
        <v>99</v>
      </c>
      <c r="P2819">
        <v>9999</v>
      </c>
      <c r="Q2819">
        <v>58</v>
      </c>
      <c r="R2819">
        <v>75</v>
      </c>
      <c r="S2819">
        <v>75</v>
      </c>
      <c r="T2819">
        <v>0.23761246990242044</v>
      </c>
      <c r="U2819">
        <v>0.32482946114932071</v>
      </c>
      <c r="V2819">
        <v>8</v>
      </c>
      <c r="W2819">
        <v>45</v>
      </c>
      <c r="X2819">
        <v>228.82340195016243</v>
      </c>
      <c r="Y2819">
        <v>211.20400000000004</v>
      </c>
      <c r="Z2819">
        <v>211.20400000000004</v>
      </c>
      <c r="AA2819">
        <v>35.23378272813369</v>
      </c>
      <c r="AB2819">
        <v>0</v>
      </c>
      <c r="AD2819">
        <v>2</v>
      </c>
      <c r="AE2819">
        <v>0</v>
      </c>
      <c r="AF2819">
        <v>0</v>
      </c>
      <c r="AG2819">
        <v>0</v>
      </c>
      <c r="AH2819">
        <v>10</v>
      </c>
      <c r="AI2819">
        <v>2</v>
      </c>
      <c r="AJ2819">
        <v>4</v>
      </c>
      <c r="AK2819">
        <v>0</v>
      </c>
      <c r="AL2819">
        <v>2</v>
      </c>
      <c r="AM2819">
        <v>0</v>
      </c>
    </row>
    <row r="2820" spans="1:39">
      <c r="A2820">
        <v>10</v>
      </c>
      <c r="B2820">
        <v>48</v>
      </c>
      <c r="C2820">
        <v>2022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46</v>
      </c>
      <c r="N2820">
        <v>99</v>
      </c>
      <c r="O2820">
        <v>99</v>
      </c>
      <c r="P2820">
        <v>9999</v>
      </c>
      <c r="Q2820">
        <v>69</v>
      </c>
      <c r="R2820">
        <v>105</v>
      </c>
      <c r="S2820">
        <v>105</v>
      </c>
      <c r="T2820">
        <v>0.33265745786338857</v>
      </c>
      <c r="U2820">
        <v>0.42572031921936904</v>
      </c>
      <c r="V2820">
        <v>8</v>
      </c>
      <c r="W2820">
        <v>46</v>
      </c>
      <c r="X2820">
        <v>214.21080328122568</v>
      </c>
      <c r="Y2820">
        <v>197.71657142857151</v>
      </c>
      <c r="Z2820">
        <v>197.71657142857151</v>
      </c>
      <c r="AA2820">
        <v>34.305910578584523</v>
      </c>
      <c r="AB2820">
        <v>0</v>
      </c>
      <c r="AD2820">
        <v>0</v>
      </c>
      <c r="AE2820">
        <v>0</v>
      </c>
      <c r="AF2820">
        <v>0</v>
      </c>
      <c r="AG2820">
        <v>0</v>
      </c>
      <c r="AH2820">
        <v>5</v>
      </c>
      <c r="AI2820">
        <v>0</v>
      </c>
      <c r="AJ2820">
        <v>2</v>
      </c>
      <c r="AK2820">
        <v>0</v>
      </c>
      <c r="AL2820">
        <v>3</v>
      </c>
      <c r="AM2820">
        <v>0</v>
      </c>
    </row>
    <row r="2821" spans="1:39">
      <c r="A2821">
        <v>10</v>
      </c>
      <c r="B2821">
        <v>49</v>
      </c>
      <c r="C2821">
        <v>2022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47</v>
      </c>
      <c r="N2821">
        <v>99</v>
      </c>
      <c r="O2821">
        <v>99</v>
      </c>
      <c r="P2821">
        <v>9999</v>
      </c>
      <c r="Q2821">
        <v>100</v>
      </c>
      <c r="R2821">
        <v>145</v>
      </c>
      <c r="S2821">
        <v>145</v>
      </c>
      <c r="T2821">
        <v>0.45938410847801286</v>
      </c>
      <c r="U2821">
        <v>0.58080560868470787</v>
      </c>
      <c r="V2821">
        <v>8</v>
      </c>
      <c r="W2821">
        <v>47</v>
      </c>
      <c r="X2821">
        <v>211.62603205439535</v>
      </c>
      <c r="Y2821">
        <v>195.33082758620699</v>
      </c>
      <c r="Z2821">
        <v>195.33082758620699</v>
      </c>
      <c r="AA2821">
        <v>39.192767233929821</v>
      </c>
      <c r="AB2821">
        <v>0</v>
      </c>
      <c r="AD2821">
        <v>2</v>
      </c>
      <c r="AE2821">
        <v>0</v>
      </c>
      <c r="AF2821">
        <v>0</v>
      </c>
      <c r="AG2821">
        <v>1</v>
      </c>
      <c r="AH2821">
        <v>12</v>
      </c>
      <c r="AI2821">
        <v>1</v>
      </c>
      <c r="AJ2821">
        <v>3</v>
      </c>
      <c r="AK2821">
        <v>0</v>
      </c>
      <c r="AL2821">
        <v>0</v>
      </c>
      <c r="AM2821">
        <v>0</v>
      </c>
    </row>
    <row r="2822" spans="1:39">
      <c r="A2822">
        <v>10</v>
      </c>
      <c r="B2822">
        <v>50</v>
      </c>
      <c r="C2822">
        <v>2022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48</v>
      </c>
      <c r="N2822">
        <v>99</v>
      </c>
      <c r="O2822">
        <v>99</v>
      </c>
      <c r="P2822">
        <v>9999</v>
      </c>
      <c r="Q2822">
        <v>204</v>
      </c>
      <c r="R2822">
        <v>542</v>
      </c>
      <c r="S2822">
        <v>542</v>
      </c>
      <c r="T2822">
        <v>1.7171461158281589</v>
      </c>
      <c r="U2822">
        <v>2.0539994840928189</v>
      </c>
      <c r="V2822">
        <v>8.0055350553505509</v>
      </c>
      <c r="W2822">
        <v>48</v>
      </c>
      <c r="X2822">
        <v>200.21994299032929</v>
      </c>
      <c r="Y2822">
        <v>184.80300738007389</v>
      </c>
      <c r="Z2822">
        <v>184.80300738007389</v>
      </c>
      <c r="AA2822">
        <v>39.710628797334238</v>
      </c>
      <c r="AB2822">
        <v>0</v>
      </c>
      <c r="AD2822">
        <v>13</v>
      </c>
      <c r="AE2822">
        <v>0</v>
      </c>
      <c r="AF2822">
        <v>0</v>
      </c>
      <c r="AG2822">
        <v>4</v>
      </c>
      <c r="AH2822">
        <v>20</v>
      </c>
      <c r="AI2822">
        <v>3</v>
      </c>
      <c r="AJ2822">
        <v>36</v>
      </c>
      <c r="AK2822">
        <v>4</v>
      </c>
      <c r="AL2822">
        <v>8</v>
      </c>
      <c r="AM2822">
        <v>1</v>
      </c>
    </row>
    <row r="2823" spans="1:39">
      <c r="A2823">
        <v>10</v>
      </c>
      <c r="B2823">
        <v>51</v>
      </c>
      <c r="C2823">
        <v>2022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49</v>
      </c>
      <c r="N2823">
        <v>99</v>
      </c>
      <c r="O2823">
        <v>99</v>
      </c>
      <c r="P2823">
        <v>9999</v>
      </c>
      <c r="Q2823">
        <v>183</v>
      </c>
      <c r="R2823">
        <v>333</v>
      </c>
      <c r="S2823">
        <v>333</v>
      </c>
      <c r="T2823">
        <v>1.0549993663667467</v>
      </c>
      <c r="U2823">
        <v>1.229038917570779</v>
      </c>
      <c r="V2823">
        <v>8</v>
      </c>
      <c r="W2823">
        <v>49</v>
      </c>
      <c r="X2823">
        <v>194.99689288421689</v>
      </c>
      <c r="Y2823">
        <v>179.98213213213197</v>
      </c>
      <c r="Z2823">
        <v>179.98213213213197</v>
      </c>
      <c r="AA2823">
        <v>33.812188883237241</v>
      </c>
      <c r="AB2823">
        <v>0</v>
      </c>
      <c r="AD2823">
        <v>10</v>
      </c>
      <c r="AE2823">
        <v>0</v>
      </c>
      <c r="AF2823">
        <v>0</v>
      </c>
      <c r="AG2823">
        <v>2</v>
      </c>
      <c r="AH2823">
        <v>23</v>
      </c>
      <c r="AI2823">
        <v>2</v>
      </c>
      <c r="AJ2823">
        <v>14</v>
      </c>
      <c r="AK2823">
        <v>2</v>
      </c>
      <c r="AL2823">
        <v>5</v>
      </c>
      <c r="AM2823">
        <v>1</v>
      </c>
    </row>
    <row r="2824" spans="1:39">
      <c r="A2824">
        <v>10</v>
      </c>
      <c r="B2824">
        <v>52</v>
      </c>
      <c r="C2824">
        <v>2022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50</v>
      </c>
      <c r="N2824">
        <v>99</v>
      </c>
      <c r="O2824">
        <v>99</v>
      </c>
      <c r="P2824">
        <v>9999</v>
      </c>
      <c r="Q2824">
        <v>231</v>
      </c>
      <c r="R2824">
        <v>427</v>
      </c>
      <c r="S2824">
        <v>427</v>
      </c>
      <c r="T2824">
        <v>1.3528069953111137</v>
      </c>
      <c r="U2824">
        <v>1.5562159653638121</v>
      </c>
      <c r="V2824">
        <v>11</v>
      </c>
      <c r="W2824">
        <v>50</v>
      </c>
      <c r="X2824">
        <v>192.55210963130619</v>
      </c>
      <c r="Y2824">
        <v>177.72559718969549</v>
      </c>
      <c r="Z2824">
        <v>177.72559718969549</v>
      </c>
      <c r="AA2824">
        <v>33.845285888410153</v>
      </c>
      <c r="AB2824">
        <v>0</v>
      </c>
      <c r="AD2824">
        <v>9</v>
      </c>
      <c r="AE2824">
        <v>0</v>
      </c>
      <c r="AF2824">
        <v>0</v>
      </c>
      <c r="AG2824">
        <v>0</v>
      </c>
      <c r="AH2824">
        <v>25</v>
      </c>
      <c r="AI2824">
        <v>4</v>
      </c>
      <c r="AJ2824">
        <v>13</v>
      </c>
      <c r="AK2824">
        <v>2</v>
      </c>
      <c r="AL2824">
        <v>10</v>
      </c>
      <c r="AM2824">
        <v>1</v>
      </c>
    </row>
    <row r="2825" spans="1:39">
      <c r="A2825">
        <v>10</v>
      </c>
      <c r="B2825">
        <v>53</v>
      </c>
      <c r="C2825">
        <v>2022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51</v>
      </c>
      <c r="N2825">
        <v>99</v>
      </c>
      <c r="O2825">
        <v>99</v>
      </c>
      <c r="P2825">
        <v>9999</v>
      </c>
      <c r="Q2825">
        <v>260</v>
      </c>
      <c r="R2825">
        <v>563</v>
      </c>
      <c r="S2825">
        <v>563</v>
      </c>
      <c r="T2825">
        <v>1.7836776074008371</v>
      </c>
      <c r="U2825">
        <v>2.0222894287937634</v>
      </c>
      <c r="V2825">
        <v>11</v>
      </c>
      <c r="W2825">
        <v>51</v>
      </c>
      <c r="X2825">
        <v>189.77596416042377</v>
      </c>
      <c r="Y2825">
        <v>175.16321492007123</v>
      </c>
      <c r="Z2825">
        <v>175.16321492007123</v>
      </c>
      <c r="AA2825">
        <v>33.625746682127989</v>
      </c>
      <c r="AB2825">
        <v>0</v>
      </c>
      <c r="AD2825">
        <v>14</v>
      </c>
      <c r="AE2825">
        <v>0</v>
      </c>
      <c r="AF2825">
        <v>0</v>
      </c>
      <c r="AG2825">
        <v>0</v>
      </c>
      <c r="AH2825">
        <v>29</v>
      </c>
      <c r="AI2825">
        <v>0</v>
      </c>
      <c r="AJ2825">
        <v>24</v>
      </c>
      <c r="AK2825">
        <v>1</v>
      </c>
      <c r="AL2825">
        <v>7</v>
      </c>
      <c r="AM2825">
        <v>2</v>
      </c>
    </row>
    <row r="2826" spans="1:39">
      <c r="A2826">
        <v>10</v>
      </c>
      <c r="B2826">
        <v>54</v>
      </c>
      <c r="C2826">
        <v>2022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52</v>
      </c>
      <c r="N2826">
        <v>99</v>
      </c>
      <c r="O2826">
        <v>99</v>
      </c>
      <c r="P2826">
        <v>9999</v>
      </c>
      <c r="Q2826">
        <v>299</v>
      </c>
      <c r="R2826">
        <v>673</v>
      </c>
      <c r="S2826">
        <v>673</v>
      </c>
      <c r="T2826">
        <v>2.1321758965910522</v>
      </c>
      <c r="U2826">
        <v>2.3695854253651358</v>
      </c>
      <c r="V2826">
        <v>11</v>
      </c>
      <c r="W2826">
        <v>52</v>
      </c>
      <c r="X2826">
        <v>186.02169422984375</v>
      </c>
      <c r="Y2826">
        <v>171.69802377414555</v>
      </c>
      <c r="Z2826">
        <v>171.69802377414555</v>
      </c>
      <c r="AA2826">
        <v>33.335103395411366</v>
      </c>
      <c r="AB2826">
        <v>0</v>
      </c>
      <c r="AD2826">
        <v>22</v>
      </c>
      <c r="AE2826">
        <v>0</v>
      </c>
      <c r="AF2826">
        <v>0</v>
      </c>
      <c r="AG2826">
        <v>4</v>
      </c>
      <c r="AH2826">
        <v>43</v>
      </c>
      <c r="AI2826">
        <v>6</v>
      </c>
      <c r="AJ2826">
        <v>27</v>
      </c>
      <c r="AK2826">
        <v>1</v>
      </c>
      <c r="AL2826">
        <v>6</v>
      </c>
      <c r="AM2826">
        <v>3</v>
      </c>
    </row>
    <row r="2827" spans="1:39">
      <c r="A2827">
        <v>10</v>
      </c>
      <c r="B2827">
        <v>55</v>
      </c>
      <c r="C2827">
        <v>2022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53</v>
      </c>
      <c r="N2827">
        <v>99</v>
      </c>
      <c r="O2827">
        <v>99</v>
      </c>
      <c r="P2827">
        <v>9999</v>
      </c>
      <c r="Q2827">
        <v>319</v>
      </c>
      <c r="R2827">
        <v>833</v>
      </c>
      <c r="S2827">
        <v>833</v>
      </c>
      <c r="T2827">
        <v>2.6390824990495498</v>
      </c>
      <c r="U2827">
        <v>2.899760841251191</v>
      </c>
      <c r="V2827">
        <v>11.003601440576231</v>
      </c>
      <c r="W2827">
        <v>53</v>
      </c>
      <c r="X2827">
        <v>183.91767541252699</v>
      </c>
      <c r="Y2827">
        <v>169.75601440576213</v>
      </c>
      <c r="Z2827">
        <v>169.75601440576213</v>
      </c>
      <c r="AA2827">
        <v>32.243337630743646</v>
      </c>
      <c r="AB2827">
        <v>0</v>
      </c>
      <c r="AD2827">
        <v>20</v>
      </c>
      <c r="AE2827">
        <v>0</v>
      </c>
      <c r="AF2827">
        <v>0</v>
      </c>
      <c r="AG2827">
        <v>2</v>
      </c>
      <c r="AH2827">
        <v>53</v>
      </c>
      <c r="AI2827">
        <v>6</v>
      </c>
      <c r="AJ2827">
        <v>25</v>
      </c>
      <c r="AK2827">
        <v>4</v>
      </c>
      <c r="AL2827">
        <v>11</v>
      </c>
      <c r="AM2827">
        <v>3</v>
      </c>
    </row>
    <row r="2828" spans="1:39">
      <c r="A2828">
        <v>10</v>
      </c>
      <c r="B2828">
        <v>56</v>
      </c>
      <c r="C2828">
        <v>2022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54</v>
      </c>
      <c r="N2828">
        <v>99</v>
      </c>
      <c r="O2828">
        <v>99</v>
      </c>
      <c r="P2828">
        <v>9999</v>
      </c>
      <c r="Q2828">
        <v>358</v>
      </c>
      <c r="R2828">
        <v>1042</v>
      </c>
      <c r="S2828">
        <v>1042</v>
      </c>
      <c r="T2828">
        <v>3.3012292485109622</v>
      </c>
      <c r="U2828">
        <v>3.5621750253270408</v>
      </c>
      <c r="V2828">
        <v>11.002879078694821</v>
      </c>
      <c r="W2828">
        <v>54</v>
      </c>
      <c r="X2828">
        <v>180.61500406543797</v>
      </c>
      <c r="Y2828">
        <v>166.70764875239911</v>
      </c>
      <c r="Z2828">
        <v>166.70764875239911</v>
      </c>
      <c r="AA2828">
        <v>29.579908156459897</v>
      </c>
      <c r="AB2828">
        <v>0</v>
      </c>
      <c r="AD2828">
        <v>34</v>
      </c>
      <c r="AE2828">
        <v>0</v>
      </c>
      <c r="AF2828">
        <v>0</v>
      </c>
      <c r="AG2828">
        <v>7</v>
      </c>
      <c r="AH2828">
        <v>67</v>
      </c>
      <c r="AI2828">
        <v>5</v>
      </c>
      <c r="AJ2828">
        <v>29</v>
      </c>
      <c r="AK2828">
        <v>3</v>
      </c>
      <c r="AL2828">
        <v>12</v>
      </c>
      <c r="AM2828">
        <v>13</v>
      </c>
    </row>
    <row r="2829" spans="1:39">
      <c r="A2829">
        <v>10</v>
      </c>
      <c r="B2829">
        <v>57</v>
      </c>
      <c r="C2829">
        <v>2022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55</v>
      </c>
      <c r="N2829">
        <v>99</v>
      </c>
      <c r="O2829">
        <v>99</v>
      </c>
      <c r="P2829">
        <v>9999</v>
      </c>
      <c r="Q2829">
        <v>386</v>
      </c>
      <c r="R2829">
        <v>1293</v>
      </c>
      <c r="S2829">
        <v>1293</v>
      </c>
      <c r="T2829">
        <v>4.0964389811177284</v>
      </c>
      <c r="U2829">
        <v>4.3433367367392819</v>
      </c>
      <c r="V2829">
        <v>14</v>
      </c>
      <c r="W2829">
        <v>55</v>
      </c>
      <c r="X2829">
        <v>177.47258133846813</v>
      </c>
      <c r="Y2829">
        <v>163.80719257540613</v>
      </c>
      <c r="Z2829">
        <v>163.80719257540613</v>
      </c>
      <c r="AA2829">
        <v>30.458235045126912</v>
      </c>
      <c r="AB2829">
        <v>0</v>
      </c>
      <c r="AD2829">
        <v>29</v>
      </c>
      <c r="AE2829">
        <v>0</v>
      </c>
      <c r="AF2829">
        <v>0</v>
      </c>
      <c r="AG2829">
        <v>3</v>
      </c>
      <c r="AH2829">
        <v>76</v>
      </c>
      <c r="AI2829">
        <v>13</v>
      </c>
      <c r="AJ2829">
        <v>38</v>
      </c>
      <c r="AK2829">
        <v>5</v>
      </c>
      <c r="AL2829">
        <v>21</v>
      </c>
      <c r="AM2829">
        <v>8</v>
      </c>
    </row>
    <row r="2830" spans="1:39">
      <c r="A2830">
        <v>10</v>
      </c>
      <c r="B2830">
        <v>58</v>
      </c>
      <c r="C2830">
        <v>2022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56</v>
      </c>
      <c r="N2830">
        <v>99</v>
      </c>
      <c r="O2830">
        <v>99</v>
      </c>
      <c r="P2830">
        <v>9999</v>
      </c>
      <c r="Q2830">
        <v>421</v>
      </c>
      <c r="R2830">
        <v>1651</v>
      </c>
      <c r="S2830">
        <v>1651</v>
      </c>
      <c r="T2830">
        <v>5.2306425041186158</v>
      </c>
      <c r="U2830">
        <v>5.5131052435129613</v>
      </c>
      <c r="V2830">
        <v>14</v>
      </c>
      <c r="W2830">
        <v>56</v>
      </c>
      <c r="X2830">
        <v>176.42312056188405</v>
      </c>
      <c r="Y2830">
        <v>162.83854027861872</v>
      </c>
      <c r="Z2830">
        <v>162.83854027861872</v>
      </c>
      <c r="AA2830">
        <v>29.03281232727289</v>
      </c>
      <c r="AB2830">
        <v>0</v>
      </c>
      <c r="AD2830">
        <v>41</v>
      </c>
      <c r="AE2830">
        <v>0</v>
      </c>
      <c r="AF2830">
        <v>0</v>
      </c>
      <c r="AG2830">
        <v>3</v>
      </c>
      <c r="AH2830">
        <v>95</v>
      </c>
      <c r="AI2830">
        <v>10</v>
      </c>
      <c r="AJ2830">
        <v>32</v>
      </c>
      <c r="AK2830">
        <v>1</v>
      </c>
      <c r="AL2830">
        <v>20</v>
      </c>
      <c r="AM2830">
        <v>7</v>
      </c>
    </row>
    <row r="2831" spans="1:39">
      <c r="A2831">
        <v>10</v>
      </c>
      <c r="B2831">
        <v>59</v>
      </c>
      <c r="C2831">
        <v>2022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57</v>
      </c>
      <c r="N2831">
        <v>99</v>
      </c>
      <c r="O2831">
        <v>99</v>
      </c>
      <c r="P2831">
        <v>9999</v>
      </c>
      <c r="Q2831">
        <v>428</v>
      </c>
      <c r="R2831">
        <v>1923</v>
      </c>
      <c r="S2831">
        <v>1923</v>
      </c>
      <c r="T2831">
        <v>6.0923837282980609</v>
      </c>
      <c r="U2831">
        <v>6.2664720048149949</v>
      </c>
      <c r="V2831">
        <v>14.003120124804992</v>
      </c>
      <c r="W2831">
        <v>57</v>
      </c>
      <c r="X2831">
        <v>172.16707823242527</v>
      </c>
      <c r="Y2831">
        <v>158.9102132085286</v>
      </c>
      <c r="Z2831">
        <v>158.9102132085286</v>
      </c>
      <c r="AA2831">
        <v>28.503623628669356</v>
      </c>
      <c r="AB2831">
        <v>0</v>
      </c>
      <c r="AD2831">
        <v>55</v>
      </c>
      <c r="AE2831">
        <v>0</v>
      </c>
      <c r="AF2831">
        <v>0</v>
      </c>
      <c r="AG2831">
        <v>10</v>
      </c>
      <c r="AH2831">
        <v>126</v>
      </c>
      <c r="AI2831">
        <v>9</v>
      </c>
      <c r="AJ2831">
        <v>44</v>
      </c>
      <c r="AK2831">
        <v>4</v>
      </c>
      <c r="AL2831">
        <v>17</v>
      </c>
      <c r="AM2831">
        <v>18</v>
      </c>
    </row>
    <row r="2832" spans="1:39">
      <c r="A2832">
        <v>10</v>
      </c>
      <c r="B2832">
        <v>60</v>
      </c>
      <c r="C2832">
        <v>2022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58</v>
      </c>
      <c r="N2832">
        <v>99</v>
      </c>
      <c r="O2832">
        <v>99</v>
      </c>
      <c r="P2832">
        <v>9999</v>
      </c>
      <c r="Q2832">
        <v>455</v>
      </c>
      <c r="R2832">
        <v>2397</v>
      </c>
      <c r="S2832">
        <v>2397</v>
      </c>
      <c r="T2832">
        <v>7.5940945380813583</v>
      </c>
      <c r="U2832">
        <v>7.6909516117791181</v>
      </c>
      <c r="V2832">
        <v>14</v>
      </c>
      <c r="W2832">
        <v>58</v>
      </c>
      <c r="X2832">
        <v>169.51898160891798</v>
      </c>
      <c r="Y2832">
        <v>156.46602002503153</v>
      </c>
      <c r="Z2832">
        <v>156.46602002503153</v>
      </c>
      <c r="AA2832">
        <v>28.267467942130207</v>
      </c>
      <c r="AB2832">
        <v>0</v>
      </c>
      <c r="AD2832">
        <v>61</v>
      </c>
      <c r="AE2832">
        <v>0</v>
      </c>
      <c r="AF2832">
        <v>0</v>
      </c>
      <c r="AG2832">
        <v>3</v>
      </c>
      <c r="AH2832">
        <v>156</v>
      </c>
      <c r="AI2832">
        <v>22</v>
      </c>
      <c r="AJ2832">
        <v>61</v>
      </c>
      <c r="AK2832">
        <v>10</v>
      </c>
      <c r="AL2832">
        <v>29</v>
      </c>
      <c r="AM2832">
        <v>7</v>
      </c>
    </row>
    <row r="2833" spans="1:39">
      <c r="A2833">
        <v>10</v>
      </c>
      <c r="B2833">
        <v>61</v>
      </c>
      <c r="C2833">
        <v>2022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59</v>
      </c>
      <c r="N2833">
        <v>99</v>
      </c>
      <c r="O2833">
        <v>99</v>
      </c>
      <c r="P2833">
        <v>9999</v>
      </c>
      <c r="Q2833">
        <v>467</v>
      </c>
      <c r="R2833">
        <v>2659</v>
      </c>
      <c r="S2833">
        <v>2659</v>
      </c>
      <c r="T2833">
        <v>8.4241540996071489</v>
      </c>
      <c r="U2833">
        <v>8.3749302493722304</v>
      </c>
      <c r="V2833">
        <v>14</v>
      </c>
      <c r="W2833">
        <v>59</v>
      </c>
      <c r="X2833">
        <v>166.40606505349717</v>
      </c>
      <c r="Y2833">
        <v>153.59279804437722</v>
      </c>
      <c r="Z2833">
        <v>153.59279804437722</v>
      </c>
      <c r="AA2833">
        <v>27.138498726325039</v>
      </c>
      <c r="AB2833">
        <v>0</v>
      </c>
      <c r="AD2833">
        <v>53</v>
      </c>
      <c r="AE2833">
        <v>0</v>
      </c>
      <c r="AF2833">
        <v>0</v>
      </c>
      <c r="AG2833">
        <v>11</v>
      </c>
      <c r="AH2833">
        <v>180</v>
      </c>
      <c r="AI2833">
        <v>20</v>
      </c>
      <c r="AJ2833">
        <v>66</v>
      </c>
      <c r="AK2833">
        <v>9</v>
      </c>
      <c r="AL2833">
        <v>28</v>
      </c>
      <c r="AM2833">
        <v>11</v>
      </c>
    </row>
    <row r="2834" spans="1:39">
      <c r="A2834">
        <v>10</v>
      </c>
      <c r="B2834">
        <v>62</v>
      </c>
      <c r="C2834">
        <v>2022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60</v>
      </c>
      <c r="N2834">
        <v>99</v>
      </c>
      <c r="O2834">
        <v>99</v>
      </c>
      <c r="P2834">
        <v>9999</v>
      </c>
      <c r="Q2834">
        <v>485</v>
      </c>
      <c r="R2834">
        <v>2927</v>
      </c>
      <c r="S2834">
        <v>2927</v>
      </c>
      <c r="T2834">
        <v>9.2732226587251283</v>
      </c>
      <c r="U2834">
        <v>9.1109308574152283</v>
      </c>
      <c r="V2834">
        <v>16.98770071745815</v>
      </c>
      <c r="W2834">
        <v>60</v>
      </c>
      <c r="X2834">
        <v>164.4547107088666</v>
      </c>
      <c r="Y2834">
        <v>151.79169798428413</v>
      </c>
      <c r="Z2834">
        <v>151.79169798428413</v>
      </c>
      <c r="AA2834">
        <v>27.174042309203649</v>
      </c>
      <c r="AB2834">
        <v>0</v>
      </c>
      <c r="AD2834">
        <v>92</v>
      </c>
      <c r="AE2834">
        <v>0</v>
      </c>
      <c r="AF2834">
        <v>0</v>
      </c>
      <c r="AG2834">
        <v>5</v>
      </c>
      <c r="AH2834">
        <v>220</v>
      </c>
      <c r="AI2834">
        <v>35</v>
      </c>
      <c r="AJ2834">
        <v>61</v>
      </c>
      <c r="AK2834">
        <v>14</v>
      </c>
      <c r="AL2834">
        <v>31</v>
      </c>
      <c r="AM2834">
        <v>14</v>
      </c>
    </row>
    <row r="2835" spans="1:39">
      <c r="A2835">
        <v>10</v>
      </c>
      <c r="B2835">
        <v>63</v>
      </c>
      <c r="C2835">
        <v>2022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61</v>
      </c>
      <c r="N2835">
        <v>99</v>
      </c>
      <c r="O2835">
        <v>99</v>
      </c>
      <c r="P2835">
        <v>9999</v>
      </c>
      <c r="Q2835">
        <v>444</v>
      </c>
      <c r="R2835">
        <v>3021</v>
      </c>
      <c r="S2835">
        <v>3021</v>
      </c>
      <c r="T2835">
        <v>9.5710302876694975</v>
      </c>
      <c r="U2835">
        <v>9.2347162220224313</v>
      </c>
      <c r="V2835">
        <v>17</v>
      </c>
      <c r="W2835">
        <v>61</v>
      </c>
      <c r="X2835">
        <v>161.50245142076972</v>
      </c>
      <c r="Y2835">
        <v>149.06676266137063</v>
      </c>
      <c r="Z2835">
        <v>149.06676266137063</v>
      </c>
      <c r="AA2835">
        <v>26.878434316265754</v>
      </c>
      <c r="AB2835">
        <v>0</v>
      </c>
      <c r="AD2835">
        <v>89</v>
      </c>
      <c r="AE2835">
        <v>0</v>
      </c>
      <c r="AF2835">
        <v>0</v>
      </c>
      <c r="AG2835">
        <v>11</v>
      </c>
      <c r="AH2835">
        <v>225</v>
      </c>
      <c r="AI2835">
        <v>27</v>
      </c>
      <c r="AJ2835">
        <v>78</v>
      </c>
      <c r="AK2835">
        <v>13</v>
      </c>
      <c r="AL2835">
        <v>36</v>
      </c>
      <c r="AM2835">
        <v>8</v>
      </c>
    </row>
    <row r="2836" spans="1:39">
      <c r="A2836">
        <v>10</v>
      </c>
      <c r="B2836">
        <v>64</v>
      </c>
      <c r="C2836">
        <v>2022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62</v>
      </c>
      <c r="N2836">
        <v>99</v>
      </c>
      <c r="O2836">
        <v>99</v>
      </c>
      <c r="P2836">
        <v>9999</v>
      </c>
      <c r="Q2836">
        <v>422</v>
      </c>
      <c r="R2836">
        <v>3016</v>
      </c>
      <c r="S2836">
        <v>3016</v>
      </c>
      <c r="T2836">
        <v>9.5551894563426636</v>
      </c>
      <c r="U2836">
        <v>9.0525785236100837</v>
      </c>
      <c r="V2836">
        <v>17</v>
      </c>
      <c r="W2836">
        <v>62</v>
      </c>
      <c r="X2836">
        <v>158.57957631526747</v>
      </c>
      <c r="Y2836">
        <v>146.36894893899171</v>
      </c>
      <c r="Z2836">
        <v>146.36894893899171</v>
      </c>
      <c r="AA2836">
        <v>25.936337002582889</v>
      </c>
      <c r="AB2836">
        <v>0</v>
      </c>
      <c r="AD2836">
        <v>95</v>
      </c>
      <c r="AE2836">
        <v>0</v>
      </c>
      <c r="AF2836">
        <v>0</v>
      </c>
      <c r="AG2836">
        <v>8</v>
      </c>
      <c r="AH2836">
        <v>249</v>
      </c>
      <c r="AI2836">
        <v>35</v>
      </c>
      <c r="AJ2836">
        <v>43</v>
      </c>
      <c r="AK2836">
        <v>19</v>
      </c>
      <c r="AL2836">
        <v>25</v>
      </c>
      <c r="AM2836">
        <v>8</v>
      </c>
    </row>
    <row r="2837" spans="1:39">
      <c r="A2837">
        <v>10</v>
      </c>
      <c r="B2837">
        <v>65</v>
      </c>
      <c r="C2837">
        <v>2022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63</v>
      </c>
      <c r="N2837">
        <v>99</v>
      </c>
      <c r="O2837">
        <v>99</v>
      </c>
      <c r="P2837">
        <v>9999</v>
      </c>
      <c r="Q2837">
        <v>390</v>
      </c>
      <c r="R2837">
        <v>2643</v>
      </c>
      <c r="S2837">
        <v>2643</v>
      </c>
      <c r="T2837">
        <v>8.3734634393612968</v>
      </c>
      <c r="U2837">
        <v>7.7340657541178244</v>
      </c>
      <c r="V2837">
        <v>16.9988649262202</v>
      </c>
      <c r="W2837">
        <v>63</v>
      </c>
      <c r="X2837">
        <v>154.60266883761287</v>
      </c>
      <c r="Y2837">
        <v>142.69826333711691</v>
      </c>
      <c r="Z2837">
        <v>142.69826333711691</v>
      </c>
      <c r="AA2837">
        <v>26.013658688053145</v>
      </c>
      <c r="AB2837">
        <v>0</v>
      </c>
      <c r="AD2837">
        <v>86</v>
      </c>
      <c r="AE2837">
        <v>0</v>
      </c>
      <c r="AF2837">
        <v>0</v>
      </c>
      <c r="AG2837">
        <v>13</v>
      </c>
      <c r="AH2837">
        <v>236</v>
      </c>
      <c r="AI2837">
        <v>24</v>
      </c>
      <c r="AJ2837">
        <v>67</v>
      </c>
      <c r="AK2837">
        <v>21</v>
      </c>
      <c r="AL2837">
        <v>22</v>
      </c>
      <c r="AM2837">
        <v>5</v>
      </c>
    </row>
    <row r="2838" spans="1:39">
      <c r="A2838">
        <v>10</v>
      </c>
      <c r="B2838">
        <v>66</v>
      </c>
      <c r="C2838">
        <v>2022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64</v>
      </c>
      <c r="N2838">
        <v>99</v>
      </c>
      <c r="O2838">
        <v>99</v>
      </c>
      <c r="P2838">
        <v>9999</v>
      </c>
      <c r="Q2838">
        <v>351</v>
      </c>
      <c r="R2838">
        <v>2192</v>
      </c>
      <c r="S2838">
        <v>2192</v>
      </c>
      <c r="T2838">
        <v>6.9446204536814093</v>
      </c>
      <c r="U2838">
        <v>6.4023488350807742</v>
      </c>
      <c r="V2838">
        <v>17</v>
      </c>
      <c r="W2838">
        <v>64</v>
      </c>
      <c r="X2838">
        <v>154.31390914267195</v>
      </c>
      <c r="Y2838">
        <v>142.43173813868617</v>
      </c>
      <c r="Z2838">
        <v>142.43173813868617</v>
      </c>
      <c r="AA2838">
        <v>24.885519985775517</v>
      </c>
      <c r="AB2838">
        <v>0</v>
      </c>
      <c r="AD2838">
        <v>80</v>
      </c>
      <c r="AE2838">
        <v>0</v>
      </c>
      <c r="AF2838">
        <v>0</v>
      </c>
      <c r="AG2838">
        <v>14</v>
      </c>
      <c r="AH2838">
        <v>192</v>
      </c>
      <c r="AI2838">
        <v>20</v>
      </c>
      <c r="AJ2838">
        <v>35</v>
      </c>
      <c r="AK2838">
        <v>29</v>
      </c>
      <c r="AL2838">
        <v>19</v>
      </c>
      <c r="AM2838">
        <v>5</v>
      </c>
    </row>
    <row r="2839" spans="1:39">
      <c r="A2839">
        <v>10</v>
      </c>
      <c r="B2839">
        <v>67</v>
      </c>
      <c r="C2839">
        <v>2022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65</v>
      </c>
      <c r="N2839">
        <v>99</v>
      </c>
      <c r="O2839">
        <v>99</v>
      </c>
      <c r="P2839">
        <v>9999</v>
      </c>
      <c r="Q2839">
        <v>366</v>
      </c>
      <c r="R2839">
        <v>2504</v>
      </c>
      <c r="S2839">
        <v>2504</v>
      </c>
      <c r="T2839">
        <v>7.9330883284754785</v>
      </c>
      <c r="U2839">
        <v>7.138761419151642</v>
      </c>
      <c r="V2839">
        <v>17</v>
      </c>
      <c r="W2839">
        <v>65</v>
      </c>
      <c r="X2839">
        <v>150.62422767126225</v>
      </c>
      <c r="Y2839">
        <v>139.026162140575</v>
      </c>
      <c r="Z2839">
        <v>139.026162140575</v>
      </c>
      <c r="AA2839">
        <v>23.056911158345564</v>
      </c>
      <c r="AB2839">
        <v>0</v>
      </c>
      <c r="AD2839">
        <v>98</v>
      </c>
      <c r="AE2839">
        <v>0</v>
      </c>
      <c r="AF2839">
        <v>0</v>
      </c>
      <c r="AG2839">
        <v>9</v>
      </c>
      <c r="AH2839">
        <v>224</v>
      </c>
      <c r="AI2839">
        <v>32</v>
      </c>
      <c r="AJ2839">
        <v>52</v>
      </c>
      <c r="AK2839">
        <v>45</v>
      </c>
      <c r="AL2839">
        <v>11</v>
      </c>
      <c r="AM2839">
        <v>3</v>
      </c>
    </row>
    <row r="2840" spans="1:39">
      <c r="A2840">
        <v>10</v>
      </c>
      <c r="B2840">
        <v>68</v>
      </c>
      <c r="C2840">
        <v>2022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66</v>
      </c>
      <c r="N2840">
        <v>99</v>
      </c>
      <c r="O2840">
        <v>99</v>
      </c>
      <c r="P2840">
        <v>9999</v>
      </c>
      <c r="Q2840">
        <v>59</v>
      </c>
      <c r="R2840">
        <v>171</v>
      </c>
      <c r="S2840">
        <v>171</v>
      </c>
      <c r="T2840">
        <v>0.54175643137751883</v>
      </c>
      <c r="U2840">
        <v>0.49147776320017</v>
      </c>
      <c r="V2840">
        <v>17</v>
      </c>
      <c r="W2840">
        <v>66</v>
      </c>
      <c r="X2840">
        <v>151.84973991497341</v>
      </c>
      <c r="Y2840">
        <v>140.15730994152051</v>
      </c>
      <c r="Z2840">
        <v>140.15730994152051</v>
      </c>
      <c r="AA2840">
        <v>23.973240242702843</v>
      </c>
      <c r="AB2840">
        <v>0</v>
      </c>
      <c r="AD2840">
        <v>9</v>
      </c>
      <c r="AE2840">
        <v>0</v>
      </c>
      <c r="AF2840">
        <v>0</v>
      </c>
      <c r="AG2840">
        <v>3</v>
      </c>
      <c r="AH2840">
        <v>14</v>
      </c>
      <c r="AI2840">
        <v>0</v>
      </c>
      <c r="AJ2840">
        <v>1</v>
      </c>
      <c r="AK2840">
        <v>8</v>
      </c>
      <c r="AL2840">
        <v>1</v>
      </c>
      <c r="AM2840">
        <v>0</v>
      </c>
    </row>
    <row r="2841" spans="1:39">
      <c r="A2841">
        <v>10</v>
      </c>
      <c r="B2841">
        <v>69</v>
      </c>
      <c r="C2841">
        <v>2022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67</v>
      </c>
      <c r="N2841">
        <v>99</v>
      </c>
      <c r="O2841">
        <v>99</v>
      </c>
      <c r="P2841">
        <v>9999</v>
      </c>
      <c r="Q2841">
        <v>41</v>
      </c>
      <c r="R2841">
        <v>97</v>
      </c>
      <c r="S2841">
        <v>97</v>
      </c>
      <c r="T2841">
        <v>0.30731212774046379</v>
      </c>
      <c r="U2841">
        <v>0.27623925716370695</v>
      </c>
      <c r="V2841">
        <v>17</v>
      </c>
      <c r="W2841">
        <v>67</v>
      </c>
      <c r="X2841">
        <v>150.4596173392456</v>
      </c>
      <c r="Y2841">
        <v>138.87422680412365</v>
      </c>
      <c r="Z2841">
        <v>138.87422680412365</v>
      </c>
      <c r="AA2841">
        <v>25.010934838897462</v>
      </c>
      <c r="AB2841">
        <v>0</v>
      </c>
      <c r="AD2841">
        <v>8</v>
      </c>
      <c r="AE2841">
        <v>0</v>
      </c>
      <c r="AF2841">
        <v>0</v>
      </c>
      <c r="AG2841">
        <v>3</v>
      </c>
      <c r="AH2841">
        <v>6</v>
      </c>
      <c r="AI2841">
        <v>3</v>
      </c>
      <c r="AJ2841">
        <v>1</v>
      </c>
      <c r="AK2841">
        <v>4</v>
      </c>
      <c r="AL2841">
        <v>0</v>
      </c>
      <c r="AM2841">
        <v>0</v>
      </c>
    </row>
    <row r="2842" spans="1:39">
      <c r="A2842">
        <v>10</v>
      </c>
      <c r="B2842">
        <v>70</v>
      </c>
      <c r="C2842">
        <v>2022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68</v>
      </c>
      <c r="N2842">
        <v>99</v>
      </c>
      <c r="O2842">
        <v>99</v>
      </c>
      <c r="P2842">
        <v>9999</v>
      </c>
      <c r="Q2842">
        <v>14</v>
      </c>
      <c r="R2842">
        <v>27</v>
      </c>
      <c r="S2842">
        <v>27</v>
      </c>
      <c r="T2842">
        <v>8.5540489164871392E-2</v>
      </c>
      <c r="U2842">
        <v>7.8304154428810113E-2</v>
      </c>
      <c r="V2842">
        <v>17</v>
      </c>
      <c r="W2842">
        <v>68</v>
      </c>
      <c r="X2842">
        <v>153.22418843545603</v>
      </c>
      <c r="Y2842">
        <v>141.42592592592595</v>
      </c>
      <c r="Z2842">
        <v>141.42592592592595</v>
      </c>
      <c r="AA2842">
        <v>23.672262133413255</v>
      </c>
      <c r="AB2842">
        <v>0</v>
      </c>
      <c r="AD2842">
        <v>1</v>
      </c>
      <c r="AE2842">
        <v>0</v>
      </c>
      <c r="AF2842">
        <v>0</v>
      </c>
      <c r="AG2842">
        <v>1</v>
      </c>
      <c r="AH2842">
        <v>3</v>
      </c>
      <c r="AI2842">
        <v>0</v>
      </c>
      <c r="AJ2842">
        <v>0</v>
      </c>
      <c r="AK2842">
        <v>1</v>
      </c>
      <c r="AL2842">
        <v>0</v>
      </c>
      <c r="AM2842">
        <v>0</v>
      </c>
    </row>
    <row r="2843" spans="1:39">
      <c r="A2843">
        <v>10</v>
      </c>
      <c r="B2843">
        <v>71</v>
      </c>
      <c r="C2843">
        <v>2021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0</v>
      </c>
      <c r="N2843">
        <v>99</v>
      </c>
      <c r="O2843">
        <v>99</v>
      </c>
      <c r="P2843">
        <v>9999</v>
      </c>
      <c r="Q2843">
        <v>2</v>
      </c>
      <c r="R2843">
        <v>-2</v>
      </c>
      <c r="S2843">
        <v>0</v>
      </c>
      <c r="T2843">
        <v>-6.2831830605384687E-3</v>
      </c>
      <c r="U2843">
        <v>0</v>
      </c>
      <c r="V2843">
        <v>15.5</v>
      </c>
      <c r="X2843">
        <v>148.49404117009749</v>
      </c>
      <c r="Y2843">
        <v>0</v>
      </c>
      <c r="AD2843">
        <v>0</v>
      </c>
      <c r="AE2843">
        <v>0</v>
      </c>
      <c r="AF2843">
        <v>0</v>
      </c>
      <c r="AG2843">
        <v>0</v>
      </c>
      <c r="AH2843">
        <v>-1</v>
      </c>
      <c r="AI2843">
        <v>0</v>
      </c>
      <c r="AJ2843">
        <v>0</v>
      </c>
      <c r="AK2843">
        <v>0</v>
      </c>
      <c r="AL2843">
        <v>0</v>
      </c>
      <c r="AM2843">
        <v>0</v>
      </c>
    </row>
    <row r="2844" spans="1:39">
      <c r="A2844">
        <v>10</v>
      </c>
      <c r="B2844">
        <v>72</v>
      </c>
      <c r="C2844">
        <v>2021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35</v>
      </c>
      <c r="N2844">
        <v>99</v>
      </c>
      <c r="O2844">
        <v>99</v>
      </c>
      <c r="P2844">
        <v>9999</v>
      </c>
      <c r="Q2844">
        <v>30</v>
      </c>
      <c r="R2844">
        <v>50</v>
      </c>
      <c r="S2844">
        <v>50</v>
      </c>
      <c r="T2844">
        <v>0.15707957651346172</v>
      </c>
      <c r="U2844">
        <v>0.22528638111754043</v>
      </c>
      <c r="V2844">
        <v>2</v>
      </c>
      <c r="W2844">
        <v>35</v>
      </c>
      <c r="X2844">
        <v>239.06457204767059</v>
      </c>
      <c r="Y2844">
        <v>220.65660000000003</v>
      </c>
      <c r="Z2844">
        <v>220.65660000000003</v>
      </c>
      <c r="AA2844">
        <v>53.765655789174474</v>
      </c>
      <c r="AB2844">
        <v>0</v>
      </c>
      <c r="AD2844">
        <v>1</v>
      </c>
      <c r="AE2844">
        <v>0</v>
      </c>
      <c r="AF2844">
        <v>0</v>
      </c>
      <c r="AG2844">
        <v>1</v>
      </c>
      <c r="AH2844">
        <v>2</v>
      </c>
      <c r="AI2844">
        <v>0</v>
      </c>
      <c r="AJ2844">
        <v>0</v>
      </c>
      <c r="AK2844">
        <v>0</v>
      </c>
      <c r="AL2844">
        <v>1</v>
      </c>
      <c r="AM2844">
        <v>1</v>
      </c>
    </row>
    <row r="2845" spans="1:39">
      <c r="A2845">
        <v>10</v>
      </c>
      <c r="B2845">
        <v>73</v>
      </c>
      <c r="C2845">
        <v>2021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36</v>
      </c>
      <c r="N2845">
        <v>99</v>
      </c>
      <c r="O2845">
        <v>99</v>
      </c>
      <c r="P2845">
        <v>9999</v>
      </c>
      <c r="Q2845">
        <v>11</v>
      </c>
      <c r="R2845">
        <v>12</v>
      </c>
      <c r="S2845">
        <v>12</v>
      </c>
      <c r="T2845">
        <v>3.7699098363230814E-2</v>
      </c>
      <c r="U2845">
        <v>5.4605784250904253E-2</v>
      </c>
      <c r="V2845">
        <v>2</v>
      </c>
      <c r="W2845">
        <v>36</v>
      </c>
      <c r="X2845">
        <v>241.43914770675329</v>
      </c>
      <c r="Y2845">
        <v>222.84833333333339</v>
      </c>
      <c r="Z2845">
        <v>222.84833333333339</v>
      </c>
      <c r="AA2845">
        <v>36.347335489994578</v>
      </c>
      <c r="AB2845">
        <v>0</v>
      </c>
      <c r="AD2845">
        <v>0</v>
      </c>
      <c r="AE2845">
        <v>0</v>
      </c>
      <c r="AF2845">
        <v>0</v>
      </c>
      <c r="AG2845">
        <v>0</v>
      </c>
      <c r="AH2845">
        <v>1</v>
      </c>
      <c r="AI2845">
        <v>0</v>
      </c>
      <c r="AJ2845">
        <v>0</v>
      </c>
      <c r="AK2845">
        <v>0</v>
      </c>
      <c r="AL2845">
        <v>0</v>
      </c>
      <c r="AM2845">
        <v>0</v>
      </c>
    </row>
    <row r="2846" spans="1:39">
      <c r="A2846">
        <v>10</v>
      </c>
      <c r="B2846">
        <v>74</v>
      </c>
      <c r="C2846">
        <v>2021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37</v>
      </c>
      <c r="N2846">
        <v>99</v>
      </c>
      <c r="O2846">
        <v>99</v>
      </c>
      <c r="P2846">
        <v>9999</v>
      </c>
      <c r="Q2846">
        <v>10</v>
      </c>
      <c r="R2846">
        <v>14</v>
      </c>
      <c r="S2846">
        <v>14</v>
      </c>
      <c r="T2846">
        <v>4.3982281423769289E-2</v>
      </c>
      <c r="U2846">
        <v>6.1008157162985202E-2</v>
      </c>
      <c r="V2846">
        <v>2</v>
      </c>
      <c r="W2846">
        <v>37</v>
      </c>
      <c r="X2846">
        <v>231.21188670484449</v>
      </c>
      <c r="Y2846">
        <v>213.40857142857152</v>
      </c>
      <c r="Z2846">
        <v>213.40857142857152</v>
      </c>
      <c r="AA2846">
        <v>52.187746763439613</v>
      </c>
      <c r="AB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1</v>
      </c>
      <c r="AJ2846">
        <v>0</v>
      </c>
      <c r="AK2846">
        <v>0</v>
      </c>
      <c r="AL2846">
        <v>0</v>
      </c>
      <c r="AM2846">
        <v>0</v>
      </c>
    </row>
    <row r="2847" spans="1:39">
      <c r="A2847">
        <v>10</v>
      </c>
      <c r="B2847">
        <v>75</v>
      </c>
      <c r="C2847">
        <v>2021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38</v>
      </c>
      <c r="N2847">
        <v>99</v>
      </c>
      <c r="O2847">
        <v>99</v>
      </c>
      <c r="P2847">
        <v>9999</v>
      </c>
      <c r="Q2847">
        <v>16</v>
      </c>
      <c r="R2847">
        <v>18</v>
      </c>
      <c r="S2847">
        <v>18</v>
      </c>
      <c r="T2847">
        <v>5.6548647544846238E-2</v>
      </c>
      <c r="U2847">
        <v>8.4101745365185568E-2</v>
      </c>
      <c r="V2847">
        <v>2</v>
      </c>
      <c r="W2847">
        <v>38</v>
      </c>
      <c r="X2847">
        <v>247.90357529794153</v>
      </c>
      <c r="Y2847">
        <v>228.81500000000003</v>
      </c>
      <c r="Z2847">
        <v>228.81500000000003</v>
      </c>
      <c r="AA2847">
        <v>39.245541608074312</v>
      </c>
      <c r="AB2847">
        <v>0</v>
      </c>
      <c r="AD2847">
        <v>1</v>
      </c>
      <c r="AE2847">
        <v>0</v>
      </c>
      <c r="AF2847">
        <v>0</v>
      </c>
      <c r="AG2847">
        <v>1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1</v>
      </c>
    </row>
    <row r="2848" spans="1:39">
      <c r="A2848">
        <v>10</v>
      </c>
      <c r="B2848">
        <v>76</v>
      </c>
      <c r="C2848">
        <v>2021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39</v>
      </c>
      <c r="N2848">
        <v>99</v>
      </c>
      <c r="O2848">
        <v>99</v>
      </c>
      <c r="P2848">
        <v>9999</v>
      </c>
      <c r="Q2848">
        <v>19</v>
      </c>
      <c r="R2848">
        <v>21</v>
      </c>
      <c r="S2848">
        <v>21</v>
      </c>
      <c r="T2848">
        <v>6.5973422135653909E-2</v>
      </c>
      <c r="U2848">
        <v>8.6303390601457058E-2</v>
      </c>
      <c r="V2848">
        <v>2</v>
      </c>
      <c r="W2848">
        <v>39</v>
      </c>
      <c r="X2848">
        <v>218.05138523448375</v>
      </c>
      <c r="Y2848">
        <v>201.26142857142847</v>
      </c>
      <c r="Z2848">
        <v>201.26142857142847</v>
      </c>
      <c r="AA2848">
        <v>42.954888771684381</v>
      </c>
      <c r="AB2848">
        <v>0</v>
      </c>
      <c r="AD2848">
        <v>1</v>
      </c>
      <c r="AE2848">
        <v>0</v>
      </c>
      <c r="AF2848">
        <v>0</v>
      </c>
      <c r="AG2848">
        <v>0</v>
      </c>
      <c r="AH2848">
        <v>5</v>
      </c>
      <c r="AI2848">
        <v>0</v>
      </c>
      <c r="AJ2848">
        <v>0</v>
      </c>
      <c r="AK2848">
        <v>0</v>
      </c>
      <c r="AL2848">
        <v>1</v>
      </c>
      <c r="AM2848">
        <v>0</v>
      </c>
    </row>
    <row r="2849" spans="1:39">
      <c r="A2849">
        <v>10</v>
      </c>
      <c r="B2849">
        <v>77</v>
      </c>
      <c r="C2849">
        <v>2021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40</v>
      </c>
      <c r="N2849">
        <v>99</v>
      </c>
      <c r="O2849">
        <v>99</v>
      </c>
      <c r="P2849">
        <v>9999</v>
      </c>
      <c r="Q2849">
        <v>24</v>
      </c>
      <c r="R2849">
        <v>26</v>
      </c>
      <c r="S2849">
        <v>26</v>
      </c>
      <c r="T2849">
        <v>8.1681379787000075E-2</v>
      </c>
      <c r="U2849">
        <v>0.11499849356171717</v>
      </c>
      <c r="V2849">
        <v>5</v>
      </c>
      <c r="W2849">
        <v>40</v>
      </c>
      <c r="X2849">
        <v>234.67622301858484</v>
      </c>
      <c r="Y2849">
        <v>216.6061538461538</v>
      </c>
      <c r="Z2849">
        <v>216.6061538461538</v>
      </c>
      <c r="AA2849">
        <v>38.409548299761425</v>
      </c>
      <c r="AB2849">
        <v>0</v>
      </c>
      <c r="AD2849">
        <v>2</v>
      </c>
      <c r="AE2849">
        <v>0</v>
      </c>
      <c r="AF2849">
        <v>0</v>
      </c>
      <c r="AG2849">
        <v>0</v>
      </c>
      <c r="AH2849">
        <v>2</v>
      </c>
      <c r="AI2849">
        <v>0</v>
      </c>
      <c r="AJ2849">
        <v>0</v>
      </c>
      <c r="AK2849">
        <v>0</v>
      </c>
      <c r="AL2849">
        <v>0</v>
      </c>
      <c r="AM2849">
        <v>0</v>
      </c>
    </row>
    <row r="2850" spans="1:39">
      <c r="A2850">
        <v>10</v>
      </c>
      <c r="B2850">
        <v>78</v>
      </c>
      <c r="C2850">
        <v>2021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41</v>
      </c>
      <c r="N2850">
        <v>99</v>
      </c>
      <c r="O2850">
        <v>99</v>
      </c>
      <c r="P2850">
        <v>9999</v>
      </c>
      <c r="Q2850">
        <v>31</v>
      </c>
      <c r="R2850">
        <v>38</v>
      </c>
      <c r="S2850">
        <v>38</v>
      </c>
      <c r="T2850">
        <v>0.11938047815023096</v>
      </c>
      <c r="U2850">
        <v>0.16565777461456729</v>
      </c>
      <c r="V2850">
        <v>5</v>
      </c>
      <c r="W2850">
        <v>41</v>
      </c>
      <c r="X2850">
        <v>231.30153389975476</v>
      </c>
      <c r="Y2850">
        <v>213.49131578947365</v>
      </c>
      <c r="Z2850">
        <v>213.49131578947365</v>
      </c>
      <c r="AA2850">
        <v>31.177887252536447</v>
      </c>
      <c r="AB2850">
        <v>0</v>
      </c>
      <c r="AD2850">
        <v>0</v>
      </c>
      <c r="AE2850">
        <v>0</v>
      </c>
      <c r="AF2850">
        <v>0</v>
      </c>
      <c r="AG2850">
        <v>0</v>
      </c>
      <c r="AH2850">
        <v>3</v>
      </c>
      <c r="AI2850">
        <v>1</v>
      </c>
      <c r="AJ2850">
        <v>0</v>
      </c>
      <c r="AK2850">
        <v>0</v>
      </c>
      <c r="AL2850">
        <v>0</v>
      </c>
      <c r="AM2850">
        <v>0</v>
      </c>
    </row>
    <row r="2851" spans="1:39">
      <c r="A2851">
        <v>10</v>
      </c>
      <c r="B2851">
        <v>79</v>
      </c>
      <c r="C2851">
        <v>2021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42</v>
      </c>
      <c r="N2851">
        <v>99</v>
      </c>
      <c r="O2851">
        <v>99</v>
      </c>
      <c r="P2851">
        <v>9999</v>
      </c>
      <c r="Q2851">
        <v>36</v>
      </c>
      <c r="R2851">
        <v>49</v>
      </c>
      <c r="S2851">
        <v>49</v>
      </c>
      <c r="T2851">
        <v>0.15393798498319247</v>
      </c>
      <c r="U2851">
        <v>0.20487450381201527</v>
      </c>
      <c r="V2851">
        <v>5</v>
      </c>
      <c r="W2851">
        <v>42</v>
      </c>
      <c r="X2851">
        <v>221.84115683109647</v>
      </c>
      <c r="Y2851">
        <v>204.75938775510195</v>
      </c>
      <c r="Z2851">
        <v>204.75938775510195</v>
      </c>
      <c r="AA2851">
        <v>40.408352258886254</v>
      </c>
      <c r="AB2851">
        <v>0</v>
      </c>
      <c r="AD2851">
        <v>2</v>
      </c>
      <c r="AE2851">
        <v>0</v>
      </c>
      <c r="AF2851">
        <v>0</v>
      </c>
      <c r="AG2851">
        <v>0</v>
      </c>
      <c r="AH2851">
        <v>2</v>
      </c>
      <c r="AI2851">
        <v>0</v>
      </c>
      <c r="AJ2851">
        <v>1</v>
      </c>
      <c r="AK2851">
        <v>1</v>
      </c>
      <c r="AL2851">
        <v>0</v>
      </c>
      <c r="AM2851">
        <v>0</v>
      </c>
    </row>
    <row r="2852" spans="1:39">
      <c r="A2852">
        <v>10</v>
      </c>
      <c r="B2852">
        <v>80</v>
      </c>
      <c r="C2852">
        <v>2021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43</v>
      </c>
      <c r="N2852">
        <v>99</v>
      </c>
      <c r="O2852">
        <v>99</v>
      </c>
      <c r="P2852">
        <v>9999</v>
      </c>
      <c r="Q2852">
        <v>41</v>
      </c>
      <c r="R2852">
        <v>54</v>
      </c>
      <c r="S2852">
        <v>54</v>
      </c>
      <c r="T2852">
        <v>0.16964594263453869</v>
      </c>
      <c r="U2852">
        <v>0.22518019900634956</v>
      </c>
      <c r="V2852">
        <v>5</v>
      </c>
      <c r="W2852">
        <v>43</v>
      </c>
      <c r="X2852">
        <v>221.25175554753025</v>
      </c>
      <c r="Y2852">
        <v>204.21537037037035</v>
      </c>
      <c r="Z2852">
        <v>204.21537037037035</v>
      </c>
      <c r="AA2852">
        <v>32.721659646906822</v>
      </c>
      <c r="AB2852">
        <v>0</v>
      </c>
      <c r="AD2852">
        <v>2</v>
      </c>
      <c r="AE2852">
        <v>0</v>
      </c>
      <c r="AF2852">
        <v>0</v>
      </c>
      <c r="AG2852">
        <v>0</v>
      </c>
      <c r="AH2852">
        <v>2</v>
      </c>
      <c r="AI2852">
        <v>0</v>
      </c>
      <c r="AJ2852">
        <v>0</v>
      </c>
      <c r="AK2852">
        <v>0</v>
      </c>
      <c r="AL2852">
        <v>0</v>
      </c>
      <c r="AM2852">
        <v>0</v>
      </c>
    </row>
    <row r="2853" spans="1:39">
      <c r="A2853">
        <v>10</v>
      </c>
      <c r="B2853">
        <v>81</v>
      </c>
      <c r="C2853">
        <v>2021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44</v>
      </c>
      <c r="N2853">
        <v>99</v>
      </c>
      <c r="O2853">
        <v>99</v>
      </c>
      <c r="P2853">
        <v>9999</v>
      </c>
      <c r="Q2853">
        <v>58</v>
      </c>
      <c r="R2853">
        <v>79</v>
      </c>
      <c r="S2853">
        <v>79</v>
      </c>
      <c r="T2853">
        <v>0.24818573089126952</v>
      </c>
      <c r="U2853">
        <v>0.33739835482580449</v>
      </c>
      <c r="V2853">
        <v>5</v>
      </c>
      <c r="W2853">
        <v>44</v>
      </c>
      <c r="X2853">
        <v>226.60326124223431</v>
      </c>
      <c r="Y2853">
        <v>209.15481012658236</v>
      </c>
      <c r="Z2853">
        <v>209.15481012658236</v>
      </c>
      <c r="AA2853">
        <v>36.497167459391449</v>
      </c>
      <c r="AB2853">
        <v>0</v>
      </c>
      <c r="AD2853">
        <v>4</v>
      </c>
      <c r="AE2853">
        <v>0</v>
      </c>
      <c r="AF2853">
        <v>0</v>
      </c>
      <c r="AG2853">
        <v>0</v>
      </c>
      <c r="AH2853">
        <v>4</v>
      </c>
      <c r="AI2853">
        <v>1</v>
      </c>
      <c r="AJ2853">
        <v>1</v>
      </c>
      <c r="AK2853">
        <v>0</v>
      </c>
      <c r="AL2853">
        <v>0</v>
      </c>
      <c r="AM2853">
        <v>1</v>
      </c>
    </row>
    <row r="2854" spans="1:39">
      <c r="A2854">
        <v>10</v>
      </c>
      <c r="B2854">
        <v>82</v>
      </c>
      <c r="C2854">
        <v>2021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45</v>
      </c>
      <c r="N2854">
        <v>99</v>
      </c>
      <c r="O2854">
        <v>99</v>
      </c>
      <c r="P2854">
        <v>9999</v>
      </c>
      <c r="Q2854">
        <v>67</v>
      </c>
      <c r="R2854">
        <v>96</v>
      </c>
      <c r="S2854">
        <v>96</v>
      </c>
      <c r="T2854">
        <v>0.30159278690584651</v>
      </c>
      <c r="U2854">
        <v>0.39548507455646392</v>
      </c>
      <c r="V2854">
        <v>8</v>
      </c>
      <c r="W2854">
        <v>45</v>
      </c>
      <c r="X2854">
        <v>218.57936078006503</v>
      </c>
      <c r="Y2854">
        <v>201.74875000000003</v>
      </c>
      <c r="Z2854">
        <v>201.74875000000003</v>
      </c>
      <c r="AA2854">
        <v>35.133445670577998</v>
      </c>
      <c r="AB2854">
        <v>0</v>
      </c>
      <c r="AD2854">
        <v>3</v>
      </c>
      <c r="AE2854">
        <v>0</v>
      </c>
      <c r="AF2854">
        <v>0</v>
      </c>
      <c r="AG2854">
        <v>0</v>
      </c>
      <c r="AH2854">
        <v>2</v>
      </c>
      <c r="AI2854">
        <v>0</v>
      </c>
      <c r="AJ2854">
        <v>1</v>
      </c>
      <c r="AK2854">
        <v>0</v>
      </c>
      <c r="AL2854">
        <v>0</v>
      </c>
      <c r="AM2854">
        <v>0</v>
      </c>
    </row>
    <row r="2855" spans="1:39">
      <c r="A2855">
        <v>10</v>
      </c>
      <c r="B2855">
        <v>83</v>
      </c>
      <c r="C2855">
        <v>2021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46</v>
      </c>
      <c r="N2855">
        <v>99</v>
      </c>
      <c r="O2855">
        <v>99</v>
      </c>
      <c r="P2855">
        <v>9999</v>
      </c>
      <c r="Q2855">
        <v>77</v>
      </c>
      <c r="R2855">
        <v>112</v>
      </c>
      <c r="S2855">
        <v>112</v>
      </c>
      <c r="T2855">
        <v>0.35185825139015431</v>
      </c>
      <c r="U2855">
        <v>0.46073745322157295</v>
      </c>
      <c r="V2855">
        <v>8</v>
      </c>
      <c r="W2855">
        <v>46</v>
      </c>
      <c r="X2855">
        <v>218.26584507042264</v>
      </c>
      <c r="Y2855">
        <v>201.45937499999997</v>
      </c>
      <c r="Z2855">
        <v>201.45937499999997</v>
      </c>
      <c r="AA2855">
        <v>35.997903393344522</v>
      </c>
      <c r="AB2855">
        <v>0</v>
      </c>
      <c r="AD2855">
        <v>3</v>
      </c>
      <c r="AE2855">
        <v>0</v>
      </c>
      <c r="AF2855">
        <v>0</v>
      </c>
      <c r="AG2855">
        <v>1</v>
      </c>
      <c r="AH2855">
        <v>9</v>
      </c>
      <c r="AI2855">
        <v>1</v>
      </c>
      <c r="AJ2855">
        <v>1</v>
      </c>
      <c r="AK2855">
        <v>0</v>
      </c>
      <c r="AL2855">
        <v>1</v>
      </c>
      <c r="AM2855">
        <v>0</v>
      </c>
    </row>
    <row r="2856" spans="1:39">
      <c r="A2856">
        <v>10</v>
      </c>
      <c r="B2856">
        <v>84</v>
      </c>
      <c r="C2856">
        <v>2021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47</v>
      </c>
      <c r="N2856">
        <v>99</v>
      </c>
      <c r="O2856">
        <v>99</v>
      </c>
      <c r="P2856">
        <v>9999</v>
      </c>
      <c r="Q2856">
        <v>113</v>
      </c>
      <c r="R2856">
        <v>172</v>
      </c>
      <c r="S2856">
        <v>172</v>
      </c>
      <c r="T2856">
        <v>0.54035374320630836</v>
      </c>
      <c r="U2856">
        <v>0.64463649775328014</v>
      </c>
      <c r="V2856">
        <v>8</v>
      </c>
      <c r="W2856">
        <v>47</v>
      </c>
      <c r="X2856">
        <v>198.855098389982</v>
      </c>
      <c r="Y2856">
        <v>183.54325581395344</v>
      </c>
      <c r="Z2856">
        <v>183.54325581395344</v>
      </c>
      <c r="AA2856">
        <v>36.577177054280575</v>
      </c>
      <c r="AB2856">
        <v>0</v>
      </c>
      <c r="AD2856">
        <v>5</v>
      </c>
      <c r="AE2856">
        <v>0</v>
      </c>
      <c r="AF2856">
        <v>0</v>
      </c>
      <c r="AG2856">
        <v>0</v>
      </c>
      <c r="AH2856">
        <v>11</v>
      </c>
      <c r="AI2856">
        <v>1</v>
      </c>
      <c r="AJ2856">
        <v>2</v>
      </c>
      <c r="AK2856">
        <v>1</v>
      </c>
      <c r="AL2856">
        <v>1</v>
      </c>
      <c r="AM2856">
        <v>2</v>
      </c>
    </row>
    <row r="2857" spans="1:39">
      <c r="A2857">
        <v>10</v>
      </c>
      <c r="B2857">
        <v>85</v>
      </c>
      <c r="C2857">
        <v>2021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48</v>
      </c>
      <c r="N2857">
        <v>99</v>
      </c>
      <c r="O2857">
        <v>99</v>
      </c>
      <c r="P2857">
        <v>9999</v>
      </c>
      <c r="Q2857">
        <v>179</v>
      </c>
      <c r="R2857">
        <v>352</v>
      </c>
      <c r="S2857">
        <v>352</v>
      </c>
      <c r="T2857">
        <v>1.1058402186547702</v>
      </c>
      <c r="U2857">
        <v>1.2468187328996267</v>
      </c>
      <c r="V2857">
        <v>8</v>
      </c>
      <c r="W2857">
        <v>48</v>
      </c>
      <c r="X2857">
        <v>187.93641657638128</v>
      </c>
      <c r="Y2857">
        <v>173.46531250000004</v>
      </c>
      <c r="Z2857">
        <v>173.46531250000004</v>
      </c>
      <c r="AA2857">
        <v>33.468259164366842</v>
      </c>
      <c r="AB2857">
        <v>0</v>
      </c>
      <c r="AD2857">
        <v>6</v>
      </c>
      <c r="AE2857">
        <v>0</v>
      </c>
      <c r="AF2857">
        <v>0</v>
      </c>
      <c r="AG2857">
        <v>4</v>
      </c>
      <c r="AH2857">
        <v>27</v>
      </c>
      <c r="AI2857">
        <v>1</v>
      </c>
      <c r="AJ2857">
        <v>14</v>
      </c>
      <c r="AK2857">
        <v>0</v>
      </c>
      <c r="AL2857">
        <v>4</v>
      </c>
      <c r="AM2857">
        <v>0</v>
      </c>
    </row>
    <row r="2858" spans="1:39">
      <c r="A2858">
        <v>10</v>
      </c>
      <c r="B2858">
        <v>86</v>
      </c>
      <c r="C2858">
        <v>2021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49</v>
      </c>
      <c r="N2858">
        <v>99</v>
      </c>
      <c r="O2858">
        <v>99</v>
      </c>
      <c r="P2858">
        <v>9999</v>
      </c>
      <c r="Q2858">
        <v>159</v>
      </c>
      <c r="R2858">
        <v>253</v>
      </c>
      <c r="S2858">
        <v>253</v>
      </c>
      <c r="T2858">
        <v>0.79482265715811617</v>
      </c>
      <c r="U2858">
        <v>0.9312587712039242</v>
      </c>
      <c r="V2858">
        <v>8.0237154150197636</v>
      </c>
      <c r="W2858">
        <v>49</v>
      </c>
      <c r="X2858">
        <v>195.29905489489065</v>
      </c>
      <c r="Y2858">
        <v>180.26102766798411</v>
      </c>
      <c r="Z2858">
        <v>180.26102766798411</v>
      </c>
      <c r="AA2858">
        <v>35.124182357681704</v>
      </c>
      <c r="AB2858">
        <v>0</v>
      </c>
      <c r="AD2858">
        <v>12</v>
      </c>
      <c r="AE2858">
        <v>0</v>
      </c>
      <c r="AF2858">
        <v>0</v>
      </c>
      <c r="AG2858">
        <v>1</v>
      </c>
      <c r="AH2858">
        <v>18</v>
      </c>
      <c r="AI2858">
        <v>2</v>
      </c>
      <c r="AJ2858">
        <v>7</v>
      </c>
      <c r="AK2858">
        <v>0</v>
      </c>
      <c r="AL2858">
        <v>4</v>
      </c>
      <c r="AM2858">
        <v>1</v>
      </c>
    </row>
    <row r="2859" spans="1:39">
      <c r="A2859">
        <v>10</v>
      </c>
      <c r="B2859">
        <v>87</v>
      </c>
      <c r="C2859">
        <v>2021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50</v>
      </c>
      <c r="N2859">
        <v>99</v>
      </c>
      <c r="O2859">
        <v>99</v>
      </c>
      <c r="P2859">
        <v>9999</v>
      </c>
      <c r="Q2859">
        <v>197</v>
      </c>
      <c r="R2859">
        <v>368</v>
      </c>
      <c r="S2859">
        <v>368</v>
      </c>
      <c r="T2859">
        <v>1.1561056831390781</v>
      </c>
      <c r="U2859">
        <v>1.3339405425427229</v>
      </c>
      <c r="V2859">
        <v>11.008152173913045</v>
      </c>
      <c r="W2859">
        <v>50</v>
      </c>
      <c r="X2859">
        <v>192.32641669414488</v>
      </c>
      <c r="Y2859">
        <v>177.51728260869541</v>
      </c>
      <c r="Z2859">
        <v>177.51728260869541</v>
      </c>
      <c r="AA2859">
        <v>31.452411952278997</v>
      </c>
      <c r="AB2859">
        <v>0</v>
      </c>
      <c r="AD2859">
        <v>6</v>
      </c>
      <c r="AE2859">
        <v>0</v>
      </c>
      <c r="AF2859">
        <v>0</v>
      </c>
      <c r="AG2859">
        <v>1</v>
      </c>
      <c r="AH2859">
        <v>28</v>
      </c>
      <c r="AI2859">
        <v>4</v>
      </c>
      <c r="AJ2859">
        <v>4</v>
      </c>
      <c r="AK2859">
        <v>0</v>
      </c>
      <c r="AL2859">
        <v>4</v>
      </c>
      <c r="AM2859">
        <v>1</v>
      </c>
    </row>
    <row r="2860" spans="1:39">
      <c r="A2860">
        <v>10</v>
      </c>
      <c r="B2860">
        <v>88</v>
      </c>
      <c r="C2860">
        <v>2021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51</v>
      </c>
      <c r="N2860">
        <v>99</v>
      </c>
      <c r="O2860">
        <v>99</v>
      </c>
      <c r="P2860">
        <v>9999</v>
      </c>
      <c r="Q2860">
        <v>218</v>
      </c>
      <c r="R2860">
        <v>450</v>
      </c>
      <c r="S2860">
        <v>450</v>
      </c>
      <c r="T2860">
        <v>1.413716188621156</v>
      </c>
      <c r="U2860">
        <v>1.6230352256131779</v>
      </c>
      <c r="V2860">
        <v>11.006666666666664</v>
      </c>
      <c r="W2860">
        <v>51</v>
      </c>
      <c r="X2860">
        <v>191.36641386782233</v>
      </c>
      <c r="Y2860">
        <v>176.63120000000004</v>
      </c>
      <c r="Z2860">
        <v>176.63120000000004</v>
      </c>
      <c r="AA2860">
        <v>32.064162229019097</v>
      </c>
      <c r="AB2860">
        <v>0</v>
      </c>
      <c r="AD2860">
        <v>12</v>
      </c>
      <c r="AE2860">
        <v>0</v>
      </c>
      <c r="AF2860">
        <v>0</v>
      </c>
      <c r="AG2860">
        <v>1</v>
      </c>
      <c r="AH2860">
        <v>27</v>
      </c>
      <c r="AI2860">
        <v>4</v>
      </c>
      <c r="AJ2860">
        <v>9</v>
      </c>
      <c r="AK2860">
        <v>1</v>
      </c>
      <c r="AL2860">
        <v>8</v>
      </c>
      <c r="AM2860">
        <v>1</v>
      </c>
    </row>
    <row r="2861" spans="1:39">
      <c r="A2861">
        <v>10</v>
      </c>
      <c r="B2861">
        <v>89</v>
      </c>
      <c r="C2861">
        <v>2021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52</v>
      </c>
      <c r="N2861">
        <v>99</v>
      </c>
      <c r="O2861">
        <v>99</v>
      </c>
      <c r="P2861">
        <v>9999</v>
      </c>
      <c r="Q2861">
        <v>265</v>
      </c>
      <c r="R2861">
        <v>559</v>
      </c>
      <c r="S2861">
        <v>559</v>
      </c>
      <c r="T2861">
        <v>1.756149665420502</v>
      </c>
      <c r="U2861">
        <v>1.9778721544347924</v>
      </c>
      <c r="V2861">
        <v>11.005366726296955</v>
      </c>
      <c r="W2861">
        <v>52</v>
      </c>
      <c r="X2861">
        <v>187.73130318999435</v>
      </c>
      <c r="Y2861">
        <v>173.27599284436499</v>
      </c>
      <c r="Z2861">
        <v>173.27599284436499</v>
      </c>
      <c r="AA2861">
        <v>31.637891748951155</v>
      </c>
      <c r="AB2861">
        <v>0</v>
      </c>
      <c r="AD2861">
        <v>9</v>
      </c>
      <c r="AE2861">
        <v>0</v>
      </c>
      <c r="AF2861">
        <v>0</v>
      </c>
      <c r="AG2861">
        <v>0</v>
      </c>
      <c r="AH2861">
        <v>41</v>
      </c>
      <c r="AI2861">
        <v>4</v>
      </c>
      <c r="AJ2861">
        <v>17</v>
      </c>
      <c r="AK2861">
        <v>1</v>
      </c>
      <c r="AL2861">
        <v>7</v>
      </c>
      <c r="AM2861">
        <v>2</v>
      </c>
    </row>
    <row r="2862" spans="1:39">
      <c r="A2862">
        <v>10</v>
      </c>
      <c r="B2862">
        <v>90</v>
      </c>
      <c r="C2862">
        <v>2021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53</v>
      </c>
      <c r="N2862">
        <v>99</v>
      </c>
      <c r="O2862">
        <v>99</v>
      </c>
      <c r="P2862">
        <v>9999</v>
      </c>
      <c r="Q2862">
        <v>325</v>
      </c>
      <c r="R2862">
        <v>824</v>
      </c>
      <c r="S2862">
        <v>824</v>
      </c>
      <c r="T2862">
        <v>2.5886714209418495</v>
      </c>
      <c r="U2862">
        <v>2.8307956856966743</v>
      </c>
      <c r="V2862">
        <v>11</v>
      </c>
      <c r="W2862">
        <v>53</v>
      </c>
      <c r="X2862">
        <v>182.27688573562375</v>
      </c>
      <c r="Y2862">
        <v>168.24156553398075</v>
      </c>
      <c r="Z2862">
        <v>168.24156553398075</v>
      </c>
      <c r="AA2862">
        <v>30.593974097336648</v>
      </c>
      <c r="AB2862">
        <v>0</v>
      </c>
      <c r="AD2862">
        <v>19</v>
      </c>
      <c r="AE2862">
        <v>0</v>
      </c>
      <c r="AF2862">
        <v>0</v>
      </c>
      <c r="AG2862">
        <v>3</v>
      </c>
      <c r="AH2862">
        <v>57</v>
      </c>
      <c r="AI2862">
        <v>6</v>
      </c>
      <c r="AJ2862">
        <v>13</v>
      </c>
      <c r="AK2862">
        <v>2</v>
      </c>
      <c r="AL2862">
        <v>15</v>
      </c>
      <c r="AM2862">
        <v>6</v>
      </c>
    </row>
    <row r="2863" spans="1:39">
      <c r="A2863">
        <v>10</v>
      </c>
      <c r="B2863">
        <v>91</v>
      </c>
      <c r="C2863">
        <v>2021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54</v>
      </c>
      <c r="N2863">
        <v>99</v>
      </c>
      <c r="O2863">
        <v>99</v>
      </c>
      <c r="P2863">
        <v>9999</v>
      </c>
      <c r="Q2863">
        <v>349</v>
      </c>
      <c r="R2863">
        <v>1031</v>
      </c>
      <c r="S2863">
        <v>1031</v>
      </c>
      <c r="T2863">
        <v>3.2389808677075802</v>
      </c>
      <c r="U2863">
        <v>3.5338664453983943</v>
      </c>
      <c r="V2863">
        <v>11.002909796314256</v>
      </c>
      <c r="W2863">
        <v>54</v>
      </c>
      <c r="X2863">
        <v>181.86191235302587</v>
      </c>
      <c r="Y2863">
        <v>167.85854510184288</v>
      </c>
      <c r="Z2863">
        <v>167.85854510184288</v>
      </c>
      <c r="AA2863">
        <v>29.517462700659788</v>
      </c>
      <c r="AB2863">
        <v>0</v>
      </c>
      <c r="AD2863">
        <v>33</v>
      </c>
      <c r="AE2863">
        <v>0</v>
      </c>
      <c r="AF2863">
        <v>0</v>
      </c>
      <c r="AG2863">
        <v>0</v>
      </c>
      <c r="AH2863">
        <v>79</v>
      </c>
      <c r="AI2863">
        <v>8</v>
      </c>
      <c r="AJ2863">
        <v>16</v>
      </c>
      <c r="AK2863">
        <v>1</v>
      </c>
      <c r="AL2863">
        <v>13</v>
      </c>
      <c r="AM2863">
        <v>2</v>
      </c>
    </row>
    <row r="2864" spans="1:39">
      <c r="A2864">
        <v>10</v>
      </c>
      <c r="B2864">
        <v>92</v>
      </c>
      <c r="C2864">
        <v>2021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55</v>
      </c>
      <c r="N2864">
        <v>99</v>
      </c>
      <c r="O2864">
        <v>99</v>
      </c>
      <c r="P2864">
        <v>9999</v>
      </c>
      <c r="Q2864">
        <v>366</v>
      </c>
      <c r="R2864">
        <v>1248</v>
      </c>
      <c r="S2864">
        <v>1248</v>
      </c>
      <c r="T2864">
        <v>3.9207062297760049</v>
      </c>
      <c r="U2864">
        <v>4.1833718013425196</v>
      </c>
      <c r="V2864">
        <v>14</v>
      </c>
      <c r="W2864">
        <v>55</v>
      </c>
      <c r="X2864">
        <v>177.85339750534763</v>
      </c>
      <c r="Y2864">
        <v>164.15868589743604</v>
      </c>
      <c r="Z2864">
        <v>164.15868589743604</v>
      </c>
      <c r="AA2864">
        <v>29.06354879338399</v>
      </c>
      <c r="AB2864">
        <v>0</v>
      </c>
      <c r="AD2864">
        <v>35</v>
      </c>
      <c r="AE2864">
        <v>0</v>
      </c>
      <c r="AF2864">
        <v>0</v>
      </c>
      <c r="AG2864">
        <v>2</v>
      </c>
      <c r="AH2864">
        <v>102</v>
      </c>
      <c r="AI2864">
        <v>14</v>
      </c>
      <c r="AJ2864">
        <v>23</v>
      </c>
      <c r="AK2864">
        <v>2</v>
      </c>
      <c r="AL2864">
        <v>16</v>
      </c>
      <c r="AM2864">
        <v>8</v>
      </c>
    </row>
    <row r="2865" spans="1:39">
      <c r="A2865">
        <v>10</v>
      </c>
      <c r="B2865">
        <v>93</v>
      </c>
      <c r="C2865">
        <v>2021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56</v>
      </c>
      <c r="N2865">
        <v>99</v>
      </c>
      <c r="O2865">
        <v>99</v>
      </c>
      <c r="P2865">
        <v>9999</v>
      </c>
      <c r="Q2865">
        <v>421</v>
      </c>
      <c r="R2865">
        <v>1595</v>
      </c>
      <c r="S2865">
        <v>1595</v>
      </c>
      <c r="T2865">
        <v>5.0108384907794301</v>
      </c>
      <c r="U2865">
        <v>5.2500842330436317</v>
      </c>
      <c r="V2865">
        <v>14</v>
      </c>
      <c r="W2865">
        <v>56</v>
      </c>
      <c r="X2865">
        <v>174.64488498388448</v>
      </c>
      <c r="Y2865">
        <v>161.19722884012549</v>
      </c>
      <c r="Z2865">
        <v>161.19722884012549</v>
      </c>
      <c r="AA2865">
        <v>28.110095516348014</v>
      </c>
      <c r="AB2865">
        <v>0</v>
      </c>
      <c r="AD2865">
        <v>46</v>
      </c>
      <c r="AE2865">
        <v>0</v>
      </c>
      <c r="AF2865">
        <v>0</v>
      </c>
      <c r="AG2865">
        <v>13</v>
      </c>
      <c r="AH2865">
        <v>112</v>
      </c>
      <c r="AI2865">
        <v>14</v>
      </c>
      <c r="AJ2865">
        <v>25</v>
      </c>
      <c r="AK2865">
        <v>7</v>
      </c>
      <c r="AL2865">
        <v>15</v>
      </c>
      <c r="AM2865">
        <v>8</v>
      </c>
    </row>
    <row r="2866" spans="1:39">
      <c r="A2866">
        <v>10</v>
      </c>
      <c r="B2866">
        <v>94</v>
      </c>
      <c r="C2866">
        <v>2021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57</v>
      </c>
      <c r="N2866">
        <v>99</v>
      </c>
      <c r="O2866">
        <v>99</v>
      </c>
      <c r="P2866">
        <v>9999</v>
      </c>
      <c r="Q2866">
        <v>433</v>
      </c>
      <c r="R2866">
        <v>2041</v>
      </c>
      <c r="S2866">
        <v>2041</v>
      </c>
      <c r="T2866">
        <v>6.411988313279509</v>
      </c>
      <c r="U2866">
        <v>6.6062182661998552</v>
      </c>
      <c r="V2866">
        <v>14</v>
      </c>
      <c r="W2866">
        <v>57</v>
      </c>
      <c r="X2866">
        <v>171.73554802602979</v>
      </c>
      <c r="Y2866">
        <v>158.51191082802575</v>
      </c>
      <c r="Z2866">
        <v>158.51191082802575</v>
      </c>
      <c r="AA2866">
        <v>27.739030371515423</v>
      </c>
      <c r="AB2866">
        <v>0</v>
      </c>
      <c r="AD2866">
        <v>53</v>
      </c>
      <c r="AE2866">
        <v>0</v>
      </c>
      <c r="AF2866">
        <v>0</v>
      </c>
      <c r="AG2866">
        <v>5</v>
      </c>
      <c r="AH2866">
        <v>150</v>
      </c>
      <c r="AI2866">
        <v>15</v>
      </c>
      <c r="AJ2866">
        <v>34</v>
      </c>
      <c r="AK2866">
        <v>6</v>
      </c>
      <c r="AL2866">
        <v>22</v>
      </c>
      <c r="AM2866">
        <v>15</v>
      </c>
    </row>
    <row r="2867" spans="1:39">
      <c r="A2867">
        <v>10</v>
      </c>
      <c r="B2867">
        <v>95</v>
      </c>
      <c r="C2867">
        <v>2021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58</v>
      </c>
      <c r="N2867">
        <v>99</v>
      </c>
      <c r="O2867">
        <v>99</v>
      </c>
      <c r="P2867">
        <v>9999</v>
      </c>
      <c r="Q2867">
        <v>446</v>
      </c>
      <c r="R2867">
        <v>2406</v>
      </c>
      <c r="S2867">
        <v>2406</v>
      </c>
      <c r="T2867">
        <v>7.5586692218277776</v>
      </c>
      <c r="U2867">
        <v>7.6934058760804476</v>
      </c>
      <c r="V2867">
        <v>14.001246882793017</v>
      </c>
      <c r="W2867">
        <v>58</v>
      </c>
      <c r="X2867">
        <v>169.65759580824036</v>
      </c>
      <c r="Y2867">
        <v>156.59396093100551</v>
      </c>
      <c r="Z2867">
        <v>156.59396093100551</v>
      </c>
      <c r="AA2867">
        <v>27.18000235914144</v>
      </c>
      <c r="AB2867">
        <v>0</v>
      </c>
      <c r="AD2867">
        <v>70</v>
      </c>
      <c r="AE2867">
        <v>0</v>
      </c>
      <c r="AF2867">
        <v>0</v>
      </c>
      <c r="AG2867">
        <v>11</v>
      </c>
      <c r="AH2867">
        <v>217</v>
      </c>
      <c r="AI2867">
        <v>24</v>
      </c>
      <c r="AJ2867">
        <v>29</v>
      </c>
      <c r="AK2867">
        <v>4</v>
      </c>
      <c r="AL2867">
        <v>27</v>
      </c>
      <c r="AM2867">
        <v>9</v>
      </c>
    </row>
    <row r="2868" spans="1:39">
      <c r="A2868">
        <v>10</v>
      </c>
      <c r="B2868">
        <v>96</v>
      </c>
      <c r="C2868">
        <v>2021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59</v>
      </c>
      <c r="N2868">
        <v>99</v>
      </c>
      <c r="O2868">
        <v>99</v>
      </c>
      <c r="P2868">
        <v>9999</v>
      </c>
      <c r="Q2868">
        <v>460</v>
      </c>
      <c r="R2868">
        <v>2858</v>
      </c>
      <c r="S2868">
        <v>2858</v>
      </c>
      <c r="T2868">
        <v>8.9786685935094717</v>
      </c>
      <c r="U2868">
        <v>8.9697567128514404</v>
      </c>
      <c r="V2868">
        <v>14</v>
      </c>
      <c r="W2868">
        <v>59</v>
      </c>
      <c r="X2868">
        <v>166.52089096997904</v>
      </c>
      <c r="Y2868">
        <v>153.69878236529027</v>
      </c>
      <c r="Z2868">
        <v>153.69878236529027</v>
      </c>
      <c r="AA2868">
        <v>26.499782463178473</v>
      </c>
      <c r="AB2868">
        <v>0</v>
      </c>
      <c r="AD2868">
        <v>86</v>
      </c>
      <c r="AE2868">
        <v>0</v>
      </c>
      <c r="AF2868">
        <v>0</v>
      </c>
      <c r="AG2868">
        <v>6</v>
      </c>
      <c r="AH2868">
        <v>241</v>
      </c>
      <c r="AI2868">
        <v>34</v>
      </c>
      <c r="AJ2868">
        <v>42</v>
      </c>
      <c r="AK2868">
        <v>11</v>
      </c>
      <c r="AL2868">
        <v>34</v>
      </c>
      <c r="AM2868">
        <v>6</v>
      </c>
    </row>
    <row r="2869" spans="1:39">
      <c r="A2869">
        <v>10</v>
      </c>
      <c r="B2869">
        <v>97</v>
      </c>
      <c r="C2869">
        <v>2021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60</v>
      </c>
      <c r="N2869">
        <v>99</v>
      </c>
      <c r="O2869">
        <v>99</v>
      </c>
      <c r="P2869">
        <v>9999</v>
      </c>
      <c r="Q2869">
        <v>437</v>
      </c>
      <c r="R2869">
        <v>3191</v>
      </c>
      <c r="S2869">
        <v>3191</v>
      </c>
      <c r="T2869">
        <v>10.024818573089124</v>
      </c>
      <c r="U2869">
        <v>9.8604508546348946</v>
      </c>
      <c r="V2869">
        <v>16.997179567533689</v>
      </c>
      <c r="W2869">
        <v>60</v>
      </c>
      <c r="X2869">
        <v>163.9533350332209</v>
      </c>
      <c r="Y2869">
        <v>151.32892823566272</v>
      </c>
      <c r="Z2869">
        <v>151.32892823566272</v>
      </c>
      <c r="AA2869">
        <v>26.924621311341816</v>
      </c>
      <c r="AB2869">
        <v>0</v>
      </c>
      <c r="AD2869">
        <v>106</v>
      </c>
      <c r="AE2869">
        <v>1</v>
      </c>
      <c r="AF2869">
        <v>0</v>
      </c>
      <c r="AG2869">
        <v>15</v>
      </c>
      <c r="AH2869">
        <v>260</v>
      </c>
      <c r="AI2869">
        <v>27</v>
      </c>
      <c r="AJ2869">
        <v>48</v>
      </c>
      <c r="AK2869">
        <v>17</v>
      </c>
      <c r="AL2869">
        <v>27</v>
      </c>
      <c r="AM2869">
        <v>7</v>
      </c>
    </row>
    <row r="2870" spans="1:39">
      <c r="A2870">
        <v>10</v>
      </c>
      <c r="B2870">
        <v>98</v>
      </c>
      <c r="C2870">
        <v>2021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61</v>
      </c>
      <c r="N2870">
        <v>99</v>
      </c>
      <c r="O2870">
        <v>99</v>
      </c>
      <c r="P2870">
        <v>9999</v>
      </c>
      <c r="Q2870">
        <v>426</v>
      </c>
      <c r="R2870">
        <v>3276</v>
      </c>
      <c r="S2870">
        <v>3276</v>
      </c>
      <c r="T2870">
        <v>10.291853853162012</v>
      </c>
      <c r="U2870">
        <v>9.8980156352178597</v>
      </c>
      <c r="V2870">
        <v>17</v>
      </c>
      <c r="W2870">
        <v>61</v>
      </c>
      <c r="X2870">
        <v>160.30775382075478</v>
      </c>
      <c r="Y2870">
        <v>147.96405677655676</v>
      </c>
      <c r="Z2870">
        <v>147.96405677655676</v>
      </c>
      <c r="AA2870">
        <v>26.640121914135808</v>
      </c>
      <c r="AB2870">
        <v>0</v>
      </c>
      <c r="AD2870">
        <v>106</v>
      </c>
      <c r="AE2870">
        <v>0</v>
      </c>
      <c r="AF2870">
        <v>0</v>
      </c>
      <c r="AG2870">
        <v>12</v>
      </c>
      <c r="AH2870">
        <v>251</v>
      </c>
      <c r="AI2870">
        <v>36</v>
      </c>
      <c r="AJ2870">
        <v>48</v>
      </c>
      <c r="AK2870">
        <v>18</v>
      </c>
      <c r="AL2870">
        <v>28</v>
      </c>
      <c r="AM2870">
        <v>5</v>
      </c>
    </row>
    <row r="2871" spans="1:39">
      <c r="A2871">
        <v>10</v>
      </c>
      <c r="B2871">
        <v>99</v>
      </c>
      <c r="C2871">
        <v>2021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62</v>
      </c>
      <c r="N2871">
        <v>99</v>
      </c>
      <c r="O2871">
        <v>99</v>
      </c>
      <c r="P2871">
        <v>9999</v>
      </c>
      <c r="Q2871">
        <v>411</v>
      </c>
      <c r="R2871">
        <v>3154</v>
      </c>
      <c r="S2871">
        <v>3154</v>
      </c>
      <c r="T2871">
        <v>9.9085796864691655</v>
      </c>
      <c r="U2871">
        <v>9.4226850843840317</v>
      </c>
      <c r="V2871">
        <v>16.998097653772987</v>
      </c>
      <c r="W2871">
        <v>62</v>
      </c>
      <c r="X2871">
        <v>158.51241196753725</v>
      </c>
      <c r="Y2871">
        <v>146.3069562460368</v>
      </c>
      <c r="Z2871">
        <v>146.3069562460368</v>
      </c>
      <c r="AA2871">
        <v>26.630915614167392</v>
      </c>
      <c r="AB2871">
        <v>0</v>
      </c>
      <c r="AD2871">
        <v>103</v>
      </c>
      <c r="AE2871">
        <v>0</v>
      </c>
      <c r="AF2871">
        <v>0</v>
      </c>
      <c r="AG2871">
        <v>10</v>
      </c>
      <c r="AH2871">
        <v>273</v>
      </c>
      <c r="AI2871">
        <v>25</v>
      </c>
      <c r="AJ2871">
        <v>47</v>
      </c>
      <c r="AK2871">
        <v>26</v>
      </c>
      <c r="AL2871">
        <v>21</v>
      </c>
      <c r="AM2871">
        <v>3</v>
      </c>
    </row>
    <row r="2872" spans="1:39">
      <c r="A2872">
        <v>10</v>
      </c>
      <c r="B2872">
        <v>100</v>
      </c>
      <c r="C2872">
        <v>2021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63</v>
      </c>
      <c r="N2872">
        <v>99</v>
      </c>
      <c r="O2872">
        <v>99</v>
      </c>
      <c r="P2872">
        <v>9999</v>
      </c>
      <c r="Q2872">
        <v>385</v>
      </c>
      <c r="R2872">
        <v>2835</v>
      </c>
      <c r="S2872">
        <v>2835</v>
      </c>
      <c r="T2872">
        <v>8.9064119883132804</v>
      </c>
      <c r="U2872">
        <v>8.2724475578600281</v>
      </c>
      <c r="V2872">
        <v>16.9968253968254</v>
      </c>
      <c r="W2872">
        <v>63</v>
      </c>
      <c r="X2872">
        <v>154.82149115012939</v>
      </c>
      <c r="Y2872">
        <v>142.90023633156937</v>
      </c>
      <c r="Z2872">
        <v>142.90023633156937</v>
      </c>
      <c r="AA2872">
        <v>26.151153575857464</v>
      </c>
      <c r="AB2872">
        <v>0</v>
      </c>
      <c r="AD2872">
        <v>118</v>
      </c>
      <c r="AE2872">
        <v>0</v>
      </c>
      <c r="AF2872">
        <v>0</v>
      </c>
      <c r="AG2872">
        <v>12</v>
      </c>
      <c r="AH2872">
        <v>250</v>
      </c>
      <c r="AI2872">
        <v>39</v>
      </c>
      <c r="AJ2872">
        <v>26</v>
      </c>
      <c r="AK2872">
        <v>22</v>
      </c>
      <c r="AL2872">
        <v>19</v>
      </c>
      <c r="AM2872">
        <v>6</v>
      </c>
    </row>
    <row r="2873" spans="1:39">
      <c r="A2873">
        <v>10</v>
      </c>
      <c r="B2873">
        <v>101</v>
      </c>
      <c r="C2873">
        <v>2021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64</v>
      </c>
      <c r="N2873">
        <v>99</v>
      </c>
      <c r="O2873">
        <v>99</v>
      </c>
      <c r="P2873">
        <v>9999</v>
      </c>
      <c r="Q2873">
        <v>352</v>
      </c>
      <c r="R2873">
        <v>2275</v>
      </c>
      <c r="S2873">
        <v>2275</v>
      </c>
      <c r="T2873">
        <v>7.1471207313625102</v>
      </c>
      <c r="U2873">
        <v>6.5356518812623792</v>
      </c>
      <c r="V2873">
        <v>16.998681318681314</v>
      </c>
      <c r="W2873">
        <v>64</v>
      </c>
      <c r="X2873">
        <v>152.42555927279639</v>
      </c>
      <c r="Y2873">
        <v>140.68879120879151</v>
      </c>
      <c r="Z2873">
        <v>140.68879120879151</v>
      </c>
      <c r="AA2873">
        <v>25.225074188462976</v>
      </c>
      <c r="AB2873">
        <v>0</v>
      </c>
      <c r="AD2873">
        <v>104</v>
      </c>
      <c r="AE2873">
        <v>0</v>
      </c>
      <c r="AF2873">
        <v>0</v>
      </c>
      <c r="AG2873">
        <v>12</v>
      </c>
      <c r="AH2873">
        <v>200</v>
      </c>
      <c r="AI2873">
        <v>27</v>
      </c>
      <c r="AJ2873">
        <v>22</v>
      </c>
      <c r="AK2873">
        <v>23</v>
      </c>
      <c r="AL2873">
        <v>13</v>
      </c>
      <c r="AM2873">
        <v>9</v>
      </c>
    </row>
    <row r="2874" spans="1:39">
      <c r="A2874">
        <v>10</v>
      </c>
      <c r="B2874">
        <v>102</v>
      </c>
      <c r="C2874">
        <v>2021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65</v>
      </c>
      <c r="N2874">
        <v>99</v>
      </c>
      <c r="O2874">
        <v>99</v>
      </c>
      <c r="P2874">
        <v>9999</v>
      </c>
      <c r="Q2874">
        <v>324</v>
      </c>
      <c r="R2874">
        <v>2376</v>
      </c>
      <c r="S2874">
        <v>2376</v>
      </c>
      <c r="T2874">
        <v>7.464421475919699</v>
      </c>
      <c r="U2874">
        <v>6.7700507294837609</v>
      </c>
      <c r="V2874">
        <v>16.998737373737374</v>
      </c>
      <c r="W2874">
        <v>65</v>
      </c>
      <c r="X2874">
        <v>151.18049855725926</v>
      </c>
      <c r="Y2874">
        <v>139.53960016835012</v>
      </c>
      <c r="Z2874">
        <v>139.53960016835012</v>
      </c>
      <c r="AA2874">
        <v>23.867928777434575</v>
      </c>
      <c r="AB2874">
        <v>0</v>
      </c>
      <c r="AD2874">
        <v>128</v>
      </c>
      <c r="AE2874">
        <v>0</v>
      </c>
      <c r="AF2874">
        <v>0</v>
      </c>
      <c r="AG2874">
        <v>11</v>
      </c>
      <c r="AH2874">
        <v>192</v>
      </c>
      <c r="AI2874">
        <v>25</v>
      </c>
      <c r="AJ2874">
        <v>22</v>
      </c>
      <c r="AK2874">
        <v>25</v>
      </c>
      <c r="AL2874">
        <v>20</v>
      </c>
      <c r="AM2874">
        <v>3</v>
      </c>
    </row>
    <row r="2875" spans="1:39">
      <c r="A2875">
        <v>10</v>
      </c>
      <c r="B2875">
        <v>103</v>
      </c>
      <c r="C2875">
        <v>2021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66</v>
      </c>
      <c r="N2875">
        <v>99</v>
      </c>
      <c r="O2875">
        <v>99</v>
      </c>
      <c r="P2875">
        <v>9999</v>
      </c>
    </row>
    <row r="2876" spans="1:39">
      <c r="A2876">
        <v>10</v>
      </c>
      <c r="B2876">
        <v>104</v>
      </c>
      <c r="C2876">
        <v>2021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67</v>
      </c>
      <c r="N2876">
        <v>99</v>
      </c>
      <c r="O2876">
        <v>99</v>
      </c>
      <c r="P2876">
        <v>9999</v>
      </c>
    </row>
    <row r="2877" spans="1:39">
      <c r="A2877">
        <v>10</v>
      </c>
      <c r="B2877">
        <v>105</v>
      </c>
      <c r="C2877">
        <v>2021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68</v>
      </c>
      <c r="N2877">
        <v>99</v>
      </c>
      <c r="O2877">
        <v>99</v>
      </c>
      <c r="P2877">
        <v>9999</v>
      </c>
    </row>
    <row r="2878" spans="1:39">
      <c r="A2878">
        <v>10</v>
      </c>
      <c r="B2878">
        <v>106</v>
      </c>
      <c r="C2878">
        <v>2020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0</v>
      </c>
      <c r="N2878">
        <v>99</v>
      </c>
      <c r="O2878">
        <v>99</v>
      </c>
      <c r="P2878">
        <v>9999</v>
      </c>
    </row>
    <row r="2879" spans="1:39">
      <c r="A2879">
        <v>10</v>
      </c>
      <c r="B2879">
        <v>107</v>
      </c>
      <c r="C2879">
        <v>2020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35</v>
      </c>
      <c r="N2879">
        <v>99</v>
      </c>
      <c r="O2879">
        <v>99</v>
      </c>
      <c r="P2879">
        <v>9999</v>
      </c>
      <c r="Q2879">
        <v>24</v>
      </c>
      <c r="R2879">
        <v>42</v>
      </c>
      <c r="S2879">
        <v>42</v>
      </c>
      <c r="T2879">
        <v>0.1303780964797914</v>
      </c>
      <c r="U2879">
        <v>0.19810541856615452</v>
      </c>
      <c r="V2879">
        <v>2</v>
      </c>
      <c r="W2879">
        <v>35</v>
      </c>
      <c r="X2879">
        <v>250.77258422328845</v>
      </c>
      <c r="Y2879">
        <v>231.46309523809529</v>
      </c>
      <c r="Z2879">
        <v>231.46309523809529</v>
      </c>
      <c r="AA2879">
        <v>46.379317767837023</v>
      </c>
      <c r="AB2879">
        <v>0</v>
      </c>
      <c r="AD2879">
        <v>0</v>
      </c>
      <c r="AE2879">
        <v>0</v>
      </c>
      <c r="AF2879">
        <v>0</v>
      </c>
      <c r="AG2879">
        <v>0</v>
      </c>
      <c r="AH2879">
        <v>2</v>
      </c>
      <c r="AI2879">
        <v>0</v>
      </c>
      <c r="AJ2879">
        <v>1</v>
      </c>
      <c r="AK2879">
        <v>0</v>
      </c>
      <c r="AL2879">
        <v>0</v>
      </c>
      <c r="AM2879">
        <v>0</v>
      </c>
    </row>
    <row r="2880" spans="1:39">
      <c r="A2880">
        <v>10</v>
      </c>
      <c r="B2880">
        <v>108</v>
      </c>
      <c r="C2880">
        <v>2020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36</v>
      </c>
      <c r="N2880">
        <v>99</v>
      </c>
      <c r="O2880">
        <v>99</v>
      </c>
      <c r="P2880">
        <v>9999</v>
      </c>
      <c r="Q2880">
        <v>19</v>
      </c>
      <c r="R2880">
        <v>29</v>
      </c>
      <c r="S2880">
        <v>29</v>
      </c>
      <c r="T2880">
        <v>9.002297137890361E-2</v>
      </c>
      <c r="U2880">
        <v>0.1070290330216216</v>
      </c>
      <c r="V2880">
        <v>2</v>
      </c>
      <c r="W2880">
        <v>36</v>
      </c>
      <c r="X2880">
        <v>196.21698359920799</v>
      </c>
      <c r="Y2880">
        <v>181.10827586206901</v>
      </c>
      <c r="Z2880">
        <v>181.10827586206901</v>
      </c>
      <c r="AA2880">
        <v>56.270036987233162</v>
      </c>
      <c r="AB2880">
        <v>0</v>
      </c>
      <c r="AD2880">
        <v>0</v>
      </c>
      <c r="AE2880">
        <v>0</v>
      </c>
      <c r="AF2880">
        <v>0</v>
      </c>
      <c r="AG2880">
        <v>0</v>
      </c>
      <c r="AH2880">
        <v>1</v>
      </c>
      <c r="AI2880">
        <v>1</v>
      </c>
      <c r="AJ2880">
        <v>1</v>
      </c>
      <c r="AK2880">
        <v>0</v>
      </c>
      <c r="AL2880">
        <v>0</v>
      </c>
      <c r="AM2880">
        <v>0</v>
      </c>
    </row>
    <row r="2881" spans="1:39">
      <c r="A2881">
        <v>10</v>
      </c>
      <c r="B2881">
        <v>109</v>
      </c>
      <c r="C2881">
        <v>2020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37</v>
      </c>
      <c r="N2881">
        <v>99</v>
      </c>
      <c r="O2881">
        <v>99</v>
      </c>
      <c r="P2881">
        <v>9999</v>
      </c>
      <c r="Q2881">
        <v>20</v>
      </c>
      <c r="R2881">
        <v>24</v>
      </c>
      <c r="S2881">
        <v>24</v>
      </c>
      <c r="T2881">
        <v>7.4501769417023647E-2</v>
      </c>
      <c r="U2881">
        <v>0.10913858179572097</v>
      </c>
      <c r="V2881">
        <v>2</v>
      </c>
      <c r="W2881">
        <v>37</v>
      </c>
      <c r="X2881">
        <v>241.76868905742143</v>
      </c>
      <c r="Y2881">
        <v>223.15250000000003</v>
      </c>
      <c r="Z2881">
        <v>223.15250000000003</v>
      </c>
      <c r="AA2881">
        <v>34.882834753165653</v>
      </c>
      <c r="AB2881">
        <v>0</v>
      </c>
      <c r="AD2881">
        <v>1</v>
      </c>
      <c r="AE2881">
        <v>0</v>
      </c>
      <c r="AF2881">
        <v>0</v>
      </c>
      <c r="AG2881">
        <v>0</v>
      </c>
      <c r="AH2881">
        <v>3</v>
      </c>
      <c r="AI2881">
        <v>0</v>
      </c>
      <c r="AJ2881">
        <v>0</v>
      </c>
      <c r="AK2881">
        <v>0</v>
      </c>
      <c r="AL2881">
        <v>1</v>
      </c>
      <c r="AM2881">
        <v>0</v>
      </c>
    </row>
    <row r="2882" spans="1:39">
      <c r="A2882">
        <v>10</v>
      </c>
      <c r="B2882">
        <v>110</v>
      </c>
      <c r="C2882">
        <v>2020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38</v>
      </c>
      <c r="N2882">
        <v>99</v>
      </c>
      <c r="O2882">
        <v>99</v>
      </c>
      <c r="P2882">
        <v>9999</v>
      </c>
      <c r="Q2882">
        <v>8</v>
      </c>
      <c r="R2882">
        <v>9</v>
      </c>
      <c r="S2882">
        <v>9</v>
      </c>
      <c r="T2882">
        <v>2.7938163531383876E-2</v>
      </c>
      <c r="U2882">
        <v>4.0719874960327515E-2</v>
      </c>
      <c r="V2882">
        <v>2</v>
      </c>
      <c r="W2882">
        <v>38</v>
      </c>
      <c r="X2882">
        <v>240.54532322137956</v>
      </c>
      <c r="Y2882">
        <v>222.0233333333334</v>
      </c>
      <c r="Z2882">
        <v>222.0233333333334</v>
      </c>
      <c r="AA2882">
        <v>39.761842680305136</v>
      </c>
      <c r="AB2882">
        <v>0</v>
      </c>
      <c r="AD2882">
        <v>1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1</v>
      </c>
    </row>
    <row r="2883" spans="1:39">
      <c r="A2883">
        <v>10</v>
      </c>
      <c r="B2883">
        <v>111</v>
      </c>
      <c r="C2883">
        <v>2020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39</v>
      </c>
      <c r="N2883">
        <v>99</v>
      </c>
      <c r="O2883">
        <v>99</v>
      </c>
      <c r="P2883">
        <v>9999</v>
      </c>
      <c r="Q2883">
        <v>16</v>
      </c>
      <c r="R2883">
        <v>25</v>
      </c>
      <c r="S2883">
        <v>25</v>
      </c>
      <c r="T2883">
        <v>7.760600980939962E-2</v>
      </c>
      <c r="U2883">
        <v>0.10592372075822176</v>
      </c>
      <c r="V2883">
        <v>2</v>
      </c>
      <c r="W2883">
        <v>39</v>
      </c>
      <c r="X2883">
        <v>225.26110509209099</v>
      </c>
      <c r="Y2883">
        <v>207.91600000000005</v>
      </c>
      <c r="Z2883">
        <v>207.91600000000005</v>
      </c>
      <c r="AA2883">
        <v>43.910588882409627</v>
      </c>
      <c r="AB2883">
        <v>0</v>
      </c>
      <c r="AD2883">
        <v>0</v>
      </c>
      <c r="AE2883">
        <v>0</v>
      </c>
      <c r="AF2883">
        <v>0</v>
      </c>
      <c r="AG2883">
        <v>0</v>
      </c>
      <c r="AH2883">
        <v>2</v>
      </c>
      <c r="AI2883">
        <v>0</v>
      </c>
      <c r="AJ2883">
        <v>0</v>
      </c>
      <c r="AK2883">
        <v>0</v>
      </c>
      <c r="AL2883">
        <v>0</v>
      </c>
      <c r="AM2883">
        <v>0</v>
      </c>
    </row>
    <row r="2884" spans="1:39">
      <c r="A2884">
        <v>10</v>
      </c>
      <c r="B2884">
        <v>112</v>
      </c>
      <c r="C2884">
        <v>2020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40</v>
      </c>
      <c r="N2884">
        <v>99</v>
      </c>
      <c r="O2884">
        <v>99</v>
      </c>
      <c r="P2884">
        <v>9999</v>
      </c>
      <c r="Q2884">
        <v>27</v>
      </c>
      <c r="R2884">
        <v>32</v>
      </c>
      <c r="S2884">
        <v>32</v>
      </c>
      <c r="T2884">
        <v>9.9335692556031516E-2</v>
      </c>
      <c r="U2884">
        <v>0.13608607032359765</v>
      </c>
      <c r="V2884">
        <v>5</v>
      </c>
      <c r="W2884">
        <v>40</v>
      </c>
      <c r="X2884">
        <v>226.09798212351035</v>
      </c>
      <c r="Y2884">
        <v>208.68843749999999</v>
      </c>
      <c r="Z2884">
        <v>208.68843749999999</v>
      </c>
      <c r="AA2884">
        <v>40.277379671269379</v>
      </c>
      <c r="AB2884">
        <v>0</v>
      </c>
      <c r="AD2884">
        <v>3</v>
      </c>
      <c r="AE2884">
        <v>0</v>
      </c>
      <c r="AF2884">
        <v>0</v>
      </c>
      <c r="AG2884">
        <v>0</v>
      </c>
      <c r="AH2884">
        <v>5</v>
      </c>
      <c r="AI2884">
        <v>0</v>
      </c>
      <c r="AJ2884">
        <v>1</v>
      </c>
      <c r="AK2884">
        <v>0</v>
      </c>
      <c r="AL2884">
        <v>1</v>
      </c>
      <c r="AM2884">
        <v>0</v>
      </c>
    </row>
    <row r="2885" spans="1:39">
      <c r="A2885">
        <v>10</v>
      </c>
      <c r="B2885">
        <v>113</v>
      </c>
      <c r="C2885">
        <v>2020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41</v>
      </c>
      <c r="N2885">
        <v>99</v>
      </c>
      <c r="O2885">
        <v>99</v>
      </c>
      <c r="P2885">
        <v>9999</v>
      </c>
      <c r="Q2885">
        <v>27</v>
      </c>
      <c r="R2885">
        <v>32</v>
      </c>
      <c r="S2885">
        <v>32</v>
      </c>
      <c r="T2885">
        <v>9.9335692556031516E-2</v>
      </c>
      <c r="U2885">
        <v>0.13742776942799001</v>
      </c>
      <c r="V2885">
        <v>5</v>
      </c>
      <c r="W2885">
        <v>41</v>
      </c>
      <c r="X2885">
        <v>228.32712621885156</v>
      </c>
      <c r="Y2885">
        <v>210.74593750000005</v>
      </c>
      <c r="Z2885">
        <v>210.74593750000005</v>
      </c>
      <c r="AA2885">
        <v>35.725173272793114</v>
      </c>
      <c r="AB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1</v>
      </c>
      <c r="AK2885">
        <v>0</v>
      </c>
      <c r="AL2885">
        <v>0</v>
      </c>
      <c r="AM2885">
        <v>0</v>
      </c>
    </row>
    <row r="2886" spans="1:39">
      <c r="A2886">
        <v>10</v>
      </c>
      <c r="B2886">
        <v>114</v>
      </c>
      <c r="C2886">
        <v>2020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42</v>
      </c>
      <c r="N2886">
        <v>99</v>
      </c>
      <c r="O2886">
        <v>99</v>
      </c>
      <c r="P2886">
        <v>9999</v>
      </c>
      <c r="Q2886">
        <v>44</v>
      </c>
      <c r="R2886">
        <v>49</v>
      </c>
      <c r="S2886">
        <v>49</v>
      </c>
      <c r="T2886">
        <v>0.1521077792264233</v>
      </c>
      <c r="U2886">
        <v>0.20514648591958204</v>
      </c>
      <c r="V2886">
        <v>5</v>
      </c>
      <c r="W2886">
        <v>42</v>
      </c>
      <c r="X2886">
        <v>222.58761359364985</v>
      </c>
      <c r="Y2886">
        <v>205.44836734693877</v>
      </c>
      <c r="Z2886">
        <v>205.44836734693877</v>
      </c>
      <c r="AA2886">
        <v>35.152316226814541</v>
      </c>
      <c r="AB2886">
        <v>0</v>
      </c>
      <c r="AD2886">
        <v>1</v>
      </c>
      <c r="AE2886">
        <v>0</v>
      </c>
      <c r="AF2886">
        <v>0</v>
      </c>
      <c r="AG2886">
        <v>0</v>
      </c>
      <c r="AH2886">
        <v>2</v>
      </c>
      <c r="AI2886">
        <v>0</v>
      </c>
      <c r="AJ2886">
        <v>0</v>
      </c>
      <c r="AK2886">
        <v>0</v>
      </c>
      <c r="AL2886">
        <v>1</v>
      </c>
      <c r="AM2886">
        <v>0</v>
      </c>
    </row>
    <row r="2887" spans="1:39">
      <c r="A2887">
        <v>10</v>
      </c>
      <c r="B2887">
        <v>115</v>
      </c>
      <c r="C2887">
        <v>2020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43</v>
      </c>
      <c r="N2887">
        <v>99</v>
      </c>
      <c r="O2887">
        <v>99</v>
      </c>
      <c r="P2887">
        <v>9999</v>
      </c>
      <c r="Q2887">
        <v>49</v>
      </c>
      <c r="R2887">
        <v>63</v>
      </c>
      <c r="S2887">
        <v>63</v>
      </c>
      <c r="T2887">
        <v>0.19556714471968703</v>
      </c>
      <c r="U2887">
        <v>0.27233822278116848</v>
      </c>
      <c r="V2887">
        <v>5</v>
      </c>
      <c r="W2887">
        <v>43</v>
      </c>
      <c r="X2887">
        <v>229.82699616502441</v>
      </c>
      <c r="Y2887">
        <v>212.13031746031757</v>
      </c>
      <c r="Z2887">
        <v>212.13031746031757</v>
      </c>
      <c r="AA2887">
        <v>32.961345517315721</v>
      </c>
      <c r="AB2887">
        <v>0</v>
      </c>
      <c r="AD2887">
        <v>0</v>
      </c>
      <c r="AE2887">
        <v>0</v>
      </c>
      <c r="AF2887">
        <v>0</v>
      </c>
      <c r="AG2887">
        <v>0</v>
      </c>
      <c r="AH2887">
        <v>3</v>
      </c>
      <c r="AI2887">
        <v>0</v>
      </c>
      <c r="AJ2887">
        <v>1</v>
      </c>
      <c r="AK2887">
        <v>0</v>
      </c>
      <c r="AL2887">
        <v>1</v>
      </c>
      <c r="AM2887">
        <v>0</v>
      </c>
    </row>
    <row r="2888" spans="1:39">
      <c r="A2888">
        <v>10</v>
      </c>
      <c r="B2888">
        <v>116</v>
      </c>
      <c r="C2888">
        <v>2020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44</v>
      </c>
      <c r="N2888">
        <v>99</v>
      </c>
      <c r="O2888">
        <v>99</v>
      </c>
      <c r="P2888">
        <v>9999</v>
      </c>
      <c r="Q2888">
        <v>61</v>
      </c>
      <c r="R2888">
        <v>78</v>
      </c>
      <c r="S2888">
        <v>78</v>
      </c>
      <c r="T2888">
        <v>0.24213075060532688</v>
      </c>
      <c r="U2888">
        <v>0.31851781864138679</v>
      </c>
      <c r="V2888">
        <v>5</v>
      </c>
      <c r="W2888">
        <v>44</v>
      </c>
      <c r="X2888">
        <v>217.10614773453352</v>
      </c>
      <c r="Y2888">
        <v>200.38897435897437</v>
      </c>
      <c r="Z2888">
        <v>200.38897435897437</v>
      </c>
      <c r="AA2888">
        <v>34.592469856067169</v>
      </c>
      <c r="AB2888">
        <v>0</v>
      </c>
      <c r="AD2888">
        <v>0</v>
      </c>
      <c r="AE2888">
        <v>0</v>
      </c>
      <c r="AF2888">
        <v>0</v>
      </c>
      <c r="AG2888">
        <v>0</v>
      </c>
      <c r="AH2888">
        <v>9</v>
      </c>
      <c r="AI2888">
        <v>1</v>
      </c>
      <c r="AJ2888">
        <v>0</v>
      </c>
      <c r="AK2888">
        <v>0</v>
      </c>
      <c r="AL2888">
        <v>0</v>
      </c>
      <c r="AM2888">
        <v>0</v>
      </c>
    </row>
    <row r="2889" spans="1:39">
      <c r="A2889">
        <v>10</v>
      </c>
      <c r="B2889">
        <v>117</v>
      </c>
      <c r="C2889">
        <v>2020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45</v>
      </c>
      <c r="N2889">
        <v>99</v>
      </c>
      <c r="O2889">
        <v>99</v>
      </c>
      <c r="P2889">
        <v>9999</v>
      </c>
      <c r="Q2889">
        <v>70</v>
      </c>
      <c r="R2889">
        <v>121</v>
      </c>
      <c r="S2889">
        <v>121</v>
      </c>
      <c r="T2889">
        <v>0.37561308747749422</v>
      </c>
      <c r="U2889">
        <v>0.45523622376463935</v>
      </c>
      <c r="V2889">
        <v>8</v>
      </c>
      <c r="W2889">
        <v>45</v>
      </c>
      <c r="X2889">
        <v>200.02507095977015</v>
      </c>
      <c r="Y2889">
        <v>184.62314049586777</v>
      </c>
      <c r="Z2889">
        <v>184.62314049586777</v>
      </c>
      <c r="AA2889">
        <v>47.426996793472142</v>
      </c>
      <c r="AB2889">
        <v>0</v>
      </c>
      <c r="AD2889">
        <v>2</v>
      </c>
      <c r="AE2889">
        <v>0</v>
      </c>
      <c r="AF2889">
        <v>0</v>
      </c>
      <c r="AG2889">
        <v>0</v>
      </c>
      <c r="AH2889">
        <v>7</v>
      </c>
      <c r="AI2889">
        <v>1</v>
      </c>
      <c r="AJ2889">
        <v>1</v>
      </c>
      <c r="AK2889">
        <v>0</v>
      </c>
      <c r="AL2889">
        <v>0</v>
      </c>
      <c r="AM2889">
        <v>0</v>
      </c>
    </row>
    <row r="2890" spans="1:39">
      <c r="A2890">
        <v>10</v>
      </c>
      <c r="B2890">
        <v>118</v>
      </c>
      <c r="C2890">
        <v>2020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46</v>
      </c>
      <c r="N2890">
        <v>99</v>
      </c>
      <c r="O2890">
        <v>99</v>
      </c>
      <c r="P2890">
        <v>9999</v>
      </c>
      <c r="Q2890">
        <v>76</v>
      </c>
      <c r="R2890">
        <v>104</v>
      </c>
      <c r="S2890">
        <v>104</v>
      </c>
      <c r="T2890">
        <v>0.32284100080710249</v>
      </c>
      <c r="U2890">
        <v>0.41382940049311728</v>
      </c>
      <c r="V2890">
        <v>8</v>
      </c>
      <c r="W2890">
        <v>46</v>
      </c>
      <c r="X2890">
        <v>211.55387948995735</v>
      </c>
      <c r="Y2890">
        <v>195.26423076923089</v>
      </c>
      <c r="Z2890">
        <v>195.26423076923089</v>
      </c>
      <c r="AA2890">
        <v>38.22023038845667</v>
      </c>
      <c r="AB2890">
        <v>0</v>
      </c>
      <c r="AD2890">
        <v>1</v>
      </c>
      <c r="AE2890">
        <v>0</v>
      </c>
      <c r="AF2890">
        <v>0</v>
      </c>
      <c r="AG2890">
        <v>0</v>
      </c>
      <c r="AH2890">
        <v>18</v>
      </c>
      <c r="AI2890">
        <v>0</v>
      </c>
      <c r="AJ2890">
        <v>0</v>
      </c>
      <c r="AK2890">
        <v>0</v>
      </c>
      <c r="AL2890">
        <v>2</v>
      </c>
      <c r="AM2890">
        <v>0</v>
      </c>
    </row>
    <row r="2891" spans="1:39">
      <c r="A2891">
        <v>10</v>
      </c>
      <c r="B2891">
        <v>119</v>
      </c>
      <c r="C2891">
        <v>2020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47</v>
      </c>
      <c r="N2891">
        <v>99</v>
      </c>
      <c r="O2891">
        <v>99</v>
      </c>
      <c r="P2891">
        <v>9999</v>
      </c>
      <c r="Q2891">
        <v>108</v>
      </c>
      <c r="R2891">
        <v>158</v>
      </c>
      <c r="S2891">
        <v>158</v>
      </c>
      <c r="T2891">
        <v>0.49046998199540559</v>
      </c>
      <c r="U2891">
        <v>0.61606812448673109</v>
      </c>
      <c r="V2891">
        <v>8</v>
      </c>
      <c r="W2891">
        <v>47</v>
      </c>
      <c r="X2891">
        <v>207.30254947405945</v>
      </c>
      <c r="Y2891">
        <v>191.34025316455697</v>
      </c>
      <c r="Z2891">
        <v>191.34025316455697</v>
      </c>
      <c r="AA2891">
        <v>33.564220871647166</v>
      </c>
      <c r="AB2891">
        <v>0</v>
      </c>
      <c r="AD2891">
        <v>4</v>
      </c>
      <c r="AE2891">
        <v>0</v>
      </c>
      <c r="AF2891">
        <v>0</v>
      </c>
      <c r="AG2891">
        <v>0</v>
      </c>
      <c r="AH2891">
        <v>13</v>
      </c>
      <c r="AI2891">
        <v>1</v>
      </c>
      <c r="AJ2891">
        <v>4</v>
      </c>
      <c r="AK2891">
        <v>0</v>
      </c>
      <c r="AL2891">
        <v>2</v>
      </c>
      <c r="AM2891">
        <v>0</v>
      </c>
    </row>
    <row r="2892" spans="1:39">
      <c r="A2892">
        <v>10</v>
      </c>
      <c r="B2892">
        <v>120</v>
      </c>
      <c r="C2892">
        <v>2020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48</v>
      </c>
      <c r="N2892">
        <v>99</v>
      </c>
      <c r="O2892">
        <v>99</v>
      </c>
      <c r="P2892">
        <v>9999</v>
      </c>
      <c r="Q2892">
        <v>139</v>
      </c>
      <c r="R2892">
        <v>246</v>
      </c>
      <c r="S2892">
        <v>246</v>
      </c>
      <c r="T2892">
        <v>0.76364313652449245</v>
      </c>
      <c r="U2892">
        <v>0.91844520508703298</v>
      </c>
      <c r="V2892">
        <v>8.0365853658536572</v>
      </c>
      <c r="W2892">
        <v>48</v>
      </c>
      <c r="X2892">
        <v>198.49571475129696</v>
      </c>
      <c r="Y2892">
        <v>183.21154471544725</v>
      </c>
      <c r="Z2892">
        <v>183.21154471544725</v>
      </c>
      <c r="AA2892">
        <v>36.516665902992095</v>
      </c>
      <c r="AB2892">
        <v>0</v>
      </c>
      <c r="AD2892">
        <v>5</v>
      </c>
      <c r="AE2892">
        <v>0</v>
      </c>
      <c r="AF2892">
        <v>0</v>
      </c>
      <c r="AG2892">
        <v>2</v>
      </c>
      <c r="AH2892">
        <v>16</v>
      </c>
      <c r="AI2892">
        <v>2</v>
      </c>
      <c r="AJ2892">
        <v>3</v>
      </c>
      <c r="AK2892">
        <v>0</v>
      </c>
      <c r="AL2892">
        <v>9</v>
      </c>
      <c r="AM2892">
        <v>2</v>
      </c>
    </row>
    <row r="2893" spans="1:39">
      <c r="A2893">
        <v>10</v>
      </c>
      <c r="B2893">
        <v>121</v>
      </c>
      <c r="C2893">
        <v>2020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49</v>
      </c>
      <c r="N2893">
        <v>99</v>
      </c>
      <c r="O2893">
        <v>99</v>
      </c>
      <c r="P2893">
        <v>9999</v>
      </c>
      <c r="Q2893">
        <v>153</v>
      </c>
      <c r="R2893">
        <v>274</v>
      </c>
      <c r="S2893">
        <v>274</v>
      </c>
      <c r="T2893">
        <v>0.85056186751102003</v>
      </c>
      <c r="U2893">
        <v>1.0270883934254671</v>
      </c>
      <c r="V2893">
        <v>8</v>
      </c>
      <c r="W2893">
        <v>49</v>
      </c>
      <c r="X2893">
        <v>199.2921764161612</v>
      </c>
      <c r="Y2893">
        <v>183.94667883211687</v>
      </c>
      <c r="Z2893">
        <v>183.94667883211687</v>
      </c>
      <c r="AA2893">
        <v>34.868385973969005</v>
      </c>
      <c r="AB2893">
        <v>0</v>
      </c>
      <c r="AD2893">
        <v>4</v>
      </c>
      <c r="AE2893">
        <v>0</v>
      </c>
      <c r="AF2893">
        <v>0</v>
      </c>
      <c r="AG2893">
        <v>0</v>
      </c>
      <c r="AH2893">
        <v>25</v>
      </c>
      <c r="AI2893">
        <v>0</v>
      </c>
      <c r="AJ2893">
        <v>0</v>
      </c>
      <c r="AK2893">
        <v>0</v>
      </c>
      <c r="AL2893">
        <v>1</v>
      </c>
      <c r="AM2893">
        <v>0</v>
      </c>
    </row>
    <row r="2894" spans="1:39">
      <c r="A2894">
        <v>10</v>
      </c>
      <c r="B2894">
        <v>122</v>
      </c>
      <c r="C2894">
        <v>2020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50</v>
      </c>
      <c r="N2894">
        <v>99</v>
      </c>
      <c r="O2894">
        <v>99</v>
      </c>
      <c r="P2894">
        <v>9999</v>
      </c>
      <c r="Q2894">
        <v>197</v>
      </c>
      <c r="R2894">
        <v>346</v>
      </c>
      <c r="S2894">
        <v>346</v>
      </c>
      <c r="T2894">
        <v>1.074067175762091</v>
      </c>
      <c r="U2894">
        <v>1.265133610376673</v>
      </c>
      <c r="V2894">
        <v>11</v>
      </c>
      <c r="W2894">
        <v>50</v>
      </c>
      <c r="X2894">
        <v>194.39866857883635</v>
      </c>
      <c r="Y2894">
        <v>179.42997109826587</v>
      </c>
      <c r="Z2894">
        <v>179.42997109826587</v>
      </c>
      <c r="AA2894">
        <v>32.857722906851677</v>
      </c>
      <c r="AB2894">
        <v>0</v>
      </c>
      <c r="AD2894">
        <v>4</v>
      </c>
      <c r="AE2894">
        <v>0</v>
      </c>
      <c r="AF2894">
        <v>0</v>
      </c>
      <c r="AG2894">
        <v>1</v>
      </c>
      <c r="AH2894">
        <v>24</v>
      </c>
      <c r="AI2894">
        <v>1</v>
      </c>
      <c r="AJ2894">
        <v>3</v>
      </c>
      <c r="AK2894">
        <v>0</v>
      </c>
      <c r="AL2894">
        <v>6</v>
      </c>
      <c r="AM2894">
        <v>0</v>
      </c>
    </row>
    <row r="2895" spans="1:39">
      <c r="A2895">
        <v>10</v>
      </c>
      <c r="B2895">
        <v>123</v>
      </c>
      <c r="C2895">
        <v>2020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51</v>
      </c>
      <c r="N2895">
        <v>99</v>
      </c>
      <c r="O2895">
        <v>99</v>
      </c>
      <c r="P2895">
        <v>9999</v>
      </c>
      <c r="Q2895">
        <v>225</v>
      </c>
      <c r="R2895">
        <v>467</v>
      </c>
      <c r="S2895">
        <v>467</v>
      </c>
      <c r="T2895">
        <v>1.4496802632395851</v>
      </c>
      <c r="U2895">
        <v>1.6931419419123963</v>
      </c>
      <c r="V2895">
        <v>11</v>
      </c>
      <c r="W2895">
        <v>51</v>
      </c>
      <c r="X2895">
        <v>192.75669831872119</v>
      </c>
      <c r="Y2895">
        <v>177.91443254817997</v>
      </c>
      <c r="Z2895">
        <v>177.91443254817997</v>
      </c>
      <c r="AA2895">
        <v>31.874593096437408</v>
      </c>
      <c r="AB2895">
        <v>0</v>
      </c>
      <c r="AD2895">
        <v>15</v>
      </c>
      <c r="AE2895">
        <v>0</v>
      </c>
      <c r="AF2895">
        <v>0</v>
      </c>
      <c r="AG2895">
        <v>1</v>
      </c>
      <c r="AH2895">
        <v>37</v>
      </c>
      <c r="AI2895">
        <v>6</v>
      </c>
      <c r="AJ2895">
        <v>7</v>
      </c>
      <c r="AK2895">
        <v>0</v>
      </c>
      <c r="AL2895">
        <v>3</v>
      </c>
      <c r="AM2895">
        <v>1</v>
      </c>
    </row>
    <row r="2896" spans="1:39">
      <c r="A2896">
        <v>10</v>
      </c>
      <c r="B2896">
        <v>124</v>
      </c>
      <c r="C2896">
        <v>2020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52</v>
      </c>
      <c r="N2896">
        <v>99</v>
      </c>
      <c r="O2896">
        <v>99</v>
      </c>
      <c r="P2896">
        <v>9999</v>
      </c>
      <c r="Q2896">
        <v>256</v>
      </c>
      <c r="R2896">
        <v>588</v>
      </c>
      <c r="S2896">
        <v>588</v>
      </c>
      <c r="T2896">
        <v>1.8252933507170797</v>
      </c>
      <c r="U2896">
        <v>2.0524159086672986</v>
      </c>
      <c r="V2896">
        <v>11</v>
      </c>
      <c r="W2896">
        <v>52</v>
      </c>
      <c r="X2896">
        <v>185.57567013804425</v>
      </c>
      <c r="Y2896">
        <v>171.28634353741501</v>
      </c>
      <c r="Z2896">
        <v>171.28634353741501</v>
      </c>
      <c r="AA2896">
        <v>31.504492327291182</v>
      </c>
      <c r="AB2896">
        <v>0</v>
      </c>
      <c r="AD2896">
        <v>19</v>
      </c>
      <c r="AE2896">
        <v>0</v>
      </c>
      <c r="AF2896">
        <v>0</v>
      </c>
      <c r="AG2896">
        <v>1</v>
      </c>
      <c r="AH2896">
        <v>54</v>
      </c>
      <c r="AI2896">
        <v>6</v>
      </c>
      <c r="AJ2896">
        <v>9</v>
      </c>
      <c r="AK2896">
        <v>1</v>
      </c>
      <c r="AL2896">
        <v>6</v>
      </c>
      <c r="AM2896">
        <v>1</v>
      </c>
    </row>
    <row r="2897" spans="1:39">
      <c r="A2897">
        <v>10</v>
      </c>
      <c r="B2897">
        <v>125</v>
      </c>
      <c r="C2897">
        <v>2020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53</v>
      </c>
      <c r="N2897">
        <v>99</v>
      </c>
      <c r="O2897">
        <v>99</v>
      </c>
      <c r="P2897">
        <v>9999</v>
      </c>
      <c r="Q2897">
        <v>329</v>
      </c>
      <c r="R2897">
        <v>806</v>
      </c>
      <c r="S2897">
        <v>806</v>
      </c>
      <c r="T2897">
        <v>2.5020177562550447</v>
      </c>
      <c r="U2897">
        <v>2.7922278574331778</v>
      </c>
      <c r="V2897">
        <v>11</v>
      </c>
      <c r="W2897">
        <v>53</v>
      </c>
      <c r="X2897">
        <v>184.18268726694964</v>
      </c>
      <c r="Y2897">
        <v>170.00062034739435</v>
      </c>
      <c r="Z2897">
        <v>170.00062034739435</v>
      </c>
      <c r="AA2897">
        <v>30.807358626161619</v>
      </c>
      <c r="AB2897">
        <v>0</v>
      </c>
      <c r="AD2897">
        <v>18</v>
      </c>
      <c r="AE2897">
        <v>0</v>
      </c>
      <c r="AF2897">
        <v>0</v>
      </c>
      <c r="AG2897">
        <v>3</v>
      </c>
      <c r="AH2897">
        <v>50</v>
      </c>
      <c r="AI2897">
        <v>8</v>
      </c>
      <c r="AJ2897">
        <v>12</v>
      </c>
      <c r="AK2897">
        <v>1</v>
      </c>
      <c r="AL2897">
        <v>18</v>
      </c>
      <c r="AM2897">
        <v>5</v>
      </c>
    </row>
    <row r="2898" spans="1:39">
      <c r="A2898">
        <v>10</v>
      </c>
      <c r="B2898">
        <v>126</v>
      </c>
      <c r="C2898">
        <v>2020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54</v>
      </c>
      <c r="N2898">
        <v>99</v>
      </c>
      <c r="O2898">
        <v>99</v>
      </c>
      <c r="P2898">
        <v>9999</v>
      </c>
      <c r="Q2898">
        <v>320</v>
      </c>
      <c r="R2898">
        <v>959</v>
      </c>
      <c r="S2898">
        <v>959</v>
      </c>
      <c r="T2898">
        <v>2.9769665362885704</v>
      </c>
      <c r="U2898">
        <v>3.2290927480175093</v>
      </c>
      <c r="V2898">
        <v>11</v>
      </c>
      <c r="W2898">
        <v>54</v>
      </c>
      <c r="X2898">
        <v>179.01725908511139</v>
      </c>
      <c r="Y2898">
        <v>165.23293013555801</v>
      </c>
      <c r="Z2898">
        <v>165.23293013555801</v>
      </c>
      <c r="AA2898">
        <v>30.996930600277608</v>
      </c>
      <c r="AB2898">
        <v>0</v>
      </c>
      <c r="AD2898">
        <v>28</v>
      </c>
      <c r="AE2898">
        <v>0</v>
      </c>
      <c r="AF2898">
        <v>0</v>
      </c>
      <c r="AG2898">
        <v>2</v>
      </c>
      <c r="AH2898">
        <v>73</v>
      </c>
      <c r="AI2898">
        <v>10</v>
      </c>
      <c r="AJ2898">
        <v>19</v>
      </c>
      <c r="AK2898">
        <v>2</v>
      </c>
      <c r="AL2898">
        <v>9</v>
      </c>
      <c r="AM2898">
        <v>5</v>
      </c>
    </row>
    <row r="2899" spans="1:39">
      <c r="A2899">
        <v>10</v>
      </c>
      <c r="B2899">
        <v>127</v>
      </c>
      <c r="C2899">
        <v>2020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55</v>
      </c>
      <c r="N2899">
        <v>99</v>
      </c>
      <c r="O2899">
        <v>99</v>
      </c>
      <c r="P2899">
        <v>9999</v>
      </c>
      <c r="Q2899">
        <v>389</v>
      </c>
      <c r="R2899">
        <v>1254</v>
      </c>
      <c r="S2899">
        <v>1254</v>
      </c>
      <c r="T2899">
        <v>3.8927174520394847</v>
      </c>
      <c r="U2899">
        <v>4.2102179618113276</v>
      </c>
      <c r="V2899">
        <v>14</v>
      </c>
      <c r="W2899">
        <v>55</v>
      </c>
      <c r="X2899">
        <v>178.50074560971555</v>
      </c>
      <c r="Y2899">
        <v>164.75618819776747</v>
      </c>
      <c r="Z2899">
        <v>164.75618819776747</v>
      </c>
      <c r="AA2899">
        <v>28.835389047949811</v>
      </c>
      <c r="AB2899">
        <v>0</v>
      </c>
      <c r="AD2899">
        <v>43</v>
      </c>
      <c r="AE2899">
        <v>0</v>
      </c>
      <c r="AF2899">
        <v>0</v>
      </c>
      <c r="AG2899">
        <v>5</v>
      </c>
      <c r="AH2899">
        <v>113</v>
      </c>
      <c r="AI2899">
        <v>5</v>
      </c>
      <c r="AJ2899">
        <v>19</v>
      </c>
      <c r="AK2899">
        <v>2</v>
      </c>
      <c r="AL2899">
        <v>26</v>
      </c>
      <c r="AM2899">
        <v>6</v>
      </c>
    </row>
    <row r="2900" spans="1:39">
      <c r="A2900">
        <v>10</v>
      </c>
      <c r="B2900">
        <v>128</v>
      </c>
      <c r="C2900">
        <v>2020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56</v>
      </c>
      <c r="N2900">
        <v>99</v>
      </c>
      <c r="O2900">
        <v>99</v>
      </c>
      <c r="P2900">
        <v>9999</v>
      </c>
      <c r="Q2900">
        <v>390</v>
      </c>
      <c r="R2900">
        <v>1555</v>
      </c>
      <c r="S2900">
        <v>1555</v>
      </c>
      <c r="T2900">
        <v>4.8270938101446568</v>
      </c>
      <c r="U2900">
        <v>5.0866117819215999</v>
      </c>
      <c r="V2900">
        <v>14</v>
      </c>
      <c r="W2900">
        <v>56</v>
      </c>
      <c r="X2900">
        <v>173.9126572444809</v>
      </c>
      <c r="Y2900">
        <v>160.52138263665577</v>
      </c>
      <c r="Z2900">
        <v>160.52138263665577</v>
      </c>
      <c r="AA2900">
        <v>28.998744351653848</v>
      </c>
      <c r="AB2900">
        <v>0</v>
      </c>
      <c r="AD2900">
        <v>52</v>
      </c>
      <c r="AE2900">
        <v>0</v>
      </c>
      <c r="AF2900">
        <v>0</v>
      </c>
      <c r="AG2900">
        <v>2</v>
      </c>
      <c r="AH2900">
        <v>131</v>
      </c>
      <c r="AI2900">
        <v>20</v>
      </c>
      <c r="AJ2900">
        <v>24</v>
      </c>
      <c r="AK2900">
        <v>3</v>
      </c>
      <c r="AL2900">
        <v>28</v>
      </c>
      <c r="AM2900">
        <v>4</v>
      </c>
    </row>
    <row r="2901" spans="1:39">
      <c r="A2901">
        <v>10</v>
      </c>
      <c r="B2901">
        <v>129</v>
      </c>
      <c r="C2901">
        <v>2020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57</v>
      </c>
      <c r="N2901">
        <v>99</v>
      </c>
      <c r="O2901">
        <v>99</v>
      </c>
      <c r="P2901">
        <v>9999</v>
      </c>
      <c r="Q2901">
        <v>446</v>
      </c>
      <c r="R2901">
        <v>2000</v>
      </c>
      <c r="S2901">
        <v>2000</v>
      </c>
      <c r="T2901">
        <v>6.2084807847519698</v>
      </c>
      <c r="U2901">
        <v>6.4386939745228524</v>
      </c>
      <c r="V2901">
        <v>14.001499999999998</v>
      </c>
      <c r="W2901">
        <v>57</v>
      </c>
      <c r="X2901">
        <v>171.15940953412749</v>
      </c>
      <c r="Y2901">
        <v>157.98013499999979</v>
      </c>
      <c r="Z2901">
        <v>157.98013499999979</v>
      </c>
      <c r="AA2901">
        <v>27.929781254636158</v>
      </c>
      <c r="AB2901">
        <v>0</v>
      </c>
      <c r="AD2901">
        <v>65</v>
      </c>
      <c r="AE2901">
        <v>0</v>
      </c>
      <c r="AF2901">
        <v>0</v>
      </c>
      <c r="AG2901">
        <v>3</v>
      </c>
      <c r="AH2901">
        <v>174</v>
      </c>
      <c r="AI2901">
        <v>22</v>
      </c>
      <c r="AJ2901">
        <v>38</v>
      </c>
      <c r="AK2901">
        <v>8</v>
      </c>
      <c r="AL2901">
        <v>30</v>
      </c>
      <c r="AM2901">
        <v>3</v>
      </c>
    </row>
    <row r="2902" spans="1:39">
      <c r="A2902">
        <v>10</v>
      </c>
      <c r="B2902">
        <v>130</v>
      </c>
      <c r="C2902">
        <v>2020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58</v>
      </c>
      <c r="N2902">
        <v>99</v>
      </c>
      <c r="O2902">
        <v>99</v>
      </c>
      <c r="P2902">
        <v>9999</v>
      </c>
      <c r="Q2902">
        <v>447</v>
      </c>
      <c r="R2902">
        <v>2416</v>
      </c>
      <c r="S2902">
        <v>2416</v>
      </c>
      <c r="T2902">
        <v>7.4998447879803809</v>
      </c>
      <c r="U2902">
        <v>7.646300605544627</v>
      </c>
      <c r="V2902">
        <v>14</v>
      </c>
      <c r="W2902">
        <v>58</v>
      </c>
      <c r="X2902">
        <v>168.26253560589171</v>
      </c>
      <c r="Y2902">
        <v>155.30632036423839</v>
      </c>
      <c r="Z2902">
        <v>155.30632036423839</v>
      </c>
      <c r="AA2902">
        <v>27.04428593499016</v>
      </c>
      <c r="AB2902">
        <v>0</v>
      </c>
      <c r="AD2902">
        <v>78</v>
      </c>
      <c r="AE2902">
        <v>0</v>
      </c>
      <c r="AF2902">
        <v>0</v>
      </c>
      <c r="AG2902">
        <v>6</v>
      </c>
      <c r="AH2902">
        <v>218</v>
      </c>
      <c r="AI2902">
        <v>34</v>
      </c>
      <c r="AJ2902">
        <v>36</v>
      </c>
      <c r="AK2902">
        <v>15</v>
      </c>
      <c r="AL2902">
        <v>29</v>
      </c>
      <c r="AM2902">
        <v>7</v>
      </c>
    </row>
    <row r="2903" spans="1:39">
      <c r="A2903">
        <v>10</v>
      </c>
      <c r="B2903">
        <v>131</v>
      </c>
      <c r="C2903">
        <v>2020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59</v>
      </c>
      <c r="N2903">
        <v>99</v>
      </c>
      <c r="O2903">
        <v>99</v>
      </c>
      <c r="P2903">
        <v>9999</v>
      </c>
      <c r="Q2903">
        <v>456</v>
      </c>
      <c r="R2903">
        <v>2787</v>
      </c>
      <c r="S2903">
        <v>2787</v>
      </c>
      <c r="T2903">
        <v>8.6515179735518739</v>
      </c>
      <c r="U2903">
        <v>8.6165927810046856</v>
      </c>
      <c r="V2903">
        <v>13.998923573735201</v>
      </c>
      <c r="W2903">
        <v>59</v>
      </c>
      <c r="X2903">
        <v>164.3734200072231</v>
      </c>
      <c r="Y2903">
        <v>151.71666666666681</v>
      </c>
      <c r="Z2903">
        <v>151.71666666666681</v>
      </c>
      <c r="AA2903">
        <v>27.20859218866152</v>
      </c>
      <c r="AB2903">
        <v>0</v>
      </c>
      <c r="AD2903">
        <v>93</v>
      </c>
      <c r="AE2903">
        <v>0</v>
      </c>
      <c r="AF2903">
        <v>0</v>
      </c>
      <c r="AG2903">
        <v>11</v>
      </c>
      <c r="AH2903">
        <v>265</v>
      </c>
      <c r="AI2903">
        <v>34</v>
      </c>
      <c r="AJ2903">
        <v>51</v>
      </c>
      <c r="AK2903">
        <v>15</v>
      </c>
      <c r="AL2903">
        <v>24</v>
      </c>
      <c r="AM2903">
        <v>7</v>
      </c>
    </row>
    <row r="2904" spans="1:39">
      <c r="A2904">
        <v>10</v>
      </c>
      <c r="B2904">
        <v>132</v>
      </c>
      <c r="C2904">
        <v>2020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60</v>
      </c>
      <c r="N2904">
        <v>99</v>
      </c>
      <c r="O2904">
        <v>99</v>
      </c>
      <c r="P2904">
        <v>9999</v>
      </c>
      <c r="Q2904">
        <v>478</v>
      </c>
      <c r="R2904">
        <v>3207</v>
      </c>
      <c r="S2904">
        <v>3207</v>
      </c>
      <c r="T2904">
        <v>9.9552989383497845</v>
      </c>
      <c r="U2904">
        <v>9.8070210172661412</v>
      </c>
      <c r="V2904">
        <v>16.997193638914872</v>
      </c>
      <c r="W2904">
        <v>60</v>
      </c>
      <c r="X2904">
        <v>162.58150423251436</v>
      </c>
      <c r="Y2904">
        <v>150.06272840661097</v>
      </c>
      <c r="Z2904">
        <v>150.06272840661097</v>
      </c>
      <c r="AA2904">
        <v>27.159977218834921</v>
      </c>
      <c r="AB2904">
        <v>0</v>
      </c>
      <c r="AD2904">
        <v>130</v>
      </c>
      <c r="AE2904">
        <v>0</v>
      </c>
      <c r="AF2904">
        <v>0</v>
      </c>
      <c r="AG2904">
        <v>10</v>
      </c>
      <c r="AH2904">
        <v>341</v>
      </c>
      <c r="AI2904">
        <v>51</v>
      </c>
      <c r="AJ2904">
        <v>64</v>
      </c>
      <c r="AK2904">
        <v>19</v>
      </c>
      <c r="AL2904">
        <v>35</v>
      </c>
      <c r="AM2904">
        <v>8</v>
      </c>
    </row>
    <row r="2905" spans="1:39">
      <c r="A2905">
        <v>10</v>
      </c>
      <c r="B2905">
        <v>133</v>
      </c>
      <c r="C2905">
        <v>2020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61</v>
      </c>
      <c r="N2905">
        <v>99</v>
      </c>
      <c r="O2905">
        <v>99</v>
      </c>
      <c r="P2905">
        <v>9999</v>
      </c>
      <c r="Q2905">
        <v>432</v>
      </c>
      <c r="R2905">
        <v>3330</v>
      </c>
      <c r="S2905">
        <v>3330</v>
      </c>
      <c r="T2905">
        <v>10.337120506612033</v>
      </c>
      <c r="U2905">
        <v>10.015973331325659</v>
      </c>
      <c r="V2905">
        <v>17</v>
      </c>
      <c r="W2905">
        <v>61</v>
      </c>
      <c r="X2905">
        <v>159.91231751795141</v>
      </c>
      <c r="Y2905">
        <v>147.59906906906889</v>
      </c>
      <c r="Z2905">
        <v>147.59906906906889</v>
      </c>
      <c r="AA2905">
        <v>26.703094289967861</v>
      </c>
      <c r="AB2905">
        <v>0</v>
      </c>
      <c r="AD2905">
        <v>137</v>
      </c>
      <c r="AE2905">
        <v>0</v>
      </c>
      <c r="AF2905">
        <v>0</v>
      </c>
      <c r="AG2905">
        <v>15</v>
      </c>
      <c r="AH2905">
        <v>331</v>
      </c>
      <c r="AI2905">
        <v>41</v>
      </c>
      <c r="AJ2905">
        <v>53</v>
      </c>
      <c r="AK2905">
        <v>34</v>
      </c>
      <c r="AL2905">
        <v>29</v>
      </c>
      <c r="AM2905">
        <v>10</v>
      </c>
    </row>
    <row r="2906" spans="1:39">
      <c r="A2906">
        <v>10</v>
      </c>
      <c r="B2906">
        <v>134</v>
      </c>
      <c r="C2906">
        <v>2020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62</v>
      </c>
      <c r="N2906">
        <v>99</v>
      </c>
      <c r="O2906">
        <v>99</v>
      </c>
      <c r="P2906">
        <v>9999</v>
      </c>
      <c r="Q2906">
        <v>422</v>
      </c>
      <c r="R2906">
        <v>3283</v>
      </c>
      <c r="S2906">
        <v>3283</v>
      </c>
      <c r="T2906">
        <v>10.191221208170361</v>
      </c>
      <c r="U2906">
        <v>9.5668153061009438</v>
      </c>
      <c r="V2906">
        <v>16.99908620164484</v>
      </c>
      <c r="W2906">
        <v>62</v>
      </c>
      <c r="X2906">
        <v>154.92785151123257</v>
      </c>
      <c r="Y2906">
        <v>142.99840694486761</v>
      </c>
      <c r="Z2906">
        <v>142.99840694486761</v>
      </c>
      <c r="AA2906">
        <v>26.345309965221208</v>
      </c>
      <c r="AB2906">
        <v>0</v>
      </c>
      <c r="AD2906">
        <v>147</v>
      </c>
      <c r="AE2906">
        <v>0</v>
      </c>
      <c r="AF2906">
        <v>0</v>
      </c>
      <c r="AG2906">
        <v>10</v>
      </c>
      <c r="AH2906">
        <v>337</v>
      </c>
      <c r="AI2906">
        <v>56</v>
      </c>
      <c r="AJ2906">
        <v>46</v>
      </c>
      <c r="AK2906">
        <v>37</v>
      </c>
      <c r="AL2906">
        <v>43</v>
      </c>
      <c r="AM2906">
        <v>3</v>
      </c>
    </row>
    <row r="2907" spans="1:39">
      <c r="A2907">
        <v>10</v>
      </c>
      <c r="B2907">
        <v>135</v>
      </c>
      <c r="C2907">
        <v>2020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63</v>
      </c>
      <c r="N2907">
        <v>99</v>
      </c>
      <c r="O2907">
        <v>99</v>
      </c>
      <c r="P2907">
        <v>9999</v>
      </c>
      <c r="Q2907">
        <v>396</v>
      </c>
      <c r="R2907">
        <v>3016</v>
      </c>
      <c r="S2907">
        <v>3016</v>
      </c>
      <c r="T2907">
        <v>9.3623890234059708</v>
      </c>
      <c r="U2907">
        <v>8.6325770146544674</v>
      </c>
      <c r="V2907">
        <v>17</v>
      </c>
      <c r="W2907">
        <v>63</v>
      </c>
      <c r="X2907">
        <v>152.17458135879139</v>
      </c>
      <c r="Y2907">
        <v>140.45713859416423</v>
      </c>
      <c r="Z2907">
        <v>140.45713859416423</v>
      </c>
      <c r="AA2907">
        <v>25.953372362850111</v>
      </c>
      <c r="AB2907">
        <v>0</v>
      </c>
      <c r="AD2907">
        <v>145</v>
      </c>
      <c r="AE2907">
        <v>0</v>
      </c>
      <c r="AF2907">
        <v>0</v>
      </c>
      <c r="AG2907">
        <v>12</v>
      </c>
      <c r="AH2907">
        <v>286</v>
      </c>
      <c r="AI2907">
        <v>60</v>
      </c>
      <c r="AJ2907">
        <v>41</v>
      </c>
      <c r="AK2907">
        <v>45</v>
      </c>
      <c r="AL2907">
        <v>25</v>
      </c>
      <c r="AM2907">
        <v>9</v>
      </c>
    </row>
    <row r="2908" spans="1:39">
      <c r="A2908">
        <v>10</v>
      </c>
      <c r="B2908">
        <v>136</v>
      </c>
      <c r="C2908">
        <v>2020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64</v>
      </c>
      <c r="N2908">
        <v>99</v>
      </c>
      <c r="O2908">
        <v>99</v>
      </c>
      <c r="P2908">
        <v>9999</v>
      </c>
      <c r="Q2908">
        <v>363</v>
      </c>
      <c r="R2908">
        <v>2385</v>
      </c>
      <c r="S2908">
        <v>2385</v>
      </c>
      <c r="T2908">
        <v>7.4036133358167264</v>
      </c>
      <c r="U2908">
        <v>6.7958594114124651</v>
      </c>
      <c r="V2908">
        <v>17</v>
      </c>
      <c r="W2908">
        <v>64</v>
      </c>
      <c r="X2908">
        <v>151.49175394245799</v>
      </c>
      <c r="Y2908">
        <v>139.82688888888904</v>
      </c>
      <c r="Z2908">
        <v>139.82688888888904</v>
      </c>
      <c r="AA2908">
        <v>25.012544337198033</v>
      </c>
      <c r="AB2908">
        <v>0</v>
      </c>
      <c r="AD2908">
        <v>110</v>
      </c>
      <c r="AE2908">
        <v>0</v>
      </c>
      <c r="AF2908">
        <v>0</v>
      </c>
      <c r="AG2908">
        <v>5</v>
      </c>
      <c r="AH2908">
        <v>261</v>
      </c>
      <c r="AI2908">
        <v>31</v>
      </c>
      <c r="AJ2908">
        <v>23</v>
      </c>
      <c r="AK2908">
        <v>32</v>
      </c>
      <c r="AL2908">
        <v>17</v>
      </c>
      <c r="AM2908">
        <v>8</v>
      </c>
    </row>
    <row r="2909" spans="1:39">
      <c r="A2909">
        <v>10</v>
      </c>
      <c r="B2909">
        <v>137</v>
      </c>
      <c r="C2909">
        <v>2020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65</v>
      </c>
      <c r="N2909">
        <v>99</v>
      </c>
      <c r="O2909">
        <v>99</v>
      </c>
      <c r="P2909">
        <v>9999</v>
      </c>
      <c r="Q2909">
        <v>346</v>
      </c>
      <c r="R2909">
        <v>2526</v>
      </c>
      <c r="S2909">
        <v>2526</v>
      </c>
      <c r="T2909">
        <v>7.8413112311417406</v>
      </c>
      <c r="U2909">
        <v>7.0827007820155545</v>
      </c>
      <c r="V2909">
        <v>17</v>
      </c>
      <c r="W2909">
        <v>65</v>
      </c>
      <c r="X2909">
        <v>149.07284501209088</v>
      </c>
      <c r="Y2909">
        <v>137.59423594615984</v>
      </c>
      <c r="Z2909">
        <v>137.59423594615984</v>
      </c>
      <c r="AA2909">
        <v>23.622921641293846</v>
      </c>
      <c r="AB2909">
        <v>0</v>
      </c>
      <c r="AD2909">
        <v>163</v>
      </c>
      <c r="AE2909">
        <v>0</v>
      </c>
      <c r="AF2909">
        <v>0</v>
      </c>
      <c r="AG2909">
        <v>9</v>
      </c>
      <c r="AH2909">
        <v>282</v>
      </c>
      <c r="AI2909">
        <v>51</v>
      </c>
      <c r="AJ2909">
        <v>27</v>
      </c>
      <c r="AK2909">
        <v>55</v>
      </c>
      <c r="AL2909">
        <v>25</v>
      </c>
      <c r="AM2909">
        <v>9</v>
      </c>
    </row>
    <row r="2910" spans="1:39">
      <c r="A2910">
        <v>10</v>
      </c>
      <c r="B2910">
        <v>138</v>
      </c>
      <c r="C2910">
        <v>2020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66</v>
      </c>
      <c r="N2910">
        <v>99</v>
      </c>
      <c r="O2910">
        <v>99</v>
      </c>
      <c r="P2910">
        <v>9999</v>
      </c>
      <c r="Q2910">
        <v>1</v>
      </c>
      <c r="R2910">
        <v>2</v>
      </c>
      <c r="S2910">
        <v>2</v>
      </c>
      <c r="T2910">
        <v>6.2084807847519697E-3</v>
      </c>
      <c r="U2910">
        <v>5.1169599804516243E-3</v>
      </c>
      <c r="V2910">
        <v>17</v>
      </c>
      <c r="W2910">
        <v>66</v>
      </c>
      <c r="X2910">
        <v>136.02383531960999</v>
      </c>
      <c r="Y2910">
        <v>125.55</v>
      </c>
      <c r="Z2910">
        <v>125.55</v>
      </c>
      <c r="AA2910">
        <v>0.94999999999911933</v>
      </c>
      <c r="AB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</row>
    <row r="2911" spans="1:39">
      <c r="A2911">
        <v>10</v>
      </c>
      <c r="B2911">
        <v>139</v>
      </c>
      <c r="C2911">
        <v>2020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67</v>
      </c>
      <c r="N2911">
        <v>99</v>
      </c>
      <c r="O2911">
        <v>99</v>
      </c>
      <c r="P2911">
        <v>9999</v>
      </c>
    </row>
    <row r="2912" spans="1:39">
      <c r="A2912">
        <v>10</v>
      </c>
      <c r="B2912">
        <v>140</v>
      </c>
      <c r="C2912">
        <v>2020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68</v>
      </c>
      <c r="N2912">
        <v>99</v>
      </c>
      <c r="O2912">
        <v>99</v>
      </c>
      <c r="P2912">
        <v>9999</v>
      </c>
      <c r="Q2912">
        <v>1</v>
      </c>
      <c r="R2912">
        <v>1</v>
      </c>
      <c r="S2912">
        <v>1</v>
      </c>
      <c r="T2912">
        <v>3.1042403923759849E-3</v>
      </c>
      <c r="U2912">
        <v>2.4066625794159158E-3</v>
      </c>
      <c r="V2912">
        <v>17</v>
      </c>
      <c r="W2912">
        <v>68</v>
      </c>
      <c r="X2912">
        <v>127.9523293607801</v>
      </c>
      <c r="Y2912">
        <v>118.1</v>
      </c>
      <c r="Z2912">
        <v>118.1</v>
      </c>
      <c r="AA2912">
        <v>0</v>
      </c>
      <c r="AB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</row>
    <row r="2913" spans="1:39">
      <c r="A2913">
        <v>10</v>
      </c>
      <c r="B2913">
        <v>141</v>
      </c>
      <c r="C2913">
        <v>2019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0</v>
      </c>
      <c r="N2913">
        <v>99</v>
      </c>
      <c r="O2913">
        <v>99</v>
      </c>
      <c r="P2913">
        <v>9999</v>
      </c>
      <c r="Q2913">
        <v>4</v>
      </c>
      <c r="R2913">
        <v>35</v>
      </c>
      <c r="S2913">
        <v>0</v>
      </c>
      <c r="T2913">
        <v>0.10616033243349814</v>
      </c>
      <c r="U2913">
        <v>0</v>
      </c>
      <c r="V2913">
        <v>14.428571428571423</v>
      </c>
      <c r="X2913">
        <v>164.65129236960223</v>
      </c>
      <c r="Y2913">
        <v>0</v>
      </c>
      <c r="AD2913">
        <v>1</v>
      </c>
      <c r="AE2913">
        <v>0</v>
      </c>
      <c r="AF2913">
        <v>0</v>
      </c>
      <c r="AG2913">
        <v>0</v>
      </c>
      <c r="AH2913">
        <v>1</v>
      </c>
      <c r="AI2913">
        <v>0</v>
      </c>
      <c r="AJ2913">
        <v>0</v>
      </c>
      <c r="AK2913">
        <v>0</v>
      </c>
      <c r="AL2913">
        <v>0</v>
      </c>
      <c r="AM2913">
        <v>0</v>
      </c>
    </row>
    <row r="2914" spans="1:39">
      <c r="A2914">
        <v>10</v>
      </c>
      <c r="B2914">
        <v>142</v>
      </c>
      <c r="C2914">
        <v>2019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35</v>
      </c>
      <c r="N2914">
        <v>99</v>
      </c>
      <c r="O2914">
        <v>99</v>
      </c>
      <c r="P2914">
        <v>9999</v>
      </c>
      <c r="Q2914">
        <v>36</v>
      </c>
      <c r="R2914">
        <v>61</v>
      </c>
      <c r="S2914">
        <v>61</v>
      </c>
      <c r="T2914">
        <v>0.18502229366981099</v>
      </c>
      <c r="U2914">
        <v>0.27111444656741057</v>
      </c>
      <c r="V2914">
        <v>2</v>
      </c>
      <c r="W2914">
        <v>35</v>
      </c>
      <c r="X2914">
        <v>241.35481235458144</v>
      </c>
      <c r="Y2914">
        <v>222.77049180327873</v>
      </c>
      <c r="Z2914">
        <v>222.77049180327873</v>
      </c>
      <c r="AA2914">
        <v>56.218045478859125</v>
      </c>
      <c r="AB2914">
        <v>0</v>
      </c>
      <c r="AD2914">
        <v>0</v>
      </c>
      <c r="AE2914">
        <v>0</v>
      </c>
      <c r="AF2914">
        <v>0</v>
      </c>
      <c r="AG2914">
        <v>0</v>
      </c>
      <c r="AH2914">
        <v>4</v>
      </c>
      <c r="AI2914">
        <v>0</v>
      </c>
      <c r="AJ2914">
        <v>0</v>
      </c>
      <c r="AK2914">
        <v>0</v>
      </c>
      <c r="AL2914">
        <v>0</v>
      </c>
      <c r="AM2914">
        <v>0</v>
      </c>
    </row>
    <row r="2915" spans="1:39">
      <c r="A2915">
        <v>10</v>
      </c>
      <c r="B2915">
        <v>143</v>
      </c>
      <c r="C2915">
        <v>2019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36</v>
      </c>
      <c r="N2915">
        <v>99</v>
      </c>
      <c r="O2915">
        <v>99</v>
      </c>
      <c r="P2915">
        <v>9999</v>
      </c>
      <c r="Q2915">
        <v>12</v>
      </c>
      <c r="R2915">
        <v>12</v>
      </c>
      <c r="S2915">
        <v>12</v>
      </c>
      <c r="T2915">
        <v>3.6397828262913649E-2</v>
      </c>
      <c r="U2915">
        <v>4.9769821061672111E-2</v>
      </c>
      <c r="V2915">
        <v>2</v>
      </c>
      <c r="W2915">
        <v>36</v>
      </c>
      <c r="X2915">
        <v>225.22571325388219</v>
      </c>
      <c r="Y2915">
        <v>207.88333333333327</v>
      </c>
      <c r="Z2915">
        <v>207.88333333333327</v>
      </c>
      <c r="AA2915">
        <v>36.092100551536745</v>
      </c>
      <c r="AB2915">
        <v>0</v>
      </c>
      <c r="AD2915">
        <v>0</v>
      </c>
      <c r="AE2915">
        <v>0</v>
      </c>
      <c r="AF2915">
        <v>0</v>
      </c>
      <c r="AG2915">
        <v>0</v>
      </c>
      <c r="AH2915">
        <v>1</v>
      </c>
      <c r="AI2915">
        <v>0</v>
      </c>
      <c r="AJ2915">
        <v>0</v>
      </c>
      <c r="AK2915">
        <v>0</v>
      </c>
      <c r="AL2915">
        <v>0</v>
      </c>
      <c r="AM2915">
        <v>0</v>
      </c>
    </row>
    <row r="2916" spans="1:39">
      <c r="A2916">
        <v>10</v>
      </c>
      <c r="B2916">
        <v>144</v>
      </c>
      <c r="C2916">
        <v>2019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37</v>
      </c>
      <c r="N2916">
        <v>99</v>
      </c>
      <c r="O2916">
        <v>99</v>
      </c>
      <c r="P2916">
        <v>9999</v>
      </c>
      <c r="Q2916">
        <v>20</v>
      </c>
      <c r="R2916">
        <v>24</v>
      </c>
      <c r="S2916">
        <v>24</v>
      </c>
      <c r="T2916">
        <v>7.2795656525827299E-2</v>
      </c>
      <c r="U2916">
        <v>0.10528174594750836</v>
      </c>
      <c r="V2916">
        <v>2</v>
      </c>
      <c r="W2916">
        <v>37</v>
      </c>
      <c r="X2916">
        <v>238.21821957385328</v>
      </c>
      <c r="Y2916">
        <v>219.87541666666661</v>
      </c>
      <c r="Z2916">
        <v>219.87541666666661</v>
      </c>
      <c r="AA2916">
        <v>43.165297402269779</v>
      </c>
      <c r="AB2916">
        <v>0</v>
      </c>
      <c r="AD2916">
        <v>1</v>
      </c>
      <c r="AE2916">
        <v>0</v>
      </c>
      <c r="AF2916">
        <v>0</v>
      </c>
      <c r="AG2916">
        <v>0</v>
      </c>
      <c r="AH2916">
        <v>3</v>
      </c>
      <c r="AI2916">
        <v>0</v>
      </c>
      <c r="AJ2916">
        <v>0</v>
      </c>
      <c r="AK2916">
        <v>0</v>
      </c>
      <c r="AL2916">
        <v>0</v>
      </c>
      <c r="AM2916">
        <v>0</v>
      </c>
    </row>
    <row r="2917" spans="1:39">
      <c r="A2917">
        <v>10</v>
      </c>
      <c r="B2917">
        <v>145</v>
      </c>
      <c r="C2917">
        <v>2019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38</v>
      </c>
      <c r="N2917">
        <v>99</v>
      </c>
      <c r="O2917">
        <v>99</v>
      </c>
      <c r="P2917">
        <v>9999</v>
      </c>
      <c r="Q2917">
        <v>25</v>
      </c>
      <c r="R2917">
        <v>27</v>
      </c>
      <c r="S2917">
        <v>27</v>
      </c>
      <c r="T2917">
        <v>8.1895113591555713E-2</v>
      </c>
      <c r="U2917">
        <v>0.11555712113446938</v>
      </c>
      <c r="V2917">
        <v>2</v>
      </c>
      <c r="W2917">
        <v>38</v>
      </c>
      <c r="X2917">
        <v>232.41603466955567</v>
      </c>
      <c r="Y2917">
        <v>214.51999999999995</v>
      </c>
      <c r="Z2917">
        <v>214.51999999999995</v>
      </c>
      <c r="AA2917">
        <v>38.55657930117016</v>
      </c>
      <c r="AB2917">
        <v>0</v>
      </c>
      <c r="AD2917">
        <v>1</v>
      </c>
      <c r="AE2917">
        <v>0</v>
      </c>
      <c r="AF2917">
        <v>0</v>
      </c>
      <c r="AG2917">
        <v>0</v>
      </c>
      <c r="AH2917">
        <v>4</v>
      </c>
      <c r="AI2917">
        <v>0</v>
      </c>
      <c r="AJ2917">
        <v>0</v>
      </c>
      <c r="AK2917">
        <v>0</v>
      </c>
      <c r="AL2917">
        <v>0</v>
      </c>
      <c r="AM2917">
        <v>0</v>
      </c>
    </row>
    <row r="2918" spans="1:39">
      <c r="A2918">
        <v>10</v>
      </c>
      <c r="B2918">
        <v>146</v>
      </c>
      <c r="C2918">
        <v>2019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39</v>
      </c>
      <c r="N2918">
        <v>99</v>
      </c>
      <c r="O2918">
        <v>99</v>
      </c>
      <c r="P2918">
        <v>9999</v>
      </c>
      <c r="Q2918">
        <v>23</v>
      </c>
      <c r="R2918">
        <v>28</v>
      </c>
      <c r="S2918">
        <v>28</v>
      </c>
      <c r="T2918">
        <v>8.492826594679849E-2</v>
      </c>
      <c r="U2918">
        <v>0.12007123951553804</v>
      </c>
      <c r="V2918">
        <v>2</v>
      </c>
      <c r="W2918">
        <v>39</v>
      </c>
      <c r="X2918">
        <v>232.87029871536913</v>
      </c>
      <c r="Y2918">
        <v>214.93928571428563</v>
      </c>
      <c r="Z2918">
        <v>214.93928571428563</v>
      </c>
      <c r="AA2918">
        <v>37.80720206602507</v>
      </c>
      <c r="AB2918">
        <v>0</v>
      </c>
      <c r="AD2918">
        <v>1</v>
      </c>
      <c r="AE2918">
        <v>0</v>
      </c>
      <c r="AF2918">
        <v>0</v>
      </c>
      <c r="AG2918">
        <v>0</v>
      </c>
      <c r="AH2918">
        <v>4</v>
      </c>
      <c r="AI2918">
        <v>1</v>
      </c>
      <c r="AJ2918">
        <v>0</v>
      </c>
      <c r="AK2918">
        <v>0</v>
      </c>
      <c r="AL2918">
        <v>0</v>
      </c>
      <c r="AM2918">
        <v>1</v>
      </c>
    </row>
    <row r="2919" spans="1:39">
      <c r="A2919">
        <v>10</v>
      </c>
      <c r="B2919">
        <v>147</v>
      </c>
      <c r="C2919">
        <v>2019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40</v>
      </c>
      <c r="N2919">
        <v>99</v>
      </c>
      <c r="O2919">
        <v>99</v>
      </c>
      <c r="P2919">
        <v>9999</v>
      </c>
      <c r="Q2919">
        <v>31</v>
      </c>
      <c r="R2919">
        <v>37</v>
      </c>
      <c r="S2919">
        <v>37</v>
      </c>
      <c r="T2919">
        <v>0.11222663714398376</v>
      </c>
      <c r="U2919">
        <v>0.15593978653682641</v>
      </c>
      <c r="V2919">
        <v>5</v>
      </c>
      <c r="W2919">
        <v>40</v>
      </c>
      <c r="X2919">
        <v>228.86972563028905</v>
      </c>
      <c r="Y2919">
        <v>211.24675675675672</v>
      </c>
      <c r="Z2919">
        <v>211.24675675675672</v>
      </c>
      <c r="AA2919">
        <v>42.140292976960808</v>
      </c>
      <c r="AB2919">
        <v>0</v>
      </c>
      <c r="AD2919">
        <v>0</v>
      </c>
      <c r="AE2919">
        <v>0</v>
      </c>
      <c r="AF2919">
        <v>0</v>
      </c>
      <c r="AG2919">
        <v>0</v>
      </c>
      <c r="AH2919">
        <v>3</v>
      </c>
      <c r="AI2919">
        <v>0</v>
      </c>
      <c r="AJ2919">
        <v>0</v>
      </c>
      <c r="AK2919">
        <v>0</v>
      </c>
      <c r="AL2919">
        <v>0</v>
      </c>
      <c r="AM2919">
        <v>1</v>
      </c>
    </row>
    <row r="2920" spans="1:39">
      <c r="A2920">
        <v>10</v>
      </c>
      <c r="B2920">
        <v>148</v>
      </c>
      <c r="C2920">
        <v>2019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41</v>
      </c>
      <c r="N2920">
        <v>99</v>
      </c>
      <c r="O2920">
        <v>99</v>
      </c>
      <c r="P2920">
        <v>9999</v>
      </c>
      <c r="Q2920">
        <v>29</v>
      </c>
      <c r="R2920">
        <v>34</v>
      </c>
      <c r="S2920">
        <v>34</v>
      </c>
      <c r="T2920">
        <v>0.10312718007825536</v>
      </c>
      <c r="U2920">
        <v>0.15095542255228481</v>
      </c>
      <c r="V2920">
        <v>5</v>
      </c>
      <c r="W2920">
        <v>41</v>
      </c>
      <c r="X2920">
        <v>241.10318016697465</v>
      </c>
      <c r="Y2920">
        <v>222.53823529411764</v>
      </c>
      <c r="Z2920">
        <v>222.53823529411764</v>
      </c>
      <c r="AA2920">
        <v>30.104553248596087</v>
      </c>
      <c r="AB2920">
        <v>0</v>
      </c>
      <c r="AD2920">
        <v>2</v>
      </c>
      <c r="AE2920">
        <v>0</v>
      </c>
      <c r="AF2920">
        <v>0</v>
      </c>
      <c r="AG2920">
        <v>0</v>
      </c>
      <c r="AH2920">
        <v>2</v>
      </c>
      <c r="AI2920">
        <v>0</v>
      </c>
      <c r="AJ2920">
        <v>1</v>
      </c>
      <c r="AK2920">
        <v>0</v>
      </c>
      <c r="AL2920">
        <v>1</v>
      </c>
      <c r="AM2920">
        <v>0</v>
      </c>
    </row>
    <row r="2921" spans="1:39">
      <c r="A2921">
        <v>10</v>
      </c>
      <c r="B2921">
        <v>149</v>
      </c>
      <c r="C2921">
        <v>2019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42</v>
      </c>
      <c r="N2921">
        <v>99</v>
      </c>
      <c r="O2921">
        <v>99</v>
      </c>
      <c r="P2921">
        <v>9999</v>
      </c>
      <c r="Q2921">
        <v>27</v>
      </c>
      <c r="R2921">
        <v>36</v>
      </c>
      <c r="S2921">
        <v>36</v>
      </c>
      <c r="T2921">
        <v>0.10919348478874094</v>
      </c>
      <c r="U2921">
        <v>0.14541681915898297</v>
      </c>
      <c r="V2921">
        <v>5</v>
      </c>
      <c r="W2921">
        <v>42</v>
      </c>
      <c r="X2921">
        <v>219.35385819188636</v>
      </c>
      <c r="Y2921">
        <v>202.46361111111111</v>
      </c>
      <c r="Z2921">
        <v>202.46361111111111</v>
      </c>
      <c r="AA2921">
        <v>39.48265443012636</v>
      </c>
      <c r="AB2921">
        <v>0</v>
      </c>
      <c r="AD2921">
        <v>2</v>
      </c>
      <c r="AE2921">
        <v>0</v>
      </c>
      <c r="AF2921">
        <v>0</v>
      </c>
      <c r="AG2921">
        <v>0</v>
      </c>
      <c r="AH2921">
        <v>2</v>
      </c>
      <c r="AI2921">
        <v>0</v>
      </c>
      <c r="AJ2921">
        <v>0</v>
      </c>
      <c r="AK2921">
        <v>0</v>
      </c>
      <c r="AL2921">
        <v>1</v>
      </c>
      <c r="AM2921">
        <v>1</v>
      </c>
    </row>
    <row r="2922" spans="1:39">
      <c r="A2922">
        <v>10</v>
      </c>
      <c r="B2922">
        <v>150</v>
      </c>
      <c r="C2922">
        <v>2019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43</v>
      </c>
      <c r="N2922">
        <v>99</v>
      </c>
      <c r="O2922">
        <v>99</v>
      </c>
      <c r="P2922">
        <v>9999</v>
      </c>
      <c r="Q2922">
        <v>53</v>
      </c>
      <c r="R2922">
        <v>65</v>
      </c>
      <c r="S2922">
        <v>65</v>
      </c>
      <c r="T2922">
        <v>0.19715490309078224</v>
      </c>
      <c r="U2922">
        <v>0.27143565803181074</v>
      </c>
      <c r="V2922">
        <v>5</v>
      </c>
      <c r="W2922">
        <v>43</v>
      </c>
      <c r="X2922">
        <v>226.77056421368457</v>
      </c>
      <c r="Y2922">
        <v>209.30923076923065</v>
      </c>
      <c r="Z2922">
        <v>209.30923076923065</v>
      </c>
      <c r="AA2922">
        <v>38.829991909811497</v>
      </c>
      <c r="AB2922">
        <v>0</v>
      </c>
      <c r="AD2922">
        <v>1</v>
      </c>
      <c r="AE2922">
        <v>0</v>
      </c>
      <c r="AF2922">
        <v>0</v>
      </c>
      <c r="AG2922">
        <v>0</v>
      </c>
      <c r="AH2922">
        <v>4</v>
      </c>
      <c r="AI2922">
        <v>0</v>
      </c>
      <c r="AJ2922">
        <v>1</v>
      </c>
      <c r="AK2922">
        <v>0</v>
      </c>
      <c r="AL2922">
        <v>0</v>
      </c>
      <c r="AM2922">
        <v>0</v>
      </c>
    </row>
    <row r="2923" spans="1:39">
      <c r="A2923">
        <v>10</v>
      </c>
      <c r="B2923">
        <v>151</v>
      </c>
      <c r="C2923">
        <v>2019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44</v>
      </c>
      <c r="N2923">
        <v>99</v>
      </c>
      <c r="O2923">
        <v>99</v>
      </c>
      <c r="P2923">
        <v>9999</v>
      </c>
      <c r="Q2923">
        <v>65</v>
      </c>
      <c r="R2923">
        <v>82</v>
      </c>
      <c r="S2923">
        <v>82</v>
      </c>
      <c r="T2923">
        <v>0.24871849312990996</v>
      </c>
      <c r="U2923">
        <v>0.31842350849745971</v>
      </c>
      <c r="V2923">
        <v>5</v>
      </c>
      <c r="W2923">
        <v>44</v>
      </c>
      <c r="X2923">
        <v>210.87466638480043</v>
      </c>
      <c r="Y2923">
        <v>194.63731707317072</v>
      </c>
      <c r="Z2923">
        <v>194.63731707317072</v>
      </c>
      <c r="AA2923">
        <v>40.886484022580674</v>
      </c>
      <c r="AB2923">
        <v>0</v>
      </c>
      <c r="AD2923">
        <v>0</v>
      </c>
      <c r="AE2923">
        <v>0</v>
      </c>
      <c r="AF2923">
        <v>0</v>
      </c>
      <c r="AG2923">
        <v>0</v>
      </c>
      <c r="AH2923">
        <v>4</v>
      </c>
      <c r="AI2923">
        <v>0</v>
      </c>
      <c r="AJ2923">
        <v>3</v>
      </c>
      <c r="AK2923">
        <v>0</v>
      </c>
      <c r="AL2923">
        <v>1</v>
      </c>
      <c r="AM2923">
        <v>0</v>
      </c>
    </row>
    <row r="2924" spans="1:39">
      <c r="A2924">
        <v>10</v>
      </c>
      <c r="B2924">
        <v>152</v>
      </c>
      <c r="C2924">
        <v>2019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45</v>
      </c>
      <c r="N2924">
        <v>99</v>
      </c>
      <c r="O2924">
        <v>99</v>
      </c>
      <c r="P2924">
        <v>9999</v>
      </c>
      <c r="Q2924">
        <v>84</v>
      </c>
      <c r="R2924">
        <v>115</v>
      </c>
      <c r="S2924">
        <v>115</v>
      </c>
      <c r="T2924">
        <v>0.34881252085292241</v>
      </c>
      <c r="U2924">
        <v>0.44902529677944225</v>
      </c>
      <c r="V2924">
        <v>8</v>
      </c>
      <c r="W2924">
        <v>45</v>
      </c>
      <c r="X2924">
        <v>212.03429271279839</v>
      </c>
      <c r="Y2924">
        <v>195.70765217391312</v>
      </c>
      <c r="Z2924">
        <v>195.70765217391312</v>
      </c>
      <c r="AA2924">
        <v>34.414961946688663</v>
      </c>
      <c r="AB2924">
        <v>0</v>
      </c>
      <c r="AD2924">
        <v>2</v>
      </c>
      <c r="AE2924">
        <v>0</v>
      </c>
      <c r="AF2924">
        <v>0</v>
      </c>
      <c r="AG2924">
        <v>0</v>
      </c>
      <c r="AH2924">
        <v>11</v>
      </c>
      <c r="AI2924">
        <v>1</v>
      </c>
      <c r="AJ2924">
        <v>2</v>
      </c>
      <c r="AK2924">
        <v>0</v>
      </c>
      <c r="AL2924">
        <v>2</v>
      </c>
      <c r="AM2924">
        <v>1</v>
      </c>
    </row>
    <row r="2925" spans="1:39">
      <c r="A2925">
        <v>10</v>
      </c>
      <c r="B2925">
        <v>153</v>
      </c>
      <c r="C2925">
        <v>2019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46</v>
      </c>
      <c r="N2925">
        <v>99</v>
      </c>
      <c r="O2925">
        <v>99</v>
      </c>
      <c r="P2925">
        <v>9999</v>
      </c>
      <c r="Q2925">
        <v>108</v>
      </c>
      <c r="R2925">
        <v>147</v>
      </c>
      <c r="S2925">
        <v>147</v>
      </c>
      <c r="T2925">
        <v>0.44587339622069205</v>
      </c>
      <c r="U2925">
        <v>0.5497458399324664</v>
      </c>
      <c r="V2925">
        <v>8</v>
      </c>
      <c r="W2925">
        <v>46</v>
      </c>
      <c r="X2925">
        <v>203.08495662620425</v>
      </c>
      <c r="Y2925">
        <v>187.44741496598635</v>
      </c>
      <c r="Z2925">
        <v>187.44741496598635</v>
      </c>
      <c r="AA2925">
        <v>36.650843390142221</v>
      </c>
      <c r="AB2925">
        <v>0</v>
      </c>
      <c r="AD2925">
        <v>3</v>
      </c>
      <c r="AE2925">
        <v>0</v>
      </c>
      <c r="AF2925">
        <v>0</v>
      </c>
      <c r="AG2925">
        <v>0</v>
      </c>
      <c r="AH2925">
        <v>8</v>
      </c>
      <c r="AI2925">
        <v>2</v>
      </c>
      <c r="AJ2925">
        <v>3</v>
      </c>
      <c r="AK2925">
        <v>0</v>
      </c>
      <c r="AL2925">
        <v>1</v>
      </c>
      <c r="AM2925">
        <v>0</v>
      </c>
    </row>
    <row r="2926" spans="1:39">
      <c r="A2926">
        <v>10</v>
      </c>
      <c r="B2926">
        <v>154</v>
      </c>
      <c r="C2926">
        <v>2019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47</v>
      </c>
      <c r="N2926">
        <v>99</v>
      </c>
      <c r="O2926">
        <v>99</v>
      </c>
      <c r="P2926">
        <v>9999</v>
      </c>
      <c r="Q2926">
        <v>109</v>
      </c>
      <c r="R2926">
        <v>159</v>
      </c>
      <c r="S2926">
        <v>159</v>
      </c>
      <c r="T2926">
        <v>0.48227122448360593</v>
      </c>
      <c r="U2926">
        <v>0.58926023682981055</v>
      </c>
      <c r="V2926">
        <v>8</v>
      </c>
      <c r="W2926">
        <v>47</v>
      </c>
      <c r="X2926">
        <v>201.25336440510512</v>
      </c>
      <c r="Y2926">
        <v>185.75685534591184</v>
      </c>
      <c r="Z2926">
        <v>185.75685534591184</v>
      </c>
      <c r="AA2926">
        <v>35.164190406812203</v>
      </c>
      <c r="AB2926">
        <v>0</v>
      </c>
      <c r="AD2926">
        <v>2</v>
      </c>
      <c r="AE2926">
        <v>0</v>
      </c>
      <c r="AF2926">
        <v>0</v>
      </c>
      <c r="AG2926">
        <v>1</v>
      </c>
      <c r="AH2926">
        <v>10</v>
      </c>
      <c r="AI2926">
        <v>0</v>
      </c>
      <c r="AJ2926">
        <v>1</v>
      </c>
      <c r="AK2926">
        <v>0</v>
      </c>
      <c r="AL2926">
        <v>1</v>
      </c>
      <c r="AM2926">
        <v>0</v>
      </c>
    </row>
    <row r="2927" spans="1:39">
      <c r="A2927">
        <v>10</v>
      </c>
      <c r="B2927">
        <v>155</v>
      </c>
      <c r="C2927">
        <v>2019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48</v>
      </c>
      <c r="N2927">
        <v>99</v>
      </c>
      <c r="O2927">
        <v>99</v>
      </c>
      <c r="P2927">
        <v>9999</v>
      </c>
      <c r="Q2927">
        <v>144</v>
      </c>
      <c r="R2927">
        <v>239</v>
      </c>
      <c r="S2927">
        <v>239</v>
      </c>
      <c r="T2927">
        <v>0.72492341290302997</v>
      </c>
      <c r="U2927">
        <v>0.88070856615511717</v>
      </c>
      <c r="V2927">
        <v>8</v>
      </c>
      <c r="W2927">
        <v>48</v>
      </c>
      <c r="X2927">
        <v>200.10938498710328</v>
      </c>
      <c r="Y2927">
        <v>184.70096234309628</v>
      </c>
      <c r="Z2927">
        <v>184.70096234309628</v>
      </c>
      <c r="AA2927">
        <v>35.503390425561697</v>
      </c>
      <c r="AB2927">
        <v>0</v>
      </c>
      <c r="AD2927">
        <v>5</v>
      </c>
      <c r="AE2927">
        <v>0</v>
      </c>
      <c r="AF2927">
        <v>0</v>
      </c>
      <c r="AG2927">
        <v>0</v>
      </c>
      <c r="AH2927">
        <v>17</v>
      </c>
      <c r="AI2927">
        <v>2</v>
      </c>
      <c r="AJ2927">
        <v>4</v>
      </c>
      <c r="AK2927">
        <v>0</v>
      </c>
      <c r="AL2927">
        <v>3</v>
      </c>
      <c r="AM2927">
        <v>0</v>
      </c>
    </row>
    <row r="2928" spans="1:39">
      <c r="A2928">
        <v>10</v>
      </c>
      <c r="B2928">
        <v>156</v>
      </c>
      <c r="C2928">
        <v>2019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49</v>
      </c>
      <c r="N2928">
        <v>99</v>
      </c>
      <c r="O2928">
        <v>99</v>
      </c>
      <c r="P2928">
        <v>9999</v>
      </c>
      <c r="Q2928">
        <v>166</v>
      </c>
      <c r="R2928">
        <v>288</v>
      </c>
      <c r="S2928">
        <v>288</v>
      </c>
      <c r="T2928">
        <v>0.87354787830992753</v>
      </c>
      <c r="U2928">
        <v>1.0603373989261244</v>
      </c>
      <c r="V2928">
        <v>8</v>
      </c>
      <c r="W2928">
        <v>49</v>
      </c>
      <c r="X2928">
        <v>199.93311363909956</v>
      </c>
      <c r="Y2928">
        <v>184.53826388888899</v>
      </c>
      <c r="Z2928">
        <v>184.53826388888899</v>
      </c>
      <c r="AA2928">
        <v>31.846270033418698</v>
      </c>
      <c r="AB2928">
        <v>0</v>
      </c>
      <c r="AD2928">
        <v>9</v>
      </c>
      <c r="AE2928">
        <v>0</v>
      </c>
      <c r="AF2928">
        <v>0</v>
      </c>
      <c r="AG2928">
        <v>0</v>
      </c>
      <c r="AH2928">
        <v>16</v>
      </c>
      <c r="AI2928">
        <v>1</v>
      </c>
      <c r="AJ2928">
        <v>6</v>
      </c>
      <c r="AK2928">
        <v>0</v>
      </c>
      <c r="AL2928">
        <v>3</v>
      </c>
      <c r="AM2928">
        <v>3</v>
      </c>
    </row>
    <row r="2929" spans="1:39">
      <c r="A2929">
        <v>10</v>
      </c>
      <c r="B2929">
        <v>157</v>
      </c>
      <c r="C2929">
        <v>2019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50</v>
      </c>
      <c r="N2929">
        <v>99</v>
      </c>
      <c r="O2929">
        <v>99</v>
      </c>
      <c r="P2929">
        <v>9999</v>
      </c>
      <c r="Q2929">
        <v>193</v>
      </c>
      <c r="R2929">
        <v>369</v>
      </c>
      <c r="S2929">
        <v>369</v>
      </c>
      <c r="T2929">
        <v>1.1192332190845944</v>
      </c>
      <c r="U2929">
        <v>1.330983594992325</v>
      </c>
      <c r="V2929">
        <v>11</v>
      </c>
      <c r="W2929">
        <v>50</v>
      </c>
      <c r="X2929">
        <v>195.87520956466329</v>
      </c>
      <c r="Y2929">
        <v>180.79281842818435</v>
      </c>
      <c r="Z2929">
        <v>180.79281842818435</v>
      </c>
      <c r="AA2929">
        <v>33.960083234631277</v>
      </c>
      <c r="AB2929">
        <v>0</v>
      </c>
      <c r="AD2929">
        <v>11</v>
      </c>
      <c r="AE2929">
        <v>0</v>
      </c>
      <c r="AF2929">
        <v>0</v>
      </c>
      <c r="AG2929">
        <v>0</v>
      </c>
      <c r="AH2929">
        <v>43</v>
      </c>
      <c r="AI2929">
        <v>6</v>
      </c>
      <c r="AJ2929">
        <v>7</v>
      </c>
      <c r="AK2929">
        <v>1</v>
      </c>
      <c r="AL2929">
        <v>5</v>
      </c>
      <c r="AM2929">
        <v>1</v>
      </c>
    </row>
    <row r="2930" spans="1:39">
      <c r="A2930">
        <v>10</v>
      </c>
      <c r="B2930">
        <v>158</v>
      </c>
      <c r="C2930">
        <v>2019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51</v>
      </c>
      <c r="N2930">
        <v>99</v>
      </c>
      <c r="O2930">
        <v>99</v>
      </c>
      <c r="P2930">
        <v>9999</v>
      </c>
      <c r="Q2930">
        <v>227</v>
      </c>
      <c r="R2930">
        <v>468</v>
      </c>
      <c r="S2930">
        <v>468</v>
      </c>
      <c r="T2930">
        <v>1.4195153022536324</v>
      </c>
      <c r="U2930">
        <v>1.6512328215709828</v>
      </c>
      <c r="V2930">
        <v>11</v>
      </c>
      <c r="W2930">
        <v>51</v>
      </c>
      <c r="X2930">
        <v>191.60004074413607</v>
      </c>
      <c r="Y2930">
        <v>176.84683760683771</v>
      </c>
      <c r="Z2930">
        <v>176.84683760683771</v>
      </c>
      <c r="AA2930">
        <v>31.692542846078325</v>
      </c>
      <c r="AB2930">
        <v>0</v>
      </c>
      <c r="AD2930">
        <v>8</v>
      </c>
      <c r="AE2930">
        <v>0</v>
      </c>
      <c r="AF2930">
        <v>0</v>
      </c>
      <c r="AG2930">
        <v>0</v>
      </c>
      <c r="AH2930">
        <v>29</v>
      </c>
      <c r="AI2930">
        <v>4</v>
      </c>
      <c r="AJ2930">
        <v>5</v>
      </c>
      <c r="AK2930">
        <v>0</v>
      </c>
      <c r="AL2930">
        <v>4</v>
      </c>
      <c r="AM2930">
        <v>0</v>
      </c>
    </row>
    <row r="2931" spans="1:39">
      <c r="A2931">
        <v>10</v>
      </c>
      <c r="B2931">
        <v>159</v>
      </c>
      <c r="C2931">
        <v>2019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52</v>
      </c>
      <c r="N2931">
        <v>99</v>
      </c>
      <c r="O2931">
        <v>99</v>
      </c>
      <c r="P2931">
        <v>9999</v>
      </c>
      <c r="Q2931">
        <v>263</v>
      </c>
      <c r="R2931">
        <v>585</v>
      </c>
      <c r="S2931">
        <v>585</v>
      </c>
      <c r="T2931">
        <v>1.7743941278170403</v>
      </c>
      <c r="U2931">
        <v>1.9933770984286072</v>
      </c>
      <c r="V2931">
        <v>11</v>
      </c>
      <c r="W2931">
        <v>52</v>
      </c>
      <c r="X2931">
        <v>185.04047559518835</v>
      </c>
      <c r="Y2931">
        <v>170.79235897435879</v>
      </c>
      <c r="Z2931">
        <v>170.79235897435879</v>
      </c>
      <c r="AA2931">
        <v>31.856960321584939</v>
      </c>
      <c r="AB2931">
        <v>0</v>
      </c>
      <c r="AD2931">
        <v>9</v>
      </c>
      <c r="AE2931">
        <v>0</v>
      </c>
      <c r="AF2931">
        <v>0</v>
      </c>
      <c r="AG2931">
        <v>3</v>
      </c>
      <c r="AH2931">
        <v>55</v>
      </c>
      <c r="AI2931">
        <v>7</v>
      </c>
      <c r="AJ2931">
        <v>12</v>
      </c>
      <c r="AK2931">
        <v>1</v>
      </c>
      <c r="AL2931">
        <v>11</v>
      </c>
      <c r="AM2931">
        <v>3</v>
      </c>
    </row>
    <row r="2932" spans="1:39">
      <c r="A2932">
        <v>10</v>
      </c>
      <c r="B2932">
        <v>160</v>
      </c>
      <c r="C2932">
        <v>2019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53</v>
      </c>
      <c r="N2932">
        <v>99</v>
      </c>
      <c r="O2932">
        <v>99</v>
      </c>
      <c r="P2932">
        <v>9999</v>
      </c>
      <c r="Q2932">
        <v>314</v>
      </c>
      <c r="R2932">
        <v>796</v>
      </c>
      <c r="S2932">
        <v>796</v>
      </c>
      <c r="T2932">
        <v>2.4143892747732725</v>
      </c>
      <c r="U2932">
        <v>2.7440664461626438</v>
      </c>
      <c r="V2932">
        <v>11</v>
      </c>
      <c r="W2932">
        <v>53</v>
      </c>
      <c r="X2932">
        <v>187.20381430445821</v>
      </c>
      <c r="Y2932">
        <v>172.78912060301516</v>
      </c>
      <c r="Z2932">
        <v>172.78912060301516</v>
      </c>
      <c r="AA2932">
        <v>31.744112930735625</v>
      </c>
      <c r="AB2932">
        <v>0</v>
      </c>
      <c r="AD2932">
        <v>16</v>
      </c>
      <c r="AE2932">
        <v>0</v>
      </c>
      <c r="AF2932">
        <v>0</v>
      </c>
      <c r="AG2932">
        <v>1</v>
      </c>
      <c r="AH2932">
        <v>51</v>
      </c>
      <c r="AI2932">
        <v>6</v>
      </c>
      <c r="AJ2932">
        <v>9</v>
      </c>
      <c r="AK2932">
        <v>1</v>
      </c>
      <c r="AL2932">
        <v>7</v>
      </c>
      <c r="AM2932">
        <v>5</v>
      </c>
    </row>
    <row r="2933" spans="1:39">
      <c r="A2933">
        <v>10</v>
      </c>
      <c r="B2933">
        <v>161</v>
      </c>
      <c r="C2933">
        <v>2019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54</v>
      </c>
      <c r="N2933">
        <v>99</v>
      </c>
      <c r="O2933">
        <v>99</v>
      </c>
      <c r="P2933">
        <v>9999</v>
      </c>
      <c r="Q2933">
        <v>342</v>
      </c>
      <c r="R2933">
        <v>1003</v>
      </c>
      <c r="S2933">
        <v>1003</v>
      </c>
      <c r="T2933">
        <v>3.0422518123085318</v>
      </c>
      <c r="U2933">
        <v>3.3147736285148279</v>
      </c>
      <c r="V2933">
        <v>11</v>
      </c>
      <c r="W2933">
        <v>54</v>
      </c>
      <c r="X2933">
        <v>179.46761017057156</v>
      </c>
      <c r="Y2933">
        <v>165.64860418743751</v>
      </c>
      <c r="Z2933">
        <v>165.64860418743751</v>
      </c>
      <c r="AA2933">
        <v>29.174913503078805</v>
      </c>
      <c r="AB2933">
        <v>0</v>
      </c>
      <c r="AD2933">
        <v>20</v>
      </c>
      <c r="AE2933">
        <v>0</v>
      </c>
      <c r="AF2933">
        <v>0</v>
      </c>
      <c r="AG2933">
        <v>3</v>
      </c>
      <c r="AH2933">
        <v>89</v>
      </c>
      <c r="AI2933">
        <v>16</v>
      </c>
      <c r="AJ2933">
        <v>15</v>
      </c>
      <c r="AK2933">
        <v>3</v>
      </c>
      <c r="AL2933">
        <v>9</v>
      </c>
      <c r="AM2933">
        <v>2</v>
      </c>
    </row>
    <row r="2934" spans="1:39">
      <c r="A2934">
        <v>10</v>
      </c>
      <c r="B2934">
        <v>162</v>
      </c>
      <c r="C2934">
        <v>2019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55</v>
      </c>
      <c r="N2934">
        <v>99</v>
      </c>
      <c r="O2934">
        <v>99</v>
      </c>
      <c r="P2934">
        <v>9999</v>
      </c>
      <c r="Q2934">
        <v>376</v>
      </c>
      <c r="R2934">
        <v>1288</v>
      </c>
      <c r="S2934">
        <v>1288</v>
      </c>
      <c r="T2934">
        <v>3.9067002335527312</v>
      </c>
      <c r="U2934">
        <v>4.2294691607466648</v>
      </c>
      <c r="V2934">
        <v>13.99068322981366</v>
      </c>
      <c r="W2934">
        <v>55</v>
      </c>
      <c r="X2934">
        <v>178.32126538495197</v>
      </c>
      <c r="Y2934">
        <v>164.59052795031059</v>
      </c>
      <c r="Z2934">
        <v>164.59052795031059</v>
      </c>
      <c r="AA2934">
        <v>29.277628240765718</v>
      </c>
      <c r="AB2934">
        <v>0</v>
      </c>
      <c r="AD2934">
        <v>43</v>
      </c>
      <c r="AE2934">
        <v>0</v>
      </c>
      <c r="AF2934">
        <v>0</v>
      </c>
      <c r="AG2934">
        <v>3</v>
      </c>
      <c r="AH2934">
        <v>115</v>
      </c>
      <c r="AI2934">
        <v>15</v>
      </c>
      <c r="AJ2934">
        <v>25</v>
      </c>
      <c r="AK2934">
        <v>3</v>
      </c>
      <c r="AL2934">
        <v>17</v>
      </c>
      <c r="AM2934">
        <v>5</v>
      </c>
    </row>
    <row r="2935" spans="1:39">
      <c r="A2935">
        <v>10</v>
      </c>
      <c r="B2935">
        <v>163</v>
      </c>
      <c r="C2935">
        <v>2019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56</v>
      </c>
      <c r="N2935">
        <v>99</v>
      </c>
      <c r="O2935">
        <v>99</v>
      </c>
      <c r="P2935">
        <v>9999</v>
      </c>
      <c r="Q2935">
        <v>422</v>
      </c>
      <c r="R2935">
        <v>1593</v>
      </c>
      <c r="S2935">
        <v>1593</v>
      </c>
      <c r="T2935">
        <v>4.8318117019017883</v>
      </c>
      <c r="U2935">
        <v>5.1257127901856245</v>
      </c>
      <c r="V2935">
        <v>14</v>
      </c>
      <c r="W2935">
        <v>56</v>
      </c>
      <c r="X2935">
        <v>174.7316707235542</v>
      </c>
      <c r="Y2935">
        <v>161.27733207784053</v>
      </c>
      <c r="Z2935">
        <v>161.27733207784053</v>
      </c>
      <c r="AA2935">
        <v>28.728703737403073</v>
      </c>
      <c r="AB2935">
        <v>0</v>
      </c>
      <c r="AD2935">
        <v>41</v>
      </c>
      <c r="AE2935">
        <v>0</v>
      </c>
      <c r="AF2935">
        <v>0</v>
      </c>
      <c r="AG2935">
        <v>6</v>
      </c>
      <c r="AH2935">
        <v>137</v>
      </c>
      <c r="AI2935">
        <v>18</v>
      </c>
      <c r="AJ2935">
        <v>28</v>
      </c>
      <c r="AK2935">
        <v>1</v>
      </c>
      <c r="AL2935">
        <v>25</v>
      </c>
      <c r="AM2935">
        <v>10</v>
      </c>
    </row>
    <row r="2936" spans="1:39">
      <c r="A2936">
        <v>10</v>
      </c>
      <c r="B2936">
        <v>164</v>
      </c>
      <c r="C2936">
        <v>2019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57</v>
      </c>
      <c r="N2936">
        <v>99</v>
      </c>
      <c r="O2936">
        <v>99</v>
      </c>
      <c r="P2936">
        <v>9999</v>
      </c>
      <c r="Q2936">
        <v>459</v>
      </c>
      <c r="R2936">
        <v>2075</v>
      </c>
      <c r="S2936">
        <v>2075</v>
      </c>
      <c r="T2936">
        <v>6.2937911371288191</v>
      </c>
      <c r="U2936">
        <v>6.5386741396281005</v>
      </c>
      <c r="V2936">
        <v>14</v>
      </c>
      <c r="W2936">
        <v>57</v>
      </c>
      <c r="X2936">
        <v>171.12156013001072</v>
      </c>
      <c r="Y2936">
        <v>157.9451999999998</v>
      </c>
      <c r="Z2936">
        <v>157.9451999999998</v>
      </c>
      <c r="AA2936">
        <v>27.727238944151111</v>
      </c>
      <c r="AB2936">
        <v>0</v>
      </c>
      <c r="AD2936">
        <v>50</v>
      </c>
      <c r="AE2936">
        <v>1</v>
      </c>
      <c r="AF2936">
        <v>0</v>
      </c>
      <c r="AG2936">
        <v>8</v>
      </c>
      <c r="AH2936">
        <v>181</v>
      </c>
      <c r="AI2936">
        <v>27</v>
      </c>
      <c r="AJ2936">
        <v>39</v>
      </c>
      <c r="AK2936">
        <v>6</v>
      </c>
      <c r="AL2936">
        <v>19</v>
      </c>
      <c r="AM2936">
        <v>8</v>
      </c>
    </row>
    <row r="2937" spans="1:39">
      <c r="A2937">
        <v>10</v>
      </c>
      <c r="B2937">
        <v>165</v>
      </c>
      <c r="C2937">
        <v>2019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58</v>
      </c>
      <c r="N2937">
        <v>99</v>
      </c>
      <c r="O2937">
        <v>99</v>
      </c>
      <c r="P2937">
        <v>9999</v>
      </c>
      <c r="Q2937">
        <v>449</v>
      </c>
      <c r="R2937">
        <v>2431</v>
      </c>
      <c r="S2937">
        <v>2431</v>
      </c>
      <c r="T2937">
        <v>7.3735933755952576</v>
      </c>
      <c r="U2937">
        <v>7.5381040591073774</v>
      </c>
      <c r="V2937">
        <v>14.001234060057589</v>
      </c>
      <c r="W2937">
        <v>58</v>
      </c>
      <c r="X2937">
        <v>168.38767758275733</v>
      </c>
      <c r="Y2937">
        <v>155.42182640888524</v>
      </c>
      <c r="Z2937">
        <v>155.42182640888524</v>
      </c>
      <c r="AA2937">
        <v>27.676738847961545</v>
      </c>
      <c r="AB2937">
        <v>0</v>
      </c>
      <c r="AD2937">
        <v>84</v>
      </c>
      <c r="AE2937">
        <v>0</v>
      </c>
      <c r="AF2937">
        <v>0</v>
      </c>
      <c r="AG2937">
        <v>1</v>
      </c>
      <c r="AH2937">
        <v>186</v>
      </c>
      <c r="AI2937">
        <v>34</v>
      </c>
      <c r="AJ2937">
        <v>46</v>
      </c>
      <c r="AK2937">
        <v>11</v>
      </c>
      <c r="AL2937">
        <v>39</v>
      </c>
      <c r="AM2937">
        <v>9</v>
      </c>
    </row>
    <row r="2938" spans="1:39">
      <c r="A2938">
        <v>10</v>
      </c>
      <c r="B2938">
        <v>166</v>
      </c>
      <c r="C2938">
        <v>2019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59</v>
      </c>
      <c r="N2938">
        <v>99</v>
      </c>
      <c r="O2938">
        <v>99</v>
      </c>
      <c r="P2938">
        <v>9999</v>
      </c>
      <c r="Q2938">
        <v>459</v>
      </c>
      <c r="R2938">
        <v>2807</v>
      </c>
      <c r="S2938">
        <v>2807</v>
      </c>
      <c r="T2938">
        <v>8.5140586611665512</v>
      </c>
      <c r="U2938">
        <v>8.588832047982045</v>
      </c>
      <c r="V2938">
        <v>14.001068756679723</v>
      </c>
      <c r="W2938">
        <v>59</v>
      </c>
      <c r="X2938">
        <v>166.15936941426028</v>
      </c>
      <c r="Y2938">
        <v>153.36509796936224</v>
      </c>
      <c r="Z2938">
        <v>153.36509796936224</v>
      </c>
      <c r="AA2938">
        <v>27.705029235511606</v>
      </c>
      <c r="AB2938">
        <v>0</v>
      </c>
      <c r="AD2938">
        <v>76</v>
      </c>
      <c r="AE2938">
        <v>0</v>
      </c>
      <c r="AF2938">
        <v>0</v>
      </c>
      <c r="AG2938">
        <v>5</v>
      </c>
      <c r="AH2938">
        <v>238</v>
      </c>
      <c r="AI2938">
        <v>37</v>
      </c>
      <c r="AJ2938">
        <v>40</v>
      </c>
      <c r="AK2938">
        <v>12</v>
      </c>
      <c r="AL2938">
        <v>22</v>
      </c>
      <c r="AM2938">
        <v>18</v>
      </c>
    </row>
    <row r="2939" spans="1:39">
      <c r="A2939">
        <v>10</v>
      </c>
      <c r="B2939">
        <v>167</v>
      </c>
      <c r="C2939">
        <v>2019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60</v>
      </c>
      <c r="N2939">
        <v>99</v>
      </c>
      <c r="O2939">
        <v>99</v>
      </c>
      <c r="P2939">
        <v>9999</v>
      </c>
      <c r="Q2939">
        <v>475</v>
      </c>
      <c r="R2939">
        <v>3188</v>
      </c>
      <c r="S2939">
        <v>3188</v>
      </c>
      <c r="T2939">
        <v>9.6696897085140563</v>
      </c>
      <c r="U2939">
        <v>9.5136946213479483</v>
      </c>
      <c r="V2939">
        <v>16.998117942283564</v>
      </c>
      <c r="W2939">
        <v>60</v>
      </c>
      <c r="X2939">
        <v>162.05559580822461</v>
      </c>
      <c r="Y2939">
        <v>149.57731493099124</v>
      </c>
      <c r="Z2939">
        <v>149.57731493099124</v>
      </c>
      <c r="AA2939">
        <v>26.532928283877464</v>
      </c>
      <c r="AB2939">
        <v>0</v>
      </c>
      <c r="AD2939">
        <v>136</v>
      </c>
      <c r="AE2939">
        <v>1</v>
      </c>
      <c r="AF2939">
        <v>0</v>
      </c>
      <c r="AG2939">
        <v>6</v>
      </c>
      <c r="AH2939">
        <v>278</v>
      </c>
      <c r="AI2939">
        <v>53</v>
      </c>
      <c r="AJ2939">
        <v>54</v>
      </c>
      <c r="AK2939">
        <v>20</v>
      </c>
      <c r="AL2939">
        <v>20</v>
      </c>
      <c r="AM2939">
        <v>11</v>
      </c>
    </row>
    <row r="2940" spans="1:39">
      <c r="A2940">
        <v>10</v>
      </c>
      <c r="B2940">
        <v>168</v>
      </c>
      <c r="C2940">
        <v>2019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61</v>
      </c>
      <c r="N2940">
        <v>99</v>
      </c>
      <c r="O2940">
        <v>99</v>
      </c>
      <c r="P2940">
        <v>9999</v>
      </c>
      <c r="Q2940">
        <v>467</v>
      </c>
      <c r="R2940">
        <v>3293</v>
      </c>
      <c r="S2940">
        <v>3293</v>
      </c>
      <c r="T2940">
        <v>9.9881707058145519</v>
      </c>
      <c r="U2940">
        <v>9.6797222434589827</v>
      </c>
      <c r="V2940">
        <v>17</v>
      </c>
      <c r="W2940">
        <v>61</v>
      </c>
      <c r="X2940">
        <v>159.62624681725836</v>
      </c>
      <c r="Y2940">
        <v>147.33502581232932</v>
      </c>
      <c r="Z2940">
        <v>147.33502581232932</v>
      </c>
      <c r="AA2940">
        <v>26.65465402076142</v>
      </c>
      <c r="AB2940">
        <v>0</v>
      </c>
      <c r="AD2940">
        <v>102</v>
      </c>
      <c r="AE2940">
        <v>0</v>
      </c>
      <c r="AF2940">
        <v>0</v>
      </c>
      <c r="AG2940">
        <v>10</v>
      </c>
      <c r="AH2940">
        <v>265</v>
      </c>
      <c r="AI2940">
        <v>43</v>
      </c>
      <c r="AJ2940">
        <v>56</v>
      </c>
      <c r="AK2940">
        <v>24</v>
      </c>
      <c r="AL2940">
        <v>23</v>
      </c>
      <c r="AM2940">
        <v>14</v>
      </c>
    </row>
    <row r="2941" spans="1:39">
      <c r="A2941">
        <v>10</v>
      </c>
      <c r="B2941">
        <v>169</v>
      </c>
      <c r="C2941">
        <v>2019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62</v>
      </c>
      <c r="N2941">
        <v>99</v>
      </c>
      <c r="O2941">
        <v>99</v>
      </c>
      <c r="P2941">
        <v>9999</v>
      </c>
      <c r="Q2941">
        <v>456</v>
      </c>
      <c r="R2941">
        <v>3326</v>
      </c>
      <c r="S2941">
        <v>3326</v>
      </c>
      <c r="T2941">
        <v>10.088264733537562</v>
      </c>
      <c r="U2941">
        <v>9.5359966724886718</v>
      </c>
      <c r="V2941">
        <v>17</v>
      </c>
      <c r="W2941">
        <v>62</v>
      </c>
      <c r="X2941">
        <v>155.69583093640219</v>
      </c>
      <c r="Y2941">
        <v>143.70725195429998</v>
      </c>
      <c r="Z2941">
        <v>143.70725195429998</v>
      </c>
      <c r="AA2941">
        <v>25.72640504892836</v>
      </c>
      <c r="AB2941">
        <v>0</v>
      </c>
      <c r="AD2941">
        <v>122</v>
      </c>
      <c r="AE2941">
        <v>0</v>
      </c>
      <c r="AF2941">
        <v>0</v>
      </c>
      <c r="AG2941">
        <v>15</v>
      </c>
      <c r="AH2941">
        <v>316</v>
      </c>
      <c r="AI2941">
        <v>41</v>
      </c>
      <c r="AJ2941">
        <v>47</v>
      </c>
      <c r="AK2941">
        <v>31</v>
      </c>
      <c r="AL2941">
        <v>25</v>
      </c>
      <c r="AM2941">
        <v>15</v>
      </c>
    </row>
    <row r="2942" spans="1:39">
      <c r="A2942">
        <v>10</v>
      </c>
      <c r="B2942">
        <v>170</v>
      </c>
      <c r="C2942">
        <v>2019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63</v>
      </c>
      <c r="N2942">
        <v>99</v>
      </c>
      <c r="O2942">
        <v>99</v>
      </c>
      <c r="P2942">
        <v>9999</v>
      </c>
      <c r="Q2942">
        <v>416</v>
      </c>
      <c r="R2942">
        <v>3169</v>
      </c>
      <c r="S2942">
        <v>3169</v>
      </c>
      <c r="T2942">
        <v>9.6120598137644482</v>
      </c>
      <c r="U2942">
        <v>8.8359615746496196</v>
      </c>
      <c r="V2942">
        <v>16.995266645629538</v>
      </c>
      <c r="W2942">
        <v>63</v>
      </c>
      <c r="X2942">
        <v>151.41354132514073</v>
      </c>
      <c r="Y2942">
        <v>139.75469864310503</v>
      </c>
      <c r="Z2942">
        <v>139.75469864310503</v>
      </c>
      <c r="AA2942">
        <v>25.957983711706358</v>
      </c>
      <c r="AB2942">
        <v>0</v>
      </c>
      <c r="AD2942">
        <v>107</v>
      </c>
      <c r="AE2942">
        <v>0</v>
      </c>
      <c r="AF2942">
        <v>0</v>
      </c>
      <c r="AG2942">
        <v>13</v>
      </c>
      <c r="AH2942">
        <v>287</v>
      </c>
      <c r="AI2942">
        <v>35</v>
      </c>
      <c r="AJ2942">
        <v>41</v>
      </c>
      <c r="AK2942">
        <v>38</v>
      </c>
      <c r="AL2942">
        <v>23</v>
      </c>
      <c r="AM2942">
        <v>6</v>
      </c>
    </row>
    <row r="2943" spans="1:39">
      <c r="A2943">
        <v>10</v>
      </c>
      <c r="B2943">
        <v>171</v>
      </c>
      <c r="C2943">
        <v>2019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64</v>
      </c>
      <c r="N2943">
        <v>99</v>
      </c>
      <c r="O2943">
        <v>99</v>
      </c>
      <c r="P2943">
        <v>9999</v>
      </c>
      <c r="Q2943">
        <v>391</v>
      </c>
      <c r="R2943">
        <v>2444</v>
      </c>
      <c r="S2943">
        <v>2444</v>
      </c>
      <c r="T2943">
        <v>7.4130243562134108</v>
      </c>
      <c r="U2943">
        <v>6.6996627319525723</v>
      </c>
      <c r="V2943">
        <v>17</v>
      </c>
      <c r="W2943">
        <v>64</v>
      </c>
      <c r="X2943">
        <v>148.86235200451097</v>
      </c>
      <c r="Y2943">
        <v>137.3999509001635</v>
      </c>
      <c r="Z2943">
        <v>137.3999509001635</v>
      </c>
      <c r="AA2943">
        <v>25.163545731766327</v>
      </c>
      <c r="AB2943">
        <v>0</v>
      </c>
      <c r="AD2943">
        <v>133</v>
      </c>
      <c r="AE2943">
        <v>0</v>
      </c>
      <c r="AF2943">
        <v>0</v>
      </c>
      <c r="AG2943">
        <v>9</v>
      </c>
      <c r="AH2943">
        <v>234</v>
      </c>
      <c r="AI2943">
        <v>39</v>
      </c>
      <c r="AJ2943">
        <v>28</v>
      </c>
      <c r="AK2943">
        <v>48</v>
      </c>
      <c r="AL2943">
        <v>19</v>
      </c>
      <c r="AM2943">
        <v>6</v>
      </c>
    </row>
    <row r="2944" spans="1:39">
      <c r="A2944">
        <v>10</v>
      </c>
      <c r="B2944">
        <v>172</v>
      </c>
      <c r="C2944">
        <v>2019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65</v>
      </c>
      <c r="N2944">
        <v>99</v>
      </c>
      <c r="O2944">
        <v>99</v>
      </c>
      <c r="P2944">
        <v>9999</v>
      </c>
      <c r="Q2944">
        <v>380</v>
      </c>
      <c r="R2944">
        <v>2745</v>
      </c>
      <c r="S2944">
        <v>2745</v>
      </c>
      <c r="T2944">
        <v>8.3260032151414975</v>
      </c>
      <c r="U2944">
        <v>7.4466934611560767</v>
      </c>
      <c r="V2944">
        <v>17</v>
      </c>
      <c r="W2944">
        <v>65</v>
      </c>
      <c r="X2944">
        <v>147.31747469544749</v>
      </c>
      <c r="Y2944">
        <v>135.97402914389801</v>
      </c>
      <c r="Z2944">
        <v>135.97402914389801</v>
      </c>
      <c r="AA2944">
        <v>25.101190559776899</v>
      </c>
      <c r="AB2944">
        <v>0</v>
      </c>
      <c r="AD2944">
        <v>140</v>
      </c>
      <c r="AE2944">
        <v>0</v>
      </c>
      <c r="AF2944">
        <v>0</v>
      </c>
      <c r="AG2944">
        <v>15</v>
      </c>
      <c r="AH2944">
        <v>256</v>
      </c>
      <c r="AI2944">
        <v>36</v>
      </c>
      <c r="AJ2944">
        <v>39</v>
      </c>
      <c r="AK2944">
        <v>52</v>
      </c>
      <c r="AL2944">
        <v>16</v>
      </c>
      <c r="AM2944">
        <v>1</v>
      </c>
    </row>
    <row r="2945" spans="1:39">
      <c r="A2945">
        <v>10</v>
      </c>
      <c r="B2945">
        <v>173</v>
      </c>
      <c r="C2945">
        <v>2019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66</v>
      </c>
      <c r="N2945">
        <v>99</v>
      </c>
      <c r="O2945">
        <v>99</v>
      </c>
      <c r="P2945">
        <v>9999</v>
      </c>
    </row>
    <row r="2946" spans="1:39">
      <c r="A2946">
        <v>10</v>
      </c>
      <c r="B2946">
        <v>174</v>
      </c>
      <c r="C2946">
        <v>2019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67</v>
      </c>
      <c r="N2946">
        <v>99</v>
      </c>
      <c r="O2946">
        <v>99</v>
      </c>
      <c r="P2946">
        <v>9999</v>
      </c>
    </row>
    <row r="2947" spans="1:39">
      <c r="A2947">
        <v>10</v>
      </c>
      <c r="B2947">
        <v>175</v>
      </c>
      <c r="C2947">
        <v>2019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68</v>
      </c>
      <c r="N2947">
        <v>99</v>
      </c>
      <c r="O2947">
        <v>99</v>
      </c>
      <c r="P2947">
        <v>9999</v>
      </c>
    </row>
    <row r="2948" spans="1:39">
      <c r="A2948">
        <v>10</v>
      </c>
      <c r="B2948">
        <v>176</v>
      </c>
      <c r="C2948">
        <v>2018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0</v>
      </c>
      <c r="N2948">
        <v>99</v>
      </c>
      <c r="O2948">
        <v>99</v>
      </c>
      <c r="P2948">
        <v>9999</v>
      </c>
      <c r="Q2948">
        <v>2</v>
      </c>
      <c r="R2948">
        <v>2</v>
      </c>
      <c r="S2948">
        <v>0</v>
      </c>
      <c r="T2948">
        <v>6.040471156750226E-3</v>
      </c>
      <c r="U2948">
        <v>0</v>
      </c>
      <c r="V2948">
        <v>15.5</v>
      </c>
      <c r="X2948">
        <v>141.65763813651137</v>
      </c>
      <c r="Y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</row>
    <row r="2949" spans="1:39">
      <c r="A2949">
        <v>10</v>
      </c>
      <c r="B2949">
        <v>177</v>
      </c>
      <c r="C2949">
        <v>2018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35</v>
      </c>
      <c r="N2949">
        <v>99</v>
      </c>
      <c r="O2949">
        <v>99</v>
      </c>
      <c r="P2949">
        <v>9999</v>
      </c>
      <c r="Q2949">
        <v>43</v>
      </c>
      <c r="R2949">
        <v>82</v>
      </c>
      <c r="S2949">
        <v>82</v>
      </c>
      <c r="T2949">
        <v>0.24765931742675928</v>
      </c>
      <c r="U2949">
        <v>0.34965573190608151</v>
      </c>
      <c r="V2949">
        <v>2</v>
      </c>
      <c r="W2949">
        <v>35</v>
      </c>
      <c r="X2949">
        <v>234.09349153079839</v>
      </c>
      <c r="Y2949">
        <v>216.06829268292671</v>
      </c>
      <c r="Z2949">
        <v>216.06829268292671</v>
      </c>
      <c r="AA2949">
        <v>53.859743050587838</v>
      </c>
      <c r="AB2949">
        <v>0</v>
      </c>
      <c r="AD2949">
        <v>1</v>
      </c>
      <c r="AE2949">
        <v>0</v>
      </c>
      <c r="AF2949">
        <v>0</v>
      </c>
      <c r="AG2949">
        <v>0</v>
      </c>
      <c r="AH2949">
        <v>4</v>
      </c>
      <c r="AI2949">
        <v>1</v>
      </c>
      <c r="AJ2949">
        <v>0</v>
      </c>
      <c r="AK2949">
        <v>0</v>
      </c>
      <c r="AL2949">
        <v>0</v>
      </c>
      <c r="AM2949">
        <v>0</v>
      </c>
    </row>
    <row r="2950" spans="1:39">
      <c r="A2950">
        <v>10</v>
      </c>
      <c r="B2950">
        <v>178</v>
      </c>
      <c r="C2950">
        <v>2018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36</v>
      </c>
      <c r="N2950">
        <v>99</v>
      </c>
      <c r="O2950">
        <v>99</v>
      </c>
      <c r="P2950">
        <v>9999</v>
      </c>
      <c r="Q2950">
        <v>24</v>
      </c>
      <c r="R2950">
        <v>23</v>
      </c>
      <c r="S2950">
        <v>23</v>
      </c>
      <c r="T2950">
        <v>6.9465418302627605E-2</v>
      </c>
      <c r="U2950">
        <v>0.10646604181643836</v>
      </c>
      <c r="V2950">
        <v>2</v>
      </c>
      <c r="W2950">
        <v>36</v>
      </c>
      <c r="X2950">
        <v>254.12407555702103</v>
      </c>
      <c r="Y2950">
        <v>234.55652173913043</v>
      </c>
      <c r="Z2950">
        <v>234.55652173913043</v>
      </c>
      <c r="AA2950">
        <v>30.414710772584524</v>
      </c>
      <c r="AB2950">
        <v>0</v>
      </c>
      <c r="AD2950">
        <v>0</v>
      </c>
      <c r="AE2950">
        <v>0</v>
      </c>
      <c r="AF2950">
        <v>0</v>
      </c>
      <c r="AG2950">
        <v>0</v>
      </c>
      <c r="AH2950">
        <v>4</v>
      </c>
      <c r="AI2950">
        <v>0</v>
      </c>
      <c r="AJ2950">
        <v>1</v>
      </c>
      <c r="AK2950">
        <v>0</v>
      </c>
      <c r="AL2950">
        <v>0</v>
      </c>
      <c r="AM2950">
        <v>0</v>
      </c>
    </row>
    <row r="2951" spans="1:39">
      <c r="A2951">
        <v>10</v>
      </c>
      <c r="B2951">
        <v>179</v>
      </c>
      <c r="C2951">
        <v>2018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37</v>
      </c>
      <c r="N2951">
        <v>99</v>
      </c>
      <c r="O2951">
        <v>99</v>
      </c>
      <c r="P2951">
        <v>9999</v>
      </c>
      <c r="Q2951">
        <v>14</v>
      </c>
      <c r="R2951">
        <v>16</v>
      </c>
      <c r="S2951">
        <v>16</v>
      </c>
      <c r="T2951">
        <v>4.8323769254001808E-2</v>
      </c>
      <c r="U2951">
        <v>7.089579013519931E-2</v>
      </c>
      <c r="V2951">
        <v>2</v>
      </c>
      <c r="W2951">
        <v>37</v>
      </c>
      <c r="X2951">
        <v>243.25568797399785</v>
      </c>
      <c r="Y2951">
        <v>224.52500000000001</v>
      </c>
      <c r="Z2951">
        <v>224.52500000000001</v>
      </c>
      <c r="AA2951">
        <v>39.351294451390316</v>
      </c>
      <c r="AB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1</v>
      </c>
      <c r="AM2951">
        <v>0</v>
      </c>
    </row>
    <row r="2952" spans="1:39">
      <c r="A2952">
        <v>10</v>
      </c>
      <c r="B2952">
        <v>180</v>
      </c>
      <c r="C2952">
        <v>2018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38</v>
      </c>
      <c r="N2952">
        <v>99</v>
      </c>
      <c r="O2952">
        <v>99</v>
      </c>
      <c r="P2952">
        <v>9999</v>
      </c>
      <c r="Q2952">
        <v>27</v>
      </c>
      <c r="R2952">
        <v>36</v>
      </c>
      <c r="S2952">
        <v>36</v>
      </c>
      <c r="T2952">
        <v>0.10872848082150406</v>
      </c>
      <c r="U2952">
        <v>0.16527220912655621</v>
      </c>
      <c r="V2952">
        <v>2</v>
      </c>
      <c r="W2952">
        <v>38</v>
      </c>
      <c r="X2952">
        <v>252.03442879499215</v>
      </c>
      <c r="Y2952">
        <v>232.62777777777779</v>
      </c>
      <c r="Z2952">
        <v>232.62777777777779</v>
      </c>
      <c r="AA2952">
        <v>37.718074146010245</v>
      </c>
      <c r="AB2952">
        <v>0</v>
      </c>
      <c r="AD2952">
        <v>0</v>
      </c>
      <c r="AE2952">
        <v>0</v>
      </c>
      <c r="AF2952">
        <v>0</v>
      </c>
      <c r="AG2952">
        <v>0</v>
      </c>
      <c r="AH2952">
        <v>3</v>
      </c>
      <c r="AI2952">
        <v>0</v>
      </c>
      <c r="AJ2952">
        <v>0</v>
      </c>
      <c r="AK2952">
        <v>0</v>
      </c>
      <c r="AL2952">
        <v>0</v>
      </c>
      <c r="AM2952">
        <v>1</v>
      </c>
    </row>
    <row r="2953" spans="1:39">
      <c r="A2953">
        <v>10</v>
      </c>
      <c r="B2953">
        <v>181</v>
      </c>
      <c r="C2953">
        <v>2018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39</v>
      </c>
      <c r="N2953">
        <v>99</v>
      </c>
      <c r="O2953">
        <v>99</v>
      </c>
      <c r="P2953">
        <v>9999</v>
      </c>
      <c r="Q2953">
        <v>30</v>
      </c>
      <c r="R2953">
        <v>34</v>
      </c>
      <c r="S2953">
        <v>34</v>
      </c>
      <c r="T2953">
        <v>0.10268800966475382</v>
      </c>
      <c r="U2953">
        <v>0.13922209138397093</v>
      </c>
      <c r="V2953">
        <v>2</v>
      </c>
      <c r="W2953">
        <v>39</v>
      </c>
      <c r="X2953">
        <v>224.79765470651964</v>
      </c>
      <c r="Y2953">
        <v>207.48823529411763</v>
      </c>
      <c r="Z2953">
        <v>207.48823529411763</v>
      </c>
      <c r="AA2953">
        <v>36.805128836217072</v>
      </c>
      <c r="AB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1</v>
      </c>
      <c r="AK2953">
        <v>0</v>
      </c>
      <c r="AL2953">
        <v>1</v>
      </c>
      <c r="AM2953">
        <v>0</v>
      </c>
    </row>
    <row r="2954" spans="1:39">
      <c r="A2954">
        <v>10</v>
      </c>
      <c r="B2954">
        <v>182</v>
      </c>
      <c r="C2954">
        <v>2018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40</v>
      </c>
      <c r="N2954">
        <v>99</v>
      </c>
      <c r="O2954">
        <v>99</v>
      </c>
      <c r="P2954">
        <v>9999</v>
      </c>
      <c r="Q2954">
        <v>26</v>
      </c>
      <c r="R2954">
        <v>37</v>
      </c>
      <c r="S2954">
        <v>37</v>
      </c>
      <c r="T2954">
        <v>0.11174871639987922</v>
      </c>
      <c r="U2954">
        <v>0.14774363747582564</v>
      </c>
      <c r="V2954">
        <v>5</v>
      </c>
      <c r="W2954">
        <v>40</v>
      </c>
      <c r="X2954">
        <v>219.2146642850868</v>
      </c>
      <c r="Y2954">
        <v>202.33513513513503</v>
      </c>
      <c r="Z2954">
        <v>202.33513513513503</v>
      </c>
      <c r="AA2954">
        <v>39.769336389656495</v>
      </c>
      <c r="AB2954">
        <v>0</v>
      </c>
      <c r="AD2954">
        <v>2</v>
      </c>
      <c r="AE2954">
        <v>0</v>
      </c>
      <c r="AF2954">
        <v>0</v>
      </c>
      <c r="AG2954">
        <v>0</v>
      </c>
      <c r="AH2954">
        <v>2</v>
      </c>
      <c r="AI2954">
        <v>0</v>
      </c>
      <c r="AJ2954">
        <v>0</v>
      </c>
      <c r="AK2954">
        <v>0</v>
      </c>
      <c r="AL2954">
        <v>1</v>
      </c>
      <c r="AM2954">
        <v>0</v>
      </c>
    </row>
    <row r="2955" spans="1:39">
      <c r="A2955">
        <v>10</v>
      </c>
      <c r="B2955">
        <v>183</v>
      </c>
      <c r="C2955">
        <v>2018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41</v>
      </c>
      <c r="N2955">
        <v>99</v>
      </c>
      <c r="O2955">
        <v>99</v>
      </c>
      <c r="P2955">
        <v>9999</v>
      </c>
      <c r="Q2955">
        <v>40</v>
      </c>
      <c r="R2955">
        <v>52</v>
      </c>
      <c r="S2955">
        <v>52</v>
      </c>
      <c r="T2955">
        <v>0.15705225007550588</v>
      </c>
      <c r="U2955">
        <v>0.22280941994360701</v>
      </c>
      <c r="V2955">
        <v>5</v>
      </c>
      <c r="W2955">
        <v>41</v>
      </c>
      <c r="X2955">
        <v>235.23001916826405</v>
      </c>
      <c r="Y2955">
        <v>217.11730769230775</v>
      </c>
      <c r="Z2955">
        <v>217.11730769230775</v>
      </c>
      <c r="AA2955">
        <v>38.345322255854654</v>
      </c>
      <c r="AB2955">
        <v>0</v>
      </c>
      <c r="AD2955">
        <v>0</v>
      </c>
      <c r="AE2955">
        <v>0</v>
      </c>
      <c r="AF2955">
        <v>0</v>
      </c>
      <c r="AG2955">
        <v>0</v>
      </c>
      <c r="AH2955">
        <v>2</v>
      </c>
      <c r="AI2955">
        <v>0</v>
      </c>
      <c r="AJ2955">
        <v>0</v>
      </c>
      <c r="AK2955">
        <v>0</v>
      </c>
      <c r="AL2955">
        <v>1</v>
      </c>
      <c r="AM2955">
        <v>0</v>
      </c>
    </row>
    <row r="2956" spans="1:39">
      <c r="A2956">
        <v>10</v>
      </c>
      <c r="B2956">
        <v>184</v>
      </c>
      <c r="C2956">
        <v>2018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42</v>
      </c>
      <c r="N2956">
        <v>99</v>
      </c>
      <c r="O2956">
        <v>99</v>
      </c>
      <c r="P2956">
        <v>9999</v>
      </c>
      <c r="Q2956">
        <v>53</v>
      </c>
      <c r="R2956">
        <v>66</v>
      </c>
      <c r="S2956">
        <v>66</v>
      </c>
      <c r="T2956">
        <v>0.19933554817275753</v>
      </c>
      <c r="U2956">
        <v>0.27941514170198367</v>
      </c>
      <c r="V2956">
        <v>5</v>
      </c>
      <c r="W2956">
        <v>42</v>
      </c>
      <c r="X2956">
        <v>232.41734791030569</v>
      </c>
      <c r="Y2956">
        <v>214.52121212121216</v>
      </c>
      <c r="Z2956">
        <v>214.52121212121216</v>
      </c>
      <c r="AA2956">
        <v>26.056177742154368</v>
      </c>
      <c r="AB2956">
        <v>0</v>
      </c>
      <c r="AD2956">
        <v>1</v>
      </c>
      <c r="AE2956">
        <v>0</v>
      </c>
      <c r="AF2956">
        <v>0</v>
      </c>
      <c r="AG2956">
        <v>0</v>
      </c>
      <c r="AH2956">
        <v>5</v>
      </c>
      <c r="AI2956">
        <v>0</v>
      </c>
      <c r="AJ2956">
        <v>0</v>
      </c>
      <c r="AK2956">
        <v>1</v>
      </c>
      <c r="AL2956">
        <v>0</v>
      </c>
      <c r="AM2956">
        <v>0</v>
      </c>
    </row>
    <row r="2957" spans="1:39">
      <c r="A2957">
        <v>10</v>
      </c>
      <c r="B2957">
        <v>185</v>
      </c>
      <c r="C2957">
        <v>2018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43</v>
      </c>
      <c r="N2957">
        <v>99</v>
      </c>
      <c r="O2957">
        <v>99</v>
      </c>
      <c r="P2957">
        <v>9999</v>
      </c>
      <c r="Q2957">
        <v>61</v>
      </c>
      <c r="R2957">
        <v>75</v>
      </c>
      <c r="S2957">
        <v>75</v>
      </c>
      <c r="T2957">
        <v>0.22651766837813339</v>
      </c>
      <c r="U2957">
        <v>0.29369139562242774</v>
      </c>
      <c r="V2957">
        <v>5</v>
      </c>
      <c r="W2957">
        <v>43</v>
      </c>
      <c r="X2957">
        <v>214.97724810400871</v>
      </c>
      <c r="Y2957">
        <v>198.42399999999995</v>
      </c>
      <c r="Z2957">
        <v>198.42399999999995</v>
      </c>
      <c r="AA2957">
        <v>33.913139400533318</v>
      </c>
      <c r="AB2957">
        <v>0</v>
      </c>
      <c r="AD2957">
        <v>3</v>
      </c>
      <c r="AE2957">
        <v>0</v>
      </c>
      <c r="AF2957">
        <v>0</v>
      </c>
      <c r="AG2957">
        <v>0</v>
      </c>
      <c r="AH2957">
        <v>5</v>
      </c>
      <c r="AI2957">
        <v>1</v>
      </c>
      <c r="AJ2957">
        <v>0</v>
      </c>
      <c r="AK2957">
        <v>0</v>
      </c>
      <c r="AL2957">
        <v>2</v>
      </c>
      <c r="AM2957">
        <v>0</v>
      </c>
    </row>
    <row r="2958" spans="1:39">
      <c r="A2958">
        <v>10</v>
      </c>
      <c r="B2958">
        <v>186</v>
      </c>
      <c r="C2958">
        <v>2018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44</v>
      </c>
      <c r="N2958">
        <v>99</v>
      </c>
      <c r="O2958">
        <v>99</v>
      </c>
      <c r="P2958">
        <v>9999</v>
      </c>
      <c r="Q2958">
        <v>59</v>
      </c>
      <c r="R2958">
        <v>89</v>
      </c>
      <c r="S2958">
        <v>89</v>
      </c>
      <c r="T2958">
        <v>0.26880096647538515</v>
      </c>
      <c r="U2958">
        <v>0.35407635794724757</v>
      </c>
      <c r="V2958">
        <v>5</v>
      </c>
      <c r="W2958">
        <v>44</v>
      </c>
      <c r="X2958">
        <v>218.40846287752436</v>
      </c>
      <c r="Y2958">
        <v>201.59101123595505</v>
      </c>
      <c r="Z2958">
        <v>201.59101123595505</v>
      </c>
      <c r="AA2958">
        <v>35.089243015230664</v>
      </c>
      <c r="AB2958">
        <v>0</v>
      </c>
      <c r="AD2958">
        <v>2</v>
      </c>
      <c r="AE2958">
        <v>0</v>
      </c>
      <c r="AF2958">
        <v>0</v>
      </c>
      <c r="AG2958">
        <v>0</v>
      </c>
      <c r="AH2958">
        <v>9</v>
      </c>
      <c r="AI2958">
        <v>0</v>
      </c>
      <c r="AJ2958">
        <v>0</v>
      </c>
      <c r="AK2958">
        <v>0</v>
      </c>
      <c r="AL2958">
        <v>3</v>
      </c>
      <c r="AM2958">
        <v>0</v>
      </c>
    </row>
    <row r="2959" spans="1:39">
      <c r="A2959">
        <v>10</v>
      </c>
      <c r="B2959">
        <v>187</v>
      </c>
      <c r="C2959">
        <v>2018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45</v>
      </c>
      <c r="N2959">
        <v>99</v>
      </c>
      <c r="O2959">
        <v>99</v>
      </c>
      <c r="P2959">
        <v>9999</v>
      </c>
      <c r="Q2959">
        <v>88</v>
      </c>
      <c r="R2959">
        <v>152</v>
      </c>
      <c r="S2959">
        <v>152</v>
      </c>
      <c r="T2959">
        <v>0.45907580791301722</v>
      </c>
      <c r="U2959">
        <v>0.56142345421561568</v>
      </c>
      <c r="V2959">
        <v>7.9210526315789505</v>
      </c>
      <c r="W2959">
        <v>45</v>
      </c>
      <c r="X2959">
        <v>202.77270912926957</v>
      </c>
      <c r="Y2959">
        <v>187.15921052631589</v>
      </c>
      <c r="Z2959">
        <v>187.15921052631589</v>
      </c>
      <c r="AA2959">
        <v>38.753862889399905</v>
      </c>
      <c r="AB2959">
        <v>0</v>
      </c>
      <c r="AD2959">
        <v>5</v>
      </c>
      <c r="AE2959">
        <v>0</v>
      </c>
      <c r="AF2959">
        <v>0</v>
      </c>
      <c r="AG2959">
        <v>0</v>
      </c>
      <c r="AH2959">
        <v>8</v>
      </c>
      <c r="AI2959">
        <v>1</v>
      </c>
      <c r="AJ2959">
        <v>5</v>
      </c>
      <c r="AK2959">
        <v>0</v>
      </c>
      <c r="AL2959">
        <v>3</v>
      </c>
      <c r="AM2959">
        <v>0</v>
      </c>
    </row>
    <row r="2960" spans="1:39">
      <c r="A2960">
        <v>10</v>
      </c>
      <c r="B2960">
        <v>188</v>
      </c>
      <c r="C2960">
        <v>2018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46</v>
      </c>
      <c r="N2960">
        <v>99</v>
      </c>
      <c r="O2960">
        <v>99</v>
      </c>
      <c r="P2960">
        <v>9999</v>
      </c>
      <c r="Q2960">
        <v>109</v>
      </c>
      <c r="R2960">
        <v>146</v>
      </c>
      <c r="S2960">
        <v>146</v>
      </c>
      <c r="T2960">
        <v>0.44095439444276657</v>
      </c>
      <c r="U2960">
        <v>0.55487540189213824</v>
      </c>
      <c r="V2960">
        <v>7.9794520547945185</v>
      </c>
      <c r="W2960">
        <v>46</v>
      </c>
      <c r="X2960">
        <v>208.64364267798567</v>
      </c>
      <c r="Y2960">
        <v>192.57808219178077</v>
      </c>
      <c r="Z2960">
        <v>192.57808219178077</v>
      </c>
      <c r="AA2960">
        <v>33.943927358825434</v>
      </c>
      <c r="AB2960">
        <v>0</v>
      </c>
      <c r="AD2960">
        <v>1</v>
      </c>
      <c r="AE2960">
        <v>0</v>
      </c>
      <c r="AF2960">
        <v>0</v>
      </c>
      <c r="AG2960">
        <v>0</v>
      </c>
      <c r="AH2960">
        <v>16</v>
      </c>
      <c r="AI2960">
        <v>1</v>
      </c>
      <c r="AJ2960">
        <v>4</v>
      </c>
      <c r="AK2960">
        <v>0</v>
      </c>
      <c r="AL2960">
        <v>2</v>
      </c>
      <c r="AM2960">
        <v>1</v>
      </c>
    </row>
    <row r="2961" spans="1:39">
      <c r="A2961">
        <v>10</v>
      </c>
      <c r="B2961">
        <v>189</v>
      </c>
      <c r="C2961">
        <v>2018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47</v>
      </c>
      <c r="N2961">
        <v>99</v>
      </c>
      <c r="O2961">
        <v>99</v>
      </c>
      <c r="P2961">
        <v>9999</v>
      </c>
      <c r="Q2961">
        <v>105</v>
      </c>
      <c r="R2961">
        <v>182</v>
      </c>
      <c r="S2961">
        <v>182</v>
      </c>
      <c r="T2961">
        <v>0.54968287526427051</v>
      </c>
      <c r="U2961">
        <v>0.67659260355059991</v>
      </c>
      <c r="V2961">
        <v>8</v>
      </c>
      <c r="W2961">
        <v>47</v>
      </c>
      <c r="X2961">
        <v>204.08843594109032</v>
      </c>
      <c r="Y2961">
        <v>188.37362637362651</v>
      </c>
      <c r="Z2961">
        <v>188.37362637362651</v>
      </c>
      <c r="AA2961">
        <v>34.518581825517749</v>
      </c>
      <c r="AB2961">
        <v>0</v>
      </c>
      <c r="AD2961">
        <v>4</v>
      </c>
      <c r="AE2961">
        <v>0</v>
      </c>
      <c r="AF2961">
        <v>0</v>
      </c>
      <c r="AG2961">
        <v>1</v>
      </c>
      <c r="AH2961">
        <v>13</v>
      </c>
      <c r="AI2961">
        <v>0</v>
      </c>
      <c r="AJ2961">
        <v>2</v>
      </c>
      <c r="AK2961">
        <v>0</v>
      </c>
      <c r="AL2961">
        <v>5</v>
      </c>
      <c r="AM2961">
        <v>0</v>
      </c>
    </row>
    <row r="2962" spans="1:39">
      <c r="A2962">
        <v>10</v>
      </c>
      <c r="B2962">
        <v>190</v>
      </c>
      <c r="C2962">
        <v>2018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48</v>
      </c>
      <c r="N2962">
        <v>99</v>
      </c>
      <c r="O2962">
        <v>99</v>
      </c>
      <c r="P2962">
        <v>9999</v>
      </c>
      <c r="Q2962">
        <v>175</v>
      </c>
      <c r="R2962">
        <v>311</v>
      </c>
      <c r="S2962">
        <v>311</v>
      </c>
      <c r="T2962">
        <v>0.93929326487466014</v>
      </c>
      <c r="U2962">
        <v>1.102328493721408</v>
      </c>
      <c r="V2962">
        <v>8</v>
      </c>
      <c r="W2962">
        <v>48</v>
      </c>
      <c r="X2962">
        <v>194.58671395177899</v>
      </c>
      <c r="Y2962">
        <v>179.6035369774919</v>
      </c>
      <c r="Z2962">
        <v>179.6035369774919</v>
      </c>
      <c r="AA2962">
        <v>35.294601488644886</v>
      </c>
      <c r="AB2962">
        <v>0</v>
      </c>
      <c r="AD2962">
        <v>4</v>
      </c>
      <c r="AE2962">
        <v>0</v>
      </c>
      <c r="AF2962">
        <v>0</v>
      </c>
      <c r="AG2962">
        <v>0</v>
      </c>
      <c r="AH2962">
        <v>19</v>
      </c>
      <c r="AI2962">
        <v>1</v>
      </c>
      <c r="AJ2962">
        <v>4</v>
      </c>
      <c r="AK2962">
        <v>0</v>
      </c>
      <c r="AL2962">
        <v>6</v>
      </c>
      <c r="AM2962">
        <v>1</v>
      </c>
    </row>
    <row r="2963" spans="1:39">
      <c r="A2963">
        <v>10</v>
      </c>
      <c r="B2963">
        <v>191</v>
      </c>
      <c r="C2963">
        <v>2018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49</v>
      </c>
      <c r="N2963">
        <v>99</v>
      </c>
      <c r="O2963">
        <v>99</v>
      </c>
      <c r="P2963">
        <v>9999</v>
      </c>
      <c r="Q2963">
        <v>188</v>
      </c>
      <c r="R2963">
        <v>367</v>
      </c>
      <c r="S2963">
        <v>367</v>
      </c>
      <c r="T2963">
        <v>1.1084264572636664</v>
      </c>
      <c r="U2963">
        <v>1.3040866556377304</v>
      </c>
      <c r="V2963">
        <v>8</v>
      </c>
      <c r="W2963">
        <v>49</v>
      </c>
      <c r="X2963">
        <v>195.07558872412844</v>
      </c>
      <c r="Y2963">
        <v>180.05476839237051</v>
      </c>
      <c r="Z2963">
        <v>180.05476839237051</v>
      </c>
      <c r="AA2963">
        <v>34.015174893553358</v>
      </c>
      <c r="AB2963">
        <v>0</v>
      </c>
      <c r="AD2963">
        <v>6</v>
      </c>
      <c r="AE2963">
        <v>0</v>
      </c>
      <c r="AF2963">
        <v>0</v>
      </c>
      <c r="AG2963">
        <v>0</v>
      </c>
      <c r="AH2963">
        <v>17</v>
      </c>
      <c r="AI2963">
        <v>0</v>
      </c>
      <c r="AJ2963">
        <v>4</v>
      </c>
      <c r="AK2963">
        <v>0</v>
      </c>
      <c r="AL2963">
        <v>10</v>
      </c>
      <c r="AM2963">
        <v>0</v>
      </c>
    </row>
    <row r="2964" spans="1:39">
      <c r="A2964">
        <v>10</v>
      </c>
      <c r="B2964">
        <v>192</v>
      </c>
      <c r="C2964">
        <v>2018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50</v>
      </c>
      <c r="N2964">
        <v>99</v>
      </c>
      <c r="O2964">
        <v>99</v>
      </c>
      <c r="P2964">
        <v>9999</v>
      </c>
      <c r="Q2964">
        <v>224</v>
      </c>
      <c r="R2964">
        <v>469</v>
      </c>
      <c r="S2964">
        <v>469</v>
      </c>
      <c r="T2964">
        <v>1.4164904862579284</v>
      </c>
      <c r="U2964">
        <v>1.6430105284313776</v>
      </c>
      <c r="V2964">
        <v>11</v>
      </c>
      <c r="W2964">
        <v>50</v>
      </c>
      <c r="X2964">
        <v>192.3224767664538</v>
      </c>
      <c r="Y2964">
        <v>177.51364605543739</v>
      </c>
      <c r="Z2964">
        <v>177.51364605543739</v>
      </c>
      <c r="AA2964">
        <v>33.080210481678435</v>
      </c>
      <c r="AB2964">
        <v>0</v>
      </c>
      <c r="AD2964">
        <v>5</v>
      </c>
      <c r="AE2964">
        <v>0</v>
      </c>
      <c r="AF2964">
        <v>0</v>
      </c>
      <c r="AG2964">
        <v>1</v>
      </c>
      <c r="AH2964">
        <v>32</v>
      </c>
      <c r="AI2964">
        <v>3</v>
      </c>
      <c r="AJ2964">
        <v>5</v>
      </c>
      <c r="AK2964">
        <v>0</v>
      </c>
      <c r="AL2964">
        <v>9</v>
      </c>
      <c r="AM2964">
        <v>0</v>
      </c>
    </row>
    <row r="2965" spans="1:39">
      <c r="A2965">
        <v>10</v>
      </c>
      <c r="B2965">
        <v>193</v>
      </c>
      <c r="C2965">
        <v>2018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51</v>
      </c>
      <c r="N2965">
        <v>99</v>
      </c>
      <c r="O2965">
        <v>99</v>
      </c>
      <c r="P2965">
        <v>9999</v>
      </c>
      <c r="Q2965">
        <v>243</v>
      </c>
      <c r="R2965">
        <v>550</v>
      </c>
      <c r="S2965">
        <v>550</v>
      </c>
      <c r="T2965">
        <v>1.6611295681063123</v>
      </c>
      <c r="U2965">
        <v>1.8808125805333471</v>
      </c>
      <c r="V2965">
        <v>11</v>
      </c>
      <c r="W2965">
        <v>51</v>
      </c>
      <c r="X2965">
        <v>187.73505367871564</v>
      </c>
      <c r="Y2965">
        <v>173.27945454545446</v>
      </c>
      <c r="Z2965">
        <v>173.27945454545446</v>
      </c>
      <c r="AA2965">
        <v>30.925995474133721</v>
      </c>
      <c r="AB2965">
        <v>0</v>
      </c>
      <c r="AD2965">
        <v>12</v>
      </c>
      <c r="AE2965">
        <v>0</v>
      </c>
      <c r="AF2965">
        <v>0</v>
      </c>
      <c r="AG2965">
        <v>1</v>
      </c>
      <c r="AH2965">
        <v>38</v>
      </c>
      <c r="AI2965">
        <v>5</v>
      </c>
      <c r="AJ2965">
        <v>11</v>
      </c>
      <c r="AK2965">
        <v>1</v>
      </c>
      <c r="AL2965">
        <v>20</v>
      </c>
      <c r="AM2965">
        <v>3</v>
      </c>
    </row>
    <row r="2966" spans="1:39">
      <c r="A2966">
        <v>10</v>
      </c>
      <c r="B2966">
        <v>194</v>
      </c>
      <c r="C2966">
        <v>2018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52</v>
      </c>
      <c r="N2966">
        <v>99</v>
      </c>
      <c r="O2966">
        <v>99</v>
      </c>
      <c r="P2966">
        <v>9999</v>
      </c>
      <c r="Q2966">
        <v>299</v>
      </c>
      <c r="R2966">
        <v>781</v>
      </c>
      <c r="S2966">
        <v>781</v>
      </c>
      <c r="T2966">
        <v>2.358803986710964</v>
      </c>
      <c r="U2966">
        <v>2.66521122816911</v>
      </c>
      <c r="V2966">
        <v>11</v>
      </c>
      <c r="W2966">
        <v>52</v>
      </c>
      <c r="X2966">
        <v>187.34544566720723</v>
      </c>
      <c r="Y2966">
        <v>172.91984635083205</v>
      </c>
      <c r="Z2966">
        <v>172.91984635083205</v>
      </c>
      <c r="AA2966">
        <v>30.807041498111435</v>
      </c>
      <c r="AB2966">
        <v>0</v>
      </c>
      <c r="AD2966">
        <v>14</v>
      </c>
      <c r="AE2966">
        <v>0</v>
      </c>
      <c r="AF2966">
        <v>0</v>
      </c>
      <c r="AG2966">
        <v>2</v>
      </c>
      <c r="AH2966">
        <v>51</v>
      </c>
      <c r="AI2966">
        <v>2</v>
      </c>
      <c r="AJ2966">
        <v>8</v>
      </c>
      <c r="AK2966">
        <v>1</v>
      </c>
      <c r="AL2966">
        <v>22</v>
      </c>
      <c r="AM2966">
        <v>3</v>
      </c>
    </row>
    <row r="2967" spans="1:39">
      <c r="A2967">
        <v>10</v>
      </c>
      <c r="B2967">
        <v>195</v>
      </c>
      <c r="C2967">
        <v>2018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53</v>
      </c>
      <c r="N2967">
        <v>99</v>
      </c>
      <c r="O2967">
        <v>99</v>
      </c>
      <c r="P2967">
        <v>9999</v>
      </c>
      <c r="Q2967">
        <v>309</v>
      </c>
      <c r="R2967">
        <v>902</v>
      </c>
      <c r="S2967">
        <v>902</v>
      </c>
      <c r="T2967">
        <v>2.7242524916943514</v>
      </c>
      <c r="U2967">
        <v>3.0282590887874061</v>
      </c>
      <c r="V2967">
        <v>11</v>
      </c>
      <c r="W2967">
        <v>53</v>
      </c>
      <c r="X2967">
        <v>184.31005614104225</v>
      </c>
      <c r="Y2967">
        <v>170.1181818181818</v>
      </c>
      <c r="Z2967">
        <v>170.1181818181818</v>
      </c>
      <c r="AA2967">
        <v>31.757718509719339</v>
      </c>
      <c r="AB2967">
        <v>0</v>
      </c>
      <c r="AD2967">
        <v>21</v>
      </c>
      <c r="AE2967">
        <v>0</v>
      </c>
      <c r="AF2967">
        <v>0</v>
      </c>
      <c r="AG2967">
        <v>2</v>
      </c>
      <c r="AH2967">
        <v>52</v>
      </c>
      <c r="AI2967">
        <v>4</v>
      </c>
      <c r="AJ2967">
        <v>11</v>
      </c>
      <c r="AK2967">
        <v>0</v>
      </c>
      <c r="AL2967">
        <v>14</v>
      </c>
      <c r="AM2967">
        <v>7</v>
      </c>
    </row>
    <row r="2968" spans="1:39">
      <c r="A2968">
        <v>10</v>
      </c>
      <c r="B2968">
        <v>196</v>
      </c>
      <c r="C2968">
        <v>2018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54</v>
      </c>
      <c r="N2968">
        <v>99</v>
      </c>
      <c r="O2968">
        <v>99</v>
      </c>
      <c r="P2968">
        <v>9999</v>
      </c>
      <c r="Q2968">
        <v>356</v>
      </c>
      <c r="R2968">
        <v>1098</v>
      </c>
      <c r="S2968">
        <v>1098</v>
      </c>
      <c r="T2968">
        <v>3.3162186650558745</v>
      </c>
      <c r="U2968">
        <v>3.6007143731682567</v>
      </c>
      <c r="V2968">
        <v>11.005464480874316</v>
      </c>
      <c r="W2968">
        <v>54</v>
      </c>
      <c r="X2968">
        <v>180.03165412539738</v>
      </c>
      <c r="Y2968">
        <v>166.16921675774157</v>
      </c>
      <c r="Z2968">
        <v>166.16921675774157</v>
      </c>
      <c r="AA2968">
        <v>29.372210630287046</v>
      </c>
      <c r="AB2968">
        <v>0</v>
      </c>
      <c r="AD2968">
        <v>23</v>
      </c>
      <c r="AE2968">
        <v>0</v>
      </c>
      <c r="AF2968">
        <v>0</v>
      </c>
      <c r="AG2968">
        <v>0</v>
      </c>
      <c r="AH2968">
        <v>80</v>
      </c>
      <c r="AI2968">
        <v>6</v>
      </c>
      <c r="AJ2968">
        <v>14</v>
      </c>
      <c r="AK2968">
        <v>1</v>
      </c>
      <c r="AL2968">
        <v>24</v>
      </c>
      <c r="AM2968">
        <v>3</v>
      </c>
    </row>
    <row r="2969" spans="1:39">
      <c r="A2969">
        <v>10</v>
      </c>
      <c r="B2969">
        <v>197</v>
      </c>
      <c r="C2969">
        <v>2018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55</v>
      </c>
      <c r="N2969">
        <v>99</v>
      </c>
      <c r="O2969">
        <v>99</v>
      </c>
      <c r="P2969">
        <v>9999</v>
      </c>
      <c r="Q2969">
        <v>377</v>
      </c>
      <c r="R2969">
        <v>1398</v>
      </c>
      <c r="S2969">
        <v>1398</v>
      </c>
      <c r="T2969">
        <v>4.222289338568407</v>
      </c>
      <c r="U2969">
        <v>4.5144617228647919</v>
      </c>
      <c r="V2969">
        <v>14</v>
      </c>
      <c r="W2969">
        <v>55</v>
      </c>
      <c r="X2969">
        <v>177.28065321609421</v>
      </c>
      <c r="Y2969">
        <v>163.63004291845485</v>
      </c>
      <c r="Z2969">
        <v>163.63004291845485</v>
      </c>
      <c r="AA2969">
        <v>29.239237387498633</v>
      </c>
      <c r="AB2969">
        <v>0</v>
      </c>
      <c r="AD2969">
        <v>36</v>
      </c>
      <c r="AE2969">
        <v>0</v>
      </c>
      <c r="AF2969">
        <v>0</v>
      </c>
      <c r="AG2969">
        <v>4</v>
      </c>
      <c r="AH2969">
        <v>84</v>
      </c>
      <c r="AI2969">
        <v>9</v>
      </c>
      <c r="AJ2969">
        <v>10</v>
      </c>
      <c r="AK2969">
        <v>0</v>
      </c>
      <c r="AL2969">
        <v>33</v>
      </c>
      <c r="AM2969">
        <v>4</v>
      </c>
    </row>
    <row r="2970" spans="1:39">
      <c r="A2970">
        <v>10</v>
      </c>
      <c r="B2970">
        <v>198</v>
      </c>
      <c r="C2970">
        <v>2018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56</v>
      </c>
      <c r="N2970">
        <v>99</v>
      </c>
      <c r="O2970">
        <v>99</v>
      </c>
      <c r="P2970">
        <v>9999</v>
      </c>
      <c r="Q2970">
        <v>416</v>
      </c>
      <c r="R2970">
        <v>1726</v>
      </c>
      <c r="S2970">
        <v>1726</v>
      </c>
      <c r="T2970">
        <v>5.2129266082754446</v>
      </c>
      <c r="U2970">
        <v>5.4579614646134047</v>
      </c>
      <c r="V2970">
        <v>14</v>
      </c>
      <c r="W2970">
        <v>56</v>
      </c>
      <c r="X2970">
        <v>173.6009962977794</v>
      </c>
      <c r="Y2970">
        <v>160.23371958285051</v>
      </c>
      <c r="Z2970">
        <v>160.23371958285051</v>
      </c>
      <c r="AA2970">
        <v>28.700964304036752</v>
      </c>
      <c r="AB2970">
        <v>0</v>
      </c>
      <c r="AD2970">
        <v>37</v>
      </c>
      <c r="AE2970">
        <v>0</v>
      </c>
      <c r="AF2970">
        <v>0</v>
      </c>
      <c r="AG2970">
        <v>4</v>
      </c>
      <c r="AH2970">
        <v>150</v>
      </c>
      <c r="AI2970">
        <v>13</v>
      </c>
      <c r="AJ2970">
        <v>18</v>
      </c>
      <c r="AK2970">
        <v>4</v>
      </c>
      <c r="AL2970">
        <v>45</v>
      </c>
      <c r="AM2970">
        <v>8</v>
      </c>
    </row>
    <row r="2971" spans="1:39">
      <c r="A2971">
        <v>10</v>
      </c>
      <c r="B2971">
        <v>199</v>
      </c>
      <c r="C2971">
        <v>2018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57</v>
      </c>
      <c r="N2971">
        <v>99</v>
      </c>
      <c r="O2971">
        <v>99</v>
      </c>
      <c r="P2971">
        <v>9999</v>
      </c>
      <c r="Q2971">
        <v>434</v>
      </c>
      <c r="R2971">
        <v>2172</v>
      </c>
      <c r="S2971">
        <v>2172</v>
      </c>
      <c r="T2971">
        <v>6.5599516762307477</v>
      </c>
      <c r="U2971">
        <v>6.7531871332311155</v>
      </c>
      <c r="V2971">
        <v>14.00138121546961</v>
      </c>
      <c r="W2971">
        <v>57</v>
      </c>
      <c r="X2971">
        <v>170.69134597926137</v>
      </c>
      <c r="Y2971">
        <v>157.5481123388582</v>
      </c>
      <c r="Z2971">
        <v>157.5481123388582</v>
      </c>
      <c r="AA2971">
        <v>28.129385537030849</v>
      </c>
      <c r="AB2971">
        <v>0</v>
      </c>
      <c r="AD2971">
        <v>49</v>
      </c>
      <c r="AE2971">
        <v>0</v>
      </c>
      <c r="AF2971">
        <v>0</v>
      </c>
      <c r="AG2971">
        <v>8</v>
      </c>
      <c r="AH2971">
        <v>161</v>
      </c>
      <c r="AI2971">
        <v>12</v>
      </c>
      <c r="AJ2971">
        <v>26</v>
      </c>
      <c r="AK2971">
        <v>9</v>
      </c>
      <c r="AL2971">
        <v>44</v>
      </c>
      <c r="AM2971">
        <v>9</v>
      </c>
    </row>
    <row r="2972" spans="1:39">
      <c r="A2972">
        <v>10</v>
      </c>
      <c r="B2972">
        <v>200</v>
      </c>
      <c r="C2972">
        <v>2018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58</v>
      </c>
      <c r="N2972">
        <v>99</v>
      </c>
      <c r="O2972">
        <v>99</v>
      </c>
      <c r="P2972">
        <v>9999</v>
      </c>
      <c r="Q2972">
        <v>457</v>
      </c>
      <c r="R2972">
        <v>2668</v>
      </c>
      <c r="S2972">
        <v>2668</v>
      </c>
      <c r="T2972">
        <v>8.0579885231048021</v>
      </c>
      <c r="U2972">
        <v>8.1314929425099862</v>
      </c>
      <c r="V2972">
        <v>14</v>
      </c>
      <c r="W2972">
        <v>58</v>
      </c>
      <c r="X2972">
        <v>167.31967169178176</v>
      </c>
      <c r="Y2972">
        <v>154.43605697151418</v>
      </c>
      <c r="Z2972">
        <v>154.43605697151418</v>
      </c>
      <c r="AA2972">
        <v>27.077330616738248</v>
      </c>
      <c r="AB2972">
        <v>0</v>
      </c>
      <c r="AD2972">
        <v>65</v>
      </c>
      <c r="AE2972">
        <v>0</v>
      </c>
      <c r="AF2972">
        <v>0</v>
      </c>
      <c r="AG2972">
        <v>4</v>
      </c>
      <c r="AH2972">
        <v>205</v>
      </c>
      <c r="AI2972">
        <v>27</v>
      </c>
      <c r="AJ2972">
        <v>23</v>
      </c>
      <c r="AK2972">
        <v>6</v>
      </c>
      <c r="AL2972">
        <v>47</v>
      </c>
      <c r="AM2972">
        <v>16</v>
      </c>
    </row>
    <row r="2973" spans="1:39">
      <c r="A2973">
        <v>10</v>
      </c>
      <c r="B2973">
        <v>201</v>
      </c>
      <c r="C2973">
        <v>2018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59</v>
      </c>
      <c r="N2973">
        <v>99</v>
      </c>
      <c r="O2973">
        <v>99</v>
      </c>
      <c r="P2973">
        <v>9999</v>
      </c>
      <c r="Q2973">
        <v>461</v>
      </c>
      <c r="R2973">
        <v>2890</v>
      </c>
      <c r="S2973">
        <v>2890</v>
      </c>
      <c r="T2973">
        <v>8.7284808215040748</v>
      </c>
      <c r="U2973">
        <v>8.6436283898603694</v>
      </c>
      <c r="V2973">
        <v>14</v>
      </c>
      <c r="W2973">
        <v>59</v>
      </c>
      <c r="X2973">
        <v>164.19532365874772</v>
      </c>
      <c r="Y2973">
        <v>151.55228373702411</v>
      </c>
      <c r="Z2973">
        <v>151.55228373702411</v>
      </c>
      <c r="AA2973">
        <v>27.320705039407127</v>
      </c>
      <c r="AB2973">
        <v>0</v>
      </c>
      <c r="AD2973">
        <v>82</v>
      </c>
      <c r="AE2973">
        <v>0</v>
      </c>
      <c r="AF2973">
        <v>0</v>
      </c>
      <c r="AG2973">
        <v>6</v>
      </c>
      <c r="AH2973">
        <v>195</v>
      </c>
      <c r="AI2973">
        <v>29</v>
      </c>
      <c r="AJ2973">
        <v>35</v>
      </c>
      <c r="AK2973">
        <v>17</v>
      </c>
      <c r="AL2973">
        <v>70</v>
      </c>
      <c r="AM2973">
        <v>11</v>
      </c>
    </row>
    <row r="2974" spans="1:39">
      <c r="A2974">
        <v>10</v>
      </c>
      <c r="B2974">
        <v>202</v>
      </c>
      <c r="C2974">
        <v>2018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60</v>
      </c>
      <c r="N2974">
        <v>99</v>
      </c>
      <c r="O2974">
        <v>99</v>
      </c>
      <c r="P2974">
        <v>9999</v>
      </c>
      <c r="Q2974">
        <v>458</v>
      </c>
      <c r="R2974">
        <v>3143</v>
      </c>
      <c r="S2974">
        <v>3143</v>
      </c>
      <c r="T2974">
        <v>9.4926004228329823</v>
      </c>
      <c r="U2974">
        <v>9.2631653150734152</v>
      </c>
      <c r="V2974">
        <v>16.99904549793191</v>
      </c>
      <c r="W2974">
        <v>60</v>
      </c>
      <c r="X2974">
        <v>161.79964832682938</v>
      </c>
      <c r="Y2974">
        <v>149.34107540566339</v>
      </c>
      <c r="Z2974">
        <v>149.34107540566339</v>
      </c>
      <c r="AA2974">
        <v>27.144777039251618</v>
      </c>
      <c r="AB2974">
        <v>0</v>
      </c>
      <c r="AD2974">
        <v>104</v>
      </c>
      <c r="AE2974">
        <v>0</v>
      </c>
      <c r="AF2974">
        <v>0</v>
      </c>
      <c r="AG2974">
        <v>8</v>
      </c>
      <c r="AH2974">
        <v>274</v>
      </c>
      <c r="AI2974">
        <v>27</v>
      </c>
      <c r="AJ2974">
        <v>29</v>
      </c>
      <c r="AK2974">
        <v>21</v>
      </c>
      <c r="AL2974">
        <v>72</v>
      </c>
      <c r="AM2974">
        <v>11</v>
      </c>
    </row>
    <row r="2975" spans="1:39">
      <c r="A2975">
        <v>10</v>
      </c>
      <c r="B2975">
        <v>203</v>
      </c>
      <c r="C2975">
        <v>2018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61</v>
      </c>
      <c r="N2975">
        <v>99</v>
      </c>
      <c r="O2975">
        <v>99</v>
      </c>
      <c r="P2975">
        <v>9999</v>
      </c>
      <c r="Q2975">
        <v>447</v>
      </c>
      <c r="R2975">
        <v>3218</v>
      </c>
      <c r="S2975">
        <v>3218</v>
      </c>
      <c r="T2975">
        <v>9.7191180912111115</v>
      </c>
      <c r="U2975">
        <v>9.2919941120418734</v>
      </c>
      <c r="V2975">
        <v>17</v>
      </c>
      <c r="W2975">
        <v>61</v>
      </c>
      <c r="X2975">
        <v>158.52049717629757</v>
      </c>
      <c r="Y2975">
        <v>146.31441889372289</v>
      </c>
      <c r="Z2975">
        <v>146.31441889372289</v>
      </c>
      <c r="AA2975">
        <v>25.562053276926992</v>
      </c>
      <c r="AB2975">
        <v>0</v>
      </c>
      <c r="AD2975">
        <v>98</v>
      </c>
      <c r="AE2975">
        <v>0</v>
      </c>
      <c r="AF2975">
        <v>0</v>
      </c>
      <c r="AG2975">
        <v>9</v>
      </c>
      <c r="AH2975">
        <v>243</v>
      </c>
      <c r="AI2975">
        <v>33</v>
      </c>
      <c r="AJ2975">
        <v>31</v>
      </c>
      <c r="AK2975">
        <v>28</v>
      </c>
      <c r="AL2975">
        <v>69</v>
      </c>
      <c r="AM2975">
        <v>6</v>
      </c>
    </row>
    <row r="2976" spans="1:39">
      <c r="A2976">
        <v>10</v>
      </c>
      <c r="B2976">
        <v>204</v>
      </c>
      <c r="C2976">
        <v>2018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62</v>
      </c>
      <c r="N2976">
        <v>99</v>
      </c>
      <c r="O2976">
        <v>99</v>
      </c>
      <c r="P2976">
        <v>9999</v>
      </c>
      <c r="Q2976">
        <v>426</v>
      </c>
      <c r="R2976">
        <v>3217</v>
      </c>
      <c r="S2976">
        <v>3217</v>
      </c>
      <c r="T2976">
        <v>9.7160978556327375</v>
      </c>
      <c r="U2976">
        <v>9.1064264930013366</v>
      </c>
      <c r="V2976">
        <v>17</v>
      </c>
      <c r="W2976">
        <v>62</v>
      </c>
      <c r="X2976">
        <v>155.40302381949093</v>
      </c>
      <c r="Y2976">
        <v>143.43699098539028</v>
      </c>
      <c r="Z2976">
        <v>143.43699098539028</v>
      </c>
      <c r="AA2976">
        <v>25.517147154482501</v>
      </c>
      <c r="AB2976">
        <v>0</v>
      </c>
      <c r="AD2976">
        <v>125</v>
      </c>
      <c r="AE2976">
        <v>0</v>
      </c>
      <c r="AF2976">
        <v>0</v>
      </c>
      <c r="AG2976">
        <v>14</v>
      </c>
      <c r="AH2976">
        <v>232</v>
      </c>
      <c r="AI2976">
        <v>53</v>
      </c>
      <c r="AJ2976">
        <v>28</v>
      </c>
      <c r="AK2976">
        <v>28</v>
      </c>
      <c r="AL2976">
        <v>61</v>
      </c>
      <c r="AM2976">
        <v>9</v>
      </c>
    </row>
    <row r="2977" spans="1:39">
      <c r="A2977">
        <v>10</v>
      </c>
      <c r="B2977">
        <v>205</v>
      </c>
      <c r="C2977">
        <v>2018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63</v>
      </c>
      <c r="N2977">
        <v>99</v>
      </c>
      <c r="O2977">
        <v>99</v>
      </c>
      <c r="P2977">
        <v>9999</v>
      </c>
      <c r="Q2977">
        <v>391</v>
      </c>
      <c r="R2977">
        <v>2809</v>
      </c>
      <c r="S2977">
        <v>2809</v>
      </c>
      <c r="T2977">
        <v>8.4838417396556896</v>
      </c>
      <c r="U2977">
        <v>7.8007807772865725</v>
      </c>
      <c r="V2977">
        <v>17</v>
      </c>
      <c r="W2977">
        <v>63</v>
      </c>
      <c r="X2977">
        <v>152.45752798137235</v>
      </c>
      <c r="Y2977">
        <v>140.71829832680663</v>
      </c>
      <c r="Z2977">
        <v>140.71829832680663</v>
      </c>
      <c r="AA2977">
        <v>25.107576161955254</v>
      </c>
      <c r="AB2977">
        <v>0</v>
      </c>
      <c r="AD2977">
        <v>100</v>
      </c>
      <c r="AE2977">
        <v>0</v>
      </c>
      <c r="AF2977">
        <v>0</v>
      </c>
      <c r="AG2977">
        <v>11</v>
      </c>
      <c r="AH2977">
        <v>244</v>
      </c>
      <c r="AI2977">
        <v>37</v>
      </c>
      <c r="AJ2977">
        <v>26</v>
      </c>
      <c r="AK2977">
        <v>38</v>
      </c>
      <c r="AL2977">
        <v>57</v>
      </c>
      <c r="AM2977">
        <v>6</v>
      </c>
    </row>
    <row r="2978" spans="1:39">
      <c r="A2978">
        <v>10</v>
      </c>
      <c r="B2978">
        <v>206</v>
      </c>
      <c r="C2978">
        <v>2018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64</v>
      </c>
      <c r="N2978">
        <v>99</v>
      </c>
      <c r="O2978">
        <v>99</v>
      </c>
      <c r="P2978">
        <v>9999</v>
      </c>
      <c r="Q2978">
        <v>335</v>
      </c>
      <c r="R2978">
        <v>2139</v>
      </c>
      <c r="S2978">
        <v>2139</v>
      </c>
      <c r="T2978">
        <v>6.4602839021443668</v>
      </c>
      <c r="U2978">
        <v>5.8283507220500557</v>
      </c>
      <c r="V2978">
        <v>17</v>
      </c>
      <c r="W2978">
        <v>64</v>
      </c>
      <c r="X2978">
        <v>149.58823317869599</v>
      </c>
      <c r="Y2978">
        <v>138.06993922393633</v>
      </c>
      <c r="Z2978">
        <v>138.06993922393633</v>
      </c>
      <c r="AA2978">
        <v>25.122415735087873</v>
      </c>
      <c r="AB2978">
        <v>0</v>
      </c>
      <c r="AD2978">
        <v>91</v>
      </c>
      <c r="AE2978">
        <v>0</v>
      </c>
      <c r="AF2978">
        <v>0</v>
      </c>
      <c r="AG2978">
        <v>9</v>
      </c>
      <c r="AH2978">
        <v>180</v>
      </c>
      <c r="AI2978">
        <v>34</v>
      </c>
      <c r="AJ2978">
        <v>17</v>
      </c>
      <c r="AK2978">
        <v>41</v>
      </c>
      <c r="AL2978">
        <v>38</v>
      </c>
      <c r="AM2978">
        <v>4</v>
      </c>
    </row>
    <row r="2979" spans="1:39">
      <c r="A2979">
        <v>10</v>
      </c>
      <c r="B2979">
        <v>207</v>
      </c>
      <c r="C2979">
        <v>2018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65</v>
      </c>
      <c r="N2979">
        <v>99</v>
      </c>
      <c r="O2979">
        <v>99</v>
      </c>
      <c r="P2979">
        <v>9999</v>
      </c>
      <c r="Q2979">
        <v>324</v>
      </c>
      <c r="R2979">
        <v>2260</v>
      </c>
      <c r="S2979">
        <v>2260</v>
      </c>
      <c r="T2979">
        <v>6.8257324071277585</v>
      </c>
      <c r="U2979">
        <v>6.0619887023007379</v>
      </c>
      <c r="V2979">
        <v>17</v>
      </c>
      <c r="W2979">
        <v>65</v>
      </c>
      <c r="X2979">
        <v>147.25471960421484</v>
      </c>
      <c r="Y2979">
        <v>135.91610619468983</v>
      </c>
      <c r="Z2979">
        <v>135.91610619468983</v>
      </c>
      <c r="AA2979">
        <v>22.843456817032607</v>
      </c>
      <c r="AB2979">
        <v>0</v>
      </c>
      <c r="AD2979">
        <v>97</v>
      </c>
      <c r="AE2979">
        <v>0</v>
      </c>
      <c r="AF2979">
        <v>0</v>
      </c>
      <c r="AG2979">
        <v>11</v>
      </c>
      <c r="AH2979">
        <v>213</v>
      </c>
      <c r="AI2979">
        <v>45</v>
      </c>
      <c r="AJ2979">
        <v>20</v>
      </c>
      <c r="AK2979">
        <v>61</v>
      </c>
      <c r="AL2979">
        <v>39</v>
      </c>
      <c r="AM2979">
        <v>4</v>
      </c>
    </row>
    <row r="2980" spans="1:39">
      <c r="A2980">
        <v>10</v>
      </c>
      <c r="B2980">
        <v>208</v>
      </c>
      <c r="C2980">
        <v>2018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66</v>
      </c>
      <c r="N2980">
        <v>99</v>
      </c>
      <c r="O2980">
        <v>99</v>
      </c>
      <c r="P2980">
        <v>9999</v>
      </c>
    </row>
    <row r="2981" spans="1:39">
      <c r="A2981">
        <v>10</v>
      </c>
      <c r="B2981">
        <v>209</v>
      </c>
      <c r="C2981">
        <v>2018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67</v>
      </c>
      <c r="N2981">
        <v>99</v>
      </c>
      <c r="O2981">
        <v>99</v>
      </c>
      <c r="P2981">
        <v>9999</v>
      </c>
    </row>
    <row r="2982" spans="1:39">
      <c r="A2982">
        <v>10</v>
      </c>
      <c r="B2982">
        <v>210</v>
      </c>
      <c r="C2982">
        <v>2018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68</v>
      </c>
      <c r="N2982">
        <v>99</v>
      </c>
      <c r="O2982">
        <v>99</v>
      </c>
      <c r="P2982">
        <v>9999</v>
      </c>
    </row>
    <row r="2983" spans="1:39">
      <c r="A2983">
        <v>10</v>
      </c>
      <c r="B2983">
        <v>211</v>
      </c>
      <c r="C2983">
        <v>2017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0</v>
      </c>
      <c r="N2983">
        <v>99</v>
      </c>
      <c r="O2983">
        <v>99</v>
      </c>
      <c r="P2983">
        <v>9999</v>
      </c>
    </row>
    <row r="2984" spans="1:39">
      <c r="A2984">
        <v>10</v>
      </c>
      <c r="B2984">
        <v>212</v>
      </c>
      <c r="C2984">
        <v>2017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35</v>
      </c>
      <c r="N2984">
        <v>99</v>
      </c>
      <c r="O2984">
        <v>99</v>
      </c>
      <c r="P2984">
        <v>9999</v>
      </c>
      <c r="Q2984">
        <v>39</v>
      </c>
      <c r="R2984">
        <v>68</v>
      </c>
      <c r="S2984">
        <v>68</v>
      </c>
      <c r="T2984">
        <v>0.20891578850348705</v>
      </c>
      <c r="U2984">
        <v>0.29790090195912927</v>
      </c>
      <c r="V2984">
        <v>2</v>
      </c>
      <c r="W2984">
        <v>35</v>
      </c>
      <c r="X2984">
        <v>234.60423172519279</v>
      </c>
      <c r="Y2984">
        <v>216.53970588235288</v>
      </c>
      <c r="Z2984">
        <v>216.53970588235288</v>
      </c>
      <c r="AA2984">
        <v>50.098415319853693</v>
      </c>
      <c r="AB2984">
        <v>0</v>
      </c>
      <c r="AD2984">
        <v>2</v>
      </c>
      <c r="AE2984">
        <v>0</v>
      </c>
      <c r="AF2984">
        <v>0</v>
      </c>
      <c r="AG2984">
        <v>0</v>
      </c>
      <c r="AH2984">
        <v>2</v>
      </c>
      <c r="AI2984">
        <v>1</v>
      </c>
      <c r="AJ2984">
        <v>0</v>
      </c>
      <c r="AK2984">
        <v>0</v>
      </c>
      <c r="AL2984">
        <v>0</v>
      </c>
      <c r="AM2984">
        <v>0</v>
      </c>
    </row>
    <row r="2985" spans="1:39">
      <c r="A2985">
        <v>10</v>
      </c>
      <c r="B2985">
        <v>213</v>
      </c>
      <c r="C2985">
        <v>2017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36</v>
      </c>
      <c r="N2985">
        <v>99</v>
      </c>
      <c r="O2985">
        <v>99</v>
      </c>
      <c r="P2985">
        <v>9999</v>
      </c>
      <c r="Q2985">
        <v>21</v>
      </c>
      <c r="R2985">
        <v>23</v>
      </c>
      <c r="S2985">
        <v>23</v>
      </c>
      <c r="T2985">
        <v>7.0662693170297108E-2</v>
      </c>
      <c r="U2985">
        <v>9.7527357975658521E-2</v>
      </c>
      <c r="V2985">
        <v>2.3913043478260874</v>
      </c>
      <c r="W2985">
        <v>36</v>
      </c>
      <c r="X2985">
        <v>227.07616939092753</v>
      </c>
      <c r="Y2985">
        <v>209.59130434782605</v>
      </c>
      <c r="Z2985">
        <v>209.59130434782605</v>
      </c>
      <c r="AA2985">
        <v>44.735803315674389</v>
      </c>
      <c r="AB2985">
        <v>0</v>
      </c>
      <c r="AD2985">
        <v>0</v>
      </c>
      <c r="AE2985">
        <v>0</v>
      </c>
      <c r="AF2985">
        <v>0</v>
      </c>
      <c r="AG2985">
        <v>0</v>
      </c>
      <c r="AH2985">
        <v>2</v>
      </c>
      <c r="AI2985">
        <v>0</v>
      </c>
      <c r="AJ2985">
        <v>0</v>
      </c>
      <c r="AK2985">
        <v>0</v>
      </c>
      <c r="AL2985">
        <v>0</v>
      </c>
      <c r="AM2985">
        <v>0</v>
      </c>
    </row>
    <row r="2986" spans="1:39">
      <c r="A2986">
        <v>10</v>
      </c>
      <c r="B2986">
        <v>214</v>
      </c>
      <c r="C2986">
        <v>2017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37</v>
      </c>
      <c r="N2986">
        <v>99</v>
      </c>
      <c r="O2986">
        <v>99</v>
      </c>
      <c r="P2986">
        <v>9999</v>
      </c>
      <c r="Q2986">
        <v>18</v>
      </c>
      <c r="R2986">
        <v>21</v>
      </c>
      <c r="S2986">
        <v>21</v>
      </c>
      <c r="T2986">
        <v>6.4518111155488653E-2</v>
      </c>
      <c r="U2986">
        <v>9.2526162503812126E-2</v>
      </c>
      <c r="V2986">
        <v>2</v>
      </c>
      <c r="W2986">
        <v>37</v>
      </c>
      <c r="X2986">
        <v>235.94902749832329</v>
      </c>
      <c r="Y2986">
        <v>217.78095238095244</v>
      </c>
      <c r="Z2986">
        <v>217.78095238095244</v>
      </c>
      <c r="AA2986">
        <v>37.255598736138971</v>
      </c>
      <c r="AB2986">
        <v>0</v>
      </c>
      <c r="AD2986">
        <v>0</v>
      </c>
      <c r="AE2986">
        <v>0</v>
      </c>
      <c r="AF2986">
        <v>0</v>
      </c>
      <c r="AG2986">
        <v>0</v>
      </c>
      <c r="AH2986">
        <v>3</v>
      </c>
      <c r="AI2986">
        <v>0</v>
      </c>
      <c r="AJ2986">
        <v>0</v>
      </c>
      <c r="AK2986">
        <v>0</v>
      </c>
      <c r="AL2986">
        <v>1</v>
      </c>
      <c r="AM2986">
        <v>0</v>
      </c>
    </row>
    <row r="2987" spans="1:39">
      <c r="A2987">
        <v>10</v>
      </c>
      <c r="B2987">
        <v>215</v>
      </c>
      <c r="C2987">
        <v>2017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38</v>
      </c>
      <c r="N2987">
        <v>99</v>
      </c>
      <c r="O2987">
        <v>99</v>
      </c>
      <c r="P2987">
        <v>9999</v>
      </c>
      <c r="Q2987">
        <v>27</v>
      </c>
      <c r="R2987">
        <v>27</v>
      </c>
      <c r="S2987">
        <v>27</v>
      </c>
      <c r="T2987">
        <v>8.2951857199913978E-2</v>
      </c>
      <c r="U2987">
        <v>0.11660351983004352</v>
      </c>
      <c r="V2987">
        <v>2</v>
      </c>
      <c r="W2987">
        <v>38</v>
      </c>
      <c r="X2987">
        <v>231.27081577785796</v>
      </c>
      <c r="Y2987">
        <v>213.46296296296296</v>
      </c>
      <c r="Z2987">
        <v>213.46296296296296</v>
      </c>
      <c r="AA2987">
        <v>31.830734601873655</v>
      </c>
      <c r="AB2987">
        <v>0</v>
      </c>
      <c r="AD2987">
        <v>1</v>
      </c>
      <c r="AE2987">
        <v>0</v>
      </c>
      <c r="AF2987">
        <v>0</v>
      </c>
      <c r="AG2987">
        <v>0</v>
      </c>
      <c r="AH2987">
        <v>4</v>
      </c>
      <c r="AI2987">
        <v>0</v>
      </c>
      <c r="AJ2987">
        <v>0</v>
      </c>
      <c r="AK2987">
        <v>0</v>
      </c>
      <c r="AL2987">
        <v>1</v>
      </c>
      <c r="AM2987">
        <v>0</v>
      </c>
    </row>
    <row r="2988" spans="1:39">
      <c r="A2988">
        <v>10</v>
      </c>
      <c r="B2988">
        <v>216</v>
      </c>
      <c r="C2988">
        <v>2017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39</v>
      </c>
      <c r="N2988">
        <v>99</v>
      </c>
      <c r="O2988">
        <v>99</v>
      </c>
      <c r="P2988">
        <v>9999</v>
      </c>
      <c r="Q2988">
        <v>28</v>
      </c>
      <c r="R2988">
        <v>36</v>
      </c>
      <c r="S2988">
        <v>36</v>
      </c>
      <c r="T2988">
        <v>0.11060247626655198</v>
      </c>
      <c r="U2988">
        <v>0.15466480235910762</v>
      </c>
      <c r="V2988">
        <v>2</v>
      </c>
      <c r="W2988">
        <v>39</v>
      </c>
      <c r="X2988">
        <v>230.07102443722161</v>
      </c>
      <c r="Y2988">
        <v>212.35555555555544</v>
      </c>
      <c r="Z2988">
        <v>212.35555555555544</v>
      </c>
      <c r="AA2988">
        <v>46.970951096540482</v>
      </c>
      <c r="AB2988">
        <v>0</v>
      </c>
      <c r="AD2988">
        <v>0</v>
      </c>
      <c r="AE2988">
        <v>0</v>
      </c>
      <c r="AF2988">
        <v>0</v>
      </c>
      <c r="AG2988">
        <v>1</v>
      </c>
      <c r="AH2988">
        <v>2</v>
      </c>
      <c r="AI2988">
        <v>0</v>
      </c>
      <c r="AJ2988">
        <v>0</v>
      </c>
      <c r="AK2988">
        <v>0</v>
      </c>
      <c r="AL2988">
        <v>0</v>
      </c>
      <c r="AM2988">
        <v>0</v>
      </c>
    </row>
    <row r="2989" spans="1:39">
      <c r="A2989">
        <v>10</v>
      </c>
      <c r="B2989">
        <v>217</v>
      </c>
      <c r="C2989">
        <v>2017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40</v>
      </c>
      <c r="N2989">
        <v>99</v>
      </c>
      <c r="O2989">
        <v>99</v>
      </c>
      <c r="P2989">
        <v>9999</v>
      </c>
      <c r="Q2989">
        <v>39</v>
      </c>
      <c r="R2989">
        <v>53</v>
      </c>
      <c r="S2989">
        <v>53</v>
      </c>
      <c r="T2989">
        <v>0.16283142339242371</v>
      </c>
      <c r="U2989">
        <v>0.21541961628287284</v>
      </c>
      <c r="V2989">
        <v>5</v>
      </c>
      <c r="W2989">
        <v>40</v>
      </c>
      <c r="X2989">
        <v>217.66184917925551</v>
      </c>
      <c r="Y2989">
        <v>200.90188679245296</v>
      </c>
      <c r="Z2989">
        <v>200.90188679245296</v>
      </c>
      <c r="AA2989">
        <v>35.835844238542137</v>
      </c>
      <c r="AB2989">
        <v>0</v>
      </c>
      <c r="AD2989">
        <v>1</v>
      </c>
      <c r="AE2989">
        <v>0</v>
      </c>
      <c r="AF2989">
        <v>0</v>
      </c>
      <c r="AG2989">
        <v>0</v>
      </c>
      <c r="AH2989">
        <v>4</v>
      </c>
      <c r="AI2989">
        <v>1</v>
      </c>
      <c r="AJ2989">
        <v>0</v>
      </c>
      <c r="AK2989">
        <v>0</v>
      </c>
      <c r="AL2989">
        <v>0</v>
      </c>
      <c r="AM2989">
        <v>0</v>
      </c>
    </row>
    <row r="2990" spans="1:39">
      <c r="A2990">
        <v>10</v>
      </c>
      <c r="B2990">
        <v>218</v>
      </c>
      <c r="C2990">
        <v>2017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41</v>
      </c>
      <c r="N2990">
        <v>99</v>
      </c>
      <c r="O2990">
        <v>99</v>
      </c>
      <c r="P2990">
        <v>9999</v>
      </c>
      <c r="Q2990">
        <v>41</v>
      </c>
      <c r="R2990">
        <v>55</v>
      </c>
      <c r="S2990">
        <v>55</v>
      </c>
      <c r="T2990">
        <v>0.1689760054072322</v>
      </c>
      <c r="U2990">
        <v>0.21973699133826124</v>
      </c>
      <c r="V2990">
        <v>5</v>
      </c>
      <c r="W2990">
        <v>41</v>
      </c>
      <c r="X2990">
        <v>213.95055648576769</v>
      </c>
      <c r="Y2990">
        <v>197.47636363636369</v>
      </c>
      <c r="Z2990">
        <v>197.47636363636369</v>
      </c>
      <c r="AA2990">
        <v>45.160956442228283</v>
      </c>
      <c r="AB2990">
        <v>0</v>
      </c>
      <c r="AD2990">
        <v>1</v>
      </c>
      <c r="AE2990">
        <v>0</v>
      </c>
      <c r="AF2990">
        <v>0</v>
      </c>
      <c r="AG2990">
        <v>0</v>
      </c>
      <c r="AH2990">
        <v>5</v>
      </c>
      <c r="AI2990">
        <v>2</v>
      </c>
      <c r="AJ2990">
        <v>0</v>
      </c>
      <c r="AK2990">
        <v>0</v>
      </c>
      <c r="AL2990">
        <v>1</v>
      </c>
      <c r="AM2990">
        <v>0</v>
      </c>
    </row>
    <row r="2991" spans="1:39">
      <c r="A2991">
        <v>10</v>
      </c>
      <c r="B2991">
        <v>219</v>
      </c>
      <c r="C2991">
        <v>2017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42</v>
      </c>
      <c r="N2991">
        <v>99</v>
      </c>
      <c r="O2991">
        <v>99</v>
      </c>
      <c r="P2991">
        <v>9999</v>
      </c>
      <c r="Q2991">
        <v>46</v>
      </c>
      <c r="R2991">
        <v>66</v>
      </c>
      <c r="S2991">
        <v>66</v>
      </c>
      <c r="T2991">
        <v>0.20277120648867861</v>
      </c>
      <c r="U2991">
        <v>0.26258906305718477</v>
      </c>
      <c r="V2991">
        <v>5</v>
      </c>
      <c r="W2991">
        <v>42</v>
      </c>
      <c r="X2991">
        <v>213.06182080829967</v>
      </c>
      <c r="Y2991">
        <v>196.65606060606061</v>
      </c>
      <c r="Z2991">
        <v>196.65606060606061</v>
      </c>
      <c r="AA2991">
        <v>38.570742282703698</v>
      </c>
      <c r="AB2991">
        <v>0</v>
      </c>
      <c r="AD2991">
        <v>2</v>
      </c>
      <c r="AE2991">
        <v>0</v>
      </c>
      <c r="AF2991">
        <v>0</v>
      </c>
      <c r="AG2991">
        <v>0</v>
      </c>
      <c r="AH2991">
        <v>4</v>
      </c>
      <c r="AI2991">
        <v>0</v>
      </c>
      <c r="AJ2991">
        <v>0</v>
      </c>
      <c r="AK2991">
        <v>0</v>
      </c>
      <c r="AL2991">
        <v>2</v>
      </c>
      <c r="AM2991">
        <v>0</v>
      </c>
    </row>
    <row r="2992" spans="1:39">
      <c r="A2992">
        <v>10</v>
      </c>
      <c r="B2992">
        <v>220</v>
      </c>
      <c r="C2992">
        <v>2017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43</v>
      </c>
      <c r="N2992">
        <v>99</v>
      </c>
      <c r="O2992">
        <v>99</v>
      </c>
      <c r="P2992">
        <v>9999</v>
      </c>
      <c r="Q2992">
        <v>64</v>
      </c>
      <c r="R2992">
        <v>93</v>
      </c>
      <c r="S2992">
        <v>93</v>
      </c>
      <c r="T2992">
        <v>0.28572306368859257</v>
      </c>
      <c r="U2992">
        <v>0.36906475742927408</v>
      </c>
      <c r="V2992">
        <v>5.032258064516129</v>
      </c>
      <c r="W2992">
        <v>43</v>
      </c>
      <c r="X2992">
        <v>212.51645522431537</v>
      </c>
      <c r="Y2992">
        <v>196.15268817204313</v>
      </c>
      <c r="Z2992">
        <v>196.15268817204313</v>
      </c>
      <c r="AA2992">
        <v>39.975876035638066</v>
      </c>
      <c r="AB2992">
        <v>0</v>
      </c>
      <c r="AD2992">
        <v>2</v>
      </c>
      <c r="AE2992">
        <v>0</v>
      </c>
      <c r="AF2992">
        <v>0</v>
      </c>
      <c r="AG2992">
        <v>0</v>
      </c>
      <c r="AH2992">
        <v>6</v>
      </c>
      <c r="AI2992">
        <v>0</v>
      </c>
      <c r="AJ2992">
        <v>0</v>
      </c>
      <c r="AK2992">
        <v>0</v>
      </c>
      <c r="AL2992">
        <v>4</v>
      </c>
      <c r="AM2992">
        <v>0</v>
      </c>
    </row>
    <row r="2993" spans="1:39">
      <c r="A2993">
        <v>10</v>
      </c>
      <c r="B2993">
        <v>221</v>
      </c>
      <c r="C2993">
        <v>2017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44</v>
      </c>
      <c r="N2993">
        <v>99</v>
      </c>
      <c r="O2993">
        <v>99</v>
      </c>
      <c r="P2993">
        <v>9999</v>
      </c>
      <c r="Q2993">
        <v>71</v>
      </c>
      <c r="R2993">
        <v>124</v>
      </c>
      <c r="S2993">
        <v>124</v>
      </c>
      <c r="T2993">
        <v>0.3809640849181235</v>
      </c>
      <c r="U2993">
        <v>0.45898309591884245</v>
      </c>
      <c r="V2993">
        <v>5</v>
      </c>
      <c r="W2993">
        <v>44</v>
      </c>
      <c r="X2993">
        <v>198.22021458777479</v>
      </c>
      <c r="Y2993">
        <v>182.95725806451608</v>
      </c>
      <c r="Z2993">
        <v>182.95725806451608</v>
      </c>
      <c r="AA2993">
        <v>38.995386768898605</v>
      </c>
      <c r="AB2993">
        <v>0</v>
      </c>
      <c r="AD2993">
        <v>2</v>
      </c>
      <c r="AE2993">
        <v>0</v>
      </c>
      <c r="AF2993">
        <v>0</v>
      </c>
      <c r="AG2993">
        <v>0</v>
      </c>
      <c r="AH2993">
        <v>7</v>
      </c>
      <c r="AI2993">
        <v>1</v>
      </c>
      <c r="AJ2993">
        <v>1</v>
      </c>
      <c r="AK2993">
        <v>0</v>
      </c>
      <c r="AL2993">
        <v>3</v>
      </c>
      <c r="AM2993">
        <v>0</v>
      </c>
    </row>
    <row r="2994" spans="1:39">
      <c r="A2994">
        <v>10</v>
      </c>
      <c r="B2994">
        <v>222</v>
      </c>
      <c r="C2994">
        <v>2017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45</v>
      </c>
      <c r="N2994">
        <v>99</v>
      </c>
      <c r="O2994">
        <v>99</v>
      </c>
      <c r="P2994">
        <v>9999</v>
      </c>
      <c r="Q2994">
        <v>104</v>
      </c>
      <c r="R2994">
        <v>140</v>
      </c>
      <c r="S2994">
        <v>140</v>
      </c>
      <c r="T2994">
        <v>0.43012074103659098</v>
      </c>
      <c r="U2994">
        <v>0.54927166853921561</v>
      </c>
      <c r="V2994">
        <v>7.9785714285714304</v>
      </c>
      <c r="W2994">
        <v>45</v>
      </c>
      <c r="X2994">
        <v>210.10292524377033</v>
      </c>
      <c r="Y2994">
        <v>193.92500000000015</v>
      </c>
      <c r="Z2994">
        <v>193.92500000000015</v>
      </c>
      <c r="AA2994">
        <v>33.807448724884104</v>
      </c>
      <c r="AB2994">
        <v>0</v>
      </c>
      <c r="AD2994">
        <v>2</v>
      </c>
      <c r="AE2994">
        <v>0</v>
      </c>
      <c r="AF2994">
        <v>0</v>
      </c>
      <c r="AG2994">
        <v>0</v>
      </c>
      <c r="AH2994">
        <v>7</v>
      </c>
      <c r="AI2994">
        <v>1</v>
      </c>
      <c r="AJ2994">
        <v>0</v>
      </c>
      <c r="AK2994">
        <v>0</v>
      </c>
      <c r="AL2994">
        <v>3</v>
      </c>
      <c r="AM2994">
        <v>0</v>
      </c>
    </row>
    <row r="2995" spans="1:39">
      <c r="A2995">
        <v>10</v>
      </c>
      <c r="B2995">
        <v>223</v>
      </c>
      <c r="C2995">
        <v>2017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46</v>
      </c>
      <c r="N2995">
        <v>99</v>
      </c>
      <c r="O2995">
        <v>99</v>
      </c>
      <c r="P2995">
        <v>9999</v>
      </c>
      <c r="Q2995">
        <v>117</v>
      </c>
      <c r="R2995">
        <v>166</v>
      </c>
      <c r="S2995">
        <v>166</v>
      </c>
      <c r="T2995">
        <v>0.51000030722910084</v>
      </c>
      <c r="U2995">
        <v>0.60445880853962997</v>
      </c>
      <c r="V2995">
        <v>8</v>
      </c>
      <c r="W2995">
        <v>46</v>
      </c>
      <c r="X2995">
        <v>194.9986294038558</v>
      </c>
      <c r="Y2995">
        <v>179.98373493975893</v>
      </c>
      <c r="Z2995">
        <v>179.98373493975893</v>
      </c>
      <c r="AA2995">
        <v>34.881854474675528</v>
      </c>
      <c r="AB2995">
        <v>0</v>
      </c>
      <c r="AD2995">
        <v>2</v>
      </c>
      <c r="AE2995">
        <v>0</v>
      </c>
      <c r="AF2995">
        <v>0</v>
      </c>
      <c r="AG2995">
        <v>0</v>
      </c>
      <c r="AH2995">
        <v>7</v>
      </c>
      <c r="AI2995">
        <v>2</v>
      </c>
      <c r="AJ2995">
        <v>1</v>
      </c>
      <c r="AK2995">
        <v>0</v>
      </c>
      <c r="AL2995">
        <v>2</v>
      </c>
      <c r="AM2995">
        <v>0</v>
      </c>
    </row>
    <row r="2996" spans="1:39">
      <c r="A2996">
        <v>10</v>
      </c>
      <c r="B2996">
        <v>224</v>
      </c>
      <c r="C2996">
        <v>2017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47</v>
      </c>
      <c r="N2996">
        <v>99</v>
      </c>
      <c r="O2996">
        <v>99</v>
      </c>
      <c r="P2996">
        <v>9999</v>
      </c>
      <c r="Q2996">
        <v>148</v>
      </c>
      <c r="R2996">
        <v>232</v>
      </c>
      <c r="S2996">
        <v>232</v>
      </c>
      <c r="T2996">
        <v>0.71277151371777936</v>
      </c>
      <c r="U2996">
        <v>0.86380478246195747</v>
      </c>
      <c r="V2996">
        <v>8</v>
      </c>
      <c r="W2996">
        <v>47</v>
      </c>
      <c r="X2996">
        <v>199.38870624276157</v>
      </c>
      <c r="Y2996">
        <v>184.03577586206913</v>
      </c>
      <c r="Z2996">
        <v>184.03577586206913</v>
      </c>
      <c r="AA2996">
        <v>34.47320880423031</v>
      </c>
      <c r="AB2996">
        <v>0</v>
      </c>
      <c r="AD2996">
        <v>4</v>
      </c>
      <c r="AE2996">
        <v>0</v>
      </c>
      <c r="AF2996">
        <v>0</v>
      </c>
      <c r="AG2996">
        <v>0</v>
      </c>
      <c r="AH2996">
        <v>18</v>
      </c>
      <c r="AI2996">
        <v>3</v>
      </c>
      <c r="AJ2996">
        <v>3</v>
      </c>
      <c r="AK2996">
        <v>0</v>
      </c>
      <c r="AL2996">
        <v>11</v>
      </c>
      <c r="AM2996">
        <v>1</v>
      </c>
    </row>
    <row r="2997" spans="1:39">
      <c r="A2997">
        <v>10</v>
      </c>
      <c r="B2997">
        <v>225</v>
      </c>
      <c r="C2997">
        <v>2017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48</v>
      </c>
      <c r="N2997">
        <v>99</v>
      </c>
      <c r="O2997">
        <v>99</v>
      </c>
      <c r="P2997">
        <v>9999</v>
      </c>
      <c r="Q2997">
        <v>159</v>
      </c>
      <c r="R2997">
        <v>277</v>
      </c>
      <c r="S2997">
        <v>277</v>
      </c>
      <c r="T2997">
        <v>0.85102460905096944</v>
      </c>
      <c r="U2997">
        <v>0.98503521735838884</v>
      </c>
      <c r="V2997">
        <v>8</v>
      </c>
      <c r="W2997">
        <v>48</v>
      </c>
      <c r="X2997">
        <v>190.43419081554029</v>
      </c>
      <c r="Y2997">
        <v>175.77075812274364</v>
      </c>
      <c r="Z2997">
        <v>175.77075812274364</v>
      </c>
      <c r="AA2997">
        <v>36.430046369537457</v>
      </c>
      <c r="AB2997">
        <v>0</v>
      </c>
      <c r="AD2997">
        <v>6</v>
      </c>
      <c r="AE2997">
        <v>0</v>
      </c>
      <c r="AF2997">
        <v>0</v>
      </c>
      <c r="AG2997">
        <v>1</v>
      </c>
      <c r="AH2997">
        <v>23</v>
      </c>
      <c r="AI2997">
        <v>1</v>
      </c>
      <c r="AJ2997">
        <v>3</v>
      </c>
      <c r="AK2997">
        <v>0</v>
      </c>
      <c r="AL2997">
        <v>8</v>
      </c>
      <c r="AM2997">
        <v>0</v>
      </c>
    </row>
    <row r="2998" spans="1:39">
      <c r="A2998">
        <v>10</v>
      </c>
      <c r="B2998">
        <v>226</v>
      </c>
      <c r="C2998">
        <v>2017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49</v>
      </c>
      <c r="N2998">
        <v>99</v>
      </c>
      <c r="O2998">
        <v>99</v>
      </c>
      <c r="P2998">
        <v>9999</v>
      </c>
      <c r="Q2998">
        <v>188</v>
      </c>
      <c r="R2998">
        <v>373</v>
      </c>
      <c r="S2998">
        <v>373</v>
      </c>
      <c r="T2998">
        <v>1.1459645457617751</v>
      </c>
      <c r="U2998">
        <v>1.2966408515692522</v>
      </c>
      <c r="V2998">
        <v>8</v>
      </c>
      <c r="W2998">
        <v>49</v>
      </c>
      <c r="X2998">
        <v>186.15890019431913</v>
      </c>
      <c r="Y2998">
        <v>171.82466487935653</v>
      </c>
      <c r="Z2998">
        <v>171.82466487935653</v>
      </c>
      <c r="AA2998">
        <v>32.526204452628171</v>
      </c>
      <c r="AB2998">
        <v>0</v>
      </c>
      <c r="AD2998">
        <v>5</v>
      </c>
      <c r="AE2998">
        <v>0</v>
      </c>
      <c r="AF2998">
        <v>0</v>
      </c>
      <c r="AG2998">
        <v>0</v>
      </c>
      <c r="AH2998">
        <v>21</v>
      </c>
      <c r="AI2998">
        <v>3</v>
      </c>
      <c r="AJ2998">
        <v>2</v>
      </c>
      <c r="AK2998">
        <v>0</v>
      </c>
      <c r="AL2998">
        <v>7</v>
      </c>
      <c r="AM2998">
        <v>2</v>
      </c>
    </row>
    <row r="2999" spans="1:39">
      <c r="A2999">
        <v>10</v>
      </c>
      <c r="B2999">
        <v>227</v>
      </c>
      <c r="C2999">
        <v>2017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50</v>
      </c>
      <c r="N2999">
        <v>99</v>
      </c>
      <c r="O2999">
        <v>99</v>
      </c>
      <c r="P2999">
        <v>9999</v>
      </c>
      <c r="Q2999">
        <v>250</v>
      </c>
      <c r="R2999">
        <v>479</v>
      </c>
      <c r="S2999">
        <v>479</v>
      </c>
      <c r="T2999">
        <v>1.4716273925466219</v>
      </c>
      <c r="U2999">
        <v>1.682380306846001</v>
      </c>
      <c r="V2999">
        <v>11</v>
      </c>
      <c r="W2999">
        <v>50</v>
      </c>
      <c r="X2999">
        <v>188.08822099127607</v>
      </c>
      <c r="Y2999">
        <v>173.60542797494779</v>
      </c>
      <c r="Z2999">
        <v>173.60542797494779</v>
      </c>
      <c r="AA2999">
        <v>32.558761584607808</v>
      </c>
      <c r="AB2999">
        <v>0</v>
      </c>
      <c r="AD2999">
        <v>15</v>
      </c>
      <c r="AE2999">
        <v>0</v>
      </c>
      <c r="AF2999">
        <v>0</v>
      </c>
      <c r="AG2999">
        <v>0</v>
      </c>
      <c r="AH2999">
        <v>32</v>
      </c>
      <c r="AI2999">
        <v>6</v>
      </c>
      <c r="AJ2999">
        <v>9</v>
      </c>
      <c r="AK2999">
        <v>2</v>
      </c>
      <c r="AL2999">
        <v>20</v>
      </c>
      <c r="AM2999">
        <v>3</v>
      </c>
    </row>
    <row r="3000" spans="1:39">
      <c r="A3000">
        <v>10</v>
      </c>
      <c r="B3000">
        <v>228</v>
      </c>
      <c r="C3000">
        <v>2017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51</v>
      </c>
      <c r="N3000">
        <v>99</v>
      </c>
      <c r="O3000">
        <v>99</v>
      </c>
      <c r="P3000">
        <v>9999</v>
      </c>
      <c r="Q3000">
        <v>251</v>
      </c>
      <c r="R3000">
        <v>519</v>
      </c>
      <c r="S3000">
        <v>519</v>
      </c>
      <c r="T3000">
        <v>1.594519032842791</v>
      </c>
      <c r="U3000">
        <v>1.8099330458886804</v>
      </c>
      <c r="V3000">
        <v>11</v>
      </c>
      <c r="W3000">
        <v>51</v>
      </c>
      <c r="X3000">
        <v>186.75321530487184</v>
      </c>
      <c r="Y3000">
        <v>172.37321772639689</v>
      </c>
      <c r="Z3000">
        <v>172.37321772639689</v>
      </c>
      <c r="AA3000">
        <v>30.620160275094445</v>
      </c>
      <c r="AB3000">
        <v>0</v>
      </c>
      <c r="AD3000">
        <v>13</v>
      </c>
      <c r="AE3000">
        <v>0</v>
      </c>
      <c r="AF3000">
        <v>0</v>
      </c>
      <c r="AG3000">
        <v>0</v>
      </c>
      <c r="AH3000">
        <v>31</v>
      </c>
      <c r="AI3000">
        <v>3</v>
      </c>
      <c r="AJ3000">
        <v>6</v>
      </c>
      <c r="AK3000">
        <v>0</v>
      </c>
      <c r="AL3000">
        <v>13</v>
      </c>
      <c r="AM3000">
        <v>1</v>
      </c>
    </row>
    <row r="3001" spans="1:39">
      <c r="A3001">
        <v>10</v>
      </c>
      <c r="B3001">
        <v>229</v>
      </c>
      <c r="C3001">
        <v>2017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52</v>
      </c>
      <c r="N3001">
        <v>99</v>
      </c>
      <c r="O3001">
        <v>99</v>
      </c>
      <c r="P3001">
        <v>9999</v>
      </c>
      <c r="Q3001">
        <v>279</v>
      </c>
      <c r="R3001">
        <v>710</v>
      </c>
      <c r="S3001">
        <v>710</v>
      </c>
      <c r="T3001">
        <v>2.1813266152569981</v>
      </c>
      <c r="U3001">
        <v>2.431720025632341</v>
      </c>
      <c r="V3001">
        <v>11</v>
      </c>
      <c r="W3001">
        <v>52</v>
      </c>
      <c r="X3001">
        <v>183.41217401919633</v>
      </c>
      <c r="Y3001">
        <v>169.28943661971837</v>
      </c>
      <c r="Z3001">
        <v>169.28943661971837</v>
      </c>
      <c r="AA3001">
        <v>31.264948442162872</v>
      </c>
      <c r="AB3001">
        <v>0</v>
      </c>
      <c r="AD3001">
        <v>15</v>
      </c>
      <c r="AE3001">
        <v>0</v>
      </c>
      <c r="AF3001">
        <v>0</v>
      </c>
      <c r="AG3001">
        <v>0</v>
      </c>
      <c r="AH3001">
        <v>29</v>
      </c>
      <c r="AI3001">
        <v>8</v>
      </c>
      <c r="AJ3001">
        <v>8</v>
      </c>
      <c r="AK3001">
        <v>0</v>
      </c>
      <c r="AL3001">
        <v>20</v>
      </c>
      <c r="AM3001">
        <v>3</v>
      </c>
    </row>
    <row r="3002" spans="1:39">
      <c r="A3002">
        <v>10</v>
      </c>
      <c r="B3002">
        <v>230</v>
      </c>
      <c r="C3002">
        <v>2017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53</v>
      </c>
      <c r="N3002">
        <v>99</v>
      </c>
      <c r="O3002">
        <v>99</v>
      </c>
      <c r="P3002">
        <v>9999</v>
      </c>
      <c r="Q3002">
        <v>329</v>
      </c>
      <c r="R3002">
        <v>929</v>
      </c>
      <c r="S3002">
        <v>929</v>
      </c>
      <c r="T3002">
        <v>2.8541583458785222</v>
      </c>
      <c r="U3002">
        <v>3.1484123773761254</v>
      </c>
      <c r="V3002">
        <v>11.003229278794402</v>
      </c>
      <c r="W3002">
        <v>53</v>
      </c>
      <c r="X3002">
        <v>181.48838380952265</v>
      </c>
      <c r="Y3002">
        <v>167.51377825618923</v>
      </c>
      <c r="Z3002">
        <v>167.51377825618923</v>
      </c>
      <c r="AA3002">
        <v>30.571602300343049</v>
      </c>
      <c r="AB3002">
        <v>0</v>
      </c>
      <c r="AD3002">
        <v>17</v>
      </c>
      <c r="AE3002">
        <v>0</v>
      </c>
      <c r="AF3002">
        <v>0</v>
      </c>
      <c r="AG3002">
        <v>2</v>
      </c>
      <c r="AH3002">
        <v>60</v>
      </c>
      <c r="AI3002">
        <v>8</v>
      </c>
      <c r="AJ3002">
        <v>11</v>
      </c>
      <c r="AK3002">
        <v>1</v>
      </c>
      <c r="AL3002">
        <v>28</v>
      </c>
      <c r="AM3002">
        <v>8</v>
      </c>
    </row>
    <row r="3003" spans="1:39">
      <c r="A3003">
        <v>10</v>
      </c>
      <c r="B3003">
        <v>231</v>
      </c>
      <c r="C3003">
        <v>2017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54</v>
      </c>
      <c r="N3003">
        <v>99</v>
      </c>
      <c r="O3003">
        <v>99</v>
      </c>
      <c r="P3003">
        <v>9999</v>
      </c>
      <c r="Q3003">
        <v>375</v>
      </c>
      <c r="R3003">
        <v>1179</v>
      </c>
      <c r="S3003">
        <v>1179</v>
      </c>
      <c r="T3003">
        <v>3.6222310977295775</v>
      </c>
      <c r="U3003">
        <v>3.9101822518983207</v>
      </c>
      <c r="V3003">
        <v>11</v>
      </c>
      <c r="W3003">
        <v>54</v>
      </c>
      <c r="X3003">
        <v>177.60538569053799</v>
      </c>
      <c r="Y3003">
        <v>163.92977099236651</v>
      </c>
      <c r="Z3003">
        <v>163.92977099236651</v>
      </c>
      <c r="AA3003">
        <v>29.497883724469673</v>
      </c>
      <c r="AB3003">
        <v>0</v>
      </c>
      <c r="AD3003">
        <v>21</v>
      </c>
      <c r="AE3003">
        <v>0</v>
      </c>
      <c r="AF3003">
        <v>0</v>
      </c>
      <c r="AG3003">
        <v>3</v>
      </c>
      <c r="AH3003">
        <v>73</v>
      </c>
      <c r="AI3003">
        <v>12</v>
      </c>
      <c r="AJ3003">
        <v>18</v>
      </c>
      <c r="AK3003">
        <v>1</v>
      </c>
      <c r="AL3003">
        <v>50</v>
      </c>
      <c r="AM3003">
        <v>1</v>
      </c>
    </row>
    <row r="3004" spans="1:39">
      <c r="A3004">
        <v>10</v>
      </c>
      <c r="B3004">
        <v>232</v>
      </c>
      <c r="C3004">
        <v>2017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55</v>
      </c>
      <c r="N3004">
        <v>99</v>
      </c>
      <c r="O3004">
        <v>99</v>
      </c>
      <c r="P3004">
        <v>9999</v>
      </c>
      <c r="Q3004">
        <v>407</v>
      </c>
      <c r="R3004">
        <v>1429</v>
      </c>
      <c r="S3004">
        <v>1429</v>
      </c>
      <c r="T3004">
        <v>4.3903038495806319</v>
      </c>
      <c r="U3004">
        <v>4.6748876986816992</v>
      </c>
      <c r="V3004">
        <v>13.989503149055277</v>
      </c>
      <c r="W3004">
        <v>55</v>
      </c>
      <c r="X3004">
        <v>175.19103965451765</v>
      </c>
      <c r="Y3004">
        <v>161.70132960111974</v>
      </c>
      <c r="Z3004">
        <v>161.70132960111974</v>
      </c>
      <c r="AA3004">
        <v>28.564425695382113</v>
      </c>
      <c r="AB3004">
        <v>0</v>
      </c>
      <c r="AD3004">
        <v>33</v>
      </c>
      <c r="AE3004">
        <v>0</v>
      </c>
      <c r="AF3004">
        <v>0</v>
      </c>
      <c r="AG3004">
        <v>3</v>
      </c>
      <c r="AH3004">
        <v>89</v>
      </c>
      <c r="AI3004">
        <v>10</v>
      </c>
      <c r="AJ3004">
        <v>25</v>
      </c>
      <c r="AK3004">
        <v>4</v>
      </c>
      <c r="AL3004">
        <v>58</v>
      </c>
      <c r="AM3004">
        <v>3</v>
      </c>
    </row>
    <row r="3005" spans="1:39">
      <c r="A3005">
        <v>10</v>
      </c>
      <c r="B3005">
        <v>233</v>
      </c>
      <c r="C3005">
        <v>2017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56</v>
      </c>
      <c r="N3005">
        <v>99</v>
      </c>
      <c r="O3005">
        <v>99</v>
      </c>
      <c r="P3005">
        <v>9999</v>
      </c>
      <c r="Q3005">
        <v>434</v>
      </c>
      <c r="R3005">
        <v>1703</v>
      </c>
      <c r="S3005">
        <v>1703</v>
      </c>
      <c r="T3005">
        <v>5.23211158560939</v>
      </c>
      <c r="U3005">
        <v>5.51158244096455</v>
      </c>
      <c r="V3005">
        <v>13.998238402818556</v>
      </c>
      <c r="W3005">
        <v>56</v>
      </c>
      <c r="X3005">
        <v>173.31437925170627</v>
      </c>
      <c r="Y3005">
        <v>159.96917204932475</v>
      </c>
      <c r="Z3005">
        <v>159.96917204932475</v>
      </c>
      <c r="AA3005">
        <v>28.232817945091153</v>
      </c>
      <c r="AB3005">
        <v>0</v>
      </c>
      <c r="AD3005">
        <v>39</v>
      </c>
      <c r="AE3005">
        <v>0</v>
      </c>
      <c r="AF3005">
        <v>0</v>
      </c>
      <c r="AG3005">
        <v>4</v>
      </c>
      <c r="AH3005">
        <v>123</v>
      </c>
      <c r="AI3005">
        <v>15</v>
      </c>
      <c r="AJ3005">
        <v>27</v>
      </c>
      <c r="AK3005">
        <v>6</v>
      </c>
      <c r="AL3005">
        <v>59</v>
      </c>
      <c r="AM3005">
        <v>11</v>
      </c>
    </row>
    <row r="3006" spans="1:39">
      <c r="A3006">
        <v>10</v>
      </c>
      <c r="B3006">
        <v>234</v>
      </c>
      <c r="C3006">
        <v>2017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57</v>
      </c>
      <c r="N3006">
        <v>99</v>
      </c>
      <c r="O3006">
        <v>99</v>
      </c>
      <c r="P3006">
        <v>9999</v>
      </c>
      <c r="Q3006">
        <v>451</v>
      </c>
      <c r="R3006">
        <v>2063</v>
      </c>
      <c r="S3006">
        <v>2063</v>
      </c>
      <c r="T3006">
        <v>6.3381363482749107</v>
      </c>
      <c r="U3006">
        <v>6.5309462524840596</v>
      </c>
      <c r="V3006">
        <v>14</v>
      </c>
      <c r="W3006">
        <v>57</v>
      </c>
      <c r="X3006">
        <v>169.53127092470172</v>
      </c>
      <c r="Y3006">
        <v>156.47736306349972</v>
      </c>
      <c r="Z3006">
        <v>156.47736306349972</v>
      </c>
      <c r="AA3006">
        <v>27.10399831394928</v>
      </c>
      <c r="AB3006">
        <v>0</v>
      </c>
      <c r="AD3006">
        <v>52</v>
      </c>
      <c r="AE3006">
        <v>0</v>
      </c>
      <c r="AF3006">
        <v>0</v>
      </c>
      <c r="AG3006">
        <v>2</v>
      </c>
      <c r="AH3006">
        <v>161</v>
      </c>
      <c r="AI3006">
        <v>24</v>
      </c>
      <c r="AJ3006">
        <v>27</v>
      </c>
      <c r="AK3006">
        <v>5</v>
      </c>
      <c r="AL3006">
        <v>77</v>
      </c>
      <c r="AM3006">
        <v>4</v>
      </c>
    </row>
    <row r="3007" spans="1:39">
      <c r="A3007">
        <v>10</v>
      </c>
      <c r="B3007">
        <v>235</v>
      </c>
      <c r="C3007">
        <v>2017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58</v>
      </c>
      <c r="N3007">
        <v>99</v>
      </c>
      <c r="O3007">
        <v>99</v>
      </c>
      <c r="P3007">
        <v>9999</v>
      </c>
      <c r="Q3007">
        <v>487</v>
      </c>
      <c r="R3007">
        <v>2476</v>
      </c>
      <c r="S3007">
        <v>2476</v>
      </c>
      <c r="T3007">
        <v>7.6069925343328508</v>
      </c>
      <c r="U3007">
        <v>7.735953145110626</v>
      </c>
      <c r="V3007">
        <v>14.001211631663978</v>
      </c>
      <c r="W3007">
        <v>58</v>
      </c>
      <c r="X3007">
        <v>167.3154810558394</v>
      </c>
      <c r="Y3007">
        <v>154.43218901453977</v>
      </c>
      <c r="Z3007">
        <v>154.43218901453977</v>
      </c>
      <c r="AA3007">
        <v>26.246301874554195</v>
      </c>
      <c r="AB3007">
        <v>0</v>
      </c>
      <c r="AD3007">
        <v>72</v>
      </c>
      <c r="AE3007">
        <v>0</v>
      </c>
      <c r="AF3007">
        <v>0</v>
      </c>
      <c r="AG3007">
        <v>3</v>
      </c>
      <c r="AH3007">
        <v>174</v>
      </c>
      <c r="AI3007">
        <v>25</v>
      </c>
      <c r="AJ3007">
        <v>33</v>
      </c>
      <c r="AK3007">
        <v>9</v>
      </c>
      <c r="AL3007">
        <v>92</v>
      </c>
      <c r="AM3007">
        <v>13</v>
      </c>
    </row>
    <row r="3008" spans="1:39">
      <c r="A3008">
        <v>10</v>
      </c>
      <c r="B3008">
        <v>236</v>
      </c>
      <c r="C3008">
        <v>2017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59</v>
      </c>
      <c r="N3008">
        <v>99</v>
      </c>
      <c r="O3008">
        <v>99</v>
      </c>
      <c r="P3008">
        <v>9999</v>
      </c>
      <c r="Q3008">
        <v>497</v>
      </c>
      <c r="R3008">
        <v>2844</v>
      </c>
      <c r="S3008">
        <v>2844</v>
      </c>
      <c r="T3008">
        <v>8.7375956250576063</v>
      </c>
      <c r="U3008">
        <v>8.7251459096755717</v>
      </c>
      <c r="V3008">
        <v>13.998945147679327</v>
      </c>
      <c r="W3008">
        <v>59</v>
      </c>
      <c r="X3008">
        <v>164.29185847531397</v>
      </c>
      <c r="Y3008">
        <v>151.64138537271435</v>
      </c>
      <c r="Z3008">
        <v>151.64138537271435</v>
      </c>
      <c r="AA3008">
        <v>25.989243142530079</v>
      </c>
      <c r="AB3008">
        <v>0</v>
      </c>
      <c r="AD3008">
        <v>70</v>
      </c>
      <c r="AE3008">
        <v>0</v>
      </c>
      <c r="AF3008">
        <v>0</v>
      </c>
      <c r="AG3008">
        <v>9</v>
      </c>
      <c r="AH3008">
        <v>204</v>
      </c>
      <c r="AI3008">
        <v>23</v>
      </c>
      <c r="AJ3008">
        <v>40</v>
      </c>
      <c r="AK3008">
        <v>17</v>
      </c>
      <c r="AL3008">
        <v>111</v>
      </c>
      <c r="AM3008">
        <v>9</v>
      </c>
    </row>
    <row r="3009" spans="1:39">
      <c r="A3009">
        <v>10</v>
      </c>
      <c r="B3009">
        <v>237</v>
      </c>
      <c r="C3009">
        <v>2017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60</v>
      </c>
      <c r="N3009">
        <v>99</v>
      </c>
      <c r="O3009">
        <v>99</v>
      </c>
      <c r="P3009">
        <v>9999</v>
      </c>
      <c r="Q3009">
        <v>490</v>
      </c>
      <c r="R3009">
        <v>2951</v>
      </c>
      <c r="S3009">
        <v>2951</v>
      </c>
      <c r="T3009">
        <v>9.0663307628498568</v>
      </c>
      <c r="U3009">
        <v>8.8914134046038722</v>
      </c>
      <c r="V3009">
        <v>16.99796679091833</v>
      </c>
      <c r="W3009">
        <v>60</v>
      </c>
      <c r="X3009">
        <v>161.35206568241949</v>
      </c>
      <c r="Y3009">
        <v>148.92795662487285</v>
      </c>
      <c r="Z3009">
        <v>148.92795662487285</v>
      </c>
      <c r="AA3009">
        <v>25.950966220415705</v>
      </c>
      <c r="AB3009">
        <v>0</v>
      </c>
      <c r="AD3009">
        <v>81</v>
      </c>
      <c r="AE3009">
        <v>0</v>
      </c>
      <c r="AF3009">
        <v>0</v>
      </c>
      <c r="AG3009">
        <v>11</v>
      </c>
      <c r="AH3009">
        <v>183</v>
      </c>
      <c r="AI3009">
        <v>30</v>
      </c>
      <c r="AJ3009">
        <v>28</v>
      </c>
      <c r="AK3009">
        <v>23</v>
      </c>
      <c r="AL3009">
        <v>110</v>
      </c>
      <c r="AM3009">
        <v>15</v>
      </c>
    </row>
    <row r="3010" spans="1:39">
      <c r="A3010">
        <v>10</v>
      </c>
      <c r="B3010">
        <v>238</v>
      </c>
      <c r="C3010">
        <v>2017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61</v>
      </c>
      <c r="N3010">
        <v>99</v>
      </c>
      <c r="O3010">
        <v>99</v>
      </c>
      <c r="P3010">
        <v>9999</v>
      </c>
      <c r="Q3010">
        <v>441</v>
      </c>
      <c r="R3010">
        <v>3116</v>
      </c>
      <c r="S3010">
        <v>3116</v>
      </c>
      <c r="T3010">
        <v>9.5732587790715495</v>
      </c>
      <c r="U3010">
        <v>9.2114069661716567</v>
      </c>
      <c r="V3010">
        <v>16.999037227214373</v>
      </c>
      <c r="W3010">
        <v>61</v>
      </c>
      <c r="X3010">
        <v>158.30748786190028</v>
      </c>
      <c r="Y3010">
        <v>146.11781129653414</v>
      </c>
      <c r="Z3010">
        <v>146.11781129653414</v>
      </c>
      <c r="AA3010">
        <v>25.295694818272633</v>
      </c>
      <c r="AB3010">
        <v>0</v>
      </c>
      <c r="AD3010">
        <v>92</v>
      </c>
      <c r="AE3010">
        <v>0</v>
      </c>
      <c r="AF3010">
        <v>0</v>
      </c>
      <c r="AG3010">
        <v>9</v>
      </c>
      <c r="AH3010">
        <v>263</v>
      </c>
      <c r="AI3010">
        <v>41</v>
      </c>
      <c r="AJ3010">
        <v>36</v>
      </c>
      <c r="AK3010">
        <v>31</v>
      </c>
      <c r="AL3010">
        <v>106</v>
      </c>
      <c r="AM3010">
        <v>4</v>
      </c>
    </row>
    <row r="3011" spans="1:39">
      <c r="A3011">
        <v>10</v>
      </c>
      <c r="B3011">
        <v>239</v>
      </c>
      <c r="C3011">
        <v>2017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62</v>
      </c>
      <c r="N3011">
        <v>99</v>
      </c>
      <c r="O3011">
        <v>99</v>
      </c>
      <c r="P3011">
        <v>9999</v>
      </c>
      <c r="Q3011">
        <v>448</v>
      </c>
      <c r="R3011">
        <v>2989</v>
      </c>
      <c r="S3011">
        <v>2989</v>
      </c>
      <c r="T3011">
        <v>9.1830778211312154</v>
      </c>
      <c r="U3011">
        <v>8.6330850687569161</v>
      </c>
      <c r="V3011">
        <v>16.998996319839414</v>
      </c>
      <c r="W3011">
        <v>62</v>
      </c>
      <c r="X3011">
        <v>154.67247730664269</v>
      </c>
      <c r="Y3011">
        <v>142.76269655403121</v>
      </c>
      <c r="Z3011">
        <v>142.76269655403121</v>
      </c>
      <c r="AA3011">
        <v>24.99702271107882</v>
      </c>
      <c r="AB3011">
        <v>0</v>
      </c>
      <c r="AD3011">
        <v>121</v>
      </c>
      <c r="AE3011">
        <v>0</v>
      </c>
      <c r="AF3011">
        <v>0</v>
      </c>
      <c r="AG3011">
        <v>11</v>
      </c>
      <c r="AH3011">
        <v>208</v>
      </c>
      <c r="AI3011">
        <v>50</v>
      </c>
      <c r="AJ3011">
        <v>27</v>
      </c>
      <c r="AK3011">
        <v>33</v>
      </c>
      <c r="AL3011">
        <v>97</v>
      </c>
      <c r="AM3011">
        <v>16</v>
      </c>
    </row>
    <row r="3012" spans="1:39">
      <c r="A3012">
        <v>10</v>
      </c>
      <c r="B3012">
        <v>240</v>
      </c>
      <c r="C3012">
        <v>2017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63</v>
      </c>
      <c r="N3012">
        <v>99</v>
      </c>
      <c r="O3012">
        <v>99</v>
      </c>
      <c r="P3012">
        <v>9999</v>
      </c>
      <c r="Q3012">
        <v>410</v>
      </c>
      <c r="R3012">
        <v>2808</v>
      </c>
      <c r="S3012">
        <v>2808</v>
      </c>
      <c r="T3012">
        <v>8.6269931487910529</v>
      </c>
      <c r="U3012">
        <v>7.9048082326798816</v>
      </c>
      <c r="V3012">
        <v>16.994658119658119</v>
      </c>
      <c r="W3012">
        <v>63</v>
      </c>
      <c r="X3012">
        <v>150.75341926642022</v>
      </c>
      <c r="Y3012">
        <v>139.1454059829058</v>
      </c>
      <c r="Z3012">
        <v>139.1454059829058</v>
      </c>
      <c r="AA3012">
        <v>24.622952868307575</v>
      </c>
      <c r="AB3012">
        <v>0</v>
      </c>
      <c r="AD3012">
        <v>120</v>
      </c>
      <c r="AE3012">
        <v>1</v>
      </c>
      <c r="AF3012">
        <v>0</v>
      </c>
      <c r="AG3012">
        <v>12</v>
      </c>
      <c r="AH3012">
        <v>251</v>
      </c>
      <c r="AI3012">
        <v>37</v>
      </c>
      <c r="AJ3012">
        <v>27</v>
      </c>
      <c r="AK3012">
        <v>57</v>
      </c>
      <c r="AL3012">
        <v>90</v>
      </c>
      <c r="AM3012">
        <v>9</v>
      </c>
    </row>
    <row r="3013" spans="1:39">
      <c r="A3013">
        <v>10</v>
      </c>
      <c r="B3013">
        <v>241</v>
      </c>
      <c r="C3013">
        <v>2017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64</v>
      </c>
      <c r="N3013">
        <v>99</v>
      </c>
      <c r="O3013">
        <v>99</v>
      </c>
      <c r="P3013">
        <v>9999</v>
      </c>
      <c r="Q3013">
        <v>370</v>
      </c>
      <c r="R3013">
        <v>2248</v>
      </c>
      <c r="S3013">
        <v>2248</v>
      </c>
      <c r="T3013">
        <v>6.9065101846446888</v>
      </c>
      <c r="U3013">
        <v>6.1982898743878607</v>
      </c>
      <c r="V3013">
        <v>16.99866548042705</v>
      </c>
      <c r="W3013">
        <v>64</v>
      </c>
      <c r="X3013">
        <v>147.65512042966816</v>
      </c>
      <c r="Y3013">
        <v>136.28567615658369</v>
      </c>
      <c r="Z3013">
        <v>136.28567615658369</v>
      </c>
      <c r="AA3013">
        <v>23.99067971060704</v>
      </c>
      <c r="AB3013">
        <v>0</v>
      </c>
      <c r="AD3013">
        <v>107</v>
      </c>
      <c r="AE3013">
        <v>0</v>
      </c>
      <c r="AF3013">
        <v>0</v>
      </c>
      <c r="AG3013">
        <v>13</v>
      </c>
      <c r="AH3013">
        <v>191</v>
      </c>
      <c r="AI3013">
        <v>35</v>
      </c>
      <c r="AJ3013">
        <v>28</v>
      </c>
      <c r="AK3013">
        <v>58</v>
      </c>
      <c r="AL3013">
        <v>84</v>
      </c>
      <c r="AM3013">
        <v>6</v>
      </c>
    </row>
    <row r="3014" spans="1:39">
      <c r="A3014">
        <v>10</v>
      </c>
      <c r="B3014">
        <v>242</v>
      </c>
      <c r="C3014">
        <v>2017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65</v>
      </c>
      <c r="N3014">
        <v>99</v>
      </c>
      <c r="O3014">
        <v>99</v>
      </c>
      <c r="P3014">
        <v>9999</v>
      </c>
      <c r="Q3014">
        <v>350</v>
      </c>
      <c r="R3014">
        <v>2350</v>
      </c>
      <c r="S3014">
        <v>2350</v>
      </c>
      <c r="T3014">
        <v>7.2198838673999202</v>
      </c>
      <c r="U3014">
        <v>6.4119048521752111</v>
      </c>
      <c r="V3014">
        <v>17</v>
      </c>
      <c r="W3014">
        <v>65</v>
      </c>
      <c r="X3014">
        <v>146.11410525345195</v>
      </c>
      <c r="Y3014">
        <v>134.86331914893597</v>
      </c>
      <c r="Z3014">
        <v>134.86331914893597</v>
      </c>
      <c r="AA3014">
        <v>22.244377708122439</v>
      </c>
      <c r="AB3014">
        <v>0</v>
      </c>
      <c r="AD3014">
        <v>124</v>
      </c>
      <c r="AE3014">
        <v>0</v>
      </c>
      <c r="AF3014">
        <v>0</v>
      </c>
      <c r="AG3014">
        <v>21</v>
      </c>
      <c r="AH3014">
        <v>212</v>
      </c>
      <c r="AI3014">
        <v>27</v>
      </c>
      <c r="AJ3014">
        <v>15</v>
      </c>
      <c r="AK3014">
        <v>63</v>
      </c>
      <c r="AL3014">
        <v>52</v>
      </c>
      <c r="AM3014">
        <v>7</v>
      </c>
    </row>
    <row r="3015" spans="1:39">
      <c r="A3015">
        <v>10</v>
      </c>
      <c r="B3015">
        <v>243</v>
      </c>
      <c r="C3015">
        <v>2017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66</v>
      </c>
      <c r="N3015">
        <v>99</v>
      </c>
      <c r="O3015">
        <v>99</v>
      </c>
      <c r="P3015">
        <v>9999</v>
      </c>
      <c r="Q3015">
        <v>1</v>
      </c>
      <c r="R3015">
        <v>1</v>
      </c>
      <c r="S3015">
        <v>1</v>
      </c>
      <c r="T3015">
        <v>3.0722910074042209E-3</v>
      </c>
      <c r="U3015">
        <v>2.4581118520604294E-3</v>
      </c>
      <c r="V3015">
        <v>17</v>
      </c>
      <c r="W3015">
        <v>66</v>
      </c>
      <c r="X3015">
        <v>131.63596966413871</v>
      </c>
      <c r="Y3015">
        <v>121.5</v>
      </c>
      <c r="Z3015">
        <v>121.5</v>
      </c>
      <c r="AA3015">
        <v>0</v>
      </c>
      <c r="AB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</row>
    <row r="3016" spans="1:39">
      <c r="A3016">
        <v>10</v>
      </c>
      <c r="B3016">
        <v>244</v>
      </c>
      <c r="C3016">
        <v>2017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67</v>
      </c>
      <c r="N3016">
        <v>99</v>
      </c>
      <c r="O3016">
        <v>99</v>
      </c>
      <c r="P3016">
        <v>9999</v>
      </c>
      <c r="Q3016">
        <v>1</v>
      </c>
      <c r="R3016">
        <v>1</v>
      </c>
      <c r="S3016">
        <v>1</v>
      </c>
      <c r="T3016">
        <v>3.0722910074042209E-3</v>
      </c>
      <c r="U3016">
        <v>1.2624376919223939E-3</v>
      </c>
      <c r="V3016">
        <v>17</v>
      </c>
      <c r="W3016">
        <v>67</v>
      </c>
      <c r="X3016">
        <v>67.605633802816882</v>
      </c>
      <c r="Y3016">
        <v>62.4</v>
      </c>
      <c r="Z3016">
        <v>62.4</v>
      </c>
      <c r="AA3016">
        <v>0</v>
      </c>
      <c r="AB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</row>
    <row r="3017" spans="1:39">
      <c r="A3017">
        <v>10</v>
      </c>
      <c r="B3017">
        <v>245</v>
      </c>
      <c r="C3017">
        <v>2017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68</v>
      </c>
      <c r="N3017">
        <v>99</v>
      </c>
      <c r="O3017">
        <v>99</v>
      </c>
      <c r="P3017">
        <v>9999</v>
      </c>
    </row>
    <row r="3018" spans="1:39">
      <c r="A3018">
        <v>10</v>
      </c>
      <c r="B3018">
        <v>246</v>
      </c>
      <c r="C3018">
        <v>2016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0</v>
      </c>
      <c r="N3018">
        <v>99</v>
      </c>
      <c r="O3018">
        <v>99</v>
      </c>
      <c r="P3018">
        <v>9999</v>
      </c>
      <c r="Q3018">
        <v>3</v>
      </c>
      <c r="R3018">
        <v>37</v>
      </c>
      <c r="S3018">
        <v>0</v>
      </c>
      <c r="T3018">
        <v>0.11112445939452188</v>
      </c>
      <c r="U3018">
        <v>0</v>
      </c>
      <c r="V3018">
        <v>9.3513513513513509</v>
      </c>
      <c r="X3018">
        <v>150.23278966940941</v>
      </c>
      <c r="Y3018">
        <v>0</v>
      </c>
      <c r="AD3018">
        <v>0</v>
      </c>
      <c r="AE3018">
        <v>0</v>
      </c>
      <c r="AF3018">
        <v>0</v>
      </c>
      <c r="AG3018">
        <v>1</v>
      </c>
      <c r="AH3018">
        <v>1</v>
      </c>
      <c r="AI3018">
        <v>0</v>
      </c>
      <c r="AJ3018">
        <v>0</v>
      </c>
      <c r="AK3018">
        <v>1</v>
      </c>
      <c r="AL3018">
        <v>2</v>
      </c>
      <c r="AM3018">
        <v>0</v>
      </c>
    </row>
    <row r="3019" spans="1:39">
      <c r="A3019">
        <v>10</v>
      </c>
      <c r="B3019">
        <v>247</v>
      </c>
      <c r="C3019">
        <v>2016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35</v>
      </c>
      <c r="N3019">
        <v>99</v>
      </c>
      <c r="O3019">
        <v>99</v>
      </c>
      <c r="P3019">
        <v>9999</v>
      </c>
      <c r="Q3019">
        <v>39</v>
      </c>
      <c r="R3019">
        <v>77</v>
      </c>
      <c r="S3019">
        <v>77</v>
      </c>
      <c r="T3019">
        <v>0.23125901009130215</v>
      </c>
      <c r="U3019">
        <v>0.3468306483835652</v>
      </c>
      <c r="V3019">
        <v>2</v>
      </c>
      <c r="W3019">
        <v>35</v>
      </c>
      <c r="X3019">
        <v>245.12529723797323</v>
      </c>
      <c r="Y3019">
        <v>226.25064935064927</v>
      </c>
      <c r="Z3019">
        <v>226.25064935064927</v>
      </c>
      <c r="AA3019">
        <v>42.168140935639855</v>
      </c>
      <c r="AB3019">
        <v>0</v>
      </c>
      <c r="AD3019">
        <v>5</v>
      </c>
      <c r="AE3019">
        <v>0</v>
      </c>
      <c r="AF3019">
        <v>0</v>
      </c>
      <c r="AG3019">
        <v>0</v>
      </c>
      <c r="AH3019">
        <v>4</v>
      </c>
      <c r="AI3019">
        <v>0</v>
      </c>
      <c r="AJ3019">
        <v>0</v>
      </c>
      <c r="AK3019">
        <v>0</v>
      </c>
      <c r="AL3019">
        <v>7</v>
      </c>
      <c r="AM3019">
        <v>0</v>
      </c>
    </row>
    <row r="3020" spans="1:39">
      <c r="A3020">
        <v>10</v>
      </c>
      <c r="B3020">
        <v>248</v>
      </c>
      <c r="C3020">
        <v>2016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36</v>
      </c>
      <c r="N3020">
        <v>99</v>
      </c>
      <c r="O3020">
        <v>99</v>
      </c>
      <c r="P3020">
        <v>9999</v>
      </c>
      <c r="Q3020">
        <v>18</v>
      </c>
      <c r="R3020">
        <v>19</v>
      </c>
      <c r="S3020">
        <v>19</v>
      </c>
      <c r="T3020">
        <v>5.7063911580970704E-2</v>
      </c>
      <c r="U3020">
        <v>8.3016142348425678E-2</v>
      </c>
      <c r="V3020">
        <v>2</v>
      </c>
      <c r="W3020">
        <v>36</v>
      </c>
      <c r="X3020">
        <v>237.77727091292695</v>
      </c>
      <c r="Y3020">
        <v>219.46842105263153</v>
      </c>
      <c r="Z3020">
        <v>219.46842105263153</v>
      </c>
      <c r="AA3020">
        <v>30.866641039897459</v>
      </c>
      <c r="AB3020">
        <v>0</v>
      </c>
      <c r="AD3020">
        <v>0</v>
      </c>
      <c r="AE3020">
        <v>0</v>
      </c>
      <c r="AF3020">
        <v>0</v>
      </c>
      <c r="AG3020">
        <v>0</v>
      </c>
      <c r="AH3020">
        <v>1</v>
      </c>
      <c r="AI3020">
        <v>0</v>
      </c>
      <c r="AJ3020">
        <v>1</v>
      </c>
      <c r="AK3020">
        <v>0</v>
      </c>
      <c r="AL3020">
        <v>0</v>
      </c>
      <c r="AM3020">
        <v>0</v>
      </c>
    </row>
    <row r="3021" spans="1:39">
      <c r="A3021">
        <v>10</v>
      </c>
      <c r="B3021">
        <v>249</v>
      </c>
      <c r="C3021">
        <v>2016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37</v>
      </c>
      <c r="N3021">
        <v>99</v>
      </c>
      <c r="O3021">
        <v>99</v>
      </c>
      <c r="P3021">
        <v>9999</v>
      </c>
      <c r="Q3021">
        <v>16</v>
      </c>
      <c r="R3021">
        <v>17</v>
      </c>
      <c r="S3021">
        <v>17</v>
      </c>
      <c r="T3021">
        <v>5.1057184046131666E-2</v>
      </c>
      <c r="U3021">
        <v>7.303604878280881E-2</v>
      </c>
      <c r="V3021">
        <v>2</v>
      </c>
      <c r="W3021">
        <v>37</v>
      </c>
      <c r="X3021">
        <v>233.80281690140839</v>
      </c>
      <c r="Y3021">
        <v>215.79999999999995</v>
      </c>
      <c r="Z3021">
        <v>215.79999999999995</v>
      </c>
      <c r="AA3021">
        <v>26.364659946937945</v>
      </c>
      <c r="AB3021">
        <v>0</v>
      </c>
      <c r="AD3021">
        <v>1</v>
      </c>
      <c r="AE3021">
        <v>0</v>
      </c>
      <c r="AF3021">
        <v>0</v>
      </c>
      <c r="AG3021">
        <v>0</v>
      </c>
      <c r="AH3021">
        <v>0</v>
      </c>
      <c r="AI3021">
        <v>1</v>
      </c>
      <c r="AJ3021">
        <v>1</v>
      </c>
      <c r="AK3021">
        <v>0</v>
      </c>
      <c r="AL3021">
        <v>2</v>
      </c>
      <c r="AM3021">
        <v>0</v>
      </c>
    </row>
    <row r="3022" spans="1:39">
      <c r="A3022">
        <v>10</v>
      </c>
      <c r="B3022">
        <v>250</v>
      </c>
      <c r="C3022">
        <v>2016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38</v>
      </c>
      <c r="N3022">
        <v>99</v>
      </c>
      <c r="O3022">
        <v>99</v>
      </c>
      <c r="P3022">
        <v>9999</v>
      </c>
      <c r="Q3022">
        <v>20</v>
      </c>
      <c r="R3022">
        <v>21</v>
      </c>
      <c r="S3022">
        <v>21</v>
      </c>
      <c r="T3022">
        <v>6.3070639115809693E-2</v>
      </c>
      <c r="U3022">
        <v>8.873185123070898E-2</v>
      </c>
      <c r="V3022">
        <v>2</v>
      </c>
      <c r="W3022">
        <v>38</v>
      </c>
      <c r="X3022">
        <v>229.94376515503279</v>
      </c>
      <c r="Y3022">
        <v>212.23809523809524</v>
      </c>
      <c r="Z3022">
        <v>212.23809523809524</v>
      </c>
      <c r="AA3022">
        <v>41.52132528610727</v>
      </c>
      <c r="AB3022">
        <v>0</v>
      </c>
      <c r="AD3022">
        <v>0</v>
      </c>
      <c r="AE3022">
        <v>0</v>
      </c>
      <c r="AF3022">
        <v>0</v>
      </c>
      <c r="AG3022">
        <v>0</v>
      </c>
      <c r="AH3022">
        <v>1</v>
      </c>
      <c r="AI3022">
        <v>0</v>
      </c>
      <c r="AJ3022">
        <v>0</v>
      </c>
      <c r="AK3022">
        <v>0</v>
      </c>
      <c r="AL3022">
        <v>0</v>
      </c>
      <c r="AM3022">
        <v>0</v>
      </c>
    </row>
    <row r="3023" spans="1:39">
      <c r="A3023">
        <v>10</v>
      </c>
      <c r="B3023">
        <v>251</v>
      </c>
      <c r="C3023">
        <v>2016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39</v>
      </c>
      <c r="N3023">
        <v>99</v>
      </c>
      <c r="O3023">
        <v>99</v>
      </c>
      <c r="P3023">
        <v>9999</v>
      </c>
      <c r="Q3023">
        <v>26</v>
      </c>
      <c r="R3023">
        <v>29</v>
      </c>
      <c r="S3023">
        <v>29</v>
      </c>
      <c r="T3023">
        <v>8.7097549255165774E-2</v>
      </c>
      <c r="U3023">
        <v>0.11729645974446738</v>
      </c>
      <c r="V3023">
        <v>2</v>
      </c>
      <c r="W3023">
        <v>39</v>
      </c>
      <c r="X3023">
        <v>220.11431987148359</v>
      </c>
      <c r="Y3023">
        <v>203.16551724137935</v>
      </c>
      <c r="Z3023">
        <v>203.16551724137935</v>
      </c>
      <c r="AA3023">
        <v>36.034497607652099</v>
      </c>
      <c r="AB3023">
        <v>0</v>
      </c>
      <c r="AD3023">
        <v>0</v>
      </c>
      <c r="AE3023">
        <v>0</v>
      </c>
      <c r="AF3023">
        <v>0</v>
      </c>
      <c r="AG3023">
        <v>0</v>
      </c>
      <c r="AH3023">
        <v>1</v>
      </c>
      <c r="AI3023">
        <v>0</v>
      </c>
      <c r="AJ3023">
        <v>1</v>
      </c>
      <c r="AK3023">
        <v>0</v>
      </c>
      <c r="AL3023">
        <v>0</v>
      </c>
      <c r="AM3023">
        <v>0</v>
      </c>
    </row>
    <row r="3024" spans="1:39">
      <c r="A3024">
        <v>10</v>
      </c>
      <c r="B3024">
        <v>252</v>
      </c>
      <c r="C3024">
        <v>2016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40</v>
      </c>
      <c r="N3024">
        <v>99</v>
      </c>
      <c r="O3024">
        <v>99</v>
      </c>
      <c r="P3024">
        <v>9999</v>
      </c>
      <c r="Q3024">
        <v>30</v>
      </c>
      <c r="R3024">
        <v>36</v>
      </c>
      <c r="S3024">
        <v>36</v>
      </c>
      <c r="T3024">
        <v>0.10812109562710231</v>
      </c>
      <c r="U3024">
        <v>0.14531955909208821</v>
      </c>
      <c r="V3024">
        <v>5</v>
      </c>
      <c r="W3024">
        <v>40</v>
      </c>
      <c r="X3024">
        <v>219.67617671843033</v>
      </c>
      <c r="Y3024">
        <v>202.76111111111112</v>
      </c>
      <c r="Z3024">
        <v>202.76111111111112</v>
      </c>
      <c r="AA3024">
        <v>37.669736436692546</v>
      </c>
      <c r="AB3024">
        <v>0</v>
      </c>
      <c r="AD3024">
        <v>0</v>
      </c>
      <c r="AE3024">
        <v>0</v>
      </c>
      <c r="AF3024">
        <v>0</v>
      </c>
      <c r="AG3024">
        <v>0</v>
      </c>
      <c r="AH3024">
        <v>2</v>
      </c>
      <c r="AI3024">
        <v>1</v>
      </c>
      <c r="AJ3024">
        <v>0</v>
      </c>
      <c r="AK3024">
        <v>0</v>
      </c>
      <c r="AL3024">
        <v>0</v>
      </c>
      <c r="AM3024">
        <v>0</v>
      </c>
    </row>
    <row r="3025" spans="1:39">
      <c r="A3025">
        <v>10</v>
      </c>
      <c r="B3025">
        <v>253</v>
      </c>
      <c r="C3025">
        <v>2016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41</v>
      </c>
      <c r="N3025">
        <v>99</v>
      </c>
      <c r="O3025">
        <v>99</v>
      </c>
      <c r="P3025">
        <v>9999</v>
      </c>
      <c r="Q3025">
        <v>49</v>
      </c>
      <c r="R3025">
        <v>57</v>
      </c>
      <c r="S3025">
        <v>57</v>
      </c>
      <c r="T3025">
        <v>0.17119173474291205</v>
      </c>
      <c r="U3025">
        <v>0.22797137725888456</v>
      </c>
      <c r="V3025">
        <v>5</v>
      </c>
      <c r="W3025">
        <v>41</v>
      </c>
      <c r="X3025">
        <v>217.65410275417679</v>
      </c>
      <c r="Y3025">
        <v>200.89473684210523</v>
      </c>
      <c r="Z3025">
        <v>200.89473684210523</v>
      </c>
      <c r="AA3025">
        <v>35.844720774290806</v>
      </c>
      <c r="AB3025">
        <v>0</v>
      </c>
      <c r="AD3025">
        <v>2</v>
      </c>
      <c r="AE3025">
        <v>0</v>
      </c>
      <c r="AF3025">
        <v>0</v>
      </c>
      <c r="AG3025">
        <v>0</v>
      </c>
      <c r="AH3025">
        <v>4</v>
      </c>
      <c r="AI3025">
        <v>0</v>
      </c>
      <c r="AJ3025">
        <v>0</v>
      </c>
      <c r="AK3025">
        <v>0</v>
      </c>
      <c r="AL3025">
        <v>0</v>
      </c>
      <c r="AM3025">
        <v>0</v>
      </c>
    </row>
    <row r="3026" spans="1:39">
      <c r="A3026">
        <v>10</v>
      </c>
      <c r="B3026">
        <v>254</v>
      </c>
      <c r="C3026">
        <v>2016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42</v>
      </c>
      <c r="N3026">
        <v>99</v>
      </c>
      <c r="O3026">
        <v>99</v>
      </c>
      <c r="P3026">
        <v>9999</v>
      </c>
      <c r="Q3026">
        <v>48</v>
      </c>
      <c r="R3026">
        <v>66</v>
      </c>
      <c r="S3026">
        <v>66</v>
      </c>
      <c r="T3026">
        <v>0.19822200864968764</v>
      </c>
      <c r="U3026">
        <v>0.26103728071616195</v>
      </c>
      <c r="V3026">
        <v>5</v>
      </c>
      <c r="W3026">
        <v>42</v>
      </c>
      <c r="X3026">
        <v>215.23851735119339</v>
      </c>
      <c r="Y3026">
        <v>198.66515151515165</v>
      </c>
      <c r="Z3026">
        <v>198.66515151515165</v>
      </c>
      <c r="AA3026">
        <v>32.1728310583688</v>
      </c>
      <c r="AB3026">
        <v>0</v>
      </c>
      <c r="AD3026">
        <v>1</v>
      </c>
      <c r="AE3026">
        <v>0</v>
      </c>
      <c r="AF3026">
        <v>0</v>
      </c>
      <c r="AG3026">
        <v>0</v>
      </c>
      <c r="AH3026">
        <v>3</v>
      </c>
      <c r="AI3026">
        <v>1</v>
      </c>
      <c r="AJ3026">
        <v>0</v>
      </c>
      <c r="AK3026">
        <v>0</v>
      </c>
      <c r="AL3026">
        <v>1</v>
      </c>
      <c r="AM3026">
        <v>0</v>
      </c>
    </row>
    <row r="3027" spans="1:39">
      <c r="A3027">
        <v>10</v>
      </c>
      <c r="B3027">
        <v>255</v>
      </c>
      <c r="C3027">
        <v>2016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43</v>
      </c>
      <c r="N3027">
        <v>99</v>
      </c>
      <c r="O3027">
        <v>99</v>
      </c>
      <c r="P3027">
        <v>9999</v>
      </c>
      <c r="Q3027">
        <v>57</v>
      </c>
      <c r="R3027">
        <v>76</v>
      </c>
      <c r="S3027">
        <v>76</v>
      </c>
      <c r="T3027">
        <v>0.22825564632388279</v>
      </c>
      <c r="U3027">
        <v>0.29087005591679371</v>
      </c>
      <c r="V3027">
        <v>5.0789473684210513</v>
      </c>
      <c r="W3027">
        <v>43</v>
      </c>
      <c r="X3027">
        <v>208.27963733819925</v>
      </c>
      <c r="Y3027">
        <v>192.24210526315781</v>
      </c>
      <c r="Z3027">
        <v>192.24210526315781</v>
      </c>
      <c r="AA3027">
        <v>32.129406366483451</v>
      </c>
      <c r="AB3027">
        <v>0</v>
      </c>
      <c r="AD3027">
        <v>0</v>
      </c>
      <c r="AE3027">
        <v>0</v>
      </c>
      <c r="AF3027">
        <v>0</v>
      </c>
      <c r="AG3027">
        <v>0</v>
      </c>
      <c r="AH3027">
        <v>1</v>
      </c>
      <c r="AI3027">
        <v>1</v>
      </c>
      <c r="AJ3027">
        <v>1</v>
      </c>
      <c r="AK3027">
        <v>0</v>
      </c>
      <c r="AL3027">
        <v>0</v>
      </c>
      <c r="AM3027">
        <v>0</v>
      </c>
    </row>
    <row r="3028" spans="1:39">
      <c r="A3028">
        <v>10</v>
      </c>
      <c r="B3028">
        <v>256</v>
      </c>
      <c r="C3028">
        <v>2016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44</v>
      </c>
      <c r="N3028">
        <v>99</v>
      </c>
      <c r="O3028">
        <v>99</v>
      </c>
      <c r="P3028">
        <v>9999</v>
      </c>
      <c r="Q3028">
        <v>67</v>
      </c>
      <c r="R3028">
        <v>90</v>
      </c>
      <c r="S3028">
        <v>90</v>
      </c>
      <c r="T3028">
        <v>0.27030273906775582</v>
      </c>
      <c r="U3028">
        <v>0.33378067564815367</v>
      </c>
      <c r="V3028">
        <v>5</v>
      </c>
      <c r="W3028">
        <v>44</v>
      </c>
      <c r="X3028">
        <v>201.82737450343089</v>
      </c>
      <c r="Y3028">
        <v>186.28666666666672</v>
      </c>
      <c r="Z3028">
        <v>186.28666666666672</v>
      </c>
      <c r="AA3028">
        <v>32.529860470377237</v>
      </c>
      <c r="AB3028">
        <v>0</v>
      </c>
      <c r="AD3028">
        <v>1</v>
      </c>
      <c r="AE3028">
        <v>0</v>
      </c>
      <c r="AF3028">
        <v>0</v>
      </c>
      <c r="AG3028">
        <v>1</v>
      </c>
      <c r="AH3028">
        <v>5</v>
      </c>
      <c r="AI3028">
        <v>1</v>
      </c>
      <c r="AJ3028">
        <v>0</v>
      </c>
      <c r="AK3028">
        <v>0</v>
      </c>
      <c r="AL3028">
        <v>3</v>
      </c>
      <c r="AM3028">
        <v>0</v>
      </c>
    </row>
    <row r="3029" spans="1:39">
      <c r="A3029">
        <v>10</v>
      </c>
      <c r="B3029">
        <v>257</v>
      </c>
      <c r="C3029">
        <v>2016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45</v>
      </c>
      <c r="N3029">
        <v>99</v>
      </c>
      <c r="O3029">
        <v>99</v>
      </c>
      <c r="P3029">
        <v>9999</v>
      </c>
      <c r="Q3029">
        <v>103</v>
      </c>
      <c r="R3029">
        <v>147</v>
      </c>
      <c r="S3029">
        <v>147</v>
      </c>
      <c r="T3029">
        <v>0.44149447381066809</v>
      </c>
      <c r="U3029">
        <v>0.55939290451779855</v>
      </c>
      <c r="V3029">
        <v>8</v>
      </c>
      <c r="W3029">
        <v>45</v>
      </c>
      <c r="X3029">
        <v>207.09089703053479</v>
      </c>
      <c r="Y3029">
        <v>191.1448979591836</v>
      </c>
      <c r="Z3029">
        <v>191.1448979591836</v>
      </c>
      <c r="AA3029">
        <v>36.525970974114998</v>
      </c>
      <c r="AB3029">
        <v>0</v>
      </c>
      <c r="AD3029">
        <v>5</v>
      </c>
      <c r="AE3029">
        <v>0</v>
      </c>
      <c r="AF3029">
        <v>0</v>
      </c>
      <c r="AG3029">
        <v>1</v>
      </c>
      <c r="AH3029">
        <v>13</v>
      </c>
      <c r="AI3029">
        <v>3</v>
      </c>
      <c r="AJ3029">
        <v>2</v>
      </c>
      <c r="AK3029">
        <v>0</v>
      </c>
      <c r="AL3029">
        <v>3</v>
      </c>
      <c r="AM3029">
        <v>0</v>
      </c>
    </row>
    <row r="3030" spans="1:39">
      <c r="A3030">
        <v>10</v>
      </c>
      <c r="B3030">
        <v>258</v>
      </c>
      <c r="C3030">
        <v>2016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46</v>
      </c>
      <c r="N3030">
        <v>99</v>
      </c>
      <c r="O3030">
        <v>99</v>
      </c>
      <c r="P3030">
        <v>9999</v>
      </c>
      <c r="Q3030">
        <v>102</v>
      </c>
      <c r="R3030">
        <v>175</v>
      </c>
      <c r="S3030">
        <v>175</v>
      </c>
      <c r="T3030">
        <v>0.52558865929841425</v>
      </c>
      <c r="U3030">
        <v>0.63438595150028909</v>
      </c>
      <c r="V3030">
        <v>8</v>
      </c>
      <c r="W3030">
        <v>46</v>
      </c>
      <c r="X3030">
        <v>197.27720167156781</v>
      </c>
      <c r="Y3030">
        <v>182.08685714285721</v>
      </c>
      <c r="Z3030">
        <v>182.08685714285721</v>
      </c>
      <c r="AA3030">
        <v>33.119458222917878</v>
      </c>
      <c r="AB3030">
        <v>0</v>
      </c>
      <c r="AD3030">
        <v>5</v>
      </c>
      <c r="AE3030">
        <v>0</v>
      </c>
      <c r="AF3030">
        <v>0</v>
      </c>
      <c r="AG3030">
        <v>1</v>
      </c>
      <c r="AH3030">
        <v>11</v>
      </c>
      <c r="AI3030">
        <v>1</v>
      </c>
      <c r="AJ3030">
        <v>5</v>
      </c>
      <c r="AK3030">
        <v>1</v>
      </c>
      <c r="AL3030">
        <v>1</v>
      </c>
      <c r="AM3030">
        <v>0</v>
      </c>
    </row>
    <row r="3031" spans="1:39">
      <c r="A3031">
        <v>10</v>
      </c>
      <c r="B3031">
        <v>259</v>
      </c>
      <c r="C3031">
        <v>2016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47</v>
      </c>
      <c r="N3031">
        <v>99</v>
      </c>
      <c r="O3031">
        <v>99</v>
      </c>
      <c r="P3031">
        <v>9999</v>
      </c>
      <c r="Q3031">
        <v>141</v>
      </c>
      <c r="R3031">
        <v>226</v>
      </c>
      <c r="S3031">
        <v>226</v>
      </c>
      <c r="T3031">
        <v>0.6787602114368092</v>
      </c>
      <c r="U3031">
        <v>0.81268381697866143</v>
      </c>
      <c r="V3031">
        <v>8</v>
      </c>
      <c r="W3031">
        <v>47</v>
      </c>
      <c r="X3031">
        <v>195.692672029454</v>
      </c>
      <c r="Y3031">
        <v>180.62433628318593</v>
      </c>
      <c r="Z3031">
        <v>180.62433628318593</v>
      </c>
      <c r="AA3031">
        <v>31.975203068708044</v>
      </c>
      <c r="AB3031">
        <v>0</v>
      </c>
      <c r="AD3031">
        <v>3</v>
      </c>
      <c r="AE3031">
        <v>0</v>
      </c>
      <c r="AF3031">
        <v>0</v>
      </c>
      <c r="AG3031">
        <v>0</v>
      </c>
      <c r="AH3031">
        <v>9</v>
      </c>
      <c r="AI3031">
        <v>2</v>
      </c>
      <c r="AJ3031">
        <v>2</v>
      </c>
      <c r="AK3031">
        <v>1</v>
      </c>
      <c r="AL3031">
        <v>1</v>
      </c>
      <c r="AM3031">
        <v>1</v>
      </c>
    </row>
    <row r="3032" spans="1:39">
      <c r="A3032">
        <v>10</v>
      </c>
      <c r="B3032">
        <v>260</v>
      </c>
      <c r="C3032">
        <v>2016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48</v>
      </c>
      <c r="N3032">
        <v>99</v>
      </c>
      <c r="O3032">
        <v>99</v>
      </c>
      <c r="P3032">
        <v>9999</v>
      </c>
      <c r="Q3032">
        <v>172</v>
      </c>
      <c r="R3032">
        <v>300</v>
      </c>
      <c r="S3032">
        <v>300</v>
      </c>
      <c r="T3032">
        <v>0.90100913022585316</v>
      </c>
      <c r="U3032">
        <v>1.0611349912671684</v>
      </c>
      <c r="V3032">
        <v>8</v>
      </c>
      <c r="W3032">
        <v>48</v>
      </c>
      <c r="X3032">
        <v>192.49115204044784</v>
      </c>
      <c r="Y3032">
        <v>177.66933333333324</v>
      </c>
      <c r="Z3032">
        <v>177.66933333333324</v>
      </c>
      <c r="AA3032">
        <v>32.844139906873224</v>
      </c>
      <c r="AB3032">
        <v>0</v>
      </c>
      <c r="AD3032">
        <v>5</v>
      </c>
      <c r="AE3032">
        <v>0</v>
      </c>
      <c r="AF3032">
        <v>0</v>
      </c>
      <c r="AG3032">
        <v>2</v>
      </c>
      <c r="AH3032">
        <v>24</v>
      </c>
      <c r="AI3032">
        <v>4</v>
      </c>
      <c r="AJ3032">
        <v>7</v>
      </c>
      <c r="AK3032">
        <v>0</v>
      </c>
      <c r="AL3032">
        <v>0</v>
      </c>
      <c r="AM3032">
        <v>2</v>
      </c>
    </row>
    <row r="3033" spans="1:39">
      <c r="A3033">
        <v>10</v>
      </c>
      <c r="B3033">
        <v>261</v>
      </c>
      <c r="C3033">
        <v>2016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49</v>
      </c>
      <c r="N3033">
        <v>99</v>
      </c>
      <c r="O3033">
        <v>99</v>
      </c>
      <c r="P3033">
        <v>9999</v>
      </c>
      <c r="Q3033">
        <v>195</v>
      </c>
      <c r="R3033">
        <v>370</v>
      </c>
      <c r="S3033">
        <v>370</v>
      </c>
      <c r="T3033">
        <v>1.1112445939452189</v>
      </c>
      <c r="U3033">
        <v>1.3075714329228416</v>
      </c>
      <c r="V3033">
        <v>8</v>
      </c>
      <c r="W3033">
        <v>49</v>
      </c>
      <c r="X3033">
        <v>192.32028344704392</v>
      </c>
      <c r="Y3033">
        <v>177.51162162162171</v>
      </c>
      <c r="Z3033">
        <v>177.51162162162171</v>
      </c>
      <c r="AA3033">
        <v>32.121618552796797</v>
      </c>
      <c r="AB3033">
        <v>0</v>
      </c>
      <c r="AD3033">
        <v>5</v>
      </c>
      <c r="AE3033">
        <v>0</v>
      </c>
      <c r="AF3033">
        <v>0</v>
      </c>
      <c r="AG3033">
        <v>0</v>
      </c>
      <c r="AH3033">
        <v>24</v>
      </c>
      <c r="AI3033">
        <v>5</v>
      </c>
      <c r="AJ3033">
        <v>10</v>
      </c>
      <c r="AK3033">
        <v>1</v>
      </c>
      <c r="AL3033">
        <v>9</v>
      </c>
      <c r="AM3033">
        <v>0</v>
      </c>
    </row>
    <row r="3034" spans="1:39">
      <c r="A3034">
        <v>10</v>
      </c>
      <c r="B3034">
        <v>262</v>
      </c>
      <c r="C3034">
        <v>2016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50</v>
      </c>
      <c r="N3034">
        <v>99</v>
      </c>
      <c r="O3034">
        <v>99</v>
      </c>
      <c r="P3034">
        <v>9999</v>
      </c>
      <c r="Q3034">
        <v>227</v>
      </c>
      <c r="R3034">
        <v>451</v>
      </c>
      <c r="S3034">
        <v>451</v>
      </c>
      <c r="T3034">
        <v>1.3545170591061992</v>
      </c>
      <c r="U3034">
        <v>1.5753238254676127</v>
      </c>
      <c r="V3034">
        <v>11</v>
      </c>
      <c r="W3034">
        <v>50</v>
      </c>
      <c r="X3034">
        <v>190.08799513780605</v>
      </c>
      <c r="Y3034">
        <v>175.45121951219505</v>
      </c>
      <c r="Z3034">
        <v>175.45121951219505</v>
      </c>
      <c r="AA3034">
        <v>29.87308879595891</v>
      </c>
      <c r="AB3034">
        <v>0</v>
      </c>
      <c r="AD3034">
        <v>7</v>
      </c>
      <c r="AE3034">
        <v>0</v>
      </c>
      <c r="AF3034">
        <v>0</v>
      </c>
      <c r="AG3034">
        <v>1</v>
      </c>
      <c r="AH3034">
        <v>32</v>
      </c>
      <c r="AI3034">
        <v>1</v>
      </c>
      <c r="AJ3034">
        <v>6</v>
      </c>
      <c r="AK3034">
        <v>2</v>
      </c>
      <c r="AL3034">
        <v>7</v>
      </c>
      <c r="AM3034">
        <v>2</v>
      </c>
    </row>
    <row r="3035" spans="1:39">
      <c r="A3035">
        <v>10</v>
      </c>
      <c r="B3035">
        <v>263</v>
      </c>
      <c r="C3035">
        <v>2016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51</v>
      </c>
      <c r="N3035">
        <v>99</v>
      </c>
      <c r="O3035">
        <v>99</v>
      </c>
      <c r="P3035">
        <v>9999</v>
      </c>
      <c r="Q3035">
        <v>262</v>
      </c>
      <c r="R3035">
        <v>537</v>
      </c>
      <c r="S3035">
        <v>537</v>
      </c>
      <c r="T3035">
        <v>1.6128063431042772</v>
      </c>
      <c r="U3035">
        <v>1.8302392654268875</v>
      </c>
      <c r="V3035">
        <v>11</v>
      </c>
      <c r="W3035">
        <v>51</v>
      </c>
      <c r="X3035">
        <v>185.47909718733536</v>
      </c>
      <c r="Y3035">
        <v>171.1972067039105</v>
      </c>
      <c r="Z3035">
        <v>171.1972067039105</v>
      </c>
      <c r="AA3035">
        <v>32.003742385042806</v>
      </c>
      <c r="AB3035">
        <v>0</v>
      </c>
      <c r="AD3035">
        <v>5</v>
      </c>
      <c r="AE3035">
        <v>0</v>
      </c>
      <c r="AF3035">
        <v>0</v>
      </c>
      <c r="AG3035">
        <v>1</v>
      </c>
      <c r="AH3035">
        <v>44</v>
      </c>
      <c r="AI3035">
        <v>5</v>
      </c>
      <c r="AJ3035">
        <v>11</v>
      </c>
      <c r="AK3035">
        <v>1</v>
      </c>
      <c r="AL3035">
        <v>9</v>
      </c>
      <c r="AM3035">
        <v>0</v>
      </c>
    </row>
    <row r="3036" spans="1:39">
      <c r="A3036">
        <v>10</v>
      </c>
      <c r="B3036">
        <v>264</v>
      </c>
      <c r="C3036">
        <v>2016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52</v>
      </c>
      <c r="N3036">
        <v>99</v>
      </c>
      <c r="O3036">
        <v>99</v>
      </c>
      <c r="P3036">
        <v>9999</v>
      </c>
      <c r="Q3036">
        <v>296</v>
      </c>
      <c r="R3036">
        <v>748</v>
      </c>
      <c r="S3036">
        <v>747</v>
      </c>
      <c r="T3036">
        <v>2.2465160980297929</v>
      </c>
      <c r="U3036">
        <v>2.4894370872859017</v>
      </c>
      <c r="V3036">
        <v>11</v>
      </c>
      <c r="W3036">
        <v>52.069611780455162</v>
      </c>
      <c r="X3036">
        <v>181.14596670934711</v>
      </c>
      <c r="Y3036">
        <v>167.17165775401077</v>
      </c>
      <c r="Z3036">
        <v>167.3954484605087</v>
      </c>
      <c r="AA3036">
        <v>29.453675299601013</v>
      </c>
      <c r="AD3036">
        <v>18</v>
      </c>
      <c r="AE3036">
        <v>0</v>
      </c>
      <c r="AF3036">
        <v>0</v>
      </c>
      <c r="AG3036">
        <v>1</v>
      </c>
      <c r="AH3036">
        <v>56</v>
      </c>
      <c r="AI3036">
        <v>5</v>
      </c>
      <c r="AJ3036">
        <v>13</v>
      </c>
      <c r="AK3036">
        <v>1</v>
      </c>
      <c r="AL3036">
        <v>13</v>
      </c>
      <c r="AM3036">
        <v>4</v>
      </c>
    </row>
    <row r="3037" spans="1:39">
      <c r="A3037">
        <v>10</v>
      </c>
      <c r="B3037">
        <v>265</v>
      </c>
      <c r="C3037">
        <v>2016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53</v>
      </c>
      <c r="N3037">
        <v>99</v>
      </c>
      <c r="O3037">
        <v>99</v>
      </c>
      <c r="P3037">
        <v>9999</v>
      </c>
      <c r="Q3037">
        <v>320</v>
      </c>
      <c r="R3037">
        <v>865</v>
      </c>
      <c r="S3037">
        <v>865</v>
      </c>
      <c r="T3037">
        <v>2.5979096588178754</v>
      </c>
      <c r="U3037">
        <v>2.8789832528336174</v>
      </c>
      <c r="V3037">
        <v>11</v>
      </c>
      <c r="W3037">
        <v>53</v>
      </c>
      <c r="X3037">
        <v>181.12751207109275</v>
      </c>
      <c r="Y3037">
        <v>167.18069364161863</v>
      </c>
      <c r="Z3037">
        <v>167.18069364161863</v>
      </c>
      <c r="AA3037">
        <v>28.745746658661041</v>
      </c>
      <c r="AB3037">
        <v>0</v>
      </c>
      <c r="AD3037">
        <v>17</v>
      </c>
      <c r="AE3037">
        <v>0</v>
      </c>
      <c r="AF3037">
        <v>0</v>
      </c>
      <c r="AG3037">
        <v>4</v>
      </c>
      <c r="AH3037">
        <v>62</v>
      </c>
      <c r="AI3037">
        <v>8</v>
      </c>
      <c r="AJ3037">
        <v>11</v>
      </c>
      <c r="AK3037">
        <v>2</v>
      </c>
      <c r="AL3037">
        <v>20</v>
      </c>
      <c r="AM3037">
        <v>3</v>
      </c>
    </row>
    <row r="3038" spans="1:39">
      <c r="A3038">
        <v>10</v>
      </c>
      <c r="B3038">
        <v>266</v>
      </c>
      <c r="C3038">
        <v>2016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54</v>
      </c>
      <c r="N3038">
        <v>99</v>
      </c>
      <c r="O3038">
        <v>99</v>
      </c>
      <c r="P3038">
        <v>9999</v>
      </c>
      <c r="Q3038">
        <v>368</v>
      </c>
      <c r="R3038">
        <v>1147</v>
      </c>
      <c r="S3038">
        <v>1147</v>
      </c>
      <c r="T3038">
        <v>3.4448582412301758</v>
      </c>
      <c r="U3038">
        <v>3.7274902901633058</v>
      </c>
      <c r="V3038">
        <v>11.005231037489102</v>
      </c>
      <c r="W3038">
        <v>54</v>
      </c>
      <c r="X3038">
        <v>176.85383982521657</v>
      </c>
      <c r="Y3038">
        <v>163.23609415867483</v>
      </c>
      <c r="Z3038">
        <v>163.23609415867483</v>
      </c>
      <c r="AA3038">
        <v>28.729571350966701</v>
      </c>
      <c r="AB3038">
        <v>0</v>
      </c>
      <c r="AD3038">
        <v>20</v>
      </c>
      <c r="AE3038">
        <v>0</v>
      </c>
      <c r="AF3038">
        <v>0</v>
      </c>
      <c r="AG3038">
        <v>2</v>
      </c>
      <c r="AH3038">
        <v>106</v>
      </c>
      <c r="AI3038">
        <v>6</v>
      </c>
      <c r="AJ3038">
        <v>16</v>
      </c>
      <c r="AK3038">
        <v>5</v>
      </c>
      <c r="AL3038">
        <v>23</v>
      </c>
      <c r="AM3038">
        <v>4</v>
      </c>
    </row>
    <row r="3039" spans="1:39">
      <c r="A3039">
        <v>10</v>
      </c>
      <c r="B3039">
        <v>267</v>
      </c>
      <c r="C3039">
        <v>2016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55</v>
      </c>
      <c r="N3039">
        <v>99</v>
      </c>
      <c r="O3039">
        <v>99</v>
      </c>
      <c r="P3039">
        <v>9999</v>
      </c>
      <c r="Q3039">
        <v>397</v>
      </c>
      <c r="R3039">
        <v>1311</v>
      </c>
      <c r="S3039">
        <v>1311</v>
      </c>
      <c r="T3039">
        <v>3.9374098990869761</v>
      </c>
      <c r="U3039">
        <v>4.1757802460243409</v>
      </c>
      <c r="V3039">
        <v>14</v>
      </c>
      <c r="W3039">
        <v>55</v>
      </c>
      <c r="X3039">
        <v>173.33901903470311</v>
      </c>
      <c r="Y3039">
        <v>159.99191456903142</v>
      </c>
      <c r="Z3039">
        <v>159.99191456903142</v>
      </c>
      <c r="AA3039">
        <v>28.935843633008712</v>
      </c>
      <c r="AB3039">
        <v>0</v>
      </c>
      <c r="AD3039">
        <v>30</v>
      </c>
      <c r="AE3039">
        <v>0</v>
      </c>
      <c r="AF3039">
        <v>0</v>
      </c>
      <c r="AG3039">
        <v>8</v>
      </c>
      <c r="AH3039">
        <v>96</v>
      </c>
      <c r="AI3039">
        <v>10</v>
      </c>
      <c r="AJ3039">
        <v>31</v>
      </c>
      <c r="AK3039">
        <v>4</v>
      </c>
      <c r="AL3039">
        <v>19</v>
      </c>
      <c r="AM3039">
        <v>7</v>
      </c>
    </row>
    <row r="3040" spans="1:39">
      <c r="A3040">
        <v>10</v>
      </c>
      <c r="B3040">
        <v>268</v>
      </c>
      <c r="C3040">
        <v>2016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56</v>
      </c>
      <c r="N3040">
        <v>99</v>
      </c>
      <c r="O3040">
        <v>99</v>
      </c>
      <c r="P3040">
        <v>9999</v>
      </c>
      <c r="Q3040">
        <v>426</v>
      </c>
      <c r="R3040">
        <v>1759</v>
      </c>
      <c r="S3040">
        <v>1759</v>
      </c>
      <c r="T3040">
        <v>5.2829168668909192</v>
      </c>
      <c r="U3040">
        <v>5.5125274761153698</v>
      </c>
      <c r="V3040">
        <v>14.001705514496871</v>
      </c>
      <c r="W3040">
        <v>56</v>
      </c>
      <c r="X3040">
        <v>170.54787728425919</v>
      </c>
      <c r="Y3040">
        <v>157.41569073337141</v>
      </c>
      <c r="Z3040">
        <v>157.41569073337141</v>
      </c>
      <c r="AA3040">
        <v>29.076636373461913</v>
      </c>
      <c r="AB3040">
        <v>0</v>
      </c>
      <c r="AD3040">
        <v>43</v>
      </c>
      <c r="AE3040">
        <v>0</v>
      </c>
      <c r="AF3040">
        <v>0</v>
      </c>
      <c r="AG3040">
        <v>8</v>
      </c>
      <c r="AH3040">
        <v>137</v>
      </c>
      <c r="AI3040">
        <v>21</v>
      </c>
      <c r="AJ3040">
        <v>24</v>
      </c>
      <c r="AK3040">
        <v>8</v>
      </c>
      <c r="AL3040">
        <v>38</v>
      </c>
      <c r="AM3040">
        <v>8</v>
      </c>
    </row>
    <row r="3041" spans="1:39">
      <c r="A3041">
        <v>10</v>
      </c>
      <c r="B3041">
        <v>269</v>
      </c>
      <c r="C3041">
        <v>2016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57</v>
      </c>
      <c r="N3041">
        <v>99</v>
      </c>
      <c r="O3041">
        <v>99</v>
      </c>
      <c r="P3041">
        <v>9999</v>
      </c>
      <c r="Q3041">
        <v>454</v>
      </c>
      <c r="R3041">
        <v>1995</v>
      </c>
      <c r="S3041">
        <v>1995</v>
      </c>
      <c r="T3041">
        <v>5.9917107160019212</v>
      </c>
      <c r="U3041">
        <v>6.161880581700296</v>
      </c>
      <c r="V3041">
        <v>14.001503759398497</v>
      </c>
      <c r="W3041">
        <v>57</v>
      </c>
      <c r="X3041">
        <v>168.08608737444945</v>
      </c>
      <c r="Y3041">
        <v>155.14345864661661</v>
      </c>
      <c r="Z3041">
        <v>155.14345864661661</v>
      </c>
      <c r="AA3041">
        <v>27.67752507999985</v>
      </c>
      <c r="AB3041">
        <v>0</v>
      </c>
      <c r="AD3041">
        <v>62</v>
      </c>
      <c r="AE3041">
        <v>1</v>
      </c>
      <c r="AF3041">
        <v>0</v>
      </c>
      <c r="AG3041">
        <v>7</v>
      </c>
      <c r="AH3041">
        <v>153</v>
      </c>
      <c r="AI3041">
        <v>23</v>
      </c>
      <c r="AJ3041">
        <v>34</v>
      </c>
      <c r="AK3041">
        <v>6</v>
      </c>
      <c r="AL3041">
        <v>48</v>
      </c>
      <c r="AM3041">
        <v>7</v>
      </c>
    </row>
    <row r="3042" spans="1:39">
      <c r="A3042">
        <v>10</v>
      </c>
      <c r="B3042">
        <v>270</v>
      </c>
      <c r="C3042">
        <v>2016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58</v>
      </c>
      <c r="N3042">
        <v>99</v>
      </c>
      <c r="O3042">
        <v>99</v>
      </c>
      <c r="P3042">
        <v>9999</v>
      </c>
      <c r="Q3042">
        <v>476</v>
      </c>
      <c r="R3042">
        <v>2449</v>
      </c>
      <c r="S3042">
        <v>2449</v>
      </c>
      <c r="T3042">
        <v>7.3552378664103806</v>
      </c>
      <c r="U3042">
        <v>7.4943554637378913</v>
      </c>
      <c r="V3042">
        <v>14.001224989791751</v>
      </c>
      <c r="W3042">
        <v>58</v>
      </c>
      <c r="X3042">
        <v>166.53552625234101</v>
      </c>
      <c r="Y3042">
        <v>153.7122907309105</v>
      </c>
      <c r="Z3042">
        <v>153.7122907309105</v>
      </c>
      <c r="AA3042">
        <v>27.772126762784826</v>
      </c>
      <c r="AB3042">
        <v>0</v>
      </c>
      <c r="AD3042">
        <v>67</v>
      </c>
      <c r="AE3042">
        <v>0</v>
      </c>
      <c r="AF3042">
        <v>0</v>
      </c>
      <c r="AG3042">
        <v>11</v>
      </c>
      <c r="AH3042">
        <v>203</v>
      </c>
      <c r="AI3042">
        <v>28</v>
      </c>
      <c r="AJ3042">
        <v>35</v>
      </c>
      <c r="AK3042">
        <v>15</v>
      </c>
      <c r="AL3042">
        <v>65</v>
      </c>
      <c r="AM3042">
        <v>6</v>
      </c>
    </row>
    <row r="3043" spans="1:39">
      <c r="A3043">
        <v>10</v>
      </c>
      <c r="B3043">
        <v>271</v>
      </c>
      <c r="C3043">
        <v>2016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59</v>
      </c>
      <c r="N3043">
        <v>99</v>
      </c>
      <c r="O3043">
        <v>99</v>
      </c>
      <c r="P3043">
        <v>9999</v>
      </c>
      <c r="Q3043">
        <v>496</v>
      </c>
      <c r="R3043">
        <v>2803</v>
      </c>
      <c r="S3043">
        <v>2803</v>
      </c>
      <c r="T3043">
        <v>8.4184286400768897</v>
      </c>
      <c r="U3043">
        <v>8.4563664058065697</v>
      </c>
      <c r="V3043">
        <v>14.001070281840882</v>
      </c>
      <c r="W3043">
        <v>59</v>
      </c>
      <c r="X3043">
        <v>164.18069325969839</v>
      </c>
      <c r="Y3043">
        <v>151.53877987870143</v>
      </c>
      <c r="Z3043">
        <v>151.53877987870143</v>
      </c>
      <c r="AA3043">
        <v>26.648249520503921</v>
      </c>
      <c r="AB3043">
        <v>0</v>
      </c>
      <c r="AD3043">
        <v>96</v>
      </c>
      <c r="AE3043">
        <v>0</v>
      </c>
      <c r="AF3043">
        <v>0</v>
      </c>
      <c r="AG3043">
        <v>18</v>
      </c>
      <c r="AH3043">
        <v>259</v>
      </c>
      <c r="AI3043">
        <v>34</v>
      </c>
      <c r="AJ3043">
        <v>44</v>
      </c>
      <c r="AK3043">
        <v>26</v>
      </c>
      <c r="AL3043">
        <v>72</v>
      </c>
      <c r="AM3043">
        <v>14</v>
      </c>
    </row>
    <row r="3044" spans="1:39">
      <c r="A3044">
        <v>10</v>
      </c>
      <c r="B3044">
        <v>272</v>
      </c>
      <c r="C3044">
        <v>2016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60</v>
      </c>
      <c r="N3044">
        <v>99</v>
      </c>
      <c r="O3044">
        <v>99</v>
      </c>
      <c r="P3044">
        <v>9999</v>
      </c>
      <c r="Q3044">
        <v>483</v>
      </c>
      <c r="R3044">
        <v>3029</v>
      </c>
      <c r="S3044">
        <v>3029</v>
      </c>
      <c r="T3044">
        <v>9.0971888515136961</v>
      </c>
      <c r="U3044">
        <v>8.9787157035070191</v>
      </c>
      <c r="V3044">
        <v>16.998019148233741</v>
      </c>
      <c r="W3044">
        <v>60</v>
      </c>
      <c r="X3044">
        <v>161.31558888848747</v>
      </c>
      <c r="Y3044">
        <v>148.89428854407419</v>
      </c>
      <c r="Z3044">
        <v>148.89428854407419</v>
      </c>
      <c r="AA3044">
        <v>26.463430925696159</v>
      </c>
      <c r="AB3044">
        <v>0</v>
      </c>
      <c r="AD3044">
        <v>115</v>
      </c>
      <c r="AE3044">
        <v>0</v>
      </c>
      <c r="AF3044">
        <v>0</v>
      </c>
      <c r="AG3044">
        <v>9</v>
      </c>
      <c r="AH3044">
        <v>268</v>
      </c>
      <c r="AI3044">
        <v>33</v>
      </c>
      <c r="AJ3044">
        <v>48</v>
      </c>
      <c r="AK3044">
        <v>22</v>
      </c>
      <c r="AL3044">
        <v>82</v>
      </c>
      <c r="AM3044">
        <v>7</v>
      </c>
    </row>
    <row r="3045" spans="1:39">
      <c r="A3045">
        <v>10</v>
      </c>
      <c r="B3045">
        <v>273</v>
      </c>
      <c r="C3045">
        <v>2016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61</v>
      </c>
      <c r="N3045">
        <v>99</v>
      </c>
      <c r="O3045">
        <v>99</v>
      </c>
      <c r="P3045">
        <v>9999</v>
      </c>
      <c r="Q3045">
        <v>480</v>
      </c>
      <c r="R3045">
        <v>3114</v>
      </c>
      <c r="S3045">
        <v>3114</v>
      </c>
      <c r="T3045">
        <v>9.3524747717443528</v>
      </c>
      <c r="U3045">
        <v>9.0932608188852679</v>
      </c>
      <c r="V3045">
        <v>17</v>
      </c>
      <c r="W3045">
        <v>61</v>
      </c>
      <c r="X3045">
        <v>158.91409918927639</v>
      </c>
      <c r="Y3045">
        <v>146.67771355170163</v>
      </c>
      <c r="Z3045">
        <v>146.67771355170163</v>
      </c>
      <c r="AA3045">
        <v>25.812568155802118</v>
      </c>
      <c r="AB3045">
        <v>0</v>
      </c>
      <c r="AD3045">
        <v>104</v>
      </c>
      <c r="AE3045">
        <v>0</v>
      </c>
      <c r="AF3045">
        <v>0</v>
      </c>
      <c r="AG3045">
        <v>9</v>
      </c>
      <c r="AH3045">
        <v>276</v>
      </c>
      <c r="AI3045">
        <v>22</v>
      </c>
      <c r="AJ3045">
        <v>44</v>
      </c>
      <c r="AK3045">
        <v>43</v>
      </c>
      <c r="AL3045">
        <v>89</v>
      </c>
      <c r="AM3045">
        <v>9</v>
      </c>
    </row>
    <row r="3046" spans="1:39">
      <c r="A3046">
        <v>10</v>
      </c>
      <c r="B3046">
        <v>274</v>
      </c>
      <c r="C3046">
        <v>2016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62</v>
      </c>
      <c r="N3046">
        <v>99</v>
      </c>
      <c r="O3046">
        <v>99</v>
      </c>
      <c r="P3046">
        <v>9999</v>
      </c>
      <c r="Q3046">
        <v>476</v>
      </c>
      <c r="R3046">
        <v>3299</v>
      </c>
      <c r="S3046">
        <v>3299</v>
      </c>
      <c r="T3046">
        <v>9.9080970687169607</v>
      </c>
      <c r="U3046">
        <v>9.3843359315818979</v>
      </c>
      <c r="V3046">
        <v>16.99363443467718</v>
      </c>
      <c r="W3046">
        <v>62</v>
      </c>
      <c r="X3046">
        <v>154.80415779823636</v>
      </c>
      <c r="Y3046">
        <v>142.88423764777195</v>
      </c>
      <c r="Z3046">
        <v>142.88423764777195</v>
      </c>
      <c r="AA3046">
        <v>25.205538950864256</v>
      </c>
      <c r="AB3046">
        <v>0</v>
      </c>
      <c r="AD3046">
        <v>122</v>
      </c>
      <c r="AE3046">
        <v>1</v>
      </c>
      <c r="AF3046">
        <v>0</v>
      </c>
      <c r="AG3046">
        <v>15</v>
      </c>
      <c r="AH3046">
        <v>323</v>
      </c>
      <c r="AI3046">
        <v>39</v>
      </c>
      <c r="AJ3046">
        <v>40</v>
      </c>
      <c r="AK3046">
        <v>51</v>
      </c>
      <c r="AL3046">
        <v>73</v>
      </c>
      <c r="AM3046">
        <v>9</v>
      </c>
    </row>
    <row r="3047" spans="1:39">
      <c r="A3047">
        <v>10</v>
      </c>
      <c r="B3047">
        <v>275</v>
      </c>
      <c r="C3047">
        <v>2016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63</v>
      </c>
      <c r="N3047">
        <v>99</v>
      </c>
      <c r="O3047">
        <v>99</v>
      </c>
      <c r="P3047">
        <v>9999</v>
      </c>
      <c r="Q3047">
        <v>427</v>
      </c>
      <c r="R3047">
        <v>2920</v>
      </c>
      <c r="S3047">
        <v>2920</v>
      </c>
      <c r="T3047">
        <v>8.7698222008649687</v>
      </c>
      <c r="U3047">
        <v>8.0187832010319013</v>
      </c>
      <c r="V3047">
        <v>17</v>
      </c>
      <c r="W3047">
        <v>63</v>
      </c>
      <c r="X3047">
        <v>149.44693450481623</v>
      </c>
      <c r="Y3047">
        <v>137.93952054794531</v>
      </c>
      <c r="Z3047">
        <v>137.93952054794531</v>
      </c>
      <c r="AA3047">
        <v>25.697314230755861</v>
      </c>
      <c r="AB3047">
        <v>0</v>
      </c>
      <c r="AD3047">
        <v>113</v>
      </c>
      <c r="AE3047">
        <v>1</v>
      </c>
      <c r="AF3047">
        <v>0</v>
      </c>
      <c r="AG3047">
        <v>13</v>
      </c>
      <c r="AH3047">
        <v>249</v>
      </c>
      <c r="AI3047">
        <v>39</v>
      </c>
      <c r="AJ3047">
        <v>27</v>
      </c>
      <c r="AK3047">
        <v>55</v>
      </c>
      <c r="AL3047">
        <v>56</v>
      </c>
      <c r="AM3047">
        <v>10</v>
      </c>
    </row>
    <row r="3048" spans="1:39">
      <c r="A3048">
        <v>10</v>
      </c>
      <c r="B3048">
        <v>276</v>
      </c>
      <c r="C3048">
        <v>2016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64</v>
      </c>
      <c r="N3048">
        <v>99</v>
      </c>
      <c r="O3048">
        <v>99</v>
      </c>
      <c r="P3048">
        <v>9999</v>
      </c>
      <c r="Q3048">
        <v>396</v>
      </c>
      <c r="R3048">
        <v>2414</v>
      </c>
      <c r="S3048">
        <v>2414</v>
      </c>
      <c r="T3048">
        <v>7.250120134550694</v>
      </c>
      <c r="U3048">
        <v>6.5716059270567104</v>
      </c>
      <c r="V3048">
        <v>17</v>
      </c>
      <c r="W3048">
        <v>64</v>
      </c>
      <c r="X3048">
        <v>148.14794701546876</v>
      </c>
      <c r="Y3048">
        <v>136.74055509527733</v>
      </c>
      <c r="Z3048">
        <v>136.74055509527733</v>
      </c>
      <c r="AA3048">
        <v>24.292462713350297</v>
      </c>
      <c r="AB3048">
        <v>0</v>
      </c>
      <c r="AD3048">
        <v>104</v>
      </c>
      <c r="AE3048">
        <v>0</v>
      </c>
      <c r="AF3048">
        <v>0</v>
      </c>
      <c r="AG3048">
        <v>13</v>
      </c>
      <c r="AH3048">
        <v>223</v>
      </c>
      <c r="AI3048">
        <v>35</v>
      </c>
      <c r="AJ3048">
        <v>25</v>
      </c>
      <c r="AK3048">
        <v>53</v>
      </c>
      <c r="AL3048">
        <v>49</v>
      </c>
      <c r="AM3048">
        <v>5</v>
      </c>
    </row>
    <row r="3049" spans="1:39">
      <c r="A3049">
        <v>10</v>
      </c>
      <c r="B3049">
        <v>277</v>
      </c>
      <c r="C3049">
        <v>2016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65</v>
      </c>
      <c r="N3049">
        <v>99</v>
      </c>
      <c r="O3049">
        <v>99</v>
      </c>
      <c r="P3049">
        <v>9999</v>
      </c>
      <c r="Q3049">
        <v>368</v>
      </c>
      <c r="R3049">
        <v>2705</v>
      </c>
      <c r="S3049">
        <v>2705</v>
      </c>
      <c r="T3049">
        <v>8.1240989908697738</v>
      </c>
      <c r="U3049">
        <v>7.2951995411506241</v>
      </c>
      <c r="V3049">
        <v>17</v>
      </c>
      <c r="W3049">
        <v>65</v>
      </c>
      <c r="X3049">
        <v>146.76797311667519</v>
      </c>
      <c r="Y3049">
        <v>135.46683918669143</v>
      </c>
      <c r="Z3049">
        <v>135.46683918669143</v>
      </c>
      <c r="AA3049">
        <v>22.381125989218045</v>
      </c>
      <c r="AB3049">
        <v>0</v>
      </c>
      <c r="AD3049">
        <v>147</v>
      </c>
      <c r="AE3049">
        <v>1</v>
      </c>
      <c r="AF3049">
        <v>0</v>
      </c>
      <c r="AG3049">
        <v>22</v>
      </c>
      <c r="AH3049">
        <v>257</v>
      </c>
      <c r="AI3049">
        <v>37</v>
      </c>
      <c r="AJ3049">
        <v>32</v>
      </c>
      <c r="AK3049">
        <v>91</v>
      </c>
      <c r="AL3049">
        <v>46</v>
      </c>
      <c r="AM3049">
        <v>6</v>
      </c>
    </row>
    <row r="3050" spans="1:39">
      <c r="A3050">
        <v>10</v>
      </c>
      <c r="B3050">
        <v>278</v>
      </c>
      <c r="C3050">
        <v>2016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66</v>
      </c>
      <c r="N3050">
        <v>99</v>
      </c>
      <c r="O3050">
        <v>99</v>
      </c>
      <c r="P3050">
        <v>9999</v>
      </c>
      <c r="Q3050">
        <v>3</v>
      </c>
      <c r="R3050">
        <v>6</v>
      </c>
      <c r="S3050">
        <v>6</v>
      </c>
      <c r="T3050">
        <v>1.8020182604517064E-2</v>
      </c>
      <c r="U3050">
        <v>1.1333866480960877E-2</v>
      </c>
      <c r="V3050">
        <v>17</v>
      </c>
      <c r="W3050">
        <v>66</v>
      </c>
      <c r="X3050">
        <v>102.79884434814012</v>
      </c>
      <c r="Y3050">
        <v>94.883333333333312</v>
      </c>
      <c r="Z3050">
        <v>94.883333333333312</v>
      </c>
      <c r="AA3050">
        <v>13.49313611515954</v>
      </c>
      <c r="AB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1</v>
      </c>
      <c r="AJ3050">
        <v>0</v>
      </c>
      <c r="AK3050">
        <v>0</v>
      </c>
      <c r="AL3050">
        <v>0</v>
      </c>
      <c r="AM3050">
        <v>0</v>
      </c>
    </row>
    <row r="3051" spans="1:39">
      <c r="A3051">
        <v>10</v>
      </c>
      <c r="B3051">
        <v>279</v>
      </c>
      <c r="C3051">
        <v>2016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67</v>
      </c>
      <c r="N3051">
        <v>99</v>
      </c>
      <c r="O3051">
        <v>99</v>
      </c>
      <c r="P3051">
        <v>9999</v>
      </c>
      <c r="Q3051">
        <v>1</v>
      </c>
      <c r="R3051">
        <v>1</v>
      </c>
      <c r="S3051">
        <v>1</v>
      </c>
      <c r="T3051">
        <v>3.0033637674195097E-3</v>
      </c>
      <c r="U3051">
        <v>1.3219194349829652E-3</v>
      </c>
      <c r="V3051">
        <v>17</v>
      </c>
      <c r="W3051">
        <v>67</v>
      </c>
      <c r="X3051">
        <v>71.939328277356438</v>
      </c>
      <c r="Y3051">
        <v>66.400000000000006</v>
      </c>
      <c r="Z3051">
        <v>66.400000000000006</v>
      </c>
      <c r="AA3051">
        <v>0</v>
      </c>
      <c r="AB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</row>
    <row r="3052" spans="1:39">
      <c r="A3052">
        <v>10</v>
      </c>
      <c r="B3052">
        <v>280</v>
      </c>
      <c r="C3052">
        <v>2016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68</v>
      </c>
      <c r="N3052">
        <v>99</v>
      </c>
      <c r="O3052">
        <v>99</v>
      </c>
      <c r="P3052">
        <v>9999</v>
      </c>
    </row>
    <row r="3053" spans="1:39">
      <c r="A3053">
        <v>10</v>
      </c>
      <c r="B3053">
        <v>281</v>
      </c>
      <c r="C3053">
        <v>2015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0</v>
      </c>
      <c r="N3053">
        <v>99</v>
      </c>
      <c r="O3053">
        <v>99</v>
      </c>
      <c r="P3053">
        <v>9999</v>
      </c>
      <c r="Q3053">
        <v>3</v>
      </c>
      <c r="R3053">
        <v>13</v>
      </c>
      <c r="S3053">
        <v>0</v>
      </c>
      <c r="T3053">
        <v>2.665573098216116E-2</v>
      </c>
      <c r="U3053">
        <v>0</v>
      </c>
      <c r="V3053">
        <v>13.230769230769228</v>
      </c>
      <c r="X3053">
        <v>120.93507792316024</v>
      </c>
      <c r="Y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</row>
    <row r="3054" spans="1:39">
      <c r="A3054">
        <v>10</v>
      </c>
      <c r="B3054">
        <v>282</v>
      </c>
      <c r="C3054">
        <v>2015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35</v>
      </c>
      <c r="N3054">
        <v>99</v>
      </c>
      <c r="O3054">
        <v>99</v>
      </c>
      <c r="P3054">
        <v>9999</v>
      </c>
      <c r="Q3054">
        <v>34</v>
      </c>
      <c r="R3054">
        <v>61</v>
      </c>
      <c r="S3054">
        <v>61</v>
      </c>
      <c r="T3054">
        <v>0.12507689153167931</v>
      </c>
      <c r="U3054">
        <v>0.20242892846239499</v>
      </c>
      <c r="V3054">
        <v>2</v>
      </c>
      <c r="W3054">
        <v>35.573770491803288</v>
      </c>
      <c r="X3054">
        <v>243.32984032822404</v>
      </c>
      <c r="Y3054">
        <v>224.59344262295076</v>
      </c>
      <c r="Z3054">
        <v>224.59344262295076</v>
      </c>
      <c r="AA3054">
        <v>48.194946911688682</v>
      </c>
      <c r="AB3054">
        <v>4.4444071185986704</v>
      </c>
      <c r="AC3054">
        <v>19.904442109712729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</row>
    <row r="3055" spans="1:39">
      <c r="A3055">
        <v>10</v>
      </c>
      <c r="B3055">
        <v>283</v>
      </c>
      <c r="C3055">
        <v>2015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36</v>
      </c>
      <c r="N3055">
        <v>99</v>
      </c>
      <c r="O3055">
        <v>99</v>
      </c>
      <c r="P3055">
        <v>9999</v>
      </c>
      <c r="Q3055">
        <v>10</v>
      </c>
      <c r="R3055">
        <v>13</v>
      </c>
      <c r="S3055">
        <v>13</v>
      </c>
      <c r="T3055">
        <v>2.665573098216116E-2</v>
      </c>
      <c r="U3055">
        <v>4.0791049970521152E-2</v>
      </c>
      <c r="V3055">
        <v>2</v>
      </c>
      <c r="W3055">
        <v>36</v>
      </c>
      <c r="X3055">
        <v>230.07750645887151</v>
      </c>
      <c r="Y3055">
        <v>212.36153846153843</v>
      </c>
      <c r="Z3055">
        <v>212.36153846153843</v>
      </c>
      <c r="AA3055">
        <v>36.728641903760447</v>
      </c>
      <c r="AB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1</v>
      </c>
      <c r="AM3055">
        <v>0</v>
      </c>
    </row>
    <row r="3056" spans="1:39">
      <c r="A3056">
        <v>10</v>
      </c>
      <c r="B3056">
        <v>284</v>
      </c>
      <c r="C3056">
        <v>2015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37</v>
      </c>
      <c r="N3056">
        <v>99</v>
      </c>
      <c r="O3056">
        <v>99</v>
      </c>
      <c r="P3056">
        <v>9999</v>
      </c>
      <c r="Q3056">
        <v>16</v>
      </c>
      <c r="R3056">
        <v>18</v>
      </c>
      <c r="S3056">
        <v>18</v>
      </c>
      <c r="T3056">
        <v>3.6907935206069303E-2</v>
      </c>
      <c r="U3056">
        <v>5.7780056112479765E-2</v>
      </c>
      <c r="V3056">
        <v>2</v>
      </c>
      <c r="W3056">
        <v>37</v>
      </c>
      <c r="X3056">
        <v>235.37378114842895</v>
      </c>
      <c r="Y3056">
        <v>217.25000000000003</v>
      </c>
      <c r="Z3056">
        <v>217.25000000000003</v>
      </c>
      <c r="AA3056">
        <v>43.876268579317845</v>
      </c>
      <c r="AB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</row>
    <row r="3057" spans="1:39">
      <c r="A3057">
        <v>10</v>
      </c>
      <c r="B3057">
        <v>285</v>
      </c>
      <c r="C3057">
        <v>2015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38</v>
      </c>
      <c r="N3057">
        <v>99</v>
      </c>
      <c r="O3057">
        <v>99</v>
      </c>
      <c r="P3057">
        <v>9999</v>
      </c>
      <c r="Q3057">
        <v>22</v>
      </c>
      <c r="R3057">
        <v>30</v>
      </c>
      <c r="S3057">
        <v>30</v>
      </c>
      <c r="T3057">
        <v>6.151322534344885E-2</v>
      </c>
      <c r="U3057">
        <v>9.654980147331238E-2</v>
      </c>
      <c r="V3057">
        <v>2</v>
      </c>
      <c r="W3057">
        <v>38</v>
      </c>
      <c r="X3057">
        <v>235.98410978692672</v>
      </c>
      <c r="Y3057">
        <v>217.81333333333328</v>
      </c>
      <c r="Z3057">
        <v>217.81333333333328</v>
      </c>
      <c r="AA3057">
        <v>32.889418088835527</v>
      </c>
      <c r="AB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</row>
    <row r="3058" spans="1:39">
      <c r="A3058">
        <v>10</v>
      </c>
      <c r="B3058">
        <v>286</v>
      </c>
      <c r="C3058">
        <v>2015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39</v>
      </c>
      <c r="N3058">
        <v>99</v>
      </c>
      <c r="O3058">
        <v>99</v>
      </c>
      <c r="P3058">
        <v>9999</v>
      </c>
      <c r="Q3058">
        <v>21</v>
      </c>
      <c r="R3058">
        <v>24</v>
      </c>
      <c r="S3058">
        <v>24</v>
      </c>
      <c r="T3058">
        <v>4.921058027475908E-2</v>
      </c>
      <c r="U3058">
        <v>7.7133161213138554E-2</v>
      </c>
      <c r="V3058">
        <v>2</v>
      </c>
      <c r="W3058">
        <v>39</v>
      </c>
      <c r="X3058">
        <v>235.65817984832077</v>
      </c>
      <c r="Y3058">
        <v>217.51250000000005</v>
      </c>
      <c r="Z3058">
        <v>217.51250000000005</v>
      </c>
      <c r="AA3058">
        <v>33.529232426098247</v>
      </c>
      <c r="AB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</row>
    <row r="3059" spans="1:39">
      <c r="A3059">
        <v>10</v>
      </c>
      <c r="B3059">
        <v>287</v>
      </c>
      <c r="C3059">
        <v>2015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40</v>
      </c>
      <c r="N3059">
        <v>99</v>
      </c>
      <c r="O3059">
        <v>99</v>
      </c>
      <c r="P3059">
        <v>9999</v>
      </c>
      <c r="Q3059">
        <v>30</v>
      </c>
      <c r="R3059">
        <v>42</v>
      </c>
      <c r="S3059">
        <v>42</v>
      </c>
      <c r="T3059">
        <v>8.6118515480828384E-2</v>
      </c>
      <c r="U3059">
        <v>0.12621776584314956</v>
      </c>
      <c r="V3059">
        <v>5</v>
      </c>
      <c r="W3059">
        <v>40</v>
      </c>
      <c r="X3059">
        <v>220.355466130114</v>
      </c>
      <c r="Y3059">
        <v>203.38809523809525</v>
      </c>
      <c r="Z3059">
        <v>203.38809523809525</v>
      </c>
      <c r="AA3059">
        <v>34.057110315447289</v>
      </c>
      <c r="AB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</row>
    <row r="3060" spans="1:39">
      <c r="A3060">
        <v>10</v>
      </c>
      <c r="B3060">
        <v>288</v>
      </c>
      <c r="C3060">
        <v>2015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41</v>
      </c>
      <c r="N3060">
        <v>99</v>
      </c>
      <c r="O3060">
        <v>99</v>
      </c>
      <c r="P3060">
        <v>9999</v>
      </c>
      <c r="Q3060">
        <v>34</v>
      </c>
      <c r="R3060">
        <v>36</v>
      </c>
      <c r="S3060">
        <v>36</v>
      </c>
      <c r="T3060">
        <v>7.3815870412138607E-2</v>
      </c>
      <c r="U3060">
        <v>0.10892290439840908</v>
      </c>
      <c r="V3060">
        <v>5</v>
      </c>
      <c r="W3060">
        <v>41</v>
      </c>
      <c r="X3060">
        <v>221.85506199590711</v>
      </c>
      <c r="Y3060">
        <v>204.77222222222224</v>
      </c>
      <c r="Z3060">
        <v>204.77222222222224</v>
      </c>
      <c r="AA3060">
        <v>39.821885461745872</v>
      </c>
      <c r="AB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1</v>
      </c>
      <c r="AM3060">
        <v>0</v>
      </c>
    </row>
    <row r="3061" spans="1:39">
      <c r="A3061">
        <v>10</v>
      </c>
      <c r="B3061">
        <v>289</v>
      </c>
      <c r="C3061">
        <v>2015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42</v>
      </c>
      <c r="N3061">
        <v>99</v>
      </c>
      <c r="O3061">
        <v>99</v>
      </c>
      <c r="P3061">
        <v>9999</v>
      </c>
      <c r="Q3061">
        <v>45</v>
      </c>
      <c r="R3061">
        <v>67</v>
      </c>
      <c r="S3061">
        <v>67</v>
      </c>
      <c r="T3061">
        <v>0.13737953660036911</v>
      </c>
      <c r="U3061">
        <v>0.19731213177865839</v>
      </c>
      <c r="V3061">
        <v>5</v>
      </c>
      <c r="W3061">
        <v>42</v>
      </c>
      <c r="X3061">
        <v>215.93926359534956</v>
      </c>
      <c r="Y3061">
        <v>199.31194029850749</v>
      </c>
      <c r="Z3061">
        <v>199.31194029850749</v>
      </c>
      <c r="AA3061">
        <v>38.4924397399122</v>
      </c>
      <c r="AB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2</v>
      </c>
      <c r="AM3061">
        <v>0</v>
      </c>
    </row>
    <row r="3062" spans="1:39">
      <c r="A3062">
        <v>10</v>
      </c>
      <c r="B3062">
        <v>290</v>
      </c>
      <c r="C3062">
        <v>2015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43</v>
      </c>
      <c r="N3062">
        <v>99</v>
      </c>
      <c r="O3062">
        <v>99</v>
      </c>
      <c r="P3062">
        <v>9999</v>
      </c>
      <c r="Q3062">
        <v>45</v>
      </c>
      <c r="R3062">
        <v>67</v>
      </c>
      <c r="S3062">
        <v>67</v>
      </c>
      <c r="T3062">
        <v>0.13737953660036911</v>
      </c>
      <c r="U3062">
        <v>0.19377041602615591</v>
      </c>
      <c r="V3062">
        <v>5</v>
      </c>
      <c r="W3062">
        <v>43</v>
      </c>
      <c r="X3062">
        <v>212.06319432091979</v>
      </c>
      <c r="Y3062">
        <v>195.73432835820896</v>
      </c>
      <c r="Z3062">
        <v>195.73432835820896</v>
      </c>
      <c r="AA3062">
        <v>33.436589807899736</v>
      </c>
      <c r="AB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2</v>
      </c>
      <c r="AM3062">
        <v>0</v>
      </c>
    </row>
    <row r="3063" spans="1:39">
      <c r="A3063">
        <v>10</v>
      </c>
      <c r="B3063">
        <v>291</v>
      </c>
      <c r="C3063">
        <v>2015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44</v>
      </c>
      <c r="N3063">
        <v>99</v>
      </c>
      <c r="O3063">
        <v>99</v>
      </c>
      <c r="P3063">
        <v>9999</v>
      </c>
      <c r="Q3063">
        <v>77</v>
      </c>
      <c r="R3063">
        <v>110</v>
      </c>
      <c r="S3063">
        <v>110</v>
      </c>
      <c r="T3063">
        <v>0.22554849292597912</v>
      </c>
      <c r="U3063">
        <v>0.31329630425433486</v>
      </c>
      <c r="V3063">
        <v>5</v>
      </c>
      <c r="W3063">
        <v>44</v>
      </c>
      <c r="X3063">
        <v>208.84073672806076</v>
      </c>
      <c r="Y3063">
        <v>192.76</v>
      </c>
      <c r="Z3063">
        <v>192.76</v>
      </c>
      <c r="AA3063">
        <v>34.101320155730662</v>
      </c>
      <c r="AB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2</v>
      </c>
      <c r="AM3063">
        <v>0</v>
      </c>
    </row>
    <row r="3064" spans="1:39">
      <c r="A3064">
        <v>10</v>
      </c>
      <c r="B3064">
        <v>292</v>
      </c>
      <c r="C3064">
        <v>2015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45</v>
      </c>
      <c r="N3064">
        <v>99</v>
      </c>
      <c r="O3064">
        <v>99</v>
      </c>
      <c r="P3064">
        <v>9999</v>
      </c>
      <c r="Q3064">
        <v>72</v>
      </c>
      <c r="R3064">
        <v>100</v>
      </c>
      <c r="S3064">
        <v>100</v>
      </c>
      <c r="T3064">
        <v>0.2050440844781628</v>
      </c>
      <c r="U3064">
        <v>0.28374358970873442</v>
      </c>
      <c r="V3064">
        <v>8</v>
      </c>
      <c r="W3064">
        <v>45</v>
      </c>
      <c r="X3064">
        <v>208.05525460455036</v>
      </c>
      <c r="Y3064">
        <v>192.03500000000005</v>
      </c>
      <c r="Z3064">
        <v>192.03500000000005</v>
      </c>
      <c r="AA3064">
        <v>41.32509255888003</v>
      </c>
      <c r="AB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2</v>
      </c>
      <c r="AM3064">
        <v>0</v>
      </c>
    </row>
    <row r="3065" spans="1:39">
      <c r="A3065">
        <v>10</v>
      </c>
      <c r="B3065">
        <v>293</v>
      </c>
      <c r="C3065">
        <v>2015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46</v>
      </c>
      <c r="N3065">
        <v>99</v>
      </c>
      <c r="O3065">
        <v>99</v>
      </c>
      <c r="P3065">
        <v>9999</v>
      </c>
      <c r="Q3065">
        <v>94</v>
      </c>
      <c r="R3065">
        <v>142</v>
      </c>
      <c r="S3065">
        <v>142</v>
      </c>
      <c r="T3065">
        <v>0.29116259995899124</v>
      </c>
      <c r="U3065">
        <v>0.38875834301604251</v>
      </c>
      <c r="V3065">
        <v>8</v>
      </c>
      <c r="W3065">
        <v>46</v>
      </c>
      <c r="X3065">
        <v>200.74466299421672</v>
      </c>
      <c r="Y3065">
        <v>185.28732394366205</v>
      </c>
      <c r="Z3065">
        <v>185.28732394366205</v>
      </c>
      <c r="AA3065">
        <v>36.243942396548505</v>
      </c>
      <c r="AB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</row>
    <row r="3066" spans="1:39">
      <c r="A3066">
        <v>10</v>
      </c>
      <c r="B3066">
        <v>294</v>
      </c>
      <c r="C3066">
        <v>2015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47</v>
      </c>
      <c r="N3066">
        <v>99</v>
      </c>
      <c r="O3066">
        <v>99</v>
      </c>
      <c r="P3066">
        <v>9999</v>
      </c>
      <c r="Q3066">
        <v>130</v>
      </c>
      <c r="R3066">
        <v>211</v>
      </c>
      <c r="S3066">
        <v>211</v>
      </c>
      <c r="T3066">
        <v>0.43264301824892343</v>
      </c>
      <c r="U3066">
        <v>0.55696102880385689</v>
      </c>
      <c r="V3066">
        <v>8</v>
      </c>
      <c r="W3066">
        <v>47</v>
      </c>
      <c r="X3066">
        <v>193.55080537912127</v>
      </c>
      <c r="Y3066">
        <v>178.64739336492897</v>
      </c>
      <c r="Z3066">
        <v>178.64739336492897</v>
      </c>
      <c r="AA3066">
        <v>36.489978242837878</v>
      </c>
      <c r="AB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4</v>
      </c>
      <c r="AM3066">
        <v>0</v>
      </c>
    </row>
    <row r="3067" spans="1:39">
      <c r="A3067">
        <v>10</v>
      </c>
      <c r="B3067">
        <v>295</v>
      </c>
      <c r="C3067">
        <v>2015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48</v>
      </c>
      <c r="N3067">
        <v>99</v>
      </c>
      <c r="O3067">
        <v>99</v>
      </c>
      <c r="P3067">
        <v>9999</v>
      </c>
      <c r="Q3067">
        <v>188</v>
      </c>
      <c r="R3067">
        <v>315</v>
      </c>
      <c r="S3067">
        <v>315</v>
      </c>
      <c r="T3067">
        <v>0.64588886610621288</v>
      </c>
      <c r="U3067">
        <v>0.78733656208178526</v>
      </c>
      <c r="V3067">
        <v>8</v>
      </c>
      <c r="W3067">
        <v>48</v>
      </c>
      <c r="X3067">
        <v>183.27469088032475</v>
      </c>
      <c r="Y3067">
        <v>169.16253968253963</v>
      </c>
      <c r="Z3067">
        <v>169.16253968253963</v>
      </c>
      <c r="AA3067">
        <v>40.004621081017</v>
      </c>
      <c r="AB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4</v>
      </c>
      <c r="AM3067">
        <v>0</v>
      </c>
    </row>
    <row r="3068" spans="1:39">
      <c r="A3068">
        <v>10</v>
      </c>
      <c r="B3068">
        <v>296</v>
      </c>
      <c r="C3068">
        <v>2015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49</v>
      </c>
      <c r="N3068">
        <v>99</v>
      </c>
      <c r="O3068">
        <v>99</v>
      </c>
      <c r="P3068">
        <v>9999</v>
      </c>
      <c r="Q3068">
        <v>213</v>
      </c>
      <c r="R3068">
        <v>397</v>
      </c>
      <c r="S3068">
        <v>397</v>
      </c>
      <c r="T3068">
        <v>0.81402501537830629</v>
      </c>
      <c r="U3068">
        <v>0.98541702602202108</v>
      </c>
      <c r="V3068">
        <v>8</v>
      </c>
      <c r="W3068">
        <v>49</v>
      </c>
      <c r="X3068">
        <v>182.00452472634689</v>
      </c>
      <c r="Y3068">
        <v>167.99017632241811</v>
      </c>
      <c r="Z3068">
        <v>167.99017632241811</v>
      </c>
      <c r="AA3068">
        <v>37.05968946977449</v>
      </c>
      <c r="AB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4</v>
      </c>
      <c r="AM3068">
        <v>3</v>
      </c>
    </row>
    <row r="3069" spans="1:39">
      <c r="A3069">
        <v>10</v>
      </c>
      <c r="B3069">
        <v>297</v>
      </c>
      <c r="C3069">
        <v>2015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50</v>
      </c>
      <c r="N3069">
        <v>99</v>
      </c>
      <c r="O3069">
        <v>99</v>
      </c>
      <c r="P3069">
        <v>9999</v>
      </c>
      <c r="Q3069">
        <v>243</v>
      </c>
      <c r="R3069">
        <v>488</v>
      </c>
      <c r="S3069">
        <v>488</v>
      </c>
      <c r="T3069">
        <v>1.0006151322534345</v>
      </c>
      <c r="U3069">
        <v>1.1634499307924804</v>
      </c>
      <c r="V3069">
        <v>11</v>
      </c>
      <c r="W3069">
        <v>50</v>
      </c>
      <c r="X3069">
        <v>174.81572917961734</v>
      </c>
      <c r="Y3069">
        <v>161.35491803278691</v>
      </c>
      <c r="Z3069">
        <v>161.35491803278691</v>
      </c>
      <c r="AA3069">
        <v>38.361160349420381</v>
      </c>
      <c r="AB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7</v>
      </c>
      <c r="AM3069">
        <v>0</v>
      </c>
    </row>
    <row r="3070" spans="1:39">
      <c r="A3070">
        <v>10</v>
      </c>
      <c r="B3070">
        <v>298</v>
      </c>
      <c r="C3070">
        <v>2015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51</v>
      </c>
      <c r="N3070">
        <v>99</v>
      </c>
      <c r="O3070">
        <v>99</v>
      </c>
      <c r="P3070">
        <v>9999</v>
      </c>
      <c r="Q3070">
        <v>298</v>
      </c>
      <c r="R3070">
        <v>669</v>
      </c>
      <c r="S3070">
        <v>669</v>
      </c>
      <c r="T3070">
        <v>1.3717449251589089</v>
      </c>
      <c r="U3070">
        <v>1.5545827157001659</v>
      </c>
      <c r="V3070">
        <v>10.986547085201796</v>
      </c>
      <c r="W3070">
        <v>51</v>
      </c>
      <c r="X3070">
        <v>170.38852639812649</v>
      </c>
      <c r="Y3070">
        <v>157.26860986547078</v>
      </c>
      <c r="Z3070">
        <v>157.26860986547078</v>
      </c>
      <c r="AA3070">
        <v>37.565942435961205</v>
      </c>
      <c r="AB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5</v>
      </c>
      <c r="AM3070">
        <v>7</v>
      </c>
    </row>
    <row r="3071" spans="1:39">
      <c r="A3071">
        <v>10</v>
      </c>
      <c r="B3071">
        <v>299</v>
      </c>
      <c r="C3071">
        <v>2015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52</v>
      </c>
      <c r="N3071">
        <v>99</v>
      </c>
      <c r="O3071">
        <v>99</v>
      </c>
      <c r="P3071">
        <v>9999</v>
      </c>
      <c r="Q3071">
        <v>353</v>
      </c>
      <c r="R3071">
        <v>795</v>
      </c>
      <c r="S3071">
        <v>794</v>
      </c>
      <c r="T3071">
        <v>1.6301004716013947</v>
      </c>
      <c r="U3071">
        <v>1.8354480149266872</v>
      </c>
      <c r="V3071">
        <v>10.987421383647799</v>
      </c>
      <c r="W3071">
        <v>52</v>
      </c>
      <c r="X3071">
        <v>169.4349162220542</v>
      </c>
      <c r="Y3071">
        <v>156.2533333333335</v>
      </c>
      <c r="Z3071">
        <v>156.45012594458461</v>
      </c>
      <c r="AA3071">
        <v>36.838625294466411</v>
      </c>
      <c r="AB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6</v>
      </c>
      <c r="AM3071">
        <v>6</v>
      </c>
    </row>
    <row r="3072" spans="1:39">
      <c r="A3072">
        <v>10</v>
      </c>
      <c r="B3072">
        <v>300</v>
      </c>
      <c r="C3072">
        <v>2015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53</v>
      </c>
      <c r="N3072">
        <v>99</v>
      </c>
      <c r="O3072">
        <v>99</v>
      </c>
      <c r="P3072">
        <v>9999</v>
      </c>
      <c r="Q3072">
        <v>438</v>
      </c>
      <c r="R3072">
        <v>1133</v>
      </c>
      <c r="S3072">
        <v>1133</v>
      </c>
      <c r="T3072">
        <v>2.323149477137584</v>
      </c>
      <c r="U3072">
        <v>2.5287569736117192</v>
      </c>
      <c r="V3072">
        <v>11</v>
      </c>
      <c r="W3072">
        <v>53</v>
      </c>
      <c r="X3072">
        <v>163.65520162867344</v>
      </c>
      <c r="Y3072">
        <v>151.0537511032656</v>
      </c>
      <c r="Z3072">
        <v>151.0537511032656</v>
      </c>
      <c r="AA3072">
        <v>34.127923985348559</v>
      </c>
      <c r="AB3072">
        <v>0</v>
      </c>
      <c r="AD3072">
        <v>2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11</v>
      </c>
      <c r="AM3072">
        <v>8</v>
      </c>
    </row>
    <row r="3073" spans="1:39">
      <c r="A3073">
        <v>10</v>
      </c>
      <c r="B3073">
        <v>301</v>
      </c>
      <c r="C3073">
        <v>2015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54</v>
      </c>
      <c r="N3073">
        <v>99</v>
      </c>
      <c r="O3073">
        <v>99</v>
      </c>
      <c r="P3073">
        <v>9999</v>
      </c>
      <c r="Q3073">
        <v>534</v>
      </c>
      <c r="R3073">
        <v>1555</v>
      </c>
      <c r="S3073">
        <v>1555</v>
      </c>
      <c r="T3073">
        <v>3.1884355136354317</v>
      </c>
      <c r="U3073">
        <v>3.3893022926352026</v>
      </c>
      <c r="V3073">
        <v>11</v>
      </c>
      <c r="W3073">
        <v>54</v>
      </c>
      <c r="X3073">
        <v>159.82052094909315</v>
      </c>
      <c r="Y3073">
        <v>147.51434083601285</v>
      </c>
      <c r="Z3073">
        <v>147.51434083601285</v>
      </c>
      <c r="AA3073">
        <v>35.184475806082297</v>
      </c>
      <c r="AB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27</v>
      </c>
      <c r="AM3073">
        <v>14</v>
      </c>
    </row>
    <row r="3074" spans="1:39">
      <c r="A3074">
        <v>10</v>
      </c>
      <c r="B3074">
        <v>302</v>
      </c>
      <c r="C3074">
        <v>2015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55</v>
      </c>
      <c r="N3074">
        <v>99</v>
      </c>
      <c r="O3074">
        <v>99</v>
      </c>
      <c r="P3074">
        <v>9999</v>
      </c>
      <c r="Q3074">
        <v>612</v>
      </c>
      <c r="R3074">
        <v>2016</v>
      </c>
      <c r="S3074">
        <v>2016</v>
      </c>
      <c r="T3074">
        <v>4.1336887430797615</v>
      </c>
      <c r="U3074">
        <v>4.2786910965166749</v>
      </c>
      <c r="V3074">
        <v>14</v>
      </c>
      <c r="W3074">
        <v>55</v>
      </c>
      <c r="X3074">
        <v>155.62273211921109</v>
      </c>
      <c r="Y3074">
        <v>143.63978174603176</v>
      </c>
      <c r="Z3074">
        <v>143.63978174603176</v>
      </c>
      <c r="AA3074">
        <v>33.531593943811842</v>
      </c>
      <c r="AB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40</v>
      </c>
      <c r="AM3074">
        <v>16</v>
      </c>
    </row>
    <row r="3075" spans="1:39">
      <c r="A3075">
        <v>10</v>
      </c>
      <c r="B3075">
        <v>303</v>
      </c>
      <c r="C3075">
        <v>2015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56</v>
      </c>
      <c r="N3075">
        <v>99</v>
      </c>
      <c r="O3075">
        <v>99</v>
      </c>
      <c r="P3075">
        <v>9999</v>
      </c>
      <c r="Q3075">
        <v>695</v>
      </c>
      <c r="R3075">
        <v>2582</v>
      </c>
      <c r="S3075">
        <v>2582</v>
      </c>
      <c r="T3075">
        <v>5.2942382612261643</v>
      </c>
      <c r="U3075">
        <v>5.410722152148022</v>
      </c>
      <c r="V3075">
        <v>14</v>
      </c>
      <c r="W3075">
        <v>56</v>
      </c>
      <c r="X3075">
        <v>153.65674353575443</v>
      </c>
      <c r="Y3075">
        <v>141.82517428350098</v>
      </c>
      <c r="Z3075">
        <v>141.82517428350098</v>
      </c>
      <c r="AA3075">
        <v>32.157201879449026</v>
      </c>
      <c r="AB3075">
        <v>0</v>
      </c>
      <c r="AD3075">
        <v>2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39</v>
      </c>
      <c r="AM3075">
        <v>21</v>
      </c>
    </row>
    <row r="3076" spans="1:39">
      <c r="A3076">
        <v>10</v>
      </c>
      <c r="B3076">
        <v>304</v>
      </c>
      <c r="C3076">
        <v>2015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57</v>
      </c>
      <c r="N3076">
        <v>99</v>
      </c>
      <c r="O3076">
        <v>99</v>
      </c>
      <c r="P3076">
        <v>9999</v>
      </c>
      <c r="Q3076">
        <v>768</v>
      </c>
      <c r="R3076">
        <v>3175</v>
      </c>
      <c r="S3076">
        <v>3175</v>
      </c>
      <c r="T3076">
        <v>6.5101496821816678</v>
      </c>
      <c r="U3076">
        <v>6.5157965694028004</v>
      </c>
      <c r="V3076">
        <v>13.999055118110237</v>
      </c>
      <c r="W3076">
        <v>57</v>
      </c>
      <c r="X3076">
        <v>150.47918035164321</v>
      </c>
      <c r="Y3076">
        <v>138.89228346456679</v>
      </c>
      <c r="Z3076">
        <v>138.89228346456679</v>
      </c>
      <c r="AA3076">
        <v>30.516183190531848</v>
      </c>
      <c r="AB3076">
        <v>0</v>
      </c>
      <c r="AD3076">
        <v>3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58</v>
      </c>
      <c r="AM3076">
        <v>29</v>
      </c>
    </row>
    <row r="3077" spans="1:39">
      <c r="A3077">
        <v>10</v>
      </c>
      <c r="B3077">
        <v>305</v>
      </c>
      <c r="C3077">
        <v>2015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58</v>
      </c>
      <c r="N3077">
        <v>99</v>
      </c>
      <c r="O3077">
        <v>99</v>
      </c>
      <c r="P3077">
        <v>9999</v>
      </c>
      <c r="Q3077">
        <v>828</v>
      </c>
      <c r="R3077">
        <v>3870</v>
      </c>
      <c r="S3077">
        <v>3870</v>
      </c>
      <c r="T3077">
        <v>7.9352060693048996</v>
      </c>
      <c r="U3077">
        <v>7.8479840633725102</v>
      </c>
      <c r="V3077">
        <v>14.00077519379845</v>
      </c>
      <c r="W3077">
        <v>58</v>
      </c>
      <c r="X3077">
        <v>148.69616826380653</v>
      </c>
      <c r="Y3077">
        <v>137.24656330749352</v>
      </c>
      <c r="Z3077">
        <v>137.24656330749352</v>
      </c>
      <c r="AA3077">
        <v>29.898768001079706</v>
      </c>
      <c r="AB3077">
        <v>0</v>
      </c>
      <c r="AD3077">
        <v>2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73</v>
      </c>
      <c r="AM3077">
        <v>41</v>
      </c>
    </row>
    <row r="3078" spans="1:39">
      <c r="A3078">
        <v>10</v>
      </c>
      <c r="B3078">
        <v>306</v>
      </c>
      <c r="C3078">
        <v>2015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59</v>
      </c>
      <c r="N3078">
        <v>99</v>
      </c>
      <c r="O3078">
        <v>99</v>
      </c>
      <c r="P3078">
        <v>9999</v>
      </c>
      <c r="Q3078">
        <v>872</v>
      </c>
      <c r="R3078">
        <v>4548</v>
      </c>
      <c r="S3078">
        <v>4548</v>
      </c>
      <c r="T3078">
        <v>9.3254049620668447</v>
      </c>
      <c r="U3078">
        <v>9.1056019659374403</v>
      </c>
      <c r="V3078">
        <v>13.99934036939314</v>
      </c>
      <c r="W3078">
        <v>59</v>
      </c>
      <c r="X3078">
        <v>146.80499613607483</v>
      </c>
      <c r="Y3078">
        <v>135.50101143359765</v>
      </c>
      <c r="Z3078">
        <v>135.50101143359765</v>
      </c>
      <c r="AA3078">
        <v>28.452213696588505</v>
      </c>
      <c r="AB3078">
        <v>0</v>
      </c>
      <c r="AD3078">
        <v>1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81</v>
      </c>
      <c r="AM3078">
        <v>40</v>
      </c>
    </row>
    <row r="3079" spans="1:39">
      <c r="A3079">
        <v>10</v>
      </c>
      <c r="B3079">
        <v>307</v>
      </c>
      <c r="C3079">
        <v>2015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60</v>
      </c>
      <c r="N3079">
        <v>99</v>
      </c>
      <c r="O3079">
        <v>99</v>
      </c>
      <c r="P3079">
        <v>9999</v>
      </c>
      <c r="Q3079">
        <v>887</v>
      </c>
      <c r="R3079">
        <v>4859</v>
      </c>
      <c r="S3079">
        <v>4859</v>
      </c>
      <c r="T3079">
        <v>9.9630920647939298</v>
      </c>
      <c r="U3079">
        <v>9.7015159577713916</v>
      </c>
      <c r="V3079">
        <v>16.998765178020172</v>
      </c>
      <c r="W3079">
        <v>60</v>
      </c>
      <c r="X3079">
        <v>146.40143487295131</v>
      </c>
      <c r="Y3079">
        <v>135.12852438773402</v>
      </c>
      <c r="Z3079">
        <v>135.12852438773402</v>
      </c>
      <c r="AA3079">
        <v>27.670108076164755</v>
      </c>
      <c r="AB3079">
        <v>0</v>
      </c>
      <c r="AD3079">
        <v>4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108</v>
      </c>
      <c r="AM3079">
        <v>38</v>
      </c>
    </row>
    <row r="3080" spans="1:39">
      <c r="A3080">
        <v>10</v>
      </c>
      <c r="B3080">
        <v>308</v>
      </c>
      <c r="C3080">
        <v>2015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61</v>
      </c>
      <c r="N3080">
        <v>99</v>
      </c>
      <c r="O3080">
        <v>99</v>
      </c>
      <c r="P3080">
        <v>9999</v>
      </c>
      <c r="Q3080">
        <v>829</v>
      </c>
      <c r="R3080">
        <v>4935</v>
      </c>
      <c r="S3080">
        <v>4935</v>
      </c>
      <c r="T3080">
        <v>10.118925568997335</v>
      </c>
      <c r="U3080">
        <v>9.8521297473064813</v>
      </c>
      <c r="V3080">
        <v>17</v>
      </c>
      <c r="W3080">
        <v>61</v>
      </c>
      <c r="X3080">
        <v>146.38466917160378</v>
      </c>
      <c r="Y3080">
        <v>135.11304964539002</v>
      </c>
      <c r="Z3080">
        <v>135.11304964539002</v>
      </c>
      <c r="AA3080">
        <v>26.81946343548254</v>
      </c>
      <c r="AB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117</v>
      </c>
      <c r="AM3080">
        <v>26</v>
      </c>
    </row>
    <row r="3081" spans="1:39">
      <c r="A3081">
        <v>10</v>
      </c>
      <c r="B3081">
        <v>309</v>
      </c>
      <c r="C3081">
        <v>2015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62</v>
      </c>
      <c r="N3081">
        <v>99</v>
      </c>
      <c r="O3081">
        <v>99</v>
      </c>
      <c r="P3081">
        <v>9999</v>
      </c>
      <c r="Q3081">
        <v>785</v>
      </c>
      <c r="R3081">
        <v>4793</v>
      </c>
      <c r="S3081">
        <v>4793</v>
      </c>
      <c r="T3081">
        <v>9.8277629690383446</v>
      </c>
      <c r="U3081">
        <v>9.5002897646542372</v>
      </c>
      <c r="V3081">
        <v>16.998122261631547</v>
      </c>
      <c r="W3081">
        <v>62</v>
      </c>
      <c r="X3081">
        <v>145.33896150014755</v>
      </c>
      <c r="Y3081">
        <v>134.14786146463578</v>
      </c>
      <c r="Z3081">
        <v>134.14786146463578</v>
      </c>
      <c r="AA3081">
        <v>26.294343133497815</v>
      </c>
      <c r="AB3081">
        <v>0</v>
      </c>
      <c r="AD3081">
        <v>2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144</v>
      </c>
      <c r="AM3081">
        <v>34</v>
      </c>
    </row>
    <row r="3082" spans="1:39">
      <c r="A3082">
        <v>10</v>
      </c>
      <c r="B3082">
        <v>310</v>
      </c>
      <c r="C3082">
        <v>2015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63</v>
      </c>
      <c r="N3082">
        <v>99</v>
      </c>
      <c r="O3082">
        <v>99</v>
      </c>
      <c r="P3082">
        <v>9999</v>
      </c>
      <c r="Q3082">
        <v>705</v>
      </c>
      <c r="R3082">
        <v>4288</v>
      </c>
      <c r="S3082">
        <v>4288</v>
      </c>
      <c r="T3082">
        <v>8.7922903424236232</v>
      </c>
      <c r="U3082">
        <v>8.4797244973637351</v>
      </c>
      <c r="V3082">
        <v>17</v>
      </c>
      <c r="W3082">
        <v>63</v>
      </c>
      <c r="X3082">
        <v>145.00387081386151</v>
      </c>
      <c r="Y3082">
        <v>133.83857276119383</v>
      </c>
      <c r="Z3082">
        <v>133.83857276119383</v>
      </c>
      <c r="AA3082">
        <v>26.325645713196455</v>
      </c>
      <c r="AB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154</v>
      </c>
      <c r="AM3082">
        <v>13</v>
      </c>
    </row>
    <row r="3083" spans="1:39">
      <c r="A3083">
        <v>10</v>
      </c>
      <c r="B3083">
        <v>311</v>
      </c>
      <c r="C3083">
        <v>2015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64</v>
      </c>
      <c r="N3083">
        <v>99</v>
      </c>
      <c r="O3083">
        <v>99</v>
      </c>
      <c r="P3083">
        <v>9999</v>
      </c>
      <c r="Q3083">
        <v>594</v>
      </c>
      <c r="R3083">
        <v>3518</v>
      </c>
      <c r="S3083">
        <v>3518</v>
      </c>
      <c r="T3083">
        <v>7.2134508919417684</v>
      </c>
      <c r="U3083">
        <v>6.8740654236608751</v>
      </c>
      <c r="V3083">
        <v>17</v>
      </c>
      <c r="W3083">
        <v>64</v>
      </c>
      <c r="X3083">
        <v>143.27501282677423</v>
      </c>
      <c r="Y3083">
        <v>132.24283683911329</v>
      </c>
      <c r="Z3083">
        <v>132.24283683911329</v>
      </c>
      <c r="AA3083">
        <v>25.279642001832855</v>
      </c>
      <c r="AB3083">
        <v>0</v>
      </c>
      <c r="AD3083">
        <v>1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148</v>
      </c>
      <c r="AM3083">
        <v>15</v>
      </c>
    </row>
    <row r="3084" spans="1:39">
      <c r="A3084">
        <v>10</v>
      </c>
      <c r="B3084">
        <v>312</v>
      </c>
      <c r="C3084">
        <v>2015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65</v>
      </c>
      <c r="N3084">
        <v>99</v>
      </c>
      <c r="O3084">
        <v>99</v>
      </c>
      <c r="P3084">
        <v>9999</v>
      </c>
      <c r="Q3084">
        <v>511</v>
      </c>
      <c r="R3084">
        <v>3895</v>
      </c>
      <c r="S3084">
        <v>3895</v>
      </c>
      <c r="T3084">
        <v>7.9864670904244397</v>
      </c>
      <c r="U3084">
        <v>7.5403571639335132</v>
      </c>
      <c r="V3084">
        <v>17</v>
      </c>
      <c r="W3084">
        <v>65</v>
      </c>
      <c r="X3084">
        <v>141.95055193409897</v>
      </c>
      <c r="Y3084">
        <v>131.02035943517342</v>
      </c>
      <c r="Z3084">
        <v>131.02035943517342</v>
      </c>
      <c r="AA3084">
        <v>22.539970006214844</v>
      </c>
      <c r="AB3084">
        <v>0</v>
      </c>
      <c r="AD3084">
        <v>2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189</v>
      </c>
      <c r="AM3084">
        <v>15</v>
      </c>
    </row>
    <row r="3085" spans="1:39">
      <c r="A3085">
        <v>10</v>
      </c>
      <c r="B3085">
        <v>313</v>
      </c>
      <c r="C3085">
        <v>2015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66</v>
      </c>
      <c r="N3085">
        <v>99</v>
      </c>
      <c r="O3085">
        <v>99</v>
      </c>
      <c r="P3085">
        <v>9999</v>
      </c>
      <c r="Q3085">
        <v>3</v>
      </c>
      <c r="R3085">
        <v>3</v>
      </c>
      <c r="S3085">
        <v>2</v>
      </c>
      <c r="T3085">
        <v>6.151322534344885E-3</v>
      </c>
      <c r="U3085">
        <v>2.5251532002615513E-3</v>
      </c>
      <c r="V3085">
        <v>11.666666666666664</v>
      </c>
      <c r="W3085">
        <v>66</v>
      </c>
      <c r="X3085">
        <v>90.321415673528321</v>
      </c>
      <c r="Y3085">
        <v>56.966666666666683</v>
      </c>
      <c r="Z3085">
        <v>85.45</v>
      </c>
      <c r="AA3085">
        <v>0.65000000000044789</v>
      </c>
      <c r="AB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</row>
    <row r="3086" spans="1:39">
      <c r="A3086">
        <v>10</v>
      </c>
      <c r="B3086">
        <v>314</v>
      </c>
      <c r="C3086">
        <v>2015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67</v>
      </c>
      <c r="N3086">
        <v>99</v>
      </c>
      <c r="O3086">
        <v>99</v>
      </c>
      <c r="P3086">
        <v>9999</v>
      </c>
      <c r="Q3086">
        <v>1</v>
      </c>
      <c r="R3086">
        <v>1</v>
      </c>
      <c r="S3086">
        <v>1</v>
      </c>
      <c r="T3086">
        <v>2.0504408447816281E-3</v>
      </c>
      <c r="U3086">
        <v>1.2943441798883085E-3</v>
      </c>
      <c r="V3086">
        <v>17</v>
      </c>
      <c r="W3086">
        <v>67</v>
      </c>
      <c r="X3086">
        <v>94.907908992416012</v>
      </c>
      <c r="Y3086">
        <v>87.600000000000023</v>
      </c>
      <c r="Z3086">
        <v>87.600000000000023</v>
      </c>
      <c r="AA3086">
        <v>0</v>
      </c>
      <c r="AB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</row>
    <row r="3087" spans="1:39">
      <c r="A3087">
        <v>10</v>
      </c>
      <c r="B3087">
        <v>315</v>
      </c>
      <c r="C3087">
        <v>2015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68</v>
      </c>
      <c r="N3087">
        <v>99</v>
      </c>
      <c r="O3087">
        <v>99</v>
      </c>
      <c r="P3087">
        <v>9999</v>
      </c>
      <c r="Q3087">
        <v>1</v>
      </c>
      <c r="R3087">
        <v>1</v>
      </c>
      <c r="S3087">
        <v>1</v>
      </c>
      <c r="T3087">
        <v>2.0504408447816281E-3</v>
      </c>
      <c r="U3087">
        <v>1.343103720911498E-3</v>
      </c>
      <c r="V3087">
        <v>17</v>
      </c>
      <c r="W3087">
        <v>68</v>
      </c>
      <c r="X3087">
        <v>98.483206933911163</v>
      </c>
      <c r="Y3087">
        <v>90.9</v>
      </c>
      <c r="Z3087">
        <v>90.9</v>
      </c>
      <c r="AA3087">
        <v>0</v>
      </c>
      <c r="AB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</row>
    <row r="3088" spans="1:39">
      <c r="A3088">
        <v>10</v>
      </c>
      <c r="B3088">
        <v>316</v>
      </c>
      <c r="C3088">
        <v>2014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0</v>
      </c>
      <c r="N3088">
        <v>99</v>
      </c>
      <c r="O3088">
        <v>99</v>
      </c>
      <c r="P3088">
        <v>9999</v>
      </c>
      <c r="Q3088">
        <v>40</v>
      </c>
      <c r="R3088">
        <v>81</v>
      </c>
      <c r="S3088">
        <v>0</v>
      </c>
      <c r="T3088">
        <v>0.18565207426082972</v>
      </c>
      <c r="U3088">
        <v>0</v>
      </c>
      <c r="V3088">
        <v>59.308641975308646</v>
      </c>
      <c r="X3088">
        <v>138.52440378261969</v>
      </c>
      <c r="Y3088">
        <v>0</v>
      </c>
    </row>
    <row r="3089" spans="1:29">
      <c r="A3089">
        <v>10</v>
      </c>
      <c r="B3089">
        <v>317</v>
      </c>
      <c r="C3089">
        <v>2014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35</v>
      </c>
      <c r="N3089">
        <v>99</v>
      </c>
      <c r="O3089">
        <v>99</v>
      </c>
      <c r="P3089">
        <v>9999</v>
      </c>
      <c r="Q3089">
        <v>31</v>
      </c>
      <c r="R3089">
        <v>44</v>
      </c>
      <c r="S3089">
        <v>44</v>
      </c>
      <c r="T3089">
        <v>0.10084804033921611</v>
      </c>
      <c r="U3089">
        <v>0.15209379531750977</v>
      </c>
      <c r="V3089">
        <v>4.25</v>
      </c>
      <c r="W3089">
        <v>35.795454545454554</v>
      </c>
      <c r="X3089">
        <v>232.69477001871351</v>
      </c>
      <c r="Y3089">
        <v>214.77727272727279</v>
      </c>
      <c r="Z3089">
        <v>214.77727272727279</v>
      </c>
      <c r="AA3089">
        <v>45.386012881605218</v>
      </c>
      <c r="AB3089">
        <v>5.2161442806947678</v>
      </c>
      <c r="AC3089">
        <v>36.800014514576475</v>
      </c>
    </row>
    <row r="3090" spans="1:29">
      <c r="A3090">
        <v>10</v>
      </c>
      <c r="B3090">
        <v>318</v>
      </c>
      <c r="C3090">
        <v>2014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36</v>
      </c>
      <c r="N3090">
        <v>99</v>
      </c>
      <c r="O3090">
        <v>99</v>
      </c>
      <c r="P3090">
        <v>9999</v>
      </c>
      <c r="Q3090">
        <v>10</v>
      </c>
      <c r="R3090">
        <v>10</v>
      </c>
      <c r="S3090">
        <v>10</v>
      </c>
      <c r="T3090">
        <v>2.2920009168003672E-2</v>
      </c>
      <c r="U3090">
        <v>3.6303779189615741E-2</v>
      </c>
      <c r="V3090">
        <v>2</v>
      </c>
      <c r="W3090">
        <v>36</v>
      </c>
      <c r="X3090">
        <v>244.38786565547124</v>
      </c>
      <c r="Y3090">
        <v>225.57000000000005</v>
      </c>
      <c r="Z3090">
        <v>225.57000000000005</v>
      </c>
      <c r="AA3090">
        <v>24.7622717051565</v>
      </c>
      <c r="AB3090">
        <v>0</v>
      </c>
    </row>
    <row r="3091" spans="1:29">
      <c r="A3091">
        <v>10</v>
      </c>
      <c r="B3091">
        <v>319</v>
      </c>
      <c r="C3091">
        <v>2014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37</v>
      </c>
      <c r="N3091">
        <v>99</v>
      </c>
      <c r="O3091">
        <v>99</v>
      </c>
      <c r="P3091">
        <v>9999</v>
      </c>
      <c r="Q3091">
        <v>20</v>
      </c>
      <c r="R3091">
        <v>23</v>
      </c>
      <c r="S3091">
        <v>23</v>
      </c>
      <c r="T3091">
        <v>5.2716021086408438E-2</v>
      </c>
      <c r="U3091">
        <v>7.0027651563566551E-2</v>
      </c>
      <c r="V3091">
        <v>2</v>
      </c>
      <c r="W3091">
        <v>37</v>
      </c>
      <c r="X3091">
        <v>204.96019595835887</v>
      </c>
      <c r="Y3091">
        <v>189.17826086956529</v>
      </c>
      <c r="Z3091">
        <v>189.17826086956529</v>
      </c>
      <c r="AA3091">
        <v>39.126372252881474</v>
      </c>
      <c r="AB3091">
        <v>0</v>
      </c>
    </row>
    <row r="3092" spans="1:29">
      <c r="A3092">
        <v>10</v>
      </c>
      <c r="B3092">
        <v>320</v>
      </c>
      <c r="C3092">
        <v>2014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38</v>
      </c>
      <c r="N3092">
        <v>99</v>
      </c>
      <c r="O3092">
        <v>99</v>
      </c>
      <c r="P3092">
        <v>9999</v>
      </c>
      <c r="Q3092">
        <v>26</v>
      </c>
      <c r="R3092">
        <v>32</v>
      </c>
      <c r="S3092">
        <v>32</v>
      </c>
      <c r="T3092">
        <v>7.3344029337611749E-2</v>
      </c>
      <c r="U3092">
        <v>0.10097687680700802</v>
      </c>
      <c r="V3092">
        <v>5.03125</v>
      </c>
      <c r="W3092">
        <v>38</v>
      </c>
      <c r="X3092">
        <v>212.4221289274106</v>
      </c>
      <c r="Y3092">
        <v>196.06562500000001</v>
      </c>
      <c r="Z3092">
        <v>196.06562500000001</v>
      </c>
      <c r="AA3092">
        <v>42.151005395593828</v>
      </c>
      <c r="AB3092">
        <v>0</v>
      </c>
    </row>
    <row r="3093" spans="1:29">
      <c r="A3093">
        <v>10</v>
      </c>
      <c r="B3093">
        <v>321</v>
      </c>
      <c r="C3093">
        <v>2014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39</v>
      </c>
      <c r="N3093">
        <v>99</v>
      </c>
      <c r="O3093">
        <v>99</v>
      </c>
      <c r="P3093">
        <v>9999</v>
      </c>
      <c r="Q3093">
        <v>26</v>
      </c>
      <c r="R3093">
        <v>31</v>
      </c>
      <c r="S3093">
        <v>31</v>
      </c>
      <c r="T3093">
        <v>7.1052028420811389E-2</v>
      </c>
      <c r="U3093">
        <v>0.10447576477784748</v>
      </c>
      <c r="V3093">
        <v>2</v>
      </c>
      <c r="W3093">
        <v>39</v>
      </c>
      <c r="X3093">
        <v>226.87240065704401</v>
      </c>
      <c r="Y3093">
        <v>209.40322580645156</v>
      </c>
      <c r="Z3093">
        <v>209.40322580645156</v>
      </c>
      <c r="AA3093">
        <v>33.343456908761397</v>
      </c>
      <c r="AB3093">
        <v>0</v>
      </c>
    </row>
    <row r="3094" spans="1:29">
      <c r="A3094">
        <v>10</v>
      </c>
      <c r="B3094">
        <v>322</v>
      </c>
      <c r="C3094">
        <v>2014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40</v>
      </c>
      <c r="N3094">
        <v>99</v>
      </c>
      <c r="O3094">
        <v>99</v>
      </c>
      <c r="P3094">
        <v>9999</v>
      </c>
      <c r="Q3094">
        <v>32</v>
      </c>
      <c r="R3094">
        <v>48</v>
      </c>
      <c r="S3094">
        <v>48</v>
      </c>
      <c r="T3094">
        <v>0.11001604400641762</v>
      </c>
      <c r="U3094">
        <v>0.15388991260152851</v>
      </c>
      <c r="V3094">
        <v>5</v>
      </c>
      <c r="W3094">
        <v>40</v>
      </c>
      <c r="X3094">
        <v>215.82249909714704</v>
      </c>
      <c r="Y3094">
        <v>199.20416666666671</v>
      </c>
      <c r="Z3094">
        <v>199.20416666666671</v>
      </c>
      <c r="AA3094">
        <v>29.69052148366924</v>
      </c>
      <c r="AB3094">
        <v>0</v>
      </c>
    </row>
    <row r="3095" spans="1:29">
      <c r="A3095">
        <v>10</v>
      </c>
      <c r="B3095">
        <v>323</v>
      </c>
      <c r="C3095">
        <v>2014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41</v>
      </c>
      <c r="N3095">
        <v>99</v>
      </c>
      <c r="O3095">
        <v>99</v>
      </c>
      <c r="P3095">
        <v>9999</v>
      </c>
      <c r="Q3095">
        <v>43</v>
      </c>
      <c r="R3095">
        <v>57</v>
      </c>
      <c r="S3095">
        <v>57</v>
      </c>
      <c r="T3095">
        <v>0.13064405225762091</v>
      </c>
      <c r="U3095">
        <v>0.18850057764886127</v>
      </c>
      <c r="V3095">
        <v>5</v>
      </c>
      <c r="W3095">
        <v>41</v>
      </c>
      <c r="X3095">
        <v>222.62074471118203</v>
      </c>
      <c r="Y3095">
        <v>205.47894736842113</v>
      </c>
      <c r="Z3095">
        <v>205.47894736842113</v>
      </c>
      <c r="AA3095">
        <v>31.663636439552601</v>
      </c>
      <c r="AB3095">
        <v>0</v>
      </c>
    </row>
    <row r="3096" spans="1:29">
      <c r="A3096">
        <v>10</v>
      </c>
      <c r="B3096">
        <v>324</v>
      </c>
      <c r="C3096">
        <v>2014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42</v>
      </c>
      <c r="N3096">
        <v>99</v>
      </c>
      <c r="O3096">
        <v>99</v>
      </c>
      <c r="P3096">
        <v>9999</v>
      </c>
      <c r="Q3096">
        <v>46</v>
      </c>
      <c r="R3096">
        <v>56</v>
      </c>
      <c r="S3096">
        <v>56</v>
      </c>
      <c r="T3096">
        <v>0.12835205134082053</v>
      </c>
      <c r="U3096">
        <v>0.17873620169712129</v>
      </c>
      <c r="V3096">
        <v>5</v>
      </c>
      <c r="W3096">
        <v>42</v>
      </c>
      <c r="X3096">
        <v>214.85838105556408</v>
      </c>
      <c r="Y3096">
        <v>198.31428571428563</v>
      </c>
      <c r="Z3096">
        <v>198.31428571428563</v>
      </c>
      <c r="AA3096">
        <v>33.744657929449254</v>
      </c>
      <c r="AB3096">
        <v>0</v>
      </c>
    </row>
    <row r="3097" spans="1:29">
      <c r="A3097">
        <v>10</v>
      </c>
      <c r="B3097">
        <v>325</v>
      </c>
      <c r="C3097">
        <v>2014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43</v>
      </c>
      <c r="N3097">
        <v>99</v>
      </c>
      <c r="O3097">
        <v>99</v>
      </c>
      <c r="P3097">
        <v>9999</v>
      </c>
      <c r="Q3097">
        <v>62</v>
      </c>
      <c r="R3097">
        <v>81</v>
      </c>
      <c r="S3097">
        <v>81</v>
      </c>
      <c r="T3097">
        <v>0.18565207426082972</v>
      </c>
      <c r="U3097">
        <v>0.25044248258616408</v>
      </c>
      <c r="V3097">
        <v>5</v>
      </c>
      <c r="W3097">
        <v>43</v>
      </c>
      <c r="X3097">
        <v>208.13771517996864</v>
      </c>
      <c r="Y3097">
        <v>192.11111111111111</v>
      </c>
      <c r="Z3097">
        <v>192.11111111111111</v>
      </c>
      <c r="AA3097">
        <v>34.284755277592808</v>
      </c>
      <c r="AB3097">
        <v>0</v>
      </c>
    </row>
    <row r="3098" spans="1:29">
      <c r="A3098">
        <v>10</v>
      </c>
      <c r="B3098">
        <v>326</v>
      </c>
      <c r="C3098">
        <v>2014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44</v>
      </c>
      <c r="N3098">
        <v>99</v>
      </c>
      <c r="O3098">
        <v>99</v>
      </c>
      <c r="P3098">
        <v>9999</v>
      </c>
      <c r="Q3098">
        <v>68</v>
      </c>
      <c r="R3098">
        <v>92</v>
      </c>
      <c r="S3098">
        <v>92</v>
      </c>
      <c r="T3098">
        <v>0.21086408434563375</v>
      </c>
      <c r="U3098">
        <v>0.29230843142951529</v>
      </c>
      <c r="V3098">
        <v>5</v>
      </c>
      <c r="W3098">
        <v>44</v>
      </c>
      <c r="X3098">
        <v>213.88548683404781</v>
      </c>
      <c r="Y3098">
        <v>197.41630434782604</v>
      </c>
      <c r="Z3098">
        <v>197.41630434782604</v>
      </c>
      <c r="AA3098">
        <v>32.962014624129097</v>
      </c>
      <c r="AB3098">
        <v>0</v>
      </c>
    </row>
    <row r="3099" spans="1:29">
      <c r="A3099">
        <v>10</v>
      </c>
      <c r="B3099">
        <v>327</v>
      </c>
      <c r="C3099">
        <v>2014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45</v>
      </c>
      <c r="N3099">
        <v>99</v>
      </c>
      <c r="O3099">
        <v>99</v>
      </c>
      <c r="P3099">
        <v>9999</v>
      </c>
      <c r="Q3099">
        <v>86</v>
      </c>
      <c r="R3099">
        <v>108</v>
      </c>
      <c r="S3099">
        <v>108</v>
      </c>
      <c r="T3099">
        <v>0.24753609901443957</v>
      </c>
      <c r="U3099">
        <v>0.3416324515041777</v>
      </c>
      <c r="V3099">
        <v>8.8425925925925934</v>
      </c>
      <c r="W3099">
        <v>45</v>
      </c>
      <c r="X3099">
        <v>212.94289956261764</v>
      </c>
      <c r="Y3099">
        <v>196.54629629629636</v>
      </c>
      <c r="Z3099">
        <v>196.54629629629636</v>
      </c>
      <c r="AA3099">
        <v>32.660405936120696</v>
      </c>
      <c r="AB3099">
        <v>0</v>
      </c>
    </row>
    <row r="3100" spans="1:29">
      <c r="A3100">
        <v>10</v>
      </c>
      <c r="B3100">
        <v>328</v>
      </c>
      <c r="C3100">
        <v>2014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46</v>
      </c>
      <c r="N3100">
        <v>99</v>
      </c>
      <c r="O3100">
        <v>99</v>
      </c>
      <c r="P3100">
        <v>9999</v>
      </c>
      <c r="Q3100">
        <v>109</v>
      </c>
      <c r="R3100">
        <v>161</v>
      </c>
      <c r="S3100">
        <v>161</v>
      </c>
      <c r="T3100">
        <v>0.36901214760485906</v>
      </c>
      <c r="U3100">
        <v>0.49267690231525313</v>
      </c>
      <c r="V3100">
        <v>8</v>
      </c>
      <c r="W3100">
        <v>46</v>
      </c>
      <c r="X3100">
        <v>205.99853300404433</v>
      </c>
      <c r="Y3100">
        <v>190.13664596273287</v>
      </c>
      <c r="Z3100">
        <v>190.13664596273287</v>
      </c>
      <c r="AA3100">
        <v>33.337043521254913</v>
      </c>
      <c r="AB3100">
        <v>0</v>
      </c>
    </row>
    <row r="3101" spans="1:29">
      <c r="A3101">
        <v>10</v>
      </c>
      <c r="B3101">
        <v>329</v>
      </c>
      <c r="C3101">
        <v>2014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47</v>
      </c>
      <c r="N3101">
        <v>99</v>
      </c>
      <c r="O3101">
        <v>99</v>
      </c>
      <c r="P3101">
        <v>9999</v>
      </c>
      <c r="Q3101">
        <v>146</v>
      </c>
      <c r="R3101">
        <v>215</v>
      </c>
      <c r="S3101">
        <v>215</v>
      </c>
      <c r="T3101">
        <v>0.49278019711207888</v>
      </c>
      <c r="U3101">
        <v>0.63301224523398003</v>
      </c>
      <c r="V3101">
        <v>8</v>
      </c>
      <c r="W3101">
        <v>47</v>
      </c>
      <c r="X3101">
        <v>198.19899720325543</v>
      </c>
      <c r="Y3101">
        <v>182.93767441860444</v>
      </c>
      <c r="Z3101">
        <v>182.93767441860444</v>
      </c>
      <c r="AA3101">
        <v>34.695718175417973</v>
      </c>
      <c r="AB3101">
        <v>0</v>
      </c>
    </row>
    <row r="3102" spans="1:29">
      <c r="A3102">
        <v>10</v>
      </c>
      <c r="B3102">
        <v>330</v>
      </c>
      <c r="C3102">
        <v>2014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48</v>
      </c>
      <c r="N3102">
        <v>99</v>
      </c>
      <c r="O3102">
        <v>99</v>
      </c>
      <c r="P3102">
        <v>9999</v>
      </c>
      <c r="Q3102">
        <v>179</v>
      </c>
      <c r="R3102">
        <v>301</v>
      </c>
      <c r="S3102">
        <v>301</v>
      </c>
      <c r="T3102">
        <v>0.68989227595691027</v>
      </c>
      <c r="U3102">
        <v>0.85927152144947749</v>
      </c>
      <c r="V3102">
        <v>8.0099667774086392</v>
      </c>
      <c r="W3102">
        <v>48</v>
      </c>
      <c r="X3102">
        <v>192.17271428211487</v>
      </c>
      <c r="Y3102">
        <v>177.37541528239217</v>
      </c>
      <c r="Z3102">
        <v>177.37541528239217</v>
      </c>
      <c r="AA3102">
        <v>34.573575936930631</v>
      </c>
      <c r="AB3102">
        <v>0</v>
      </c>
    </row>
    <row r="3103" spans="1:29">
      <c r="A3103">
        <v>10</v>
      </c>
      <c r="B3103">
        <v>331</v>
      </c>
      <c r="C3103">
        <v>2014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49</v>
      </c>
      <c r="N3103">
        <v>99</v>
      </c>
      <c r="O3103">
        <v>99</v>
      </c>
      <c r="P3103">
        <v>9999</v>
      </c>
      <c r="Q3103">
        <v>202</v>
      </c>
      <c r="R3103">
        <v>329</v>
      </c>
      <c r="S3103">
        <v>329</v>
      </c>
      <c r="T3103">
        <v>0.75406830162732064</v>
      </c>
      <c r="U3103">
        <v>0.94332208510592397</v>
      </c>
      <c r="V3103">
        <v>8</v>
      </c>
      <c r="W3103">
        <v>49</v>
      </c>
      <c r="X3103">
        <v>193.01537539475828</v>
      </c>
      <c r="Y3103">
        <v>178.15319148936163</v>
      </c>
      <c r="Z3103">
        <v>178.15319148936163</v>
      </c>
      <c r="AA3103">
        <v>37.989529798523158</v>
      </c>
      <c r="AB3103">
        <v>0</v>
      </c>
    </row>
    <row r="3104" spans="1:29">
      <c r="A3104">
        <v>10</v>
      </c>
      <c r="B3104">
        <v>332</v>
      </c>
      <c r="C3104">
        <v>2014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50</v>
      </c>
      <c r="N3104">
        <v>99</v>
      </c>
      <c r="O3104">
        <v>99</v>
      </c>
      <c r="P3104">
        <v>9999</v>
      </c>
      <c r="Q3104">
        <v>212</v>
      </c>
      <c r="R3104">
        <v>376</v>
      </c>
      <c r="S3104">
        <v>376</v>
      </c>
      <c r="T3104">
        <v>0.86179234471693777</v>
      </c>
      <c r="U3104">
        <v>1.0398038404306156</v>
      </c>
      <c r="V3104">
        <v>11</v>
      </c>
      <c r="W3104">
        <v>50</v>
      </c>
      <c r="X3104">
        <v>186.16214471773361</v>
      </c>
      <c r="Y3104">
        <v>171.82765957446799</v>
      </c>
      <c r="Z3104">
        <v>171.82765957446799</v>
      </c>
      <c r="AA3104">
        <v>35.045436781459898</v>
      </c>
      <c r="AB3104">
        <v>0</v>
      </c>
    </row>
    <row r="3105" spans="1:28">
      <c r="A3105">
        <v>10</v>
      </c>
      <c r="B3105">
        <v>333</v>
      </c>
      <c r="C3105">
        <v>2014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51</v>
      </c>
      <c r="N3105">
        <v>99</v>
      </c>
      <c r="O3105">
        <v>99</v>
      </c>
      <c r="P3105">
        <v>9999</v>
      </c>
      <c r="Q3105">
        <v>266</v>
      </c>
      <c r="R3105">
        <v>529</v>
      </c>
      <c r="S3105">
        <v>529</v>
      </c>
      <c r="T3105">
        <v>1.2124684849873939</v>
      </c>
      <c r="U3105">
        <v>1.4106280260723669</v>
      </c>
      <c r="V3105">
        <v>11.315689981096408</v>
      </c>
      <c r="W3105">
        <v>51</v>
      </c>
      <c r="X3105">
        <v>179.50834277147536</v>
      </c>
      <c r="Y3105">
        <v>165.68620037807179</v>
      </c>
      <c r="Z3105">
        <v>165.68620037807179</v>
      </c>
      <c r="AA3105">
        <v>35.383868176766391</v>
      </c>
      <c r="AB3105">
        <v>0</v>
      </c>
    </row>
    <row r="3106" spans="1:28">
      <c r="A3106">
        <v>10</v>
      </c>
      <c r="B3106">
        <v>334</v>
      </c>
      <c r="C3106">
        <v>2014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52</v>
      </c>
      <c r="N3106">
        <v>99</v>
      </c>
      <c r="O3106">
        <v>99</v>
      </c>
      <c r="P3106">
        <v>9999</v>
      </c>
      <c r="Q3106">
        <v>321</v>
      </c>
      <c r="R3106">
        <v>719</v>
      </c>
      <c r="S3106">
        <v>719</v>
      </c>
      <c r="T3106">
        <v>1.6479486591794641</v>
      </c>
      <c r="U3106">
        <v>1.9077067032727388</v>
      </c>
      <c r="V3106">
        <v>11.122392211404726</v>
      </c>
      <c r="W3106">
        <v>52</v>
      </c>
      <c r="X3106">
        <v>178.61195201593637</v>
      </c>
      <c r="Y3106">
        <v>164.85883171070927</v>
      </c>
      <c r="Z3106">
        <v>164.85883171070927</v>
      </c>
      <c r="AA3106">
        <v>36.580340095849358</v>
      </c>
      <c r="AB3106">
        <v>0</v>
      </c>
    </row>
    <row r="3107" spans="1:28">
      <c r="A3107">
        <v>10</v>
      </c>
      <c r="B3107">
        <v>335</v>
      </c>
      <c r="C3107">
        <v>2014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53</v>
      </c>
      <c r="N3107">
        <v>99</v>
      </c>
      <c r="O3107">
        <v>99</v>
      </c>
      <c r="P3107">
        <v>9999</v>
      </c>
      <c r="Q3107">
        <v>382</v>
      </c>
      <c r="R3107">
        <v>918</v>
      </c>
      <c r="S3107">
        <v>918</v>
      </c>
      <c r="T3107">
        <v>2.1040568416227363</v>
      </c>
      <c r="U3107">
        <v>2.373849030622381</v>
      </c>
      <c r="V3107">
        <v>11.191721132897605</v>
      </c>
      <c r="W3107">
        <v>53</v>
      </c>
      <c r="X3107">
        <v>174.07572635410236</v>
      </c>
      <c r="Y3107">
        <v>160.67189542483629</v>
      </c>
      <c r="Z3107">
        <v>160.67189542483629</v>
      </c>
      <c r="AA3107">
        <v>35.072299041038363</v>
      </c>
      <c r="AB3107">
        <v>0</v>
      </c>
    </row>
    <row r="3108" spans="1:28">
      <c r="A3108">
        <v>10</v>
      </c>
      <c r="B3108">
        <v>336</v>
      </c>
      <c r="C3108">
        <v>2014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54</v>
      </c>
      <c r="N3108">
        <v>99</v>
      </c>
      <c r="O3108">
        <v>99</v>
      </c>
      <c r="P3108">
        <v>9999</v>
      </c>
      <c r="Q3108">
        <v>423</v>
      </c>
      <c r="R3108">
        <v>1251</v>
      </c>
      <c r="S3108">
        <v>1250</v>
      </c>
      <c r="T3108">
        <v>2.8672931469172598</v>
      </c>
      <c r="U3108">
        <v>3.1554851528366452</v>
      </c>
      <c r="V3108">
        <v>11.064748201438849</v>
      </c>
      <c r="W3108">
        <v>54</v>
      </c>
      <c r="X3108">
        <v>169.88601967829837</v>
      </c>
      <c r="Y3108">
        <v>156.72501998401253</v>
      </c>
      <c r="Z3108">
        <v>156.85039999999978</v>
      </c>
      <c r="AA3108">
        <v>34.516929930688391</v>
      </c>
      <c r="AB3108">
        <v>0</v>
      </c>
    </row>
    <row r="3109" spans="1:28">
      <c r="A3109">
        <v>10</v>
      </c>
      <c r="B3109">
        <v>337</v>
      </c>
      <c r="C3109">
        <v>2014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55</v>
      </c>
      <c r="N3109">
        <v>99</v>
      </c>
      <c r="O3109">
        <v>99</v>
      </c>
      <c r="P3109">
        <v>9999</v>
      </c>
      <c r="Q3109">
        <v>493</v>
      </c>
      <c r="R3109">
        <v>1618</v>
      </c>
      <c r="S3109">
        <v>1618</v>
      </c>
      <c r="T3109">
        <v>3.7084574833829937</v>
      </c>
      <c r="U3109">
        <v>3.9906249694863209</v>
      </c>
      <c r="V3109">
        <v>14.420271940667485</v>
      </c>
      <c r="W3109">
        <v>55</v>
      </c>
      <c r="X3109">
        <v>166.0313884830328</v>
      </c>
      <c r="Y3109">
        <v>153.2469715698391</v>
      </c>
      <c r="Z3109">
        <v>153.2469715698391</v>
      </c>
      <c r="AA3109">
        <v>34.757707970856565</v>
      </c>
      <c r="AB3109">
        <v>0</v>
      </c>
    </row>
    <row r="3110" spans="1:28">
      <c r="A3110">
        <v>10</v>
      </c>
      <c r="B3110">
        <v>338</v>
      </c>
      <c r="C3110">
        <v>2014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56</v>
      </c>
      <c r="N3110">
        <v>99</v>
      </c>
      <c r="O3110">
        <v>99</v>
      </c>
      <c r="P3110">
        <v>9999</v>
      </c>
      <c r="Q3110">
        <v>566</v>
      </c>
      <c r="R3110">
        <v>2155</v>
      </c>
      <c r="S3110">
        <v>2155</v>
      </c>
      <c r="T3110">
        <v>4.93926197570479</v>
      </c>
      <c r="U3110">
        <v>5.1727421350417986</v>
      </c>
      <c r="V3110">
        <v>14.514153132250581</v>
      </c>
      <c r="W3110">
        <v>56</v>
      </c>
      <c r="X3110">
        <v>161.58511662514803</v>
      </c>
      <c r="Y3110">
        <v>149.14306264501101</v>
      </c>
      <c r="Z3110">
        <v>149.14306264501101</v>
      </c>
      <c r="AA3110">
        <v>33.340354259888379</v>
      </c>
      <c r="AB3110">
        <v>0</v>
      </c>
    </row>
    <row r="3111" spans="1:28">
      <c r="A3111">
        <v>10</v>
      </c>
      <c r="B3111">
        <v>339</v>
      </c>
      <c r="C3111">
        <v>2014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57</v>
      </c>
      <c r="N3111">
        <v>99</v>
      </c>
      <c r="O3111">
        <v>99</v>
      </c>
      <c r="P3111">
        <v>9999</v>
      </c>
      <c r="Q3111">
        <v>620</v>
      </c>
      <c r="R3111">
        <v>2668</v>
      </c>
      <c r="S3111">
        <v>2668</v>
      </c>
      <c r="T3111">
        <v>6.1150584460233794</v>
      </c>
      <c r="U3111">
        <v>6.2678473966159514</v>
      </c>
      <c r="V3111">
        <v>14.443778110944528</v>
      </c>
      <c r="W3111">
        <v>57</v>
      </c>
      <c r="X3111">
        <v>158.14679334222305</v>
      </c>
      <c r="Y3111">
        <v>145.96949025487257</v>
      </c>
      <c r="Z3111">
        <v>145.96949025487257</v>
      </c>
      <c r="AA3111">
        <v>31.988029388787098</v>
      </c>
      <c r="AB3111">
        <v>0</v>
      </c>
    </row>
    <row r="3112" spans="1:28">
      <c r="A3112">
        <v>10</v>
      </c>
      <c r="B3112">
        <v>340</v>
      </c>
      <c r="C3112">
        <v>2014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58</v>
      </c>
      <c r="N3112">
        <v>99</v>
      </c>
      <c r="O3112">
        <v>99</v>
      </c>
      <c r="P3112">
        <v>9999</v>
      </c>
      <c r="Q3112">
        <v>689</v>
      </c>
      <c r="R3112">
        <v>3373</v>
      </c>
      <c r="S3112">
        <v>3372</v>
      </c>
      <c r="T3112">
        <v>7.7309190923676381</v>
      </c>
      <c r="U3112">
        <v>7.7945599634246241</v>
      </c>
      <c r="V3112">
        <v>14.474948117402906</v>
      </c>
      <c r="W3112">
        <v>58</v>
      </c>
      <c r="X3112">
        <v>155.59042411553898</v>
      </c>
      <c r="Y3112">
        <v>143.58357545212002</v>
      </c>
      <c r="Z3112">
        <v>143.62615658363009</v>
      </c>
      <c r="AA3112">
        <v>30.598937274579416</v>
      </c>
      <c r="AB3112">
        <v>0</v>
      </c>
    </row>
    <row r="3113" spans="1:28">
      <c r="A3113">
        <v>10</v>
      </c>
      <c r="B3113">
        <v>341</v>
      </c>
      <c r="C3113">
        <v>2014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59</v>
      </c>
      <c r="N3113">
        <v>99</v>
      </c>
      <c r="O3113">
        <v>99</v>
      </c>
      <c r="P3113">
        <v>9999</v>
      </c>
      <c r="Q3113">
        <v>710</v>
      </c>
      <c r="R3113">
        <v>3850</v>
      </c>
      <c r="S3113">
        <v>3850</v>
      </c>
      <c r="T3113">
        <v>8.8242035296814141</v>
      </c>
      <c r="U3113">
        <v>8.6993089813745463</v>
      </c>
      <c r="V3113">
        <v>14.442337662337664</v>
      </c>
      <c r="W3113">
        <v>59</v>
      </c>
      <c r="X3113">
        <v>152.10792024876497</v>
      </c>
      <c r="Y3113">
        <v>140.39561038961023</v>
      </c>
      <c r="Z3113">
        <v>140.39561038961023</v>
      </c>
      <c r="AA3113">
        <v>28.953426084491124</v>
      </c>
      <c r="AB3113">
        <v>0</v>
      </c>
    </row>
    <row r="3114" spans="1:28">
      <c r="A3114">
        <v>10</v>
      </c>
      <c r="B3114">
        <v>342</v>
      </c>
      <c r="C3114">
        <v>2014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60</v>
      </c>
      <c r="N3114">
        <v>99</v>
      </c>
      <c r="O3114">
        <v>99</v>
      </c>
      <c r="P3114">
        <v>9999</v>
      </c>
      <c r="Q3114">
        <v>755</v>
      </c>
      <c r="R3114">
        <v>4518</v>
      </c>
      <c r="S3114">
        <v>4518</v>
      </c>
      <c r="T3114">
        <v>10.35526014210406</v>
      </c>
      <c r="U3114">
        <v>10.146379197108253</v>
      </c>
      <c r="V3114">
        <v>18.0332005312085</v>
      </c>
      <c r="W3114">
        <v>60</v>
      </c>
      <c r="X3114">
        <v>151.17941619821403</v>
      </c>
      <c r="Y3114">
        <v>139.53860115095179</v>
      </c>
      <c r="Z3114">
        <v>139.53860115095179</v>
      </c>
      <c r="AA3114">
        <v>29.146290465311051</v>
      </c>
      <c r="AB3114">
        <v>0</v>
      </c>
    </row>
    <row r="3115" spans="1:28">
      <c r="A3115">
        <v>10</v>
      </c>
      <c r="B3115">
        <v>343</v>
      </c>
      <c r="C3115">
        <v>2014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61</v>
      </c>
      <c r="N3115">
        <v>99</v>
      </c>
      <c r="O3115">
        <v>99</v>
      </c>
      <c r="P3115">
        <v>9999</v>
      </c>
      <c r="Q3115">
        <v>719</v>
      </c>
      <c r="R3115">
        <v>4390</v>
      </c>
      <c r="S3115">
        <v>4388</v>
      </c>
      <c r="T3115">
        <v>10.06188402475361</v>
      </c>
      <c r="U3115">
        <v>9.7500198888605514</v>
      </c>
      <c r="V3115">
        <v>17.795216400911162</v>
      </c>
      <c r="W3115">
        <v>61</v>
      </c>
      <c r="X3115">
        <v>149.5585604039519</v>
      </c>
      <c r="Y3115">
        <v>137.99726651480657</v>
      </c>
      <c r="Z3115">
        <v>138.06016408386523</v>
      </c>
      <c r="AA3115">
        <v>27.743974177531673</v>
      </c>
      <c r="AB3115">
        <v>0</v>
      </c>
    </row>
    <row r="3116" spans="1:28">
      <c r="A3116">
        <v>10</v>
      </c>
      <c r="B3116">
        <v>344</v>
      </c>
      <c r="C3116">
        <v>2014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62</v>
      </c>
      <c r="N3116">
        <v>99</v>
      </c>
      <c r="O3116">
        <v>99</v>
      </c>
      <c r="P3116">
        <v>9999</v>
      </c>
      <c r="Q3116">
        <v>698</v>
      </c>
      <c r="R3116">
        <v>4586</v>
      </c>
      <c r="S3116">
        <v>4585</v>
      </c>
      <c r="T3116">
        <v>10.511116204446482</v>
      </c>
      <c r="U3116">
        <v>10.058651099407022</v>
      </c>
      <c r="V3116">
        <v>17.940907108591365</v>
      </c>
      <c r="W3116">
        <v>62</v>
      </c>
      <c r="X3116">
        <v>147.67165507723115</v>
      </c>
      <c r="Y3116">
        <v>136.28096380287849</v>
      </c>
      <c r="Z3116">
        <v>136.31068702290096</v>
      </c>
      <c r="AA3116">
        <v>27.29268829802988</v>
      </c>
      <c r="AB3116">
        <v>0</v>
      </c>
    </row>
    <row r="3117" spans="1:28">
      <c r="A3117">
        <v>10</v>
      </c>
      <c r="B3117">
        <v>345</v>
      </c>
      <c r="C3117">
        <v>2014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63</v>
      </c>
      <c r="N3117">
        <v>99</v>
      </c>
      <c r="O3117">
        <v>99</v>
      </c>
      <c r="P3117">
        <v>9999</v>
      </c>
      <c r="Q3117">
        <v>643</v>
      </c>
      <c r="R3117">
        <v>4100</v>
      </c>
      <c r="S3117">
        <v>4097</v>
      </c>
      <c r="T3117">
        <v>9.3972037588815027</v>
      </c>
      <c r="U3117">
        <v>8.8078422652247337</v>
      </c>
      <c r="V3117">
        <v>18.488292682926829</v>
      </c>
      <c r="W3117">
        <v>63</v>
      </c>
      <c r="X3117">
        <v>144.68385434558596</v>
      </c>
      <c r="Y3117">
        <v>133.47968536585341</v>
      </c>
      <c r="Z3117">
        <v>133.57742494508156</v>
      </c>
      <c r="AA3117">
        <v>26.184425041438125</v>
      </c>
      <c r="AB3117">
        <v>0</v>
      </c>
    </row>
    <row r="3118" spans="1:28">
      <c r="A3118">
        <v>10</v>
      </c>
      <c r="B3118">
        <v>346</v>
      </c>
      <c r="C3118">
        <v>2014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64</v>
      </c>
      <c r="N3118">
        <v>99</v>
      </c>
      <c r="O3118">
        <v>99</v>
      </c>
      <c r="P3118">
        <v>9999</v>
      </c>
      <c r="Q3118">
        <v>567</v>
      </c>
      <c r="R3118">
        <v>3188</v>
      </c>
      <c r="S3118">
        <v>3188</v>
      </c>
      <c r="T3118">
        <v>7.3068989227595695</v>
      </c>
      <c r="U3118">
        <v>6.7680902015765225</v>
      </c>
      <c r="V3118">
        <v>18.335633626097874</v>
      </c>
      <c r="W3118">
        <v>64</v>
      </c>
      <c r="X3118">
        <v>142.91428039329503</v>
      </c>
      <c r="Y3118">
        <v>131.90988080301133</v>
      </c>
      <c r="Z3118">
        <v>131.90988080301133</v>
      </c>
      <c r="AA3118">
        <v>24.94390456136011</v>
      </c>
      <c r="AB3118">
        <v>0</v>
      </c>
    </row>
    <row r="3119" spans="1:28">
      <c r="A3119">
        <v>10</v>
      </c>
      <c r="B3119">
        <v>347</v>
      </c>
      <c r="C3119">
        <v>2014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65</v>
      </c>
      <c r="N3119">
        <v>99</v>
      </c>
      <c r="O3119">
        <v>99</v>
      </c>
      <c r="P3119">
        <v>9999</v>
      </c>
      <c r="Q3119">
        <v>511</v>
      </c>
      <c r="R3119">
        <v>3719</v>
      </c>
      <c r="S3119">
        <v>3718</v>
      </c>
      <c r="T3119">
        <v>8.5239514095805653</v>
      </c>
      <c r="U3119">
        <v>7.8532427845804307</v>
      </c>
      <c r="V3119">
        <v>18.847808550685674</v>
      </c>
      <c r="W3119">
        <v>65</v>
      </c>
      <c r="X3119">
        <v>142.17498092574297</v>
      </c>
      <c r="Y3119">
        <v>131.20559290131749</v>
      </c>
      <c r="Z3119">
        <v>131.2408821947283</v>
      </c>
      <c r="AA3119">
        <v>24.207034251159552</v>
      </c>
      <c r="AB3119">
        <v>0</v>
      </c>
    </row>
    <row r="3120" spans="1:28">
      <c r="A3120">
        <v>10</v>
      </c>
      <c r="B3120">
        <v>348</v>
      </c>
      <c r="C3120">
        <v>2014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66</v>
      </c>
      <c r="N3120">
        <v>99</v>
      </c>
      <c r="O3120">
        <v>99</v>
      </c>
      <c r="P3120">
        <v>9999</v>
      </c>
      <c r="Q3120">
        <v>1</v>
      </c>
      <c r="R3120">
        <v>1</v>
      </c>
      <c r="S3120">
        <v>1</v>
      </c>
      <c r="T3120">
        <v>2.2920009168003672E-3</v>
      </c>
      <c r="U3120">
        <v>2.3722911081036314E-3</v>
      </c>
      <c r="V3120">
        <v>17</v>
      </c>
      <c r="W3120">
        <v>66</v>
      </c>
      <c r="X3120">
        <v>159.6966413867822</v>
      </c>
      <c r="Y3120">
        <v>147.4</v>
      </c>
      <c r="Z3120">
        <v>147.4</v>
      </c>
      <c r="AA3120">
        <v>0</v>
      </c>
      <c r="AB3120">
        <v>0</v>
      </c>
    </row>
    <row r="3121" spans="1:28">
      <c r="A3121">
        <v>10</v>
      </c>
      <c r="B3121">
        <v>349</v>
      </c>
      <c r="C3121">
        <v>2014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67</v>
      </c>
      <c r="N3121">
        <v>99</v>
      </c>
      <c r="O3121">
        <v>99</v>
      </c>
      <c r="P3121">
        <v>9999</v>
      </c>
      <c r="Q3121">
        <v>2</v>
      </c>
      <c r="R3121">
        <v>2</v>
      </c>
      <c r="S3121">
        <v>2</v>
      </c>
      <c r="T3121">
        <v>4.5840018336007343E-3</v>
      </c>
      <c r="U3121">
        <v>3.1753937288252808E-3</v>
      </c>
      <c r="V3121">
        <v>17</v>
      </c>
      <c r="W3121">
        <v>67</v>
      </c>
      <c r="X3121">
        <v>106.87973997833151</v>
      </c>
      <c r="Y3121">
        <v>98.65</v>
      </c>
      <c r="Z3121">
        <v>98.65</v>
      </c>
      <c r="AA3121">
        <v>11.95000000000007</v>
      </c>
      <c r="AB3121">
        <v>0</v>
      </c>
    </row>
    <row r="3122" spans="1:28">
      <c r="A3122">
        <v>10</v>
      </c>
      <c r="B3122">
        <v>350</v>
      </c>
      <c r="C3122">
        <v>2014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68</v>
      </c>
      <c r="N3122">
        <v>99</v>
      </c>
      <c r="O3122">
        <v>99</v>
      </c>
      <c r="P3122">
        <v>9999</v>
      </c>
    </row>
    <row r="3123" spans="1:28">
      <c r="A3123">
        <v>10</v>
      </c>
      <c r="B3123">
        <v>351</v>
      </c>
      <c r="C3123">
        <v>2013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0</v>
      </c>
      <c r="N3123">
        <v>99</v>
      </c>
      <c r="O3123">
        <v>99</v>
      </c>
      <c r="P3123">
        <v>9999</v>
      </c>
      <c r="Q3123">
        <v>38</v>
      </c>
      <c r="R3123">
        <v>118</v>
      </c>
      <c r="S3123">
        <v>0</v>
      </c>
      <c r="T3123">
        <v>0.27468690348712688</v>
      </c>
      <c r="U3123">
        <v>0</v>
      </c>
      <c r="V3123">
        <v>54.152542372881364</v>
      </c>
      <c r="X3123">
        <v>136.17074021705199</v>
      </c>
      <c r="Y3123">
        <v>0</v>
      </c>
    </row>
    <row r="3124" spans="1:28">
      <c r="A3124">
        <v>10</v>
      </c>
      <c r="B3124">
        <v>352</v>
      </c>
      <c r="C3124">
        <v>2013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35</v>
      </c>
      <c r="N3124">
        <v>99</v>
      </c>
      <c r="O3124">
        <v>99</v>
      </c>
      <c r="P3124">
        <v>9999</v>
      </c>
      <c r="Q3124">
        <v>37</v>
      </c>
      <c r="R3124">
        <v>58</v>
      </c>
      <c r="S3124">
        <v>57</v>
      </c>
      <c r="T3124">
        <v>0.13501559662926579</v>
      </c>
      <c r="U3124">
        <v>0.21411542659051597</v>
      </c>
      <c r="V3124">
        <v>1.9827586206896559</v>
      </c>
      <c r="W3124">
        <v>35</v>
      </c>
      <c r="X3124">
        <v>247.3400082190758</v>
      </c>
      <c r="Y3124">
        <v>227.27758620689656</v>
      </c>
      <c r="Z3124">
        <v>231.26491228070159</v>
      </c>
      <c r="AA3124">
        <v>38.224000411370682</v>
      </c>
      <c r="AB3124">
        <v>0</v>
      </c>
    </row>
    <row r="3125" spans="1:28">
      <c r="A3125">
        <v>10</v>
      </c>
      <c r="B3125">
        <v>353</v>
      </c>
      <c r="C3125">
        <v>2013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36</v>
      </c>
      <c r="N3125">
        <v>99</v>
      </c>
      <c r="O3125">
        <v>99</v>
      </c>
      <c r="P3125">
        <v>9999</v>
      </c>
      <c r="Q3125">
        <v>20</v>
      </c>
      <c r="R3125">
        <v>23</v>
      </c>
      <c r="S3125">
        <v>23</v>
      </c>
      <c r="T3125">
        <v>5.3540667628846787E-2</v>
      </c>
      <c r="U3125">
        <v>8.0899347879072658E-2</v>
      </c>
      <c r="V3125">
        <v>2</v>
      </c>
      <c r="W3125">
        <v>36</v>
      </c>
      <c r="X3125">
        <v>234.6130293466484</v>
      </c>
      <c r="Y3125">
        <v>216.54782608695655</v>
      </c>
      <c r="Z3125">
        <v>216.54782608695655</v>
      </c>
      <c r="AA3125">
        <v>37.527194424324627</v>
      </c>
      <c r="AB3125">
        <v>0</v>
      </c>
    </row>
    <row r="3126" spans="1:28">
      <c r="A3126">
        <v>10</v>
      </c>
      <c r="B3126">
        <v>354</v>
      </c>
      <c r="C3126">
        <v>2013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37</v>
      </c>
      <c r="N3126">
        <v>99</v>
      </c>
      <c r="O3126">
        <v>99</v>
      </c>
      <c r="P3126">
        <v>9999</v>
      </c>
      <c r="Q3126">
        <v>19</v>
      </c>
      <c r="R3126">
        <v>20</v>
      </c>
      <c r="S3126">
        <v>20</v>
      </c>
      <c r="T3126">
        <v>4.6557102285953715E-2</v>
      </c>
      <c r="U3126">
        <v>6.7109132573821714E-2</v>
      </c>
      <c r="V3126">
        <v>2</v>
      </c>
      <c r="W3126">
        <v>37</v>
      </c>
      <c r="X3126">
        <v>223.81365113759475</v>
      </c>
      <c r="Y3126">
        <v>206.57999999999996</v>
      </c>
      <c r="Z3126">
        <v>206.57999999999996</v>
      </c>
      <c r="AA3126">
        <v>33.887248339161722</v>
      </c>
      <c r="AB3126">
        <v>0</v>
      </c>
    </row>
    <row r="3127" spans="1:28">
      <c r="A3127">
        <v>10</v>
      </c>
      <c r="B3127">
        <v>355</v>
      </c>
      <c r="C3127">
        <v>2013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38</v>
      </c>
      <c r="N3127">
        <v>99</v>
      </c>
      <c r="O3127">
        <v>99</v>
      </c>
      <c r="P3127">
        <v>9999</v>
      </c>
      <c r="Q3127">
        <v>25</v>
      </c>
      <c r="R3127">
        <v>34</v>
      </c>
      <c r="S3127">
        <v>34</v>
      </c>
      <c r="T3127">
        <v>7.9147073886121341E-2</v>
      </c>
      <c r="U3127">
        <v>0.11808582481645956</v>
      </c>
      <c r="V3127">
        <v>2.0882352941176472</v>
      </c>
      <c r="W3127">
        <v>38</v>
      </c>
      <c r="X3127">
        <v>231.66146198457719</v>
      </c>
      <c r="Y3127">
        <v>213.82352941176475</v>
      </c>
      <c r="Z3127">
        <v>213.82352941176475</v>
      </c>
      <c r="AA3127">
        <v>35.593481382901999</v>
      </c>
      <c r="AB3127">
        <v>0</v>
      </c>
    </row>
    <row r="3128" spans="1:28">
      <c r="A3128">
        <v>10</v>
      </c>
      <c r="B3128">
        <v>356</v>
      </c>
      <c r="C3128">
        <v>2013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39</v>
      </c>
      <c r="N3128">
        <v>99</v>
      </c>
      <c r="O3128">
        <v>99</v>
      </c>
      <c r="P3128">
        <v>9999</v>
      </c>
      <c r="Q3128">
        <v>31</v>
      </c>
      <c r="R3128">
        <v>33</v>
      </c>
      <c r="S3128">
        <v>33</v>
      </c>
      <c r="T3128">
        <v>7.6819218771823641E-2</v>
      </c>
      <c r="U3128">
        <v>0.11526930734422101</v>
      </c>
      <c r="V3128">
        <v>4.9393939393939394</v>
      </c>
      <c r="W3128">
        <v>39</v>
      </c>
      <c r="X3128">
        <v>232.988607636495</v>
      </c>
      <c r="Y3128">
        <v>215.0484848484848</v>
      </c>
      <c r="Z3128">
        <v>215.0484848484848</v>
      </c>
      <c r="AA3128">
        <v>33.08378822261524</v>
      </c>
      <c r="AB3128">
        <v>0</v>
      </c>
    </row>
    <row r="3129" spans="1:28">
      <c r="A3129">
        <v>10</v>
      </c>
      <c r="B3129">
        <v>357</v>
      </c>
      <c r="C3129">
        <v>2013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40</v>
      </c>
      <c r="N3129">
        <v>99</v>
      </c>
      <c r="O3129">
        <v>99</v>
      </c>
      <c r="P3129">
        <v>9999</v>
      </c>
      <c r="Q3129">
        <v>31</v>
      </c>
      <c r="R3129">
        <v>33</v>
      </c>
      <c r="S3129">
        <v>33</v>
      </c>
      <c r="T3129">
        <v>7.6819218771823641E-2</v>
      </c>
      <c r="U3129">
        <v>0.11032172244200726</v>
      </c>
      <c r="V3129">
        <v>5</v>
      </c>
      <c r="W3129">
        <v>40</v>
      </c>
      <c r="X3129">
        <v>222.98827932630752</v>
      </c>
      <c r="Y3129">
        <v>205.81818181818176</v>
      </c>
      <c r="Z3129">
        <v>205.81818181818176</v>
      </c>
      <c r="AA3129">
        <v>29.816290590431027</v>
      </c>
      <c r="AB3129">
        <v>0</v>
      </c>
    </row>
    <row r="3130" spans="1:28">
      <c r="A3130">
        <v>10</v>
      </c>
      <c r="B3130">
        <v>358</v>
      </c>
      <c r="C3130">
        <v>2013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41</v>
      </c>
      <c r="N3130">
        <v>99</v>
      </c>
      <c r="O3130">
        <v>99</v>
      </c>
      <c r="P3130">
        <v>9999</v>
      </c>
      <c r="Q3130">
        <v>30</v>
      </c>
      <c r="R3130">
        <v>33</v>
      </c>
      <c r="S3130">
        <v>33</v>
      </c>
      <c r="T3130">
        <v>7.6819218771823641E-2</v>
      </c>
      <c r="U3130">
        <v>0.10334215175099867</v>
      </c>
      <c r="V3130">
        <v>5</v>
      </c>
      <c r="W3130">
        <v>41</v>
      </c>
      <c r="X3130">
        <v>208.88079057093145</v>
      </c>
      <c r="Y3130">
        <v>192.79696969696968</v>
      </c>
      <c r="Z3130">
        <v>192.79696969696968</v>
      </c>
      <c r="AA3130">
        <v>34.458613602745658</v>
      </c>
      <c r="AB3130">
        <v>0</v>
      </c>
    </row>
    <row r="3131" spans="1:28">
      <c r="A3131">
        <v>10</v>
      </c>
      <c r="B3131">
        <v>359</v>
      </c>
      <c r="C3131">
        <v>2013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42</v>
      </c>
      <c r="N3131">
        <v>99</v>
      </c>
      <c r="O3131">
        <v>99</v>
      </c>
      <c r="P3131">
        <v>9999</v>
      </c>
      <c r="Q3131">
        <v>49</v>
      </c>
      <c r="R3131">
        <v>60</v>
      </c>
      <c r="S3131">
        <v>60</v>
      </c>
      <c r="T3131">
        <v>0.13967130685786111</v>
      </c>
      <c r="U3131">
        <v>0.19627910688887171</v>
      </c>
      <c r="V3131">
        <v>5</v>
      </c>
      <c r="W3131">
        <v>42</v>
      </c>
      <c r="X3131">
        <v>218.20151679306608</v>
      </c>
      <c r="Y3131">
        <v>201.40000000000003</v>
      </c>
      <c r="Z3131">
        <v>201.40000000000003</v>
      </c>
      <c r="AA3131">
        <v>44.283123196088901</v>
      </c>
      <c r="AB3131">
        <v>0</v>
      </c>
    </row>
    <row r="3132" spans="1:28">
      <c r="A3132">
        <v>10</v>
      </c>
      <c r="B3132">
        <v>360</v>
      </c>
      <c r="C3132">
        <v>2013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43</v>
      </c>
      <c r="N3132">
        <v>99</v>
      </c>
      <c r="O3132">
        <v>99</v>
      </c>
      <c r="P3132">
        <v>9999</v>
      </c>
      <c r="Q3132">
        <v>56</v>
      </c>
      <c r="R3132">
        <v>78</v>
      </c>
      <c r="S3132">
        <v>78</v>
      </c>
      <c r="T3132">
        <v>0.18157269891521952</v>
      </c>
      <c r="U3132">
        <v>0.25619426259732758</v>
      </c>
      <c r="V3132">
        <v>5</v>
      </c>
      <c r="W3132">
        <v>43</v>
      </c>
      <c r="X3132">
        <v>219.08353473900607</v>
      </c>
      <c r="Y3132">
        <v>202.21410256410252</v>
      </c>
      <c r="Z3132">
        <v>202.21410256410252</v>
      </c>
      <c r="AA3132">
        <v>30.578045267801876</v>
      </c>
      <c r="AB3132">
        <v>0</v>
      </c>
    </row>
    <row r="3133" spans="1:28">
      <c r="A3133">
        <v>10</v>
      </c>
      <c r="B3133">
        <v>361</v>
      </c>
      <c r="C3133">
        <v>2013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44</v>
      </c>
      <c r="N3133">
        <v>99</v>
      </c>
      <c r="O3133">
        <v>99</v>
      </c>
      <c r="P3133">
        <v>9999</v>
      </c>
      <c r="Q3133">
        <v>64</v>
      </c>
      <c r="R3133">
        <v>85</v>
      </c>
      <c r="S3133">
        <v>85</v>
      </c>
      <c r="T3133">
        <v>0.19786768471530336</v>
      </c>
      <c r="U3133">
        <v>0.27339061235429946</v>
      </c>
      <c r="V3133">
        <v>5</v>
      </c>
      <c r="W3133">
        <v>44</v>
      </c>
      <c r="X3133">
        <v>214.53572111401425</v>
      </c>
      <c r="Y3133">
        <v>198.01647058823525</v>
      </c>
      <c r="Z3133">
        <v>198.01647058823525</v>
      </c>
      <c r="AA3133">
        <v>29.704805897793928</v>
      </c>
      <c r="AB3133">
        <v>0</v>
      </c>
    </row>
    <row r="3134" spans="1:28">
      <c r="A3134">
        <v>10</v>
      </c>
      <c r="B3134">
        <v>362</v>
      </c>
      <c r="C3134">
        <v>2013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45</v>
      </c>
      <c r="N3134">
        <v>99</v>
      </c>
      <c r="O3134">
        <v>99</v>
      </c>
      <c r="P3134">
        <v>9999</v>
      </c>
      <c r="Q3134">
        <v>72</v>
      </c>
      <c r="R3134">
        <v>90</v>
      </c>
      <c r="S3134">
        <v>90</v>
      </c>
      <c r="T3134">
        <v>0.20950696028679175</v>
      </c>
      <c r="U3134">
        <v>0.27029634142891618</v>
      </c>
      <c r="V3134">
        <v>7.9666666666666686</v>
      </c>
      <c r="W3134">
        <v>45</v>
      </c>
      <c r="X3134">
        <v>200.32382328156967</v>
      </c>
      <c r="Y3134">
        <v>184.89888888888888</v>
      </c>
      <c r="Z3134">
        <v>184.89888888888888</v>
      </c>
      <c r="AA3134">
        <v>31.216058881587895</v>
      </c>
      <c r="AB3134">
        <v>0</v>
      </c>
    </row>
    <row r="3135" spans="1:28">
      <c r="A3135">
        <v>10</v>
      </c>
      <c r="B3135">
        <v>363</v>
      </c>
      <c r="C3135">
        <v>2013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46</v>
      </c>
      <c r="N3135">
        <v>99</v>
      </c>
      <c r="O3135">
        <v>99</v>
      </c>
      <c r="P3135">
        <v>9999</v>
      </c>
      <c r="Q3135">
        <v>95</v>
      </c>
      <c r="R3135">
        <v>127</v>
      </c>
      <c r="S3135">
        <v>127</v>
      </c>
      <c r="T3135">
        <v>0.2956375995158062</v>
      </c>
      <c r="U3135">
        <v>0.39346294286196287</v>
      </c>
      <c r="V3135">
        <v>7.9763779527559056</v>
      </c>
      <c r="W3135">
        <v>46</v>
      </c>
      <c r="X3135">
        <v>206.64983236792048</v>
      </c>
      <c r="Y3135">
        <v>190.73779527559049</v>
      </c>
      <c r="Z3135">
        <v>190.73779527559049</v>
      </c>
      <c r="AA3135">
        <v>34.637981358900298</v>
      </c>
      <c r="AB3135">
        <v>0</v>
      </c>
    </row>
    <row r="3136" spans="1:28">
      <c r="A3136">
        <v>10</v>
      </c>
      <c r="B3136">
        <v>364</v>
      </c>
      <c r="C3136">
        <v>2013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47</v>
      </c>
      <c r="N3136">
        <v>99</v>
      </c>
      <c r="O3136">
        <v>99</v>
      </c>
      <c r="P3136">
        <v>9999</v>
      </c>
      <c r="Q3136">
        <v>121</v>
      </c>
      <c r="R3136">
        <v>186</v>
      </c>
      <c r="S3136">
        <v>186</v>
      </c>
      <c r="T3136">
        <v>0.4329810512593697</v>
      </c>
      <c r="U3136">
        <v>0.57686468497580146</v>
      </c>
      <c r="V3136">
        <v>8.0161290322580623</v>
      </c>
      <c r="W3136">
        <v>47</v>
      </c>
      <c r="X3136">
        <v>206.86925523363519</v>
      </c>
      <c r="Y3136">
        <v>190.94032258064513</v>
      </c>
      <c r="Z3136">
        <v>190.94032258064513</v>
      </c>
      <c r="AA3136">
        <v>32.42827549390924</v>
      </c>
      <c r="AB3136">
        <v>0</v>
      </c>
    </row>
    <row r="3137" spans="1:28">
      <c r="A3137">
        <v>10</v>
      </c>
      <c r="B3137">
        <v>365</v>
      </c>
      <c r="C3137">
        <v>2013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48</v>
      </c>
      <c r="N3137">
        <v>99</v>
      </c>
      <c r="O3137">
        <v>99</v>
      </c>
      <c r="P3137">
        <v>9999</v>
      </c>
      <c r="Q3137">
        <v>156</v>
      </c>
      <c r="R3137">
        <v>257</v>
      </c>
      <c r="S3137">
        <v>257</v>
      </c>
      <c r="T3137">
        <v>0.59825876437450543</v>
      </c>
      <c r="U3137">
        <v>0.77373178455495617</v>
      </c>
      <c r="V3137">
        <v>8</v>
      </c>
      <c r="W3137">
        <v>48</v>
      </c>
      <c r="X3137">
        <v>200.81320006239184</v>
      </c>
      <c r="Y3137">
        <v>185.35058365758752</v>
      </c>
      <c r="Z3137">
        <v>185.35058365758752</v>
      </c>
      <c r="AA3137">
        <v>37.963458900917182</v>
      </c>
      <c r="AB3137">
        <v>0</v>
      </c>
    </row>
    <row r="3138" spans="1:28">
      <c r="A3138">
        <v>10</v>
      </c>
      <c r="B3138">
        <v>366</v>
      </c>
      <c r="C3138">
        <v>2013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49</v>
      </c>
      <c r="N3138">
        <v>99</v>
      </c>
      <c r="O3138">
        <v>99</v>
      </c>
      <c r="P3138">
        <v>9999</v>
      </c>
      <c r="Q3138">
        <v>173</v>
      </c>
      <c r="R3138">
        <v>292</v>
      </c>
      <c r="S3138">
        <v>292</v>
      </c>
      <c r="T3138">
        <v>0.67973369337492462</v>
      </c>
      <c r="U3138">
        <v>0.8394716413334512</v>
      </c>
      <c r="V3138">
        <v>8.6232876712328768</v>
      </c>
      <c r="W3138">
        <v>49</v>
      </c>
      <c r="X3138">
        <v>191.76004393060151</v>
      </c>
      <c r="Y3138">
        <v>176.99452054794529</v>
      </c>
      <c r="Z3138">
        <v>176.99452054794529</v>
      </c>
      <c r="AA3138">
        <v>35.625585851124782</v>
      </c>
      <c r="AB3138">
        <v>0</v>
      </c>
    </row>
    <row r="3139" spans="1:28">
      <c r="A3139">
        <v>10</v>
      </c>
      <c r="B3139">
        <v>367</v>
      </c>
      <c r="C3139">
        <v>2013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50</v>
      </c>
      <c r="N3139">
        <v>99</v>
      </c>
      <c r="O3139">
        <v>99</v>
      </c>
      <c r="P3139">
        <v>9999</v>
      </c>
      <c r="Q3139">
        <v>226</v>
      </c>
      <c r="R3139">
        <v>440</v>
      </c>
      <c r="S3139">
        <v>440</v>
      </c>
      <c r="T3139">
        <v>1.0242562502909822</v>
      </c>
      <c r="U3139">
        <v>1.2850125445154319</v>
      </c>
      <c r="V3139">
        <v>11.613636363636362</v>
      </c>
      <c r="W3139">
        <v>50</v>
      </c>
      <c r="X3139">
        <v>194.80030532847437</v>
      </c>
      <c r="Y3139">
        <v>179.80068181818172</v>
      </c>
      <c r="Z3139">
        <v>179.80068181818172</v>
      </c>
      <c r="AA3139">
        <v>35.394437473713403</v>
      </c>
      <c r="AB3139">
        <v>0</v>
      </c>
    </row>
    <row r="3140" spans="1:28">
      <c r="A3140">
        <v>10</v>
      </c>
      <c r="B3140">
        <v>368</v>
      </c>
      <c r="C3140">
        <v>2013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51</v>
      </c>
      <c r="N3140">
        <v>99</v>
      </c>
      <c r="O3140">
        <v>99</v>
      </c>
      <c r="P3140">
        <v>9999</v>
      </c>
      <c r="Q3140">
        <v>230</v>
      </c>
      <c r="R3140">
        <v>515</v>
      </c>
      <c r="S3140">
        <v>515</v>
      </c>
      <c r="T3140">
        <v>1.1988453838633084</v>
      </c>
      <c r="U3140">
        <v>1.4385176196200311</v>
      </c>
      <c r="V3140">
        <v>11.005825242718448</v>
      </c>
      <c r="W3140">
        <v>51</v>
      </c>
      <c r="X3140">
        <v>186.31288853359135</v>
      </c>
      <c r="Y3140">
        <v>171.9667961165049</v>
      </c>
      <c r="Z3140">
        <v>171.9667961165049</v>
      </c>
      <c r="AA3140">
        <v>35.455124712457327</v>
      </c>
      <c r="AB3140">
        <v>0</v>
      </c>
    </row>
    <row r="3141" spans="1:28">
      <c r="A3141">
        <v>10</v>
      </c>
      <c r="B3141">
        <v>369</v>
      </c>
      <c r="C3141">
        <v>2013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52</v>
      </c>
      <c r="N3141">
        <v>99</v>
      </c>
      <c r="O3141">
        <v>99</v>
      </c>
      <c r="P3141">
        <v>9999</v>
      </c>
      <c r="Q3141">
        <v>301</v>
      </c>
      <c r="R3141">
        <v>716</v>
      </c>
      <c r="S3141">
        <v>716</v>
      </c>
      <c r="T3141">
        <v>1.6667442618371431</v>
      </c>
      <c r="U3141">
        <v>1.9564595895883812</v>
      </c>
      <c r="V3141">
        <v>11.368715083798882</v>
      </c>
      <c r="W3141">
        <v>52</v>
      </c>
      <c r="X3141">
        <v>182.26060272248</v>
      </c>
      <c r="Y3141">
        <v>168.22653631284939</v>
      </c>
      <c r="Z3141">
        <v>168.22653631284939</v>
      </c>
      <c r="AA3141">
        <v>36.355631989944527</v>
      </c>
      <c r="AB3141">
        <v>0</v>
      </c>
    </row>
    <row r="3142" spans="1:28">
      <c r="A3142">
        <v>10</v>
      </c>
      <c r="B3142">
        <v>370</v>
      </c>
      <c r="C3142">
        <v>2013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53</v>
      </c>
      <c r="N3142">
        <v>99</v>
      </c>
      <c r="O3142">
        <v>99</v>
      </c>
      <c r="P3142">
        <v>9999</v>
      </c>
      <c r="Q3142">
        <v>352</v>
      </c>
      <c r="R3142">
        <v>913</v>
      </c>
      <c r="S3142">
        <v>913</v>
      </c>
      <c r="T3142">
        <v>2.1253317193537877</v>
      </c>
      <c r="U3142">
        <v>2.4067076828710245</v>
      </c>
      <c r="V3142">
        <v>11.5815991237678</v>
      </c>
      <c r="W3142">
        <v>53</v>
      </c>
      <c r="X3142">
        <v>175.82778667116028</v>
      </c>
      <c r="Y3142">
        <v>162.28904709748102</v>
      </c>
      <c r="Z3142">
        <v>162.28904709748102</v>
      </c>
      <c r="AA3142">
        <v>35.470787858677802</v>
      </c>
      <c r="AB3142">
        <v>0</v>
      </c>
    </row>
    <row r="3143" spans="1:28">
      <c r="A3143">
        <v>10</v>
      </c>
      <c r="B3143">
        <v>371</v>
      </c>
      <c r="C3143">
        <v>2013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54</v>
      </c>
      <c r="N3143">
        <v>99</v>
      </c>
      <c r="O3143">
        <v>99</v>
      </c>
      <c r="P3143">
        <v>9999</v>
      </c>
      <c r="Q3143">
        <v>428</v>
      </c>
      <c r="R3143">
        <v>1219</v>
      </c>
      <c r="S3143">
        <v>1219</v>
      </c>
      <c r="T3143">
        <v>2.8376553843288796</v>
      </c>
      <c r="U3143">
        <v>3.1461507224208103</v>
      </c>
      <c r="V3143">
        <v>11.363412633305984</v>
      </c>
      <c r="W3143">
        <v>54</v>
      </c>
      <c r="X3143">
        <v>172.15148021974201</v>
      </c>
      <c r="Y3143">
        <v>158.89581624282181</v>
      </c>
      <c r="Z3143">
        <v>158.89581624282181</v>
      </c>
      <c r="AA3143">
        <v>35.238173432056122</v>
      </c>
      <c r="AB3143">
        <v>0</v>
      </c>
    </row>
    <row r="3144" spans="1:28">
      <c r="A3144">
        <v>10</v>
      </c>
      <c r="B3144">
        <v>372</v>
      </c>
      <c r="C3144">
        <v>2013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55</v>
      </c>
      <c r="N3144">
        <v>99</v>
      </c>
      <c r="O3144">
        <v>99</v>
      </c>
      <c r="P3144">
        <v>9999</v>
      </c>
      <c r="Q3144">
        <v>463</v>
      </c>
      <c r="R3144">
        <v>1668</v>
      </c>
      <c r="S3144">
        <v>1668</v>
      </c>
      <c r="T3144">
        <v>3.8828623306485408</v>
      </c>
      <c r="U3144">
        <v>4.178690250895376</v>
      </c>
      <c r="V3144">
        <v>14.917266187050355</v>
      </c>
      <c r="W3144">
        <v>55</v>
      </c>
      <c r="X3144">
        <v>167.10101041593626</v>
      </c>
      <c r="Y3144">
        <v>154.23423261390897</v>
      </c>
      <c r="Z3144">
        <v>154.23423261390897</v>
      </c>
      <c r="AA3144">
        <v>33.791485164386614</v>
      </c>
      <c r="AB3144">
        <v>0</v>
      </c>
    </row>
    <row r="3145" spans="1:28">
      <c r="A3145">
        <v>10</v>
      </c>
      <c r="B3145">
        <v>373</v>
      </c>
      <c r="C3145">
        <v>2013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56</v>
      </c>
      <c r="N3145">
        <v>99</v>
      </c>
      <c r="O3145">
        <v>99</v>
      </c>
      <c r="P3145">
        <v>9999</v>
      </c>
      <c r="Q3145">
        <v>532</v>
      </c>
      <c r="R3145">
        <v>2156</v>
      </c>
      <c r="S3145">
        <v>2156</v>
      </c>
      <c r="T3145">
        <v>5.018855626425812</v>
      </c>
      <c r="U3145">
        <v>5.351167166789649</v>
      </c>
      <c r="V3145">
        <v>14.591372912801488</v>
      </c>
      <c r="W3145">
        <v>56</v>
      </c>
      <c r="X3145">
        <v>165.55210383178223</v>
      </c>
      <c r="Y3145">
        <v>152.80459183673497</v>
      </c>
      <c r="Z3145">
        <v>152.80459183673497</v>
      </c>
      <c r="AA3145">
        <v>34.606093121606115</v>
      </c>
      <c r="AB3145">
        <v>0</v>
      </c>
    </row>
    <row r="3146" spans="1:28">
      <c r="A3146">
        <v>10</v>
      </c>
      <c r="B3146">
        <v>374</v>
      </c>
      <c r="C3146">
        <v>2013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57</v>
      </c>
      <c r="N3146">
        <v>99</v>
      </c>
      <c r="O3146">
        <v>99</v>
      </c>
      <c r="P3146">
        <v>9999</v>
      </c>
      <c r="Q3146">
        <v>554</v>
      </c>
      <c r="R3146">
        <v>2555</v>
      </c>
      <c r="S3146">
        <v>2555</v>
      </c>
      <c r="T3146">
        <v>5.9476698170305857</v>
      </c>
      <c r="U3146">
        <v>6.0809018297929756</v>
      </c>
      <c r="V3146">
        <v>14.760469667318983</v>
      </c>
      <c r="W3146">
        <v>57</v>
      </c>
      <c r="X3146">
        <v>158.74937719043444</v>
      </c>
      <c r="Y3146">
        <v>146.52567514677125</v>
      </c>
      <c r="Z3146">
        <v>146.52567514677125</v>
      </c>
      <c r="AA3146">
        <v>31.0984947232966</v>
      </c>
      <c r="AB3146">
        <v>0</v>
      </c>
    </row>
    <row r="3147" spans="1:28">
      <c r="A3147">
        <v>10</v>
      </c>
      <c r="B3147">
        <v>375</v>
      </c>
      <c r="C3147">
        <v>2013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58</v>
      </c>
      <c r="N3147">
        <v>99</v>
      </c>
      <c r="O3147">
        <v>99</v>
      </c>
      <c r="P3147">
        <v>9999</v>
      </c>
      <c r="Q3147">
        <v>654</v>
      </c>
      <c r="R3147">
        <v>3335</v>
      </c>
      <c r="S3147">
        <v>3335</v>
      </c>
      <c r="T3147">
        <v>7.7633968061827821</v>
      </c>
      <c r="U3147">
        <v>7.8553955489200353</v>
      </c>
      <c r="V3147">
        <v>14.791004497751125</v>
      </c>
      <c r="W3147">
        <v>58</v>
      </c>
      <c r="X3147">
        <v>157.11120604378195</v>
      </c>
      <c r="Y3147">
        <v>145.013643178411</v>
      </c>
      <c r="Z3147">
        <v>145.013643178411</v>
      </c>
      <c r="AA3147">
        <v>31.351532649469721</v>
      </c>
      <c r="AB3147">
        <v>0</v>
      </c>
    </row>
    <row r="3148" spans="1:28">
      <c r="A3148">
        <v>10</v>
      </c>
      <c r="B3148">
        <v>376</v>
      </c>
      <c r="C3148">
        <v>2013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59</v>
      </c>
      <c r="N3148">
        <v>99</v>
      </c>
      <c r="O3148">
        <v>99</v>
      </c>
      <c r="P3148">
        <v>9999</v>
      </c>
      <c r="Q3148">
        <v>670</v>
      </c>
      <c r="R3148">
        <v>3733</v>
      </c>
      <c r="S3148">
        <v>3733</v>
      </c>
      <c r="T3148">
        <v>8.6898831416732616</v>
      </c>
      <c r="U3148">
        <v>8.5375271683484186</v>
      </c>
      <c r="V3148">
        <v>14.796946155906777</v>
      </c>
      <c r="W3148">
        <v>59</v>
      </c>
      <c r="X3148">
        <v>152.54888974474051</v>
      </c>
      <c r="Y3148">
        <v>140.80262523439561</v>
      </c>
      <c r="Z3148">
        <v>140.80262523439561</v>
      </c>
      <c r="AA3148">
        <v>28.596383724890945</v>
      </c>
      <c r="AB3148">
        <v>0</v>
      </c>
    </row>
    <row r="3149" spans="1:28">
      <c r="A3149">
        <v>10</v>
      </c>
      <c r="B3149">
        <v>377</v>
      </c>
      <c r="C3149">
        <v>2013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60</v>
      </c>
      <c r="N3149">
        <v>99</v>
      </c>
      <c r="O3149">
        <v>99</v>
      </c>
      <c r="P3149">
        <v>9999</v>
      </c>
      <c r="Q3149">
        <v>726</v>
      </c>
      <c r="R3149">
        <v>5051</v>
      </c>
      <c r="S3149">
        <v>5051</v>
      </c>
      <c r="T3149">
        <v>11.757996182317612</v>
      </c>
      <c r="U3149">
        <v>11.69664946431789</v>
      </c>
      <c r="V3149">
        <v>17.89229855474164</v>
      </c>
      <c r="W3149">
        <v>60</v>
      </c>
      <c r="X3149">
        <v>154.46107343235519</v>
      </c>
      <c r="Y3149">
        <v>142.56757077806401</v>
      </c>
      <c r="Z3149">
        <v>142.56757077806401</v>
      </c>
      <c r="AA3149">
        <v>29.767623041267573</v>
      </c>
      <c r="AB3149">
        <v>0</v>
      </c>
    </row>
    <row r="3150" spans="1:28">
      <c r="A3150">
        <v>10</v>
      </c>
      <c r="B3150">
        <v>378</v>
      </c>
      <c r="C3150">
        <v>2013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61</v>
      </c>
      <c r="N3150">
        <v>99</v>
      </c>
      <c r="O3150">
        <v>99</v>
      </c>
      <c r="P3150">
        <v>9999</v>
      </c>
      <c r="Q3150">
        <v>703</v>
      </c>
      <c r="R3150">
        <v>4394</v>
      </c>
      <c r="S3150">
        <v>4392</v>
      </c>
      <c r="T3150">
        <v>10.228595372224031</v>
      </c>
      <c r="U3150">
        <v>9.8655833766553123</v>
      </c>
      <c r="V3150">
        <v>17.999772416932181</v>
      </c>
      <c r="W3150">
        <v>61</v>
      </c>
      <c r="X3150">
        <v>149.82224850098461</v>
      </c>
      <c r="Y3150">
        <v>138.22906235776091</v>
      </c>
      <c r="Z3150">
        <v>138.29200819672164</v>
      </c>
      <c r="AA3150">
        <v>27.945479094047194</v>
      </c>
      <c r="AB3150">
        <v>0</v>
      </c>
    </row>
    <row r="3151" spans="1:28">
      <c r="A3151">
        <v>10</v>
      </c>
      <c r="B3151">
        <v>379</v>
      </c>
      <c r="C3151">
        <v>2013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62</v>
      </c>
      <c r="N3151">
        <v>99</v>
      </c>
      <c r="O3151">
        <v>99</v>
      </c>
      <c r="P3151">
        <v>9999</v>
      </c>
      <c r="Q3151">
        <v>645</v>
      </c>
      <c r="R3151">
        <v>4443</v>
      </c>
      <c r="S3151">
        <v>4442</v>
      </c>
      <c r="T3151">
        <v>10.342660272824618</v>
      </c>
      <c r="U3151">
        <v>9.8332506007043978</v>
      </c>
      <c r="V3151">
        <v>18.083952284492465</v>
      </c>
      <c r="W3151">
        <v>62</v>
      </c>
      <c r="X3151">
        <v>147.64489358283063</v>
      </c>
      <c r="Y3151">
        <v>136.25656538375</v>
      </c>
      <c r="Z3151">
        <v>136.28723998199033</v>
      </c>
      <c r="AA3151">
        <v>26.876542160341401</v>
      </c>
      <c r="AB3151">
        <v>0</v>
      </c>
    </row>
    <row r="3152" spans="1:28">
      <c r="A3152">
        <v>10</v>
      </c>
      <c r="B3152">
        <v>380</v>
      </c>
      <c r="C3152">
        <v>2013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63</v>
      </c>
      <c r="N3152">
        <v>99</v>
      </c>
      <c r="O3152">
        <v>99</v>
      </c>
      <c r="P3152">
        <v>9999</v>
      </c>
      <c r="Q3152">
        <v>624</v>
      </c>
      <c r="R3152">
        <v>3864</v>
      </c>
      <c r="S3152">
        <v>3862</v>
      </c>
      <c r="T3152">
        <v>8.9948321616462579</v>
      </c>
      <c r="U3152">
        <v>8.3337925740330387</v>
      </c>
      <c r="V3152">
        <v>18.116459627329188</v>
      </c>
      <c r="W3152">
        <v>63</v>
      </c>
      <c r="X3152">
        <v>143.90910681480165</v>
      </c>
      <c r="Y3152">
        <v>132.7829192546582</v>
      </c>
      <c r="Z3152">
        <v>132.85168306576878</v>
      </c>
      <c r="AA3152">
        <v>25.686591238649889</v>
      </c>
      <c r="AB3152">
        <v>0</v>
      </c>
    </row>
    <row r="3153" spans="1:28">
      <c r="A3153">
        <v>10</v>
      </c>
      <c r="B3153">
        <v>381</v>
      </c>
      <c r="C3153">
        <v>2013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64</v>
      </c>
      <c r="N3153">
        <v>99</v>
      </c>
      <c r="O3153">
        <v>99</v>
      </c>
      <c r="P3153">
        <v>9999</v>
      </c>
      <c r="Q3153">
        <v>558</v>
      </c>
      <c r="R3153">
        <v>3030</v>
      </c>
      <c r="S3153">
        <v>3030</v>
      </c>
      <c r="T3153">
        <v>7.0534009963219884</v>
      </c>
      <c r="U3153">
        <v>6.4720014318693888</v>
      </c>
      <c r="V3153">
        <v>18.94851485148515</v>
      </c>
      <c r="W3153">
        <v>64</v>
      </c>
      <c r="X3153">
        <v>142.47245851345716</v>
      </c>
      <c r="Y3153">
        <v>131.5020792079205</v>
      </c>
      <c r="Z3153">
        <v>131.5020792079205</v>
      </c>
      <c r="AA3153">
        <v>24.785280131330957</v>
      </c>
      <c r="AB3153">
        <v>0</v>
      </c>
    </row>
    <row r="3154" spans="1:28">
      <c r="A3154">
        <v>10</v>
      </c>
      <c r="B3154">
        <v>382</v>
      </c>
      <c r="C3154">
        <v>2013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65</v>
      </c>
      <c r="N3154">
        <v>99</v>
      </c>
      <c r="O3154">
        <v>99</v>
      </c>
      <c r="P3154">
        <v>9999</v>
      </c>
      <c r="Q3154">
        <v>525</v>
      </c>
      <c r="R3154">
        <v>3376</v>
      </c>
      <c r="S3154">
        <v>3376</v>
      </c>
      <c r="T3154">
        <v>7.8588388658689885</v>
      </c>
      <c r="U3154">
        <v>7.1245612421284941</v>
      </c>
      <c r="V3154">
        <v>18.748815165876778</v>
      </c>
      <c r="W3154">
        <v>65</v>
      </c>
      <c r="X3154">
        <v>140.76368528341038</v>
      </c>
      <c r="Y3154">
        <v>129.92488151658736</v>
      </c>
      <c r="Z3154">
        <v>129.92488151658736</v>
      </c>
      <c r="AA3154">
        <v>23.015843695268003</v>
      </c>
      <c r="AB3154">
        <v>0</v>
      </c>
    </row>
    <row r="3155" spans="1:28">
      <c r="A3155">
        <v>10</v>
      </c>
      <c r="B3155">
        <v>383</v>
      </c>
      <c r="C3155">
        <v>2013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66</v>
      </c>
      <c r="N3155">
        <v>99</v>
      </c>
      <c r="O3155">
        <v>99</v>
      </c>
      <c r="P3155">
        <v>9999</v>
      </c>
      <c r="Q3155">
        <v>7</v>
      </c>
      <c r="R3155">
        <v>15</v>
      </c>
      <c r="S3155">
        <v>15</v>
      </c>
      <c r="T3155">
        <v>3.4917826714465278E-2</v>
      </c>
      <c r="U3155">
        <v>3.4326103656757069E-2</v>
      </c>
      <c r="V3155">
        <v>27.933333333333323</v>
      </c>
      <c r="W3155">
        <v>66</v>
      </c>
      <c r="X3155">
        <v>152.639942217407</v>
      </c>
      <c r="Y3155">
        <v>140.88666666666671</v>
      </c>
      <c r="Z3155">
        <v>140.88666666666671</v>
      </c>
      <c r="AA3155">
        <v>36.41594644596713</v>
      </c>
      <c r="AB3155">
        <v>0</v>
      </c>
    </row>
    <row r="3156" spans="1:28">
      <c r="A3156">
        <v>10</v>
      </c>
      <c r="B3156">
        <v>384</v>
      </c>
      <c r="C3156">
        <v>2013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67</v>
      </c>
      <c r="N3156">
        <v>99</v>
      </c>
      <c r="O3156">
        <v>99</v>
      </c>
      <c r="P3156">
        <v>9999</v>
      </c>
      <c r="Q3156">
        <v>2</v>
      </c>
      <c r="R3156">
        <v>2</v>
      </c>
      <c r="S3156">
        <v>2</v>
      </c>
      <c r="T3156">
        <v>4.6557102285953713E-3</v>
      </c>
      <c r="U3156">
        <v>3.0569122737906036E-3</v>
      </c>
      <c r="V3156">
        <v>58</v>
      </c>
      <c r="W3156">
        <v>67</v>
      </c>
      <c r="X3156">
        <v>101.95016251354279</v>
      </c>
      <c r="Y3156">
        <v>94.1</v>
      </c>
      <c r="Z3156">
        <v>94.1</v>
      </c>
      <c r="AA3156">
        <v>3.8000000000000673</v>
      </c>
      <c r="AB3156">
        <v>0</v>
      </c>
    </row>
    <row r="3157" spans="1:28">
      <c r="A3157">
        <v>10</v>
      </c>
      <c r="B3157">
        <v>385</v>
      </c>
      <c r="C3157">
        <v>2013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68</v>
      </c>
      <c r="N3157">
        <v>99</v>
      </c>
      <c r="O3157">
        <v>99</v>
      </c>
      <c r="P3157">
        <v>9999</v>
      </c>
      <c r="Q3157">
        <v>5</v>
      </c>
      <c r="R3157">
        <v>6</v>
      </c>
      <c r="S3157">
        <v>6</v>
      </c>
      <c r="T3157">
        <v>1.3967130685786111E-2</v>
      </c>
      <c r="U3157">
        <v>1.1413880206124632E-2</v>
      </c>
      <c r="V3157">
        <v>30.666666666666675</v>
      </c>
      <c r="W3157">
        <v>68</v>
      </c>
      <c r="X3157">
        <v>126.88696280245578</v>
      </c>
      <c r="Y3157">
        <v>117.1166666666667</v>
      </c>
      <c r="Z3157">
        <v>117.1166666666667</v>
      </c>
      <c r="AA3157">
        <v>28.626818234344874</v>
      </c>
      <c r="AB3157">
        <v>0</v>
      </c>
    </row>
    <row r="3158" spans="1:28">
      <c r="A3158">
        <v>10</v>
      </c>
      <c r="B3158">
        <v>386</v>
      </c>
      <c r="C3158">
        <v>2012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0</v>
      </c>
      <c r="N3158">
        <v>99</v>
      </c>
      <c r="O3158">
        <v>99</v>
      </c>
      <c r="P3158">
        <v>9999</v>
      </c>
      <c r="Q3158">
        <v>49</v>
      </c>
      <c r="R3158">
        <v>99</v>
      </c>
      <c r="S3158">
        <v>0</v>
      </c>
      <c r="T3158">
        <v>0.23036113179448992</v>
      </c>
      <c r="U3158">
        <v>0</v>
      </c>
      <c r="V3158">
        <v>63.131313131313135</v>
      </c>
      <c r="X3158">
        <v>144.26715694321325</v>
      </c>
      <c r="Y3158">
        <v>0</v>
      </c>
    </row>
    <row r="3159" spans="1:28">
      <c r="A3159">
        <v>10</v>
      </c>
      <c r="B3159">
        <v>387</v>
      </c>
      <c r="C3159">
        <v>2012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35</v>
      </c>
      <c r="N3159">
        <v>99</v>
      </c>
      <c r="O3159">
        <v>99</v>
      </c>
      <c r="P3159">
        <v>9999</v>
      </c>
      <c r="Q3159">
        <v>46</v>
      </c>
      <c r="R3159">
        <v>58</v>
      </c>
      <c r="S3159">
        <v>57</v>
      </c>
      <c r="T3159">
        <v>0.13495904690990324</v>
      </c>
      <c r="U3159">
        <v>0.19962318643290045</v>
      </c>
      <c r="V3159">
        <v>1.9827586206896559</v>
      </c>
      <c r="W3159">
        <v>35</v>
      </c>
      <c r="X3159">
        <v>235.15522845294581</v>
      </c>
      <c r="Y3159">
        <v>212.83275862068973</v>
      </c>
      <c r="Z3159">
        <v>216.56666666666675</v>
      </c>
      <c r="AA3159">
        <v>45.438029258804207</v>
      </c>
      <c r="AB3159">
        <v>0</v>
      </c>
    </row>
    <row r="3160" spans="1:28">
      <c r="A3160">
        <v>10</v>
      </c>
      <c r="B3160">
        <v>388</v>
      </c>
      <c r="C3160">
        <v>2012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36</v>
      </c>
      <c r="N3160">
        <v>99</v>
      </c>
      <c r="O3160">
        <v>99</v>
      </c>
      <c r="P3160">
        <v>9999</v>
      </c>
      <c r="Q3160">
        <v>18</v>
      </c>
      <c r="R3160">
        <v>18</v>
      </c>
      <c r="S3160">
        <v>18</v>
      </c>
      <c r="T3160">
        <v>4.1883842144452725E-2</v>
      </c>
      <c r="U3160">
        <v>6.3819974016950443E-2</v>
      </c>
      <c r="V3160">
        <v>2</v>
      </c>
      <c r="W3160">
        <v>36</v>
      </c>
      <c r="X3160">
        <v>237.5406283856988</v>
      </c>
      <c r="Y3160">
        <v>219.25</v>
      </c>
      <c r="Z3160">
        <v>219.25</v>
      </c>
      <c r="AA3160">
        <v>31.517301245153881</v>
      </c>
      <c r="AB3160">
        <v>0</v>
      </c>
    </row>
    <row r="3161" spans="1:28">
      <c r="A3161">
        <v>10</v>
      </c>
      <c r="B3161">
        <v>389</v>
      </c>
      <c r="C3161">
        <v>2012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37</v>
      </c>
      <c r="N3161">
        <v>99</v>
      </c>
      <c r="O3161">
        <v>99</v>
      </c>
      <c r="P3161">
        <v>9999</v>
      </c>
      <c r="Q3161">
        <v>13</v>
      </c>
      <c r="R3161">
        <v>16</v>
      </c>
      <c r="S3161">
        <v>16</v>
      </c>
      <c r="T3161">
        <v>3.7230081906180199E-2</v>
      </c>
      <c r="U3161">
        <v>5.340243258486644E-2</v>
      </c>
      <c r="V3161">
        <v>2</v>
      </c>
      <c r="W3161">
        <v>37</v>
      </c>
      <c r="X3161">
        <v>223.61186348862401</v>
      </c>
      <c r="Y3161">
        <v>206.39375000000004</v>
      </c>
      <c r="Z3161">
        <v>206.39375000000004</v>
      </c>
      <c r="AA3161">
        <v>34.730614534405859</v>
      </c>
      <c r="AB3161">
        <v>0</v>
      </c>
    </row>
    <row r="3162" spans="1:28">
      <c r="A3162">
        <v>10</v>
      </c>
      <c r="B3162">
        <v>390</v>
      </c>
      <c r="C3162">
        <v>2012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38</v>
      </c>
      <c r="N3162">
        <v>99</v>
      </c>
      <c r="O3162">
        <v>99</v>
      </c>
      <c r="P3162">
        <v>9999</v>
      </c>
      <c r="Q3162">
        <v>21</v>
      </c>
      <c r="R3162">
        <v>22</v>
      </c>
      <c r="S3162">
        <v>22</v>
      </c>
      <c r="T3162">
        <v>5.119136262099775E-2</v>
      </c>
      <c r="U3162">
        <v>7.6661590985621503E-2</v>
      </c>
      <c r="V3162">
        <v>2</v>
      </c>
      <c r="W3162">
        <v>38</v>
      </c>
      <c r="X3162">
        <v>233.45809120457005</v>
      </c>
      <c r="Y3162">
        <v>215.48181818181817</v>
      </c>
      <c r="Z3162">
        <v>215.48181818181817</v>
      </c>
      <c r="AA3162">
        <v>33.103922266424824</v>
      </c>
      <c r="AB3162">
        <v>0</v>
      </c>
    </row>
    <row r="3163" spans="1:28">
      <c r="A3163">
        <v>10</v>
      </c>
      <c r="B3163">
        <v>391</v>
      </c>
      <c r="C3163">
        <v>2012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39</v>
      </c>
      <c r="N3163">
        <v>99</v>
      </c>
      <c r="O3163">
        <v>99</v>
      </c>
      <c r="P3163">
        <v>9999</v>
      </c>
      <c r="Q3163">
        <v>16</v>
      </c>
      <c r="R3163">
        <v>17</v>
      </c>
      <c r="S3163">
        <v>17</v>
      </c>
      <c r="T3163">
        <v>3.9556962025316451E-2</v>
      </c>
      <c r="U3163">
        <v>5.8190749905636517E-2</v>
      </c>
      <c r="V3163">
        <v>2</v>
      </c>
      <c r="W3163">
        <v>39</v>
      </c>
      <c r="X3163">
        <v>229.32891466445736</v>
      </c>
      <c r="Y3163">
        <v>211.67058823529413</v>
      </c>
      <c r="Z3163">
        <v>211.67058823529413</v>
      </c>
      <c r="AA3163">
        <v>22.951759248370273</v>
      </c>
      <c r="AB3163">
        <v>0</v>
      </c>
    </row>
    <row r="3164" spans="1:28">
      <c r="A3164">
        <v>10</v>
      </c>
      <c r="B3164">
        <v>392</v>
      </c>
      <c r="C3164">
        <v>2012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40</v>
      </c>
      <c r="N3164">
        <v>99</v>
      </c>
      <c r="O3164">
        <v>99</v>
      </c>
      <c r="P3164">
        <v>9999</v>
      </c>
      <c r="Q3164">
        <v>36</v>
      </c>
      <c r="R3164">
        <v>38</v>
      </c>
      <c r="S3164">
        <v>38</v>
      </c>
      <c r="T3164">
        <v>8.8421444527177984E-2</v>
      </c>
      <c r="U3164">
        <v>0.12832561049388283</v>
      </c>
      <c r="V3164">
        <v>5</v>
      </c>
      <c r="W3164">
        <v>40</v>
      </c>
      <c r="X3164">
        <v>226.24736271882313</v>
      </c>
      <c r="Y3164">
        <v>208.82631578947365</v>
      </c>
      <c r="Z3164">
        <v>208.82631578947365</v>
      </c>
      <c r="AA3164">
        <v>29.470999877761248</v>
      </c>
      <c r="AB3164">
        <v>0</v>
      </c>
    </row>
    <row r="3165" spans="1:28">
      <c r="A3165">
        <v>10</v>
      </c>
      <c r="B3165">
        <v>393</v>
      </c>
      <c r="C3165">
        <v>2012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41</v>
      </c>
      <c r="N3165">
        <v>99</v>
      </c>
      <c r="O3165">
        <v>99</v>
      </c>
      <c r="P3165">
        <v>9999</v>
      </c>
      <c r="Q3165">
        <v>38</v>
      </c>
      <c r="R3165">
        <v>45</v>
      </c>
      <c r="S3165">
        <v>45</v>
      </c>
      <c r="T3165">
        <v>0.10470960536113182</v>
      </c>
      <c r="U3165">
        <v>0.1524596353824921</v>
      </c>
      <c r="V3165">
        <v>5</v>
      </c>
      <c r="W3165">
        <v>41</v>
      </c>
      <c r="X3165">
        <v>226.98447092813288</v>
      </c>
      <c r="Y3165">
        <v>209.5066666666666</v>
      </c>
      <c r="Z3165">
        <v>209.5066666666666</v>
      </c>
      <c r="AA3165">
        <v>31.144033849911992</v>
      </c>
      <c r="AB3165">
        <v>0</v>
      </c>
    </row>
    <row r="3166" spans="1:28">
      <c r="A3166">
        <v>10</v>
      </c>
      <c r="B3166">
        <v>394</v>
      </c>
      <c r="C3166">
        <v>2012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42</v>
      </c>
      <c r="N3166">
        <v>99</v>
      </c>
      <c r="O3166">
        <v>99</v>
      </c>
      <c r="P3166">
        <v>9999</v>
      </c>
      <c r="Q3166">
        <v>45</v>
      </c>
      <c r="R3166">
        <v>52</v>
      </c>
      <c r="S3166">
        <v>52</v>
      </c>
      <c r="T3166">
        <v>0.12099776619508563</v>
      </c>
      <c r="U3166">
        <v>0.17417443611984451</v>
      </c>
      <c r="V3166">
        <v>5</v>
      </c>
      <c r="W3166">
        <v>42</v>
      </c>
      <c r="X3166">
        <v>224.40620051670973</v>
      </c>
      <c r="Y3166">
        <v>207.12692307692305</v>
      </c>
      <c r="Z3166">
        <v>207.12692307692305</v>
      </c>
      <c r="AA3166">
        <v>38.359930593627837</v>
      </c>
      <c r="AB3166">
        <v>0</v>
      </c>
    </row>
    <row r="3167" spans="1:28">
      <c r="A3167">
        <v>10</v>
      </c>
      <c r="B3167">
        <v>395</v>
      </c>
      <c r="C3167">
        <v>2012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43</v>
      </c>
      <c r="N3167">
        <v>99</v>
      </c>
      <c r="O3167">
        <v>99</v>
      </c>
      <c r="P3167">
        <v>9999</v>
      </c>
      <c r="Q3167">
        <v>58</v>
      </c>
      <c r="R3167">
        <v>69</v>
      </c>
      <c r="S3167">
        <v>69</v>
      </c>
      <c r="T3167">
        <v>0.16055472822040204</v>
      </c>
      <c r="U3167">
        <v>0.22331250099958749</v>
      </c>
      <c r="V3167">
        <v>5</v>
      </c>
      <c r="W3167">
        <v>43</v>
      </c>
      <c r="X3167">
        <v>216.82918020946195</v>
      </c>
      <c r="Y3167">
        <v>200.13333333333327</v>
      </c>
      <c r="Z3167">
        <v>200.13333333333327</v>
      </c>
      <c r="AA3167">
        <v>39.109010291623889</v>
      </c>
      <c r="AB3167">
        <v>0</v>
      </c>
    </row>
    <row r="3168" spans="1:28">
      <c r="A3168">
        <v>10</v>
      </c>
      <c r="B3168">
        <v>396</v>
      </c>
      <c r="C3168">
        <v>2012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44</v>
      </c>
      <c r="N3168">
        <v>99</v>
      </c>
      <c r="O3168">
        <v>99</v>
      </c>
      <c r="P3168">
        <v>9999</v>
      </c>
      <c r="Q3168">
        <v>68</v>
      </c>
      <c r="R3168">
        <v>84</v>
      </c>
      <c r="S3168">
        <v>84</v>
      </c>
      <c r="T3168">
        <v>0.19545793000744599</v>
      </c>
      <c r="U3168">
        <v>0.26354989092711217</v>
      </c>
      <c r="V3168">
        <v>5</v>
      </c>
      <c r="W3168">
        <v>44</v>
      </c>
      <c r="X3168">
        <v>210.20223907547847</v>
      </c>
      <c r="Y3168">
        <v>194.01666666666665</v>
      </c>
      <c r="Z3168">
        <v>194.01666666666665</v>
      </c>
      <c r="AA3168">
        <v>33.764403745919687</v>
      </c>
      <c r="AB3168">
        <v>0</v>
      </c>
    </row>
    <row r="3169" spans="1:29">
      <c r="A3169">
        <v>10</v>
      </c>
      <c r="B3169">
        <v>397</v>
      </c>
      <c r="C3169">
        <v>2012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45</v>
      </c>
      <c r="N3169">
        <v>99</v>
      </c>
      <c r="O3169">
        <v>99</v>
      </c>
      <c r="P3169">
        <v>9999</v>
      </c>
      <c r="Q3169">
        <v>89</v>
      </c>
      <c r="R3169">
        <v>121</v>
      </c>
      <c r="S3169">
        <v>121</v>
      </c>
      <c r="T3169">
        <v>0.28155249441548774</v>
      </c>
      <c r="U3169">
        <v>0.38102942095142223</v>
      </c>
      <c r="V3169">
        <v>8.0247933884297495</v>
      </c>
      <c r="W3169">
        <v>45</v>
      </c>
      <c r="X3169">
        <v>210.97302185650443</v>
      </c>
      <c r="Y3169">
        <v>194.72809917355369</v>
      </c>
      <c r="Z3169">
        <v>194.72809917355369</v>
      </c>
      <c r="AA3169">
        <v>33.084223158580073</v>
      </c>
      <c r="AB3169">
        <v>0</v>
      </c>
    </row>
    <row r="3170" spans="1:29">
      <c r="A3170">
        <v>10</v>
      </c>
      <c r="B3170">
        <v>398</v>
      </c>
      <c r="C3170">
        <v>2012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46</v>
      </c>
      <c r="N3170">
        <v>99</v>
      </c>
      <c r="O3170">
        <v>99</v>
      </c>
      <c r="P3170">
        <v>9999</v>
      </c>
      <c r="Q3170">
        <v>105</v>
      </c>
      <c r="R3170">
        <v>162</v>
      </c>
      <c r="S3170">
        <v>162</v>
      </c>
      <c r="T3170">
        <v>0.37695457930007453</v>
      </c>
      <c r="U3170">
        <v>0.50630027581581027</v>
      </c>
      <c r="V3170">
        <v>8.5802469135802486</v>
      </c>
      <c r="W3170">
        <v>46</v>
      </c>
      <c r="X3170">
        <v>209.3856586814334</v>
      </c>
      <c r="Y3170">
        <v>193.26296296296297</v>
      </c>
      <c r="Z3170">
        <v>193.26296296296297</v>
      </c>
      <c r="AA3170">
        <v>32.407958725469065</v>
      </c>
      <c r="AB3170">
        <v>0</v>
      </c>
    </row>
    <row r="3171" spans="1:29">
      <c r="A3171">
        <v>10</v>
      </c>
      <c r="B3171">
        <v>399</v>
      </c>
      <c r="C3171">
        <v>2012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47</v>
      </c>
      <c r="N3171">
        <v>99</v>
      </c>
      <c r="O3171">
        <v>99</v>
      </c>
      <c r="P3171">
        <v>9999</v>
      </c>
      <c r="Q3171">
        <v>139</v>
      </c>
      <c r="R3171">
        <v>196</v>
      </c>
      <c r="S3171">
        <v>196</v>
      </c>
      <c r="T3171">
        <v>0.45606850335070737</v>
      </c>
      <c r="U3171">
        <v>0.59238002285552305</v>
      </c>
      <c r="V3171">
        <v>8.4642857142857117</v>
      </c>
      <c r="W3171">
        <v>47</v>
      </c>
      <c r="X3171">
        <v>202.48745218564127</v>
      </c>
      <c r="Y3171">
        <v>186.89591836734687</v>
      </c>
      <c r="Z3171">
        <v>186.89591836734687</v>
      </c>
      <c r="AA3171">
        <v>34.495094056293418</v>
      </c>
      <c r="AB3171">
        <v>0</v>
      </c>
    </row>
    <row r="3172" spans="1:29">
      <c r="A3172">
        <v>10</v>
      </c>
      <c r="B3172">
        <v>400</v>
      </c>
      <c r="C3172">
        <v>2012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48</v>
      </c>
      <c r="N3172">
        <v>99</v>
      </c>
      <c r="O3172">
        <v>99</v>
      </c>
      <c r="P3172">
        <v>9999</v>
      </c>
      <c r="Q3172">
        <v>168</v>
      </c>
      <c r="R3172">
        <v>293</v>
      </c>
      <c r="S3172">
        <v>293</v>
      </c>
      <c r="T3172">
        <v>0.68177587490692493</v>
      </c>
      <c r="U3172">
        <v>0.89176062870202144</v>
      </c>
      <c r="V3172">
        <v>8.6211604095563121</v>
      </c>
      <c r="W3172">
        <v>48</v>
      </c>
      <c r="X3172">
        <v>203.90809017930087</v>
      </c>
      <c r="Y3172">
        <v>188.20716723549484</v>
      </c>
      <c r="Z3172">
        <v>188.20716723549484</v>
      </c>
      <c r="AA3172">
        <v>35.842860254513866</v>
      </c>
      <c r="AB3172">
        <v>0</v>
      </c>
    </row>
    <row r="3173" spans="1:29">
      <c r="A3173">
        <v>10</v>
      </c>
      <c r="B3173">
        <v>401</v>
      </c>
      <c r="C3173">
        <v>2012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49</v>
      </c>
      <c r="N3173">
        <v>99</v>
      </c>
      <c r="O3173">
        <v>99</v>
      </c>
      <c r="P3173">
        <v>9999</v>
      </c>
      <c r="Q3173">
        <v>194</v>
      </c>
      <c r="R3173">
        <v>329</v>
      </c>
      <c r="S3173">
        <v>329</v>
      </c>
      <c r="T3173">
        <v>0.76554355919583006</v>
      </c>
      <c r="U3173">
        <v>0.97264939343856882</v>
      </c>
      <c r="V3173">
        <v>8</v>
      </c>
      <c r="W3173">
        <v>49</v>
      </c>
      <c r="X3173">
        <v>198.06794943144965</v>
      </c>
      <c r="Y3173">
        <v>182.81671732522796</v>
      </c>
      <c r="Z3173">
        <v>182.81671732522796</v>
      </c>
      <c r="AA3173">
        <v>36.535067804748898</v>
      </c>
      <c r="AB3173">
        <v>0</v>
      </c>
    </row>
    <row r="3174" spans="1:29">
      <c r="A3174">
        <v>10</v>
      </c>
      <c r="B3174">
        <v>402</v>
      </c>
      <c r="C3174">
        <v>2012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50</v>
      </c>
      <c r="N3174">
        <v>99</v>
      </c>
      <c r="O3174">
        <v>99</v>
      </c>
      <c r="P3174">
        <v>9999</v>
      </c>
      <c r="Q3174">
        <v>243</v>
      </c>
      <c r="R3174">
        <v>456</v>
      </c>
      <c r="S3174">
        <v>456</v>
      </c>
      <c r="T3174">
        <v>1.061057334326136</v>
      </c>
      <c r="U3174">
        <v>1.3058393036502622</v>
      </c>
      <c r="V3174">
        <v>11.385964912280702</v>
      </c>
      <c r="W3174">
        <v>50</v>
      </c>
      <c r="X3174">
        <v>191.85745376442185</v>
      </c>
      <c r="Y3174">
        <v>177.08442982456154</v>
      </c>
      <c r="Z3174">
        <v>177.08442982456154</v>
      </c>
      <c r="AA3174">
        <v>35.33665283930241</v>
      </c>
      <c r="AB3174">
        <v>0</v>
      </c>
    </row>
    <row r="3175" spans="1:29">
      <c r="A3175">
        <v>10</v>
      </c>
      <c r="B3175">
        <v>403</v>
      </c>
      <c r="C3175">
        <v>2012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51</v>
      </c>
      <c r="N3175">
        <v>99</v>
      </c>
      <c r="O3175">
        <v>99</v>
      </c>
      <c r="P3175">
        <v>9999</v>
      </c>
      <c r="Q3175">
        <v>265</v>
      </c>
      <c r="R3175">
        <v>557</v>
      </c>
      <c r="S3175">
        <v>557</v>
      </c>
      <c r="T3175">
        <v>1.296072226358898</v>
      </c>
      <c r="U3175">
        <v>1.5362542327730579</v>
      </c>
      <c r="V3175">
        <v>11.473967684021543</v>
      </c>
      <c r="W3175">
        <v>51</v>
      </c>
      <c r="X3175">
        <v>184.78285817654157</v>
      </c>
      <c r="Y3175">
        <v>170.55457809694789</v>
      </c>
      <c r="Z3175">
        <v>170.55457809694789</v>
      </c>
      <c r="AA3175">
        <v>36.400943543955194</v>
      </c>
      <c r="AB3175">
        <v>0</v>
      </c>
    </row>
    <row r="3176" spans="1:29">
      <c r="A3176">
        <v>10</v>
      </c>
      <c r="B3176">
        <v>404</v>
      </c>
      <c r="C3176">
        <v>2012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52</v>
      </c>
      <c r="N3176">
        <v>99</v>
      </c>
      <c r="O3176">
        <v>99</v>
      </c>
      <c r="P3176">
        <v>9999</v>
      </c>
      <c r="Q3176">
        <v>349</v>
      </c>
      <c r="R3176">
        <v>752</v>
      </c>
      <c r="S3176">
        <v>752</v>
      </c>
      <c r="T3176">
        <v>1.7498138495904692</v>
      </c>
      <c r="U3176">
        <v>2.0600033244926514</v>
      </c>
      <c r="V3176">
        <v>11.468085106382979</v>
      </c>
      <c r="W3176">
        <v>52</v>
      </c>
      <c r="X3176">
        <v>183.5286473340862</v>
      </c>
      <c r="Y3176">
        <v>169.39694148936155</v>
      </c>
      <c r="Z3176">
        <v>169.39694148936155</v>
      </c>
      <c r="AA3176">
        <v>36.808166498274659</v>
      </c>
      <c r="AB3176">
        <v>0</v>
      </c>
    </row>
    <row r="3177" spans="1:29">
      <c r="A3177">
        <v>10</v>
      </c>
      <c r="B3177">
        <v>405</v>
      </c>
      <c r="C3177">
        <v>2012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53</v>
      </c>
      <c r="N3177">
        <v>99</v>
      </c>
      <c r="O3177">
        <v>99</v>
      </c>
      <c r="P3177">
        <v>9999</v>
      </c>
      <c r="Q3177">
        <v>389</v>
      </c>
      <c r="R3177">
        <v>938</v>
      </c>
      <c r="S3177">
        <v>938</v>
      </c>
      <c r="T3177">
        <v>2.1826135517498129</v>
      </c>
      <c r="U3177">
        <v>2.4368896623722058</v>
      </c>
      <c r="V3177">
        <v>11.562899786780383</v>
      </c>
      <c r="W3177">
        <v>53</v>
      </c>
      <c r="X3177">
        <v>174.05512293046422</v>
      </c>
      <c r="Y3177">
        <v>160.65287846481891</v>
      </c>
      <c r="Z3177">
        <v>160.65287846481891</v>
      </c>
      <c r="AA3177">
        <v>35.967912394126763</v>
      </c>
      <c r="AB3177">
        <v>0</v>
      </c>
    </row>
    <row r="3178" spans="1:29">
      <c r="A3178">
        <v>10</v>
      </c>
      <c r="B3178">
        <v>406</v>
      </c>
      <c r="C3178">
        <v>2012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54</v>
      </c>
      <c r="N3178">
        <v>99</v>
      </c>
      <c r="O3178">
        <v>99</v>
      </c>
      <c r="P3178">
        <v>9999</v>
      </c>
      <c r="Q3178">
        <v>448</v>
      </c>
      <c r="R3178">
        <v>1336</v>
      </c>
      <c r="S3178">
        <v>1336</v>
      </c>
      <c r="T3178">
        <v>3.1087118391660447</v>
      </c>
      <c r="U3178">
        <v>3.4422422443207097</v>
      </c>
      <c r="V3178">
        <v>11.395209580838324</v>
      </c>
      <c r="W3178">
        <v>54</v>
      </c>
      <c r="X3178">
        <v>172.61906306563461</v>
      </c>
      <c r="Y3178">
        <v>159.32739520958069</v>
      </c>
      <c r="Z3178">
        <v>159.32739520958069</v>
      </c>
      <c r="AA3178">
        <v>35.676181244426218</v>
      </c>
      <c r="AB3178">
        <v>0</v>
      </c>
    </row>
    <row r="3179" spans="1:29">
      <c r="A3179">
        <v>10</v>
      </c>
      <c r="B3179">
        <v>407</v>
      </c>
      <c r="C3179">
        <v>2012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55</v>
      </c>
      <c r="N3179">
        <v>99</v>
      </c>
      <c r="O3179">
        <v>99</v>
      </c>
      <c r="P3179">
        <v>9999</v>
      </c>
      <c r="Q3179">
        <v>548</v>
      </c>
      <c r="R3179">
        <v>1774</v>
      </c>
      <c r="S3179">
        <v>1774</v>
      </c>
      <c r="T3179">
        <v>4.1278853313477288</v>
      </c>
      <c r="U3179">
        <v>4.4672558738835075</v>
      </c>
      <c r="V3179">
        <v>15.245772266065387</v>
      </c>
      <c r="W3179">
        <v>55</v>
      </c>
      <c r="X3179">
        <v>168.71006631236537</v>
      </c>
      <c r="Y3179">
        <v>155.71939120631308</v>
      </c>
      <c r="Z3179">
        <v>155.71939120631308</v>
      </c>
      <c r="AA3179">
        <v>34.694466652694516</v>
      </c>
      <c r="AB3179">
        <v>0</v>
      </c>
    </row>
    <row r="3180" spans="1:29">
      <c r="A3180">
        <v>10</v>
      </c>
      <c r="B3180">
        <v>408</v>
      </c>
      <c r="C3180">
        <v>2012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56</v>
      </c>
      <c r="N3180">
        <v>99</v>
      </c>
      <c r="O3180">
        <v>99</v>
      </c>
      <c r="P3180">
        <v>9999</v>
      </c>
      <c r="Q3180">
        <v>554</v>
      </c>
      <c r="R3180">
        <v>2185</v>
      </c>
      <c r="S3180">
        <v>2185</v>
      </c>
      <c r="T3180">
        <v>5.0842330603127319</v>
      </c>
      <c r="U3180">
        <v>5.3751036963400196</v>
      </c>
      <c r="V3180">
        <v>14.194508009153321</v>
      </c>
      <c r="W3180">
        <v>56</v>
      </c>
      <c r="X3180">
        <v>164.81213632791253</v>
      </c>
      <c r="Y3180">
        <v>152.12160183066362</v>
      </c>
      <c r="Z3180">
        <v>152.12160183066362</v>
      </c>
      <c r="AA3180">
        <v>33.454987146011966</v>
      </c>
      <c r="AB3180">
        <v>0</v>
      </c>
    </row>
    <row r="3181" spans="1:29">
      <c r="A3181">
        <v>10</v>
      </c>
      <c r="B3181">
        <v>409</v>
      </c>
      <c r="C3181">
        <v>2012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57</v>
      </c>
      <c r="N3181">
        <v>99</v>
      </c>
      <c r="O3181">
        <v>99</v>
      </c>
      <c r="P3181">
        <v>9999</v>
      </c>
      <c r="Q3181">
        <v>635</v>
      </c>
      <c r="R3181">
        <v>2698</v>
      </c>
      <c r="S3181">
        <v>2698</v>
      </c>
      <c r="T3181">
        <v>6.2779225614296363</v>
      </c>
      <c r="U3181">
        <v>6.3799339458013229</v>
      </c>
      <c r="V3181">
        <v>14.316160118606376</v>
      </c>
      <c r="W3181">
        <v>57</v>
      </c>
      <c r="X3181">
        <v>158.42657014103764</v>
      </c>
      <c r="Y3181">
        <v>146.22772424017788</v>
      </c>
      <c r="Z3181">
        <v>146.22772424017788</v>
      </c>
      <c r="AA3181">
        <v>32.395058984929861</v>
      </c>
      <c r="AB3181">
        <v>0</v>
      </c>
    </row>
    <row r="3182" spans="1:29">
      <c r="A3182">
        <v>10</v>
      </c>
      <c r="B3182">
        <v>410</v>
      </c>
      <c r="C3182">
        <v>2012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58</v>
      </c>
      <c r="N3182">
        <v>99</v>
      </c>
      <c r="O3182">
        <v>99</v>
      </c>
      <c r="P3182">
        <v>9999</v>
      </c>
      <c r="Q3182">
        <v>693</v>
      </c>
      <c r="R3182">
        <v>3538</v>
      </c>
      <c r="S3182">
        <v>3538</v>
      </c>
      <c r="T3182">
        <v>8.2325018615040939</v>
      </c>
      <c r="U3182">
        <v>8.2797526123375871</v>
      </c>
      <c r="V3182">
        <v>15.29819106840023</v>
      </c>
      <c r="W3182">
        <v>58</v>
      </c>
      <c r="X3182">
        <v>156.78817873978682</v>
      </c>
      <c r="Y3182">
        <v>144.71548897682305</v>
      </c>
      <c r="Z3182">
        <v>144.71548897682305</v>
      </c>
      <c r="AA3182">
        <v>31.709624052451591</v>
      </c>
      <c r="AB3182">
        <v>0</v>
      </c>
    </row>
    <row r="3183" spans="1:29">
      <c r="A3183">
        <v>10</v>
      </c>
      <c r="B3183">
        <v>411</v>
      </c>
      <c r="C3183">
        <v>2012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59</v>
      </c>
      <c r="N3183">
        <v>99</v>
      </c>
      <c r="O3183">
        <v>99</v>
      </c>
      <c r="P3183">
        <v>9999</v>
      </c>
      <c r="Q3183">
        <v>729</v>
      </c>
      <c r="R3183">
        <v>4126</v>
      </c>
      <c r="S3183">
        <v>4126</v>
      </c>
      <c r="T3183">
        <v>9.6007073715562168</v>
      </c>
      <c r="U3183">
        <v>9.471433967786183</v>
      </c>
      <c r="V3183">
        <v>14.577556955889477</v>
      </c>
      <c r="W3183">
        <v>59</v>
      </c>
      <c r="X3183">
        <v>153.79431966721083</v>
      </c>
      <c r="Y3183">
        <v>141.95215705283564</v>
      </c>
      <c r="Z3183">
        <v>141.95215705283564</v>
      </c>
      <c r="AA3183">
        <v>29.831091455097567</v>
      </c>
      <c r="AB3183">
        <v>0</v>
      </c>
    </row>
    <row r="3184" spans="1:29">
      <c r="A3184">
        <v>10</v>
      </c>
      <c r="B3184">
        <v>412</v>
      </c>
      <c r="C3184">
        <v>2012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60</v>
      </c>
      <c r="N3184">
        <v>99</v>
      </c>
      <c r="O3184">
        <v>99</v>
      </c>
      <c r="P3184">
        <v>9999</v>
      </c>
      <c r="Q3184">
        <v>776</v>
      </c>
      <c r="R3184">
        <v>4924</v>
      </c>
      <c r="S3184">
        <v>4919</v>
      </c>
      <c r="T3184">
        <v>11.457557706626952</v>
      </c>
      <c r="U3184">
        <v>11.19419647531655</v>
      </c>
      <c r="V3184">
        <v>18.415718927701057</v>
      </c>
      <c r="W3184">
        <v>60.012197601138446</v>
      </c>
      <c r="X3184">
        <v>152.41759247605836</v>
      </c>
      <c r="Y3184">
        <v>140.58220958570271</v>
      </c>
      <c r="Z3184">
        <v>140.72510672901001</v>
      </c>
      <c r="AA3184">
        <v>29.161564337052511</v>
      </c>
      <c r="AB3184">
        <v>0.85539890509200223</v>
      </c>
      <c r="AC3184">
        <v>3.5536882225044075</v>
      </c>
    </row>
    <row r="3185" spans="1:28">
      <c r="A3185">
        <v>10</v>
      </c>
      <c r="B3185">
        <v>413</v>
      </c>
      <c r="C3185">
        <v>2012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61</v>
      </c>
      <c r="N3185">
        <v>99</v>
      </c>
      <c r="O3185">
        <v>99</v>
      </c>
      <c r="P3185">
        <v>9999</v>
      </c>
      <c r="Q3185">
        <v>750</v>
      </c>
      <c r="R3185">
        <v>4182</v>
      </c>
      <c r="S3185">
        <v>4181</v>
      </c>
      <c r="T3185">
        <v>9.7310126582278471</v>
      </c>
      <c r="U3185">
        <v>9.2887954813938105</v>
      </c>
      <c r="V3185">
        <v>18.054997608799624</v>
      </c>
      <c r="W3185">
        <v>61</v>
      </c>
      <c r="X3185">
        <v>148.8326900667513</v>
      </c>
      <c r="Y3185">
        <v>137.35069344811069</v>
      </c>
      <c r="Z3185">
        <v>137.38354460655319</v>
      </c>
      <c r="AA3185">
        <v>27.518232123944379</v>
      </c>
      <c r="AB3185">
        <v>0</v>
      </c>
    </row>
    <row r="3186" spans="1:28">
      <c r="A3186">
        <v>10</v>
      </c>
      <c r="B3186">
        <v>414</v>
      </c>
      <c r="C3186">
        <v>2012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62</v>
      </c>
      <c r="N3186">
        <v>99</v>
      </c>
      <c r="O3186">
        <v>99</v>
      </c>
      <c r="P3186">
        <v>9999</v>
      </c>
      <c r="Q3186">
        <v>731</v>
      </c>
      <c r="R3186">
        <v>4381</v>
      </c>
      <c r="S3186">
        <v>4381</v>
      </c>
      <c r="T3186">
        <v>10.194061801935964</v>
      </c>
      <c r="U3186">
        <v>9.6643573910782887</v>
      </c>
      <c r="V3186">
        <v>18.216617210682497</v>
      </c>
      <c r="W3186">
        <v>62</v>
      </c>
      <c r="X3186">
        <v>147.79287987154237</v>
      </c>
      <c r="Y3186">
        <v>136.41282812143376</v>
      </c>
      <c r="Z3186">
        <v>136.41282812143376</v>
      </c>
      <c r="AA3186">
        <v>27.041267924766345</v>
      </c>
      <c r="AB3186">
        <v>0</v>
      </c>
    </row>
    <row r="3187" spans="1:28">
      <c r="A3187">
        <v>10</v>
      </c>
      <c r="B3187">
        <v>415</v>
      </c>
      <c r="C3187">
        <v>2012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63</v>
      </c>
      <c r="N3187">
        <v>99</v>
      </c>
      <c r="O3187">
        <v>99</v>
      </c>
      <c r="P3187">
        <v>9999</v>
      </c>
      <c r="Q3187">
        <v>639</v>
      </c>
      <c r="R3187">
        <v>3592</v>
      </c>
      <c r="S3187">
        <v>3588</v>
      </c>
      <c r="T3187">
        <v>8.3581533879374561</v>
      </c>
      <c r="U3187">
        <v>7.7508157725717188</v>
      </c>
      <c r="V3187">
        <v>18.443207126948774</v>
      </c>
      <c r="W3187">
        <v>63</v>
      </c>
      <c r="X3187">
        <v>144.71646996937926</v>
      </c>
      <c r="Y3187">
        <v>133.43402004454344</v>
      </c>
      <c r="Z3187">
        <v>133.58277591973248</v>
      </c>
      <c r="AA3187">
        <v>25.714200989716776</v>
      </c>
      <c r="AB3187">
        <v>0</v>
      </c>
    </row>
    <row r="3188" spans="1:28">
      <c r="A3188">
        <v>10</v>
      </c>
      <c r="B3188">
        <v>416</v>
      </c>
      <c r="C3188">
        <v>2012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64</v>
      </c>
      <c r="N3188">
        <v>99</v>
      </c>
      <c r="O3188">
        <v>99</v>
      </c>
      <c r="P3188">
        <v>9999</v>
      </c>
      <c r="Q3188">
        <v>564</v>
      </c>
      <c r="R3188">
        <v>2826</v>
      </c>
      <c r="S3188">
        <v>2826</v>
      </c>
      <c r="T3188">
        <v>6.5757632166790785</v>
      </c>
      <c r="U3188">
        <v>6.0400847006599081</v>
      </c>
      <c r="V3188">
        <v>18.797947629157825</v>
      </c>
      <c r="W3188">
        <v>64</v>
      </c>
      <c r="X3188">
        <v>143.19394509580204</v>
      </c>
      <c r="Y3188">
        <v>132.16801132342545</v>
      </c>
      <c r="Z3188">
        <v>132.16801132342545</v>
      </c>
      <c r="AA3188">
        <v>25.566015793647711</v>
      </c>
      <c r="AB3188">
        <v>0</v>
      </c>
    </row>
    <row r="3189" spans="1:28">
      <c r="A3189">
        <v>10</v>
      </c>
      <c r="B3189">
        <v>417</v>
      </c>
      <c r="C3189">
        <v>2012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65</v>
      </c>
      <c r="N3189">
        <v>99</v>
      </c>
      <c r="O3189">
        <v>99</v>
      </c>
      <c r="P3189">
        <v>9999</v>
      </c>
      <c r="Q3189">
        <v>523</v>
      </c>
      <c r="R3189">
        <v>3084</v>
      </c>
      <c r="S3189">
        <v>3084</v>
      </c>
      <c r="T3189">
        <v>7.1760982874162318</v>
      </c>
      <c r="U3189">
        <v>6.5556430368139216</v>
      </c>
      <c r="V3189">
        <v>19.233463035019454</v>
      </c>
      <c r="W3189">
        <v>65</v>
      </c>
      <c r="X3189">
        <v>142.41466458132231</v>
      </c>
      <c r="Y3189">
        <v>131.44873540856048</v>
      </c>
      <c r="Z3189">
        <v>131.44873540856048</v>
      </c>
      <c r="AA3189">
        <v>23.80853551798258</v>
      </c>
      <c r="AB3189">
        <v>0</v>
      </c>
    </row>
    <row r="3190" spans="1:28">
      <c r="A3190">
        <v>10</v>
      </c>
      <c r="B3190">
        <v>418</v>
      </c>
      <c r="C3190">
        <v>2012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66</v>
      </c>
      <c r="N3190">
        <v>99</v>
      </c>
      <c r="O3190">
        <v>99</v>
      </c>
      <c r="P3190">
        <v>9999</v>
      </c>
      <c r="Q3190">
        <v>3</v>
      </c>
      <c r="R3190">
        <v>4</v>
      </c>
      <c r="S3190">
        <v>4</v>
      </c>
      <c r="T3190">
        <v>9.3075204765450496E-3</v>
      </c>
      <c r="U3190">
        <v>6.3116523144091646E-3</v>
      </c>
      <c r="V3190">
        <v>17</v>
      </c>
      <c r="W3190">
        <v>66</v>
      </c>
      <c r="X3190">
        <v>105.71505958829901</v>
      </c>
      <c r="Y3190">
        <v>97.575000000000003</v>
      </c>
      <c r="Z3190">
        <v>97.575000000000003</v>
      </c>
      <c r="AA3190">
        <v>10.601267612884712</v>
      </c>
      <c r="AB3190">
        <v>0</v>
      </c>
    </row>
    <row r="3191" spans="1:28">
      <c r="A3191">
        <v>10</v>
      </c>
      <c r="B3191">
        <v>419</v>
      </c>
      <c r="C3191">
        <v>2012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67</v>
      </c>
      <c r="N3191">
        <v>99</v>
      </c>
      <c r="O3191">
        <v>99</v>
      </c>
      <c r="P3191">
        <v>9999</v>
      </c>
      <c r="Q3191">
        <v>2</v>
      </c>
      <c r="R3191">
        <v>3</v>
      </c>
      <c r="S3191">
        <v>3</v>
      </c>
      <c r="T3191">
        <v>6.980640357408789E-3</v>
      </c>
      <c r="U3191">
        <v>4.9160704677949909E-3</v>
      </c>
      <c r="V3191">
        <v>17</v>
      </c>
      <c r="W3191">
        <v>67</v>
      </c>
      <c r="X3191">
        <v>109.78692668833511</v>
      </c>
      <c r="Y3191">
        <v>101.33333333333331</v>
      </c>
      <c r="Z3191">
        <v>101.33333333333331</v>
      </c>
      <c r="AA3191">
        <v>22.259879205023211</v>
      </c>
      <c r="AB3191">
        <v>0</v>
      </c>
    </row>
    <row r="3192" spans="1:28">
      <c r="A3192">
        <v>10</v>
      </c>
      <c r="B3192">
        <v>420</v>
      </c>
      <c r="C3192">
        <v>2012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68</v>
      </c>
      <c r="N3192">
        <v>99</v>
      </c>
      <c r="O3192">
        <v>99</v>
      </c>
      <c r="P3192">
        <v>9999</v>
      </c>
      <c r="Q3192">
        <v>1</v>
      </c>
      <c r="R3192">
        <v>1</v>
      </c>
      <c r="S3192">
        <v>1</v>
      </c>
      <c r="T3192">
        <v>2.3268801191362624E-3</v>
      </c>
      <c r="U3192">
        <v>2.530806013848409E-3</v>
      </c>
      <c r="V3192">
        <v>17</v>
      </c>
      <c r="W3192">
        <v>68</v>
      </c>
      <c r="X3192">
        <v>169.55579631635962</v>
      </c>
      <c r="Y3192">
        <v>156.5</v>
      </c>
      <c r="Z3192">
        <v>156.5</v>
      </c>
      <c r="AA3192">
        <v>0</v>
      </c>
      <c r="AB3192">
        <v>0</v>
      </c>
    </row>
    <row r="3193" spans="1:28">
      <c r="A3193">
        <v>10</v>
      </c>
      <c r="B3193">
        <v>421</v>
      </c>
      <c r="C3193">
        <v>2011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0</v>
      </c>
      <c r="N3193">
        <v>99</v>
      </c>
      <c r="O3193">
        <v>99</v>
      </c>
      <c r="P3193">
        <v>9999</v>
      </c>
      <c r="Q3193">
        <v>48</v>
      </c>
      <c r="R3193">
        <v>72</v>
      </c>
      <c r="S3193">
        <v>0</v>
      </c>
      <c r="T3193">
        <v>0.16773832820799556</v>
      </c>
      <c r="U3193">
        <v>0</v>
      </c>
      <c r="V3193">
        <v>76.722222222222229</v>
      </c>
      <c r="X3193">
        <v>150.522149993981</v>
      </c>
      <c r="Y3193">
        <v>0</v>
      </c>
    </row>
    <row r="3194" spans="1:28">
      <c r="A3194">
        <v>10</v>
      </c>
      <c r="B3194">
        <v>422</v>
      </c>
      <c r="C3194">
        <v>2011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35</v>
      </c>
      <c r="N3194">
        <v>99</v>
      </c>
      <c r="O3194">
        <v>99</v>
      </c>
      <c r="P3194">
        <v>9999</v>
      </c>
      <c r="Q3194">
        <v>25</v>
      </c>
      <c r="R3194">
        <v>33</v>
      </c>
      <c r="S3194">
        <v>33</v>
      </c>
      <c r="T3194">
        <v>7.6880067095331281E-2</v>
      </c>
      <c r="U3194">
        <v>0.12114569025189777</v>
      </c>
      <c r="V3194">
        <v>4.9393939393939394</v>
      </c>
      <c r="W3194">
        <v>35</v>
      </c>
      <c r="X3194">
        <v>244.82747299648705</v>
      </c>
      <c r="Y3194">
        <v>225.97575757575757</v>
      </c>
      <c r="Z3194">
        <v>225.97575757575757</v>
      </c>
      <c r="AA3194">
        <v>52.71967622045613</v>
      </c>
      <c r="AB3194">
        <v>0</v>
      </c>
    </row>
    <row r="3195" spans="1:28">
      <c r="A3195">
        <v>10</v>
      </c>
      <c r="B3195">
        <v>423</v>
      </c>
      <c r="C3195">
        <v>2011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36</v>
      </c>
      <c r="N3195">
        <v>99</v>
      </c>
      <c r="O3195">
        <v>99</v>
      </c>
      <c r="P3195">
        <v>9999</v>
      </c>
      <c r="Q3195">
        <v>13</v>
      </c>
      <c r="R3195">
        <v>13</v>
      </c>
      <c r="S3195">
        <v>13</v>
      </c>
      <c r="T3195">
        <v>3.0286087037554744E-2</v>
      </c>
      <c r="U3195">
        <v>4.7958240652339681E-2</v>
      </c>
      <c r="V3195">
        <v>2</v>
      </c>
      <c r="W3195">
        <v>36</v>
      </c>
      <c r="X3195">
        <v>246.02883573631129</v>
      </c>
      <c r="Y3195">
        <v>227.08461538461529</v>
      </c>
      <c r="Z3195">
        <v>227.08461538461529</v>
      </c>
      <c r="AA3195">
        <v>23.741779019397963</v>
      </c>
      <c r="AB3195">
        <v>0</v>
      </c>
    </row>
    <row r="3196" spans="1:28">
      <c r="A3196">
        <v>10</v>
      </c>
      <c r="B3196">
        <v>424</v>
      </c>
      <c r="C3196">
        <v>2011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37</v>
      </c>
      <c r="N3196">
        <v>99</v>
      </c>
      <c r="O3196">
        <v>99</v>
      </c>
      <c r="P3196">
        <v>9999</v>
      </c>
      <c r="Q3196">
        <v>15</v>
      </c>
      <c r="R3196">
        <v>17</v>
      </c>
      <c r="S3196">
        <v>17</v>
      </c>
      <c r="T3196">
        <v>3.9604883049110064E-2</v>
      </c>
      <c r="U3196">
        <v>5.3653901088202359E-2</v>
      </c>
      <c r="V3196">
        <v>2</v>
      </c>
      <c r="W3196">
        <v>37</v>
      </c>
      <c r="X3196">
        <v>210.48371678031984</v>
      </c>
      <c r="Y3196">
        <v>194.27647058823524</v>
      </c>
      <c r="Z3196">
        <v>194.27647058823524</v>
      </c>
      <c r="AA3196">
        <v>41.224643249792571</v>
      </c>
      <c r="AB3196">
        <v>0</v>
      </c>
    </row>
    <row r="3197" spans="1:28">
      <c r="A3197">
        <v>10</v>
      </c>
      <c r="B3197">
        <v>425</v>
      </c>
      <c r="C3197">
        <v>2011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38</v>
      </c>
      <c r="N3197">
        <v>99</v>
      </c>
      <c r="O3197">
        <v>99</v>
      </c>
      <c r="P3197">
        <v>9999</v>
      </c>
      <c r="Q3197">
        <v>18</v>
      </c>
      <c r="R3197">
        <v>21</v>
      </c>
      <c r="S3197">
        <v>21</v>
      </c>
      <c r="T3197">
        <v>4.8923679060665373E-2</v>
      </c>
      <c r="U3197">
        <v>7.1597018462447509E-2</v>
      </c>
      <c r="V3197">
        <v>2</v>
      </c>
      <c r="W3197">
        <v>38</v>
      </c>
      <c r="X3197">
        <v>227.37450343084151</v>
      </c>
      <c r="Y3197">
        <v>209.86666666666659</v>
      </c>
      <c r="Z3197">
        <v>209.86666666666659</v>
      </c>
      <c r="AA3197">
        <v>34.896395411251596</v>
      </c>
      <c r="AB3197">
        <v>0</v>
      </c>
    </row>
    <row r="3198" spans="1:28">
      <c r="A3198">
        <v>10</v>
      </c>
      <c r="B3198">
        <v>426</v>
      </c>
      <c r="C3198">
        <v>2011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39</v>
      </c>
      <c r="N3198">
        <v>99</v>
      </c>
      <c r="O3198">
        <v>99</v>
      </c>
      <c r="P3198">
        <v>9999</v>
      </c>
      <c r="Q3198">
        <v>27</v>
      </c>
      <c r="R3198">
        <v>31</v>
      </c>
      <c r="S3198">
        <v>31</v>
      </c>
      <c r="T3198">
        <v>7.2220669089553616E-2</v>
      </c>
      <c r="U3198">
        <v>0.10732404764256517</v>
      </c>
      <c r="V3198">
        <v>2</v>
      </c>
      <c r="W3198">
        <v>39</v>
      </c>
      <c r="X3198">
        <v>230.88805787579059</v>
      </c>
      <c r="Y3198">
        <v>213.10967741935477</v>
      </c>
      <c r="Z3198">
        <v>213.10967741935477</v>
      </c>
      <c r="AA3198">
        <v>45.792627627787986</v>
      </c>
      <c r="AB3198">
        <v>0</v>
      </c>
    </row>
    <row r="3199" spans="1:28">
      <c r="A3199">
        <v>10</v>
      </c>
      <c r="B3199">
        <v>427</v>
      </c>
      <c r="C3199">
        <v>2011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40</v>
      </c>
      <c r="N3199">
        <v>99</v>
      </c>
      <c r="O3199">
        <v>99</v>
      </c>
      <c r="P3199">
        <v>9999</v>
      </c>
      <c r="Q3199">
        <v>35</v>
      </c>
      <c r="R3199">
        <v>40</v>
      </c>
      <c r="S3199">
        <v>39</v>
      </c>
      <c r="T3199">
        <v>9.3187960115553109E-2</v>
      </c>
      <c r="U3199">
        <v>0.13014242941156909</v>
      </c>
      <c r="V3199">
        <v>4.9000000000000004</v>
      </c>
      <c r="W3199">
        <v>40</v>
      </c>
      <c r="X3199">
        <v>219.87811484290361</v>
      </c>
      <c r="Y3199">
        <v>200.27500000000003</v>
      </c>
      <c r="Z3199">
        <v>205.41025641025641</v>
      </c>
      <c r="AA3199">
        <v>43.463812208883752</v>
      </c>
      <c r="AB3199">
        <v>0</v>
      </c>
    </row>
    <row r="3200" spans="1:28">
      <c r="A3200">
        <v>10</v>
      </c>
      <c r="B3200">
        <v>428</v>
      </c>
      <c r="C3200">
        <v>2011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41</v>
      </c>
      <c r="N3200">
        <v>99</v>
      </c>
      <c r="O3200">
        <v>99</v>
      </c>
      <c r="P3200">
        <v>9999</v>
      </c>
      <c r="Q3200">
        <v>42</v>
      </c>
      <c r="R3200">
        <v>52</v>
      </c>
      <c r="S3200">
        <v>52</v>
      </c>
      <c r="T3200">
        <v>0.12114434815021898</v>
      </c>
      <c r="U3200">
        <v>0.17932070457256052</v>
      </c>
      <c r="V3200">
        <v>5</v>
      </c>
      <c r="W3200">
        <v>41</v>
      </c>
      <c r="X3200">
        <v>229.98166513876151</v>
      </c>
      <c r="Y3200">
        <v>212.27307692307687</v>
      </c>
      <c r="Z3200">
        <v>212.27307692307687</v>
      </c>
      <c r="AA3200">
        <v>28.331710389764556</v>
      </c>
      <c r="AB3200">
        <v>0</v>
      </c>
    </row>
    <row r="3201" spans="1:29">
      <c r="A3201">
        <v>10</v>
      </c>
      <c r="B3201">
        <v>429</v>
      </c>
      <c r="C3201">
        <v>2011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42</v>
      </c>
      <c r="N3201">
        <v>99</v>
      </c>
      <c r="O3201">
        <v>99</v>
      </c>
      <c r="P3201">
        <v>9999</v>
      </c>
      <c r="Q3201">
        <v>49</v>
      </c>
      <c r="R3201">
        <v>54</v>
      </c>
      <c r="S3201">
        <v>54</v>
      </c>
      <c r="T3201">
        <v>0.12580374615599671</v>
      </c>
      <c r="U3201">
        <v>0.178345976602932</v>
      </c>
      <c r="V3201">
        <v>5</v>
      </c>
      <c r="W3201">
        <v>42</v>
      </c>
      <c r="X3201">
        <v>220.26002166847232</v>
      </c>
      <c r="Y3201">
        <v>203.29999999999995</v>
      </c>
      <c r="Z3201">
        <v>203.29999999999995</v>
      </c>
      <c r="AA3201">
        <v>27.079615129383861</v>
      </c>
      <c r="AB3201">
        <v>0</v>
      </c>
    </row>
    <row r="3202" spans="1:29">
      <c r="A3202">
        <v>10</v>
      </c>
      <c r="B3202">
        <v>430</v>
      </c>
      <c r="C3202">
        <v>2011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43</v>
      </c>
      <c r="N3202">
        <v>99</v>
      </c>
      <c r="O3202">
        <v>99</v>
      </c>
      <c r="P3202">
        <v>9999</v>
      </c>
      <c r="Q3202">
        <v>55</v>
      </c>
      <c r="R3202">
        <v>69</v>
      </c>
      <c r="S3202">
        <v>69</v>
      </c>
      <c r="T3202">
        <v>0.16074923119932902</v>
      </c>
      <c r="U3202">
        <v>0.22073364690884473</v>
      </c>
      <c r="V3202">
        <v>5</v>
      </c>
      <c r="W3202">
        <v>43</v>
      </c>
      <c r="X3202">
        <v>213.34652283825591</v>
      </c>
      <c r="Y3202">
        <v>196.91884057971021</v>
      </c>
      <c r="Z3202">
        <v>196.91884057971021</v>
      </c>
      <c r="AA3202">
        <v>38.433666836275329</v>
      </c>
      <c r="AB3202">
        <v>0</v>
      </c>
    </row>
    <row r="3203" spans="1:29">
      <c r="A3203">
        <v>10</v>
      </c>
      <c r="B3203">
        <v>431</v>
      </c>
      <c r="C3203">
        <v>2011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44</v>
      </c>
      <c r="N3203">
        <v>99</v>
      </c>
      <c r="O3203">
        <v>99</v>
      </c>
      <c r="P3203">
        <v>9999</v>
      </c>
      <c r="Q3203">
        <v>84</v>
      </c>
      <c r="R3203">
        <v>103</v>
      </c>
      <c r="S3203">
        <v>103</v>
      </c>
      <c r="T3203">
        <v>0.23995899729754919</v>
      </c>
      <c r="U3203">
        <v>0.31928839191798514</v>
      </c>
      <c r="V3203">
        <v>5</v>
      </c>
      <c r="W3203">
        <v>44</v>
      </c>
      <c r="X3203">
        <v>206.7340563169908</v>
      </c>
      <c r="Y3203">
        <v>190.81553398058256</v>
      </c>
      <c r="Z3203">
        <v>190.81553398058256</v>
      </c>
      <c r="AA3203">
        <v>34.266609627952214</v>
      </c>
      <c r="AB3203">
        <v>0</v>
      </c>
    </row>
    <row r="3204" spans="1:29">
      <c r="A3204">
        <v>10</v>
      </c>
      <c r="B3204">
        <v>432</v>
      </c>
      <c r="C3204">
        <v>2011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45</v>
      </c>
      <c r="N3204">
        <v>99</v>
      </c>
      <c r="O3204">
        <v>99</v>
      </c>
      <c r="P3204">
        <v>9999</v>
      </c>
      <c r="Q3204">
        <v>93</v>
      </c>
      <c r="R3204">
        <v>119</v>
      </c>
      <c r="S3204">
        <v>119</v>
      </c>
      <c r="T3204">
        <v>0.27723418134377042</v>
      </c>
      <c r="U3204">
        <v>0.36892641377131807</v>
      </c>
      <c r="V3204">
        <v>8.0756302521008401</v>
      </c>
      <c r="W3204">
        <v>45</v>
      </c>
      <c r="X3204">
        <v>206.75637535620973</v>
      </c>
      <c r="Y3204">
        <v>190.83613445378157</v>
      </c>
      <c r="Z3204">
        <v>190.83613445378157</v>
      </c>
      <c r="AA3204">
        <v>38.156805468290088</v>
      </c>
      <c r="AB3204">
        <v>0</v>
      </c>
    </row>
    <row r="3205" spans="1:29">
      <c r="A3205">
        <v>10</v>
      </c>
      <c r="B3205">
        <v>433</v>
      </c>
      <c r="C3205">
        <v>2011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46</v>
      </c>
      <c r="N3205">
        <v>99</v>
      </c>
      <c r="O3205">
        <v>99</v>
      </c>
      <c r="P3205">
        <v>9999</v>
      </c>
      <c r="Q3205">
        <v>120</v>
      </c>
      <c r="R3205">
        <v>164</v>
      </c>
      <c r="S3205">
        <v>164</v>
      </c>
      <c r="T3205">
        <v>0.38207063647376754</v>
      </c>
      <c r="U3205">
        <v>0.49734844831649294</v>
      </c>
      <c r="V3205">
        <v>8.0853658536585371</v>
      </c>
      <c r="W3205">
        <v>46.280487804878049</v>
      </c>
      <c r="X3205">
        <v>202.24744338450972</v>
      </c>
      <c r="Y3205">
        <v>186.67439024390248</v>
      </c>
      <c r="Z3205">
        <v>186.67439024390248</v>
      </c>
      <c r="AA3205">
        <v>36.987145298212816</v>
      </c>
      <c r="AB3205">
        <v>3.5810285695181401</v>
      </c>
      <c r="AC3205">
        <v>13.85489259177038</v>
      </c>
    </row>
    <row r="3206" spans="1:29">
      <c r="A3206">
        <v>10</v>
      </c>
      <c r="B3206">
        <v>434</v>
      </c>
      <c r="C3206">
        <v>2011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47</v>
      </c>
      <c r="N3206">
        <v>99</v>
      </c>
      <c r="O3206">
        <v>99</v>
      </c>
      <c r="P3206">
        <v>9999</v>
      </c>
      <c r="Q3206">
        <v>150</v>
      </c>
      <c r="R3206">
        <v>223</v>
      </c>
      <c r="S3206">
        <v>221</v>
      </c>
      <c r="T3206">
        <v>0.51952287764420813</v>
      </c>
      <c r="U3206">
        <v>0.66290924305113075</v>
      </c>
      <c r="V3206">
        <v>8.3452914798206255</v>
      </c>
      <c r="W3206">
        <v>47</v>
      </c>
      <c r="X3206">
        <v>199.35043166900687</v>
      </c>
      <c r="Y3206">
        <v>182.98565022421528</v>
      </c>
      <c r="Z3206">
        <v>184.64162895927601</v>
      </c>
      <c r="AA3206">
        <v>35.045435086804474</v>
      </c>
      <c r="AB3206">
        <v>0</v>
      </c>
    </row>
    <row r="3207" spans="1:29">
      <c r="A3207">
        <v>10</v>
      </c>
      <c r="B3207">
        <v>435</v>
      </c>
      <c r="C3207">
        <v>2011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48</v>
      </c>
      <c r="N3207">
        <v>99</v>
      </c>
      <c r="O3207">
        <v>99</v>
      </c>
      <c r="P3207">
        <v>9999</v>
      </c>
      <c r="Q3207">
        <v>185</v>
      </c>
      <c r="R3207">
        <v>311</v>
      </c>
      <c r="S3207">
        <v>306</v>
      </c>
      <c r="T3207">
        <v>0.72453638989842517</v>
      </c>
      <c r="U3207">
        <v>0.89819557854652987</v>
      </c>
      <c r="V3207">
        <v>8.209003215434084</v>
      </c>
      <c r="W3207">
        <v>48</v>
      </c>
      <c r="X3207">
        <v>194.53724573510817</v>
      </c>
      <c r="Y3207">
        <v>177.77813504823172</v>
      </c>
      <c r="Z3207">
        <v>180.68300653594784</v>
      </c>
      <c r="AA3207">
        <v>36.271067875331568</v>
      </c>
      <c r="AB3207">
        <v>0</v>
      </c>
    </row>
    <row r="3208" spans="1:29">
      <c r="A3208">
        <v>10</v>
      </c>
      <c r="B3208">
        <v>436</v>
      </c>
      <c r="C3208">
        <v>2011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49</v>
      </c>
      <c r="N3208">
        <v>99</v>
      </c>
      <c r="O3208">
        <v>99</v>
      </c>
      <c r="P3208">
        <v>9999</v>
      </c>
      <c r="Q3208">
        <v>248</v>
      </c>
      <c r="R3208">
        <v>402</v>
      </c>
      <c r="S3208">
        <v>402</v>
      </c>
      <c r="T3208">
        <v>0.93653899916130845</v>
      </c>
      <c r="U3208">
        <v>1.1639324158131219</v>
      </c>
      <c r="V3208">
        <v>8</v>
      </c>
      <c r="W3208">
        <v>49</v>
      </c>
      <c r="X3208">
        <v>193.09357869374696</v>
      </c>
      <c r="Y3208">
        <v>178.22537313432829</v>
      </c>
      <c r="Z3208">
        <v>178.22537313432829</v>
      </c>
      <c r="AA3208">
        <v>37.684291473580373</v>
      </c>
      <c r="AB3208">
        <v>0</v>
      </c>
    </row>
    <row r="3209" spans="1:29">
      <c r="A3209">
        <v>10</v>
      </c>
      <c r="B3209">
        <v>437</v>
      </c>
      <c r="C3209">
        <v>2011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50</v>
      </c>
      <c r="N3209">
        <v>99</v>
      </c>
      <c r="O3209">
        <v>99</v>
      </c>
      <c r="P3209">
        <v>9999</v>
      </c>
      <c r="Q3209">
        <v>254</v>
      </c>
      <c r="R3209">
        <v>490</v>
      </c>
      <c r="S3209">
        <v>490</v>
      </c>
      <c r="T3209">
        <v>1.1415525114155252</v>
      </c>
      <c r="U3209">
        <v>1.3643624791146056</v>
      </c>
      <c r="V3209">
        <v>11</v>
      </c>
      <c r="W3209">
        <v>50</v>
      </c>
      <c r="X3209">
        <v>185.69482831052244</v>
      </c>
      <c r="Y3209">
        <v>171.39632653061227</v>
      </c>
      <c r="Z3209">
        <v>171.39632653061227</v>
      </c>
      <c r="AA3209">
        <v>37.0264139965564</v>
      </c>
      <c r="AB3209">
        <v>0</v>
      </c>
    </row>
    <row r="3210" spans="1:29">
      <c r="A3210">
        <v>10</v>
      </c>
      <c r="B3210">
        <v>438</v>
      </c>
      <c r="C3210">
        <v>2011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51</v>
      </c>
      <c r="N3210">
        <v>99</v>
      </c>
      <c r="O3210">
        <v>99</v>
      </c>
      <c r="P3210">
        <v>9999</v>
      </c>
      <c r="Q3210">
        <v>312</v>
      </c>
      <c r="R3210">
        <v>638</v>
      </c>
      <c r="S3210">
        <v>638</v>
      </c>
      <c r="T3210">
        <v>1.4863479638430714</v>
      </c>
      <c r="U3210">
        <v>1.7376524250966279</v>
      </c>
      <c r="V3210">
        <v>11.275862068965516</v>
      </c>
      <c r="W3210">
        <v>51</v>
      </c>
      <c r="X3210">
        <v>181.63868671396597</v>
      </c>
      <c r="Y3210">
        <v>167.65250783699071</v>
      </c>
      <c r="Z3210">
        <v>167.65250783699071</v>
      </c>
      <c r="AA3210">
        <v>37.102772859973378</v>
      </c>
      <c r="AB3210">
        <v>0</v>
      </c>
    </row>
    <row r="3211" spans="1:29">
      <c r="A3211">
        <v>10</v>
      </c>
      <c r="B3211">
        <v>439</v>
      </c>
      <c r="C3211">
        <v>2011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52</v>
      </c>
      <c r="N3211">
        <v>99</v>
      </c>
      <c r="O3211">
        <v>99</v>
      </c>
      <c r="P3211">
        <v>9999</v>
      </c>
      <c r="Q3211">
        <v>371</v>
      </c>
      <c r="R3211">
        <v>847</v>
      </c>
      <c r="S3211">
        <v>847</v>
      </c>
      <c r="T3211">
        <v>1.9732550554468364</v>
      </c>
      <c r="U3211">
        <v>2.2271851796433153</v>
      </c>
      <c r="V3211">
        <v>11.415584415584416</v>
      </c>
      <c r="W3211">
        <v>52</v>
      </c>
      <c r="X3211">
        <v>175.3634329818704</v>
      </c>
      <c r="Y3211">
        <v>161.86044864226687</v>
      </c>
      <c r="Z3211">
        <v>161.86044864226687</v>
      </c>
      <c r="AA3211">
        <v>36.566853995563243</v>
      </c>
      <c r="AB3211">
        <v>0</v>
      </c>
    </row>
    <row r="3212" spans="1:29">
      <c r="A3212">
        <v>10</v>
      </c>
      <c r="B3212">
        <v>440</v>
      </c>
      <c r="C3212">
        <v>2011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53</v>
      </c>
      <c r="N3212">
        <v>99</v>
      </c>
      <c r="O3212">
        <v>99</v>
      </c>
      <c r="P3212">
        <v>9999</v>
      </c>
      <c r="Q3212">
        <v>414</v>
      </c>
      <c r="R3212">
        <v>1083</v>
      </c>
      <c r="S3212">
        <v>1083</v>
      </c>
      <c r="T3212">
        <v>2.5230640201285985</v>
      </c>
      <c r="U3212">
        <v>2.7767400580131127</v>
      </c>
      <c r="V3212">
        <v>11.162511542012931</v>
      </c>
      <c r="W3212">
        <v>53</v>
      </c>
      <c r="X3212">
        <v>170.99085742525341</v>
      </c>
      <c r="Y3212">
        <v>157.82456140350877</v>
      </c>
      <c r="Z3212">
        <v>157.82456140350877</v>
      </c>
      <c r="AA3212">
        <v>35.397245807725312</v>
      </c>
      <c r="AB3212">
        <v>0</v>
      </c>
    </row>
    <row r="3213" spans="1:29">
      <c r="A3213">
        <v>10</v>
      </c>
      <c r="B3213">
        <v>441</v>
      </c>
      <c r="C3213">
        <v>2011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54</v>
      </c>
      <c r="N3213">
        <v>99</v>
      </c>
      <c r="O3213">
        <v>99</v>
      </c>
      <c r="P3213">
        <v>9999</v>
      </c>
      <c r="Q3213">
        <v>538</v>
      </c>
      <c r="R3213">
        <v>1568</v>
      </c>
      <c r="S3213">
        <v>1568</v>
      </c>
      <c r="T3213">
        <v>3.6529680365296806</v>
      </c>
      <c r="U3213">
        <v>3.9828944403773128</v>
      </c>
      <c r="V3213">
        <v>11.108418367346937</v>
      </c>
      <c r="W3213">
        <v>54</v>
      </c>
      <c r="X3213">
        <v>169.40212704800251</v>
      </c>
      <c r="Y3213">
        <v>156.35816326530625</v>
      </c>
      <c r="Z3213">
        <v>156.35816326530625</v>
      </c>
      <c r="AA3213">
        <v>34.932564914765813</v>
      </c>
      <c r="AB3213">
        <v>0</v>
      </c>
    </row>
    <row r="3214" spans="1:29">
      <c r="A3214">
        <v>10</v>
      </c>
      <c r="B3214">
        <v>442</v>
      </c>
      <c r="C3214">
        <v>2011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55</v>
      </c>
      <c r="N3214">
        <v>99</v>
      </c>
      <c r="O3214">
        <v>99</v>
      </c>
      <c r="P3214">
        <v>9999</v>
      </c>
      <c r="Q3214">
        <v>608</v>
      </c>
      <c r="R3214">
        <v>1955</v>
      </c>
      <c r="S3214">
        <v>1955</v>
      </c>
      <c r="T3214">
        <v>4.554561550647656</v>
      </c>
      <c r="U3214">
        <v>4.8250626552295799</v>
      </c>
      <c r="V3214">
        <v>15.130434782608697</v>
      </c>
      <c r="W3214">
        <v>55</v>
      </c>
      <c r="X3214">
        <v>164.59715206446219</v>
      </c>
      <c r="Y3214">
        <v>151.9231713554984</v>
      </c>
      <c r="Z3214">
        <v>151.9231713554984</v>
      </c>
      <c r="AA3214">
        <v>33.726698617879606</v>
      </c>
      <c r="AB3214">
        <v>0</v>
      </c>
    </row>
    <row r="3215" spans="1:29">
      <c r="A3215">
        <v>10</v>
      </c>
      <c r="B3215">
        <v>443</v>
      </c>
      <c r="C3215">
        <v>2011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56</v>
      </c>
      <c r="N3215">
        <v>99</v>
      </c>
      <c r="O3215">
        <v>99</v>
      </c>
      <c r="P3215">
        <v>9999</v>
      </c>
      <c r="Q3215">
        <v>643</v>
      </c>
      <c r="R3215">
        <v>2379</v>
      </c>
      <c r="S3215">
        <v>2379</v>
      </c>
      <c r="T3215">
        <v>5.5423539278725187</v>
      </c>
      <c r="U3215">
        <v>5.7755393929737586</v>
      </c>
      <c r="V3215">
        <v>14.639344262295078</v>
      </c>
      <c r="W3215">
        <v>56</v>
      </c>
      <c r="X3215">
        <v>161.90647945616612</v>
      </c>
      <c r="Y3215">
        <v>149.43968053804113</v>
      </c>
      <c r="Z3215">
        <v>149.43968053804113</v>
      </c>
      <c r="AA3215">
        <v>33.53673181600147</v>
      </c>
      <c r="AB3215">
        <v>0</v>
      </c>
    </row>
    <row r="3216" spans="1:29">
      <c r="A3216">
        <v>10</v>
      </c>
      <c r="B3216">
        <v>444</v>
      </c>
      <c r="C3216">
        <v>2011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57</v>
      </c>
      <c r="N3216">
        <v>99</v>
      </c>
      <c r="O3216">
        <v>99</v>
      </c>
      <c r="P3216">
        <v>9999</v>
      </c>
      <c r="Q3216">
        <v>719</v>
      </c>
      <c r="R3216">
        <v>2790</v>
      </c>
      <c r="S3216">
        <v>2790</v>
      </c>
      <c r="T3216">
        <v>6.4998602180598244</v>
      </c>
      <c r="U3216">
        <v>6.5791311238813828</v>
      </c>
      <c r="V3216">
        <v>14.426523297491036</v>
      </c>
      <c r="W3216">
        <v>57</v>
      </c>
      <c r="X3216">
        <v>157.2644136115286</v>
      </c>
      <c r="Y3216">
        <v>145.155053763441</v>
      </c>
      <c r="Z3216">
        <v>145.155053763441</v>
      </c>
      <c r="AA3216">
        <v>31.474661731149389</v>
      </c>
      <c r="AB3216">
        <v>0</v>
      </c>
    </row>
    <row r="3217" spans="1:28">
      <c r="A3217">
        <v>10</v>
      </c>
      <c r="B3217">
        <v>445</v>
      </c>
      <c r="C3217">
        <v>2011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58</v>
      </c>
      <c r="N3217">
        <v>99</v>
      </c>
      <c r="O3217">
        <v>99</v>
      </c>
      <c r="P3217">
        <v>9999</v>
      </c>
      <c r="Q3217">
        <v>825</v>
      </c>
      <c r="R3217">
        <v>3821</v>
      </c>
      <c r="S3217">
        <v>3821</v>
      </c>
      <c r="T3217">
        <v>8.9017798900382061</v>
      </c>
      <c r="U3217">
        <v>9.007295301127737</v>
      </c>
      <c r="V3217">
        <v>15.557183983250452</v>
      </c>
      <c r="W3217">
        <v>58</v>
      </c>
      <c r="X3217">
        <v>157.21120068912637</v>
      </c>
      <c r="Y3217">
        <v>145.10593823606388</v>
      </c>
      <c r="Z3217">
        <v>145.10593823606388</v>
      </c>
      <c r="AA3217">
        <v>31.44838205173965</v>
      </c>
      <c r="AB3217">
        <v>0</v>
      </c>
    </row>
    <row r="3218" spans="1:28">
      <c r="A3218">
        <v>10</v>
      </c>
      <c r="B3218">
        <v>446</v>
      </c>
      <c r="C3218">
        <v>2011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59</v>
      </c>
      <c r="N3218">
        <v>99</v>
      </c>
      <c r="O3218">
        <v>99</v>
      </c>
      <c r="P3218">
        <v>9999</v>
      </c>
      <c r="Q3218">
        <v>810</v>
      </c>
      <c r="R3218">
        <v>4086</v>
      </c>
      <c r="S3218">
        <v>4086</v>
      </c>
      <c r="T3218">
        <v>9.5191501258037476</v>
      </c>
      <c r="U3218">
        <v>9.3700518493059679</v>
      </c>
      <c r="V3218">
        <v>14.708761625061184</v>
      </c>
      <c r="W3218">
        <v>59</v>
      </c>
      <c r="X3218">
        <v>152.93600906618255</v>
      </c>
      <c r="Y3218">
        <v>141.15993636808611</v>
      </c>
      <c r="Z3218">
        <v>141.15993636808611</v>
      </c>
      <c r="AA3218">
        <v>29.65386288231775</v>
      </c>
      <c r="AB3218">
        <v>0</v>
      </c>
    </row>
    <row r="3219" spans="1:28">
      <c r="A3219">
        <v>10</v>
      </c>
      <c r="B3219">
        <v>447</v>
      </c>
      <c r="C3219">
        <v>2011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60</v>
      </c>
      <c r="N3219">
        <v>99</v>
      </c>
      <c r="O3219">
        <v>99</v>
      </c>
      <c r="P3219">
        <v>9999</v>
      </c>
      <c r="Q3219">
        <v>879</v>
      </c>
      <c r="R3219">
        <v>4467</v>
      </c>
      <c r="S3219">
        <v>4467</v>
      </c>
      <c r="T3219">
        <v>10.406765445904387</v>
      </c>
      <c r="U3219">
        <v>10.134761681505125</v>
      </c>
      <c r="V3219">
        <v>18.553615401835689</v>
      </c>
      <c r="W3219">
        <v>60</v>
      </c>
      <c r="X3219">
        <v>151.30863360320743</v>
      </c>
      <c r="Y3219">
        <v>139.65786881576037</v>
      </c>
      <c r="Z3219">
        <v>139.65786881576037</v>
      </c>
      <c r="AA3219">
        <v>28.70657328305554</v>
      </c>
      <c r="AB3219">
        <v>0</v>
      </c>
    </row>
    <row r="3220" spans="1:28">
      <c r="A3220">
        <v>10</v>
      </c>
      <c r="B3220">
        <v>448</v>
      </c>
      <c r="C3220">
        <v>2011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61</v>
      </c>
      <c r="N3220">
        <v>99</v>
      </c>
      <c r="O3220">
        <v>99</v>
      </c>
      <c r="P3220">
        <v>9999</v>
      </c>
      <c r="Q3220">
        <v>809</v>
      </c>
      <c r="R3220">
        <v>4118</v>
      </c>
      <c r="S3220">
        <v>4118</v>
      </c>
      <c r="T3220">
        <v>9.5937004938961881</v>
      </c>
      <c r="U3220">
        <v>9.1607988733327321</v>
      </c>
      <c r="V3220">
        <v>18.075279261777563</v>
      </c>
      <c r="W3220">
        <v>61</v>
      </c>
      <c r="X3220">
        <v>148.35873687223639</v>
      </c>
      <c r="Y3220">
        <v>136.93511413307422</v>
      </c>
      <c r="Z3220">
        <v>136.93511413307422</v>
      </c>
      <c r="AA3220">
        <v>27.580936054311142</v>
      </c>
      <c r="AB3220">
        <v>0</v>
      </c>
    </row>
    <row r="3221" spans="1:28">
      <c r="A3221">
        <v>10</v>
      </c>
      <c r="B3221">
        <v>449</v>
      </c>
      <c r="C3221">
        <v>2011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62</v>
      </c>
      <c r="N3221">
        <v>99</v>
      </c>
      <c r="O3221">
        <v>99</v>
      </c>
      <c r="P3221">
        <v>9999</v>
      </c>
      <c r="Q3221">
        <v>751</v>
      </c>
      <c r="R3221">
        <v>4138</v>
      </c>
      <c r="S3221">
        <v>4137</v>
      </c>
      <c r="T3221">
        <v>9.6402944739539649</v>
      </c>
      <c r="U3221">
        <v>9.1320736400677838</v>
      </c>
      <c r="V3221">
        <v>18.304011599806671</v>
      </c>
      <c r="W3221">
        <v>62</v>
      </c>
      <c r="X3221">
        <v>147.20503935985323</v>
      </c>
      <c r="Y3221">
        <v>135.84596423392952</v>
      </c>
      <c r="Z3221">
        <v>135.87880106357272</v>
      </c>
      <c r="AA3221">
        <v>26.907106922029296</v>
      </c>
      <c r="AB3221">
        <v>0</v>
      </c>
    </row>
    <row r="3222" spans="1:28">
      <c r="A3222">
        <v>10</v>
      </c>
      <c r="B3222">
        <v>450</v>
      </c>
      <c r="C3222">
        <v>2011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63</v>
      </c>
      <c r="N3222">
        <v>99</v>
      </c>
      <c r="O3222">
        <v>99</v>
      </c>
      <c r="P3222">
        <v>9999</v>
      </c>
      <c r="Q3222">
        <v>691</v>
      </c>
      <c r="R3222">
        <v>3570</v>
      </c>
      <c r="S3222">
        <v>3570</v>
      </c>
      <c r="T3222">
        <v>8.3170254403131096</v>
      </c>
      <c r="U3222">
        <v>7.7164193506447116</v>
      </c>
      <c r="V3222">
        <v>18.447058823529414</v>
      </c>
      <c r="W3222">
        <v>63</v>
      </c>
      <c r="X3222">
        <v>144.14969454737451</v>
      </c>
      <c r="Y3222">
        <v>133.05016806722702</v>
      </c>
      <c r="Z3222">
        <v>133.05016806722702</v>
      </c>
      <c r="AA3222">
        <v>25.817438056763439</v>
      </c>
      <c r="AB3222">
        <v>0</v>
      </c>
    </row>
    <row r="3223" spans="1:28">
      <c r="A3223">
        <v>10</v>
      </c>
      <c r="B3223">
        <v>451</v>
      </c>
      <c r="C3223">
        <v>2011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64</v>
      </c>
      <c r="N3223">
        <v>99</v>
      </c>
      <c r="O3223">
        <v>99</v>
      </c>
      <c r="P3223">
        <v>9999</v>
      </c>
      <c r="Q3223">
        <v>559</v>
      </c>
      <c r="R3223">
        <v>2559</v>
      </c>
      <c r="S3223">
        <v>2559</v>
      </c>
      <c r="T3223">
        <v>5.9616997483925056</v>
      </c>
      <c r="U3223">
        <v>5.4689078437414063</v>
      </c>
      <c r="V3223">
        <v>18.890582258694803</v>
      </c>
      <c r="W3223">
        <v>64</v>
      </c>
      <c r="X3223">
        <v>142.52676911561059</v>
      </c>
      <c r="Y3223">
        <v>131.55220789370853</v>
      </c>
      <c r="Z3223">
        <v>131.55220789370853</v>
      </c>
      <c r="AA3223">
        <v>25.110643359652528</v>
      </c>
      <c r="AB3223">
        <v>0</v>
      </c>
    </row>
    <row r="3224" spans="1:28">
      <c r="A3224">
        <v>10</v>
      </c>
      <c r="B3224">
        <v>452</v>
      </c>
      <c r="C3224">
        <v>2011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65</v>
      </c>
      <c r="N3224">
        <v>99</v>
      </c>
      <c r="O3224">
        <v>99</v>
      </c>
      <c r="P3224">
        <v>9999</v>
      </c>
      <c r="Q3224">
        <v>491</v>
      </c>
      <c r="R3224">
        <v>2566</v>
      </c>
      <c r="S3224">
        <v>2566</v>
      </c>
      <c r="T3224">
        <v>5.9780076414127299</v>
      </c>
      <c r="U3224">
        <v>5.4702383474199436</v>
      </c>
      <c r="V3224">
        <v>19.332813717848797</v>
      </c>
      <c r="W3224">
        <v>65</v>
      </c>
      <c r="X3224">
        <v>142.17253880016119</v>
      </c>
      <c r="Y3224">
        <v>131.22525331254863</v>
      </c>
      <c r="Z3224">
        <v>131.22525331254863</v>
      </c>
      <c r="AA3224">
        <v>23.110028625365448</v>
      </c>
      <c r="AB3224">
        <v>0</v>
      </c>
    </row>
    <row r="3225" spans="1:28">
      <c r="A3225">
        <v>10</v>
      </c>
      <c r="B3225">
        <v>453</v>
      </c>
      <c r="C3225">
        <v>2011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66</v>
      </c>
      <c r="N3225">
        <v>99</v>
      </c>
      <c r="O3225">
        <v>99</v>
      </c>
      <c r="P3225">
        <v>9999</v>
      </c>
      <c r="Q3225">
        <v>44</v>
      </c>
      <c r="R3225">
        <v>75</v>
      </c>
      <c r="S3225">
        <v>75</v>
      </c>
      <c r="T3225">
        <v>0.17472742521666196</v>
      </c>
      <c r="U3225">
        <v>0.14930558129446597</v>
      </c>
      <c r="V3225">
        <v>25.746666666666659</v>
      </c>
      <c r="W3225">
        <v>66</v>
      </c>
      <c r="X3225">
        <v>132.76417479234382</v>
      </c>
      <c r="Y3225">
        <v>122.5413333333333</v>
      </c>
      <c r="Z3225">
        <v>122.5413333333333</v>
      </c>
      <c r="AA3225">
        <v>21.893141046658886</v>
      </c>
      <c r="AB3225">
        <v>0</v>
      </c>
    </row>
    <row r="3226" spans="1:28">
      <c r="A3226">
        <v>10</v>
      </c>
      <c r="B3226">
        <v>454</v>
      </c>
      <c r="C3226">
        <v>2011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67</v>
      </c>
      <c r="N3226">
        <v>99</v>
      </c>
      <c r="O3226">
        <v>99</v>
      </c>
      <c r="P3226">
        <v>9999</v>
      </c>
      <c r="Q3226">
        <v>25</v>
      </c>
      <c r="R3226">
        <v>35</v>
      </c>
      <c r="S3226">
        <v>35</v>
      </c>
      <c r="T3226">
        <v>8.1539465101108946E-2</v>
      </c>
      <c r="U3226">
        <v>6.9868500862972957E-2</v>
      </c>
      <c r="V3226">
        <v>24.028571428571425</v>
      </c>
      <c r="W3226">
        <v>67</v>
      </c>
      <c r="X3226">
        <v>133.13109425785484</v>
      </c>
      <c r="Y3226">
        <v>122.88000000000002</v>
      </c>
      <c r="Z3226">
        <v>122.88000000000002</v>
      </c>
      <c r="AA3226">
        <v>23.115298582787752</v>
      </c>
      <c r="AB3226">
        <v>0</v>
      </c>
    </row>
    <row r="3227" spans="1:28">
      <c r="A3227">
        <v>10</v>
      </c>
      <c r="B3227">
        <v>455</v>
      </c>
      <c r="C3227">
        <v>2011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68</v>
      </c>
      <c r="N3227">
        <v>99</v>
      </c>
      <c r="O3227">
        <v>99</v>
      </c>
      <c r="P3227">
        <v>9999</v>
      </c>
      <c r="Q3227">
        <v>13</v>
      </c>
      <c r="R3227">
        <v>15</v>
      </c>
      <c r="S3227">
        <v>15</v>
      </c>
      <c r="T3227">
        <v>3.4945485043332392E-2</v>
      </c>
      <c r="U3227">
        <v>3.0889129357528088E-2</v>
      </c>
      <c r="V3227">
        <v>33.4</v>
      </c>
      <c r="W3227">
        <v>68</v>
      </c>
      <c r="X3227">
        <v>137.33477789815819</v>
      </c>
      <c r="Y3227">
        <v>126.76000000000002</v>
      </c>
      <c r="Z3227">
        <v>126.76000000000002</v>
      </c>
      <c r="AA3227">
        <v>19.041351492650463</v>
      </c>
      <c r="AB3227">
        <v>0</v>
      </c>
    </row>
    <row r="3228" spans="1:28">
      <c r="A3228">
        <v>10</v>
      </c>
      <c r="B3228">
        <v>456</v>
      </c>
      <c r="C3228">
        <v>2010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0</v>
      </c>
      <c r="N3228">
        <v>99</v>
      </c>
      <c r="O3228">
        <v>99</v>
      </c>
      <c r="P3228">
        <v>9999</v>
      </c>
      <c r="Q3228">
        <v>81</v>
      </c>
      <c r="R3228">
        <v>131</v>
      </c>
      <c r="S3228">
        <v>0</v>
      </c>
      <c r="T3228">
        <v>0.30870743490043595</v>
      </c>
      <c r="U3228">
        <v>0</v>
      </c>
      <c r="V3228">
        <v>13.900763358778622</v>
      </c>
      <c r="X3228">
        <v>127.92917221473284</v>
      </c>
      <c r="Y3228">
        <v>0</v>
      </c>
    </row>
    <row r="3229" spans="1:28">
      <c r="A3229">
        <v>10</v>
      </c>
      <c r="B3229">
        <v>457</v>
      </c>
      <c r="C3229">
        <v>2010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35</v>
      </c>
      <c r="N3229">
        <v>99</v>
      </c>
      <c r="O3229">
        <v>99</v>
      </c>
      <c r="P3229">
        <v>9999</v>
      </c>
      <c r="Q3229">
        <v>41</v>
      </c>
      <c r="R3229">
        <v>54</v>
      </c>
      <c r="S3229">
        <v>54</v>
      </c>
      <c r="T3229">
        <v>0.12725344644750791</v>
      </c>
      <c r="U3229">
        <v>0.18099882012785995</v>
      </c>
      <c r="V3229">
        <v>3.7962962962962958</v>
      </c>
      <c r="W3229">
        <v>35</v>
      </c>
      <c r="X3229">
        <v>221.60627583162804</v>
      </c>
      <c r="Y3229">
        <v>204.54259259259257</v>
      </c>
      <c r="Z3229">
        <v>204.54259259259257</v>
      </c>
      <c r="AA3229">
        <v>43.984991555840146</v>
      </c>
      <c r="AB3229">
        <v>0</v>
      </c>
    </row>
    <row r="3230" spans="1:28">
      <c r="A3230">
        <v>10</v>
      </c>
      <c r="B3230">
        <v>458</v>
      </c>
      <c r="C3230">
        <v>2010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36</v>
      </c>
      <c r="N3230">
        <v>99</v>
      </c>
      <c r="O3230">
        <v>99</v>
      </c>
      <c r="P3230">
        <v>9999</v>
      </c>
      <c r="Q3230">
        <v>22</v>
      </c>
      <c r="R3230">
        <v>25</v>
      </c>
      <c r="S3230">
        <v>25</v>
      </c>
      <c r="T3230">
        <v>5.8913632614587021E-2</v>
      </c>
      <c r="U3230">
        <v>9.2034048281540506E-2</v>
      </c>
      <c r="V3230">
        <v>2</v>
      </c>
      <c r="W3230">
        <v>36</v>
      </c>
      <c r="X3230">
        <v>243.39328277356449</v>
      </c>
      <c r="Y3230">
        <v>224.65200000000004</v>
      </c>
      <c r="Z3230">
        <v>224.65200000000004</v>
      </c>
      <c r="AA3230">
        <v>30.231534793985929</v>
      </c>
      <c r="AB3230">
        <v>0</v>
      </c>
    </row>
    <row r="3231" spans="1:28">
      <c r="A3231">
        <v>10</v>
      </c>
      <c r="B3231">
        <v>459</v>
      </c>
      <c r="C3231">
        <v>2010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37</v>
      </c>
      <c r="N3231">
        <v>99</v>
      </c>
      <c r="O3231">
        <v>99</v>
      </c>
      <c r="P3231">
        <v>9999</v>
      </c>
      <c r="Q3231">
        <v>17</v>
      </c>
      <c r="R3231">
        <v>18</v>
      </c>
      <c r="S3231">
        <v>18</v>
      </c>
      <c r="T3231">
        <v>4.2417815482502653E-2</v>
      </c>
      <c r="U3231">
        <v>6.333393750393071E-2</v>
      </c>
      <c r="V3231">
        <v>2</v>
      </c>
      <c r="W3231">
        <v>37</v>
      </c>
      <c r="X3231">
        <v>232.62910798122064</v>
      </c>
      <c r="Y3231">
        <v>214.71666666666661</v>
      </c>
      <c r="Z3231">
        <v>214.71666666666661</v>
      </c>
      <c r="AA3231">
        <v>40.964839259486368</v>
      </c>
      <c r="AB3231">
        <v>0</v>
      </c>
    </row>
    <row r="3232" spans="1:28">
      <c r="A3232">
        <v>10</v>
      </c>
      <c r="B3232">
        <v>460</v>
      </c>
      <c r="C3232">
        <v>2010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38</v>
      </c>
      <c r="N3232">
        <v>99</v>
      </c>
      <c r="O3232">
        <v>99</v>
      </c>
      <c r="P3232">
        <v>9999</v>
      </c>
      <c r="Q3232">
        <v>34</v>
      </c>
      <c r="R3232">
        <v>41</v>
      </c>
      <c r="S3232">
        <v>41</v>
      </c>
      <c r="T3232">
        <v>9.661835748792269E-2</v>
      </c>
      <c r="U3232">
        <v>0.14372177776351897</v>
      </c>
      <c r="V3232">
        <v>2</v>
      </c>
      <c r="W3232">
        <v>38</v>
      </c>
      <c r="X3232">
        <v>231.76016700578705</v>
      </c>
      <c r="Y3232">
        <v>213.91463414634151</v>
      </c>
      <c r="Z3232">
        <v>213.91463414634151</v>
      </c>
      <c r="AA3232">
        <v>37.651635283215526</v>
      </c>
      <c r="AB3232">
        <v>0</v>
      </c>
    </row>
    <row r="3233" spans="1:28">
      <c r="A3233">
        <v>10</v>
      </c>
      <c r="B3233">
        <v>461</v>
      </c>
      <c r="C3233">
        <v>2010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39</v>
      </c>
      <c r="N3233">
        <v>99</v>
      </c>
      <c r="O3233">
        <v>99</v>
      </c>
      <c r="P3233">
        <v>9999</v>
      </c>
      <c r="Q3233">
        <v>33</v>
      </c>
      <c r="R3233">
        <v>37</v>
      </c>
      <c r="S3233">
        <v>37</v>
      </c>
      <c r="T3233">
        <v>8.7192176269588764E-2</v>
      </c>
      <c r="U3233">
        <v>0.12642698678790548</v>
      </c>
      <c r="V3233">
        <v>2</v>
      </c>
      <c r="W3233">
        <v>39</v>
      </c>
      <c r="X3233">
        <v>225.91139351702728</v>
      </c>
      <c r="Y3233">
        <v>208.51621621621621</v>
      </c>
      <c r="Z3233">
        <v>208.51621621621621</v>
      </c>
      <c r="AA3233">
        <v>36.244101205154472</v>
      </c>
      <c r="AB3233">
        <v>0</v>
      </c>
    </row>
    <row r="3234" spans="1:28">
      <c r="A3234">
        <v>10</v>
      </c>
      <c r="B3234">
        <v>462</v>
      </c>
      <c r="C3234">
        <v>2010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40</v>
      </c>
      <c r="N3234">
        <v>99</v>
      </c>
      <c r="O3234">
        <v>99</v>
      </c>
      <c r="P3234">
        <v>9999</v>
      </c>
      <c r="Q3234">
        <v>53</v>
      </c>
      <c r="R3234">
        <v>54</v>
      </c>
      <c r="S3234">
        <v>54</v>
      </c>
      <c r="T3234">
        <v>0.12725344644750791</v>
      </c>
      <c r="U3234">
        <v>0.17564192495074415</v>
      </c>
      <c r="V3234">
        <v>4.9074074074074083</v>
      </c>
      <c r="W3234">
        <v>40</v>
      </c>
      <c r="X3234">
        <v>215.04755025881789</v>
      </c>
      <c r="Y3234">
        <v>198.48888888888888</v>
      </c>
      <c r="Z3234">
        <v>198.48888888888888</v>
      </c>
      <c r="AA3234">
        <v>34.795538595814641</v>
      </c>
      <c r="AB3234">
        <v>0</v>
      </c>
    </row>
    <row r="3235" spans="1:28">
      <c r="A3235">
        <v>10</v>
      </c>
      <c r="B3235">
        <v>463</v>
      </c>
      <c r="C3235">
        <v>2010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41</v>
      </c>
      <c r="N3235">
        <v>99</v>
      </c>
      <c r="O3235">
        <v>99</v>
      </c>
      <c r="P3235">
        <v>9999</v>
      </c>
      <c r="Q3235">
        <v>52</v>
      </c>
      <c r="R3235">
        <v>56</v>
      </c>
      <c r="S3235">
        <v>56</v>
      </c>
      <c r="T3235">
        <v>0.13196653705667499</v>
      </c>
      <c r="U3235">
        <v>0.18131508833501295</v>
      </c>
      <c r="V3235">
        <v>5</v>
      </c>
      <c r="W3235">
        <v>41</v>
      </c>
      <c r="X3235">
        <v>214.06516019192077</v>
      </c>
      <c r="Y3235">
        <v>197.58214285714271</v>
      </c>
      <c r="Z3235">
        <v>197.58214285714271</v>
      </c>
      <c r="AA3235">
        <v>36.417652250086128</v>
      </c>
      <c r="AB3235">
        <v>0</v>
      </c>
    </row>
    <row r="3236" spans="1:28">
      <c r="A3236">
        <v>10</v>
      </c>
      <c r="B3236">
        <v>464</v>
      </c>
      <c r="C3236">
        <v>2010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42</v>
      </c>
      <c r="N3236">
        <v>99</v>
      </c>
      <c r="O3236">
        <v>99</v>
      </c>
      <c r="P3236">
        <v>9999</v>
      </c>
      <c r="Q3236">
        <v>62</v>
      </c>
      <c r="R3236">
        <v>71</v>
      </c>
      <c r="S3236">
        <v>71</v>
      </c>
      <c r="T3236">
        <v>0.16731471662542713</v>
      </c>
      <c r="U3236">
        <v>0.22408667628787313</v>
      </c>
      <c r="V3236">
        <v>5.169014084507042</v>
      </c>
      <c r="W3236">
        <v>42</v>
      </c>
      <c r="X3236">
        <v>208.66891489783765</v>
      </c>
      <c r="Y3236">
        <v>192.60140845070413</v>
      </c>
      <c r="Z3236">
        <v>192.60140845070413</v>
      </c>
      <c r="AA3236">
        <v>38.227954129007934</v>
      </c>
      <c r="AB3236">
        <v>0</v>
      </c>
    </row>
    <row r="3237" spans="1:28">
      <c r="A3237">
        <v>10</v>
      </c>
      <c r="B3237">
        <v>465</v>
      </c>
      <c r="C3237">
        <v>2010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43</v>
      </c>
      <c r="N3237">
        <v>99</v>
      </c>
      <c r="O3237">
        <v>99</v>
      </c>
      <c r="P3237">
        <v>9999</v>
      </c>
      <c r="Q3237">
        <v>60</v>
      </c>
      <c r="R3237">
        <v>77</v>
      </c>
      <c r="S3237">
        <v>77</v>
      </c>
      <c r="T3237">
        <v>0.18145398845292804</v>
      </c>
      <c r="U3237">
        <v>0.24877526079029808</v>
      </c>
      <c r="V3237">
        <v>5</v>
      </c>
      <c r="W3237">
        <v>43</v>
      </c>
      <c r="X3237">
        <v>213.60751924132205</v>
      </c>
      <c r="Y3237">
        <v>197.15974025974023</v>
      </c>
      <c r="Z3237">
        <v>197.15974025974023</v>
      </c>
      <c r="AA3237">
        <v>35.636455359391256</v>
      </c>
      <c r="AB3237">
        <v>0</v>
      </c>
    </row>
    <row r="3238" spans="1:28">
      <c r="A3238">
        <v>10</v>
      </c>
      <c r="B3238">
        <v>466</v>
      </c>
      <c r="C3238">
        <v>2010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44</v>
      </c>
      <c r="N3238">
        <v>99</v>
      </c>
      <c r="O3238">
        <v>99</v>
      </c>
      <c r="P3238">
        <v>9999</v>
      </c>
      <c r="Q3238">
        <v>100</v>
      </c>
      <c r="R3238">
        <v>125</v>
      </c>
      <c r="S3238">
        <v>125</v>
      </c>
      <c r="T3238">
        <v>0.2945681630729351</v>
      </c>
      <c r="U3238">
        <v>0.3961660774958673</v>
      </c>
      <c r="V3238">
        <v>5.0720000000000001</v>
      </c>
      <c r="W3238">
        <v>44</v>
      </c>
      <c r="X3238">
        <v>209.54019501625135</v>
      </c>
      <c r="Y3238">
        <v>193.40559999999999</v>
      </c>
      <c r="Z3238">
        <v>193.40559999999999</v>
      </c>
      <c r="AA3238">
        <v>32.992853296433843</v>
      </c>
      <c r="AB3238">
        <v>0</v>
      </c>
    </row>
    <row r="3239" spans="1:28">
      <c r="A3239">
        <v>10</v>
      </c>
      <c r="B3239">
        <v>467</v>
      </c>
      <c r="C3239">
        <v>2010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45</v>
      </c>
      <c r="N3239">
        <v>99</v>
      </c>
      <c r="O3239">
        <v>99</v>
      </c>
      <c r="P3239">
        <v>9999</v>
      </c>
      <c r="Q3239">
        <v>124</v>
      </c>
      <c r="R3239">
        <v>167</v>
      </c>
      <c r="S3239">
        <v>167</v>
      </c>
      <c r="T3239">
        <v>0.3935430658654413</v>
      </c>
      <c r="U3239">
        <v>0.50366285532505661</v>
      </c>
      <c r="V3239">
        <v>8</v>
      </c>
      <c r="W3239">
        <v>45</v>
      </c>
      <c r="X3239">
        <v>199.39925133481677</v>
      </c>
      <c r="Y3239">
        <v>184.04550898203587</v>
      </c>
      <c r="Z3239">
        <v>184.04550898203587</v>
      </c>
      <c r="AA3239">
        <v>34.844626397951757</v>
      </c>
      <c r="AB3239">
        <v>0</v>
      </c>
    </row>
    <row r="3240" spans="1:28">
      <c r="A3240">
        <v>10</v>
      </c>
      <c r="B3240">
        <v>468</v>
      </c>
      <c r="C3240">
        <v>2010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46</v>
      </c>
      <c r="N3240">
        <v>99</v>
      </c>
      <c r="O3240">
        <v>99</v>
      </c>
      <c r="P3240">
        <v>9999</v>
      </c>
      <c r="Q3240">
        <v>148</v>
      </c>
      <c r="R3240">
        <v>202</v>
      </c>
      <c r="S3240">
        <v>202</v>
      </c>
      <c r="T3240">
        <v>0.47602215152586319</v>
      </c>
      <c r="U3240">
        <v>0.62338921672928971</v>
      </c>
      <c r="V3240">
        <v>7.9603960396039604</v>
      </c>
      <c r="W3240">
        <v>46</v>
      </c>
      <c r="X3240">
        <v>204.03655750190424</v>
      </c>
      <c r="Y3240">
        <v>188.32574257425748</v>
      </c>
      <c r="Z3240">
        <v>188.32574257425748</v>
      </c>
      <c r="AA3240">
        <v>32.284737691591687</v>
      </c>
      <c r="AB3240">
        <v>0</v>
      </c>
    </row>
    <row r="3241" spans="1:28">
      <c r="A3241">
        <v>10</v>
      </c>
      <c r="B3241">
        <v>469</v>
      </c>
      <c r="C3241">
        <v>2010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47</v>
      </c>
      <c r="N3241">
        <v>99</v>
      </c>
      <c r="O3241">
        <v>99</v>
      </c>
      <c r="P3241">
        <v>9999</v>
      </c>
      <c r="Q3241">
        <v>195</v>
      </c>
      <c r="R3241">
        <v>279</v>
      </c>
      <c r="S3241">
        <v>279</v>
      </c>
      <c r="T3241">
        <v>0.65747613997879117</v>
      </c>
      <c r="U3241">
        <v>0.84303502855403012</v>
      </c>
      <c r="V3241">
        <v>8.326164874551969</v>
      </c>
      <c r="W3241">
        <v>47</v>
      </c>
      <c r="X3241">
        <v>199.77516047484249</v>
      </c>
      <c r="Y3241">
        <v>184.39247311827984</v>
      </c>
      <c r="Z3241">
        <v>184.39247311827984</v>
      </c>
      <c r="AA3241">
        <v>35.229002703993608</v>
      </c>
      <c r="AB3241">
        <v>0</v>
      </c>
    </row>
    <row r="3242" spans="1:28">
      <c r="A3242">
        <v>10</v>
      </c>
      <c r="B3242">
        <v>470</v>
      </c>
      <c r="C3242">
        <v>2010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48</v>
      </c>
      <c r="N3242">
        <v>99</v>
      </c>
      <c r="O3242">
        <v>99</v>
      </c>
      <c r="P3242">
        <v>9999</v>
      </c>
      <c r="Q3242">
        <v>234</v>
      </c>
      <c r="R3242">
        <v>367</v>
      </c>
      <c r="S3242">
        <v>367</v>
      </c>
      <c r="T3242">
        <v>0.86485212678213741</v>
      </c>
      <c r="U3242">
        <v>1.0446994360415118</v>
      </c>
      <c r="V3242">
        <v>7.9346049046321516</v>
      </c>
      <c r="W3242">
        <v>48</v>
      </c>
      <c r="X3242">
        <v>188.20249098869056</v>
      </c>
      <c r="Y3242">
        <v>173.71089918256132</v>
      </c>
      <c r="Z3242">
        <v>173.71089918256132</v>
      </c>
      <c r="AA3242">
        <v>34.458810716218871</v>
      </c>
      <c r="AB3242">
        <v>0</v>
      </c>
    </row>
    <row r="3243" spans="1:28">
      <c r="A3243">
        <v>10</v>
      </c>
      <c r="B3243">
        <v>471</v>
      </c>
      <c r="C3243">
        <v>2010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49</v>
      </c>
      <c r="N3243">
        <v>99</v>
      </c>
      <c r="O3243">
        <v>99</v>
      </c>
      <c r="P3243">
        <v>9999</v>
      </c>
      <c r="Q3243">
        <v>283</v>
      </c>
      <c r="R3243">
        <v>461</v>
      </c>
      <c r="S3243">
        <v>461</v>
      </c>
      <c r="T3243">
        <v>1.0863673854129845</v>
      </c>
      <c r="U3243">
        <v>1.3428125371476869</v>
      </c>
      <c r="V3243">
        <v>8.0195227765726695</v>
      </c>
      <c r="W3243">
        <v>49</v>
      </c>
      <c r="X3243">
        <v>192.58148591196775</v>
      </c>
      <c r="Y3243">
        <v>177.75271149674612</v>
      </c>
      <c r="Z3243">
        <v>177.75271149674612</v>
      </c>
      <c r="AA3243">
        <v>32.937054577349777</v>
      </c>
      <c r="AB3243">
        <v>0</v>
      </c>
    </row>
    <row r="3244" spans="1:28">
      <c r="A3244">
        <v>10</v>
      </c>
      <c r="B3244">
        <v>472</v>
      </c>
      <c r="C3244">
        <v>2010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50</v>
      </c>
      <c r="N3244">
        <v>99</v>
      </c>
      <c r="O3244">
        <v>99</v>
      </c>
      <c r="P3244">
        <v>9999</v>
      </c>
      <c r="Q3244">
        <v>341</v>
      </c>
      <c r="R3244">
        <v>629</v>
      </c>
      <c r="S3244">
        <v>629</v>
      </c>
      <c r="T3244">
        <v>1.4822669965830095</v>
      </c>
      <c r="U3244">
        <v>1.7719568674336774</v>
      </c>
      <c r="V3244">
        <v>11.034976152623212</v>
      </c>
      <c r="W3244">
        <v>50</v>
      </c>
      <c r="X3244">
        <v>186.25269779370876</v>
      </c>
      <c r="Y3244">
        <v>171.91124006359323</v>
      </c>
      <c r="Z3244">
        <v>171.91124006359323</v>
      </c>
      <c r="AA3244">
        <v>34.556890616520434</v>
      </c>
      <c r="AB3244">
        <v>0</v>
      </c>
    </row>
    <row r="3245" spans="1:28">
      <c r="A3245">
        <v>10</v>
      </c>
      <c r="B3245">
        <v>473</v>
      </c>
      <c r="C3245">
        <v>2010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51</v>
      </c>
      <c r="N3245">
        <v>99</v>
      </c>
      <c r="O3245">
        <v>99</v>
      </c>
      <c r="P3245">
        <v>9999</v>
      </c>
      <c r="Q3245">
        <v>383</v>
      </c>
      <c r="R3245">
        <v>781</v>
      </c>
      <c r="S3245">
        <v>781</v>
      </c>
      <c r="T3245">
        <v>1.8404618828796984</v>
      </c>
      <c r="U3245">
        <v>2.128706258015566</v>
      </c>
      <c r="V3245">
        <v>10.957746478873238</v>
      </c>
      <c r="W3245">
        <v>51</v>
      </c>
      <c r="X3245">
        <v>180.20414419938339</v>
      </c>
      <c r="Y3245">
        <v>166.32842509603077</v>
      </c>
      <c r="Z3245">
        <v>166.32842509603077</v>
      </c>
      <c r="AA3245">
        <v>34.111922228285579</v>
      </c>
      <c r="AB3245">
        <v>0</v>
      </c>
    </row>
    <row r="3246" spans="1:28">
      <c r="A3246">
        <v>10</v>
      </c>
      <c r="B3246">
        <v>474</v>
      </c>
      <c r="C3246">
        <v>2010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52</v>
      </c>
      <c r="N3246">
        <v>99</v>
      </c>
      <c r="O3246">
        <v>99</v>
      </c>
      <c r="P3246">
        <v>9999</v>
      </c>
      <c r="Q3246">
        <v>437</v>
      </c>
      <c r="R3246">
        <v>940</v>
      </c>
      <c r="S3246">
        <v>940</v>
      </c>
      <c r="T3246">
        <v>2.2151525863084718</v>
      </c>
      <c r="U3246">
        <v>2.5192860229819782</v>
      </c>
      <c r="V3246">
        <v>11.035106382978721</v>
      </c>
      <c r="W3246">
        <v>52</v>
      </c>
      <c r="X3246">
        <v>177.1942786012311</v>
      </c>
      <c r="Y3246">
        <v>163.55031914893627</v>
      </c>
      <c r="Z3246">
        <v>163.55031914893627</v>
      </c>
      <c r="AA3246">
        <v>34.232850496118594</v>
      </c>
      <c r="AB3246">
        <v>0</v>
      </c>
    </row>
    <row r="3247" spans="1:28">
      <c r="A3247">
        <v>10</v>
      </c>
      <c r="B3247">
        <v>475</v>
      </c>
      <c r="C3247">
        <v>2010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53</v>
      </c>
      <c r="N3247">
        <v>99</v>
      </c>
      <c r="O3247">
        <v>99</v>
      </c>
      <c r="P3247">
        <v>9999</v>
      </c>
      <c r="Q3247">
        <v>494</v>
      </c>
      <c r="R3247">
        <v>1229</v>
      </c>
      <c r="S3247">
        <v>1229</v>
      </c>
      <c r="T3247">
        <v>2.8961941793330976</v>
      </c>
      <c r="U3247">
        <v>3.194063087939826</v>
      </c>
      <c r="V3247">
        <v>10.964198535394631</v>
      </c>
      <c r="W3247">
        <v>53</v>
      </c>
      <c r="X3247">
        <v>171.82710710025935</v>
      </c>
      <c r="Y3247">
        <v>158.59641985353923</v>
      </c>
      <c r="Z3247">
        <v>158.59641985353923</v>
      </c>
      <c r="AA3247">
        <v>32.451656530795219</v>
      </c>
      <c r="AB3247">
        <v>0</v>
      </c>
    </row>
    <row r="3248" spans="1:28">
      <c r="A3248">
        <v>10</v>
      </c>
      <c r="B3248">
        <v>476</v>
      </c>
      <c r="C3248">
        <v>2010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54</v>
      </c>
      <c r="N3248">
        <v>99</v>
      </c>
      <c r="O3248">
        <v>99</v>
      </c>
      <c r="P3248">
        <v>9999</v>
      </c>
      <c r="Q3248">
        <v>593</v>
      </c>
      <c r="R3248">
        <v>1609</v>
      </c>
      <c r="S3248">
        <v>1609</v>
      </c>
      <c r="T3248">
        <v>3.79168139507482</v>
      </c>
      <c r="U3248">
        <v>4.0944098484988869</v>
      </c>
      <c r="V3248">
        <v>10.941578620261032</v>
      </c>
      <c r="W3248">
        <v>54</v>
      </c>
      <c r="X3248">
        <v>168.24235560131348</v>
      </c>
      <c r="Y3248">
        <v>155.28769422001221</v>
      </c>
      <c r="Z3248">
        <v>155.28769422001221</v>
      </c>
      <c r="AA3248">
        <v>33.386806029794165</v>
      </c>
      <c r="AB3248">
        <v>0</v>
      </c>
    </row>
    <row r="3249" spans="1:28">
      <c r="A3249">
        <v>10</v>
      </c>
      <c r="B3249">
        <v>477</v>
      </c>
      <c r="C3249">
        <v>2010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55</v>
      </c>
      <c r="N3249">
        <v>99</v>
      </c>
      <c r="O3249">
        <v>99</v>
      </c>
      <c r="P3249">
        <v>9999</v>
      </c>
      <c r="Q3249">
        <v>680</v>
      </c>
      <c r="R3249">
        <v>2077</v>
      </c>
      <c r="S3249">
        <v>2077</v>
      </c>
      <c r="T3249">
        <v>4.8945445976198911</v>
      </c>
      <c r="U3249">
        <v>5.1539853611442155</v>
      </c>
      <c r="V3249">
        <v>14.94077997111218</v>
      </c>
      <c r="W3249">
        <v>55</v>
      </c>
      <c r="X3249">
        <v>164.06152928086661</v>
      </c>
      <c r="Y3249">
        <v>151.42879152623988</v>
      </c>
      <c r="Z3249">
        <v>151.42879152623988</v>
      </c>
      <c r="AA3249">
        <v>32.52458525873309</v>
      </c>
      <c r="AB3249">
        <v>0</v>
      </c>
    </row>
    <row r="3250" spans="1:28">
      <c r="A3250">
        <v>10</v>
      </c>
      <c r="B3250">
        <v>478</v>
      </c>
      <c r="C3250">
        <v>2010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56</v>
      </c>
      <c r="N3250">
        <v>99</v>
      </c>
      <c r="O3250">
        <v>99</v>
      </c>
      <c r="P3250">
        <v>9999</v>
      </c>
      <c r="Q3250">
        <v>754</v>
      </c>
      <c r="R3250">
        <v>2639</v>
      </c>
      <c r="S3250">
        <v>2639</v>
      </c>
      <c r="T3250">
        <v>6.2189230587958066</v>
      </c>
      <c r="U3250">
        <v>6.4501524344752577</v>
      </c>
      <c r="V3250">
        <v>14.007199696854872</v>
      </c>
      <c r="W3250">
        <v>56</v>
      </c>
      <c r="X3250">
        <v>161.59601970114895</v>
      </c>
      <c r="Y3250">
        <v>149.15312618416061</v>
      </c>
      <c r="Z3250">
        <v>149.15312618416061</v>
      </c>
      <c r="AA3250">
        <v>31.96953013468622</v>
      </c>
      <c r="AB3250">
        <v>0</v>
      </c>
    </row>
    <row r="3251" spans="1:28">
      <c r="A3251">
        <v>10</v>
      </c>
      <c r="B3251">
        <v>479</v>
      </c>
      <c r="C3251">
        <v>2010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57</v>
      </c>
      <c r="N3251">
        <v>99</v>
      </c>
      <c r="O3251">
        <v>99</v>
      </c>
      <c r="P3251">
        <v>9999</v>
      </c>
      <c r="Q3251">
        <v>804</v>
      </c>
      <c r="R3251">
        <v>2997</v>
      </c>
      <c r="S3251">
        <v>2997</v>
      </c>
      <c r="T3251">
        <v>7.0625662778366953</v>
      </c>
      <c r="U3251">
        <v>7.0983088930849139</v>
      </c>
      <c r="V3251">
        <v>14.098098098098099</v>
      </c>
      <c r="W3251">
        <v>57</v>
      </c>
      <c r="X3251">
        <v>156.59151386850951</v>
      </c>
      <c r="Y3251">
        <v>144.53396730063389</v>
      </c>
      <c r="Z3251">
        <v>144.53396730063389</v>
      </c>
      <c r="AA3251">
        <v>30.256237824680809</v>
      </c>
      <c r="AB3251">
        <v>0</v>
      </c>
    </row>
    <row r="3252" spans="1:28">
      <c r="A3252">
        <v>10</v>
      </c>
      <c r="B3252">
        <v>480</v>
      </c>
      <c r="C3252">
        <v>2010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58</v>
      </c>
      <c r="N3252">
        <v>99</v>
      </c>
      <c r="O3252">
        <v>99</v>
      </c>
      <c r="P3252">
        <v>9999</v>
      </c>
      <c r="Q3252">
        <v>896</v>
      </c>
      <c r="R3252">
        <v>3808</v>
      </c>
      <c r="S3252">
        <v>3808</v>
      </c>
      <c r="T3252">
        <v>8.973724519853894</v>
      </c>
      <c r="U3252">
        <v>8.9562584305653736</v>
      </c>
      <c r="V3252">
        <v>13.980567226890752</v>
      </c>
      <c r="W3252">
        <v>58</v>
      </c>
      <c r="X3252">
        <v>155.49976897584619</v>
      </c>
      <c r="Y3252">
        <v>143.52628676470604</v>
      </c>
      <c r="Z3252">
        <v>143.52628676470604</v>
      </c>
      <c r="AA3252">
        <v>29.98657358294604</v>
      </c>
      <c r="AB3252">
        <v>0</v>
      </c>
    </row>
    <row r="3253" spans="1:28">
      <c r="A3253">
        <v>10</v>
      </c>
      <c r="B3253">
        <v>481</v>
      </c>
      <c r="C3253">
        <v>2010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59</v>
      </c>
      <c r="N3253">
        <v>99</v>
      </c>
      <c r="O3253">
        <v>99</v>
      </c>
      <c r="P3253">
        <v>9999</v>
      </c>
      <c r="Q3253">
        <v>880</v>
      </c>
      <c r="R3253">
        <v>4058</v>
      </c>
      <c r="S3253">
        <v>4058</v>
      </c>
      <c r="T3253">
        <v>9.5628608459997633</v>
      </c>
      <c r="U3253">
        <v>9.3345528963140243</v>
      </c>
      <c r="V3253">
        <v>14.015524889107937</v>
      </c>
      <c r="W3253">
        <v>59</v>
      </c>
      <c r="X3253">
        <v>152.08330774730683</v>
      </c>
      <c r="Y3253">
        <v>140.37289305076391</v>
      </c>
      <c r="Z3253">
        <v>140.37289305076391</v>
      </c>
      <c r="AA3253">
        <v>28.533887224091945</v>
      </c>
      <c r="AB3253">
        <v>0</v>
      </c>
    </row>
    <row r="3254" spans="1:28">
      <c r="A3254">
        <v>10</v>
      </c>
      <c r="B3254">
        <v>482</v>
      </c>
      <c r="C3254">
        <v>2010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60</v>
      </c>
      <c r="N3254">
        <v>99</v>
      </c>
      <c r="O3254">
        <v>99</v>
      </c>
      <c r="P3254">
        <v>9999</v>
      </c>
      <c r="Q3254">
        <v>881</v>
      </c>
      <c r="R3254">
        <v>4461</v>
      </c>
      <c r="S3254">
        <v>4461</v>
      </c>
      <c r="T3254">
        <v>10.512548603746909</v>
      </c>
      <c r="U3254">
        <v>10.17243258922195</v>
      </c>
      <c r="V3254">
        <v>17.017036538892629</v>
      </c>
      <c r="W3254">
        <v>60</v>
      </c>
      <c r="X3254">
        <v>150.76227023999763</v>
      </c>
      <c r="Y3254">
        <v>139.15357543151799</v>
      </c>
      <c r="Z3254">
        <v>139.15357543151799</v>
      </c>
      <c r="AA3254">
        <v>28.111604904392539</v>
      </c>
      <c r="AB3254">
        <v>0</v>
      </c>
    </row>
    <row r="3255" spans="1:28">
      <c r="A3255">
        <v>10</v>
      </c>
      <c r="B3255">
        <v>483</v>
      </c>
      <c r="C3255">
        <v>2010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61</v>
      </c>
      <c r="N3255">
        <v>99</v>
      </c>
      <c r="O3255">
        <v>99</v>
      </c>
      <c r="P3255">
        <v>9999</v>
      </c>
      <c r="Q3255">
        <v>819</v>
      </c>
      <c r="R3255">
        <v>3840</v>
      </c>
      <c r="S3255">
        <v>3840</v>
      </c>
      <c r="T3255">
        <v>9.0491339696005682</v>
      </c>
      <c r="U3255">
        <v>8.5633091120883496</v>
      </c>
      <c r="V3255">
        <v>16.930208333333329</v>
      </c>
      <c r="W3255">
        <v>61</v>
      </c>
      <c r="X3255">
        <v>147.43835206753371</v>
      </c>
      <c r="Y3255">
        <v>136.08559895833301</v>
      </c>
      <c r="Z3255">
        <v>136.08559895833301</v>
      </c>
      <c r="AA3255">
        <v>31.172864191166553</v>
      </c>
      <c r="AB3255">
        <v>0</v>
      </c>
    </row>
    <row r="3256" spans="1:28">
      <c r="A3256">
        <v>10</v>
      </c>
      <c r="B3256">
        <v>484</v>
      </c>
      <c r="C3256">
        <v>2010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62</v>
      </c>
      <c r="N3256">
        <v>99</v>
      </c>
      <c r="O3256">
        <v>99</v>
      </c>
      <c r="P3256">
        <v>9999</v>
      </c>
      <c r="Q3256">
        <v>768</v>
      </c>
      <c r="R3256">
        <v>4113</v>
      </c>
      <c r="S3256">
        <v>4113</v>
      </c>
      <c r="T3256">
        <v>9.692470837751852</v>
      </c>
      <c r="U3256">
        <v>9.1161672412317625</v>
      </c>
      <c r="V3256">
        <v>16.942864089472408</v>
      </c>
      <c r="W3256">
        <v>62</v>
      </c>
      <c r="X3256">
        <v>146.53914246480548</v>
      </c>
      <c r="Y3256">
        <v>135.25562849501563</v>
      </c>
      <c r="Z3256">
        <v>135.25562849501563</v>
      </c>
      <c r="AA3256">
        <v>26.355798578242997</v>
      </c>
      <c r="AB3256">
        <v>0</v>
      </c>
    </row>
    <row r="3257" spans="1:28">
      <c r="A3257">
        <v>10</v>
      </c>
      <c r="B3257">
        <v>485</v>
      </c>
      <c r="C3257">
        <v>2010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63</v>
      </c>
      <c r="N3257">
        <v>99</v>
      </c>
      <c r="O3257">
        <v>99</v>
      </c>
      <c r="P3257">
        <v>9999</v>
      </c>
      <c r="Q3257">
        <v>694</v>
      </c>
      <c r="R3257">
        <v>3331</v>
      </c>
      <c r="S3257">
        <v>3331</v>
      </c>
      <c r="T3257">
        <v>7.8496524095675744</v>
      </c>
      <c r="U3257">
        <v>7.243090906755338</v>
      </c>
      <c r="V3257">
        <v>16.832182527769444</v>
      </c>
      <c r="W3257">
        <v>63</v>
      </c>
      <c r="X3257">
        <v>143.7637440466182</v>
      </c>
      <c r="Y3257">
        <v>132.69393575502889</v>
      </c>
      <c r="Z3257">
        <v>132.69393575502889</v>
      </c>
      <c r="AA3257">
        <v>24.924541524162503</v>
      </c>
      <c r="AB3257">
        <v>0</v>
      </c>
    </row>
    <row r="3258" spans="1:28">
      <c r="A3258">
        <v>10</v>
      </c>
      <c r="B3258">
        <v>486</v>
      </c>
      <c r="C3258">
        <v>2010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64</v>
      </c>
      <c r="N3258">
        <v>99</v>
      </c>
      <c r="O3258">
        <v>99</v>
      </c>
      <c r="P3258">
        <v>9999</v>
      </c>
      <c r="Q3258">
        <v>534</v>
      </c>
      <c r="R3258">
        <v>2006</v>
      </c>
      <c r="S3258">
        <v>2006</v>
      </c>
      <c r="T3258">
        <v>4.7272298809944626</v>
      </c>
      <c r="U3258">
        <v>4.2919398275581484</v>
      </c>
      <c r="V3258">
        <v>16.68045862412762</v>
      </c>
      <c r="W3258">
        <v>64</v>
      </c>
      <c r="X3258">
        <v>141.4564540398307</v>
      </c>
      <c r="Y3258">
        <v>130.56430707876368</v>
      </c>
      <c r="Z3258">
        <v>130.56430707876368</v>
      </c>
      <c r="AA3258">
        <v>24.717193070685504</v>
      </c>
      <c r="AB3258">
        <v>0</v>
      </c>
    </row>
    <row r="3259" spans="1:28">
      <c r="A3259">
        <v>10</v>
      </c>
      <c r="B3259">
        <v>487</v>
      </c>
      <c r="C3259">
        <v>2010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65</v>
      </c>
      <c r="N3259">
        <v>99</v>
      </c>
      <c r="O3259">
        <v>99</v>
      </c>
      <c r="P3259">
        <v>9999</v>
      </c>
      <c r="Q3259">
        <v>452</v>
      </c>
      <c r="R3259">
        <v>1742</v>
      </c>
      <c r="S3259">
        <v>1742</v>
      </c>
      <c r="T3259">
        <v>4.1051019205844241</v>
      </c>
      <c r="U3259">
        <v>3.7060669027177879</v>
      </c>
      <c r="V3259">
        <v>16.47588978185993</v>
      </c>
      <c r="W3259">
        <v>65</v>
      </c>
      <c r="X3259">
        <v>140.6582389328461</v>
      </c>
      <c r="Y3259">
        <v>129.82755453501738</v>
      </c>
      <c r="Z3259">
        <v>129.82755453501738</v>
      </c>
      <c r="AA3259">
        <v>23.109402082878727</v>
      </c>
      <c r="AB3259">
        <v>0</v>
      </c>
    </row>
    <row r="3260" spans="1:28">
      <c r="A3260">
        <v>10</v>
      </c>
      <c r="B3260">
        <v>488</v>
      </c>
      <c r="C3260">
        <v>2010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66</v>
      </c>
      <c r="N3260">
        <v>99</v>
      </c>
      <c r="O3260">
        <v>99</v>
      </c>
      <c r="P3260">
        <v>9999</v>
      </c>
      <c r="Q3260">
        <v>3</v>
      </c>
      <c r="R3260">
        <v>4</v>
      </c>
      <c r="S3260">
        <v>4</v>
      </c>
      <c r="T3260">
        <v>9.4261812183339226E-3</v>
      </c>
      <c r="U3260">
        <v>5.9910702867957966E-3</v>
      </c>
      <c r="V3260">
        <v>17</v>
      </c>
      <c r="W3260">
        <v>66</v>
      </c>
      <c r="X3260">
        <v>99.024918743228625</v>
      </c>
      <c r="Y3260">
        <v>91.4</v>
      </c>
      <c r="Z3260">
        <v>91.4</v>
      </c>
      <c r="AA3260">
        <v>9.1506830346154384</v>
      </c>
      <c r="AB3260">
        <v>0</v>
      </c>
    </row>
    <row r="3261" spans="1:28">
      <c r="A3261">
        <v>10</v>
      </c>
      <c r="B3261">
        <v>489</v>
      </c>
      <c r="C3261">
        <v>2010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67</v>
      </c>
      <c r="N3261">
        <v>99</v>
      </c>
      <c r="O3261">
        <v>99</v>
      </c>
      <c r="P3261">
        <v>9999</v>
      </c>
      <c r="Q3261">
        <v>4</v>
      </c>
      <c r="R3261">
        <v>5</v>
      </c>
      <c r="S3261">
        <v>5</v>
      </c>
      <c r="T3261">
        <v>1.1782726522917404E-2</v>
      </c>
      <c r="U3261">
        <v>8.3491529297660232E-3</v>
      </c>
      <c r="V3261">
        <v>17</v>
      </c>
      <c r="W3261">
        <v>67</v>
      </c>
      <c r="X3261">
        <v>110.40086673889492</v>
      </c>
      <c r="Y3261">
        <v>101.9</v>
      </c>
      <c r="Z3261">
        <v>101.9</v>
      </c>
      <c r="AA3261">
        <v>10.327632836231112</v>
      </c>
      <c r="AB3261">
        <v>0</v>
      </c>
    </row>
    <row r="3262" spans="1:28">
      <c r="A3262">
        <v>10</v>
      </c>
      <c r="B3262">
        <v>490</v>
      </c>
      <c r="C3262">
        <v>2010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68</v>
      </c>
      <c r="N3262">
        <v>99</v>
      </c>
      <c r="O3262">
        <v>99</v>
      </c>
      <c r="P3262">
        <v>9999</v>
      </c>
      <c r="Q3262">
        <v>1</v>
      </c>
      <c r="R3262">
        <v>1</v>
      </c>
      <c r="S3262">
        <v>1</v>
      </c>
      <c r="T3262">
        <v>2.3565453045834807E-3</v>
      </c>
      <c r="U3262">
        <v>8.7342463426207822E-4</v>
      </c>
      <c r="V3262">
        <v>17</v>
      </c>
      <c r="W3262">
        <v>68</v>
      </c>
      <c r="X3262">
        <v>57.746478873239447</v>
      </c>
      <c r="Y3262">
        <v>53.3</v>
      </c>
      <c r="Z3262">
        <v>53.3</v>
      </c>
      <c r="AA3262">
        <v>0</v>
      </c>
      <c r="AB3262">
        <v>0</v>
      </c>
    </row>
    <row r="3263" spans="1:28">
      <c r="A3263">
        <v>10</v>
      </c>
      <c r="B3263">
        <v>491</v>
      </c>
      <c r="C3263">
        <v>2009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0</v>
      </c>
      <c r="N3263">
        <v>99</v>
      </c>
      <c r="O3263">
        <v>99</v>
      </c>
      <c r="P3263">
        <v>9999</v>
      </c>
      <c r="Q3263">
        <v>82</v>
      </c>
      <c r="R3263">
        <v>135</v>
      </c>
      <c r="S3263">
        <v>0</v>
      </c>
      <c r="T3263">
        <v>0.30635864385240319</v>
      </c>
      <c r="U3263">
        <v>0</v>
      </c>
      <c r="V3263">
        <v>86.459259259259269</v>
      </c>
      <c r="X3263">
        <v>134.87661008787765</v>
      </c>
      <c r="Y3263">
        <v>0</v>
      </c>
    </row>
    <row r="3264" spans="1:28">
      <c r="A3264">
        <v>10</v>
      </c>
      <c r="B3264">
        <v>492</v>
      </c>
      <c r="C3264">
        <v>2009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35</v>
      </c>
      <c r="N3264">
        <v>99</v>
      </c>
      <c r="O3264">
        <v>99</v>
      </c>
      <c r="P3264">
        <v>9999</v>
      </c>
      <c r="Q3264">
        <v>71</v>
      </c>
      <c r="R3264">
        <v>99</v>
      </c>
      <c r="S3264">
        <v>99</v>
      </c>
      <c r="T3264">
        <v>0.22466300549176232</v>
      </c>
      <c r="U3264">
        <v>0.32528445499185887</v>
      </c>
      <c r="V3264">
        <v>3.9595959595959593</v>
      </c>
      <c r="W3264">
        <v>35</v>
      </c>
      <c r="X3264">
        <v>227.08996793503832</v>
      </c>
      <c r="Y3264">
        <v>209.60404040404035</v>
      </c>
      <c r="Z3264">
        <v>209.60404040404035</v>
      </c>
      <c r="AA3264">
        <v>43.566247984800128</v>
      </c>
      <c r="AB3264">
        <v>0</v>
      </c>
    </row>
    <row r="3265" spans="1:28">
      <c r="A3265">
        <v>10</v>
      </c>
      <c r="B3265">
        <v>493</v>
      </c>
      <c r="C3265">
        <v>2009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36</v>
      </c>
      <c r="N3265">
        <v>99</v>
      </c>
      <c r="O3265">
        <v>99</v>
      </c>
      <c r="P3265">
        <v>9999</v>
      </c>
      <c r="Q3265">
        <v>18</v>
      </c>
      <c r="R3265">
        <v>20</v>
      </c>
      <c r="S3265">
        <v>20</v>
      </c>
      <c r="T3265">
        <v>4.5386465755911591E-2</v>
      </c>
      <c r="U3265">
        <v>6.9753974199682614E-2</v>
      </c>
      <c r="V3265">
        <v>2</v>
      </c>
      <c r="W3265">
        <v>36</v>
      </c>
      <c r="X3265">
        <v>241.0509209100758</v>
      </c>
      <c r="Y3265">
        <v>222.49</v>
      </c>
      <c r="Z3265">
        <v>222.49</v>
      </c>
      <c r="AA3265">
        <v>24.100246886702305</v>
      </c>
      <c r="AB3265">
        <v>0</v>
      </c>
    </row>
    <row r="3266" spans="1:28">
      <c r="A3266">
        <v>10</v>
      </c>
      <c r="B3266">
        <v>494</v>
      </c>
      <c r="C3266">
        <v>2009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37</v>
      </c>
      <c r="N3266">
        <v>99</v>
      </c>
      <c r="O3266">
        <v>99</v>
      </c>
      <c r="P3266">
        <v>9999</v>
      </c>
      <c r="Q3266">
        <v>28</v>
      </c>
      <c r="R3266">
        <v>35</v>
      </c>
      <c r="S3266">
        <v>35</v>
      </c>
      <c r="T3266">
        <v>7.9426315072845297E-2</v>
      </c>
      <c r="U3266">
        <v>0.1169348613285883</v>
      </c>
      <c r="V3266">
        <v>2</v>
      </c>
      <c r="W3266">
        <v>37</v>
      </c>
      <c r="X3266">
        <v>230.91162358767991</v>
      </c>
      <c r="Y3266">
        <v>213.13142857142873</v>
      </c>
      <c r="Z3266">
        <v>213.13142857142873</v>
      </c>
      <c r="AA3266">
        <v>23.316429173176203</v>
      </c>
      <c r="AB3266">
        <v>0</v>
      </c>
    </row>
    <row r="3267" spans="1:28">
      <c r="A3267">
        <v>10</v>
      </c>
      <c r="B3267">
        <v>495</v>
      </c>
      <c r="C3267">
        <v>2009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38</v>
      </c>
      <c r="N3267">
        <v>99</v>
      </c>
      <c r="O3267">
        <v>99</v>
      </c>
      <c r="P3267">
        <v>9999</v>
      </c>
      <c r="Q3267">
        <v>45</v>
      </c>
      <c r="R3267">
        <v>54</v>
      </c>
      <c r="S3267">
        <v>54</v>
      </c>
      <c r="T3267">
        <v>0.12254345754096128</v>
      </c>
      <c r="U3267">
        <v>0.17290200908469575</v>
      </c>
      <c r="V3267">
        <v>3.7962962962962958</v>
      </c>
      <c r="W3267">
        <v>38</v>
      </c>
      <c r="X3267">
        <v>221.29729946631349</v>
      </c>
      <c r="Y3267">
        <v>204.25740740740744</v>
      </c>
      <c r="Z3267">
        <v>204.25740740740744</v>
      </c>
      <c r="AA3267">
        <v>34.329862833506112</v>
      </c>
      <c r="AB3267">
        <v>0</v>
      </c>
    </row>
    <row r="3268" spans="1:28">
      <c r="A3268">
        <v>10</v>
      </c>
      <c r="B3268">
        <v>496</v>
      </c>
      <c r="C3268">
        <v>2009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39</v>
      </c>
      <c r="N3268">
        <v>99</v>
      </c>
      <c r="O3268">
        <v>99</v>
      </c>
      <c r="P3268">
        <v>9999</v>
      </c>
      <c r="Q3268">
        <v>50</v>
      </c>
      <c r="R3268">
        <v>56</v>
      </c>
      <c r="S3268">
        <v>55</v>
      </c>
      <c r="T3268">
        <v>0.12708210411655244</v>
      </c>
      <c r="U3268">
        <v>0.18103615830763048</v>
      </c>
      <c r="V3268">
        <v>1.9821428571428577</v>
      </c>
      <c r="W3268">
        <v>39</v>
      </c>
      <c r="X3268">
        <v>225.3385698808234</v>
      </c>
      <c r="Y3268">
        <v>206.22857142857129</v>
      </c>
      <c r="Z3268">
        <v>209.97818181818181</v>
      </c>
      <c r="AA3268">
        <v>33.511071119904827</v>
      </c>
      <c r="AB3268">
        <v>0</v>
      </c>
    </row>
    <row r="3269" spans="1:28">
      <c r="A3269">
        <v>10</v>
      </c>
      <c r="B3269">
        <v>497</v>
      </c>
      <c r="C3269">
        <v>2009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40</v>
      </c>
      <c r="N3269">
        <v>99</v>
      </c>
      <c r="O3269">
        <v>99</v>
      </c>
      <c r="P3269">
        <v>9999</v>
      </c>
      <c r="Q3269">
        <v>66</v>
      </c>
      <c r="R3269">
        <v>83</v>
      </c>
      <c r="S3269">
        <v>83</v>
      </c>
      <c r="T3269">
        <v>0.18835383288703311</v>
      </c>
      <c r="U3269">
        <v>0.26829211286462024</v>
      </c>
      <c r="V3269">
        <v>5.0361445783132508</v>
      </c>
      <c r="W3269">
        <v>40</v>
      </c>
      <c r="X3269">
        <v>223.40847681081857</v>
      </c>
      <c r="Y3269">
        <v>206.20602409638553</v>
      </c>
      <c r="Z3269">
        <v>206.20602409638553</v>
      </c>
      <c r="AA3269">
        <v>30.122558289879191</v>
      </c>
      <c r="AB3269">
        <v>0</v>
      </c>
    </row>
    <row r="3270" spans="1:28">
      <c r="A3270">
        <v>10</v>
      </c>
      <c r="B3270">
        <v>498</v>
      </c>
      <c r="C3270">
        <v>2009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41</v>
      </c>
      <c r="N3270">
        <v>99</v>
      </c>
      <c r="O3270">
        <v>99</v>
      </c>
      <c r="P3270">
        <v>9999</v>
      </c>
      <c r="Q3270">
        <v>66</v>
      </c>
      <c r="R3270">
        <v>83</v>
      </c>
      <c r="S3270">
        <v>83</v>
      </c>
      <c r="T3270">
        <v>0.18835383288703311</v>
      </c>
      <c r="U3270">
        <v>0.26550026091510281</v>
      </c>
      <c r="V3270">
        <v>5</v>
      </c>
      <c r="W3270">
        <v>41</v>
      </c>
      <c r="X3270">
        <v>221.0836846845672</v>
      </c>
      <c r="Y3270">
        <v>204.06024096385545</v>
      </c>
      <c r="Z3270">
        <v>204.06024096385545</v>
      </c>
      <c r="AA3270">
        <v>32.216313086037069</v>
      </c>
      <c r="AB3270">
        <v>0</v>
      </c>
    </row>
    <row r="3271" spans="1:28">
      <c r="A3271">
        <v>10</v>
      </c>
      <c r="B3271">
        <v>499</v>
      </c>
      <c r="C3271">
        <v>2009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42</v>
      </c>
      <c r="N3271">
        <v>99</v>
      </c>
      <c r="O3271">
        <v>99</v>
      </c>
      <c r="P3271">
        <v>9999</v>
      </c>
      <c r="Q3271">
        <v>94</v>
      </c>
      <c r="R3271">
        <v>121</v>
      </c>
      <c r="S3271">
        <v>121</v>
      </c>
      <c r="T3271">
        <v>0.27458811782326503</v>
      </c>
      <c r="U3271">
        <v>0.37109998386808063</v>
      </c>
      <c r="V3271">
        <v>5</v>
      </c>
      <c r="W3271">
        <v>42</v>
      </c>
      <c r="X3271">
        <v>211.97048789878505</v>
      </c>
      <c r="Y3271">
        <v>195.64876033057843</v>
      </c>
      <c r="Z3271">
        <v>195.64876033057843</v>
      </c>
      <c r="AA3271">
        <v>35.788802246398838</v>
      </c>
      <c r="AB3271">
        <v>0</v>
      </c>
    </row>
    <row r="3272" spans="1:28">
      <c r="A3272">
        <v>10</v>
      </c>
      <c r="B3272">
        <v>500</v>
      </c>
      <c r="C3272">
        <v>2009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43</v>
      </c>
      <c r="N3272">
        <v>99</v>
      </c>
      <c r="O3272">
        <v>99</v>
      </c>
      <c r="P3272">
        <v>9999</v>
      </c>
      <c r="Q3272">
        <v>107</v>
      </c>
      <c r="R3272">
        <v>140</v>
      </c>
      <c r="S3272">
        <v>140</v>
      </c>
      <c r="T3272">
        <v>0.31770526029138119</v>
      </c>
      <c r="U3272">
        <v>0.44540306214272118</v>
      </c>
      <c r="V3272">
        <v>5</v>
      </c>
      <c r="W3272">
        <v>43</v>
      </c>
      <c r="X3272">
        <v>219.88469277201659</v>
      </c>
      <c r="Y3272">
        <v>202.95357142857139</v>
      </c>
      <c r="Z3272">
        <v>202.95357142857139</v>
      </c>
      <c r="AA3272">
        <v>28.117542594093301</v>
      </c>
      <c r="AB3272">
        <v>0</v>
      </c>
    </row>
    <row r="3273" spans="1:28">
      <c r="A3273">
        <v>10</v>
      </c>
      <c r="B3273">
        <v>501</v>
      </c>
      <c r="C3273">
        <v>2009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44</v>
      </c>
      <c r="N3273">
        <v>99</v>
      </c>
      <c r="O3273">
        <v>99</v>
      </c>
      <c r="P3273">
        <v>9999</v>
      </c>
      <c r="Q3273">
        <v>145</v>
      </c>
      <c r="R3273">
        <v>200</v>
      </c>
      <c r="S3273">
        <v>200</v>
      </c>
      <c r="T3273">
        <v>0.45386465755911592</v>
      </c>
      <c r="U3273">
        <v>0.59884675665730891</v>
      </c>
      <c r="V3273">
        <v>5.0149999999999997</v>
      </c>
      <c r="W3273">
        <v>44</v>
      </c>
      <c r="X3273">
        <v>206.94528710725876</v>
      </c>
      <c r="Y3273">
        <v>191.01050000000004</v>
      </c>
      <c r="Z3273">
        <v>191.01050000000004</v>
      </c>
      <c r="AA3273">
        <v>34.778877781636105</v>
      </c>
      <c r="AB3273">
        <v>0</v>
      </c>
    </row>
    <row r="3274" spans="1:28">
      <c r="A3274">
        <v>10</v>
      </c>
      <c r="B3274">
        <v>502</v>
      </c>
      <c r="C3274">
        <v>2009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45</v>
      </c>
      <c r="N3274">
        <v>99</v>
      </c>
      <c r="O3274">
        <v>99</v>
      </c>
      <c r="P3274">
        <v>9999</v>
      </c>
      <c r="Q3274">
        <v>176</v>
      </c>
      <c r="R3274">
        <v>253</v>
      </c>
      <c r="S3274">
        <v>253</v>
      </c>
      <c r="T3274">
        <v>0.57413879181228145</v>
      </c>
      <c r="U3274">
        <v>0.75933200027758685</v>
      </c>
      <c r="V3274">
        <v>8.3596837944664024</v>
      </c>
      <c r="W3274">
        <v>45</v>
      </c>
      <c r="X3274">
        <v>207.43451282336756</v>
      </c>
      <c r="Y3274">
        <v>191.46205533596844</v>
      </c>
      <c r="Z3274">
        <v>191.46205533596844</v>
      </c>
      <c r="AA3274">
        <v>34.865374951076106</v>
      </c>
      <c r="AB3274">
        <v>0</v>
      </c>
    </row>
    <row r="3275" spans="1:28">
      <c r="A3275">
        <v>10</v>
      </c>
      <c r="B3275">
        <v>503</v>
      </c>
      <c r="C3275">
        <v>2009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46</v>
      </c>
      <c r="N3275">
        <v>99</v>
      </c>
      <c r="O3275">
        <v>99</v>
      </c>
      <c r="P3275">
        <v>9999</v>
      </c>
      <c r="Q3275">
        <v>205</v>
      </c>
      <c r="R3275">
        <v>328</v>
      </c>
      <c r="S3275">
        <v>328</v>
      </c>
      <c r="T3275">
        <v>0.74433803839695012</v>
      </c>
      <c r="U3275">
        <v>0.95755975899530066</v>
      </c>
      <c r="V3275">
        <v>8.2957317073170724</v>
      </c>
      <c r="W3275">
        <v>46</v>
      </c>
      <c r="X3275">
        <v>201.77245461512035</v>
      </c>
      <c r="Y3275">
        <v>186.23597560975608</v>
      </c>
      <c r="Z3275">
        <v>186.23597560975608</v>
      </c>
      <c r="AA3275">
        <v>31.956499371755424</v>
      </c>
      <c r="AB3275">
        <v>0</v>
      </c>
    </row>
    <row r="3276" spans="1:28">
      <c r="A3276">
        <v>10</v>
      </c>
      <c r="B3276">
        <v>504</v>
      </c>
      <c r="C3276">
        <v>2009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47</v>
      </c>
      <c r="N3276">
        <v>99</v>
      </c>
      <c r="O3276">
        <v>99</v>
      </c>
      <c r="P3276">
        <v>9999</v>
      </c>
      <c r="Q3276">
        <v>248</v>
      </c>
      <c r="R3276">
        <v>416</v>
      </c>
      <c r="S3276">
        <v>416</v>
      </c>
      <c r="T3276">
        <v>0.94403848772296128</v>
      </c>
      <c r="U3276">
        <v>1.1797071521305831</v>
      </c>
      <c r="V3276">
        <v>8.4375</v>
      </c>
      <c r="W3276">
        <v>47</v>
      </c>
      <c r="X3276">
        <v>195.99758313192768</v>
      </c>
      <c r="Y3276">
        <v>180.90576923076912</v>
      </c>
      <c r="Z3276">
        <v>180.90576923076912</v>
      </c>
      <c r="AA3276">
        <v>34.548747825809926</v>
      </c>
      <c r="AB3276">
        <v>0</v>
      </c>
    </row>
    <row r="3277" spans="1:28">
      <c r="A3277">
        <v>10</v>
      </c>
      <c r="B3277">
        <v>505</v>
      </c>
      <c r="C3277">
        <v>2009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48</v>
      </c>
      <c r="N3277">
        <v>99</v>
      </c>
      <c r="O3277">
        <v>99</v>
      </c>
      <c r="P3277">
        <v>9999</v>
      </c>
      <c r="Q3277">
        <v>304</v>
      </c>
      <c r="R3277">
        <v>557</v>
      </c>
      <c r="S3277">
        <v>557</v>
      </c>
      <c r="T3277">
        <v>1.2640130713021382</v>
      </c>
      <c r="U3277">
        <v>1.5526443344741465</v>
      </c>
      <c r="V3277">
        <v>8.6588868940754047</v>
      </c>
      <c r="W3277">
        <v>48</v>
      </c>
      <c r="X3277">
        <v>192.65781125087781</v>
      </c>
      <c r="Y3277">
        <v>177.82315978456003</v>
      </c>
      <c r="Z3277">
        <v>177.82315978456003</v>
      </c>
      <c r="AA3277">
        <v>35.357585257737497</v>
      </c>
      <c r="AB3277">
        <v>0</v>
      </c>
    </row>
    <row r="3278" spans="1:28">
      <c r="A3278">
        <v>10</v>
      </c>
      <c r="B3278">
        <v>506</v>
      </c>
      <c r="C3278">
        <v>2009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49</v>
      </c>
      <c r="N3278">
        <v>99</v>
      </c>
      <c r="O3278">
        <v>99</v>
      </c>
      <c r="P3278">
        <v>9999</v>
      </c>
      <c r="Q3278">
        <v>341</v>
      </c>
      <c r="R3278">
        <v>620</v>
      </c>
      <c r="S3278">
        <v>620</v>
      </c>
      <c r="T3278">
        <v>1.4069804384332596</v>
      </c>
      <c r="U3278">
        <v>1.6876674493936863</v>
      </c>
      <c r="V3278">
        <v>8.2935483870967737</v>
      </c>
      <c r="W3278">
        <v>49</v>
      </c>
      <c r="X3278">
        <v>188.13301646104924</v>
      </c>
      <c r="Y3278">
        <v>173.64677419354842</v>
      </c>
      <c r="Z3278">
        <v>173.64677419354842</v>
      </c>
      <c r="AA3278">
        <v>34.87419194458446</v>
      </c>
      <c r="AB3278">
        <v>0</v>
      </c>
    </row>
    <row r="3279" spans="1:28">
      <c r="A3279">
        <v>10</v>
      </c>
      <c r="B3279">
        <v>507</v>
      </c>
      <c r="C3279">
        <v>2009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50</v>
      </c>
      <c r="N3279">
        <v>99</v>
      </c>
      <c r="O3279">
        <v>99</v>
      </c>
      <c r="P3279">
        <v>9999</v>
      </c>
      <c r="Q3279">
        <v>422</v>
      </c>
      <c r="R3279">
        <v>868</v>
      </c>
      <c r="S3279">
        <v>868</v>
      </c>
      <c r="T3279">
        <v>1.9697726138065628</v>
      </c>
      <c r="U3279">
        <v>2.3068299844146938</v>
      </c>
      <c r="V3279">
        <v>11.30069124423963</v>
      </c>
      <c r="W3279">
        <v>50</v>
      </c>
      <c r="X3279">
        <v>183.68161824545288</v>
      </c>
      <c r="Y3279">
        <v>169.53813364055296</v>
      </c>
      <c r="Z3279">
        <v>169.53813364055296</v>
      </c>
      <c r="AA3279">
        <v>35.429016587147501</v>
      </c>
      <c r="AB3279">
        <v>0</v>
      </c>
    </row>
    <row r="3280" spans="1:28">
      <c r="A3280">
        <v>10</v>
      </c>
      <c r="B3280">
        <v>508</v>
      </c>
      <c r="C3280">
        <v>2009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51</v>
      </c>
      <c r="N3280">
        <v>99</v>
      </c>
      <c r="O3280">
        <v>99</v>
      </c>
      <c r="P3280">
        <v>9999</v>
      </c>
      <c r="Q3280">
        <v>456</v>
      </c>
      <c r="R3280">
        <v>1023</v>
      </c>
      <c r="S3280">
        <v>1023</v>
      </c>
      <c r="T3280">
        <v>2.3215177234148778</v>
      </c>
      <c r="U3280">
        <v>2.6213138442733843</v>
      </c>
      <c r="V3280">
        <v>11.08602150537634</v>
      </c>
      <c r="W3280">
        <v>51</v>
      </c>
      <c r="X3280">
        <v>177.09782266801821</v>
      </c>
      <c r="Y3280">
        <v>163.46129032258071</v>
      </c>
      <c r="Z3280">
        <v>163.46129032258071</v>
      </c>
      <c r="AA3280">
        <v>33.615229626631525</v>
      </c>
      <c r="AB3280">
        <v>0</v>
      </c>
    </row>
    <row r="3281" spans="1:28">
      <c r="A3281">
        <v>10</v>
      </c>
      <c r="B3281">
        <v>509</v>
      </c>
      <c r="C3281">
        <v>2009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52</v>
      </c>
      <c r="N3281">
        <v>99</v>
      </c>
      <c r="O3281">
        <v>99</v>
      </c>
      <c r="P3281">
        <v>9999</v>
      </c>
      <c r="Q3281">
        <v>552</v>
      </c>
      <c r="R3281">
        <v>1413</v>
      </c>
      <c r="S3281">
        <v>1413</v>
      </c>
      <c r="T3281">
        <v>3.2065538056551528</v>
      </c>
      <c r="U3281">
        <v>3.5407297888455425</v>
      </c>
      <c r="V3281">
        <v>11.685067232837937</v>
      </c>
      <c r="W3281">
        <v>52</v>
      </c>
      <c r="X3281">
        <v>173.18906087184564</v>
      </c>
      <c r="Y3281">
        <v>159.85350318471325</v>
      </c>
      <c r="Z3281">
        <v>159.85350318471325</v>
      </c>
      <c r="AA3281">
        <v>34.095252227518593</v>
      </c>
      <c r="AB3281">
        <v>0</v>
      </c>
    </row>
    <row r="3282" spans="1:28">
      <c r="A3282">
        <v>10</v>
      </c>
      <c r="B3282">
        <v>510</v>
      </c>
      <c r="C3282">
        <v>2009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53</v>
      </c>
      <c r="N3282">
        <v>99</v>
      </c>
      <c r="O3282">
        <v>99</v>
      </c>
      <c r="P3282">
        <v>9999</v>
      </c>
      <c r="Q3282">
        <v>593</v>
      </c>
      <c r="R3282">
        <v>1595</v>
      </c>
      <c r="S3282">
        <v>1595</v>
      </c>
      <c r="T3282">
        <v>3.6195706440339506</v>
      </c>
      <c r="U3282">
        <v>3.883503683590785</v>
      </c>
      <c r="V3282">
        <v>11.441379310344828</v>
      </c>
      <c r="W3282">
        <v>53</v>
      </c>
      <c r="X3282">
        <v>168.28014142244356</v>
      </c>
      <c r="Y3282">
        <v>155.32257053291548</v>
      </c>
      <c r="Z3282">
        <v>155.32257053291548</v>
      </c>
      <c r="AA3282">
        <v>33.756430781373403</v>
      </c>
      <c r="AB3282">
        <v>0</v>
      </c>
    </row>
    <row r="3283" spans="1:28">
      <c r="A3283">
        <v>10</v>
      </c>
      <c r="B3283">
        <v>511</v>
      </c>
      <c r="C3283">
        <v>2009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54</v>
      </c>
      <c r="N3283">
        <v>99</v>
      </c>
      <c r="O3283">
        <v>99</v>
      </c>
      <c r="P3283">
        <v>9999</v>
      </c>
      <c r="Q3283">
        <v>716</v>
      </c>
      <c r="R3283">
        <v>2185</v>
      </c>
      <c r="S3283">
        <v>2185</v>
      </c>
      <c r="T3283">
        <v>4.9584713838333423</v>
      </c>
      <c r="U3283">
        <v>5.2411855190950201</v>
      </c>
      <c r="V3283">
        <v>11.961098398169336</v>
      </c>
      <c r="W3283">
        <v>54</v>
      </c>
      <c r="X3283">
        <v>165.78602755416503</v>
      </c>
      <c r="Y3283">
        <v>153.02050343249419</v>
      </c>
      <c r="Z3283">
        <v>153.02050343249419</v>
      </c>
      <c r="AA3283">
        <v>32.69116509489136</v>
      </c>
      <c r="AB3283">
        <v>0</v>
      </c>
    </row>
    <row r="3284" spans="1:28">
      <c r="A3284">
        <v>10</v>
      </c>
      <c r="B3284">
        <v>512</v>
      </c>
      <c r="C3284">
        <v>2009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55</v>
      </c>
      <c r="N3284">
        <v>99</v>
      </c>
      <c r="O3284">
        <v>99</v>
      </c>
      <c r="P3284">
        <v>9999</v>
      </c>
      <c r="Q3284">
        <v>786</v>
      </c>
      <c r="R3284">
        <v>2783</v>
      </c>
      <c r="S3284">
        <v>2783</v>
      </c>
      <c r="T3284">
        <v>6.3155267099350976</v>
      </c>
      <c r="U3284">
        <v>6.4517300162850733</v>
      </c>
      <c r="V3284">
        <v>15.701760689902981</v>
      </c>
      <c r="W3284">
        <v>55</v>
      </c>
      <c r="X3284">
        <v>160.22593450640019</v>
      </c>
      <c r="Y3284">
        <v>147.88853754940709</v>
      </c>
      <c r="Z3284">
        <v>147.88853754940709</v>
      </c>
      <c r="AA3284">
        <v>31.823898551081474</v>
      </c>
      <c r="AB3284">
        <v>0</v>
      </c>
    </row>
    <row r="3285" spans="1:28">
      <c r="A3285">
        <v>10</v>
      </c>
      <c r="B3285">
        <v>513</v>
      </c>
      <c r="C3285">
        <v>2009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56</v>
      </c>
      <c r="N3285">
        <v>99</v>
      </c>
      <c r="O3285">
        <v>99</v>
      </c>
      <c r="P3285">
        <v>9999</v>
      </c>
      <c r="Q3285">
        <v>843</v>
      </c>
      <c r="R3285">
        <v>3313</v>
      </c>
      <c r="S3285">
        <v>3313</v>
      </c>
      <c r="T3285">
        <v>7.5182680524667518</v>
      </c>
      <c r="U3285">
        <v>7.6107232258772477</v>
      </c>
      <c r="V3285">
        <v>14.61575611228494</v>
      </c>
      <c r="W3285">
        <v>56</v>
      </c>
      <c r="X3285">
        <v>158.77215042092627</v>
      </c>
      <c r="Y3285">
        <v>146.54669483851501</v>
      </c>
      <c r="Z3285">
        <v>146.54669483851501</v>
      </c>
      <c r="AA3285">
        <v>30.081706253207155</v>
      </c>
      <c r="AB3285">
        <v>0</v>
      </c>
    </row>
    <row r="3286" spans="1:28">
      <c r="A3286">
        <v>10</v>
      </c>
      <c r="B3286">
        <v>514</v>
      </c>
      <c r="C3286">
        <v>2009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57</v>
      </c>
      <c r="N3286">
        <v>99</v>
      </c>
      <c r="O3286">
        <v>99</v>
      </c>
      <c r="P3286">
        <v>9999</v>
      </c>
      <c r="Q3286">
        <v>857</v>
      </c>
      <c r="R3286">
        <v>3603</v>
      </c>
      <c r="S3286">
        <v>3603</v>
      </c>
      <c r="T3286">
        <v>8.1763718059274719</v>
      </c>
      <c r="U3286">
        <v>8.0732363745045177</v>
      </c>
      <c r="V3286">
        <v>14.822370247016371</v>
      </c>
      <c r="W3286">
        <v>57</v>
      </c>
      <c r="X3286">
        <v>154.86498701425251</v>
      </c>
      <c r="Y3286">
        <v>142.94038301415497</v>
      </c>
      <c r="Z3286">
        <v>142.94038301415497</v>
      </c>
      <c r="AA3286">
        <v>29.381044517306279</v>
      </c>
      <c r="AB3286">
        <v>0</v>
      </c>
    </row>
    <row r="3287" spans="1:28">
      <c r="A3287">
        <v>10</v>
      </c>
      <c r="B3287">
        <v>515</v>
      </c>
      <c r="C3287">
        <v>2009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58</v>
      </c>
      <c r="N3287">
        <v>99</v>
      </c>
      <c r="O3287">
        <v>99</v>
      </c>
      <c r="P3287">
        <v>9999</v>
      </c>
      <c r="Q3287">
        <v>886</v>
      </c>
      <c r="R3287">
        <v>4138</v>
      </c>
      <c r="S3287">
        <v>4138</v>
      </c>
      <c r="T3287">
        <v>9.3904597648981092</v>
      </c>
      <c r="U3287">
        <v>9.1809635952381523</v>
      </c>
      <c r="V3287">
        <v>15.911068148864185</v>
      </c>
      <c r="W3287">
        <v>58</v>
      </c>
      <c r="X3287">
        <v>153.34429149907839</v>
      </c>
      <c r="Y3287">
        <v>141.53678105364901</v>
      </c>
      <c r="Z3287">
        <v>141.53678105364901</v>
      </c>
      <c r="AA3287">
        <v>27.844718918652205</v>
      </c>
      <c r="AB3287">
        <v>0</v>
      </c>
    </row>
    <row r="3288" spans="1:28">
      <c r="A3288">
        <v>10</v>
      </c>
      <c r="B3288">
        <v>516</v>
      </c>
      <c r="C3288">
        <v>2009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59</v>
      </c>
      <c r="N3288">
        <v>99</v>
      </c>
      <c r="O3288">
        <v>99</v>
      </c>
      <c r="P3288">
        <v>9999</v>
      </c>
      <c r="Q3288">
        <v>906</v>
      </c>
      <c r="R3288">
        <v>4204</v>
      </c>
      <c r="S3288">
        <v>4204</v>
      </c>
      <c r="T3288">
        <v>9.5402351018926161</v>
      </c>
      <c r="U3288">
        <v>9.1667253070531682</v>
      </c>
      <c r="V3288">
        <v>14.890342530922933</v>
      </c>
      <c r="W3288">
        <v>59</v>
      </c>
      <c r="X3288">
        <v>150.70280793301151</v>
      </c>
      <c r="Y3288">
        <v>139.09869172216941</v>
      </c>
      <c r="Z3288">
        <v>139.09869172216941</v>
      </c>
      <c r="AA3288">
        <v>27.862689273813391</v>
      </c>
      <c r="AB3288">
        <v>0</v>
      </c>
    </row>
    <row r="3289" spans="1:28">
      <c r="A3289">
        <v>10</v>
      </c>
      <c r="B3289">
        <v>517</v>
      </c>
      <c r="C3289">
        <v>2009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60</v>
      </c>
      <c r="N3289">
        <v>99</v>
      </c>
      <c r="O3289">
        <v>99</v>
      </c>
      <c r="P3289">
        <v>9999</v>
      </c>
      <c r="Q3289">
        <v>850</v>
      </c>
      <c r="R3289">
        <v>4103</v>
      </c>
      <c r="S3289">
        <v>4103</v>
      </c>
      <c r="T3289">
        <v>9.311033449825258</v>
      </c>
      <c r="U3289">
        <v>8.7811362229215213</v>
      </c>
      <c r="V3289">
        <v>18.418230563002684</v>
      </c>
      <c r="W3289">
        <v>60</v>
      </c>
      <c r="X3289">
        <v>147.91732075650037</v>
      </c>
      <c r="Y3289">
        <v>136.52768705824997</v>
      </c>
      <c r="Z3289">
        <v>136.52768705824997</v>
      </c>
      <c r="AA3289">
        <v>26.652314671448899</v>
      </c>
      <c r="AB3289">
        <v>0</v>
      </c>
    </row>
    <row r="3290" spans="1:28">
      <c r="A3290">
        <v>10</v>
      </c>
      <c r="B3290">
        <v>518</v>
      </c>
      <c r="C3290">
        <v>2009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61</v>
      </c>
      <c r="N3290">
        <v>99</v>
      </c>
      <c r="O3290">
        <v>99</v>
      </c>
      <c r="P3290">
        <v>9999</v>
      </c>
      <c r="Q3290">
        <v>787</v>
      </c>
      <c r="R3290">
        <v>3516</v>
      </c>
      <c r="S3290">
        <v>3516</v>
      </c>
      <c r="T3290">
        <v>7.9789406798892557</v>
      </c>
      <c r="U3290">
        <v>7.4236424964762113</v>
      </c>
      <c r="V3290">
        <v>18.282707622298062</v>
      </c>
      <c r="W3290">
        <v>61</v>
      </c>
      <c r="X3290">
        <v>145.92779394490663</v>
      </c>
      <c r="Y3290">
        <v>134.69135381114901</v>
      </c>
      <c r="Z3290">
        <v>134.69135381114901</v>
      </c>
      <c r="AA3290">
        <v>26.20519024502762</v>
      </c>
      <c r="AB3290">
        <v>0</v>
      </c>
    </row>
    <row r="3291" spans="1:28">
      <c r="A3291">
        <v>10</v>
      </c>
      <c r="B3291">
        <v>519</v>
      </c>
      <c r="C3291">
        <v>2009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62</v>
      </c>
      <c r="N3291">
        <v>99</v>
      </c>
      <c r="O3291">
        <v>99</v>
      </c>
      <c r="P3291">
        <v>9999</v>
      </c>
      <c r="Q3291">
        <v>747</v>
      </c>
      <c r="R3291">
        <v>3403</v>
      </c>
      <c r="S3291">
        <v>3403</v>
      </c>
      <c r="T3291">
        <v>7.7225071483683587</v>
      </c>
      <c r="U3291">
        <v>7.1026234143954188</v>
      </c>
      <c r="V3291">
        <v>18.324419629738465</v>
      </c>
      <c r="W3291">
        <v>62</v>
      </c>
      <c r="X3291">
        <v>144.25360454050963</v>
      </c>
      <c r="Y3291">
        <v>133.14607699089012</v>
      </c>
      <c r="Z3291">
        <v>133.14607699089012</v>
      </c>
      <c r="AA3291">
        <v>25.230579070360381</v>
      </c>
      <c r="AB3291">
        <v>0</v>
      </c>
    </row>
    <row r="3292" spans="1:28">
      <c r="A3292">
        <v>10</v>
      </c>
      <c r="B3292">
        <v>520</v>
      </c>
      <c r="C3292">
        <v>2009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63</v>
      </c>
      <c r="N3292">
        <v>99</v>
      </c>
      <c r="O3292">
        <v>99</v>
      </c>
      <c r="P3292">
        <v>9999</v>
      </c>
      <c r="Q3292">
        <v>605</v>
      </c>
      <c r="R3292">
        <v>2314</v>
      </c>
      <c r="S3292">
        <v>2314</v>
      </c>
      <c r="T3292">
        <v>5.251214087958969</v>
      </c>
      <c r="U3292">
        <v>4.7598787079058349</v>
      </c>
      <c r="V3292">
        <v>19.267934312878129</v>
      </c>
      <c r="W3292">
        <v>63</v>
      </c>
      <c r="X3292">
        <v>142.16816757201661</v>
      </c>
      <c r="Y3292">
        <v>131.2212186689714</v>
      </c>
      <c r="Z3292">
        <v>131.2212186689714</v>
      </c>
      <c r="AA3292">
        <v>24.401545321400203</v>
      </c>
      <c r="AB3292">
        <v>0</v>
      </c>
    </row>
    <row r="3293" spans="1:28">
      <c r="A3293">
        <v>10</v>
      </c>
      <c r="B3293">
        <v>521</v>
      </c>
      <c r="C3293">
        <v>2009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64</v>
      </c>
      <c r="N3293">
        <v>99</v>
      </c>
      <c r="O3293">
        <v>99</v>
      </c>
      <c r="P3293">
        <v>9999</v>
      </c>
      <c r="Q3293">
        <v>449</v>
      </c>
      <c r="R3293">
        <v>1368</v>
      </c>
      <c r="S3293">
        <v>1368</v>
      </c>
      <c r="T3293">
        <v>3.1044342577043529</v>
      </c>
      <c r="U3293">
        <v>2.7895052890075434</v>
      </c>
      <c r="V3293">
        <v>19.217836257309941</v>
      </c>
      <c r="W3293">
        <v>64</v>
      </c>
      <c r="X3293">
        <v>140.93242541166919</v>
      </c>
      <c r="Y3293">
        <v>130.08062865497064</v>
      </c>
      <c r="Z3293">
        <v>130.08062865497064</v>
      </c>
      <c r="AA3293">
        <v>23.978807905151879</v>
      </c>
      <c r="AB3293">
        <v>0</v>
      </c>
    </row>
    <row r="3294" spans="1:28">
      <c r="A3294">
        <v>10</v>
      </c>
      <c r="B3294">
        <v>522</v>
      </c>
      <c r="C3294">
        <v>2009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65</v>
      </c>
      <c r="N3294">
        <v>99</v>
      </c>
      <c r="O3294">
        <v>99</v>
      </c>
      <c r="P3294">
        <v>9999</v>
      </c>
      <c r="Q3294">
        <v>359</v>
      </c>
      <c r="R3294">
        <v>1035</v>
      </c>
      <c r="S3294">
        <v>1035</v>
      </c>
      <c r="T3294">
        <v>2.3487496028684256</v>
      </c>
      <c r="U3294">
        <v>2.1112059685875768</v>
      </c>
      <c r="V3294">
        <v>19.693719806763283</v>
      </c>
      <c r="W3294">
        <v>65</v>
      </c>
      <c r="X3294">
        <v>140.980838580349</v>
      </c>
      <c r="Y3294">
        <v>130.12531400966196</v>
      </c>
      <c r="Z3294">
        <v>130.12531400966196</v>
      </c>
      <c r="AA3294">
        <v>22.669281110366018</v>
      </c>
      <c r="AB3294">
        <v>0</v>
      </c>
    </row>
    <row r="3295" spans="1:28">
      <c r="A3295">
        <v>10</v>
      </c>
      <c r="B3295">
        <v>523</v>
      </c>
      <c r="C3295">
        <v>2009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66</v>
      </c>
      <c r="N3295">
        <v>99</v>
      </c>
      <c r="O3295">
        <v>99</v>
      </c>
      <c r="P3295">
        <v>9999</v>
      </c>
      <c r="Q3295">
        <v>1</v>
      </c>
      <c r="R3295">
        <v>1</v>
      </c>
      <c r="S3295">
        <v>1</v>
      </c>
      <c r="T3295">
        <v>2.2693232877955796E-3</v>
      </c>
      <c r="U3295">
        <v>1.7180627381646848E-3</v>
      </c>
      <c r="V3295">
        <v>17</v>
      </c>
      <c r="W3295">
        <v>66</v>
      </c>
      <c r="X3295">
        <v>118.74322860238358</v>
      </c>
      <c r="Y3295">
        <v>109.6</v>
      </c>
      <c r="Z3295">
        <v>109.6</v>
      </c>
      <c r="AA3295">
        <v>0</v>
      </c>
      <c r="AB3295">
        <v>0</v>
      </c>
    </row>
    <row r="3296" spans="1:28">
      <c r="A3296">
        <v>10</v>
      </c>
      <c r="B3296">
        <v>524</v>
      </c>
      <c r="C3296">
        <v>2009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67</v>
      </c>
      <c r="N3296">
        <v>99</v>
      </c>
      <c r="O3296">
        <v>99</v>
      </c>
      <c r="P3296">
        <v>9999</v>
      </c>
    </row>
    <row r="3297" spans="1:28">
      <c r="A3297">
        <v>10</v>
      </c>
      <c r="B3297">
        <v>525</v>
      </c>
      <c r="C3297">
        <v>2009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68</v>
      </c>
      <c r="N3297">
        <v>99</v>
      </c>
      <c r="O3297">
        <v>99</v>
      </c>
      <c r="P3297">
        <v>9999</v>
      </c>
      <c r="Q3297">
        <v>1</v>
      </c>
      <c r="R3297">
        <v>1</v>
      </c>
      <c r="S3297">
        <v>1</v>
      </c>
      <c r="T3297">
        <v>2.2693232877955796E-3</v>
      </c>
      <c r="U3297">
        <v>1.3841691585761099E-3</v>
      </c>
      <c r="V3297">
        <v>17</v>
      </c>
      <c r="W3297">
        <v>68</v>
      </c>
      <c r="X3297">
        <v>95.666305525460444</v>
      </c>
      <c r="Y3297">
        <v>88.3</v>
      </c>
      <c r="Z3297">
        <v>88.3</v>
      </c>
      <c r="AA3297">
        <v>0</v>
      </c>
      <c r="AB3297">
        <v>0</v>
      </c>
    </row>
    <row r="3298" spans="1:28">
      <c r="A3298">
        <v>10</v>
      </c>
      <c r="B3298">
        <v>526</v>
      </c>
      <c r="C3298">
        <v>2008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0</v>
      </c>
      <c r="N3298">
        <v>99</v>
      </c>
      <c r="O3298">
        <v>99</v>
      </c>
      <c r="P3298">
        <v>9999</v>
      </c>
      <c r="Q3298">
        <v>90</v>
      </c>
      <c r="R3298">
        <v>134</v>
      </c>
      <c r="S3298">
        <v>0</v>
      </c>
      <c r="T3298">
        <v>0.31585894776541579</v>
      </c>
      <c r="U3298">
        <v>0</v>
      </c>
      <c r="V3298">
        <v>83.604477611940311</v>
      </c>
      <c r="X3298">
        <v>127.094484241846</v>
      </c>
      <c r="Y3298">
        <v>0</v>
      </c>
    </row>
    <row r="3299" spans="1:28">
      <c r="A3299">
        <v>10</v>
      </c>
      <c r="B3299">
        <v>527</v>
      </c>
      <c r="C3299">
        <v>2008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35</v>
      </c>
      <c r="N3299">
        <v>99</v>
      </c>
      <c r="O3299">
        <v>99</v>
      </c>
      <c r="P3299">
        <v>9999</v>
      </c>
      <c r="Q3299">
        <v>51</v>
      </c>
      <c r="R3299">
        <v>74</v>
      </c>
      <c r="S3299">
        <v>74</v>
      </c>
      <c r="T3299">
        <v>0.17442956816896096</v>
      </c>
      <c r="U3299">
        <v>0.24471858381155279</v>
      </c>
      <c r="V3299">
        <v>2</v>
      </c>
      <c r="W3299">
        <v>35</v>
      </c>
      <c r="X3299">
        <v>221.66700828672651</v>
      </c>
      <c r="Y3299">
        <v>204.59864864864872</v>
      </c>
      <c r="Z3299">
        <v>204.59864864864872</v>
      </c>
      <c r="AA3299">
        <v>46.276920560385321</v>
      </c>
      <c r="AB3299">
        <v>0</v>
      </c>
    </row>
    <row r="3300" spans="1:28">
      <c r="A3300">
        <v>10</v>
      </c>
      <c r="B3300">
        <v>528</v>
      </c>
      <c r="C3300">
        <v>2008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36</v>
      </c>
      <c r="N3300">
        <v>99</v>
      </c>
      <c r="O3300">
        <v>99</v>
      </c>
      <c r="P3300">
        <v>9999</v>
      </c>
      <c r="Q3300">
        <v>28</v>
      </c>
      <c r="R3300">
        <v>32</v>
      </c>
      <c r="S3300">
        <v>32</v>
      </c>
      <c r="T3300">
        <v>7.5429002451442559E-2</v>
      </c>
      <c r="U3300">
        <v>0.10816217770784914</v>
      </c>
      <c r="V3300">
        <v>2</v>
      </c>
      <c r="W3300">
        <v>36</v>
      </c>
      <c r="X3300">
        <v>226.56419284940409</v>
      </c>
      <c r="Y3300">
        <v>209.11875000000001</v>
      </c>
      <c r="Z3300">
        <v>209.11875000000001</v>
      </c>
      <c r="AA3300">
        <v>36.18914234183368</v>
      </c>
      <c r="AB3300">
        <v>0</v>
      </c>
    </row>
    <row r="3301" spans="1:28">
      <c r="A3301">
        <v>10</v>
      </c>
      <c r="B3301">
        <v>529</v>
      </c>
      <c r="C3301">
        <v>2008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37</v>
      </c>
      <c r="N3301">
        <v>99</v>
      </c>
      <c r="O3301">
        <v>99</v>
      </c>
      <c r="P3301">
        <v>9999</v>
      </c>
      <c r="Q3301">
        <v>25</v>
      </c>
      <c r="R3301">
        <v>31</v>
      </c>
      <c r="S3301">
        <v>31</v>
      </c>
      <c r="T3301">
        <v>7.3071846124834985E-2</v>
      </c>
      <c r="U3301">
        <v>0.11124291997018752</v>
      </c>
      <c r="V3301">
        <v>2</v>
      </c>
      <c r="W3301">
        <v>37</v>
      </c>
      <c r="X3301">
        <v>240.53402299654005</v>
      </c>
      <c r="Y3301">
        <v>222.01290322580641</v>
      </c>
      <c r="Z3301">
        <v>222.01290322580641</v>
      </c>
      <c r="AA3301">
        <v>32.123217831178849</v>
      </c>
      <c r="AB3301">
        <v>0</v>
      </c>
    </row>
    <row r="3302" spans="1:28">
      <c r="A3302">
        <v>10</v>
      </c>
      <c r="B3302">
        <v>530</v>
      </c>
      <c r="C3302">
        <v>2008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38</v>
      </c>
      <c r="N3302">
        <v>99</v>
      </c>
      <c r="O3302">
        <v>99</v>
      </c>
      <c r="P3302">
        <v>9999</v>
      </c>
      <c r="Q3302">
        <v>25</v>
      </c>
      <c r="R3302">
        <v>28</v>
      </c>
      <c r="S3302">
        <v>28</v>
      </c>
      <c r="T3302">
        <v>6.6000377145012251E-2</v>
      </c>
      <c r="U3302">
        <v>9.3977186052927014E-2</v>
      </c>
      <c r="V3302">
        <v>2</v>
      </c>
      <c r="W3302">
        <v>38</v>
      </c>
      <c r="X3302">
        <v>224.97291440953404</v>
      </c>
      <c r="Y3302">
        <v>207.65</v>
      </c>
      <c r="Z3302">
        <v>207.65</v>
      </c>
      <c r="AA3302">
        <v>37.99246635847701</v>
      </c>
      <c r="AB3302">
        <v>0</v>
      </c>
    </row>
    <row r="3303" spans="1:28">
      <c r="A3303">
        <v>10</v>
      </c>
      <c r="B3303">
        <v>531</v>
      </c>
      <c r="C3303">
        <v>2008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39</v>
      </c>
      <c r="N3303">
        <v>99</v>
      </c>
      <c r="O3303">
        <v>99</v>
      </c>
      <c r="P3303">
        <v>9999</v>
      </c>
      <c r="Q3303">
        <v>36</v>
      </c>
      <c r="R3303">
        <v>41</v>
      </c>
      <c r="S3303">
        <v>41</v>
      </c>
      <c r="T3303">
        <v>9.6643409390910789E-2</v>
      </c>
      <c r="U3303">
        <v>0.1351227133509785</v>
      </c>
      <c r="V3303">
        <v>2</v>
      </c>
      <c r="W3303">
        <v>39</v>
      </c>
      <c r="X3303">
        <v>220.90743334302249</v>
      </c>
      <c r="Y3303">
        <v>203.89756097560976</v>
      </c>
      <c r="Z3303">
        <v>203.89756097560976</v>
      </c>
      <c r="AA3303">
        <v>27.491022816813445</v>
      </c>
      <c r="AB3303">
        <v>0</v>
      </c>
    </row>
    <row r="3304" spans="1:28">
      <c r="A3304">
        <v>10</v>
      </c>
      <c r="B3304">
        <v>532</v>
      </c>
      <c r="C3304">
        <v>2008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40</v>
      </c>
      <c r="N3304">
        <v>99</v>
      </c>
      <c r="O3304">
        <v>99</v>
      </c>
      <c r="P3304">
        <v>9999</v>
      </c>
      <c r="Q3304">
        <v>72</v>
      </c>
      <c r="R3304">
        <v>84</v>
      </c>
      <c r="S3304">
        <v>84</v>
      </c>
      <c r="T3304">
        <v>0.19800113143503675</v>
      </c>
      <c r="U3304">
        <v>0.27214462510607423</v>
      </c>
      <c r="V3304">
        <v>5</v>
      </c>
      <c r="W3304">
        <v>40</v>
      </c>
      <c r="X3304">
        <v>217.16323582520764</v>
      </c>
      <c r="Y3304">
        <v>200.44166666666663</v>
      </c>
      <c r="Z3304">
        <v>200.44166666666663</v>
      </c>
      <c r="AA3304">
        <v>30.316631489023703</v>
      </c>
      <c r="AB3304">
        <v>0</v>
      </c>
    </row>
    <row r="3305" spans="1:28">
      <c r="A3305">
        <v>10</v>
      </c>
      <c r="B3305">
        <v>533</v>
      </c>
      <c r="C3305">
        <v>2008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41</v>
      </c>
      <c r="N3305">
        <v>99</v>
      </c>
      <c r="O3305">
        <v>99</v>
      </c>
      <c r="P3305">
        <v>9999</v>
      </c>
      <c r="Q3305">
        <v>73</v>
      </c>
      <c r="R3305">
        <v>91</v>
      </c>
      <c r="S3305">
        <v>91</v>
      </c>
      <c r="T3305">
        <v>0.2145012257212898</v>
      </c>
      <c r="U3305">
        <v>0.29798180509740629</v>
      </c>
      <c r="V3305">
        <v>6.032967032967032</v>
      </c>
      <c r="W3305">
        <v>41</v>
      </c>
      <c r="X3305">
        <v>219.48971938137683</v>
      </c>
      <c r="Y3305">
        <v>202.58901098901097</v>
      </c>
      <c r="Z3305">
        <v>202.58901098901097</v>
      </c>
      <c r="AA3305">
        <v>33.658509531128075</v>
      </c>
      <c r="AB3305">
        <v>0</v>
      </c>
    </row>
    <row r="3306" spans="1:28">
      <c r="A3306">
        <v>10</v>
      </c>
      <c r="B3306">
        <v>534</v>
      </c>
      <c r="C3306">
        <v>2008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42</v>
      </c>
      <c r="N3306">
        <v>99</v>
      </c>
      <c r="O3306">
        <v>99</v>
      </c>
      <c r="P3306">
        <v>9999</v>
      </c>
      <c r="Q3306">
        <v>90</v>
      </c>
      <c r="R3306">
        <v>122</v>
      </c>
      <c r="S3306">
        <v>122</v>
      </c>
      <c r="T3306">
        <v>0.28757307184612496</v>
      </c>
      <c r="U3306">
        <v>0.38134125981701722</v>
      </c>
      <c r="V3306">
        <v>5</v>
      </c>
      <c r="W3306">
        <v>42</v>
      </c>
      <c r="X3306">
        <v>209.51725485320495</v>
      </c>
      <c r="Y3306">
        <v>193.38442622950816</v>
      </c>
      <c r="Z3306">
        <v>193.38442622950816</v>
      </c>
      <c r="AA3306">
        <v>31.78259916867589</v>
      </c>
      <c r="AB3306">
        <v>0</v>
      </c>
    </row>
    <row r="3307" spans="1:28">
      <c r="A3307">
        <v>10</v>
      </c>
      <c r="B3307">
        <v>535</v>
      </c>
      <c r="C3307">
        <v>2008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43</v>
      </c>
      <c r="N3307">
        <v>99</v>
      </c>
      <c r="O3307">
        <v>99</v>
      </c>
      <c r="P3307">
        <v>9999</v>
      </c>
      <c r="Q3307">
        <v>108</v>
      </c>
      <c r="R3307">
        <v>151</v>
      </c>
      <c r="S3307">
        <v>151</v>
      </c>
      <c r="T3307">
        <v>0.35593060531774473</v>
      </c>
      <c r="U3307">
        <v>0.46677932657721921</v>
      </c>
      <c r="V3307">
        <v>5</v>
      </c>
      <c r="W3307">
        <v>43</v>
      </c>
      <c r="X3307">
        <v>207.20512581346463</v>
      </c>
      <c r="Y3307">
        <v>191.25033112582781</v>
      </c>
      <c r="Z3307">
        <v>191.25033112582781</v>
      </c>
      <c r="AA3307">
        <v>32.50746399093785</v>
      </c>
      <c r="AB3307">
        <v>0</v>
      </c>
    </row>
    <row r="3308" spans="1:28">
      <c r="A3308">
        <v>10</v>
      </c>
      <c r="B3308">
        <v>536</v>
      </c>
      <c r="C3308">
        <v>2008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44</v>
      </c>
      <c r="N3308">
        <v>99</v>
      </c>
      <c r="O3308">
        <v>99</v>
      </c>
      <c r="P3308">
        <v>9999</v>
      </c>
      <c r="Q3308">
        <v>155</v>
      </c>
      <c r="R3308">
        <v>197</v>
      </c>
      <c r="S3308">
        <v>197</v>
      </c>
      <c r="T3308">
        <v>0.46435979634169344</v>
      </c>
      <c r="U3308">
        <v>0.60666539115963092</v>
      </c>
      <c r="V3308">
        <v>5</v>
      </c>
      <c r="W3308">
        <v>44</v>
      </c>
      <c r="X3308">
        <v>206.41859748887725</v>
      </c>
      <c r="Y3308">
        <v>190.52436548223352</v>
      </c>
      <c r="Z3308">
        <v>190.52436548223352</v>
      </c>
      <c r="AA3308">
        <v>34.440995157515474</v>
      </c>
      <c r="AB3308">
        <v>0</v>
      </c>
    </row>
    <row r="3309" spans="1:28">
      <c r="A3309">
        <v>10</v>
      </c>
      <c r="B3309">
        <v>537</v>
      </c>
      <c r="C3309">
        <v>2008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45</v>
      </c>
      <c r="N3309">
        <v>99</v>
      </c>
      <c r="O3309">
        <v>99</v>
      </c>
      <c r="P3309">
        <v>9999</v>
      </c>
      <c r="Q3309">
        <v>179</v>
      </c>
      <c r="R3309">
        <v>282</v>
      </c>
      <c r="S3309">
        <v>282</v>
      </c>
      <c r="T3309">
        <v>0.66471808410333755</v>
      </c>
      <c r="U3309">
        <v>0.87214746663015519</v>
      </c>
      <c r="V3309">
        <v>9.2907801418439693</v>
      </c>
      <c r="W3309">
        <v>45</v>
      </c>
      <c r="X3309">
        <v>207.30350460647125</v>
      </c>
      <c r="Y3309">
        <v>191.34113475177321</v>
      </c>
      <c r="Z3309">
        <v>191.34113475177321</v>
      </c>
      <c r="AA3309">
        <v>34.50881287567239</v>
      </c>
      <c r="AB3309">
        <v>0</v>
      </c>
    </row>
    <row r="3310" spans="1:28">
      <c r="A3310">
        <v>10</v>
      </c>
      <c r="B3310">
        <v>538</v>
      </c>
      <c r="C3310">
        <v>2008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46</v>
      </c>
      <c r="N3310">
        <v>99</v>
      </c>
      <c r="O3310">
        <v>99</v>
      </c>
      <c r="P3310">
        <v>9999</v>
      </c>
      <c r="Q3310">
        <v>238</v>
      </c>
      <c r="R3310">
        <v>365</v>
      </c>
      <c r="S3310">
        <v>365</v>
      </c>
      <c r="T3310">
        <v>0.86036205921176689</v>
      </c>
      <c r="U3310">
        <v>1.1031417154209762</v>
      </c>
      <c r="V3310">
        <v>8</v>
      </c>
      <c r="W3310">
        <v>46</v>
      </c>
      <c r="X3310">
        <v>202.58359429495843</v>
      </c>
      <c r="Y3310">
        <v>186.98465753424671</v>
      </c>
      <c r="Z3310">
        <v>186.98465753424671</v>
      </c>
      <c r="AA3310">
        <v>34.643742010630561</v>
      </c>
      <c r="AB3310">
        <v>0</v>
      </c>
    </row>
    <row r="3311" spans="1:28">
      <c r="A3311">
        <v>10</v>
      </c>
      <c r="B3311">
        <v>539</v>
      </c>
      <c r="C3311">
        <v>2008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47</v>
      </c>
      <c r="N3311">
        <v>99</v>
      </c>
      <c r="O3311">
        <v>99</v>
      </c>
      <c r="P3311">
        <v>9999</v>
      </c>
      <c r="Q3311">
        <v>245</v>
      </c>
      <c r="R3311">
        <v>402</v>
      </c>
      <c r="S3311">
        <v>402</v>
      </c>
      <c r="T3311">
        <v>0.9475768432962477</v>
      </c>
      <c r="U3311">
        <v>1.1748101896665601</v>
      </c>
      <c r="V3311">
        <v>8</v>
      </c>
      <c r="W3311">
        <v>47</v>
      </c>
      <c r="X3311">
        <v>195.88784139971855</v>
      </c>
      <c r="Y3311">
        <v>180.80447761194031</v>
      </c>
      <c r="Z3311">
        <v>180.80447761194031</v>
      </c>
      <c r="AA3311">
        <v>35.052372753814872</v>
      </c>
      <c r="AB3311">
        <v>0</v>
      </c>
    </row>
    <row r="3312" spans="1:28">
      <c r="A3312">
        <v>10</v>
      </c>
      <c r="B3312">
        <v>540</v>
      </c>
      <c r="C3312">
        <v>2008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48</v>
      </c>
      <c r="N3312">
        <v>99</v>
      </c>
      <c r="O3312">
        <v>99</v>
      </c>
      <c r="P3312">
        <v>9999</v>
      </c>
      <c r="Q3312">
        <v>310</v>
      </c>
      <c r="R3312">
        <v>567</v>
      </c>
      <c r="S3312">
        <v>566</v>
      </c>
      <c r="T3312">
        <v>1.3365076371864979</v>
      </c>
      <c r="U3312">
        <v>1.623696642768393</v>
      </c>
      <c r="V3312">
        <v>8.3209876543209855</v>
      </c>
      <c r="W3312">
        <v>48.084805653710248</v>
      </c>
      <c r="X3312">
        <v>192.01648638268347</v>
      </c>
      <c r="Y3312">
        <v>177.16966490299819</v>
      </c>
      <c r="Z3312">
        <v>177.48268551236748</v>
      </c>
      <c r="AA3312">
        <v>35.391507194249499</v>
      </c>
    </row>
    <row r="3313" spans="1:28">
      <c r="A3313">
        <v>10</v>
      </c>
      <c r="B3313">
        <v>541</v>
      </c>
      <c r="C3313">
        <v>2008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49</v>
      </c>
      <c r="N3313">
        <v>99</v>
      </c>
      <c r="O3313">
        <v>99</v>
      </c>
      <c r="P3313">
        <v>9999</v>
      </c>
      <c r="Q3313">
        <v>354</v>
      </c>
      <c r="R3313">
        <v>694</v>
      </c>
      <c r="S3313">
        <v>694</v>
      </c>
      <c r="T3313">
        <v>1.6358664906656613</v>
      </c>
      <c r="U3313">
        <v>1.9422609095492305</v>
      </c>
      <c r="V3313">
        <v>8.2622478386167177</v>
      </c>
      <c r="W3313">
        <v>49</v>
      </c>
      <c r="X3313">
        <v>187.59183342127685</v>
      </c>
      <c r="Y3313">
        <v>173.14726224783868</v>
      </c>
      <c r="Z3313">
        <v>173.14726224783868</v>
      </c>
      <c r="AA3313">
        <v>35.589632953609801</v>
      </c>
      <c r="AB3313">
        <v>0</v>
      </c>
    </row>
    <row r="3314" spans="1:28">
      <c r="A3314">
        <v>10</v>
      </c>
      <c r="B3314">
        <v>542</v>
      </c>
      <c r="C3314">
        <v>2008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50</v>
      </c>
      <c r="N3314">
        <v>99</v>
      </c>
      <c r="O3314">
        <v>99</v>
      </c>
      <c r="P3314">
        <v>9999</v>
      </c>
      <c r="Q3314">
        <v>456</v>
      </c>
      <c r="R3314">
        <v>948</v>
      </c>
      <c r="S3314">
        <v>948</v>
      </c>
      <c r="T3314">
        <v>2.2345841976239864</v>
      </c>
      <c r="U3314">
        <v>2.6316456851578014</v>
      </c>
      <c r="V3314">
        <v>11.464135021097048</v>
      </c>
      <c r="W3314">
        <v>50</v>
      </c>
      <c r="X3314">
        <v>186.07366366325184</v>
      </c>
      <c r="Y3314">
        <v>171.74599156118109</v>
      </c>
      <c r="Z3314">
        <v>171.74599156118109</v>
      </c>
      <c r="AA3314">
        <v>34.944814461836906</v>
      </c>
      <c r="AB3314">
        <v>0</v>
      </c>
    </row>
    <row r="3315" spans="1:28">
      <c r="A3315">
        <v>10</v>
      </c>
      <c r="B3315">
        <v>543</v>
      </c>
      <c r="C3315">
        <v>2008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51</v>
      </c>
      <c r="N3315">
        <v>99</v>
      </c>
      <c r="O3315">
        <v>99</v>
      </c>
      <c r="P3315">
        <v>9999</v>
      </c>
      <c r="Q3315">
        <v>496</v>
      </c>
      <c r="R3315">
        <v>1154</v>
      </c>
      <c r="S3315">
        <v>1154</v>
      </c>
      <c r="T3315">
        <v>2.7201584009051478</v>
      </c>
      <c r="U3315">
        <v>3.0831085827329705</v>
      </c>
      <c r="V3315">
        <v>11.610051993067589</v>
      </c>
      <c r="W3315">
        <v>51</v>
      </c>
      <c r="X3315">
        <v>179.08072350916612</v>
      </c>
      <c r="Y3315">
        <v>165.29150779896017</v>
      </c>
      <c r="Z3315">
        <v>165.29150779896017</v>
      </c>
      <c r="AA3315">
        <v>34.523384393725657</v>
      </c>
      <c r="AB3315">
        <v>0</v>
      </c>
    </row>
    <row r="3316" spans="1:28">
      <c r="A3316">
        <v>10</v>
      </c>
      <c r="B3316">
        <v>544</v>
      </c>
      <c r="C3316">
        <v>2008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52</v>
      </c>
      <c r="N3316">
        <v>99</v>
      </c>
      <c r="O3316">
        <v>99</v>
      </c>
      <c r="P3316">
        <v>9999</v>
      </c>
      <c r="Q3316">
        <v>572</v>
      </c>
      <c r="R3316">
        <v>1517</v>
      </c>
      <c r="S3316">
        <v>1517</v>
      </c>
      <c r="T3316">
        <v>3.5758061474637004</v>
      </c>
      <c r="U3316">
        <v>3.9710913232057914</v>
      </c>
      <c r="V3316">
        <v>11.410019775873437</v>
      </c>
      <c r="W3316">
        <v>52</v>
      </c>
      <c r="X3316">
        <v>175.46484729583327</v>
      </c>
      <c r="Y3316">
        <v>161.95405405405387</v>
      </c>
      <c r="Z3316">
        <v>161.95405405405387</v>
      </c>
      <c r="AA3316">
        <v>34.133984978309371</v>
      </c>
      <c r="AB3316">
        <v>0</v>
      </c>
    </row>
    <row r="3317" spans="1:28">
      <c r="A3317">
        <v>10</v>
      </c>
      <c r="B3317">
        <v>545</v>
      </c>
      <c r="C3317">
        <v>2008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53</v>
      </c>
      <c r="N3317">
        <v>99</v>
      </c>
      <c r="O3317">
        <v>99</v>
      </c>
      <c r="P3317">
        <v>9999</v>
      </c>
      <c r="Q3317">
        <v>686</v>
      </c>
      <c r="R3317">
        <v>1818</v>
      </c>
      <c r="S3317">
        <v>1818</v>
      </c>
      <c r="T3317">
        <v>4.2853102017725826</v>
      </c>
      <c r="U3317">
        <v>4.6157180537008209</v>
      </c>
      <c r="V3317">
        <v>11.293729372937296</v>
      </c>
      <c r="W3317">
        <v>53</v>
      </c>
      <c r="X3317">
        <v>170.18105927602497</v>
      </c>
      <c r="Y3317">
        <v>157.07711771177097</v>
      </c>
      <c r="Z3317">
        <v>157.07711771177097</v>
      </c>
      <c r="AA3317">
        <v>33.354620332468009</v>
      </c>
      <c r="AB3317">
        <v>0</v>
      </c>
    </row>
    <row r="3318" spans="1:28">
      <c r="A3318">
        <v>10</v>
      </c>
      <c r="B3318">
        <v>546</v>
      </c>
      <c r="C3318">
        <v>2008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54</v>
      </c>
      <c r="N3318">
        <v>99</v>
      </c>
      <c r="O3318">
        <v>99</v>
      </c>
      <c r="P3318">
        <v>9999</v>
      </c>
      <c r="Q3318">
        <v>752</v>
      </c>
      <c r="R3318">
        <v>2283</v>
      </c>
      <c r="S3318">
        <v>2283</v>
      </c>
      <c r="T3318">
        <v>5.3813878936451056</v>
      </c>
      <c r="U3318">
        <v>5.6480447219037693</v>
      </c>
      <c r="V3318">
        <v>11.695137976346912</v>
      </c>
      <c r="W3318">
        <v>54</v>
      </c>
      <c r="X3318">
        <v>165.82806926128325</v>
      </c>
      <c r="Y3318">
        <v>153.05930792816471</v>
      </c>
      <c r="Z3318">
        <v>153.05930792816471</v>
      </c>
      <c r="AA3318">
        <v>32.966737571642845</v>
      </c>
      <c r="AB3318">
        <v>0</v>
      </c>
    </row>
    <row r="3319" spans="1:28">
      <c r="A3319">
        <v>10</v>
      </c>
      <c r="B3319">
        <v>547</v>
      </c>
      <c r="C3319">
        <v>2008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55</v>
      </c>
      <c r="N3319">
        <v>99</v>
      </c>
      <c r="O3319">
        <v>99</v>
      </c>
      <c r="P3319">
        <v>9999</v>
      </c>
      <c r="Q3319">
        <v>869</v>
      </c>
      <c r="R3319">
        <v>3019</v>
      </c>
      <c r="S3319">
        <v>3019</v>
      </c>
      <c r="T3319">
        <v>7.1162549500282868</v>
      </c>
      <c r="U3319">
        <v>7.2631392081558257</v>
      </c>
      <c r="V3319">
        <v>16.761179198410069</v>
      </c>
      <c r="W3319">
        <v>55</v>
      </c>
      <c r="X3319">
        <v>161.26015911505939</v>
      </c>
      <c r="Y3319">
        <v>148.84312686320001</v>
      </c>
      <c r="Z3319">
        <v>148.84312686320001</v>
      </c>
      <c r="AA3319">
        <v>32.012635821342798</v>
      </c>
      <c r="AB3319">
        <v>0</v>
      </c>
    </row>
    <row r="3320" spans="1:28">
      <c r="A3320">
        <v>10</v>
      </c>
      <c r="B3320">
        <v>548</v>
      </c>
      <c r="C3320">
        <v>2008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56</v>
      </c>
      <c r="N3320">
        <v>99</v>
      </c>
      <c r="O3320">
        <v>99</v>
      </c>
      <c r="P3320">
        <v>9999</v>
      </c>
      <c r="Q3320">
        <v>930</v>
      </c>
      <c r="R3320">
        <v>3658</v>
      </c>
      <c r="S3320">
        <v>3658</v>
      </c>
      <c r="T3320">
        <v>8.6224778427305289</v>
      </c>
      <c r="U3320">
        <v>8.682139438758897</v>
      </c>
      <c r="V3320">
        <v>15.02323674138874</v>
      </c>
      <c r="W3320">
        <v>56</v>
      </c>
      <c r="X3320">
        <v>159.09219881682341</v>
      </c>
      <c r="Y3320">
        <v>146.84209950792763</v>
      </c>
      <c r="Z3320">
        <v>146.84209950792763</v>
      </c>
      <c r="AA3320">
        <v>30.860637185052969</v>
      </c>
      <c r="AB3320">
        <v>0</v>
      </c>
    </row>
    <row r="3321" spans="1:28">
      <c r="A3321">
        <v>10</v>
      </c>
      <c r="B3321">
        <v>549</v>
      </c>
      <c r="C3321">
        <v>2008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57</v>
      </c>
      <c r="N3321">
        <v>99</v>
      </c>
      <c r="O3321">
        <v>99</v>
      </c>
      <c r="P3321">
        <v>9999</v>
      </c>
      <c r="Q3321">
        <v>892</v>
      </c>
      <c r="R3321">
        <v>3587</v>
      </c>
      <c r="S3321">
        <v>3587</v>
      </c>
      <c r="T3321">
        <v>8.4551197435413883</v>
      </c>
      <c r="U3321">
        <v>8.3320226170446432</v>
      </c>
      <c r="V3321">
        <v>14.924170616113749</v>
      </c>
      <c r="W3321">
        <v>57</v>
      </c>
      <c r="X3321">
        <v>155.69866627441479</v>
      </c>
      <c r="Y3321">
        <v>143.70986897128515</v>
      </c>
      <c r="Z3321">
        <v>143.70986897128515</v>
      </c>
      <c r="AA3321">
        <v>29.314446993245387</v>
      </c>
      <c r="AB3321">
        <v>0</v>
      </c>
    </row>
    <row r="3322" spans="1:28">
      <c r="A3322">
        <v>10</v>
      </c>
      <c r="B3322">
        <v>550</v>
      </c>
      <c r="C3322">
        <v>2008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58</v>
      </c>
      <c r="N3322">
        <v>99</v>
      </c>
      <c r="O3322">
        <v>99</v>
      </c>
      <c r="P3322">
        <v>9999</v>
      </c>
      <c r="Q3322">
        <v>977</v>
      </c>
      <c r="R3322">
        <v>4246</v>
      </c>
      <c r="S3322">
        <v>4246</v>
      </c>
      <c r="T3322">
        <v>10.008485762775788</v>
      </c>
      <c r="U3322">
        <v>9.6751664388787226</v>
      </c>
      <c r="V3322">
        <v>15.181111634479514</v>
      </c>
      <c r="W3322">
        <v>58</v>
      </c>
      <c r="X3322">
        <v>152.73700976101873</v>
      </c>
      <c r="Y3322">
        <v>140.97626000942105</v>
      </c>
      <c r="Z3322">
        <v>140.97626000942105</v>
      </c>
      <c r="AA3322">
        <v>28.04385119716915</v>
      </c>
      <c r="AB3322">
        <v>0</v>
      </c>
    </row>
    <row r="3323" spans="1:28">
      <c r="A3323">
        <v>10</v>
      </c>
      <c r="B3323">
        <v>551</v>
      </c>
      <c r="C3323">
        <v>2008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59</v>
      </c>
      <c r="N3323">
        <v>99</v>
      </c>
      <c r="O3323">
        <v>99</v>
      </c>
      <c r="P3323">
        <v>9999</v>
      </c>
      <c r="Q3323">
        <v>980</v>
      </c>
      <c r="R3323">
        <v>4186</v>
      </c>
      <c r="S3323">
        <v>4186</v>
      </c>
      <c r="T3323">
        <v>9.8670563831793316</v>
      </c>
      <c r="U3323">
        <v>9.3709439486423012</v>
      </c>
      <c r="V3323">
        <v>14.914476827520311</v>
      </c>
      <c r="W3323">
        <v>59</v>
      </c>
      <c r="X3323">
        <v>150.05481823278245</v>
      </c>
      <c r="Y3323">
        <v>138.50059722885797</v>
      </c>
      <c r="Z3323">
        <v>138.50059722885797</v>
      </c>
      <c r="AA3323">
        <v>26.937435912449033</v>
      </c>
      <c r="AB3323">
        <v>0</v>
      </c>
    </row>
    <row r="3324" spans="1:28">
      <c r="A3324">
        <v>10</v>
      </c>
      <c r="B3324">
        <v>552</v>
      </c>
      <c r="C3324">
        <v>2008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60</v>
      </c>
      <c r="N3324">
        <v>99</v>
      </c>
      <c r="O3324">
        <v>99</v>
      </c>
      <c r="P3324">
        <v>9999</v>
      </c>
      <c r="Q3324">
        <v>876</v>
      </c>
      <c r="R3324">
        <v>3845</v>
      </c>
      <c r="S3324">
        <v>3845</v>
      </c>
      <c r="T3324">
        <v>9.0632660758061512</v>
      </c>
      <c r="U3324">
        <v>8.4292696570307903</v>
      </c>
      <c r="V3324">
        <v>18.086085825747723</v>
      </c>
      <c r="W3324">
        <v>60</v>
      </c>
      <c r="X3324">
        <v>146.94656284209222</v>
      </c>
      <c r="Y3324">
        <v>135.63167750325087</v>
      </c>
      <c r="Z3324">
        <v>135.63167750325087</v>
      </c>
      <c r="AA3324">
        <v>26.096798709951486</v>
      </c>
      <c r="AB3324">
        <v>0</v>
      </c>
    </row>
    <row r="3325" spans="1:28">
      <c r="A3325">
        <v>10</v>
      </c>
      <c r="B3325">
        <v>553</v>
      </c>
      <c r="C3325">
        <v>2008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61</v>
      </c>
      <c r="N3325">
        <v>99</v>
      </c>
      <c r="O3325">
        <v>99</v>
      </c>
      <c r="P3325">
        <v>9999</v>
      </c>
      <c r="Q3325">
        <v>774</v>
      </c>
      <c r="R3325">
        <v>3239</v>
      </c>
      <c r="S3325">
        <v>3239</v>
      </c>
      <c r="T3325">
        <v>7.6348293418819555</v>
      </c>
      <c r="U3325">
        <v>6.9900910495111015</v>
      </c>
      <c r="V3325">
        <v>18.239580117320155</v>
      </c>
      <c r="W3325">
        <v>61</v>
      </c>
      <c r="X3325">
        <v>144.65642024660838</v>
      </c>
      <c r="Y3325">
        <v>133.5178758876196</v>
      </c>
      <c r="Z3325">
        <v>133.5178758876196</v>
      </c>
      <c r="AA3325">
        <v>25.524266250767727</v>
      </c>
      <c r="AB3325">
        <v>0</v>
      </c>
    </row>
    <row r="3326" spans="1:28">
      <c r="A3326">
        <v>10</v>
      </c>
      <c r="B3326">
        <v>554</v>
      </c>
      <c r="C3326">
        <v>2008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62</v>
      </c>
      <c r="N3326">
        <v>99</v>
      </c>
      <c r="O3326">
        <v>99</v>
      </c>
      <c r="P3326">
        <v>9999</v>
      </c>
      <c r="Q3326">
        <v>663</v>
      </c>
      <c r="R3326">
        <v>2775</v>
      </c>
      <c r="S3326">
        <v>2775</v>
      </c>
      <c r="T3326">
        <v>6.5411088063360356</v>
      </c>
      <c r="U3326">
        <v>5.9053109458950388</v>
      </c>
      <c r="V3326">
        <v>18.625225225225226</v>
      </c>
      <c r="W3326">
        <v>62</v>
      </c>
      <c r="X3326">
        <v>142.64140630337781</v>
      </c>
      <c r="Y3326">
        <v>131.65801801801803</v>
      </c>
      <c r="Z3326">
        <v>131.65801801801803</v>
      </c>
      <c r="AA3326">
        <v>24.827433817163445</v>
      </c>
      <c r="AB3326">
        <v>0</v>
      </c>
    </row>
    <row r="3327" spans="1:28">
      <c r="A3327">
        <v>10</v>
      </c>
      <c r="B3327">
        <v>555</v>
      </c>
      <c r="C3327">
        <v>2008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63</v>
      </c>
      <c r="N3327">
        <v>99</v>
      </c>
      <c r="O3327">
        <v>99</v>
      </c>
      <c r="P3327">
        <v>9999</v>
      </c>
      <c r="Q3327">
        <v>508</v>
      </c>
      <c r="R3327">
        <v>1597</v>
      </c>
      <c r="S3327">
        <v>1597</v>
      </c>
      <c r="T3327">
        <v>3.7643786535923054</v>
      </c>
      <c r="U3327">
        <v>3.3587913740574367</v>
      </c>
      <c r="V3327">
        <v>18.54038822792737</v>
      </c>
      <c r="W3327">
        <v>63</v>
      </c>
      <c r="X3327">
        <v>140.97559684972703</v>
      </c>
      <c r="Y3327">
        <v>130.12047589229803</v>
      </c>
      <c r="Z3327">
        <v>130.12047589229803</v>
      </c>
      <c r="AA3327">
        <v>24.463886466348956</v>
      </c>
      <c r="AB3327">
        <v>0</v>
      </c>
    </row>
    <row r="3328" spans="1:28">
      <c r="A3328">
        <v>10</v>
      </c>
      <c r="B3328">
        <v>556</v>
      </c>
      <c r="C3328">
        <v>2008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64</v>
      </c>
      <c r="N3328">
        <v>99</v>
      </c>
      <c r="O3328">
        <v>99</v>
      </c>
      <c r="P3328">
        <v>9999</v>
      </c>
      <c r="Q3328">
        <v>362</v>
      </c>
      <c r="R3328">
        <v>812</v>
      </c>
      <c r="S3328">
        <v>812</v>
      </c>
      <c r="T3328">
        <v>1.9140109372053551</v>
      </c>
      <c r="U3328">
        <v>1.6889967410886837</v>
      </c>
      <c r="V3328">
        <v>19.524630541871922</v>
      </c>
      <c r="W3328">
        <v>64</v>
      </c>
      <c r="X3328">
        <v>139.42434447534012</v>
      </c>
      <c r="Y3328">
        <v>128.68866995073901</v>
      </c>
      <c r="Z3328">
        <v>128.68866995073901</v>
      </c>
      <c r="AA3328">
        <v>22.328285529438205</v>
      </c>
      <c r="AB3328">
        <v>0</v>
      </c>
    </row>
    <row r="3329" spans="1:28">
      <c r="A3329">
        <v>10</v>
      </c>
      <c r="B3329">
        <v>557</v>
      </c>
      <c r="C3329">
        <v>2008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65</v>
      </c>
      <c r="N3329">
        <v>99</v>
      </c>
      <c r="O3329">
        <v>99</v>
      </c>
      <c r="P3329">
        <v>9999</v>
      </c>
      <c r="Q3329">
        <v>223</v>
      </c>
      <c r="R3329">
        <v>445</v>
      </c>
      <c r="S3329">
        <v>445</v>
      </c>
      <c r="T3329">
        <v>1.0489345653403737</v>
      </c>
      <c r="U3329">
        <v>0.9203273015492438</v>
      </c>
      <c r="V3329">
        <v>19.395505617977527</v>
      </c>
      <c r="W3329">
        <v>65</v>
      </c>
      <c r="X3329">
        <v>138.6270953291052</v>
      </c>
      <c r="Y3329">
        <v>127.9528089887641</v>
      </c>
      <c r="Z3329">
        <v>127.9528089887641</v>
      </c>
      <c r="AA3329">
        <v>20.62855493306343</v>
      </c>
      <c r="AB3329">
        <v>0</v>
      </c>
    </row>
    <row r="3330" spans="1:28">
      <c r="A3330">
        <v>10</v>
      </c>
      <c r="B3330">
        <v>558</v>
      </c>
      <c r="C3330">
        <v>2008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66</v>
      </c>
      <c r="N3330">
        <v>99</v>
      </c>
      <c r="O3330">
        <v>99</v>
      </c>
      <c r="P3330">
        <v>9999</v>
      </c>
    </row>
    <row r="3331" spans="1:28">
      <c r="A3331">
        <v>10</v>
      </c>
      <c r="B3331">
        <v>559</v>
      </c>
      <c r="C3331">
        <v>2008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67</v>
      </c>
      <c r="N3331">
        <v>99</v>
      </c>
      <c r="O3331">
        <v>99</v>
      </c>
      <c r="P3331">
        <v>9999</v>
      </c>
    </row>
    <row r="3332" spans="1:28">
      <c r="A3332">
        <v>10</v>
      </c>
      <c r="B3332">
        <v>560</v>
      </c>
      <c r="C3332">
        <v>2008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68</v>
      </c>
      <c r="N3332">
        <v>99</v>
      </c>
      <c r="O3332">
        <v>99</v>
      </c>
      <c r="P3332">
        <v>9999</v>
      </c>
    </row>
    <row r="3333" spans="1:28">
      <c r="A3333">
        <v>10</v>
      </c>
      <c r="B3333">
        <v>561</v>
      </c>
      <c r="C3333">
        <v>2007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0</v>
      </c>
      <c r="N3333">
        <v>99</v>
      </c>
      <c r="O3333">
        <v>99</v>
      </c>
      <c r="P3333">
        <v>9999</v>
      </c>
      <c r="Q3333">
        <v>104</v>
      </c>
      <c r="R3333">
        <v>159</v>
      </c>
      <c r="S3333">
        <v>0</v>
      </c>
      <c r="T3333">
        <v>0.36212079803224928</v>
      </c>
      <c r="U3333">
        <v>0</v>
      </c>
      <c r="V3333">
        <v>92.880503144654099</v>
      </c>
      <c r="X3333">
        <v>132.87543353979709</v>
      </c>
      <c r="Y3333">
        <v>0</v>
      </c>
    </row>
    <row r="3334" spans="1:28">
      <c r="A3334">
        <v>10</v>
      </c>
      <c r="B3334">
        <v>562</v>
      </c>
      <c r="C3334">
        <v>2007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35</v>
      </c>
      <c r="N3334">
        <v>99</v>
      </c>
      <c r="O3334">
        <v>99</v>
      </c>
      <c r="P3334">
        <v>9999</v>
      </c>
      <c r="Q3334">
        <v>34</v>
      </c>
      <c r="R3334">
        <v>39</v>
      </c>
      <c r="S3334">
        <v>39</v>
      </c>
      <c r="T3334">
        <v>8.8822082536212099E-2</v>
      </c>
      <c r="U3334">
        <v>0.12588740794772069</v>
      </c>
      <c r="V3334">
        <v>2</v>
      </c>
      <c r="W3334">
        <v>35</v>
      </c>
      <c r="X3334">
        <v>226.31608189571344</v>
      </c>
      <c r="Y3334">
        <v>208.8897435897436</v>
      </c>
      <c r="Z3334">
        <v>208.8897435897436</v>
      </c>
      <c r="AA3334">
        <v>43.258257221979846</v>
      </c>
      <c r="AB3334">
        <v>0</v>
      </c>
    </row>
    <row r="3335" spans="1:28">
      <c r="A3335">
        <v>10</v>
      </c>
      <c r="B3335">
        <v>563</v>
      </c>
      <c r="C3335">
        <v>2007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36</v>
      </c>
      <c r="N3335">
        <v>99</v>
      </c>
      <c r="O3335">
        <v>99</v>
      </c>
      <c r="P3335">
        <v>9999</v>
      </c>
      <c r="Q3335">
        <v>16</v>
      </c>
      <c r="R3335">
        <v>16</v>
      </c>
      <c r="S3335">
        <v>16</v>
      </c>
      <c r="T3335">
        <v>3.6439828732804949E-2</v>
      </c>
      <c r="U3335">
        <v>5.3532319510143811E-2</v>
      </c>
      <c r="V3335">
        <v>2</v>
      </c>
      <c r="W3335">
        <v>36</v>
      </c>
      <c r="X3335">
        <v>234.58152762730225</v>
      </c>
      <c r="Y3335">
        <v>216.51875000000001</v>
      </c>
      <c r="Z3335">
        <v>216.51875000000001</v>
      </c>
      <c r="AA3335">
        <v>34.485834388013693</v>
      </c>
      <c r="AB3335">
        <v>0</v>
      </c>
    </row>
    <row r="3336" spans="1:28">
      <c r="A3336">
        <v>10</v>
      </c>
      <c r="B3336">
        <v>564</v>
      </c>
      <c r="C3336">
        <v>2007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37</v>
      </c>
      <c r="N3336">
        <v>99</v>
      </c>
      <c r="O3336">
        <v>99</v>
      </c>
      <c r="P3336">
        <v>9999</v>
      </c>
      <c r="Q3336">
        <v>14</v>
      </c>
      <c r="R3336">
        <v>15</v>
      </c>
      <c r="S3336">
        <v>15</v>
      </c>
      <c r="T3336">
        <v>3.4162339437004641E-2</v>
      </c>
      <c r="U3336">
        <v>4.5795220419785315E-2</v>
      </c>
      <c r="V3336">
        <v>2</v>
      </c>
      <c r="W3336">
        <v>37</v>
      </c>
      <c r="X3336">
        <v>214.0556157457566</v>
      </c>
      <c r="Y3336">
        <v>197.57333333333335</v>
      </c>
      <c r="Z3336">
        <v>197.57333333333335</v>
      </c>
      <c r="AA3336">
        <v>46.78510399214202</v>
      </c>
      <c r="AB3336">
        <v>0</v>
      </c>
    </row>
    <row r="3337" spans="1:28">
      <c r="A3337">
        <v>10</v>
      </c>
      <c r="B3337">
        <v>565</v>
      </c>
      <c r="C3337">
        <v>2007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38</v>
      </c>
      <c r="N3337">
        <v>99</v>
      </c>
      <c r="O3337">
        <v>99</v>
      </c>
      <c r="P3337">
        <v>9999</v>
      </c>
      <c r="Q3337">
        <v>42</v>
      </c>
      <c r="R3337">
        <v>48</v>
      </c>
      <c r="S3337">
        <v>48</v>
      </c>
      <c r="T3337">
        <v>0.10931948619841483</v>
      </c>
      <c r="U3337">
        <v>0.15710467893302577</v>
      </c>
      <c r="V3337">
        <v>2</v>
      </c>
      <c r="W3337">
        <v>38</v>
      </c>
      <c r="X3337">
        <v>229.48040808956296</v>
      </c>
      <c r="Y3337">
        <v>211.81041666666661</v>
      </c>
      <c r="Z3337">
        <v>211.81041666666661</v>
      </c>
      <c r="AA3337">
        <v>31.236698766457568</v>
      </c>
      <c r="AB3337">
        <v>0</v>
      </c>
    </row>
    <row r="3338" spans="1:28">
      <c r="A3338">
        <v>10</v>
      </c>
      <c r="B3338">
        <v>566</v>
      </c>
      <c r="C3338">
        <v>2007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39</v>
      </c>
      <c r="N3338">
        <v>99</v>
      </c>
      <c r="O3338">
        <v>99</v>
      </c>
      <c r="P3338">
        <v>9999</v>
      </c>
      <c r="Q3338">
        <v>44</v>
      </c>
      <c r="R3338">
        <v>49</v>
      </c>
      <c r="S3338">
        <v>49</v>
      </c>
      <c r="T3338">
        <v>0.11159697549421524</v>
      </c>
      <c r="U3338">
        <v>0.15518856092382979</v>
      </c>
      <c r="V3338">
        <v>2</v>
      </c>
      <c r="W3338">
        <v>39</v>
      </c>
      <c r="X3338">
        <v>222.05540937935297</v>
      </c>
      <c r="Y3338">
        <v>204.95714285714297</v>
      </c>
      <c r="Z3338">
        <v>204.95714285714297</v>
      </c>
      <c r="AA3338">
        <v>27.564395846224208</v>
      </c>
      <c r="AB3338">
        <v>0</v>
      </c>
    </row>
    <row r="3339" spans="1:28">
      <c r="A3339">
        <v>10</v>
      </c>
      <c r="B3339">
        <v>567</v>
      </c>
      <c r="C3339">
        <v>2007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40</v>
      </c>
      <c r="N3339">
        <v>99</v>
      </c>
      <c r="O3339">
        <v>99</v>
      </c>
      <c r="P3339">
        <v>9999</v>
      </c>
      <c r="Q3339">
        <v>65</v>
      </c>
      <c r="R3339">
        <v>77</v>
      </c>
      <c r="S3339">
        <v>77</v>
      </c>
      <c r="T3339">
        <v>0.17536667577662379</v>
      </c>
      <c r="U3339">
        <v>0.23926596485960089</v>
      </c>
      <c r="V3339">
        <v>5</v>
      </c>
      <c r="W3339">
        <v>40</v>
      </c>
      <c r="X3339">
        <v>217.86523335819095</v>
      </c>
      <c r="Y3339">
        <v>201.08961038961033</v>
      </c>
      <c r="Z3339">
        <v>201.08961038961033</v>
      </c>
      <c r="AA3339">
        <v>33.429987255459331</v>
      </c>
      <c r="AB3339">
        <v>0</v>
      </c>
    </row>
    <row r="3340" spans="1:28">
      <c r="A3340">
        <v>10</v>
      </c>
      <c r="B3340">
        <v>568</v>
      </c>
      <c r="C3340">
        <v>2007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41</v>
      </c>
      <c r="N3340">
        <v>99</v>
      </c>
      <c r="O3340">
        <v>99</v>
      </c>
      <c r="P3340">
        <v>9999</v>
      </c>
      <c r="Q3340">
        <v>68</v>
      </c>
      <c r="R3340">
        <v>86</v>
      </c>
      <c r="S3340">
        <v>86</v>
      </c>
      <c r="T3340">
        <v>0.19586407943882661</v>
      </c>
      <c r="U3340">
        <v>0.2661580630160838</v>
      </c>
      <c r="V3340">
        <v>5</v>
      </c>
      <c r="W3340">
        <v>41</v>
      </c>
      <c r="X3340">
        <v>216.98959409408155</v>
      </c>
      <c r="Y3340">
        <v>200.28139534883721</v>
      </c>
      <c r="Z3340">
        <v>200.28139534883721</v>
      </c>
      <c r="AA3340">
        <v>36.956103790244569</v>
      </c>
      <c r="AB3340">
        <v>0</v>
      </c>
    </row>
    <row r="3341" spans="1:28">
      <c r="A3341">
        <v>10</v>
      </c>
      <c r="B3341">
        <v>569</v>
      </c>
      <c r="C3341">
        <v>2007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42</v>
      </c>
      <c r="N3341">
        <v>99</v>
      </c>
      <c r="O3341">
        <v>99</v>
      </c>
      <c r="P3341">
        <v>9999</v>
      </c>
      <c r="Q3341">
        <v>89</v>
      </c>
      <c r="R3341">
        <v>110</v>
      </c>
      <c r="S3341">
        <v>110</v>
      </c>
      <c r="T3341">
        <v>0.25052382253803401</v>
      </c>
      <c r="U3341">
        <v>0.33926414609274858</v>
      </c>
      <c r="V3341">
        <v>5</v>
      </c>
      <c r="W3341">
        <v>42</v>
      </c>
      <c r="X3341">
        <v>216.24347483502424</v>
      </c>
      <c r="Y3341">
        <v>199.59272727272725</v>
      </c>
      <c r="Z3341">
        <v>199.59272727272725</v>
      </c>
      <c r="AA3341">
        <v>35.236395721910824</v>
      </c>
      <c r="AB3341">
        <v>0</v>
      </c>
    </row>
    <row r="3342" spans="1:28">
      <c r="A3342">
        <v>10</v>
      </c>
      <c r="B3342">
        <v>570</v>
      </c>
      <c r="C3342">
        <v>2007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43</v>
      </c>
      <c r="N3342">
        <v>99</v>
      </c>
      <c r="O3342">
        <v>99</v>
      </c>
      <c r="P3342">
        <v>9999</v>
      </c>
      <c r="Q3342">
        <v>113</v>
      </c>
      <c r="R3342">
        <v>153</v>
      </c>
      <c r="S3342">
        <v>153</v>
      </c>
      <c r="T3342">
        <v>0.34845586225744746</v>
      </c>
      <c r="U3342">
        <v>0.4723725374735121</v>
      </c>
      <c r="V3342">
        <v>5.614379084967319</v>
      </c>
      <c r="W3342">
        <v>43</v>
      </c>
      <c r="X3342">
        <v>216.46662276322587</v>
      </c>
      <c r="Y3342">
        <v>199.79869281045745</v>
      </c>
      <c r="Z3342">
        <v>199.79869281045745</v>
      </c>
      <c r="AA3342">
        <v>33.828104467824723</v>
      </c>
      <c r="AB3342">
        <v>0</v>
      </c>
    </row>
    <row r="3343" spans="1:28">
      <c r="A3343">
        <v>10</v>
      </c>
      <c r="B3343">
        <v>571</v>
      </c>
      <c r="C3343">
        <v>2007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44</v>
      </c>
      <c r="N3343">
        <v>99</v>
      </c>
      <c r="O3343">
        <v>99</v>
      </c>
      <c r="P3343">
        <v>9999</v>
      </c>
      <c r="Q3343">
        <v>161</v>
      </c>
      <c r="R3343">
        <v>217</v>
      </c>
      <c r="S3343">
        <v>217</v>
      </c>
      <c r="T3343">
        <v>0.49421517718866714</v>
      </c>
      <c r="U3343">
        <v>0.64418342212711699</v>
      </c>
      <c r="V3343">
        <v>5.4331797235023043</v>
      </c>
      <c r="W3343">
        <v>44</v>
      </c>
      <c r="X3343">
        <v>208.1361618844582</v>
      </c>
      <c r="Y3343">
        <v>192.10967741935471</v>
      </c>
      <c r="Z3343">
        <v>192.10967741935471</v>
      </c>
      <c r="AA3343">
        <v>32.998650278041751</v>
      </c>
      <c r="AB3343">
        <v>0</v>
      </c>
    </row>
    <row r="3344" spans="1:28">
      <c r="A3344">
        <v>10</v>
      </c>
      <c r="B3344">
        <v>572</v>
      </c>
      <c r="C3344">
        <v>2007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45</v>
      </c>
      <c r="N3344">
        <v>99</v>
      </c>
      <c r="O3344">
        <v>99</v>
      </c>
      <c r="P3344">
        <v>9999</v>
      </c>
      <c r="Q3344">
        <v>197</v>
      </c>
      <c r="R3344">
        <v>285</v>
      </c>
      <c r="S3344">
        <v>285</v>
      </c>
      <c r="T3344">
        <v>0.64908444930308817</v>
      </c>
      <c r="U3344">
        <v>0.84300848019746899</v>
      </c>
      <c r="V3344">
        <v>8</v>
      </c>
      <c r="W3344">
        <v>45</v>
      </c>
      <c r="X3344">
        <v>207.38856893045164</v>
      </c>
      <c r="Y3344">
        <v>191.41964912280699</v>
      </c>
      <c r="Z3344">
        <v>191.41964912280699</v>
      </c>
      <c r="AA3344">
        <v>33.32056369254812</v>
      </c>
      <c r="AB3344">
        <v>0</v>
      </c>
    </row>
    <row r="3345" spans="1:28">
      <c r="A3345">
        <v>10</v>
      </c>
      <c r="B3345">
        <v>573</v>
      </c>
      <c r="C3345">
        <v>2007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46</v>
      </c>
      <c r="N3345">
        <v>99</v>
      </c>
      <c r="O3345">
        <v>99</v>
      </c>
      <c r="P3345">
        <v>9999</v>
      </c>
      <c r="Q3345">
        <v>218</v>
      </c>
      <c r="R3345">
        <v>358</v>
      </c>
      <c r="S3345">
        <v>358</v>
      </c>
      <c r="T3345">
        <v>0.81534116789651101</v>
      </c>
      <c r="U3345">
        <v>1.0354114524240956</v>
      </c>
      <c r="V3345">
        <v>8</v>
      </c>
      <c r="W3345">
        <v>46</v>
      </c>
      <c r="X3345">
        <v>202.78119079755712</v>
      </c>
      <c r="Y3345">
        <v>187.16703910614515</v>
      </c>
      <c r="Z3345">
        <v>187.16703910614515</v>
      </c>
      <c r="AA3345">
        <v>32.637190077415141</v>
      </c>
      <c r="AB3345">
        <v>0</v>
      </c>
    </row>
    <row r="3346" spans="1:28">
      <c r="A3346">
        <v>10</v>
      </c>
      <c r="B3346">
        <v>574</v>
      </c>
      <c r="C3346">
        <v>2007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47</v>
      </c>
      <c r="N3346">
        <v>99</v>
      </c>
      <c r="O3346">
        <v>99</v>
      </c>
      <c r="P3346">
        <v>9999</v>
      </c>
      <c r="Q3346">
        <v>264</v>
      </c>
      <c r="R3346">
        <v>419</v>
      </c>
      <c r="S3346">
        <v>419</v>
      </c>
      <c r="T3346">
        <v>0.95426801494032976</v>
      </c>
      <c r="U3346">
        <v>1.1970684568854211</v>
      </c>
      <c r="V3346">
        <v>8</v>
      </c>
      <c r="W3346">
        <v>47</v>
      </c>
      <c r="X3346">
        <v>200.31002981354243</v>
      </c>
      <c r="Y3346">
        <v>184.88615751789976</v>
      </c>
      <c r="Z3346">
        <v>184.88615751789976</v>
      </c>
      <c r="AA3346">
        <v>31.042941223308791</v>
      </c>
      <c r="AB3346">
        <v>0</v>
      </c>
    </row>
    <row r="3347" spans="1:28">
      <c r="A3347">
        <v>10</v>
      </c>
      <c r="B3347">
        <v>575</v>
      </c>
      <c r="C3347">
        <v>2007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48</v>
      </c>
      <c r="N3347">
        <v>99</v>
      </c>
      <c r="O3347">
        <v>99</v>
      </c>
      <c r="P3347">
        <v>9999</v>
      </c>
      <c r="Q3347">
        <v>329</v>
      </c>
      <c r="R3347">
        <v>554</v>
      </c>
      <c r="S3347">
        <v>554</v>
      </c>
      <c r="T3347">
        <v>1.2617290698733721</v>
      </c>
      <c r="U3347">
        <v>1.5365798440116141</v>
      </c>
      <c r="V3347">
        <v>8.1642599277978345</v>
      </c>
      <c r="W3347">
        <v>48</v>
      </c>
      <c r="X3347">
        <v>194.46573917260864</v>
      </c>
      <c r="Y3347">
        <v>179.49187725631765</v>
      </c>
      <c r="Z3347">
        <v>179.49187725631765</v>
      </c>
      <c r="AA3347">
        <v>34.555278098871753</v>
      </c>
      <c r="AB3347">
        <v>0</v>
      </c>
    </row>
    <row r="3348" spans="1:28">
      <c r="A3348">
        <v>10</v>
      </c>
      <c r="B3348">
        <v>576</v>
      </c>
      <c r="C3348">
        <v>2007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49</v>
      </c>
      <c r="N3348">
        <v>99</v>
      </c>
      <c r="O3348">
        <v>99</v>
      </c>
      <c r="P3348">
        <v>9999</v>
      </c>
      <c r="Q3348">
        <v>383</v>
      </c>
      <c r="R3348">
        <v>761</v>
      </c>
      <c r="S3348">
        <v>761</v>
      </c>
      <c r="T3348">
        <v>1.7331693541040347</v>
      </c>
      <c r="U3348">
        <v>2.0831416893395702</v>
      </c>
      <c r="V3348">
        <v>8.1195795006570304</v>
      </c>
      <c r="W3348">
        <v>49</v>
      </c>
      <c r="X3348">
        <v>191.92514838347796</v>
      </c>
      <c r="Y3348">
        <v>177.14691195794998</v>
      </c>
      <c r="Z3348">
        <v>177.14691195794998</v>
      </c>
      <c r="AA3348">
        <v>34.13755268915191</v>
      </c>
      <c r="AB3348">
        <v>0</v>
      </c>
    </row>
    <row r="3349" spans="1:28">
      <c r="A3349">
        <v>10</v>
      </c>
      <c r="B3349">
        <v>577</v>
      </c>
      <c r="C3349">
        <v>2007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50</v>
      </c>
      <c r="N3349">
        <v>99</v>
      </c>
      <c r="O3349">
        <v>99</v>
      </c>
      <c r="P3349">
        <v>9999</v>
      </c>
      <c r="Q3349">
        <v>456</v>
      </c>
      <c r="R3349">
        <v>1022</v>
      </c>
      <c r="S3349">
        <v>1022</v>
      </c>
      <c r="T3349">
        <v>2.3275940603079159</v>
      </c>
      <c r="U3349">
        <v>2.7225162733661898</v>
      </c>
      <c r="V3349">
        <v>11.430528375733855</v>
      </c>
      <c r="W3349">
        <v>50</v>
      </c>
      <c r="X3349">
        <v>186.77438710238235</v>
      </c>
      <c r="Y3349">
        <v>172.39275929549905</v>
      </c>
      <c r="Z3349">
        <v>172.39275929549905</v>
      </c>
      <c r="AA3349">
        <v>33.726951054247699</v>
      </c>
      <c r="AB3349">
        <v>0</v>
      </c>
    </row>
    <row r="3350" spans="1:28">
      <c r="A3350">
        <v>10</v>
      </c>
      <c r="B3350">
        <v>578</v>
      </c>
      <c r="C3350">
        <v>2007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51</v>
      </c>
      <c r="N3350">
        <v>99</v>
      </c>
      <c r="O3350">
        <v>99</v>
      </c>
      <c r="P3350">
        <v>9999</v>
      </c>
      <c r="Q3350">
        <v>530</v>
      </c>
      <c r="R3350">
        <v>1143</v>
      </c>
      <c r="S3350">
        <v>1143</v>
      </c>
      <c r="T3350">
        <v>2.6031702650997546</v>
      </c>
      <c r="U3350">
        <v>2.955527040079641</v>
      </c>
      <c r="V3350">
        <v>11.23097112860893</v>
      </c>
      <c r="W3350">
        <v>51</v>
      </c>
      <c r="X3350">
        <v>181.29525521119172</v>
      </c>
      <c r="Y3350">
        <v>167.33552055993005</v>
      </c>
      <c r="Z3350">
        <v>167.33552055993005</v>
      </c>
      <c r="AA3350">
        <v>34.101170792231869</v>
      </c>
      <c r="AB3350">
        <v>0</v>
      </c>
    </row>
    <row r="3351" spans="1:28">
      <c r="A3351">
        <v>10</v>
      </c>
      <c r="B3351">
        <v>579</v>
      </c>
      <c r="C3351">
        <v>2007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52</v>
      </c>
      <c r="N3351">
        <v>99</v>
      </c>
      <c r="O3351">
        <v>99</v>
      </c>
      <c r="P3351">
        <v>9999</v>
      </c>
      <c r="Q3351">
        <v>623</v>
      </c>
      <c r="R3351">
        <v>1598</v>
      </c>
      <c r="S3351">
        <v>1598</v>
      </c>
      <c r="T3351">
        <v>3.6394278946888954</v>
      </c>
      <c r="U3351">
        <v>4.0756092749197776</v>
      </c>
      <c r="V3351">
        <v>11.664580725907385</v>
      </c>
      <c r="W3351">
        <v>52</v>
      </c>
      <c r="X3351">
        <v>178.81893265823911</v>
      </c>
      <c r="Y3351">
        <v>165.04987484355453</v>
      </c>
      <c r="Z3351">
        <v>165.04987484355453</v>
      </c>
      <c r="AA3351">
        <v>33.29211491485183</v>
      </c>
      <c r="AB3351">
        <v>0</v>
      </c>
    </row>
    <row r="3352" spans="1:28">
      <c r="A3352">
        <v>10</v>
      </c>
      <c r="B3352">
        <v>580</v>
      </c>
      <c r="C3352">
        <v>2007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53</v>
      </c>
      <c r="N3352">
        <v>99</v>
      </c>
      <c r="O3352">
        <v>99</v>
      </c>
      <c r="P3352">
        <v>9999</v>
      </c>
      <c r="Q3352">
        <v>665</v>
      </c>
      <c r="R3352">
        <v>1897</v>
      </c>
      <c r="S3352">
        <v>1897</v>
      </c>
      <c r="T3352">
        <v>4.3203971941331876</v>
      </c>
      <c r="U3352">
        <v>4.6305865869236085</v>
      </c>
      <c r="V3352">
        <v>11.415919873484452</v>
      </c>
      <c r="W3352">
        <v>53</v>
      </c>
      <c r="X3352">
        <v>171.14586468570155</v>
      </c>
      <c r="Y3352">
        <v>157.96763310490269</v>
      </c>
      <c r="Z3352">
        <v>157.96763310490269</v>
      </c>
      <c r="AA3352">
        <v>31.464855952004537</v>
      </c>
      <c r="AB3352">
        <v>0</v>
      </c>
    </row>
    <row r="3353" spans="1:28">
      <c r="A3353">
        <v>10</v>
      </c>
      <c r="B3353">
        <v>581</v>
      </c>
      <c r="C3353">
        <v>2007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54</v>
      </c>
      <c r="N3353">
        <v>99</v>
      </c>
      <c r="O3353">
        <v>99</v>
      </c>
      <c r="P3353">
        <v>9999</v>
      </c>
      <c r="Q3353">
        <v>790</v>
      </c>
      <c r="R3353">
        <v>2531</v>
      </c>
      <c r="S3353">
        <v>2531</v>
      </c>
      <c r="T3353">
        <v>5.7643254076705857</v>
      </c>
      <c r="U3353">
        <v>6.1040643381743127</v>
      </c>
      <c r="V3353">
        <v>12.04425128407744</v>
      </c>
      <c r="W3353">
        <v>54</v>
      </c>
      <c r="X3353">
        <v>169.09263378954725</v>
      </c>
      <c r="Y3353">
        <v>156.07250098775205</v>
      </c>
      <c r="Z3353">
        <v>156.07250098775205</v>
      </c>
      <c r="AA3353">
        <v>31.987624570592583</v>
      </c>
      <c r="AB3353">
        <v>0</v>
      </c>
    </row>
    <row r="3354" spans="1:28">
      <c r="A3354">
        <v>10</v>
      </c>
      <c r="B3354">
        <v>582</v>
      </c>
      <c r="C3354">
        <v>2007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55</v>
      </c>
      <c r="N3354">
        <v>99</v>
      </c>
      <c r="O3354">
        <v>99</v>
      </c>
      <c r="P3354">
        <v>9999</v>
      </c>
      <c r="Q3354">
        <v>909</v>
      </c>
      <c r="R3354">
        <v>3337</v>
      </c>
      <c r="S3354">
        <v>3337</v>
      </c>
      <c r="T3354">
        <v>7.5999817800856349</v>
      </c>
      <c r="U3354">
        <v>7.780715499171075</v>
      </c>
      <c r="V3354">
        <v>16.086904405154336</v>
      </c>
      <c r="W3354">
        <v>55</v>
      </c>
      <c r="X3354">
        <v>163.47865668458101</v>
      </c>
      <c r="Y3354">
        <v>150.8908001198682</v>
      </c>
      <c r="Z3354">
        <v>150.8908001198682</v>
      </c>
      <c r="AA3354">
        <v>30.46446845174351</v>
      </c>
      <c r="AB3354">
        <v>0</v>
      </c>
    </row>
    <row r="3355" spans="1:28">
      <c r="A3355">
        <v>10</v>
      </c>
      <c r="B3355">
        <v>583</v>
      </c>
      <c r="C3355">
        <v>2007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56</v>
      </c>
      <c r="N3355">
        <v>99</v>
      </c>
      <c r="O3355">
        <v>99</v>
      </c>
      <c r="P3355">
        <v>9999</v>
      </c>
      <c r="Q3355">
        <v>943</v>
      </c>
      <c r="R3355">
        <v>3719</v>
      </c>
      <c r="S3355">
        <v>3719</v>
      </c>
      <c r="T3355">
        <v>8.4699826910813503</v>
      </c>
      <c r="U3355">
        <v>8.6195826920583496</v>
      </c>
      <c r="V3355">
        <v>14.799946222102715</v>
      </c>
      <c r="W3355">
        <v>56</v>
      </c>
      <c r="X3355">
        <v>162.50165688944102</v>
      </c>
      <c r="Y3355">
        <v>149.9890293089542</v>
      </c>
      <c r="Z3355">
        <v>149.9890293089542</v>
      </c>
      <c r="AA3355">
        <v>30.015185510419752</v>
      </c>
      <c r="AB3355">
        <v>0</v>
      </c>
    </row>
    <row r="3356" spans="1:28">
      <c r="A3356">
        <v>10</v>
      </c>
      <c r="B3356">
        <v>584</v>
      </c>
      <c r="C3356">
        <v>2007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57</v>
      </c>
      <c r="N3356">
        <v>99</v>
      </c>
      <c r="O3356">
        <v>99</v>
      </c>
      <c r="P3356">
        <v>9999</v>
      </c>
      <c r="Q3356">
        <v>931</v>
      </c>
      <c r="R3356">
        <v>3672</v>
      </c>
      <c r="S3356">
        <v>3672</v>
      </c>
      <c r="T3356">
        <v>8.3629406941787376</v>
      </c>
      <c r="U3356">
        <v>8.2614942317816986</v>
      </c>
      <c r="V3356">
        <v>14.671296296296294</v>
      </c>
      <c r="W3356">
        <v>57</v>
      </c>
      <c r="X3356">
        <v>157.74429550320195</v>
      </c>
      <c r="Y3356">
        <v>145.59798474945529</v>
      </c>
      <c r="Z3356">
        <v>145.59798474945529</v>
      </c>
      <c r="AA3356">
        <v>29.102362470861113</v>
      </c>
      <c r="AB3356">
        <v>0</v>
      </c>
    </row>
    <row r="3357" spans="1:28">
      <c r="A3357">
        <v>10</v>
      </c>
      <c r="B3357">
        <v>585</v>
      </c>
      <c r="C3357">
        <v>2007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58</v>
      </c>
      <c r="N3357">
        <v>99</v>
      </c>
      <c r="O3357">
        <v>99</v>
      </c>
      <c r="P3357">
        <v>9999</v>
      </c>
      <c r="Q3357">
        <v>954</v>
      </c>
      <c r="R3357">
        <v>4316</v>
      </c>
      <c r="S3357">
        <v>4316</v>
      </c>
      <c r="T3357">
        <v>9.8296438006741376</v>
      </c>
      <c r="U3357">
        <v>9.5562244421342317</v>
      </c>
      <c r="V3357">
        <v>15.142261353104731</v>
      </c>
      <c r="W3357">
        <v>58</v>
      </c>
      <c r="X3357">
        <v>155.23964346426388</v>
      </c>
      <c r="Y3357">
        <v>143.28619091751639</v>
      </c>
      <c r="Z3357">
        <v>143.28619091751639</v>
      </c>
      <c r="AA3357">
        <v>27.6344450385748</v>
      </c>
      <c r="AB3357">
        <v>0</v>
      </c>
    </row>
    <row r="3358" spans="1:28">
      <c r="A3358">
        <v>10</v>
      </c>
      <c r="B3358">
        <v>586</v>
      </c>
      <c r="C3358">
        <v>2007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59</v>
      </c>
      <c r="N3358">
        <v>99</v>
      </c>
      <c r="O3358">
        <v>99</v>
      </c>
      <c r="P3358">
        <v>9999</v>
      </c>
      <c r="Q3358">
        <v>919</v>
      </c>
      <c r="R3358">
        <v>4156</v>
      </c>
      <c r="S3358">
        <v>4156</v>
      </c>
      <c r="T3358">
        <v>9.4652455133460887</v>
      </c>
      <c r="U3358">
        <v>8.9837161956027121</v>
      </c>
      <c r="V3358">
        <v>15.063522617901825</v>
      </c>
      <c r="W3358">
        <v>59</v>
      </c>
      <c r="X3358">
        <v>151.55777338198081</v>
      </c>
      <c r="Y3358">
        <v>139.88782483156888</v>
      </c>
      <c r="Z3358">
        <v>139.88782483156888</v>
      </c>
      <c r="AA3358">
        <v>26.475609946234457</v>
      </c>
      <c r="AB3358">
        <v>0</v>
      </c>
    </row>
    <row r="3359" spans="1:28">
      <c r="A3359">
        <v>10</v>
      </c>
      <c r="B3359">
        <v>587</v>
      </c>
      <c r="C3359">
        <v>2007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60</v>
      </c>
      <c r="N3359">
        <v>99</v>
      </c>
      <c r="O3359">
        <v>99</v>
      </c>
      <c r="P3359">
        <v>9999</v>
      </c>
      <c r="Q3359">
        <v>897</v>
      </c>
      <c r="R3359">
        <v>4066</v>
      </c>
      <c r="S3359">
        <v>4066</v>
      </c>
      <c r="T3359">
        <v>9.2602714767240606</v>
      </c>
      <c r="U3359">
        <v>8.6146455976717178</v>
      </c>
      <c r="V3359">
        <v>17.926217412690605</v>
      </c>
      <c r="W3359">
        <v>60</v>
      </c>
      <c r="X3359">
        <v>148.54832959313259</v>
      </c>
      <c r="Y3359">
        <v>137.11010821446101</v>
      </c>
      <c r="Z3359">
        <v>137.11010821446101</v>
      </c>
      <c r="AA3359">
        <v>25.907349747089938</v>
      </c>
      <c r="AB3359">
        <v>0</v>
      </c>
    </row>
    <row r="3360" spans="1:28">
      <c r="A3360">
        <v>10</v>
      </c>
      <c r="B3360">
        <v>588</v>
      </c>
      <c r="C3360">
        <v>2007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61</v>
      </c>
      <c r="N3360">
        <v>99</v>
      </c>
      <c r="O3360">
        <v>99</v>
      </c>
      <c r="P3360">
        <v>9999</v>
      </c>
      <c r="Q3360">
        <v>775</v>
      </c>
      <c r="R3360">
        <v>3287</v>
      </c>
      <c r="S3360">
        <v>3287</v>
      </c>
      <c r="T3360">
        <v>7.4861073152956195</v>
      </c>
      <c r="U3360">
        <v>6.8281900579528205</v>
      </c>
      <c r="V3360">
        <v>17.770611499847888</v>
      </c>
      <c r="W3360">
        <v>61</v>
      </c>
      <c r="X3360">
        <v>145.64769911740663</v>
      </c>
      <c r="Y3360">
        <v>134.43282628536633</v>
      </c>
      <c r="Z3360">
        <v>134.43282628536633</v>
      </c>
      <c r="AA3360">
        <v>25.010493009643461</v>
      </c>
      <c r="AB3360">
        <v>0</v>
      </c>
    </row>
    <row r="3361" spans="1:28">
      <c r="A3361">
        <v>10</v>
      </c>
      <c r="B3361">
        <v>589</v>
      </c>
      <c r="C3361">
        <v>2007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62</v>
      </c>
      <c r="N3361">
        <v>99</v>
      </c>
      <c r="O3361">
        <v>99</v>
      </c>
      <c r="P3361">
        <v>9999</v>
      </c>
      <c r="Q3361">
        <v>712</v>
      </c>
      <c r="R3361">
        <v>2817</v>
      </c>
      <c r="S3361">
        <v>2817</v>
      </c>
      <c r="T3361">
        <v>6.4156873462694737</v>
      </c>
      <c r="U3361">
        <v>5.7022682989540323</v>
      </c>
      <c r="V3361">
        <v>18.106141285055028</v>
      </c>
      <c r="W3361">
        <v>62</v>
      </c>
      <c r="X3361">
        <v>141.92487878308873</v>
      </c>
      <c r="Y3361">
        <v>130.99666311679098</v>
      </c>
      <c r="Z3361">
        <v>130.99666311679098</v>
      </c>
      <c r="AA3361">
        <v>25.008807739445562</v>
      </c>
      <c r="AB3361">
        <v>0</v>
      </c>
    </row>
    <row r="3362" spans="1:28">
      <c r="A3362">
        <v>10</v>
      </c>
      <c r="B3362">
        <v>590</v>
      </c>
      <c r="C3362">
        <v>2007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63</v>
      </c>
      <c r="N3362">
        <v>99</v>
      </c>
      <c r="O3362">
        <v>99</v>
      </c>
      <c r="P3362">
        <v>9999</v>
      </c>
      <c r="Q3362">
        <v>513</v>
      </c>
      <c r="R3362">
        <v>1660</v>
      </c>
      <c r="S3362">
        <v>1660</v>
      </c>
      <c r="T3362">
        <v>3.7806322310285152</v>
      </c>
      <c r="U3362">
        <v>3.3146925441082247</v>
      </c>
      <c r="V3362">
        <v>18.877108433734936</v>
      </c>
      <c r="W3362">
        <v>63</v>
      </c>
      <c r="X3362">
        <v>140.00156639559336</v>
      </c>
      <c r="Y3362">
        <v>129.22144578313251</v>
      </c>
      <c r="Z3362">
        <v>129.22144578313251</v>
      </c>
      <c r="AA3362">
        <v>24.055670580267481</v>
      </c>
      <c r="AB3362">
        <v>0</v>
      </c>
    </row>
    <row r="3363" spans="1:28">
      <c r="A3363">
        <v>10</v>
      </c>
      <c r="B3363">
        <v>591</v>
      </c>
      <c r="C3363">
        <v>2007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64</v>
      </c>
      <c r="N3363">
        <v>99</v>
      </c>
      <c r="O3363">
        <v>99</v>
      </c>
      <c r="P3363">
        <v>9999</v>
      </c>
      <c r="Q3363">
        <v>369</v>
      </c>
      <c r="R3363">
        <v>858</v>
      </c>
      <c r="S3363">
        <v>858</v>
      </c>
      <c r="T3363">
        <v>1.9540858157966661</v>
      </c>
      <c r="U3363">
        <v>1.6980096957734598</v>
      </c>
      <c r="V3363">
        <v>20.249417249417249</v>
      </c>
      <c r="W3363">
        <v>64</v>
      </c>
      <c r="X3363">
        <v>138.75562862561779</v>
      </c>
      <c r="Y3363">
        <v>128.07144522144503</v>
      </c>
      <c r="Z3363">
        <v>128.07144522144503</v>
      </c>
      <c r="AA3363">
        <v>22.842057537578658</v>
      </c>
      <c r="AB3363">
        <v>0</v>
      </c>
    </row>
    <row r="3364" spans="1:28">
      <c r="A3364">
        <v>10</v>
      </c>
      <c r="B3364">
        <v>592</v>
      </c>
      <c r="C3364">
        <v>2007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65</v>
      </c>
      <c r="N3364">
        <v>99</v>
      </c>
      <c r="O3364">
        <v>99</v>
      </c>
      <c r="P3364">
        <v>9999</v>
      </c>
      <c r="Q3364">
        <v>243</v>
      </c>
      <c r="R3364">
        <v>483</v>
      </c>
      <c r="S3364">
        <v>482</v>
      </c>
      <c r="T3364">
        <v>1.1000273298715493</v>
      </c>
      <c r="U3364">
        <v>0.95819498716641316</v>
      </c>
      <c r="V3364">
        <v>21.414078674948243</v>
      </c>
      <c r="W3364">
        <v>65.134854771784219</v>
      </c>
      <c r="X3364">
        <v>139.09275048283004</v>
      </c>
      <c r="Y3364">
        <v>128.3826086956521</v>
      </c>
      <c r="Z3364">
        <v>128.64896265560157</v>
      </c>
      <c r="AA3364">
        <v>21.674349740725265</v>
      </c>
    </row>
    <row r="3365" spans="1:28">
      <c r="A3365">
        <v>10</v>
      </c>
      <c r="B3365">
        <v>593</v>
      </c>
      <c r="C3365">
        <v>2007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66</v>
      </c>
      <c r="N3365">
        <v>99</v>
      </c>
      <c r="O3365">
        <v>99</v>
      </c>
      <c r="P3365">
        <v>9999</v>
      </c>
    </row>
    <row r="3366" spans="1:28">
      <c r="A3366">
        <v>10</v>
      </c>
      <c r="B3366">
        <v>594</v>
      </c>
      <c r="C3366">
        <v>2007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67</v>
      </c>
      <c r="N3366">
        <v>99</v>
      </c>
      <c r="O3366">
        <v>99</v>
      </c>
      <c r="P3366">
        <v>9999</v>
      </c>
    </row>
    <row r="3367" spans="1:28">
      <c r="A3367">
        <v>10</v>
      </c>
      <c r="B3367">
        <v>595</v>
      </c>
      <c r="C3367">
        <v>2007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68</v>
      </c>
      <c r="N3367">
        <v>99</v>
      </c>
      <c r="O3367">
        <v>99</v>
      </c>
      <c r="P3367">
        <v>9999</v>
      </c>
    </row>
    <row r="3368" spans="1:28">
      <c r="A3368">
        <v>10</v>
      </c>
      <c r="B3368">
        <v>596</v>
      </c>
      <c r="C3368">
        <v>2006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0</v>
      </c>
      <c r="N3368">
        <v>99</v>
      </c>
      <c r="O3368">
        <v>99</v>
      </c>
      <c r="P3368">
        <v>9999</v>
      </c>
      <c r="Q3368">
        <v>128</v>
      </c>
      <c r="R3368">
        <v>249</v>
      </c>
      <c r="S3368">
        <v>0</v>
      </c>
      <c r="T3368">
        <v>0.56364171401407959</v>
      </c>
      <c r="U3368">
        <v>0</v>
      </c>
      <c r="V3368">
        <v>65.317269076305251</v>
      </c>
      <c r="X3368">
        <v>134.82227936665413</v>
      </c>
      <c r="Y3368">
        <v>0</v>
      </c>
    </row>
    <row r="3369" spans="1:28">
      <c r="A3369">
        <v>10</v>
      </c>
      <c r="B3369">
        <v>597</v>
      </c>
      <c r="C3369">
        <v>2006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35</v>
      </c>
      <c r="N3369">
        <v>99</v>
      </c>
      <c r="O3369">
        <v>99</v>
      </c>
      <c r="P3369">
        <v>9999</v>
      </c>
      <c r="Q3369">
        <v>19</v>
      </c>
      <c r="R3369">
        <v>21</v>
      </c>
      <c r="S3369">
        <v>21</v>
      </c>
      <c r="T3369">
        <v>4.753604816986215E-2</v>
      </c>
      <c r="U3369">
        <v>6.7190430344906238E-2</v>
      </c>
      <c r="V3369">
        <v>11.380952380952378</v>
      </c>
      <c r="W3369">
        <v>35</v>
      </c>
      <c r="X3369">
        <v>222.13279678068403</v>
      </c>
      <c r="Y3369">
        <v>205.02857142857141</v>
      </c>
      <c r="Z3369">
        <v>205.02857142857141</v>
      </c>
      <c r="AA3369">
        <v>70.099732645758323</v>
      </c>
      <c r="AB3369">
        <v>0</v>
      </c>
    </row>
    <row r="3370" spans="1:28">
      <c r="A3370">
        <v>10</v>
      </c>
      <c r="B3370">
        <v>598</v>
      </c>
      <c r="C3370">
        <v>2006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36</v>
      </c>
      <c r="N3370">
        <v>99</v>
      </c>
      <c r="O3370">
        <v>99</v>
      </c>
      <c r="P3370">
        <v>9999</v>
      </c>
      <c r="Q3370">
        <v>12</v>
      </c>
      <c r="R3370">
        <v>13</v>
      </c>
      <c r="S3370">
        <v>13</v>
      </c>
      <c r="T3370">
        <v>2.9427077438486091E-2</v>
      </c>
      <c r="U3370">
        <v>4.0896962282816744E-2</v>
      </c>
      <c r="V3370">
        <v>2</v>
      </c>
      <c r="W3370">
        <v>36</v>
      </c>
      <c r="X3370">
        <v>218.40986748895736</v>
      </c>
      <c r="Y3370">
        <v>201.59230769230777</v>
      </c>
      <c r="Z3370">
        <v>201.59230769230777</v>
      </c>
      <c r="AA3370">
        <v>43.809034220009153</v>
      </c>
      <c r="AB3370">
        <v>0</v>
      </c>
    </row>
    <row r="3371" spans="1:28">
      <c r="A3371">
        <v>10</v>
      </c>
      <c r="B3371">
        <v>599</v>
      </c>
      <c r="C3371">
        <v>2006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37</v>
      </c>
      <c r="N3371">
        <v>99</v>
      </c>
      <c r="O3371">
        <v>99</v>
      </c>
      <c r="P3371">
        <v>9999</v>
      </c>
      <c r="Q3371">
        <v>10</v>
      </c>
      <c r="R3371">
        <v>10</v>
      </c>
      <c r="S3371">
        <v>10</v>
      </c>
      <c r="T3371">
        <v>2.263621341422006E-2</v>
      </c>
      <c r="U3371">
        <v>3.2253154365675447E-2</v>
      </c>
      <c r="V3371">
        <v>2</v>
      </c>
      <c r="W3371">
        <v>37</v>
      </c>
      <c r="X3371">
        <v>223.92199349945827</v>
      </c>
      <c r="Y3371">
        <v>206.68</v>
      </c>
      <c r="Z3371">
        <v>206.68</v>
      </c>
      <c r="AA3371">
        <v>27.993420655575562</v>
      </c>
      <c r="AB3371">
        <v>0</v>
      </c>
    </row>
    <row r="3372" spans="1:28">
      <c r="A3372">
        <v>10</v>
      </c>
      <c r="B3372">
        <v>600</v>
      </c>
      <c r="C3372">
        <v>2006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38</v>
      </c>
      <c r="N3372">
        <v>99</v>
      </c>
      <c r="O3372">
        <v>99</v>
      </c>
      <c r="P3372">
        <v>9999</v>
      </c>
      <c r="Q3372">
        <v>26</v>
      </c>
      <c r="R3372">
        <v>31</v>
      </c>
      <c r="S3372">
        <v>31</v>
      </c>
      <c r="T3372">
        <v>7.0172261584082227E-2</v>
      </c>
      <c r="U3372">
        <v>9.9736965445086534E-2</v>
      </c>
      <c r="V3372">
        <v>2</v>
      </c>
      <c r="W3372">
        <v>38</v>
      </c>
      <c r="X3372">
        <v>223.36700101352525</v>
      </c>
      <c r="Y3372">
        <v>206.16774193548392</v>
      </c>
      <c r="Z3372">
        <v>206.16774193548392</v>
      </c>
      <c r="AA3372">
        <v>25.9737260185792</v>
      </c>
      <c r="AB3372">
        <v>0</v>
      </c>
    </row>
    <row r="3373" spans="1:28">
      <c r="A3373">
        <v>10</v>
      </c>
      <c r="B3373">
        <v>601</v>
      </c>
      <c r="C3373">
        <v>2006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39</v>
      </c>
      <c r="N3373">
        <v>99</v>
      </c>
      <c r="O3373">
        <v>99</v>
      </c>
      <c r="P3373">
        <v>9999</v>
      </c>
      <c r="Q3373">
        <v>28</v>
      </c>
      <c r="R3373">
        <v>31</v>
      </c>
      <c r="S3373">
        <v>31</v>
      </c>
      <c r="T3373">
        <v>7.0172261584082227E-2</v>
      </c>
      <c r="U3373">
        <v>9.6274136456435774E-2</v>
      </c>
      <c r="V3373">
        <v>2</v>
      </c>
      <c r="W3373">
        <v>39</v>
      </c>
      <c r="X3373">
        <v>215.61178485303876</v>
      </c>
      <c r="Y3373">
        <v>199.00967741935497</v>
      </c>
      <c r="Z3373">
        <v>199.00967741935497</v>
      </c>
      <c r="AA3373">
        <v>30.837161858848319</v>
      </c>
      <c r="AB3373">
        <v>0</v>
      </c>
    </row>
    <row r="3374" spans="1:28">
      <c r="A3374">
        <v>10</v>
      </c>
      <c r="B3374">
        <v>602</v>
      </c>
      <c r="C3374">
        <v>2006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40</v>
      </c>
      <c r="N3374">
        <v>99</v>
      </c>
      <c r="O3374">
        <v>99</v>
      </c>
      <c r="P3374">
        <v>9999</v>
      </c>
      <c r="Q3374">
        <v>73</v>
      </c>
      <c r="R3374">
        <v>78</v>
      </c>
      <c r="S3374">
        <v>78</v>
      </c>
      <c r="T3374">
        <v>0.1765624646309166</v>
      </c>
      <c r="U3374">
        <v>0.25136018643034819</v>
      </c>
      <c r="V3374">
        <v>5</v>
      </c>
      <c r="W3374">
        <v>40</v>
      </c>
      <c r="X3374">
        <v>223.73114426202173</v>
      </c>
      <c r="Y3374">
        <v>206.50384615384613</v>
      </c>
      <c r="Z3374">
        <v>206.50384615384613</v>
      </c>
      <c r="AA3374">
        <v>32.521517304258822</v>
      </c>
      <c r="AB3374">
        <v>0</v>
      </c>
    </row>
    <row r="3375" spans="1:28">
      <c r="A3375">
        <v>10</v>
      </c>
      <c r="B3375">
        <v>603</v>
      </c>
      <c r="C3375">
        <v>2006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41</v>
      </c>
      <c r="N3375">
        <v>99</v>
      </c>
      <c r="O3375">
        <v>99</v>
      </c>
      <c r="P3375">
        <v>9999</v>
      </c>
      <c r="Q3375">
        <v>73</v>
      </c>
      <c r="R3375">
        <v>84</v>
      </c>
      <c r="S3375">
        <v>84</v>
      </c>
      <c r="T3375">
        <v>0.1901441926794486</v>
      </c>
      <c r="U3375">
        <v>0.25808297475081138</v>
      </c>
      <c r="V3375">
        <v>5</v>
      </c>
      <c r="W3375">
        <v>41</v>
      </c>
      <c r="X3375">
        <v>213.30676365887635</v>
      </c>
      <c r="Y3375">
        <v>196.88214285714295</v>
      </c>
      <c r="Z3375">
        <v>196.88214285714295</v>
      </c>
      <c r="AA3375">
        <v>36.676394253090471</v>
      </c>
      <c r="AB3375">
        <v>0</v>
      </c>
    </row>
    <row r="3376" spans="1:28">
      <c r="A3376">
        <v>10</v>
      </c>
      <c r="B3376">
        <v>604</v>
      </c>
      <c r="C3376">
        <v>2006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42</v>
      </c>
      <c r="N3376">
        <v>99</v>
      </c>
      <c r="O3376">
        <v>99</v>
      </c>
      <c r="P3376">
        <v>9999</v>
      </c>
      <c r="Q3376">
        <v>93</v>
      </c>
      <c r="R3376">
        <v>112</v>
      </c>
      <c r="S3376">
        <v>112</v>
      </c>
      <c r="T3376">
        <v>0.25352559023926485</v>
      </c>
      <c r="U3376">
        <v>0.34792770362128883</v>
      </c>
      <c r="V3376">
        <v>5</v>
      </c>
      <c r="W3376">
        <v>42</v>
      </c>
      <c r="X3376">
        <v>215.67288345457351</v>
      </c>
      <c r="Y3376">
        <v>199.06607142857129</v>
      </c>
      <c r="Z3376">
        <v>199.06607142857129</v>
      </c>
      <c r="AA3376">
        <v>31.159897400263208</v>
      </c>
      <c r="AB3376">
        <v>0</v>
      </c>
    </row>
    <row r="3377" spans="1:28">
      <c r="A3377">
        <v>10</v>
      </c>
      <c r="B3377">
        <v>605</v>
      </c>
      <c r="C3377">
        <v>2006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43</v>
      </c>
      <c r="N3377">
        <v>99</v>
      </c>
      <c r="O3377">
        <v>99</v>
      </c>
      <c r="P3377">
        <v>9999</v>
      </c>
      <c r="Q3377">
        <v>123</v>
      </c>
      <c r="R3377">
        <v>161</v>
      </c>
      <c r="S3377">
        <v>161</v>
      </c>
      <c r="T3377">
        <v>0.36444303596894312</v>
      </c>
      <c r="U3377">
        <v>0.49689177156614472</v>
      </c>
      <c r="V3377">
        <v>5.5838509316770191</v>
      </c>
      <c r="W3377">
        <v>43</v>
      </c>
      <c r="X3377">
        <v>214.26956387152345</v>
      </c>
      <c r="Y3377">
        <v>197.77080745341624</v>
      </c>
      <c r="Z3377">
        <v>197.77080745341624</v>
      </c>
      <c r="AA3377">
        <v>34.013639280617824</v>
      </c>
      <c r="AB3377">
        <v>0</v>
      </c>
    </row>
    <row r="3378" spans="1:28">
      <c r="A3378">
        <v>10</v>
      </c>
      <c r="B3378">
        <v>606</v>
      </c>
      <c r="C3378">
        <v>2006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44</v>
      </c>
      <c r="N3378">
        <v>99</v>
      </c>
      <c r="O3378">
        <v>99</v>
      </c>
      <c r="P3378">
        <v>9999</v>
      </c>
      <c r="Q3378">
        <v>145</v>
      </c>
      <c r="R3378">
        <v>200</v>
      </c>
      <c r="S3378">
        <v>200</v>
      </c>
      <c r="T3378">
        <v>0.45272426828440121</v>
      </c>
      <c r="U3378">
        <v>0.58820964625243444</v>
      </c>
      <c r="V3378">
        <v>5</v>
      </c>
      <c r="W3378">
        <v>44</v>
      </c>
      <c r="X3378">
        <v>204.18634886240517</v>
      </c>
      <c r="Y3378">
        <v>188.46400000000011</v>
      </c>
      <c r="Z3378">
        <v>188.46400000000011</v>
      </c>
      <c r="AA3378">
        <v>34.592211608972896</v>
      </c>
      <c r="AB3378">
        <v>0</v>
      </c>
    </row>
    <row r="3379" spans="1:28">
      <c r="A3379">
        <v>10</v>
      </c>
      <c r="B3379">
        <v>607</v>
      </c>
      <c r="C3379">
        <v>2006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45</v>
      </c>
      <c r="N3379">
        <v>99</v>
      </c>
      <c r="O3379">
        <v>99</v>
      </c>
      <c r="P3379">
        <v>9999</v>
      </c>
      <c r="Q3379">
        <v>202</v>
      </c>
      <c r="R3379">
        <v>274</v>
      </c>
      <c r="S3379">
        <v>274</v>
      </c>
      <c r="T3379">
        <v>0.62023224754962991</v>
      </c>
      <c r="U3379">
        <v>0.806725235240632</v>
      </c>
      <c r="V3379">
        <v>8</v>
      </c>
      <c r="W3379">
        <v>45</v>
      </c>
      <c r="X3379">
        <v>204.40882238970036</v>
      </c>
      <c r="Y3379">
        <v>188.66934306569351</v>
      </c>
      <c r="Z3379">
        <v>188.66934306569351</v>
      </c>
      <c r="AA3379">
        <v>35.707391661621067</v>
      </c>
      <c r="AB3379">
        <v>0</v>
      </c>
    </row>
    <row r="3380" spans="1:28">
      <c r="A3380">
        <v>10</v>
      </c>
      <c r="B3380">
        <v>608</v>
      </c>
      <c r="C3380">
        <v>2006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46</v>
      </c>
      <c r="N3380">
        <v>99</v>
      </c>
      <c r="O3380">
        <v>99</v>
      </c>
      <c r="P3380">
        <v>9999</v>
      </c>
      <c r="Q3380">
        <v>230</v>
      </c>
      <c r="R3380">
        <v>332</v>
      </c>
      <c r="S3380">
        <v>332</v>
      </c>
      <c r="T3380">
        <v>0.75152228535210619</v>
      </c>
      <c r="U3380">
        <v>0.9682672219094739</v>
      </c>
      <c r="V3380">
        <v>8</v>
      </c>
      <c r="W3380">
        <v>46</v>
      </c>
      <c r="X3380">
        <v>202.47980002349593</v>
      </c>
      <c r="Y3380">
        <v>186.88885542168677</v>
      </c>
      <c r="Z3380">
        <v>186.88885542168677</v>
      </c>
      <c r="AA3380">
        <v>34.503848605183457</v>
      </c>
      <c r="AB3380">
        <v>0</v>
      </c>
    </row>
    <row r="3381" spans="1:28">
      <c r="A3381">
        <v>10</v>
      </c>
      <c r="B3381">
        <v>609</v>
      </c>
      <c r="C3381">
        <v>2006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47</v>
      </c>
      <c r="N3381">
        <v>99</v>
      </c>
      <c r="O3381">
        <v>99</v>
      </c>
      <c r="P3381">
        <v>9999</v>
      </c>
      <c r="Q3381">
        <v>250</v>
      </c>
      <c r="R3381">
        <v>382</v>
      </c>
      <c r="S3381">
        <v>382</v>
      </c>
      <c r="T3381">
        <v>0.86470335242320651</v>
      </c>
      <c r="U3381">
        <v>1.0818320952718352</v>
      </c>
      <c r="V3381">
        <v>8</v>
      </c>
      <c r="W3381">
        <v>47</v>
      </c>
      <c r="X3381">
        <v>196.61699556987512</v>
      </c>
      <c r="Y3381">
        <v>181.47748691099477</v>
      </c>
      <c r="Z3381">
        <v>181.47748691099477</v>
      </c>
      <c r="AA3381">
        <v>34.115636677859179</v>
      </c>
      <c r="AB3381">
        <v>0</v>
      </c>
    </row>
    <row r="3382" spans="1:28">
      <c r="A3382">
        <v>10</v>
      </c>
      <c r="B3382">
        <v>610</v>
      </c>
      <c r="C3382">
        <v>2006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48</v>
      </c>
      <c r="N3382">
        <v>99</v>
      </c>
      <c r="O3382">
        <v>99</v>
      </c>
      <c r="P3382">
        <v>9999</v>
      </c>
      <c r="Q3382">
        <v>347</v>
      </c>
      <c r="R3382">
        <v>587</v>
      </c>
      <c r="S3382">
        <v>587</v>
      </c>
      <c r="T3382">
        <v>1.3287457274147183</v>
      </c>
      <c r="U3382">
        <v>1.624522472137182</v>
      </c>
      <c r="V3382">
        <v>8.7751277683134621</v>
      </c>
      <c r="W3382">
        <v>48</v>
      </c>
      <c r="X3382">
        <v>192.13751912602575</v>
      </c>
      <c r="Y3382">
        <v>177.34293015332224</v>
      </c>
      <c r="Z3382">
        <v>177.34293015332224</v>
      </c>
      <c r="AA3382">
        <v>33.896996448733439</v>
      </c>
      <c r="AB3382">
        <v>0</v>
      </c>
    </row>
    <row r="3383" spans="1:28">
      <c r="A3383">
        <v>10</v>
      </c>
      <c r="B3383">
        <v>611</v>
      </c>
      <c r="C3383">
        <v>2006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49</v>
      </c>
      <c r="N3383">
        <v>99</v>
      </c>
      <c r="O3383">
        <v>99</v>
      </c>
      <c r="P3383">
        <v>9999</v>
      </c>
      <c r="Q3383">
        <v>413</v>
      </c>
      <c r="R3383">
        <v>746</v>
      </c>
      <c r="S3383">
        <v>746</v>
      </c>
      <c r="T3383">
        <v>1.6886615207008171</v>
      </c>
      <c r="U3383">
        <v>2.0165977341581685</v>
      </c>
      <c r="V3383">
        <v>8.4879356568364628</v>
      </c>
      <c r="W3383">
        <v>49</v>
      </c>
      <c r="X3383">
        <v>187.67438618097503</v>
      </c>
      <c r="Y3383">
        <v>173.22345844504048</v>
      </c>
      <c r="Z3383">
        <v>173.22345844504048</v>
      </c>
      <c r="AA3383">
        <v>34.298946737303929</v>
      </c>
      <c r="AB3383">
        <v>0</v>
      </c>
    </row>
    <row r="3384" spans="1:28">
      <c r="A3384">
        <v>10</v>
      </c>
      <c r="B3384">
        <v>612</v>
      </c>
      <c r="C3384">
        <v>2006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50</v>
      </c>
      <c r="N3384">
        <v>99</v>
      </c>
      <c r="O3384">
        <v>99</v>
      </c>
      <c r="P3384">
        <v>9999</v>
      </c>
      <c r="Q3384">
        <v>517</v>
      </c>
      <c r="R3384">
        <v>1030</v>
      </c>
      <c r="S3384">
        <v>1030</v>
      </c>
      <c r="T3384">
        <v>2.3315299816646671</v>
      </c>
      <c r="U3384">
        <v>2.7228119781860856</v>
      </c>
      <c r="V3384">
        <v>11.768932038834953</v>
      </c>
      <c r="W3384">
        <v>50</v>
      </c>
      <c r="X3384">
        <v>183.52912095425447</v>
      </c>
      <c r="Y3384">
        <v>169.39737864077691</v>
      </c>
      <c r="Z3384">
        <v>169.39737864077691</v>
      </c>
      <c r="AA3384">
        <v>33.457003604862912</v>
      </c>
      <c r="AB3384">
        <v>0</v>
      </c>
    </row>
    <row r="3385" spans="1:28">
      <c r="A3385">
        <v>10</v>
      </c>
      <c r="B3385">
        <v>613</v>
      </c>
      <c r="C3385">
        <v>2006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51</v>
      </c>
      <c r="N3385">
        <v>99</v>
      </c>
      <c r="O3385">
        <v>99</v>
      </c>
      <c r="P3385">
        <v>9999</v>
      </c>
      <c r="Q3385">
        <v>520</v>
      </c>
      <c r="R3385">
        <v>1172</v>
      </c>
      <c r="S3385">
        <v>1172</v>
      </c>
      <c r="T3385">
        <v>2.6529642121465922</v>
      </c>
      <c r="U3385">
        <v>3.0086194323476043</v>
      </c>
      <c r="V3385">
        <v>11.525597269624576</v>
      </c>
      <c r="W3385">
        <v>51</v>
      </c>
      <c r="X3385">
        <v>178.2231852654391</v>
      </c>
      <c r="Y3385">
        <v>164.50000000000003</v>
      </c>
      <c r="Z3385">
        <v>164.50000000000003</v>
      </c>
      <c r="AA3385">
        <v>32.987030495140758</v>
      </c>
      <c r="AB3385">
        <v>0</v>
      </c>
    </row>
    <row r="3386" spans="1:28">
      <c r="A3386">
        <v>10</v>
      </c>
      <c r="B3386">
        <v>614</v>
      </c>
      <c r="C3386">
        <v>2006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52</v>
      </c>
      <c r="N3386">
        <v>99</v>
      </c>
      <c r="O3386">
        <v>99</v>
      </c>
      <c r="P3386">
        <v>9999</v>
      </c>
      <c r="Q3386">
        <v>641</v>
      </c>
      <c r="R3386">
        <v>1562</v>
      </c>
      <c r="S3386">
        <v>1562</v>
      </c>
      <c r="T3386">
        <v>3.5357765353011756</v>
      </c>
      <c r="U3386">
        <v>3.9799499860753311</v>
      </c>
      <c r="V3386">
        <v>11.394366197183098</v>
      </c>
      <c r="W3386">
        <v>52</v>
      </c>
      <c r="X3386">
        <v>176.89727451679451</v>
      </c>
      <c r="Y3386">
        <v>163.27618437900099</v>
      </c>
      <c r="Z3386">
        <v>163.27618437900099</v>
      </c>
      <c r="AA3386">
        <v>31.810145971395841</v>
      </c>
      <c r="AB3386">
        <v>0</v>
      </c>
    </row>
    <row r="3387" spans="1:28">
      <c r="A3387">
        <v>10</v>
      </c>
      <c r="B3387">
        <v>615</v>
      </c>
      <c r="C3387">
        <v>2006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53</v>
      </c>
      <c r="N3387">
        <v>99</v>
      </c>
      <c r="O3387">
        <v>99</v>
      </c>
      <c r="P3387">
        <v>9999</v>
      </c>
      <c r="Q3387">
        <v>710</v>
      </c>
      <c r="R3387">
        <v>1847</v>
      </c>
      <c r="S3387">
        <v>1847</v>
      </c>
      <c r="T3387">
        <v>4.1809086176064465</v>
      </c>
      <c r="U3387">
        <v>4.5253666190214332</v>
      </c>
      <c r="V3387">
        <v>11.524093123984843</v>
      </c>
      <c r="W3387">
        <v>53</v>
      </c>
      <c r="X3387">
        <v>170.10278739615251</v>
      </c>
      <c r="Y3387">
        <v>157.00487276664879</v>
      </c>
      <c r="Z3387">
        <v>157.00487276664879</v>
      </c>
      <c r="AA3387">
        <v>32.034211004579554</v>
      </c>
      <c r="AB3387">
        <v>0</v>
      </c>
    </row>
    <row r="3388" spans="1:28">
      <c r="A3388">
        <v>10</v>
      </c>
      <c r="B3388">
        <v>616</v>
      </c>
      <c r="C3388">
        <v>2006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54</v>
      </c>
      <c r="N3388">
        <v>99</v>
      </c>
      <c r="O3388">
        <v>99</v>
      </c>
      <c r="P3388">
        <v>9999</v>
      </c>
      <c r="Q3388">
        <v>815</v>
      </c>
      <c r="R3388">
        <v>2439</v>
      </c>
      <c r="S3388">
        <v>2439</v>
      </c>
      <c r="T3388">
        <v>5.5209724517282748</v>
      </c>
      <c r="U3388">
        <v>5.8592861104165994</v>
      </c>
      <c r="V3388">
        <v>11.936859368593687</v>
      </c>
      <c r="W3388">
        <v>54</v>
      </c>
      <c r="X3388">
        <v>166.78518139460925</v>
      </c>
      <c r="Y3388">
        <v>153.94272242722457</v>
      </c>
      <c r="Z3388">
        <v>153.94272242722457</v>
      </c>
      <c r="AA3388">
        <v>30.46012044299454</v>
      </c>
      <c r="AB3388">
        <v>0</v>
      </c>
    </row>
    <row r="3389" spans="1:28">
      <c r="A3389">
        <v>10</v>
      </c>
      <c r="B3389">
        <v>617</v>
      </c>
      <c r="C3389">
        <v>2006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55</v>
      </c>
      <c r="N3389">
        <v>99</v>
      </c>
      <c r="O3389">
        <v>99</v>
      </c>
      <c r="P3389">
        <v>9999</v>
      </c>
      <c r="Q3389">
        <v>956</v>
      </c>
      <c r="R3389">
        <v>3318</v>
      </c>
      <c r="S3389">
        <v>3318</v>
      </c>
      <c r="T3389">
        <v>7.510695610838221</v>
      </c>
      <c r="U3389">
        <v>7.7497956712421647</v>
      </c>
      <c r="V3389">
        <v>16.845388788426757</v>
      </c>
      <c r="W3389">
        <v>55</v>
      </c>
      <c r="X3389">
        <v>162.1580178898775</v>
      </c>
      <c r="Y3389">
        <v>149.67185051235683</v>
      </c>
      <c r="Z3389">
        <v>149.67185051235683</v>
      </c>
      <c r="AA3389">
        <v>30.144407868620409</v>
      </c>
      <c r="AB3389">
        <v>0</v>
      </c>
    </row>
    <row r="3390" spans="1:28">
      <c r="A3390">
        <v>10</v>
      </c>
      <c r="B3390">
        <v>618</v>
      </c>
      <c r="C3390">
        <v>2006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56</v>
      </c>
      <c r="N3390">
        <v>99</v>
      </c>
      <c r="O3390">
        <v>99</v>
      </c>
      <c r="P3390">
        <v>9999</v>
      </c>
      <c r="Q3390">
        <v>942</v>
      </c>
      <c r="R3390">
        <v>3534</v>
      </c>
      <c r="S3390">
        <v>3534</v>
      </c>
      <c r="T3390">
        <v>7.9996378205853729</v>
      </c>
      <c r="U3390">
        <v>8.1343616348884904</v>
      </c>
      <c r="V3390">
        <v>14.721561969439724</v>
      </c>
      <c r="W3390">
        <v>56</v>
      </c>
      <c r="X3390">
        <v>159.8017340909328</v>
      </c>
      <c r="Y3390">
        <v>147.49700056593099</v>
      </c>
      <c r="Z3390">
        <v>147.49700056593099</v>
      </c>
      <c r="AA3390">
        <v>29.186865161648281</v>
      </c>
      <c r="AB3390">
        <v>0</v>
      </c>
    </row>
    <row r="3391" spans="1:28">
      <c r="A3391">
        <v>10</v>
      </c>
      <c r="B3391">
        <v>619</v>
      </c>
      <c r="C3391">
        <v>2006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57</v>
      </c>
      <c r="N3391">
        <v>99</v>
      </c>
      <c r="O3391">
        <v>99</v>
      </c>
      <c r="P3391">
        <v>9999</v>
      </c>
      <c r="Q3391">
        <v>932</v>
      </c>
      <c r="R3391">
        <v>3660</v>
      </c>
      <c r="S3391">
        <v>3660</v>
      </c>
      <c r="T3391">
        <v>8.2848541096045434</v>
      </c>
      <c r="U3391">
        <v>8.2065239323617654</v>
      </c>
      <c r="V3391">
        <v>14.557377049180326</v>
      </c>
      <c r="W3391">
        <v>57</v>
      </c>
      <c r="X3391">
        <v>155.66920649580527</v>
      </c>
      <c r="Y3391">
        <v>143.68267759562843</v>
      </c>
      <c r="Z3391">
        <v>143.68267759562843</v>
      </c>
      <c r="AA3391">
        <v>28.045540647445684</v>
      </c>
      <c r="AB3391">
        <v>0</v>
      </c>
    </row>
    <row r="3392" spans="1:28">
      <c r="A3392">
        <v>10</v>
      </c>
      <c r="B3392">
        <v>620</v>
      </c>
      <c r="C3392">
        <v>2006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58</v>
      </c>
      <c r="N3392">
        <v>99</v>
      </c>
      <c r="O3392">
        <v>99</v>
      </c>
      <c r="P3392">
        <v>9999</v>
      </c>
      <c r="Q3392">
        <v>977</v>
      </c>
      <c r="R3392">
        <v>4327</v>
      </c>
      <c r="S3392">
        <v>4327</v>
      </c>
      <c r="T3392">
        <v>9.7946895443330249</v>
      </c>
      <c r="U3392">
        <v>9.5859236797484559</v>
      </c>
      <c r="V3392">
        <v>15.257222093829441</v>
      </c>
      <c r="W3392">
        <v>58</v>
      </c>
      <c r="X3392">
        <v>153.80541591623611</v>
      </c>
      <c r="Y3392">
        <v>141.96239889068627</v>
      </c>
      <c r="Z3392">
        <v>141.96239889068627</v>
      </c>
      <c r="AA3392">
        <v>27.060080174622843</v>
      </c>
      <c r="AB3392">
        <v>0</v>
      </c>
    </row>
    <row r="3393" spans="1:28">
      <c r="A3393">
        <v>10</v>
      </c>
      <c r="B3393">
        <v>621</v>
      </c>
      <c r="C3393">
        <v>2006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59</v>
      </c>
      <c r="N3393">
        <v>99</v>
      </c>
      <c r="O3393">
        <v>99</v>
      </c>
      <c r="P3393">
        <v>9999</v>
      </c>
      <c r="Q3393">
        <v>942</v>
      </c>
      <c r="R3393">
        <v>4302</v>
      </c>
      <c r="S3393">
        <v>4302</v>
      </c>
      <c r="T3393">
        <v>9.7380990107974714</v>
      </c>
      <c r="U3393">
        <v>9.234898312520798</v>
      </c>
      <c r="V3393">
        <v>16.212924221292422</v>
      </c>
      <c r="W3393">
        <v>59</v>
      </c>
      <c r="X3393">
        <v>149.03431244405948</v>
      </c>
      <c r="Y3393">
        <v>137.55867038586644</v>
      </c>
      <c r="Z3393">
        <v>137.55867038586644</v>
      </c>
      <c r="AA3393">
        <v>26.06859675495658</v>
      </c>
      <c r="AB3393">
        <v>0</v>
      </c>
    </row>
    <row r="3394" spans="1:28">
      <c r="A3394">
        <v>10</v>
      </c>
      <c r="B3394">
        <v>622</v>
      </c>
      <c r="C3394">
        <v>2006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60</v>
      </c>
      <c r="N3394">
        <v>99</v>
      </c>
      <c r="O3394">
        <v>99</v>
      </c>
      <c r="P3394">
        <v>9999</v>
      </c>
      <c r="Q3394">
        <v>925</v>
      </c>
      <c r="R3394">
        <v>4179</v>
      </c>
      <c r="S3394">
        <v>4179</v>
      </c>
      <c r="T3394">
        <v>9.4596735858025625</v>
      </c>
      <c r="U3394">
        <v>8.8686530394228456</v>
      </c>
      <c r="V3394">
        <v>18.137353433835845</v>
      </c>
      <c r="W3394">
        <v>60</v>
      </c>
      <c r="X3394">
        <v>147.33633083127012</v>
      </c>
      <c r="Y3394">
        <v>135.99143335726239</v>
      </c>
      <c r="Z3394">
        <v>135.99143335726239</v>
      </c>
      <c r="AA3394">
        <v>25.905560502008527</v>
      </c>
      <c r="AB3394">
        <v>0</v>
      </c>
    </row>
    <row r="3395" spans="1:28">
      <c r="A3395">
        <v>10</v>
      </c>
      <c r="B3395">
        <v>623</v>
      </c>
      <c r="C3395">
        <v>2006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61</v>
      </c>
      <c r="N3395">
        <v>99</v>
      </c>
      <c r="O3395">
        <v>99</v>
      </c>
      <c r="P3395">
        <v>9999</v>
      </c>
      <c r="Q3395">
        <v>856</v>
      </c>
      <c r="R3395">
        <v>3483</v>
      </c>
      <c r="S3395">
        <v>3483</v>
      </c>
      <c r="T3395">
        <v>7.8841931321728511</v>
      </c>
      <c r="U3395">
        <v>7.1959802345029775</v>
      </c>
      <c r="V3395">
        <v>18.224231983921911</v>
      </c>
      <c r="W3395">
        <v>61</v>
      </c>
      <c r="X3395">
        <v>143.43695068665056</v>
      </c>
      <c r="Y3395">
        <v>132.39230548377853</v>
      </c>
      <c r="Z3395">
        <v>132.39230548377853</v>
      </c>
      <c r="AA3395">
        <v>24.786785733449559</v>
      </c>
      <c r="AB3395">
        <v>0</v>
      </c>
    </row>
    <row r="3396" spans="1:28">
      <c r="A3396">
        <v>10</v>
      </c>
      <c r="B3396">
        <v>624</v>
      </c>
      <c r="C3396">
        <v>2006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62</v>
      </c>
      <c r="N3396">
        <v>99</v>
      </c>
      <c r="O3396">
        <v>99</v>
      </c>
      <c r="P3396">
        <v>9999</v>
      </c>
      <c r="Q3396">
        <v>750</v>
      </c>
      <c r="R3396">
        <v>2838</v>
      </c>
      <c r="S3396">
        <v>2838</v>
      </c>
      <c r="T3396">
        <v>6.4241573669556562</v>
      </c>
      <c r="U3396">
        <v>5.7860064692948816</v>
      </c>
      <c r="V3396">
        <v>18.386892177589861</v>
      </c>
      <c r="W3396">
        <v>62</v>
      </c>
      <c r="X3396">
        <v>141.5438748389945</v>
      </c>
      <c r="Y3396">
        <v>130.64499647639181</v>
      </c>
      <c r="Z3396">
        <v>130.64499647639181</v>
      </c>
      <c r="AA3396">
        <v>24.462823356072192</v>
      </c>
      <c r="AB3396">
        <v>0</v>
      </c>
    </row>
    <row r="3397" spans="1:28">
      <c r="A3397">
        <v>10</v>
      </c>
      <c r="B3397">
        <v>625</v>
      </c>
      <c r="C3397">
        <v>2006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63</v>
      </c>
      <c r="N3397">
        <v>99</v>
      </c>
      <c r="O3397">
        <v>99</v>
      </c>
      <c r="P3397">
        <v>9999</v>
      </c>
      <c r="Q3397">
        <v>590</v>
      </c>
      <c r="R3397">
        <v>1779</v>
      </c>
      <c r="S3397">
        <v>1779</v>
      </c>
      <c r="T3397">
        <v>4.0269823663897508</v>
      </c>
      <c r="U3397">
        <v>3.5702250639093998</v>
      </c>
      <c r="V3397">
        <v>18.613265879707701</v>
      </c>
      <c r="W3397">
        <v>63</v>
      </c>
      <c r="X3397">
        <v>139.32986077488843</v>
      </c>
      <c r="Y3397">
        <v>128.60146149522188</v>
      </c>
      <c r="Z3397">
        <v>128.60146149522188</v>
      </c>
      <c r="AA3397">
        <v>24.7994038374209</v>
      </c>
      <c r="AB3397">
        <v>0</v>
      </c>
    </row>
    <row r="3398" spans="1:28">
      <c r="A3398">
        <v>10</v>
      </c>
      <c r="B3398">
        <v>626</v>
      </c>
      <c r="C3398">
        <v>2006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64</v>
      </c>
      <c r="N3398">
        <v>99</v>
      </c>
      <c r="O3398">
        <v>99</v>
      </c>
      <c r="P3398">
        <v>9999</v>
      </c>
      <c r="Q3398">
        <v>412</v>
      </c>
      <c r="R3398">
        <v>910</v>
      </c>
      <c r="S3398">
        <v>910</v>
      </c>
      <c r="T3398">
        <v>2.0598954206940254</v>
      </c>
      <c r="U3398">
        <v>1.8243553262663723</v>
      </c>
      <c r="V3398">
        <v>19.252747252747252</v>
      </c>
      <c r="W3398">
        <v>64</v>
      </c>
      <c r="X3398">
        <v>139.18505113521368</v>
      </c>
      <c r="Y3398">
        <v>128.46780219780209</v>
      </c>
      <c r="Z3398">
        <v>128.46780219780209</v>
      </c>
      <c r="AA3398">
        <v>22.294389640790964</v>
      </c>
      <c r="AB3398">
        <v>0</v>
      </c>
    </row>
    <row r="3399" spans="1:28">
      <c r="A3399">
        <v>10</v>
      </c>
      <c r="B3399">
        <v>627</v>
      </c>
      <c r="C3399">
        <v>2006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65</v>
      </c>
      <c r="N3399">
        <v>99</v>
      </c>
      <c r="O3399">
        <v>99</v>
      </c>
      <c r="P3399">
        <v>9999</v>
      </c>
      <c r="Q3399">
        <v>265</v>
      </c>
      <c r="R3399">
        <v>486</v>
      </c>
      <c r="S3399">
        <v>486</v>
      </c>
      <c r="T3399">
        <v>1.1001199719310952</v>
      </c>
      <c r="U3399">
        <v>0.97047381956154788</v>
      </c>
      <c r="V3399">
        <v>20.205761316872433</v>
      </c>
      <c r="W3399">
        <v>65</v>
      </c>
      <c r="X3399">
        <v>138.63475248451769</v>
      </c>
      <c r="Y3399">
        <v>127.95987654320992</v>
      </c>
      <c r="Z3399">
        <v>127.95987654320992</v>
      </c>
      <c r="AA3399">
        <v>21.062530242866529</v>
      </c>
      <c r="AB3399">
        <v>0</v>
      </c>
    </row>
    <row r="3400" spans="1:28">
      <c r="A3400">
        <v>10</v>
      </c>
      <c r="B3400">
        <v>628</v>
      </c>
      <c r="C3400">
        <v>2006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66</v>
      </c>
      <c r="N3400">
        <v>99</v>
      </c>
      <c r="O3400">
        <v>99</v>
      </c>
      <c r="P3400">
        <v>9999</v>
      </c>
    </row>
    <row r="3401" spans="1:28">
      <c r="A3401">
        <v>10</v>
      </c>
      <c r="B3401">
        <v>629</v>
      </c>
      <c r="C3401">
        <v>2006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67</v>
      </c>
      <c r="N3401">
        <v>99</v>
      </c>
      <c r="O3401">
        <v>99</v>
      </c>
      <c r="P3401">
        <v>9999</v>
      </c>
    </row>
    <row r="3402" spans="1:28">
      <c r="A3402">
        <v>10</v>
      </c>
      <c r="B3402">
        <v>630</v>
      </c>
      <c r="C3402">
        <v>2006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68</v>
      </c>
      <c r="N3402">
        <v>99</v>
      </c>
      <c r="O3402">
        <v>99</v>
      </c>
      <c r="P3402">
        <v>9999</v>
      </c>
    </row>
    <row r="3403" spans="1:28">
      <c r="A3403">
        <v>10</v>
      </c>
      <c r="B3403">
        <v>631</v>
      </c>
      <c r="C3403">
        <v>2005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0</v>
      </c>
      <c r="N3403">
        <v>99</v>
      </c>
      <c r="O3403">
        <v>99</v>
      </c>
      <c r="P3403">
        <v>9999</v>
      </c>
      <c r="Q3403">
        <v>224</v>
      </c>
      <c r="R3403">
        <v>539.25</v>
      </c>
      <c r="S3403">
        <v>0</v>
      </c>
      <c r="T3403">
        <v>1.3787593083831378</v>
      </c>
      <c r="U3403">
        <v>0</v>
      </c>
      <c r="V3403">
        <v>45.961984237366714</v>
      </c>
      <c r="X3403">
        <v>134.79135933248651</v>
      </c>
      <c r="Y3403">
        <v>0</v>
      </c>
    </row>
    <row r="3404" spans="1:28">
      <c r="A3404">
        <v>10</v>
      </c>
      <c r="B3404">
        <v>632</v>
      </c>
      <c r="C3404">
        <v>2005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35</v>
      </c>
      <c r="N3404">
        <v>99</v>
      </c>
      <c r="O3404">
        <v>99</v>
      </c>
      <c r="P3404">
        <v>9999</v>
      </c>
      <c r="Q3404">
        <v>28</v>
      </c>
      <c r="R3404">
        <v>29</v>
      </c>
      <c r="S3404">
        <v>29</v>
      </c>
      <c r="T3404">
        <v>7.4147463964971738E-2</v>
      </c>
      <c r="U3404">
        <v>0.10489343476868272</v>
      </c>
      <c r="V3404">
        <v>5.3448275862068977</v>
      </c>
      <c r="W3404">
        <v>35</v>
      </c>
      <c r="X3404">
        <v>219.62491127134157</v>
      </c>
      <c r="Y3404">
        <v>202.71379310344844</v>
      </c>
      <c r="Z3404">
        <v>202.71379310344844</v>
      </c>
      <c r="AA3404">
        <v>44.515063116129753</v>
      </c>
      <c r="AB3404">
        <v>0</v>
      </c>
    </row>
    <row r="3405" spans="1:28">
      <c r="A3405">
        <v>10</v>
      </c>
      <c r="B3405">
        <v>633</v>
      </c>
      <c r="C3405">
        <v>2005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36</v>
      </c>
      <c r="N3405">
        <v>99</v>
      </c>
      <c r="O3405">
        <v>99</v>
      </c>
      <c r="P3405">
        <v>9999</v>
      </c>
      <c r="Q3405">
        <v>23</v>
      </c>
      <c r="R3405">
        <v>24</v>
      </c>
      <c r="S3405">
        <v>24</v>
      </c>
      <c r="T3405">
        <v>6.1363418453769678E-2</v>
      </c>
      <c r="U3405">
        <v>9.2371242358683603E-2</v>
      </c>
      <c r="V3405">
        <v>2</v>
      </c>
      <c r="W3405">
        <v>36</v>
      </c>
      <c r="X3405">
        <v>233.69898880462259</v>
      </c>
      <c r="Y3405">
        <v>215.70416666666659</v>
      </c>
      <c r="Z3405">
        <v>215.70416666666659</v>
      </c>
      <c r="AA3405">
        <v>40.854023457168751</v>
      </c>
      <c r="AB3405">
        <v>0</v>
      </c>
    </row>
    <row r="3406" spans="1:28">
      <c r="A3406">
        <v>10</v>
      </c>
      <c r="B3406">
        <v>634</v>
      </c>
      <c r="C3406">
        <v>2005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37</v>
      </c>
      <c r="N3406">
        <v>99</v>
      </c>
      <c r="O3406">
        <v>99</v>
      </c>
      <c r="P3406">
        <v>9999</v>
      </c>
      <c r="Q3406">
        <v>25</v>
      </c>
      <c r="R3406">
        <v>25</v>
      </c>
      <c r="S3406">
        <v>25</v>
      </c>
      <c r="T3406">
        <v>6.3920227556010109E-2</v>
      </c>
      <c r="U3406">
        <v>9.5791738632546239E-2</v>
      </c>
      <c r="V3406">
        <v>2</v>
      </c>
      <c r="W3406">
        <v>37</v>
      </c>
      <c r="X3406">
        <v>232.65872156012995</v>
      </c>
      <c r="Y3406">
        <v>214.74400000000003</v>
      </c>
      <c r="Z3406">
        <v>214.74400000000003</v>
      </c>
      <c r="AA3406">
        <v>31.435573225248952</v>
      </c>
      <c r="AB3406">
        <v>0</v>
      </c>
    </row>
    <row r="3407" spans="1:28">
      <c r="A3407">
        <v>10</v>
      </c>
      <c r="B3407">
        <v>635</v>
      </c>
      <c r="C3407">
        <v>2005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38</v>
      </c>
      <c r="N3407">
        <v>99</v>
      </c>
      <c r="O3407">
        <v>99</v>
      </c>
      <c r="P3407">
        <v>9999</v>
      </c>
      <c r="Q3407">
        <v>35</v>
      </c>
      <c r="R3407">
        <v>37</v>
      </c>
      <c r="S3407">
        <v>37</v>
      </c>
      <c r="T3407">
        <v>9.4601936782894913E-2</v>
      </c>
      <c r="U3407">
        <v>0.14377146988145972</v>
      </c>
      <c r="V3407">
        <v>2</v>
      </c>
      <c r="W3407">
        <v>38</v>
      </c>
      <c r="X3407">
        <v>235.94038241925563</v>
      </c>
      <c r="Y3407">
        <v>217.77297297297287</v>
      </c>
      <c r="Z3407">
        <v>217.77297297297287</v>
      </c>
      <c r="AA3407">
        <v>30.635235398446241</v>
      </c>
      <c r="AB3407">
        <v>0</v>
      </c>
    </row>
    <row r="3408" spans="1:28">
      <c r="A3408">
        <v>10</v>
      </c>
      <c r="B3408">
        <v>636</v>
      </c>
      <c r="C3408">
        <v>2005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39</v>
      </c>
      <c r="N3408">
        <v>99</v>
      </c>
      <c r="O3408">
        <v>99</v>
      </c>
      <c r="P3408">
        <v>9999</v>
      </c>
      <c r="Q3408">
        <v>46</v>
      </c>
      <c r="R3408">
        <v>48</v>
      </c>
      <c r="S3408">
        <v>48</v>
      </c>
      <c r="T3408">
        <v>0.12272683690753936</v>
      </c>
      <c r="U3408">
        <v>0.17640803605006811</v>
      </c>
      <c r="V3408">
        <v>2</v>
      </c>
      <c r="W3408">
        <v>39</v>
      </c>
      <c r="X3408">
        <v>223.15592271578197</v>
      </c>
      <c r="Y3408">
        <v>205.97291666666675</v>
      </c>
      <c r="Z3408">
        <v>205.97291666666675</v>
      </c>
      <c r="AA3408">
        <v>34.70739438255724</v>
      </c>
      <c r="AB3408">
        <v>0</v>
      </c>
    </row>
    <row r="3409" spans="1:28">
      <c r="A3409">
        <v>10</v>
      </c>
      <c r="B3409">
        <v>637</v>
      </c>
      <c r="C3409">
        <v>2005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40</v>
      </c>
      <c r="N3409">
        <v>99</v>
      </c>
      <c r="O3409">
        <v>99</v>
      </c>
      <c r="P3409">
        <v>9999</v>
      </c>
      <c r="Q3409">
        <v>57</v>
      </c>
      <c r="R3409">
        <v>71</v>
      </c>
      <c r="S3409">
        <v>71</v>
      </c>
      <c r="T3409">
        <v>0.18153344625906873</v>
      </c>
      <c r="U3409">
        <v>0.26273051348001175</v>
      </c>
      <c r="V3409">
        <v>7.647887323943662</v>
      </c>
      <c r="W3409">
        <v>40</v>
      </c>
      <c r="X3409">
        <v>224.68985091480624</v>
      </c>
      <c r="Y3409">
        <v>207.38873239436623</v>
      </c>
      <c r="Z3409">
        <v>207.38873239436623</v>
      </c>
      <c r="AA3409">
        <v>35.10716210102332</v>
      </c>
      <c r="AB3409">
        <v>0</v>
      </c>
    </row>
    <row r="3410" spans="1:28">
      <c r="A3410">
        <v>10</v>
      </c>
      <c r="B3410">
        <v>638</v>
      </c>
      <c r="C3410">
        <v>2005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41</v>
      </c>
      <c r="N3410">
        <v>99</v>
      </c>
      <c r="O3410">
        <v>99</v>
      </c>
      <c r="P3410">
        <v>9999</v>
      </c>
      <c r="Q3410">
        <v>69</v>
      </c>
      <c r="R3410">
        <v>75</v>
      </c>
      <c r="S3410">
        <v>75</v>
      </c>
      <c r="T3410">
        <v>0.19176068266803023</v>
      </c>
      <c r="U3410">
        <v>0.2719481888846933</v>
      </c>
      <c r="V3410">
        <v>5</v>
      </c>
      <c r="W3410">
        <v>41</v>
      </c>
      <c r="X3410">
        <v>220.16901408450704</v>
      </c>
      <c r="Y3410">
        <v>203.21600000000004</v>
      </c>
      <c r="Z3410">
        <v>203.21600000000004</v>
      </c>
      <c r="AA3410">
        <v>31.978271956647561</v>
      </c>
      <c r="AB3410">
        <v>0</v>
      </c>
    </row>
    <row r="3411" spans="1:28">
      <c r="A3411">
        <v>10</v>
      </c>
      <c r="B3411">
        <v>639</v>
      </c>
      <c r="C3411">
        <v>2005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42</v>
      </c>
      <c r="N3411">
        <v>99</v>
      </c>
      <c r="O3411">
        <v>99</v>
      </c>
      <c r="P3411">
        <v>9999</v>
      </c>
      <c r="Q3411">
        <v>103</v>
      </c>
      <c r="R3411">
        <v>130</v>
      </c>
      <c r="S3411">
        <v>130</v>
      </c>
      <c r="T3411">
        <v>0.3323851832912525</v>
      </c>
      <c r="U3411">
        <v>0.45380189766706658</v>
      </c>
      <c r="V3411">
        <v>5</v>
      </c>
      <c r="W3411">
        <v>42</v>
      </c>
      <c r="X3411">
        <v>211.96016334694556</v>
      </c>
      <c r="Y3411">
        <v>195.63923076923089</v>
      </c>
      <c r="Z3411">
        <v>195.63923076923089</v>
      </c>
      <c r="AA3411">
        <v>34.390865281246953</v>
      </c>
      <c r="AB3411">
        <v>0</v>
      </c>
    </row>
    <row r="3412" spans="1:28">
      <c r="A3412">
        <v>10</v>
      </c>
      <c r="B3412">
        <v>640</v>
      </c>
      <c r="C3412">
        <v>2005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43</v>
      </c>
      <c r="N3412">
        <v>99</v>
      </c>
      <c r="O3412">
        <v>99</v>
      </c>
      <c r="P3412">
        <v>9999</v>
      </c>
      <c r="Q3412">
        <v>95</v>
      </c>
      <c r="R3412">
        <v>123</v>
      </c>
      <c r="S3412">
        <v>123</v>
      </c>
      <c r="T3412">
        <v>0.31448751957556981</v>
      </c>
      <c r="U3412">
        <v>0.4176235030667329</v>
      </c>
      <c r="V3412">
        <v>5.7642276422764223</v>
      </c>
      <c r="W3412">
        <v>43</v>
      </c>
      <c r="X3412">
        <v>206.16318297527499</v>
      </c>
      <c r="Y3412">
        <v>190.28861788617897</v>
      </c>
      <c r="Z3412">
        <v>190.28861788617897</v>
      </c>
      <c r="AA3412">
        <v>32.310861027929349</v>
      </c>
      <c r="AB3412">
        <v>0</v>
      </c>
    </row>
    <row r="3413" spans="1:28">
      <c r="A3413">
        <v>10</v>
      </c>
      <c r="B3413">
        <v>641</v>
      </c>
      <c r="C3413">
        <v>2005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44</v>
      </c>
      <c r="N3413">
        <v>99</v>
      </c>
      <c r="O3413">
        <v>99</v>
      </c>
      <c r="P3413">
        <v>9999</v>
      </c>
      <c r="Q3413">
        <v>143</v>
      </c>
      <c r="R3413">
        <v>186</v>
      </c>
      <c r="S3413">
        <v>186</v>
      </c>
      <c r="T3413">
        <v>0.47556649301671505</v>
      </c>
      <c r="U3413">
        <v>0.63818573880016316</v>
      </c>
      <c r="V3413">
        <v>5</v>
      </c>
      <c r="W3413">
        <v>44</v>
      </c>
      <c r="X3413">
        <v>208.33653700532412</v>
      </c>
      <c r="Y3413">
        <v>192.29462365591405</v>
      </c>
      <c r="Z3413">
        <v>192.29462365591405</v>
      </c>
      <c r="AA3413">
        <v>31.861870445710135</v>
      </c>
      <c r="AB3413">
        <v>0</v>
      </c>
    </row>
    <row r="3414" spans="1:28">
      <c r="A3414">
        <v>10</v>
      </c>
      <c r="B3414">
        <v>642</v>
      </c>
      <c r="C3414">
        <v>2005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45</v>
      </c>
      <c r="N3414">
        <v>99</v>
      </c>
      <c r="O3414">
        <v>99</v>
      </c>
      <c r="P3414">
        <v>9999</v>
      </c>
      <c r="Q3414">
        <v>146</v>
      </c>
      <c r="R3414">
        <v>198</v>
      </c>
      <c r="S3414">
        <v>198</v>
      </c>
      <c r="T3414">
        <v>0.50624820224360001</v>
      </c>
      <c r="U3414">
        <v>0.65799499786767701</v>
      </c>
      <c r="V3414">
        <v>8</v>
      </c>
      <c r="W3414">
        <v>45</v>
      </c>
      <c r="X3414">
        <v>201.78491305251876</v>
      </c>
      <c r="Y3414">
        <v>186.2474747474748</v>
      </c>
      <c r="Z3414">
        <v>186.2474747474748</v>
      </c>
      <c r="AA3414">
        <v>32.502067823678743</v>
      </c>
      <c r="AB3414">
        <v>0</v>
      </c>
    </row>
    <row r="3415" spans="1:28">
      <c r="A3415">
        <v>10</v>
      </c>
      <c r="B3415">
        <v>643</v>
      </c>
      <c r="C3415">
        <v>2005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46</v>
      </c>
      <c r="N3415">
        <v>99</v>
      </c>
      <c r="O3415">
        <v>99</v>
      </c>
      <c r="P3415">
        <v>9999</v>
      </c>
      <c r="Q3415">
        <v>214</v>
      </c>
      <c r="R3415">
        <v>294</v>
      </c>
      <c r="S3415">
        <v>294</v>
      </c>
      <c r="T3415">
        <v>0.75170187605867889</v>
      </c>
      <c r="U3415">
        <v>0.9604350286011123</v>
      </c>
      <c r="V3415">
        <v>8.0510204081632679</v>
      </c>
      <c r="W3415">
        <v>46</v>
      </c>
      <c r="X3415">
        <v>198.35901858034643</v>
      </c>
      <c r="Y3415">
        <v>183.08537414965988</v>
      </c>
      <c r="Z3415">
        <v>183.08537414965988</v>
      </c>
      <c r="AA3415">
        <v>34.086123770583796</v>
      </c>
      <c r="AB3415">
        <v>0</v>
      </c>
    </row>
    <row r="3416" spans="1:28">
      <c r="A3416">
        <v>10</v>
      </c>
      <c r="B3416">
        <v>644</v>
      </c>
      <c r="C3416">
        <v>2005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47</v>
      </c>
      <c r="N3416">
        <v>99</v>
      </c>
      <c r="O3416">
        <v>99</v>
      </c>
      <c r="P3416">
        <v>9999</v>
      </c>
      <c r="Q3416">
        <v>259</v>
      </c>
      <c r="R3416">
        <v>391</v>
      </c>
      <c r="S3416">
        <v>391</v>
      </c>
      <c r="T3416">
        <v>0.99971235897599819</v>
      </c>
      <c r="U3416">
        <v>1.2749618834133916</v>
      </c>
      <c r="V3416">
        <v>8.2327365728900261</v>
      </c>
      <c r="W3416">
        <v>47</v>
      </c>
      <c r="X3416">
        <v>197.9938652176682</v>
      </c>
      <c r="Y3416">
        <v>182.74833759590777</v>
      </c>
      <c r="Z3416">
        <v>182.74833759590777</v>
      </c>
      <c r="AA3416">
        <v>33.652967796050199</v>
      </c>
      <c r="AB3416">
        <v>0</v>
      </c>
    </row>
    <row r="3417" spans="1:28">
      <c r="A3417">
        <v>10</v>
      </c>
      <c r="B3417">
        <v>645</v>
      </c>
      <c r="C3417">
        <v>2005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48</v>
      </c>
      <c r="N3417">
        <v>99</v>
      </c>
      <c r="O3417">
        <v>99</v>
      </c>
      <c r="P3417">
        <v>9999</v>
      </c>
      <c r="Q3417">
        <v>322</v>
      </c>
      <c r="R3417">
        <v>531</v>
      </c>
      <c r="S3417">
        <v>531</v>
      </c>
      <c r="T3417">
        <v>1.3576656332896544</v>
      </c>
      <c r="U3417">
        <v>1.6851038315107441</v>
      </c>
      <c r="V3417">
        <v>8.5084745762711851</v>
      </c>
      <c r="W3417">
        <v>48</v>
      </c>
      <c r="X3417">
        <v>192.69188942141912</v>
      </c>
      <c r="Y3417">
        <v>177.85461393596998</v>
      </c>
      <c r="Z3417">
        <v>177.85461393596998</v>
      </c>
      <c r="AA3417">
        <v>32.314751961641555</v>
      </c>
      <c r="AB3417">
        <v>0</v>
      </c>
    </row>
    <row r="3418" spans="1:28">
      <c r="A3418">
        <v>10</v>
      </c>
      <c r="B3418">
        <v>646</v>
      </c>
      <c r="C3418">
        <v>2005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49</v>
      </c>
      <c r="N3418">
        <v>99</v>
      </c>
      <c r="O3418">
        <v>99</v>
      </c>
      <c r="P3418">
        <v>9999</v>
      </c>
      <c r="Q3418">
        <v>380</v>
      </c>
      <c r="R3418">
        <v>667</v>
      </c>
      <c r="S3418">
        <v>667</v>
      </c>
      <c r="T3418">
        <v>1.7053916711943493</v>
      </c>
      <c r="U3418">
        <v>2.1040994585391859</v>
      </c>
      <c r="V3418">
        <v>8.2728635682158949</v>
      </c>
      <c r="W3418">
        <v>49</v>
      </c>
      <c r="X3418">
        <v>191.54539739880863</v>
      </c>
      <c r="Y3418">
        <v>176.79640179910038</v>
      </c>
      <c r="Z3418">
        <v>176.79640179910038</v>
      </c>
      <c r="AA3418">
        <v>31.356120357986381</v>
      </c>
      <c r="AB3418">
        <v>0</v>
      </c>
    </row>
    <row r="3419" spans="1:28">
      <c r="A3419">
        <v>10</v>
      </c>
      <c r="B3419">
        <v>647</v>
      </c>
      <c r="C3419">
        <v>2005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50</v>
      </c>
      <c r="N3419">
        <v>99</v>
      </c>
      <c r="O3419">
        <v>99</v>
      </c>
      <c r="P3419">
        <v>9999</v>
      </c>
      <c r="Q3419">
        <v>490</v>
      </c>
      <c r="R3419">
        <v>925</v>
      </c>
      <c r="S3419">
        <v>925</v>
      </c>
      <c r="T3419">
        <v>2.3650484195723727</v>
      </c>
      <c r="U3419">
        <v>2.789615444684415</v>
      </c>
      <c r="V3419">
        <v>12.046486486486488</v>
      </c>
      <c r="W3419">
        <v>50</v>
      </c>
      <c r="X3419">
        <v>183.11920587976928</v>
      </c>
      <c r="Y3419">
        <v>169.01902702702731</v>
      </c>
      <c r="Z3419">
        <v>169.01902702702731</v>
      </c>
      <c r="AA3419">
        <v>32.00779609634332</v>
      </c>
      <c r="AB3419">
        <v>0</v>
      </c>
    </row>
    <row r="3420" spans="1:28">
      <c r="A3420">
        <v>10</v>
      </c>
      <c r="B3420">
        <v>648</v>
      </c>
      <c r="C3420">
        <v>2005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51</v>
      </c>
      <c r="N3420">
        <v>99</v>
      </c>
      <c r="O3420">
        <v>99</v>
      </c>
      <c r="P3420">
        <v>9999</v>
      </c>
      <c r="Q3420">
        <v>492</v>
      </c>
      <c r="R3420">
        <v>985</v>
      </c>
      <c r="S3420">
        <v>985</v>
      </c>
      <c r="T3420">
        <v>2.518456965706799</v>
      </c>
      <c r="U3420">
        <v>2.888472604599428</v>
      </c>
      <c r="V3420">
        <v>11.178680203045683</v>
      </c>
      <c r="W3420">
        <v>51</v>
      </c>
      <c r="X3420">
        <v>178.05874685834644</v>
      </c>
      <c r="Y3420">
        <v>164.34822335025387</v>
      </c>
      <c r="Z3420">
        <v>164.34822335025387</v>
      </c>
      <c r="AA3420">
        <v>32.589570431419183</v>
      </c>
      <c r="AB3420">
        <v>0</v>
      </c>
    </row>
    <row r="3421" spans="1:28">
      <c r="A3421">
        <v>10</v>
      </c>
      <c r="B3421">
        <v>649</v>
      </c>
      <c r="C3421">
        <v>2005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52</v>
      </c>
      <c r="N3421">
        <v>99</v>
      </c>
      <c r="O3421">
        <v>99</v>
      </c>
      <c r="P3421">
        <v>9999</v>
      </c>
      <c r="Q3421">
        <v>599</v>
      </c>
      <c r="R3421">
        <v>1305</v>
      </c>
      <c r="S3421">
        <v>1305</v>
      </c>
      <c r="T3421">
        <v>3.336635878423726</v>
      </c>
      <c r="U3421">
        <v>3.7622693353008656</v>
      </c>
      <c r="V3421">
        <v>11.744061302681992</v>
      </c>
      <c r="W3421">
        <v>52</v>
      </c>
      <c r="X3421">
        <v>175.05344474747105</v>
      </c>
      <c r="Y3421">
        <v>161.57432950191577</v>
      </c>
      <c r="Z3421">
        <v>161.57432950191577</v>
      </c>
      <c r="AA3421">
        <v>32.278766730445696</v>
      </c>
      <c r="AB3421">
        <v>0</v>
      </c>
    </row>
    <row r="3422" spans="1:28">
      <c r="A3422">
        <v>10</v>
      </c>
      <c r="B3422">
        <v>650</v>
      </c>
      <c r="C3422">
        <v>2005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53</v>
      </c>
      <c r="N3422">
        <v>99</v>
      </c>
      <c r="O3422">
        <v>99</v>
      </c>
      <c r="P3422">
        <v>9999</v>
      </c>
      <c r="Q3422">
        <v>676</v>
      </c>
      <c r="R3422">
        <v>1580</v>
      </c>
      <c r="S3422">
        <v>1580</v>
      </c>
      <c r="T3422">
        <v>4.0397583815398388</v>
      </c>
      <c r="U3422">
        <v>4.4529044679300247</v>
      </c>
      <c r="V3422">
        <v>11.278481012658224</v>
      </c>
      <c r="W3422">
        <v>53</v>
      </c>
      <c r="X3422">
        <v>171.12662342114982</v>
      </c>
      <c r="Y3422">
        <v>157.94987341772139</v>
      </c>
      <c r="Z3422">
        <v>157.94987341772139</v>
      </c>
      <c r="AA3422">
        <v>31.65600858811553</v>
      </c>
      <c r="AB3422">
        <v>0</v>
      </c>
    </row>
    <row r="3423" spans="1:28">
      <c r="A3423">
        <v>10</v>
      </c>
      <c r="B3423">
        <v>651</v>
      </c>
      <c r="C3423">
        <v>2005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54</v>
      </c>
      <c r="N3423">
        <v>99</v>
      </c>
      <c r="O3423">
        <v>99</v>
      </c>
      <c r="P3423">
        <v>9999</v>
      </c>
      <c r="Q3423">
        <v>803</v>
      </c>
      <c r="R3423">
        <v>2043</v>
      </c>
      <c r="S3423">
        <v>2043</v>
      </c>
      <c r="T3423">
        <v>5.2235609958771443</v>
      </c>
      <c r="U3423">
        <v>5.5719402541184193</v>
      </c>
      <c r="V3423">
        <v>11.821341164953498</v>
      </c>
      <c r="W3423">
        <v>54</v>
      </c>
      <c r="X3423">
        <v>165.60344786441456</v>
      </c>
      <c r="Y3423">
        <v>152.85198237885439</v>
      </c>
      <c r="Z3423">
        <v>152.85198237885439</v>
      </c>
      <c r="AA3423">
        <v>30.566074401098156</v>
      </c>
      <c r="AB3423">
        <v>0</v>
      </c>
    </row>
    <row r="3424" spans="1:28">
      <c r="A3424">
        <v>10</v>
      </c>
      <c r="B3424">
        <v>652</v>
      </c>
      <c r="C3424">
        <v>2005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55</v>
      </c>
      <c r="N3424">
        <v>99</v>
      </c>
      <c r="O3424">
        <v>99</v>
      </c>
      <c r="P3424">
        <v>9999</v>
      </c>
      <c r="Q3424">
        <v>894</v>
      </c>
      <c r="R3424">
        <v>2977</v>
      </c>
      <c r="S3424">
        <v>2977</v>
      </c>
      <c r="T3424">
        <v>7.6116206973696796</v>
      </c>
      <c r="U3424">
        <v>7.915633254211075</v>
      </c>
      <c r="V3424">
        <v>16.51259657373194</v>
      </c>
      <c r="W3424">
        <v>55</v>
      </c>
      <c r="X3424">
        <v>161.45002622125369</v>
      </c>
      <c r="Y3424">
        <v>149.01837420221679</v>
      </c>
      <c r="Z3424">
        <v>149.01837420221679</v>
      </c>
      <c r="AA3424">
        <v>29.569147990927881</v>
      </c>
      <c r="AB3424">
        <v>0</v>
      </c>
    </row>
    <row r="3425" spans="1:28">
      <c r="A3425">
        <v>10</v>
      </c>
      <c r="B3425">
        <v>653</v>
      </c>
      <c r="C3425">
        <v>2005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56</v>
      </c>
      <c r="N3425">
        <v>99</v>
      </c>
      <c r="O3425">
        <v>99</v>
      </c>
      <c r="P3425">
        <v>9999</v>
      </c>
      <c r="Q3425">
        <v>987</v>
      </c>
      <c r="R3425">
        <v>3152</v>
      </c>
      <c r="S3425">
        <v>3152</v>
      </c>
      <c r="T3425">
        <v>8.0590622902617515</v>
      </c>
      <c r="U3425">
        <v>8.2155609955581905</v>
      </c>
      <c r="V3425">
        <v>14.808058375634522</v>
      </c>
      <c r="W3425">
        <v>56</v>
      </c>
      <c r="X3425">
        <v>158.26406113369021</v>
      </c>
      <c r="Y3425">
        <v>146.07772842639591</v>
      </c>
      <c r="Z3425">
        <v>146.07772842639591</v>
      </c>
      <c r="AA3425">
        <v>28.906509312380511</v>
      </c>
      <c r="AB3425">
        <v>0</v>
      </c>
    </row>
    <row r="3426" spans="1:28">
      <c r="A3426">
        <v>10</v>
      </c>
      <c r="B3426">
        <v>654</v>
      </c>
      <c r="C3426">
        <v>2005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57</v>
      </c>
      <c r="N3426">
        <v>99</v>
      </c>
      <c r="O3426">
        <v>99</v>
      </c>
      <c r="P3426">
        <v>9999</v>
      </c>
      <c r="Q3426">
        <v>992</v>
      </c>
      <c r="R3426">
        <v>3284</v>
      </c>
      <c r="S3426">
        <v>3284</v>
      </c>
      <c r="T3426">
        <v>8.3965610917574889</v>
      </c>
      <c r="U3426">
        <v>8.3944349292871863</v>
      </c>
      <c r="V3426">
        <v>14.464981729598048</v>
      </c>
      <c r="W3426">
        <v>57</v>
      </c>
      <c r="X3426">
        <v>155.20996776121925</v>
      </c>
      <c r="Y3426">
        <v>143.25880024360561</v>
      </c>
      <c r="Z3426">
        <v>143.25880024360561</v>
      </c>
      <c r="AA3426">
        <v>27.780556119647432</v>
      </c>
      <c r="AB3426">
        <v>0</v>
      </c>
    </row>
    <row r="3427" spans="1:28">
      <c r="A3427">
        <v>10</v>
      </c>
      <c r="B3427">
        <v>655</v>
      </c>
      <c r="C3427">
        <v>2005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58</v>
      </c>
      <c r="N3427">
        <v>99</v>
      </c>
      <c r="O3427">
        <v>99</v>
      </c>
      <c r="P3427">
        <v>9999</v>
      </c>
      <c r="Q3427">
        <v>1032</v>
      </c>
      <c r="R3427">
        <v>3857</v>
      </c>
      <c r="S3427">
        <v>3857</v>
      </c>
      <c r="T3427">
        <v>9.8616127073412407</v>
      </c>
      <c r="U3427">
        <v>9.6200128401540379</v>
      </c>
      <c r="V3427">
        <v>15.45527612133783</v>
      </c>
      <c r="W3427">
        <v>58</v>
      </c>
      <c r="X3427">
        <v>151.44582418425125</v>
      </c>
      <c r="Y3427">
        <v>139.78449572206381</v>
      </c>
      <c r="Z3427">
        <v>139.78449572206381</v>
      </c>
      <c r="AA3427">
        <v>26.660736969062757</v>
      </c>
      <c r="AB3427">
        <v>0</v>
      </c>
    </row>
    <row r="3428" spans="1:28">
      <c r="A3428">
        <v>10</v>
      </c>
      <c r="B3428">
        <v>656</v>
      </c>
      <c r="C3428">
        <v>2005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59</v>
      </c>
      <c r="N3428">
        <v>99</v>
      </c>
      <c r="O3428">
        <v>99</v>
      </c>
      <c r="P3428">
        <v>9999</v>
      </c>
      <c r="Q3428">
        <v>1006</v>
      </c>
      <c r="R3428">
        <v>3834</v>
      </c>
      <c r="S3428">
        <v>3834</v>
      </c>
      <c r="T3428">
        <v>9.8028060979897109</v>
      </c>
      <c r="U3428">
        <v>9.3556925185467357</v>
      </c>
      <c r="V3428">
        <v>16.350026082420445</v>
      </c>
      <c r="W3428">
        <v>59</v>
      </c>
      <c r="X3428">
        <v>148.1682398068038</v>
      </c>
      <c r="Y3428">
        <v>136.75928534167971</v>
      </c>
      <c r="Z3428">
        <v>136.75928534167971</v>
      </c>
      <c r="AA3428">
        <v>26.426287745280529</v>
      </c>
      <c r="AB3428">
        <v>0</v>
      </c>
    </row>
    <row r="3429" spans="1:28">
      <c r="A3429">
        <v>10</v>
      </c>
      <c r="B3429">
        <v>657</v>
      </c>
      <c r="C3429">
        <v>2005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60</v>
      </c>
      <c r="N3429">
        <v>99</v>
      </c>
      <c r="O3429">
        <v>99</v>
      </c>
      <c r="P3429">
        <v>9999</v>
      </c>
      <c r="Q3429">
        <v>929</v>
      </c>
      <c r="R3429">
        <v>3663</v>
      </c>
      <c r="S3429">
        <v>3663</v>
      </c>
      <c r="T3429">
        <v>9.3655917415066003</v>
      </c>
      <c r="U3429">
        <v>8.7426600066493609</v>
      </c>
      <c r="V3429">
        <v>18.14004914004914</v>
      </c>
      <c r="W3429">
        <v>60</v>
      </c>
      <c r="X3429">
        <v>144.92321534575078</v>
      </c>
      <c r="Y3429">
        <v>133.76412776412778</v>
      </c>
      <c r="Z3429">
        <v>133.76412776412778</v>
      </c>
      <c r="AA3429">
        <v>25.179750770486603</v>
      </c>
      <c r="AB3429">
        <v>0</v>
      </c>
    </row>
    <row r="3430" spans="1:28">
      <c r="A3430">
        <v>10</v>
      </c>
      <c r="B3430">
        <v>658</v>
      </c>
      <c r="C3430">
        <v>2005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61</v>
      </c>
      <c r="N3430">
        <v>99</v>
      </c>
      <c r="O3430">
        <v>99</v>
      </c>
      <c r="P3430">
        <v>9999</v>
      </c>
      <c r="Q3430">
        <v>902</v>
      </c>
      <c r="R3430">
        <v>3175</v>
      </c>
      <c r="S3430">
        <v>3175</v>
      </c>
      <c r="T3430">
        <v>8.1178688996132813</v>
      </c>
      <c r="U3430">
        <v>7.5059213215555873</v>
      </c>
      <c r="V3430">
        <v>18.00724409448819</v>
      </c>
      <c r="W3430">
        <v>61</v>
      </c>
      <c r="X3430">
        <v>143.54615640542201</v>
      </c>
      <c r="Y3430">
        <v>132.49310236220501</v>
      </c>
      <c r="Z3430">
        <v>132.49310236220501</v>
      </c>
      <c r="AA3430">
        <v>24.765482448893007</v>
      </c>
      <c r="AB3430">
        <v>0</v>
      </c>
    </row>
    <row r="3431" spans="1:28">
      <c r="A3431">
        <v>10</v>
      </c>
      <c r="B3431">
        <v>659</v>
      </c>
      <c r="C3431">
        <v>2005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62</v>
      </c>
      <c r="N3431">
        <v>99</v>
      </c>
      <c r="O3431">
        <v>99</v>
      </c>
      <c r="P3431">
        <v>9999</v>
      </c>
      <c r="Q3431">
        <v>758</v>
      </c>
      <c r="R3431">
        <v>2347</v>
      </c>
      <c r="S3431">
        <v>2347</v>
      </c>
      <c r="T3431">
        <v>6.0008309629582284</v>
      </c>
      <c r="U3431">
        <v>5.4511897768949593</v>
      </c>
      <c r="V3431">
        <v>18.222837665104393</v>
      </c>
      <c r="W3431">
        <v>62</v>
      </c>
      <c r="X3431">
        <v>141.02934937803525</v>
      </c>
      <c r="Y3431">
        <v>130.17008947592657</v>
      </c>
      <c r="Z3431">
        <v>130.17008947592657</v>
      </c>
      <c r="AA3431">
        <v>24.55458759057456</v>
      </c>
      <c r="AB3431">
        <v>0</v>
      </c>
    </row>
    <row r="3432" spans="1:28">
      <c r="A3432">
        <v>10</v>
      </c>
      <c r="B3432">
        <v>660</v>
      </c>
      <c r="C3432">
        <v>2005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63</v>
      </c>
      <c r="N3432">
        <v>99</v>
      </c>
      <c r="O3432">
        <v>99</v>
      </c>
      <c r="P3432">
        <v>9999</v>
      </c>
      <c r="Q3432">
        <v>540</v>
      </c>
      <c r="R3432">
        <v>1438</v>
      </c>
      <c r="S3432">
        <v>1438</v>
      </c>
      <c r="T3432">
        <v>3.6766914890217008</v>
      </c>
      <c r="U3432">
        <v>3.2910741159448982</v>
      </c>
      <c r="V3432">
        <v>18.254520166898473</v>
      </c>
      <c r="W3432">
        <v>63</v>
      </c>
      <c r="X3432">
        <v>138.96648318282422</v>
      </c>
      <c r="Y3432">
        <v>128.26606397774671</v>
      </c>
      <c r="Z3432">
        <v>128.26606397774671</v>
      </c>
      <c r="AA3432">
        <v>23.393119536960405</v>
      </c>
      <c r="AB3432">
        <v>0</v>
      </c>
    </row>
    <row r="3433" spans="1:28">
      <c r="A3433">
        <v>10</v>
      </c>
      <c r="B3433">
        <v>661</v>
      </c>
      <c r="C3433">
        <v>2005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64</v>
      </c>
      <c r="N3433">
        <v>99</v>
      </c>
      <c r="O3433">
        <v>99</v>
      </c>
      <c r="P3433">
        <v>9999</v>
      </c>
      <c r="Q3433">
        <v>383</v>
      </c>
      <c r="R3433">
        <v>739</v>
      </c>
      <c r="S3433">
        <v>739</v>
      </c>
      <c r="T3433">
        <v>1.8894819265556575</v>
      </c>
      <c r="U3433">
        <v>1.6939360988845635</v>
      </c>
      <c r="V3433">
        <v>18.442489851150199</v>
      </c>
      <c r="W3433">
        <v>64</v>
      </c>
      <c r="X3433">
        <v>139.18225706900924</v>
      </c>
      <c r="Y3433">
        <v>128.46522327469529</v>
      </c>
      <c r="Z3433">
        <v>128.46522327469529</v>
      </c>
      <c r="AA3433">
        <v>22.52514746348977</v>
      </c>
      <c r="AB3433">
        <v>0</v>
      </c>
    </row>
    <row r="3434" spans="1:28">
      <c r="A3434">
        <v>10</v>
      </c>
      <c r="B3434">
        <v>662</v>
      </c>
      <c r="C3434">
        <v>2005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65</v>
      </c>
      <c r="N3434">
        <v>99</v>
      </c>
      <c r="O3434">
        <v>99</v>
      </c>
      <c r="P3434">
        <v>9999</v>
      </c>
      <c r="Q3434">
        <v>269</v>
      </c>
      <c r="R3434">
        <v>439</v>
      </c>
      <c r="S3434">
        <v>439</v>
      </c>
      <c r="T3434">
        <v>1.1224391958835371</v>
      </c>
      <c r="U3434">
        <v>1.0085610721580365</v>
      </c>
      <c r="V3434">
        <v>18.494305239179955</v>
      </c>
      <c r="W3434">
        <v>65</v>
      </c>
      <c r="X3434">
        <v>139.4983181020589</v>
      </c>
      <c r="Y3434">
        <v>128.75694760820048</v>
      </c>
      <c r="Z3434">
        <v>128.75694760820048</v>
      </c>
      <c r="AA3434">
        <v>21.190573414064204</v>
      </c>
      <c r="AB3434">
        <v>0</v>
      </c>
    </row>
    <row r="3435" spans="1:28">
      <c r="A3435">
        <v>10</v>
      </c>
      <c r="B3435">
        <v>663</v>
      </c>
      <c r="C3435">
        <v>2005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66</v>
      </c>
      <c r="N3435">
        <v>99</v>
      </c>
      <c r="O3435">
        <v>99</v>
      </c>
      <c r="P3435">
        <v>9999</v>
      </c>
    </row>
    <row r="3436" spans="1:28">
      <c r="A3436">
        <v>10</v>
      </c>
      <c r="B3436">
        <v>664</v>
      </c>
      <c r="C3436">
        <v>2005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67</v>
      </c>
      <c r="N3436">
        <v>99</v>
      </c>
      <c r="O3436">
        <v>99</v>
      </c>
      <c r="P3436">
        <v>9999</v>
      </c>
    </row>
    <row r="3437" spans="1:28">
      <c r="A3437">
        <v>10</v>
      </c>
      <c r="B3437">
        <v>665</v>
      </c>
      <c r="C3437">
        <v>2005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68</v>
      </c>
      <c r="N3437">
        <v>99</v>
      </c>
      <c r="O3437">
        <v>99</v>
      </c>
      <c r="P3437">
        <v>9999</v>
      </c>
    </row>
    <row r="3438" spans="1:28">
      <c r="A3438">
        <v>10</v>
      </c>
      <c r="B3438">
        <v>666</v>
      </c>
      <c r="C3438">
        <v>2004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0</v>
      </c>
      <c r="N3438">
        <v>99</v>
      </c>
      <c r="O3438">
        <v>99</v>
      </c>
      <c r="P3438">
        <v>9999</v>
      </c>
      <c r="Q3438">
        <v>206</v>
      </c>
      <c r="R3438">
        <v>505</v>
      </c>
      <c r="S3438">
        <v>0</v>
      </c>
      <c r="T3438">
        <v>1.3268174772076402</v>
      </c>
      <c r="U3438">
        <v>0</v>
      </c>
      <c r="V3438">
        <v>45.734653465346518</v>
      </c>
      <c r="X3438">
        <v>137.46650504703763</v>
      </c>
      <c r="Y3438">
        <v>0</v>
      </c>
    </row>
    <row r="3439" spans="1:28">
      <c r="A3439">
        <v>10</v>
      </c>
      <c r="B3439">
        <v>667</v>
      </c>
      <c r="C3439">
        <v>2004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35</v>
      </c>
      <c r="N3439">
        <v>99</v>
      </c>
      <c r="O3439">
        <v>99</v>
      </c>
      <c r="P3439">
        <v>9999</v>
      </c>
      <c r="Q3439">
        <v>30</v>
      </c>
      <c r="R3439">
        <v>59</v>
      </c>
      <c r="S3439">
        <v>59</v>
      </c>
      <c r="T3439">
        <v>0.15501431911930852</v>
      </c>
      <c r="U3439">
        <v>0.19094905965958864</v>
      </c>
      <c r="V3439">
        <v>3.6440677966101696</v>
      </c>
      <c r="W3439">
        <v>35</v>
      </c>
      <c r="X3439">
        <v>189.75705602585529</v>
      </c>
      <c r="Y3439">
        <v>175.14576271186445</v>
      </c>
      <c r="Z3439">
        <v>175.14576271186445</v>
      </c>
      <c r="AA3439">
        <v>51.867733747285214</v>
      </c>
      <c r="AB3439">
        <v>0</v>
      </c>
    </row>
    <row r="3440" spans="1:28">
      <c r="A3440">
        <v>10</v>
      </c>
      <c r="B3440">
        <v>668</v>
      </c>
      <c r="C3440">
        <v>2004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36</v>
      </c>
      <c r="N3440">
        <v>99</v>
      </c>
      <c r="O3440">
        <v>99</v>
      </c>
      <c r="P3440">
        <v>9999</v>
      </c>
      <c r="Q3440">
        <v>12</v>
      </c>
      <c r="R3440">
        <v>12</v>
      </c>
      <c r="S3440">
        <v>12</v>
      </c>
      <c r="T3440">
        <v>3.1528336092062743E-2</v>
      </c>
      <c r="U3440">
        <v>4.900673541875001E-2</v>
      </c>
      <c r="V3440">
        <v>2</v>
      </c>
      <c r="W3440">
        <v>36</v>
      </c>
      <c r="X3440">
        <v>239.44564824846515</v>
      </c>
      <c r="Y3440">
        <v>221.00833333333327</v>
      </c>
      <c r="Z3440">
        <v>221.00833333333327</v>
      </c>
      <c r="AA3440">
        <v>22.441310802971422</v>
      </c>
      <c r="AB3440">
        <v>0</v>
      </c>
    </row>
    <row r="3441" spans="1:28">
      <c r="A3441">
        <v>10</v>
      </c>
      <c r="B3441">
        <v>669</v>
      </c>
      <c r="C3441">
        <v>2004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37</v>
      </c>
      <c r="N3441">
        <v>99</v>
      </c>
      <c r="O3441">
        <v>99</v>
      </c>
      <c r="P3441">
        <v>9999</v>
      </c>
      <c r="Q3441">
        <v>18</v>
      </c>
      <c r="R3441">
        <v>19</v>
      </c>
      <c r="S3441">
        <v>19</v>
      </c>
      <c r="T3441">
        <v>4.991986547909931E-2</v>
      </c>
      <c r="U3441">
        <v>6.9806094940391361E-2</v>
      </c>
      <c r="V3441">
        <v>12.210526315789476</v>
      </c>
      <c r="W3441">
        <v>37</v>
      </c>
      <c r="X3441">
        <v>215.41312653247411</v>
      </c>
      <c r="Y3441">
        <v>198.82631578947377</v>
      </c>
      <c r="Z3441">
        <v>198.82631578947377</v>
      </c>
      <c r="AA3441">
        <v>34.569865826593777</v>
      </c>
      <c r="AB3441">
        <v>0</v>
      </c>
    </row>
    <row r="3442" spans="1:28">
      <c r="A3442">
        <v>10</v>
      </c>
      <c r="B3442">
        <v>670</v>
      </c>
      <c r="C3442">
        <v>2004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38</v>
      </c>
      <c r="N3442">
        <v>99</v>
      </c>
      <c r="O3442">
        <v>99</v>
      </c>
      <c r="P3442">
        <v>9999</v>
      </c>
      <c r="Q3442">
        <v>41</v>
      </c>
      <c r="R3442">
        <v>45</v>
      </c>
      <c r="S3442">
        <v>45</v>
      </c>
      <c r="T3442">
        <v>0.1182312603452353</v>
      </c>
      <c r="U3442">
        <v>0.17089807794589548</v>
      </c>
      <c r="V3442">
        <v>2</v>
      </c>
      <c r="W3442">
        <v>38</v>
      </c>
      <c r="X3442">
        <v>222.66762970988313</v>
      </c>
      <c r="Y3442">
        <v>205.52222222222224</v>
      </c>
      <c r="Z3442">
        <v>205.52222222222224</v>
      </c>
      <c r="AA3442">
        <v>29.073713892555858</v>
      </c>
      <c r="AB3442">
        <v>0</v>
      </c>
    </row>
    <row r="3443" spans="1:28">
      <c r="A3443">
        <v>10</v>
      </c>
      <c r="B3443">
        <v>671</v>
      </c>
      <c r="C3443">
        <v>2004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39</v>
      </c>
      <c r="N3443">
        <v>99</v>
      </c>
      <c r="O3443">
        <v>99</v>
      </c>
      <c r="P3443">
        <v>9999</v>
      </c>
      <c r="Q3443">
        <v>38</v>
      </c>
      <c r="R3443">
        <v>40</v>
      </c>
      <c r="S3443">
        <v>40</v>
      </c>
      <c r="T3443">
        <v>0.10509445364020918</v>
      </c>
      <c r="U3443">
        <v>0.15367245343801172</v>
      </c>
      <c r="V3443">
        <v>2</v>
      </c>
      <c r="W3443">
        <v>39</v>
      </c>
      <c r="X3443">
        <v>225.25189599133256</v>
      </c>
      <c r="Y3443">
        <v>207.90750000000003</v>
      </c>
      <c r="Z3443">
        <v>207.90750000000003</v>
      </c>
      <c r="AA3443">
        <v>35.834936776140374</v>
      </c>
      <c r="AB3443">
        <v>0</v>
      </c>
    </row>
    <row r="3444" spans="1:28">
      <c r="A3444">
        <v>10</v>
      </c>
      <c r="B3444">
        <v>672</v>
      </c>
      <c r="C3444">
        <v>2004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40</v>
      </c>
      <c r="N3444">
        <v>99</v>
      </c>
      <c r="O3444">
        <v>99</v>
      </c>
      <c r="P3444">
        <v>9999</v>
      </c>
      <c r="Q3444">
        <v>55</v>
      </c>
      <c r="R3444">
        <v>60</v>
      </c>
      <c r="S3444">
        <v>60</v>
      </c>
      <c r="T3444">
        <v>0.15764168046031371</v>
      </c>
      <c r="U3444">
        <v>0.22098765137812121</v>
      </c>
      <c r="V3444">
        <v>5</v>
      </c>
      <c r="W3444">
        <v>40</v>
      </c>
      <c r="X3444">
        <v>215.94799566630547</v>
      </c>
      <c r="Y3444">
        <v>199.32</v>
      </c>
      <c r="Z3444">
        <v>199.32</v>
      </c>
      <c r="AA3444">
        <v>34.397014405323169</v>
      </c>
      <c r="AB3444">
        <v>0</v>
      </c>
    </row>
    <row r="3445" spans="1:28">
      <c r="A3445">
        <v>10</v>
      </c>
      <c r="B3445">
        <v>673</v>
      </c>
      <c r="C3445">
        <v>2004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41</v>
      </c>
      <c r="N3445">
        <v>99</v>
      </c>
      <c r="O3445">
        <v>99</v>
      </c>
      <c r="P3445">
        <v>9999</v>
      </c>
      <c r="Q3445">
        <v>54</v>
      </c>
      <c r="R3445">
        <v>64</v>
      </c>
      <c r="S3445">
        <v>64</v>
      </c>
      <c r="T3445">
        <v>0.16815112582433467</v>
      </c>
      <c r="U3445">
        <v>0.23723946081245276</v>
      </c>
      <c r="V3445">
        <v>5</v>
      </c>
      <c r="W3445">
        <v>41</v>
      </c>
      <c r="X3445">
        <v>217.33985644637048</v>
      </c>
      <c r="Y3445">
        <v>200.60468750000004</v>
      </c>
      <c r="Z3445">
        <v>200.60468750000004</v>
      </c>
      <c r="AA3445">
        <v>33.118812769743442</v>
      </c>
      <c r="AB3445">
        <v>0</v>
      </c>
    </row>
    <row r="3446" spans="1:28">
      <c r="A3446">
        <v>10</v>
      </c>
      <c r="B3446">
        <v>674</v>
      </c>
      <c r="C3446">
        <v>2004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42</v>
      </c>
      <c r="N3446">
        <v>99</v>
      </c>
      <c r="O3446">
        <v>99</v>
      </c>
      <c r="P3446">
        <v>9999</v>
      </c>
      <c r="Q3446">
        <v>92</v>
      </c>
      <c r="R3446">
        <v>121</v>
      </c>
      <c r="S3446">
        <v>121</v>
      </c>
      <c r="T3446">
        <v>0.31791072226163275</v>
      </c>
      <c r="U3446">
        <v>0.44280313796108361</v>
      </c>
      <c r="V3446">
        <v>5</v>
      </c>
      <c r="W3446">
        <v>42</v>
      </c>
      <c r="X3446">
        <v>214.5644368435662</v>
      </c>
      <c r="Y3446">
        <v>198.0429752066116</v>
      </c>
      <c r="Z3446">
        <v>198.0429752066116</v>
      </c>
      <c r="AA3446">
        <v>33.352078321121446</v>
      </c>
      <c r="AB3446">
        <v>0</v>
      </c>
    </row>
    <row r="3447" spans="1:28">
      <c r="A3447">
        <v>10</v>
      </c>
      <c r="B3447">
        <v>675</v>
      </c>
      <c r="C3447">
        <v>2004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43</v>
      </c>
      <c r="N3447">
        <v>99</v>
      </c>
      <c r="O3447">
        <v>99</v>
      </c>
      <c r="P3447">
        <v>9999</v>
      </c>
      <c r="Q3447">
        <v>116</v>
      </c>
      <c r="R3447">
        <v>138</v>
      </c>
      <c r="S3447">
        <v>138</v>
      </c>
      <c r="T3447">
        <v>0.36257586505872152</v>
      </c>
      <c r="U3447">
        <v>0.51196803018701109</v>
      </c>
      <c r="V3447">
        <v>5.0652173913043477</v>
      </c>
      <c r="W3447">
        <v>43</v>
      </c>
      <c r="X3447">
        <v>217.51848885957887</v>
      </c>
      <c r="Y3447">
        <v>200.76956521739135</v>
      </c>
      <c r="Z3447">
        <v>200.76956521739135</v>
      </c>
      <c r="AA3447">
        <v>34.681266314024057</v>
      </c>
      <c r="AB3447">
        <v>0</v>
      </c>
    </row>
    <row r="3448" spans="1:28">
      <c r="A3448">
        <v>10</v>
      </c>
      <c r="B3448">
        <v>676</v>
      </c>
      <c r="C3448">
        <v>2004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44</v>
      </c>
      <c r="N3448">
        <v>99</v>
      </c>
      <c r="O3448">
        <v>99</v>
      </c>
      <c r="P3448">
        <v>9999</v>
      </c>
      <c r="Q3448">
        <v>134</v>
      </c>
      <c r="R3448">
        <v>167</v>
      </c>
      <c r="S3448">
        <v>167</v>
      </c>
      <c r="T3448">
        <v>0.43876934394787304</v>
      </c>
      <c r="U3448">
        <v>0.59549438493978557</v>
      </c>
      <c r="V3448">
        <v>5</v>
      </c>
      <c r="W3448">
        <v>44</v>
      </c>
      <c r="X3448">
        <v>209.07091559027123</v>
      </c>
      <c r="Y3448">
        <v>192.97245508982036</v>
      </c>
      <c r="Z3448">
        <v>192.97245508982036</v>
      </c>
      <c r="AA3448">
        <v>34.056512851806303</v>
      </c>
      <c r="AB3448">
        <v>0</v>
      </c>
    </row>
    <row r="3449" spans="1:28">
      <c r="A3449">
        <v>10</v>
      </c>
      <c r="B3449">
        <v>677</v>
      </c>
      <c r="C3449">
        <v>2004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45</v>
      </c>
      <c r="N3449">
        <v>99</v>
      </c>
      <c r="O3449">
        <v>99</v>
      </c>
      <c r="P3449">
        <v>9999</v>
      </c>
      <c r="Q3449">
        <v>200</v>
      </c>
      <c r="R3449">
        <v>243</v>
      </c>
      <c r="S3449">
        <v>243</v>
      </c>
      <c r="T3449">
        <v>0.63844880586427089</v>
      </c>
      <c r="U3449">
        <v>0.85282917578047646</v>
      </c>
      <c r="V3449">
        <v>7.9876543209876543</v>
      </c>
      <c r="W3449">
        <v>45</v>
      </c>
      <c r="X3449">
        <v>205.77290905929408</v>
      </c>
      <c r="Y3449">
        <v>189.92839506172837</v>
      </c>
      <c r="Z3449">
        <v>189.92839506172837</v>
      </c>
      <c r="AA3449">
        <v>33.784589595435726</v>
      </c>
      <c r="AB3449">
        <v>0</v>
      </c>
    </row>
    <row r="3450" spans="1:28">
      <c r="A3450">
        <v>10</v>
      </c>
      <c r="B3450">
        <v>678</v>
      </c>
      <c r="C3450">
        <v>2004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46</v>
      </c>
      <c r="N3450">
        <v>99</v>
      </c>
      <c r="O3450">
        <v>99</v>
      </c>
      <c r="P3450">
        <v>9999</v>
      </c>
      <c r="Q3450">
        <v>221</v>
      </c>
      <c r="R3450">
        <v>311</v>
      </c>
      <c r="S3450">
        <v>311</v>
      </c>
      <c r="T3450">
        <v>0.81710937705262621</v>
      </c>
      <c r="U3450">
        <v>1.0614085383181737</v>
      </c>
      <c r="V3450">
        <v>8.2926045016077179</v>
      </c>
      <c r="W3450">
        <v>46</v>
      </c>
      <c r="X3450">
        <v>200.10346521374095</v>
      </c>
      <c r="Y3450">
        <v>184.69549839228313</v>
      </c>
      <c r="Z3450">
        <v>184.69549839228313</v>
      </c>
      <c r="AA3450">
        <v>33.856927729759576</v>
      </c>
      <c r="AB3450">
        <v>0</v>
      </c>
    </row>
    <row r="3451" spans="1:28">
      <c r="A3451">
        <v>10</v>
      </c>
      <c r="B3451">
        <v>679</v>
      </c>
      <c r="C3451">
        <v>2004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47</v>
      </c>
      <c r="N3451">
        <v>99</v>
      </c>
      <c r="O3451">
        <v>99</v>
      </c>
      <c r="P3451">
        <v>9999</v>
      </c>
      <c r="Q3451">
        <v>264</v>
      </c>
      <c r="R3451">
        <v>363</v>
      </c>
      <c r="S3451">
        <v>363</v>
      </c>
      <c r="T3451">
        <v>0.95373216678489758</v>
      </c>
      <c r="U3451">
        <v>1.2321033531557359</v>
      </c>
      <c r="V3451">
        <v>8</v>
      </c>
      <c r="W3451">
        <v>47</v>
      </c>
      <c r="X3451">
        <v>199.00910016146881</v>
      </c>
      <c r="Y3451">
        <v>183.68539944903563</v>
      </c>
      <c r="Z3451">
        <v>183.68539944903563</v>
      </c>
      <c r="AA3451">
        <v>34.555241540950554</v>
      </c>
      <c r="AB3451">
        <v>0</v>
      </c>
    </row>
    <row r="3452" spans="1:28">
      <c r="A3452">
        <v>10</v>
      </c>
      <c r="B3452">
        <v>680</v>
      </c>
      <c r="C3452">
        <v>2004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48</v>
      </c>
      <c r="N3452">
        <v>99</v>
      </c>
      <c r="O3452">
        <v>99</v>
      </c>
      <c r="P3452">
        <v>9999</v>
      </c>
      <c r="Q3452">
        <v>356</v>
      </c>
      <c r="R3452">
        <v>559</v>
      </c>
      <c r="S3452">
        <v>559</v>
      </c>
      <c r="T3452">
        <v>1.4686949896219237</v>
      </c>
      <c r="U3452">
        <v>1.8297338485794432</v>
      </c>
      <c r="V3452">
        <v>8.6511627906976702</v>
      </c>
      <c r="W3452">
        <v>48</v>
      </c>
      <c r="X3452">
        <v>191.91483011181177</v>
      </c>
      <c r="Y3452">
        <v>177.13738819320201</v>
      </c>
      <c r="Z3452">
        <v>177.13738819320201</v>
      </c>
      <c r="AA3452">
        <v>33.929806754248006</v>
      </c>
      <c r="AB3452">
        <v>0</v>
      </c>
    </row>
    <row r="3453" spans="1:28">
      <c r="A3453">
        <v>10</v>
      </c>
      <c r="B3453">
        <v>681</v>
      </c>
      <c r="C3453">
        <v>2004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49</v>
      </c>
      <c r="N3453">
        <v>99</v>
      </c>
      <c r="O3453">
        <v>99</v>
      </c>
      <c r="P3453">
        <v>9999</v>
      </c>
      <c r="Q3453">
        <v>395</v>
      </c>
      <c r="R3453">
        <v>667</v>
      </c>
      <c r="S3453">
        <v>667</v>
      </c>
      <c r="T3453">
        <v>1.7524500144504871</v>
      </c>
      <c r="U3453">
        <v>2.1102554165414529</v>
      </c>
      <c r="V3453">
        <v>8.4092953523238378</v>
      </c>
      <c r="W3453">
        <v>49</v>
      </c>
      <c r="X3453">
        <v>185.49901647226213</v>
      </c>
      <c r="Y3453">
        <v>171.21559220389804</v>
      </c>
      <c r="Z3453">
        <v>171.21559220389804</v>
      </c>
      <c r="AA3453">
        <v>33.423269279005929</v>
      </c>
      <c r="AB3453">
        <v>0</v>
      </c>
    </row>
    <row r="3454" spans="1:28">
      <c r="A3454">
        <v>10</v>
      </c>
      <c r="B3454">
        <v>682</v>
      </c>
      <c r="C3454">
        <v>2004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50</v>
      </c>
      <c r="N3454">
        <v>99</v>
      </c>
      <c r="O3454">
        <v>99</v>
      </c>
      <c r="P3454">
        <v>9999</v>
      </c>
      <c r="Q3454">
        <v>521</v>
      </c>
      <c r="R3454">
        <v>972</v>
      </c>
      <c r="S3454">
        <v>972</v>
      </c>
      <c r="T3454">
        <v>2.5537952234570831</v>
      </c>
      <c r="U3454">
        <v>3.0138781952475577</v>
      </c>
      <c r="V3454">
        <v>11.808641975308641</v>
      </c>
      <c r="W3454">
        <v>50</v>
      </c>
      <c r="X3454">
        <v>181.79915198694528</v>
      </c>
      <c r="Y3454">
        <v>167.8006172839506</v>
      </c>
      <c r="Z3454">
        <v>167.8006172839506</v>
      </c>
      <c r="AA3454">
        <v>32.865061432978479</v>
      </c>
      <c r="AB3454">
        <v>0</v>
      </c>
    </row>
    <row r="3455" spans="1:28">
      <c r="A3455">
        <v>10</v>
      </c>
      <c r="B3455">
        <v>683</v>
      </c>
      <c r="C3455">
        <v>2004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51</v>
      </c>
      <c r="N3455">
        <v>99</v>
      </c>
      <c r="O3455">
        <v>99</v>
      </c>
      <c r="P3455">
        <v>9999</v>
      </c>
      <c r="Q3455">
        <v>529</v>
      </c>
      <c r="R3455">
        <v>1046</v>
      </c>
      <c r="S3455">
        <v>1046</v>
      </c>
      <c r="T3455">
        <v>2.748219962691469</v>
      </c>
      <c r="U3455">
        <v>3.1435637540560042</v>
      </c>
      <c r="V3455">
        <v>11.336520076481838</v>
      </c>
      <c r="W3455">
        <v>51</v>
      </c>
      <c r="X3455">
        <v>176.20694012582655</v>
      </c>
      <c r="Y3455">
        <v>162.63900573613788</v>
      </c>
      <c r="Z3455">
        <v>162.63900573613788</v>
      </c>
      <c r="AA3455">
        <v>33.639482864995976</v>
      </c>
      <c r="AB3455">
        <v>0</v>
      </c>
    </row>
    <row r="3456" spans="1:28">
      <c r="A3456">
        <v>10</v>
      </c>
      <c r="B3456">
        <v>684</v>
      </c>
      <c r="C3456">
        <v>2004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52</v>
      </c>
      <c r="N3456">
        <v>99</v>
      </c>
      <c r="O3456">
        <v>99</v>
      </c>
      <c r="P3456">
        <v>9999</v>
      </c>
      <c r="Q3456">
        <v>680</v>
      </c>
      <c r="R3456">
        <v>1490</v>
      </c>
      <c r="S3456">
        <v>1490</v>
      </c>
      <c r="T3456">
        <v>3.9147683980977903</v>
      </c>
      <c r="U3456">
        <v>4.3871366900609612</v>
      </c>
      <c r="V3456">
        <v>11.413422818791943</v>
      </c>
      <c r="W3456">
        <v>52</v>
      </c>
      <c r="X3456">
        <v>172.63439179215723</v>
      </c>
      <c r="Y3456">
        <v>159.34154362416123</v>
      </c>
      <c r="Z3456">
        <v>159.34154362416123</v>
      </c>
      <c r="AA3456">
        <v>32.096327942863454</v>
      </c>
      <c r="AB3456">
        <v>0</v>
      </c>
    </row>
    <row r="3457" spans="1:28">
      <c r="A3457">
        <v>10</v>
      </c>
      <c r="B3457">
        <v>685</v>
      </c>
      <c r="C3457">
        <v>2004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53</v>
      </c>
      <c r="N3457">
        <v>99</v>
      </c>
      <c r="O3457">
        <v>99</v>
      </c>
      <c r="P3457">
        <v>9999</v>
      </c>
      <c r="Q3457">
        <v>718</v>
      </c>
      <c r="R3457">
        <v>1678</v>
      </c>
      <c r="S3457">
        <v>1678</v>
      </c>
      <c r="T3457">
        <v>4.4087123302067752</v>
      </c>
      <c r="U3457">
        <v>4.7627761534899564</v>
      </c>
      <c r="V3457">
        <v>11.265792610250301</v>
      </c>
      <c r="W3457">
        <v>53</v>
      </c>
      <c r="X3457">
        <v>166.41812920246343</v>
      </c>
      <c r="Y3457">
        <v>153.60393325387349</v>
      </c>
      <c r="Z3457">
        <v>153.60393325387349</v>
      </c>
      <c r="AA3457">
        <v>31.667397819345705</v>
      </c>
      <c r="AB3457">
        <v>0</v>
      </c>
    </row>
    <row r="3458" spans="1:28">
      <c r="A3458">
        <v>10</v>
      </c>
      <c r="B3458">
        <v>686</v>
      </c>
      <c r="C3458">
        <v>2004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54</v>
      </c>
      <c r="N3458">
        <v>99</v>
      </c>
      <c r="O3458">
        <v>99</v>
      </c>
      <c r="P3458">
        <v>9999</v>
      </c>
      <c r="Q3458">
        <v>862</v>
      </c>
      <c r="R3458">
        <v>2309</v>
      </c>
      <c r="S3458">
        <v>2309</v>
      </c>
      <c r="T3458">
        <v>6.0665773363810738</v>
      </c>
      <c r="U3458">
        <v>6.4038652069197157</v>
      </c>
      <c r="V3458">
        <v>11.419229103508012</v>
      </c>
      <c r="W3458">
        <v>54</v>
      </c>
      <c r="X3458">
        <v>162.61128083757237</v>
      </c>
      <c r="Y3458">
        <v>150.0902122130791</v>
      </c>
      <c r="Z3458">
        <v>150.0902122130791</v>
      </c>
      <c r="AA3458">
        <v>30.280706786054136</v>
      </c>
      <c r="AB3458">
        <v>0</v>
      </c>
    </row>
    <row r="3459" spans="1:28">
      <c r="A3459">
        <v>10</v>
      </c>
      <c r="B3459">
        <v>687</v>
      </c>
      <c r="C3459">
        <v>2004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55</v>
      </c>
      <c r="N3459">
        <v>99</v>
      </c>
      <c r="O3459">
        <v>99</v>
      </c>
      <c r="P3459">
        <v>9999</v>
      </c>
      <c r="Q3459">
        <v>1035</v>
      </c>
      <c r="R3459">
        <v>3554</v>
      </c>
      <c r="S3459">
        <v>3554</v>
      </c>
      <c r="T3459">
        <v>9.3376422059325819</v>
      </c>
      <c r="U3459">
        <v>9.6156939519856568</v>
      </c>
      <c r="V3459">
        <v>15.411086100168825</v>
      </c>
      <c r="W3459">
        <v>55</v>
      </c>
      <c r="X3459">
        <v>158.63376440627152</v>
      </c>
      <c r="Y3459">
        <v>146.41896454698906</v>
      </c>
      <c r="Z3459">
        <v>146.41896454698906</v>
      </c>
      <c r="AA3459">
        <v>28.746728725784791</v>
      </c>
      <c r="AB3459">
        <v>0</v>
      </c>
    </row>
    <row r="3460" spans="1:28">
      <c r="A3460">
        <v>10</v>
      </c>
      <c r="B3460">
        <v>688</v>
      </c>
      <c r="C3460">
        <v>2004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56</v>
      </c>
      <c r="N3460">
        <v>99</v>
      </c>
      <c r="O3460">
        <v>99</v>
      </c>
      <c r="P3460">
        <v>9999</v>
      </c>
      <c r="Q3460">
        <v>1020</v>
      </c>
      <c r="R3460">
        <v>3467</v>
      </c>
      <c r="S3460">
        <v>3467</v>
      </c>
      <c r="T3460">
        <v>9.1090617692651268</v>
      </c>
      <c r="U3460">
        <v>9.1587991370779118</v>
      </c>
      <c r="V3460">
        <v>14.318719353908278</v>
      </c>
      <c r="W3460">
        <v>56</v>
      </c>
      <c r="X3460">
        <v>154.88776550050429</v>
      </c>
      <c r="Y3460">
        <v>142.96140755696601</v>
      </c>
      <c r="Z3460">
        <v>142.96140755696601</v>
      </c>
      <c r="AA3460">
        <v>27.021096440024525</v>
      </c>
      <c r="AB3460">
        <v>0</v>
      </c>
    </row>
    <row r="3461" spans="1:28">
      <c r="A3461">
        <v>10</v>
      </c>
      <c r="B3461">
        <v>689</v>
      </c>
      <c r="C3461">
        <v>2004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57</v>
      </c>
      <c r="N3461">
        <v>99</v>
      </c>
      <c r="O3461">
        <v>99</v>
      </c>
      <c r="P3461">
        <v>9999</v>
      </c>
      <c r="Q3461">
        <v>1033</v>
      </c>
      <c r="R3461">
        <v>3288</v>
      </c>
      <c r="S3461">
        <v>3288</v>
      </c>
      <c r="T3461">
        <v>8.6387640892251909</v>
      </c>
      <c r="U3461">
        <v>8.5092533959398207</v>
      </c>
      <c r="V3461">
        <v>14.336070559610704</v>
      </c>
      <c r="W3461">
        <v>57</v>
      </c>
      <c r="X3461">
        <v>151.73720123473387</v>
      </c>
      <c r="Y3461">
        <v>140.05343673965896</v>
      </c>
      <c r="Z3461">
        <v>140.05343673965896</v>
      </c>
      <c r="AA3461">
        <v>26.458902169289697</v>
      </c>
      <c r="AB3461">
        <v>0</v>
      </c>
    </row>
    <row r="3462" spans="1:28">
      <c r="A3462">
        <v>10</v>
      </c>
      <c r="B3462">
        <v>690</v>
      </c>
      <c r="C3462">
        <v>2004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58</v>
      </c>
      <c r="N3462">
        <v>99</v>
      </c>
      <c r="O3462">
        <v>99</v>
      </c>
      <c r="P3462">
        <v>9999</v>
      </c>
      <c r="Q3462">
        <v>1064</v>
      </c>
      <c r="R3462">
        <v>3656</v>
      </c>
      <c r="S3462">
        <v>3656</v>
      </c>
      <c r="T3462">
        <v>9.6056330627151176</v>
      </c>
      <c r="U3462">
        <v>9.2742950830783375</v>
      </c>
      <c r="V3462">
        <v>14.720733041575494</v>
      </c>
      <c r="W3462">
        <v>58</v>
      </c>
      <c r="X3462">
        <v>148.73293370727674</v>
      </c>
      <c r="Y3462">
        <v>137.28049781181605</v>
      </c>
      <c r="Z3462">
        <v>137.28049781181605</v>
      </c>
      <c r="AA3462">
        <v>25.273603368217191</v>
      </c>
      <c r="AB3462">
        <v>0</v>
      </c>
    </row>
    <row r="3463" spans="1:28">
      <c r="A3463">
        <v>10</v>
      </c>
      <c r="B3463">
        <v>691</v>
      </c>
      <c r="C3463">
        <v>2004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59</v>
      </c>
      <c r="N3463">
        <v>99</v>
      </c>
      <c r="O3463">
        <v>99</v>
      </c>
      <c r="P3463">
        <v>9999</v>
      </c>
      <c r="Q3463">
        <v>1004</v>
      </c>
      <c r="R3463">
        <v>3440</v>
      </c>
      <c r="S3463">
        <v>3440</v>
      </c>
      <c r="T3463">
        <v>9.0381230130579837</v>
      </c>
      <c r="U3463">
        <v>8.59298301380095</v>
      </c>
      <c r="V3463">
        <v>15.829360465116276</v>
      </c>
      <c r="W3463">
        <v>59</v>
      </c>
      <c r="X3463">
        <v>146.45962987225661</v>
      </c>
      <c r="Y3463">
        <v>135.1822383720928</v>
      </c>
      <c r="Z3463">
        <v>135.1822383720928</v>
      </c>
      <c r="AA3463">
        <v>25.13340270670956</v>
      </c>
      <c r="AB3463">
        <v>0</v>
      </c>
    </row>
    <row r="3464" spans="1:28">
      <c r="A3464">
        <v>10</v>
      </c>
      <c r="B3464">
        <v>692</v>
      </c>
      <c r="C3464">
        <v>2004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60</v>
      </c>
      <c r="N3464">
        <v>99</v>
      </c>
      <c r="O3464">
        <v>99</v>
      </c>
      <c r="P3464">
        <v>9999</v>
      </c>
      <c r="Q3464">
        <v>1020</v>
      </c>
      <c r="R3464">
        <v>3450</v>
      </c>
      <c r="S3464">
        <v>3450</v>
      </c>
      <c r="T3464">
        <v>9.0643966264680387</v>
      </c>
      <c r="U3464">
        <v>8.4185222879199557</v>
      </c>
      <c r="V3464">
        <v>17.5695652173913</v>
      </c>
      <c r="W3464">
        <v>60</v>
      </c>
      <c r="X3464">
        <v>143.07020271012897</v>
      </c>
      <c r="Y3464">
        <v>132.05379710144953</v>
      </c>
      <c r="Z3464">
        <v>132.05379710144953</v>
      </c>
      <c r="AA3464">
        <v>24.124730562482991</v>
      </c>
      <c r="AB3464">
        <v>0</v>
      </c>
    </row>
    <row r="3465" spans="1:28">
      <c r="A3465">
        <v>10</v>
      </c>
      <c r="B3465">
        <v>693</v>
      </c>
      <c r="C3465">
        <v>2004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61</v>
      </c>
      <c r="N3465">
        <v>99</v>
      </c>
      <c r="O3465">
        <v>99</v>
      </c>
      <c r="P3465">
        <v>9999</v>
      </c>
      <c r="Q3465">
        <v>857</v>
      </c>
      <c r="R3465">
        <v>2611</v>
      </c>
      <c r="S3465">
        <v>2611</v>
      </c>
      <c r="T3465">
        <v>6.8600404613646484</v>
      </c>
      <c r="U3465">
        <v>6.3173287103171987</v>
      </c>
      <c r="V3465">
        <v>17.81654538491</v>
      </c>
      <c r="W3465">
        <v>61</v>
      </c>
      <c r="X3465">
        <v>141.85969601896804</v>
      </c>
      <c r="Y3465">
        <v>130.93649942550752</v>
      </c>
      <c r="Z3465">
        <v>130.93649942550752</v>
      </c>
      <c r="AA3465">
        <v>23.240373087589941</v>
      </c>
      <c r="AB3465">
        <v>0</v>
      </c>
    </row>
    <row r="3466" spans="1:28">
      <c r="A3466">
        <v>10</v>
      </c>
      <c r="B3466">
        <v>694</v>
      </c>
      <c r="C3466">
        <v>2004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62</v>
      </c>
      <c r="N3466">
        <v>99</v>
      </c>
      <c r="O3466">
        <v>99</v>
      </c>
      <c r="P3466">
        <v>9999</v>
      </c>
      <c r="Q3466">
        <v>699</v>
      </c>
      <c r="R3466">
        <v>1869</v>
      </c>
      <c r="S3466">
        <v>1869</v>
      </c>
      <c r="T3466">
        <v>4.9105383463387717</v>
      </c>
      <c r="U3466">
        <v>4.360150740660278</v>
      </c>
      <c r="V3466">
        <v>18.184590690208672</v>
      </c>
      <c r="W3466">
        <v>62</v>
      </c>
      <c r="X3466">
        <v>136.78063773015509</v>
      </c>
      <c r="Y3466">
        <v>126.24852862493304</v>
      </c>
      <c r="Z3466">
        <v>126.24852862493304</v>
      </c>
      <c r="AA3466">
        <v>23.543958504279697</v>
      </c>
      <c r="AB3466">
        <v>0</v>
      </c>
    </row>
    <row r="3467" spans="1:28">
      <c r="A3467">
        <v>10</v>
      </c>
      <c r="B3467">
        <v>695</v>
      </c>
      <c r="C3467">
        <v>2004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63</v>
      </c>
      <c r="N3467">
        <v>99</v>
      </c>
      <c r="O3467">
        <v>99</v>
      </c>
      <c r="P3467">
        <v>9999</v>
      </c>
      <c r="Q3467">
        <v>487</v>
      </c>
      <c r="R3467">
        <v>1043</v>
      </c>
      <c r="S3467">
        <v>1043</v>
      </c>
      <c r="T3467">
        <v>2.7403378786684529</v>
      </c>
      <c r="U3467">
        <v>2.4202298089007086</v>
      </c>
      <c r="V3467">
        <v>17.786193672099714</v>
      </c>
      <c r="W3467">
        <v>63</v>
      </c>
      <c r="X3467">
        <v>136.05193369821387</v>
      </c>
      <c r="Y3467">
        <v>125.57593480345145</v>
      </c>
      <c r="Z3467">
        <v>125.57593480345145</v>
      </c>
      <c r="AA3467">
        <v>22.699451253574527</v>
      </c>
      <c r="AB3467">
        <v>0</v>
      </c>
    </row>
    <row r="3468" spans="1:28">
      <c r="A3468">
        <v>10</v>
      </c>
      <c r="B3468">
        <v>696</v>
      </c>
      <c r="C3468">
        <v>2004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64</v>
      </c>
      <c r="N3468">
        <v>99</v>
      </c>
      <c r="O3468">
        <v>99</v>
      </c>
      <c r="P3468">
        <v>9999</v>
      </c>
      <c r="Q3468">
        <v>307</v>
      </c>
      <c r="R3468">
        <v>515</v>
      </c>
      <c r="S3468">
        <v>515</v>
      </c>
      <c r="T3468">
        <v>1.3530910906176925</v>
      </c>
      <c r="U3468">
        <v>1.1951445765217323</v>
      </c>
      <c r="V3468">
        <v>18.273786407766995</v>
      </c>
      <c r="W3468">
        <v>64</v>
      </c>
      <c r="X3468">
        <v>136.06475296889619</v>
      </c>
      <c r="Y3468">
        <v>125.5877669902913</v>
      </c>
      <c r="Z3468">
        <v>125.5877669902913</v>
      </c>
      <c r="AA3468">
        <v>21.485220611443776</v>
      </c>
      <c r="AB3468">
        <v>0</v>
      </c>
    </row>
    <row r="3469" spans="1:28">
      <c r="A3469">
        <v>10</v>
      </c>
      <c r="B3469">
        <v>697</v>
      </c>
      <c r="C3469">
        <v>2004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65</v>
      </c>
      <c r="N3469">
        <v>99</v>
      </c>
      <c r="O3469">
        <v>99</v>
      </c>
      <c r="P3469">
        <v>9999</v>
      </c>
      <c r="Q3469">
        <v>183</v>
      </c>
      <c r="R3469">
        <v>300</v>
      </c>
      <c r="S3469">
        <v>300</v>
      </c>
      <c r="T3469">
        <v>0.78820840230156852</v>
      </c>
      <c r="U3469">
        <v>0.69722387496687555</v>
      </c>
      <c r="V3469">
        <v>19.460000000000004</v>
      </c>
      <c r="W3469">
        <v>65</v>
      </c>
      <c r="X3469">
        <v>136.26471650415311</v>
      </c>
      <c r="Y3469">
        <v>125.77233333333338</v>
      </c>
      <c r="Z3469">
        <v>125.77233333333338</v>
      </c>
      <c r="AA3469">
        <v>20.311445079614689</v>
      </c>
      <c r="AB3469">
        <v>0</v>
      </c>
    </row>
    <row r="3470" spans="1:28">
      <c r="A3470">
        <v>10</v>
      </c>
      <c r="B3470">
        <v>698</v>
      </c>
      <c r="C3470">
        <v>2004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66</v>
      </c>
      <c r="N3470">
        <v>99</v>
      </c>
      <c r="O3470">
        <v>99</v>
      </c>
      <c r="P3470">
        <v>9999</v>
      </c>
    </row>
    <row r="3471" spans="1:28">
      <c r="A3471">
        <v>10</v>
      </c>
      <c r="B3471">
        <v>699</v>
      </c>
      <c r="C3471">
        <v>2004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67</v>
      </c>
      <c r="N3471">
        <v>99</v>
      </c>
      <c r="O3471">
        <v>99</v>
      </c>
      <c r="P3471">
        <v>9999</v>
      </c>
    </row>
    <row r="3472" spans="1:28">
      <c r="A3472">
        <v>10</v>
      </c>
      <c r="B3472">
        <v>700</v>
      </c>
      <c r="C3472">
        <v>2004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68</v>
      </c>
      <c r="N3472">
        <v>99</v>
      </c>
      <c r="O3472">
        <v>99</v>
      </c>
      <c r="P3472">
        <v>9999</v>
      </c>
    </row>
    <row r="3473" spans="1:28">
      <c r="A3473">
        <v>10</v>
      </c>
      <c r="B3473">
        <v>701</v>
      </c>
      <c r="C3473">
        <v>2003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0</v>
      </c>
      <c r="N3473">
        <v>99</v>
      </c>
      <c r="O3473">
        <v>99</v>
      </c>
      <c r="P3473">
        <v>9999</v>
      </c>
      <c r="Q3473">
        <v>114</v>
      </c>
      <c r="R3473">
        <v>376</v>
      </c>
      <c r="S3473">
        <v>0</v>
      </c>
      <c r="T3473">
        <v>1.1595275541986618</v>
      </c>
      <c r="U3473">
        <v>0</v>
      </c>
      <c r="V3473">
        <v>19.425531914893625</v>
      </c>
      <c r="X3473">
        <v>135.97571517484593</v>
      </c>
      <c r="Y3473">
        <v>0</v>
      </c>
    </row>
    <row r="3474" spans="1:28">
      <c r="A3474">
        <v>10</v>
      </c>
      <c r="B3474">
        <v>702</v>
      </c>
      <c r="C3474">
        <v>2003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35</v>
      </c>
      <c r="N3474">
        <v>99</v>
      </c>
      <c r="O3474">
        <v>99</v>
      </c>
      <c r="P3474">
        <v>9999</v>
      </c>
      <c r="Q3474">
        <v>27</v>
      </c>
      <c r="R3474">
        <v>29</v>
      </c>
      <c r="S3474">
        <v>29</v>
      </c>
      <c r="T3474">
        <v>8.9431646467449985E-2</v>
      </c>
      <c r="U3474">
        <v>0.12573960066294004</v>
      </c>
      <c r="V3474">
        <v>2</v>
      </c>
      <c r="W3474">
        <v>35</v>
      </c>
      <c r="X3474">
        <v>218.00351178690184</v>
      </c>
      <c r="Y3474">
        <v>201.21724137931031</v>
      </c>
      <c r="Z3474">
        <v>201.21724137931031</v>
      </c>
      <c r="AA3474">
        <v>42.261599664271174</v>
      </c>
      <c r="AB3474">
        <v>0</v>
      </c>
    </row>
    <row r="3475" spans="1:28">
      <c r="A3475">
        <v>10</v>
      </c>
      <c r="B3475">
        <v>703</v>
      </c>
      <c r="C3475">
        <v>2003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36</v>
      </c>
      <c r="N3475">
        <v>99</v>
      </c>
      <c r="O3475">
        <v>99</v>
      </c>
      <c r="P3475">
        <v>9999</v>
      </c>
      <c r="Q3475">
        <v>16</v>
      </c>
      <c r="R3475">
        <v>19</v>
      </c>
      <c r="S3475">
        <v>19</v>
      </c>
      <c r="T3475">
        <v>5.859314768557064E-2</v>
      </c>
      <c r="U3475">
        <v>8.5597653877857699E-2</v>
      </c>
      <c r="V3475">
        <v>2</v>
      </c>
      <c r="W3475">
        <v>36</v>
      </c>
      <c r="X3475">
        <v>226.51536750869593</v>
      </c>
      <c r="Y3475">
        <v>209.07368421052635</v>
      </c>
      <c r="Z3475">
        <v>209.07368421052635</v>
      </c>
      <c r="AA3475">
        <v>41.767084019347443</v>
      </c>
      <c r="AB3475">
        <v>0</v>
      </c>
    </row>
    <row r="3476" spans="1:28">
      <c r="A3476">
        <v>10</v>
      </c>
      <c r="B3476">
        <v>704</v>
      </c>
      <c r="C3476">
        <v>2003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37</v>
      </c>
      <c r="N3476">
        <v>99</v>
      </c>
      <c r="O3476">
        <v>99</v>
      </c>
      <c r="P3476">
        <v>9999</v>
      </c>
      <c r="Q3476">
        <v>16</v>
      </c>
      <c r="R3476">
        <v>16</v>
      </c>
      <c r="S3476">
        <v>16</v>
      </c>
      <c r="T3476">
        <v>4.934159805100688E-2</v>
      </c>
      <c r="U3476">
        <v>7.3145009588255955E-2</v>
      </c>
      <c r="V3476">
        <v>2</v>
      </c>
      <c r="W3476">
        <v>37</v>
      </c>
      <c r="X3476">
        <v>229.85509209100763</v>
      </c>
      <c r="Y3476">
        <v>212.15625</v>
      </c>
      <c r="Z3476">
        <v>212.15625</v>
      </c>
      <c r="AA3476">
        <v>33.019690503357303</v>
      </c>
      <c r="AB3476">
        <v>0</v>
      </c>
    </row>
    <row r="3477" spans="1:28">
      <c r="A3477">
        <v>10</v>
      </c>
      <c r="B3477">
        <v>705</v>
      </c>
      <c r="C3477">
        <v>2003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38</v>
      </c>
      <c r="N3477">
        <v>99</v>
      </c>
      <c r="O3477">
        <v>99</v>
      </c>
      <c r="P3477">
        <v>9999</v>
      </c>
      <c r="Q3477">
        <v>30</v>
      </c>
      <c r="R3477">
        <v>31</v>
      </c>
      <c r="S3477">
        <v>31</v>
      </c>
      <c r="T3477">
        <v>9.5599346223825821E-2</v>
      </c>
      <c r="U3477">
        <v>0.13034011901530199</v>
      </c>
      <c r="V3477">
        <v>2</v>
      </c>
      <c r="W3477">
        <v>38</v>
      </c>
      <c r="X3477">
        <v>211.40041239995804</v>
      </c>
      <c r="Y3477">
        <v>195.12258064516129</v>
      </c>
      <c r="Z3477">
        <v>195.12258064516129</v>
      </c>
      <c r="AA3477">
        <v>43.413931981732141</v>
      </c>
      <c r="AB3477">
        <v>0</v>
      </c>
    </row>
    <row r="3478" spans="1:28">
      <c r="A3478">
        <v>10</v>
      </c>
      <c r="B3478">
        <v>706</v>
      </c>
      <c r="C3478">
        <v>2003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39</v>
      </c>
      <c r="N3478">
        <v>99</v>
      </c>
      <c r="O3478">
        <v>99</v>
      </c>
      <c r="P3478">
        <v>9999</v>
      </c>
      <c r="Q3478">
        <v>38</v>
      </c>
      <c r="R3478">
        <v>41</v>
      </c>
      <c r="S3478">
        <v>41</v>
      </c>
      <c r="T3478">
        <v>0.1264378450057051</v>
      </c>
      <c r="U3478">
        <v>0.17861647178641077</v>
      </c>
      <c r="V3478">
        <v>2</v>
      </c>
      <c r="W3478">
        <v>39</v>
      </c>
      <c r="X3478">
        <v>219.04183072166575</v>
      </c>
      <c r="Y3478">
        <v>202.17560975609757</v>
      </c>
      <c r="Z3478">
        <v>202.17560975609757</v>
      </c>
      <c r="AA3478">
        <v>34.127406771111062</v>
      </c>
      <c r="AB3478">
        <v>0</v>
      </c>
    </row>
    <row r="3479" spans="1:28">
      <c r="A3479">
        <v>10</v>
      </c>
      <c r="B3479">
        <v>707</v>
      </c>
      <c r="C3479">
        <v>2003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40</v>
      </c>
      <c r="N3479">
        <v>99</v>
      </c>
      <c r="O3479">
        <v>99</v>
      </c>
      <c r="P3479">
        <v>9999</v>
      </c>
      <c r="Q3479">
        <v>51</v>
      </c>
      <c r="R3479">
        <v>56</v>
      </c>
      <c r="S3479">
        <v>56</v>
      </c>
      <c r="T3479">
        <v>0.17269559317852404</v>
      </c>
      <c r="U3479">
        <v>0.24094002790133576</v>
      </c>
      <c r="V3479">
        <v>5</v>
      </c>
      <c r="W3479">
        <v>40</v>
      </c>
      <c r="X3479">
        <v>216.32680699582119</v>
      </c>
      <c r="Y3479">
        <v>199.66964285714295</v>
      </c>
      <c r="Z3479">
        <v>199.66964285714295</v>
      </c>
      <c r="AA3479">
        <v>33.641773138056344</v>
      </c>
      <c r="AB3479">
        <v>0</v>
      </c>
    </row>
    <row r="3480" spans="1:28">
      <c r="A3480">
        <v>10</v>
      </c>
      <c r="B3480">
        <v>708</v>
      </c>
      <c r="C3480">
        <v>2003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41</v>
      </c>
      <c r="N3480">
        <v>99</v>
      </c>
      <c r="O3480">
        <v>99</v>
      </c>
      <c r="P3480">
        <v>9999</v>
      </c>
      <c r="Q3480">
        <v>82</v>
      </c>
      <c r="R3480">
        <v>99</v>
      </c>
      <c r="S3480">
        <v>99</v>
      </c>
      <c r="T3480">
        <v>0.30530113794060504</v>
      </c>
      <c r="U3480">
        <v>0.42150229269579453</v>
      </c>
      <c r="V3480">
        <v>5</v>
      </c>
      <c r="W3480">
        <v>41</v>
      </c>
      <c r="X3480">
        <v>214.06918590017165</v>
      </c>
      <c r="Y3480">
        <v>197.58585858585863</v>
      </c>
      <c r="Z3480">
        <v>197.58585858585863</v>
      </c>
      <c r="AA3480">
        <v>33.607532855996389</v>
      </c>
      <c r="AB3480">
        <v>0</v>
      </c>
    </row>
    <row r="3481" spans="1:28">
      <c r="A3481">
        <v>10</v>
      </c>
      <c r="B3481">
        <v>709</v>
      </c>
      <c r="C3481">
        <v>2003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42</v>
      </c>
      <c r="N3481">
        <v>99</v>
      </c>
      <c r="O3481">
        <v>99</v>
      </c>
      <c r="P3481">
        <v>9999</v>
      </c>
      <c r="Q3481">
        <v>87</v>
      </c>
      <c r="R3481">
        <v>111</v>
      </c>
      <c r="S3481">
        <v>111</v>
      </c>
      <c r="T3481">
        <v>0.34230733647886008</v>
      </c>
      <c r="U3481">
        <v>0.46317630905864254</v>
      </c>
      <c r="V3481">
        <v>5</v>
      </c>
      <c r="W3481">
        <v>42</v>
      </c>
      <c r="X3481">
        <v>209.80351966267463</v>
      </c>
      <c r="Y3481">
        <v>193.64864864864873</v>
      </c>
      <c r="Z3481">
        <v>193.64864864864873</v>
      </c>
      <c r="AA3481">
        <v>30.494943798487689</v>
      </c>
      <c r="AB3481">
        <v>0</v>
      </c>
    </row>
    <row r="3482" spans="1:28">
      <c r="A3482">
        <v>10</v>
      </c>
      <c r="B3482">
        <v>710</v>
      </c>
      <c r="C3482">
        <v>2003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43</v>
      </c>
      <c r="N3482">
        <v>99</v>
      </c>
      <c r="O3482">
        <v>99</v>
      </c>
      <c r="P3482">
        <v>9999</v>
      </c>
      <c r="Q3482">
        <v>109</v>
      </c>
      <c r="R3482">
        <v>125</v>
      </c>
      <c r="S3482">
        <v>125</v>
      </c>
      <c r="T3482">
        <v>0.38548123477349128</v>
      </c>
      <c r="U3482">
        <v>0.51635916313575947</v>
      </c>
      <c r="V3482">
        <v>5</v>
      </c>
      <c r="W3482">
        <v>43</v>
      </c>
      <c r="X3482">
        <v>207.69750812567713</v>
      </c>
      <c r="Y3482">
        <v>191.70479999999995</v>
      </c>
      <c r="Z3482">
        <v>191.70479999999995</v>
      </c>
      <c r="AA3482">
        <v>32.477696607980313</v>
      </c>
      <c r="AB3482">
        <v>0</v>
      </c>
    </row>
    <row r="3483" spans="1:28">
      <c r="A3483">
        <v>10</v>
      </c>
      <c r="B3483">
        <v>711</v>
      </c>
      <c r="C3483">
        <v>2003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44</v>
      </c>
      <c r="N3483">
        <v>99</v>
      </c>
      <c r="O3483">
        <v>99</v>
      </c>
      <c r="P3483">
        <v>9999</v>
      </c>
      <c r="Q3483">
        <v>123</v>
      </c>
      <c r="R3483">
        <v>151</v>
      </c>
      <c r="S3483">
        <v>151</v>
      </c>
      <c r="T3483">
        <v>0.46566133160637752</v>
      </c>
      <c r="U3483">
        <v>0.61460554897069675</v>
      </c>
      <c r="V3483">
        <v>5</v>
      </c>
      <c r="W3483">
        <v>44</v>
      </c>
      <c r="X3483">
        <v>204.64867657293735</v>
      </c>
      <c r="Y3483">
        <v>188.89072847682112</v>
      </c>
      <c r="Z3483">
        <v>188.89072847682112</v>
      </c>
      <c r="AA3483">
        <v>34.030143145683446</v>
      </c>
      <c r="AB3483">
        <v>0</v>
      </c>
    </row>
    <row r="3484" spans="1:28">
      <c r="A3484">
        <v>10</v>
      </c>
      <c r="B3484">
        <v>712</v>
      </c>
      <c r="C3484">
        <v>2003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45</v>
      </c>
      <c r="N3484">
        <v>99</v>
      </c>
      <c r="O3484">
        <v>99</v>
      </c>
      <c r="P3484">
        <v>9999</v>
      </c>
      <c r="Q3484">
        <v>181</v>
      </c>
      <c r="R3484">
        <v>232</v>
      </c>
      <c r="S3484">
        <v>232</v>
      </c>
      <c r="T3484">
        <v>0.71545317173959988</v>
      </c>
      <c r="U3484">
        <v>0.93241625214236445</v>
      </c>
      <c r="V3484">
        <v>8</v>
      </c>
      <c r="W3484">
        <v>45</v>
      </c>
      <c r="X3484">
        <v>202.07438263533444</v>
      </c>
      <c r="Y3484">
        <v>186.51465517241363</v>
      </c>
      <c r="Z3484">
        <v>186.51465517241363</v>
      </c>
      <c r="AA3484">
        <v>35.251552311896525</v>
      </c>
      <c r="AB3484">
        <v>0</v>
      </c>
    </row>
    <row r="3485" spans="1:28">
      <c r="A3485">
        <v>10</v>
      </c>
      <c r="B3485">
        <v>713</v>
      </c>
      <c r="C3485">
        <v>2003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46</v>
      </c>
      <c r="N3485">
        <v>99</v>
      </c>
      <c r="O3485">
        <v>99</v>
      </c>
      <c r="P3485">
        <v>9999</v>
      </c>
      <c r="Q3485">
        <v>197</v>
      </c>
      <c r="R3485">
        <v>258</v>
      </c>
      <c r="S3485">
        <v>258</v>
      </c>
      <c r="T3485">
        <v>0.79563326857248562</v>
      </c>
      <c r="U3485">
        <v>1.0151609381988982</v>
      </c>
      <c r="V3485">
        <v>8</v>
      </c>
      <c r="W3485">
        <v>46</v>
      </c>
      <c r="X3485">
        <v>197.83567235254097</v>
      </c>
      <c r="Y3485">
        <v>182.60232558139529</v>
      </c>
      <c r="Z3485">
        <v>182.60232558139529</v>
      </c>
      <c r="AA3485">
        <v>33.119328451409054</v>
      </c>
      <c r="AB3485">
        <v>0</v>
      </c>
    </row>
    <row r="3486" spans="1:28">
      <c r="A3486">
        <v>10</v>
      </c>
      <c r="B3486">
        <v>714</v>
      </c>
      <c r="C3486">
        <v>2003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47</v>
      </c>
      <c r="N3486">
        <v>99</v>
      </c>
      <c r="O3486">
        <v>99</v>
      </c>
      <c r="P3486">
        <v>9999</v>
      </c>
      <c r="Q3486">
        <v>247</v>
      </c>
      <c r="R3486">
        <v>337</v>
      </c>
      <c r="S3486">
        <v>337</v>
      </c>
      <c r="T3486">
        <v>1.0392574089493323</v>
      </c>
      <c r="U3486">
        <v>1.2983072204176642</v>
      </c>
      <c r="V3486">
        <v>8.2700296735905052</v>
      </c>
      <c r="W3486">
        <v>47</v>
      </c>
      <c r="X3486">
        <v>193.70328338439671</v>
      </c>
      <c r="Y3486">
        <v>178.78813056379812</v>
      </c>
      <c r="Z3486">
        <v>178.78813056379812</v>
      </c>
      <c r="AA3486">
        <v>34.588881445496568</v>
      </c>
      <c r="AB3486">
        <v>0</v>
      </c>
    </row>
    <row r="3487" spans="1:28">
      <c r="A3487">
        <v>10</v>
      </c>
      <c r="B3487">
        <v>715</v>
      </c>
      <c r="C3487">
        <v>2003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48</v>
      </c>
      <c r="N3487">
        <v>99</v>
      </c>
      <c r="O3487">
        <v>99</v>
      </c>
      <c r="P3487">
        <v>9999</v>
      </c>
      <c r="Q3487">
        <v>336</v>
      </c>
      <c r="R3487">
        <v>474</v>
      </c>
      <c r="S3487">
        <v>474</v>
      </c>
      <c r="T3487">
        <v>1.4617448422610784</v>
      </c>
      <c r="U3487">
        <v>1.829082059327336</v>
      </c>
      <c r="V3487">
        <v>8</v>
      </c>
      <c r="W3487">
        <v>48</v>
      </c>
      <c r="X3487">
        <v>194.01899877029095</v>
      </c>
      <c r="Y3487">
        <v>179.07953586497891</v>
      </c>
      <c r="Z3487">
        <v>179.07953586497891</v>
      </c>
      <c r="AA3487">
        <v>33.68486656092935</v>
      </c>
      <c r="AB3487">
        <v>0</v>
      </c>
    </row>
    <row r="3488" spans="1:28">
      <c r="A3488">
        <v>10</v>
      </c>
      <c r="B3488">
        <v>716</v>
      </c>
      <c r="C3488">
        <v>2003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49</v>
      </c>
      <c r="N3488">
        <v>99</v>
      </c>
      <c r="O3488">
        <v>99</v>
      </c>
      <c r="P3488">
        <v>9999</v>
      </c>
      <c r="Q3488">
        <v>398</v>
      </c>
      <c r="R3488">
        <v>631</v>
      </c>
      <c r="S3488">
        <v>631</v>
      </c>
      <c r="T3488">
        <v>1.9459092731365839</v>
      </c>
      <c r="U3488">
        <v>2.3180751413975238</v>
      </c>
      <c r="V3488">
        <v>8.1442155309033275</v>
      </c>
      <c r="W3488">
        <v>49</v>
      </c>
      <c r="X3488">
        <v>184.70878912386905</v>
      </c>
      <c r="Y3488">
        <v>170.48621236133116</v>
      </c>
      <c r="Z3488">
        <v>170.48621236133116</v>
      </c>
      <c r="AA3488">
        <v>32.701666649578208</v>
      </c>
      <c r="AB3488">
        <v>0</v>
      </c>
    </row>
    <row r="3489" spans="1:29">
      <c r="A3489">
        <v>10</v>
      </c>
      <c r="B3489">
        <v>717</v>
      </c>
      <c r="C3489">
        <v>2003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50</v>
      </c>
      <c r="N3489">
        <v>99</v>
      </c>
      <c r="O3489">
        <v>99</v>
      </c>
      <c r="P3489">
        <v>9999</v>
      </c>
      <c r="Q3489">
        <v>520</v>
      </c>
      <c r="R3489">
        <v>955</v>
      </c>
      <c r="S3489">
        <v>955</v>
      </c>
      <c r="T3489">
        <v>2.9450766336694727</v>
      </c>
      <c r="U3489">
        <v>3.4546380486699944</v>
      </c>
      <c r="V3489">
        <v>11.184293193717282</v>
      </c>
      <c r="W3489">
        <v>50</v>
      </c>
      <c r="X3489">
        <v>181.88152677644587</v>
      </c>
      <c r="Y3489">
        <v>167.87664921465972</v>
      </c>
      <c r="Z3489">
        <v>167.87664921465972</v>
      </c>
      <c r="AA3489">
        <v>32.692613272636983</v>
      </c>
      <c r="AB3489">
        <v>0</v>
      </c>
    </row>
    <row r="3490" spans="1:29">
      <c r="A3490">
        <v>10</v>
      </c>
      <c r="B3490">
        <v>718</v>
      </c>
      <c r="C3490">
        <v>2003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51</v>
      </c>
      <c r="N3490">
        <v>99</v>
      </c>
      <c r="O3490">
        <v>99</v>
      </c>
      <c r="P3490">
        <v>9999</v>
      </c>
      <c r="Q3490">
        <v>525</v>
      </c>
      <c r="R3490">
        <v>1014.5</v>
      </c>
      <c r="S3490">
        <v>1014.5</v>
      </c>
      <c r="T3490">
        <v>3.1285657014216555</v>
      </c>
      <c r="U3490">
        <v>3.5177696583596854</v>
      </c>
      <c r="V3490">
        <v>11.103006407097093</v>
      </c>
      <c r="W3490">
        <v>51.07540660423853</v>
      </c>
      <c r="X3490">
        <v>174.3430976731222</v>
      </c>
      <c r="Y3490">
        <v>160.91867915229162</v>
      </c>
      <c r="Z3490">
        <v>160.91867915229162</v>
      </c>
      <c r="AA3490">
        <v>32.581897888472923</v>
      </c>
      <c r="AB3490">
        <v>1.9596047203970188</v>
      </c>
      <c r="AC3490">
        <v>5.7730784783319402</v>
      </c>
    </row>
    <row r="3491" spans="1:29">
      <c r="A3491">
        <v>10</v>
      </c>
      <c r="B3491">
        <v>719</v>
      </c>
      <c r="C3491">
        <v>2003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52</v>
      </c>
      <c r="N3491">
        <v>99</v>
      </c>
      <c r="O3491">
        <v>99</v>
      </c>
      <c r="P3491">
        <v>9999</v>
      </c>
      <c r="Q3491">
        <v>667</v>
      </c>
      <c r="R3491">
        <v>1442</v>
      </c>
      <c r="S3491">
        <v>1442</v>
      </c>
      <c r="T3491">
        <v>4.4469115243469934</v>
      </c>
      <c r="U3491">
        <v>4.9804672980287314</v>
      </c>
      <c r="V3491">
        <v>11.063106796116507</v>
      </c>
      <c r="W3491">
        <v>52</v>
      </c>
      <c r="X3491">
        <v>173.65777938730224</v>
      </c>
      <c r="Y3491">
        <v>160.28613037447988</v>
      </c>
      <c r="Z3491">
        <v>160.28613037447988</v>
      </c>
      <c r="AA3491">
        <v>31.586057979332121</v>
      </c>
      <c r="AB3491">
        <v>0</v>
      </c>
    </row>
    <row r="3492" spans="1:29">
      <c r="A3492">
        <v>10</v>
      </c>
      <c r="B3492">
        <v>720</v>
      </c>
      <c r="C3492">
        <v>2003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53</v>
      </c>
      <c r="N3492">
        <v>99</v>
      </c>
      <c r="O3492">
        <v>99</v>
      </c>
      <c r="P3492">
        <v>9999</v>
      </c>
      <c r="Q3492">
        <v>691</v>
      </c>
      <c r="R3492">
        <v>1537.5</v>
      </c>
      <c r="S3492">
        <v>1537.5</v>
      </c>
      <c r="T3492">
        <v>4.7414191877139409</v>
      </c>
      <c r="U3492">
        <v>5.1129773102434868</v>
      </c>
      <c r="V3492">
        <v>11.116097560975607</v>
      </c>
      <c r="W3492">
        <v>53.017235772357722</v>
      </c>
      <c r="X3492">
        <v>167.20457328083577</v>
      </c>
      <c r="Y3492">
        <v>154.32982113821146</v>
      </c>
      <c r="Z3492">
        <v>154.32982113821146</v>
      </c>
      <c r="AA3492">
        <v>30.746343270718601</v>
      </c>
      <c r="AB3492">
        <v>0.95561439038506157</v>
      </c>
      <c r="AC3492">
        <v>3.5472831014119346</v>
      </c>
    </row>
    <row r="3493" spans="1:29">
      <c r="A3493">
        <v>10</v>
      </c>
      <c r="B3493">
        <v>721</v>
      </c>
      <c r="C3493">
        <v>2003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54</v>
      </c>
      <c r="N3493">
        <v>99</v>
      </c>
      <c r="O3493">
        <v>99</v>
      </c>
      <c r="P3493">
        <v>9999</v>
      </c>
      <c r="Q3493">
        <v>862</v>
      </c>
      <c r="R3493">
        <v>2279</v>
      </c>
      <c r="S3493">
        <v>2279</v>
      </c>
      <c r="T3493">
        <v>7.0280938723902899</v>
      </c>
      <c r="U3493">
        <v>7.3716896038240316</v>
      </c>
      <c r="V3493">
        <v>11.077226853883284</v>
      </c>
      <c r="W3493">
        <v>54</v>
      </c>
      <c r="X3493">
        <v>162.63429294842859</v>
      </c>
      <c r="Y3493">
        <v>150.11145239139947</v>
      </c>
      <c r="Z3493">
        <v>150.11145239139947</v>
      </c>
      <c r="AA3493">
        <v>28.914634696738247</v>
      </c>
      <c r="AB3493">
        <v>0</v>
      </c>
    </row>
    <row r="3494" spans="1:29">
      <c r="A3494">
        <v>10</v>
      </c>
      <c r="B3494">
        <v>722</v>
      </c>
      <c r="C3494">
        <v>2003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55</v>
      </c>
      <c r="N3494">
        <v>99</v>
      </c>
      <c r="O3494">
        <v>99</v>
      </c>
      <c r="P3494">
        <v>9999</v>
      </c>
      <c r="Q3494">
        <v>1013</v>
      </c>
      <c r="R3494">
        <v>3769</v>
      </c>
      <c r="S3494">
        <v>3769</v>
      </c>
      <c r="T3494">
        <v>11.62303019089031</v>
      </c>
      <c r="U3494">
        <v>11.818386877692632</v>
      </c>
      <c r="V3494">
        <v>14.223136110374105</v>
      </c>
      <c r="W3494">
        <v>55</v>
      </c>
      <c r="X3494">
        <v>157.6599832067898</v>
      </c>
      <c r="Y3494">
        <v>145.52016449986749</v>
      </c>
      <c r="Z3494">
        <v>145.52016449986749</v>
      </c>
      <c r="AA3494">
        <v>27.841001521968792</v>
      </c>
      <c r="AB3494">
        <v>0</v>
      </c>
    </row>
    <row r="3495" spans="1:29">
      <c r="A3495">
        <v>10</v>
      </c>
      <c r="B3495">
        <v>723</v>
      </c>
      <c r="C3495">
        <v>2003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56</v>
      </c>
      <c r="N3495">
        <v>99</v>
      </c>
      <c r="O3495">
        <v>99</v>
      </c>
      <c r="P3495">
        <v>9999</v>
      </c>
      <c r="Q3495">
        <v>968</v>
      </c>
      <c r="R3495">
        <v>2883</v>
      </c>
      <c r="S3495">
        <v>2883</v>
      </c>
      <c r="T3495">
        <v>8.8907391988158011</v>
      </c>
      <c r="U3495">
        <v>8.8371238515996584</v>
      </c>
      <c r="V3495">
        <v>14.058966354491853</v>
      </c>
      <c r="W3495">
        <v>56</v>
      </c>
      <c r="X3495">
        <v>154.11883236772218</v>
      </c>
      <c r="Y3495">
        <v>142.25168227540777</v>
      </c>
      <c r="Z3495">
        <v>142.25168227540777</v>
      </c>
      <c r="AA3495">
        <v>27.141334196579923</v>
      </c>
      <c r="AB3495">
        <v>0</v>
      </c>
    </row>
    <row r="3496" spans="1:29">
      <c r="A3496">
        <v>10</v>
      </c>
      <c r="B3496">
        <v>724</v>
      </c>
      <c r="C3496">
        <v>2003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57</v>
      </c>
      <c r="N3496">
        <v>99</v>
      </c>
      <c r="O3496">
        <v>99</v>
      </c>
      <c r="P3496">
        <v>9999</v>
      </c>
      <c r="Q3496">
        <v>916</v>
      </c>
      <c r="R3496">
        <v>2615</v>
      </c>
      <c r="S3496">
        <v>2615</v>
      </c>
      <c r="T3496">
        <v>8.0642674314614382</v>
      </c>
      <c r="U3496">
        <v>7.8726871298010268</v>
      </c>
      <c r="V3496">
        <v>14.032504780114722</v>
      </c>
      <c r="W3496">
        <v>57</v>
      </c>
      <c r="X3496">
        <v>151.37031336422723</v>
      </c>
      <c r="Y3496">
        <v>139.71479923518163</v>
      </c>
      <c r="Z3496">
        <v>139.71479923518163</v>
      </c>
      <c r="AA3496">
        <v>26.78482045835764</v>
      </c>
      <c r="AB3496">
        <v>0</v>
      </c>
    </row>
    <row r="3497" spans="1:29">
      <c r="A3497">
        <v>10</v>
      </c>
      <c r="B3497">
        <v>725</v>
      </c>
      <c r="C3497">
        <v>2003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58</v>
      </c>
      <c r="N3497">
        <v>99</v>
      </c>
      <c r="O3497">
        <v>99</v>
      </c>
      <c r="P3497">
        <v>9999</v>
      </c>
      <c r="Q3497">
        <v>965</v>
      </c>
      <c r="R3497">
        <v>2748</v>
      </c>
      <c r="S3497">
        <v>2748</v>
      </c>
      <c r="T3497">
        <v>8.4744194652604303</v>
      </c>
      <c r="U3497">
        <v>8.1241361637934446</v>
      </c>
      <c r="V3497">
        <v>14.158660844250361</v>
      </c>
      <c r="W3497">
        <v>58.021106259097515</v>
      </c>
      <c r="X3497">
        <v>148.64485310699723</v>
      </c>
      <c r="Y3497">
        <v>137.19919941775825</v>
      </c>
      <c r="Z3497">
        <v>137.19919941775825</v>
      </c>
      <c r="AA3497">
        <v>26.05906345777872</v>
      </c>
      <c r="AB3497">
        <v>1.1062176790683873</v>
      </c>
      <c r="AC3497">
        <v>4.6859459337530733</v>
      </c>
    </row>
    <row r="3498" spans="1:29">
      <c r="A3498">
        <v>10</v>
      </c>
      <c r="B3498">
        <v>726</v>
      </c>
      <c r="C3498">
        <v>2003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59</v>
      </c>
      <c r="N3498">
        <v>99</v>
      </c>
      <c r="O3498">
        <v>99</v>
      </c>
      <c r="P3498">
        <v>9999</v>
      </c>
      <c r="Q3498">
        <v>941</v>
      </c>
      <c r="R3498">
        <v>2743</v>
      </c>
      <c r="S3498">
        <v>2743</v>
      </c>
      <c r="T3498">
        <v>8.4590002158694944</v>
      </c>
      <c r="U3498">
        <v>7.9799966445305932</v>
      </c>
      <c r="V3498">
        <v>14.092963908129784</v>
      </c>
      <c r="W3498">
        <v>59</v>
      </c>
      <c r="X3498">
        <v>146.27372186228803</v>
      </c>
      <c r="Y3498">
        <v>135.01064527889176</v>
      </c>
      <c r="Z3498">
        <v>135.01064527889176</v>
      </c>
      <c r="AA3498">
        <v>25.261897239069821</v>
      </c>
      <c r="AB3498">
        <v>0</v>
      </c>
    </row>
    <row r="3499" spans="1:29">
      <c r="A3499">
        <v>10</v>
      </c>
      <c r="B3499">
        <v>727</v>
      </c>
      <c r="C3499">
        <v>2003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60</v>
      </c>
      <c r="N3499">
        <v>99</v>
      </c>
      <c r="O3499">
        <v>99</v>
      </c>
      <c r="P3499">
        <v>9999</v>
      </c>
      <c r="Q3499">
        <v>890</v>
      </c>
      <c r="R3499">
        <v>2583</v>
      </c>
      <c r="S3499">
        <v>2583</v>
      </c>
      <c r="T3499">
        <v>7.9655842353594224</v>
      </c>
      <c r="U3499">
        <v>7.2976912896608255</v>
      </c>
      <c r="V3499">
        <v>17.126984126984123</v>
      </c>
      <c r="W3499">
        <v>60</v>
      </c>
      <c r="X3499">
        <v>142.0530269379463</v>
      </c>
      <c r="Y3499">
        <v>131.11494386372436</v>
      </c>
      <c r="Z3499">
        <v>131.11494386372436</v>
      </c>
      <c r="AA3499">
        <v>24.779363074257045</v>
      </c>
      <c r="AB3499">
        <v>0</v>
      </c>
    </row>
    <row r="3500" spans="1:29">
      <c r="A3500">
        <v>10</v>
      </c>
      <c r="B3500">
        <v>728</v>
      </c>
      <c r="C3500">
        <v>2003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61</v>
      </c>
      <c r="N3500">
        <v>99</v>
      </c>
      <c r="O3500">
        <v>99</v>
      </c>
      <c r="P3500">
        <v>9999</v>
      </c>
      <c r="Q3500">
        <v>740</v>
      </c>
      <c r="R3500">
        <v>1939</v>
      </c>
      <c r="S3500">
        <v>1939</v>
      </c>
      <c r="T3500">
        <v>5.979584913806395</v>
      </c>
      <c r="U3500">
        <v>5.4081991450836178</v>
      </c>
      <c r="V3500">
        <v>17.209902011346053</v>
      </c>
      <c r="W3500">
        <v>61</v>
      </c>
      <c r="X3500">
        <v>140.2375374155514</v>
      </c>
      <c r="Y3500">
        <v>129.43924703455372</v>
      </c>
      <c r="Z3500">
        <v>129.43924703455372</v>
      </c>
      <c r="AA3500">
        <v>24.704227717069784</v>
      </c>
      <c r="AB3500">
        <v>0</v>
      </c>
    </row>
    <row r="3501" spans="1:29">
      <c r="A3501">
        <v>10</v>
      </c>
      <c r="B3501">
        <v>729</v>
      </c>
      <c r="C3501">
        <v>2003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62</v>
      </c>
      <c r="N3501">
        <v>99</v>
      </c>
      <c r="O3501">
        <v>99</v>
      </c>
      <c r="P3501">
        <v>9999</v>
      </c>
      <c r="Q3501">
        <v>635</v>
      </c>
      <c r="R3501">
        <v>1517</v>
      </c>
      <c r="S3501">
        <v>1517</v>
      </c>
      <c r="T3501">
        <v>4.6782002652110899</v>
      </c>
      <c r="U3501">
        <v>4.1981917096978512</v>
      </c>
      <c r="V3501">
        <v>17.216216216216218</v>
      </c>
      <c r="W3501">
        <v>62</v>
      </c>
      <c r="X3501">
        <v>139.14451671236284</v>
      </c>
      <c r="Y3501">
        <v>128.43038892551084</v>
      </c>
      <c r="Z3501">
        <v>128.43038892551084</v>
      </c>
      <c r="AA3501">
        <v>23.846571058876339</v>
      </c>
      <c r="AB3501">
        <v>0</v>
      </c>
    </row>
    <row r="3502" spans="1:29">
      <c r="A3502">
        <v>10</v>
      </c>
      <c r="B3502">
        <v>730</v>
      </c>
      <c r="C3502">
        <v>2003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63</v>
      </c>
      <c r="N3502">
        <v>99</v>
      </c>
      <c r="O3502">
        <v>99</v>
      </c>
      <c r="P3502">
        <v>9999</v>
      </c>
      <c r="Q3502">
        <v>417</v>
      </c>
      <c r="R3502">
        <v>827</v>
      </c>
      <c r="S3502">
        <v>827</v>
      </c>
      <c r="T3502">
        <v>2.5503438492614179</v>
      </c>
      <c r="U3502">
        <v>2.2270021164970188</v>
      </c>
      <c r="V3502">
        <v>17.495767835550183</v>
      </c>
      <c r="W3502">
        <v>63</v>
      </c>
      <c r="X3502">
        <v>135.3955937279336</v>
      </c>
      <c r="Y3502">
        <v>124.9701330108828</v>
      </c>
      <c r="Z3502">
        <v>124.9701330108828</v>
      </c>
      <c r="AA3502">
        <v>24.329632021448521</v>
      </c>
      <c r="AB3502">
        <v>0</v>
      </c>
    </row>
    <row r="3503" spans="1:29">
      <c r="A3503">
        <v>10</v>
      </c>
      <c r="B3503">
        <v>731</v>
      </c>
      <c r="C3503">
        <v>2003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64</v>
      </c>
      <c r="N3503">
        <v>99</v>
      </c>
      <c r="O3503">
        <v>99</v>
      </c>
      <c r="P3503">
        <v>9999</v>
      </c>
      <c r="Q3503">
        <v>227</v>
      </c>
      <c r="R3503">
        <v>390</v>
      </c>
      <c r="S3503">
        <v>390</v>
      </c>
      <c r="T3503">
        <v>1.2027014524932931</v>
      </c>
      <c r="U3503">
        <v>1.0386699102008976</v>
      </c>
      <c r="V3503">
        <v>18.261538461538464</v>
      </c>
      <c r="W3503">
        <v>64</v>
      </c>
      <c r="X3503">
        <v>133.90671444842627</v>
      </c>
      <c r="Y3503">
        <v>123.59589743589736</v>
      </c>
      <c r="Z3503">
        <v>123.59589743589736</v>
      </c>
      <c r="AA3503">
        <v>21.383265289731387</v>
      </c>
      <c r="AB3503">
        <v>0</v>
      </c>
    </row>
    <row r="3504" spans="1:29">
      <c r="A3504">
        <v>10</v>
      </c>
      <c r="B3504">
        <v>732</v>
      </c>
      <c r="C3504">
        <v>2003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65</v>
      </c>
      <c r="N3504">
        <v>99</v>
      </c>
      <c r="O3504">
        <v>99</v>
      </c>
      <c r="P3504">
        <v>9999</v>
      </c>
      <c r="Q3504">
        <v>131</v>
      </c>
      <c r="R3504">
        <v>199</v>
      </c>
      <c r="S3504">
        <v>199</v>
      </c>
      <c r="T3504">
        <v>0.61368612575939796</v>
      </c>
      <c r="U3504">
        <v>0.51730943413968999</v>
      </c>
      <c r="V3504">
        <v>17</v>
      </c>
      <c r="W3504">
        <v>65</v>
      </c>
      <c r="X3504">
        <v>130.70335425774596</v>
      </c>
      <c r="Y3504">
        <v>120.63919597989953</v>
      </c>
      <c r="Z3504">
        <v>120.63919597989953</v>
      </c>
      <c r="AA3504">
        <v>20.877283737066723</v>
      </c>
      <c r="AB3504">
        <v>0</v>
      </c>
    </row>
    <row r="3505" spans="1:29">
      <c r="A3505">
        <v>10</v>
      </c>
      <c r="B3505">
        <v>733</v>
      </c>
      <c r="C3505">
        <v>2003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66</v>
      </c>
      <c r="N3505">
        <v>99</v>
      </c>
      <c r="O3505">
        <v>99</v>
      </c>
      <c r="P3505">
        <v>9999</v>
      </c>
    </row>
    <row r="3506" spans="1:29">
      <c r="A3506">
        <v>10</v>
      </c>
      <c r="B3506">
        <v>734</v>
      </c>
      <c r="C3506">
        <v>2003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67</v>
      </c>
      <c r="N3506">
        <v>99</v>
      </c>
      <c r="O3506">
        <v>99</v>
      </c>
      <c r="P3506">
        <v>9999</v>
      </c>
    </row>
    <row r="3507" spans="1:29">
      <c r="A3507">
        <v>10</v>
      </c>
      <c r="B3507">
        <v>735</v>
      </c>
      <c r="C3507">
        <v>2003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68</v>
      </c>
      <c r="N3507">
        <v>99</v>
      </c>
      <c r="O3507">
        <v>99</v>
      </c>
      <c r="P3507">
        <v>9999</v>
      </c>
    </row>
    <row r="3508" spans="1:29">
      <c r="A3508">
        <v>10</v>
      </c>
      <c r="B3508">
        <v>736</v>
      </c>
      <c r="C3508">
        <v>2002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0</v>
      </c>
      <c r="N3508">
        <v>99</v>
      </c>
      <c r="O3508">
        <v>99</v>
      </c>
      <c r="P3508">
        <v>9999</v>
      </c>
      <c r="Q3508">
        <v>128</v>
      </c>
      <c r="R3508">
        <v>426</v>
      </c>
      <c r="S3508">
        <v>0</v>
      </c>
      <c r="T3508">
        <v>1.2891121467045938</v>
      </c>
      <c r="U3508">
        <v>0</v>
      </c>
      <c r="V3508">
        <v>19.988262910798124</v>
      </c>
      <c r="X3508">
        <v>131.94548293734951</v>
      </c>
      <c r="Y3508">
        <v>0</v>
      </c>
    </row>
    <row r="3509" spans="1:29">
      <c r="A3509">
        <v>10</v>
      </c>
      <c r="B3509">
        <v>737</v>
      </c>
      <c r="C3509">
        <v>2002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35</v>
      </c>
      <c r="N3509">
        <v>99</v>
      </c>
      <c r="O3509">
        <v>99</v>
      </c>
      <c r="P3509">
        <v>9999</v>
      </c>
      <c r="Q3509">
        <v>24</v>
      </c>
      <c r="R3509">
        <v>39</v>
      </c>
      <c r="S3509">
        <v>39</v>
      </c>
      <c r="T3509">
        <v>0.11801730920535013</v>
      </c>
      <c r="U3509">
        <v>0.14766299282814843</v>
      </c>
      <c r="V3509">
        <v>4.4871794871794881</v>
      </c>
      <c r="W3509">
        <v>35</v>
      </c>
      <c r="X3509">
        <v>192.07989554685125</v>
      </c>
      <c r="Y3509">
        <v>177.28974358974361</v>
      </c>
      <c r="Z3509">
        <v>177.28974358974361</v>
      </c>
      <c r="AA3509">
        <v>47.915554965236048</v>
      </c>
      <c r="AB3509">
        <v>0</v>
      </c>
    </row>
    <row r="3510" spans="1:29">
      <c r="A3510">
        <v>10</v>
      </c>
      <c r="B3510">
        <v>738</v>
      </c>
      <c r="C3510">
        <v>2002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36</v>
      </c>
      <c r="N3510">
        <v>99</v>
      </c>
      <c r="O3510">
        <v>99</v>
      </c>
      <c r="P3510">
        <v>9999</v>
      </c>
      <c r="Q3510">
        <v>18</v>
      </c>
      <c r="R3510">
        <v>18</v>
      </c>
      <c r="S3510">
        <v>18</v>
      </c>
      <c r="T3510">
        <v>5.4469527325546198E-2</v>
      </c>
      <c r="U3510">
        <v>7.3766360083841742E-2</v>
      </c>
      <c r="V3510">
        <v>2</v>
      </c>
      <c r="W3510">
        <v>36</v>
      </c>
      <c r="X3510">
        <v>207.90297339593124</v>
      </c>
      <c r="Y3510">
        <v>191.89444444444445</v>
      </c>
      <c r="Z3510">
        <v>191.89444444444445</v>
      </c>
      <c r="AA3510">
        <v>40.718880035654593</v>
      </c>
      <c r="AB3510">
        <v>0</v>
      </c>
    </row>
    <row r="3511" spans="1:29">
      <c r="A3511">
        <v>10</v>
      </c>
      <c r="B3511">
        <v>739</v>
      </c>
      <c r="C3511">
        <v>2002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37</v>
      </c>
      <c r="N3511">
        <v>99</v>
      </c>
      <c r="O3511">
        <v>99</v>
      </c>
      <c r="P3511">
        <v>9999</v>
      </c>
      <c r="Q3511">
        <v>22</v>
      </c>
      <c r="R3511">
        <v>26</v>
      </c>
      <c r="S3511">
        <v>26</v>
      </c>
      <c r="T3511">
        <v>7.8678206136900103E-2</v>
      </c>
      <c r="U3511">
        <v>0.10354540889566224</v>
      </c>
      <c r="V3511">
        <v>2</v>
      </c>
      <c r="W3511">
        <v>37</v>
      </c>
      <c r="X3511">
        <v>202.03766980581713</v>
      </c>
      <c r="Y3511">
        <v>186.48076923076928</v>
      </c>
      <c r="Z3511">
        <v>186.48076923076928</v>
      </c>
      <c r="AA3511">
        <v>43.550978256528047</v>
      </c>
      <c r="AB3511">
        <v>0</v>
      </c>
    </row>
    <row r="3512" spans="1:29">
      <c r="A3512">
        <v>10</v>
      </c>
      <c r="B3512">
        <v>740</v>
      </c>
      <c r="C3512">
        <v>2002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38</v>
      </c>
      <c r="N3512">
        <v>99</v>
      </c>
      <c r="O3512">
        <v>99</v>
      </c>
      <c r="P3512">
        <v>9999</v>
      </c>
      <c r="Q3512">
        <v>28</v>
      </c>
      <c r="R3512">
        <v>32</v>
      </c>
      <c r="S3512">
        <v>32</v>
      </c>
      <c r="T3512">
        <v>9.6834715245415481E-2</v>
      </c>
      <c r="U3512">
        <v>0.14132234481306696</v>
      </c>
      <c r="V3512">
        <v>2</v>
      </c>
      <c r="W3512">
        <v>38</v>
      </c>
      <c r="X3512">
        <v>224.04523293607795</v>
      </c>
      <c r="Y3512">
        <v>206.79374999999996</v>
      </c>
      <c r="Z3512">
        <v>206.79374999999996</v>
      </c>
      <c r="AA3512">
        <v>34.469487752757686</v>
      </c>
      <c r="AB3512">
        <v>0</v>
      </c>
    </row>
    <row r="3513" spans="1:29">
      <c r="A3513">
        <v>10</v>
      </c>
      <c r="B3513">
        <v>741</v>
      </c>
      <c r="C3513">
        <v>2002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39</v>
      </c>
      <c r="N3513">
        <v>99</v>
      </c>
      <c r="O3513">
        <v>99</v>
      </c>
      <c r="P3513">
        <v>9999</v>
      </c>
      <c r="Q3513">
        <v>36</v>
      </c>
      <c r="R3513">
        <v>41</v>
      </c>
      <c r="S3513">
        <v>41</v>
      </c>
      <c r="T3513">
        <v>0.12406947890818862</v>
      </c>
      <c r="U3513">
        <v>0.16782108532203627</v>
      </c>
      <c r="V3513">
        <v>2</v>
      </c>
      <c r="W3513">
        <v>39</v>
      </c>
      <c r="X3513">
        <v>207.65267024284549</v>
      </c>
      <c r="Y3513">
        <v>191.66341463414645</v>
      </c>
      <c r="Z3513">
        <v>191.66341463414645</v>
      </c>
      <c r="AA3513">
        <v>40.46347799874485</v>
      </c>
      <c r="AB3513">
        <v>0</v>
      </c>
    </row>
    <row r="3514" spans="1:29">
      <c r="A3514">
        <v>10</v>
      </c>
      <c r="B3514">
        <v>742</v>
      </c>
      <c r="C3514">
        <v>2002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40</v>
      </c>
      <c r="N3514">
        <v>99</v>
      </c>
      <c r="O3514">
        <v>99</v>
      </c>
      <c r="P3514">
        <v>9999</v>
      </c>
      <c r="Q3514">
        <v>63</v>
      </c>
      <c r="R3514">
        <v>75</v>
      </c>
      <c r="S3514">
        <v>75</v>
      </c>
      <c r="T3514">
        <v>0.22695636385644244</v>
      </c>
      <c r="U3514">
        <v>0.29763031681435403</v>
      </c>
      <c r="V3514">
        <v>5</v>
      </c>
      <c r="W3514">
        <v>40</v>
      </c>
      <c r="X3514">
        <v>201.32177681473456</v>
      </c>
      <c r="Y3514">
        <v>185.81999999999996</v>
      </c>
      <c r="Z3514">
        <v>185.81999999999996</v>
      </c>
      <c r="AA3514">
        <v>40.452062164163507</v>
      </c>
      <c r="AB3514">
        <v>0</v>
      </c>
    </row>
    <row r="3515" spans="1:29">
      <c r="A3515">
        <v>10</v>
      </c>
      <c r="B3515">
        <v>743</v>
      </c>
      <c r="C3515">
        <v>2002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41</v>
      </c>
      <c r="N3515">
        <v>99</v>
      </c>
      <c r="O3515">
        <v>99</v>
      </c>
      <c r="P3515">
        <v>9999</v>
      </c>
      <c r="Q3515">
        <v>59</v>
      </c>
      <c r="R3515">
        <v>67</v>
      </c>
      <c r="S3515">
        <v>67</v>
      </c>
      <c r="T3515">
        <v>0.20274768504508864</v>
      </c>
      <c r="U3515">
        <v>0.27443964763423678</v>
      </c>
      <c r="V3515">
        <v>5</v>
      </c>
      <c r="W3515">
        <v>41</v>
      </c>
      <c r="X3515">
        <v>207.8006500541712</v>
      </c>
      <c r="Y3515">
        <v>191.80000000000004</v>
      </c>
      <c r="Z3515">
        <v>191.80000000000004</v>
      </c>
      <c r="AA3515">
        <v>34.632247072828179</v>
      </c>
      <c r="AB3515">
        <v>0</v>
      </c>
    </row>
    <row r="3516" spans="1:29">
      <c r="A3516">
        <v>10</v>
      </c>
      <c r="B3516">
        <v>744</v>
      </c>
      <c r="C3516">
        <v>2002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42</v>
      </c>
      <c r="N3516">
        <v>99</v>
      </c>
      <c r="O3516">
        <v>99</v>
      </c>
      <c r="P3516">
        <v>9999</v>
      </c>
      <c r="Q3516">
        <v>86</v>
      </c>
      <c r="R3516">
        <v>95</v>
      </c>
      <c r="S3516">
        <v>95</v>
      </c>
      <c r="T3516">
        <v>0.28747806088482719</v>
      </c>
      <c r="U3516">
        <v>0.38898562167832762</v>
      </c>
      <c r="V3516">
        <v>5</v>
      </c>
      <c r="W3516">
        <v>42</v>
      </c>
      <c r="X3516">
        <v>207.72309973199523</v>
      </c>
      <c r="Y3516">
        <v>191.7284210526316</v>
      </c>
      <c r="Z3516">
        <v>191.7284210526316</v>
      </c>
      <c r="AA3516">
        <v>35.877697699876983</v>
      </c>
      <c r="AB3516">
        <v>0</v>
      </c>
    </row>
    <row r="3517" spans="1:29">
      <c r="A3517">
        <v>10</v>
      </c>
      <c r="B3517">
        <v>745</v>
      </c>
      <c r="C3517">
        <v>2002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43</v>
      </c>
      <c r="N3517">
        <v>99</v>
      </c>
      <c r="O3517">
        <v>99</v>
      </c>
      <c r="P3517">
        <v>9999</v>
      </c>
      <c r="Q3517">
        <v>102</v>
      </c>
      <c r="R3517">
        <v>125</v>
      </c>
      <c r="S3517">
        <v>125</v>
      </c>
      <c r="T3517">
        <v>0.37826060642740422</v>
      </c>
      <c r="U3517">
        <v>0.50915894753101998</v>
      </c>
      <c r="V3517">
        <v>5</v>
      </c>
      <c r="W3517">
        <v>43</v>
      </c>
      <c r="X3517">
        <v>206.64182015167924</v>
      </c>
      <c r="Y3517">
        <v>190.73039999999995</v>
      </c>
      <c r="Z3517">
        <v>190.73039999999995</v>
      </c>
      <c r="AA3517">
        <v>36.162670750928029</v>
      </c>
      <c r="AB3517">
        <v>0</v>
      </c>
    </row>
    <row r="3518" spans="1:29">
      <c r="A3518">
        <v>10</v>
      </c>
      <c r="B3518">
        <v>746</v>
      </c>
      <c r="C3518">
        <v>2002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44</v>
      </c>
      <c r="N3518">
        <v>99</v>
      </c>
      <c r="O3518">
        <v>99</v>
      </c>
      <c r="P3518">
        <v>9999</v>
      </c>
      <c r="Q3518">
        <v>120</v>
      </c>
      <c r="R3518">
        <v>178</v>
      </c>
      <c r="S3518">
        <v>178</v>
      </c>
      <c r="T3518">
        <v>0.53864310355262379</v>
      </c>
      <c r="U3518">
        <v>0.71620064612249712</v>
      </c>
      <c r="V3518">
        <v>5.0280898876404487</v>
      </c>
      <c r="W3518">
        <v>44.247191011235955</v>
      </c>
      <c r="X3518">
        <v>204.12187907044685</v>
      </c>
      <c r="Y3518">
        <v>188.40449438202245</v>
      </c>
      <c r="Z3518">
        <v>188.40449438202245</v>
      </c>
      <c r="AA3518">
        <v>32.204628950943913</v>
      </c>
      <c r="AB3518">
        <v>3.288662509037084</v>
      </c>
      <c r="AC3518">
        <v>7.4909912333555599</v>
      </c>
    </row>
    <row r="3519" spans="1:29">
      <c r="A3519">
        <v>10</v>
      </c>
      <c r="B3519">
        <v>747</v>
      </c>
      <c r="C3519">
        <v>2002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45</v>
      </c>
      <c r="N3519">
        <v>99</v>
      </c>
      <c r="O3519">
        <v>99</v>
      </c>
      <c r="P3519">
        <v>9999</v>
      </c>
      <c r="Q3519">
        <v>169</v>
      </c>
      <c r="R3519">
        <v>234</v>
      </c>
      <c r="S3519">
        <v>234</v>
      </c>
      <c r="T3519">
        <v>0.70810385523210062</v>
      </c>
      <c r="U3519">
        <v>0.950405262229576</v>
      </c>
      <c r="V3519">
        <v>8</v>
      </c>
      <c r="W3519">
        <v>45</v>
      </c>
      <c r="X3519">
        <v>206.04772619940556</v>
      </c>
      <c r="Y3519">
        <v>190.18205128205136</v>
      </c>
      <c r="Z3519">
        <v>190.18205128205136</v>
      </c>
      <c r="AA3519">
        <v>31.62194173688609</v>
      </c>
      <c r="AB3519">
        <v>0</v>
      </c>
    </row>
    <row r="3520" spans="1:29">
      <c r="A3520">
        <v>10</v>
      </c>
      <c r="B3520">
        <v>748</v>
      </c>
      <c r="C3520">
        <v>2002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46</v>
      </c>
      <c r="N3520">
        <v>99</v>
      </c>
      <c r="O3520">
        <v>99</v>
      </c>
      <c r="P3520">
        <v>9999</v>
      </c>
      <c r="Q3520">
        <v>218</v>
      </c>
      <c r="R3520">
        <v>304</v>
      </c>
      <c r="S3520">
        <v>304</v>
      </c>
      <c r="T3520">
        <v>0.91992979483144699</v>
      </c>
      <c r="U3520">
        <v>1.1729878485292868</v>
      </c>
      <c r="V3520">
        <v>8</v>
      </c>
      <c r="W3520">
        <v>46</v>
      </c>
      <c r="X3520">
        <v>195.74684951816155</v>
      </c>
      <c r="Y3520">
        <v>180.67434210526312</v>
      </c>
      <c r="Z3520">
        <v>180.67434210526312</v>
      </c>
      <c r="AA3520">
        <v>35.519634112163402</v>
      </c>
      <c r="AB3520">
        <v>0</v>
      </c>
    </row>
    <row r="3521" spans="1:29">
      <c r="A3521">
        <v>10</v>
      </c>
      <c r="B3521">
        <v>749</v>
      </c>
      <c r="C3521">
        <v>2002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47</v>
      </c>
      <c r="N3521">
        <v>99</v>
      </c>
      <c r="O3521">
        <v>99</v>
      </c>
      <c r="P3521">
        <v>9999</v>
      </c>
      <c r="Q3521">
        <v>238</v>
      </c>
      <c r="R3521">
        <v>351</v>
      </c>
      <c r="S3521">
        <v>351</v>
      </c>
      <c r="T3521">
        <v>1.0621557828481512</v>
      </c>
      <c r="U3521">
        <v>1.3513289850882015</v>
      </c>
      <c r="V3521">
        <v>8.2592592592592613</v>
      </c>
      <c r="W3521">
        <v>47</v>
      </c>
      <c r="X3521">
        <v>195.31195500859619</v>
      </c>
      <c r="Y3521">
        <v>180.27293447293451</v>
      </c>
      <c r="Z3521">
        <v>180.27293447293451</v>
      </c>
      <c r="AA3521">
        <v>32.426914223107218</v>
      </c>
      <c r="AB3521">
        <v>0</v>
      </c>
    </row>
    <row r="3522" spans="1:29">
      <c r="A3522">
        <v>10</v>
      </c>
      <c r="B3522">
        <v>750</v>
      </c>
      <c r="C3522">
        <v>2002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48</v>
      </c>
      <c r="N3522">
        <v>99</v>
      </c>
      <c r="O3522">
        <v>99</v>
      </c>
      <c r="P3522">
        <v>9999</v>
      </c>
      <c r="Q3522">
        <v>361</v>
      </c>
      <c r="R3522">
        <v>582</v>
      </c>
      <c r="S3522">
        <v>582</v>
      </c>
      <c r="T3522">
        <v>1.761181383525994</v>
      </c>
      <c r="U3522">
        <v>2.1585581866148158</v>
      </c>
      <c r="V3522">
        <v>8</v>
      </c>
      <c r="W3522">
        <v>48</v>
      </c>
      <c r="X3522">
        <v>188.15494074678023</v>
      </c>
      <c r="Y3522">
        <v>173.66701030927831</v>
      </c>
      <c r="Z3522">
        <v>173.66701030927831</v>
      </c>
      <c r="AA3522">
        <v>32.409897479560641</v>
      </c>
      <c r="AB3522">
        <v>0</v>
      </c>
    </row>
    <row r="3523" spans="1:29">
      <c r="A3523">
        <v>10</v>
      </c>
      <c r="B3523">
        <v>751</v>
      </c>
      <c r="C3523">
        <v>2002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49</v>
      </c>
      <c r="N3523">
        <v>99</v>
      </c>
      <c r="O3523">
        <v>99</v>
      </c>
      <c r="P3523">
        <v>9999</v>
      </c>
      <c r="Q3523">
        <v>429</v>
      </c>
      <c r="R3523">
        <v>776</v>
      </c>
      <c r="S3523">
        <v>776</v>
      </c>
      <c r="T3523">
        <v>2.3482418447013247</v>
      </c>
      <c r="U3523">
        <v>2.8345238012101555</v>
      </c>
      <c r="V3523">
        <v>8.0180412371134011</v>
      </c>
      <c r="W3523">
        <v>49.063144329896915</v>
      </c>
      <c r="X3523">
        <v>185.30760295316719</v>
      </c>
      <c r="Y3523">
        <v>171.03891752577317</v>
      </c>
      <c r="Z3523">
        <v>171.03891752577317</v>
      </c>
      <c r="AA3523">
        <v>31.448207394266358</v>
      </c>
      <c r="AB3523">
        <v>1.757863748573905</v>
      </c>
      <c r="AC3523">
        <v>2.3028576869667381</v>
      </c>
    </row>
    <row r="3524" spans="1:29">
      <c r="A3524">
        <v>10</v>
      </c>
      <c r="B3524">
        <v>752</v>
      </c>
      <c r="C3524">
        <v>2002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50</v>
      </c>
      <c r="N3524">
        <v>99</v>
      </c>
      <c r="O3524">
        <v>99</v>
      </c>
      <c r="P3524">
        <v>9999</v>
      </c>
      <c r="Q3524">
        <v>524</v>
      </c>
      <c r="R3524">
        <v>1075</v>
      </c>
      <c r="S3524">
        <v>1075</v>
      </c>
      <c r="T3524">
        <v>3.253041215275676</v>
      </c>
      <c r="U3524">
        <v>3.7854885951945128</v>
      </c>
      <c r="V3524">
        <v>11.081860465116273</v>
      </c>
      <c r="W3524">
        <v>50</v>
      </c>
      <c r="X3524">
        <v>178.64395676383879</v>
      </c>
      <c r="Y3524">
        <v>164.88837209302315</v>
      </c>
      <c r="Z3524">
        <v>164.88837209302315</v>
      </c>
      <c r="AA3524">
        <v>30.346476821691994</v>
      </c>
      <c r="AB3524">
        <v>0</v>
      </c>
    </row>
    <row r="3525" spans="1:29">
      <c r="A3525">
        <v>10</v>
      </c>
      <c r="B3525">
        <v>753</v>
      </c>
      <c r="C3525">
        <v>2002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51</v>
      </c>
      <c r="N3525">
        <v>99</v>
      </c>
      <c r="O3525">
        <v>99</v>
      </c>
      <c r="P3525">
        <v>9999</v>
      </c>
      <c r="Q3525">
        <v>559</v>
      </c>
      <c r="R3525">
        <v>1122</v>
      </c>
      <c r="S3525">
        <v>1122</v>
      </c>
      <c r="T3525">
        <v>3.3952672032923799</v>
      </c>
      <c r="U3525">
        <v>3.816194501951276</v>
      </c>
      <c r="V3525">
        <v>11</v>
      </c>
      <c r="W3525">
        <v>51</v>
      </c>
      <c r="X3525">
        <v>172.54901960784298</v>
      </c>
      <c r="Y3525">
        <v>159.26274509803903</v>
      </c>
      <c r="Z3525">
        <v>159.26274509803903</v>
      </c>
      <c r="AA3525">
        <v>30.726904761843752</v>
      </c>
      <c r="AB3525">
        <v>0</v>
      </c>
    </row>
    <row r="3526" spans="1:29">
      <c r="A3526">
        <v>10</v>
      </c>
      <c r="B3526">
        <v>754</v>
      </c>
      <c r="C3526">
        <v>2002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52</v>
      </c>
      <c r="N3526">
        <v>99</v>
      </c>
      <c r="O3526">
        <v>99</v>
      </c>
      <c r="P3526">
        <v>9999</v>
      </c>
      <c r="Q3526">
        <v>728</v>
      </c>
      <c r="R3526">
        <v>1534</v>
      </c>
      <c r="S3526">
        <v>1534</v>
      </c>
      <c r="T3526">
        <v>4.6420141620771034</v>
      </c>
      <c r="U3526">
        <v>5.106246217421174</v>
      </c>
      <c r="V3526">
        <v>11.007170795306388</v>
      </c>
      <c r="W3526">
        <v>52.033898305084755</v>
      </c>
      <c r="X3526">
        <v>168.86951031230004</v>
      </c>
      <c r="Y3526">
        <v>155.86655801825273</v>
      </c>
      <c r="Z3526">
        <v>155.86655801825273</v>
      </c>
      <c r="AA3526">
        <v>29.235191087646488</v>
      </c>
      <c r="AB3526">
        <v>1.3272387763017031</v>
      </c>
      <c r="AC3526">
        <v>4.3797619724893444</v>
      </c>
    </row>
    <row r="3527" spans="1:29">
      <c r="A3527">
        <v>10</v>
      </c>
      <c r="B3527">
        <v>755</v>
      </c>
      <c r="C3527">
        <v>2002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53</v>
      </c>
      <c r="N3527">
        <v>99</v>
      </c>
      <c r="O3527">
        <v>99</v>
      </c>
      <c r="P3527">
        <v>9999</v>
      </c>
      <c r="Q3527">
        <v>750</v>
      </c>
      <c r="R3527">
        <v>1824</v>
      </c>
      <c r="S3527">
        <v>1824</v>
      </c>
      <c r="T3527">
        <v>5.5195787689886862</v>
      </c>
      <c r="U3527">
        <v>5.8965720073481487</v>
      </c>
      <c r="V3527">
        <v>11.051535087719298</v>
      </c>
      <c r="W3527">
        <v>53</v>
      </c>
      <c r="X3527">
        <v>164.00218110281085</v>
      </c>
      <c r="Y3527">
        <v>151.37401315789478</v>
      </c>
      <c r="Z3527">
        <v>151.37401315789478</v>
      </c>
      <c r="AA3527">
        <v>29.382116609230664</v>
      </c>
      <c r="AB3527">
        <v>0</v>
      </c>
    </row>
    <row r="3528" spans="1:29">
      <c r="A3528">
        <v>10</v>
      </c>
      <c r="B3528">
        <v>756</v>
      </c>
      <c r="C3528">
        <v>2002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54</v>
      </c>
      <c r="N3528">
        <v>99</v>
      </c>
      <c r="O3528">
        <v>99</v>
      </c>
      <c r="P3528">
        <v>9999</v>
      </c>
      <c r="Q3528">
        <v>917</v>
      </c>
      <c r="R3528">
        <v>2349</v>
      </c>
      <c r="S3528">
        <v>2349</v>
      </c>
      <c r="T3528">
        <v>7.1082733159837774</v>
      </c>
      <c r="U3528">
        <v>7.4196131726332561</v>
      </c>
      <c r="V3528">
        <v>11.04129416773095</v>
      </c>
      <c r="W3528">
        <v>54</v>
      </c>
      <c r="X3528">
        <v>160.240797702349</v>
      </c>
      <c r="Y3528">
        <v>147.90225627926796</v>
      </c>
      <c r="Z3528">
        <v>147.90225627926796</v>
      </c>
      <c r="AA3528">
        <v>27.861319263969555</v>
      </c>
      <c r="AB3528">
        <v>0</v>
      </c>
    </row>
    <row r="3529" spans="1:29">
      <c r="A3529">
        <v>10</v>
      </c>
      <c r="B3529">
        <v>757</v>
      </c>
      <c r="C3529">
        <v>2002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55</v>
      </c>
      <c r="N3529">
        <v>99</v>
      </c>
      <c r="O3529">
        <v>99</v>
      </c>
      <c r="P3529">
        <v>9999</v>
      </c>
      <c r="Q3529">
        <v>1024</v>
      </c>
      <c r="R3529">
        <v>3341</v>
      </c>
      <c r="S3529">
        <v>3341</v>
      </c>
      <c r="T3529">
        <v>10.110149488591659</v>
      </c>
      <c r="U3529">
        <v>10.187969140414205</v>
      </c>
      <c r="V3529">
        <v>14.152648907512722</v>
      </c>
      <c r="W3529">
        <v>55</v>
      </c>
      <c r="X3529">
        <v>154.69846222593765</v>
      </c>
      <c r="Y3529">
        <v>142.7866806345404</v>
      </c>
      <c r="Z3529">
        <v>142.7866806345404</v>
      </c>
      <c r="AA3529">
        <v>26.696639019848671</v>
      </c>
      <c r="AB3529">
        <v>0</v>
      </c>
    </row>
    <row r="3530" spans="1:29">
      <c r="A3530">
        <v>10</v>
      </c>
      <c r="B3530">
        <v>758</v>
      </c>
      <c r="C3530">
        <v>2002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56</v>
      </c>
      <c r="N3530">
        <v>99</v>
      </c>
      <c r="O3530">
        <v>99</v>
      </c>
      <c r="P3530">
        <v>9999</v>
      </c>
      <c r="Q3530">
        <v>1014</v>
      </c>
      <c r="R3530">
        <v>2827</v>
      </c>
      <c r="S3530">
        <v>2827</v>
      </c>
      <c r="T3530">
        <v>8.5547418749621738</v>
      </c>
      <c r="U3530">
        <v>8.6049512964980774</v>
      </c>
      <c r="V3530">
        <v>14.090201627166602</v>
      </c>
      <c r="W3530">
        <v>56</v>
      </c>
      <c r="X3530">
        <v>154.41783513795372</v>
      </c>
      <c r="Y3530">
        <v>142.52766183233121</v>
      </c>
      <c r="Z3530">
        <v>142.52766183233121</v>
      </c>
      <c r="AA3530">
        <v>26.28117867630213</v>
      </c>
      <c r="AB3530">
        <v>0</v>
      </c>
    </row>
    <row r="3531" spans="1:29">
      <c r="A3531">
        <v>10</v>
      </c>
      <c r="B3531">
        <v>759</v>
      </c>
      <c r="C3531">
        <v>2002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57</v>
      </c>
      <c r="N3531">
        <v>99</v>
      </c>
      <c r="O3531">
        <v>99</v>
      </c>
      <c r="P3531">
        <v>9999</v>
      </c>
      <c r="Q3531">
        <v>1005</v>
      </c>
      <c r="R3531">
        <v>2885</v>
      </c>
      <c r="S3531">
        <v>2885</v>
      </c>
      <c r="T3531">
        <v>8.7302547963444894</v>
      </c>
      <c r="U3531">
        <v>8.5435416186019495</v>
      </c>
      <c r="V3531">
        <v>14.058925476603116</v>
      </c>
      <c r="W3531">
        <v>57</v>
      </c>
      <c r="X3531">
        <v>150.23356510211747</v>
      </c>
      <c r="Y3531">
        <v>138.66558058925509</v>
      </c>
      <c r="Z3531">
        <v>138.66558058925509</v>
      </c>
      <c r="AA3531">
        <v>25.366965459456402</v>
      </c>
      <c r="AB3531">
        <v>0</v>
      </c>
    </row>
    <row r="3532" spans="1:29">
      <c r="A3532">
        <v>10</v>
      </c>
      <c r="B3532">
        <v>760</v>
      </c>
      <c r="C3532">
        <v>2002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58</v>
      </c>
      <c r="N3532">
        <v>99</v>
      </c>
      <c r="O3532">
        <v>99</v>
      </c>
      <c r="P3532">
        <v>9999</v>
      </c>
      <c r="Q3532">
        <v>1021</v>
      </c>
      <c r="R3532">
        <v>3006</v>
      </c>
      <c r="S3532">
        <v>3006</v>
      </c>
      <c r="T3532">
        <v>9.096411063366217</v>
      </c>
      <c r="U3532">
        <v>8.6666492827411528</v>
      </c>
      <c r="V3532">
        <v>14.140385894876911</v>
      </c>
      <c r="W3532">
        <v>58</v>
      </c>
      <c r="X3532">
        <v>146.26388249142747</v>
      </c>
      <c r="Y3532">
        <v>135.00156353958741</v>
      </c>
      <c r="Z3532">
        <v>135.00156353958741</v>
      </c>
      <c r="AA3532">
        <v>24.646513876366654</v>
      </c>
      <c r="AB3532">
        <v>0</v>
      </c>
    </row>
    <row r="3533" spans="1:29">
      <c r="A3533">
        <v>10</v>
      </c>
      <c r="B3533">
        <v>761</v>
      </c>
      <c r="C3533">
        <v>2002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59</v>
      </c>
      <c r="N3533">
        <v>99</v>
      </c>
      <c r="O3533">
        <v>99</v>
      </c>
      <c r="P3533">
        <v>9999</v>
      </c>
      <c r="Q3533">
        <v>962</v>
      </c>
      <c r="R3533">
        <v>2694</v>
      </c>
      <c r="S3533">
        <v>2694</v>
      </c>
      <c r="T3533">
        <v>8.1522725897234185</v>
      </c>
      <c r="U3533">
        <v>7.6043504832592612</v>
      </c>
      <c r="V3533">
        <v>14.095768374164811</v>
      </c>
      <c r="W3533">
        <v>59</v>
      </c>
      <c r="X3533">
        <v>143.19880220159365</v>
      </c>
      <c r="Y3533">
        <v>132.17249443207149</v>
      </c>
      <c r="Z3533">
        <v>132.17249443207149</v>
      </c>
      <c r="AA3533">
        <v>24.183228064360861</v>
      </c>
      <c r="AB3533">
        <v>0</v>
      </c>
    </row>
    <row r="3534" spans="1:29">
      <c r="A3534">
        <v>10</v>
      </c>
      <c r="B3534">
        <v>762</v>
      </c>
      <c r="C3534">
        <v>2002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60</v>
      </c>
      <c r="N3534">
        <v>99</v>
      </c>
      <c r="O3534">
        <v>99</v>
      </c>
      <c r="P3534">
        <v>9999</v>
      </c>
      <c r="Q3534">
        <v>884</v>
      </c>
      <c r="R3534">
        <v>2543</v>
      </c>
      <c r="S3534">
        <v>2543</v>
      </c>
      <c r="T3534">
        <v>7.6953337771591119</v>
      </c>
      <c r="U3534">
        <v>7.0521652522793028</v>
      </c>
      <c r="V3534">
        <v>17.096736138419189</v>
      </c>
      <c r="W3534">
        <v>60</v>
      </c>
      <c r="X3534">
        <v>140.68602911823439</v>
      </c>
      <c r="Y3534">
        <v>129.85320487613049</v>
      </c>
      <c r="Z3534">
        <v>129.85320487613049</v>
      </c>
      <c r="AA3534">
        <v>24.363486079464082</v>
      </c>
      <c r="AB3534">
        <v>0</v>
      </c>
    </row>
    <row r="3535" spans="1:29">
      <c r="A3535">
        <v>10</v>
      </c>
      <c r="B3535">
        <v>763</v>
      </c>
      <c r="C3535">
        <v>2002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61</v>
      </c>
      <c r="N3535">
        <v>99</v>
      </c>
      <c r="O3535">
        <v>99</v>
      </c>
      <c r="P3535">
        <v>9999</v>
      </c>
      <c r="Q3535">
        <v>726</v>
      </c>
      <c r="R3535">
        <v>1993</v>
      </c>
      <c r="S3535">
        <v>1993</v>
      </c>
      <c r="T3535">
        <v>6.0309871088785361</v>
      </c>
      <c r="U3535">
        <v>5.4436225093816031</v>
      </c>
      <c r="V3535">
        <v>17.123432012042144</v>
      </c>
      <c r="W3535">
        <v>61</v>
      </c>
      <c r="X3535">
        <v>138.56564063061464</v>
      </c>
      <c r="Y3535">
        <v>127.8960863020572</v>
      </c>
      <c r="Z3535">
        <v>127.8960863020572</v>
      </c>
      <c r="AA3535">
        <v>23.593900423983673</v>
      </c>
      <c r="AB3535">
        <v>0</v>
      </c>
    </row>
    <row r="3536" spans="1:29">
      <c r="A3536">
        <v>10</v>
      </c>
      <c r="B3536">
        <v>764</v>
      </c>
      <c r="C3536">
        <v>2002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62</v>
      </c>
      <c r="N3536">
        <v>99</v>
      </c>
      <c r="O3536">
        <v>99</v>
      </c>
      <c r="P3536">
        <v>9999</v>
      </c>
      <c r="Q3536">
        <v>555</v>
      </c>
      <c r="R3536">
        <v>1348</v>
      </c>
      <c r="S3536">
        <v>1348</v>
      </c>
      <c r="T3536">
        <v>4.079162379713126</v>
      </c>
      <c r="U3536">
        <v>3.562948721242496</v>
      </c>
      <c r="V3536">
        <v>17.24554896142434</v>
      </c>
      <c r="W3536">
        <v>62</v>
      </c>
      <c r="X3536">
        <v>134.0894258497801</v>
      </c>
      <c r="Y3536">
        <v>123.76454005934718</v>
      </c>
      <c r="Z3536">
        <v>123.76454005934718</v>
      </c>
      <c r="AA3536">
        <v>23.636591562522728</v>
      </c>
      <c r="AB3536">
        <v>0</v>
      </c>
    </row>
    <row r="3537" spans="1:29">
      <c r="A3537">
        <v>10</v>
      </c>
      <c r="B3537">
        <v>765</v>
      </c>
      <c r="C3537">
        <v>2002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63</v>
      </c>
      <c r="N3537">
        <v>99</v>
      </c>
      <c r="O3537">
        <v>99</v>
      </c>
      <c r="P3537">
        <v>9999</v>
      </c>
      <c r="Q3537">
        <v>367</v>
      </c>
      <c r="R3537">
        <v>719</v>
      </c>
      <c r="S3537">
        <v>717</v>
      </c>
      <c r="T3537">
        <v>2.1757550081704289</v>
      </c>
      <c r="U3537">
        <v>1.9137075178451637</v>
      </c>
      <c r="V3537">
        <v>17.436717663421415</v>
      </c>
      <c r="W3537">
        <v>63.527196652719681</v>
      </c>
      <c r="X3537">
        <v>135.02728148068897</v>
      </c>
      <c r="Y3537">
        <v>124.6301808066758</v>
      </c>
      <c r="Z3537">
        <v>124.97782426778228</v>
      </c>
      <c r="AA3537">
        <v>24.30845590448067</v>
      </c>
    </row>
    <row r="3538" spans="1:29">
      <c r="A3538">
        <v>10</v>
      </c>
      <c r="B3538">
        <v>766</v>
      </c>
      <c r="C3538">
        <v>2002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64</v>
      </c>
      <c r="N3538">
        <v>99</v>
      </c>
      <c r="O3538">
        <v>99</v>
      </c>
      <c r="P3538">
        <v>9999</v>
      </c>
      <c r="Q3538">
        <v>185</v>
      </c>
      <c r="R3538">
        <v>293</v>
      </c>
      <c r="S3538">
        <v>293</v>
      </c>
      <c r="T3538">
        <v>0.88664286146583549</v>
      </c>
      <c r="U3538">
        <v>0.77937220836099708</v>
      </c>
      <c r="V3538">
        <v>17.279863481228674</v>
      </c>
      <c r="W3538">
        <v>64</v>
      </c>
      <c r="X3538">
        <v>134.94355473877664</v>
      </c>
      <c r="Y3538">
        <v>124.55290102389073</v>
      </c>
      <c r="Z3538">
        <v>124.55290102389073</v>
      </c>
      <c r="AA3538">
        <v>27.152751451359457</v>
      </c>
      <c r="AB3538">
        <v>0</v>
      </c>
    </row>
    <row r="3539" spans="1:29">
      <c r="A3539">
        <v>10</v>
      </c>
      <c r="B3539">
        <v>767</v>
      </c>
      <c r="C3539">
        <v>2002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65</v>
      </c>
      <c r="N3539">
        <v>99</v>
      </c>
      <c r="O3539">
        <v>99</v>
      </c>
      <c r="P3539">
        <v>9999</v>
      </c>
      <c r="Q3539">
        <v>85</v>
      </c>
      <c r="R3539">
        <v>124</v>
      </c>
      <c r="S3539">
        <v>124</v>
      </c>
      <c r="T3539">
        <v>0.37523452157598502</v>
      </c>
      <c r="U3539">
        <v>0.32827001943219603</v>
      </c>
      <c r="V3539">
        <v>17</v>
      </c>
      <c r="W3539">
        <v>65</v>
      </c>
      <c r="X3539">
        <v>134.30258973194</v>
      </c>
      <c r="Y3539">
        <v>123.9612903225806</v>
      </c>
      <c r="Z3539">
        <v>123.9612903225806</v>
      </c>
      <c r="AA3539">
        <v>21.191422906135529</v>
      </c>
      <c r="AB3539">
        <v>0</v>
      </c>
    </row>
    <row r="3540" spans="1:29">
      <c r="A3540">
        <v>10</v>
      </c>
      <c r="B3540">
        <v>768</v>
      </c>
      <c r="C3540">
        <v>2002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66</v>
      </c>
      <c r="N3540">
        <v>99</v>
      </c>
      <c r="O3540">
        <v>99</v>
      </c>
      <c r="P3540">
        <v>9999</v>
      </c>
    </row>
    <row r="3541" spans="1:29">
      <c r="A3541">
        <v>10</v>
      </c>
      <c r="B3541">
        <v>769</v>
      </c>
      <c r="C3541">
        <v>2002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67</v>
      </c>
      <c r="N3541">
        <v>99</v>
      </c>
      <c r="O3541">
        <v>99</v>
      </c>
      <c r="P3541">
        <v>9999</v>
      </c>
    </row>
    <row r="3542" spans="1:29">
      <c r="A3542">
        <v>10</v>
      </c>
      <c r="B3542">
        <v>770</v>
      </c>
      <c r="C3542">
        <v>2002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68</v>
      </c>
      <c r="N3542">
        <v>99</v>
      </c>
      <c r="O3542">
        <v>99</v>
      </c>
      <c r="P3542">
        <v>9999</v>
      </c>
    </row>
    <row r="3543" spans="1:29">
      <c r="A3543">
        <v>10</v>
      </c>
      <c r="B3543">
        <v>771</v>
      </c>
      <c r="C3543">
        <v>2001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0</v>
      </c>
      <c r="N3543">
        <v>99</v>
      </c>
      <c r="O3543">
        <v>99</v>
      </c>
      <c r="P3543">
        <v>9999</v>
      </c>
      <c r="Q3543">
        <v>161</v>
      </c>
      <c r="R3543">
        <v>422</v>
      </c>
      <c r="S3543">
        <v>0</v>
      </c>
      <c r="T3543">
        <v>1.4044429653049337</v>
      </c>
      <c r="U3543">
        <v>0</v>
      </c>
      <c r="V3543">
        <v>25.796208530805689</v>
      </c>
      <c r="X3543">
        <v>128.56567036194565</v>
      </c>
      <c r="Y3543">
        <v>0</v>
      </c>
    </row>
    <row r="3544" spans="1:29">
      <c r="A3544">
        <v>10</v>
      </c>
      <c r="B3544">
        <v>772</v>
      </c>
      <c r="C3544">
        <v>2001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35</v>
      </c>
      <c r="N3544">
        <v>99</v>
      </c>
      <c r="O3544">
        <v>99</v>
      </c>
      <c r="P3544">
        <v>9999</v>
      </c>
      <c r="Q3544">
        <v>34</v>
      </c>
      <c r="R3544">
        <v>43</v>
      </c>
      <c r="S3544">
        <v>43</v>
      </c>
      <c r="T3544">
        <v>0.14310674764955483</v>
      </c>
      <c r="U3544">
        <v>0.16798372423298538</v>
      </c>
      <c r="V3544">
        <v>4.2558139534883717</v>
      </c>
      <c r="W3544">
        <v>35</v>
      </c>
      <c r="X3544">
        <v>177.08936985058827</v>
      </c>
      <c r="Y3544">
        <v>163.45348837209312</v>
      </c>
      <c r="Z3544">
        <v>163.45348837209312</v>
      </c>
      <c r="AA3544">
        <v>47.790060992759763</v>
      </c>
      <c r="AB3544">
        <v>0</v>
      </c>
    </row>
    <row r="3545" spans="1:29">
      <c r="A3545">
        <v>10</v>
      </c>
      <c r="B3545">
        <v>773</v>
      </c>
      <c r="C3545">
        <v>2001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36</v>
      </c>
      <c r="N3545">
        <v>99</v>
      </c>
      <c r="O3545">
        <v>99</v>
      </c>
      <c r="P3545">
        <v>9999</v>
      </c>
      <c r="Q3545">
        <v>9</v>
      </c>
      <c r="R3545">
        <v>11</v>
      </c>
      <c r="S3545">
        <v>11</v>
      </c>
      <c r="T3545">
        <v>3.6608702887095432E-2</v>
      </c>
      <c r="U3545">
        <v>5.5013863048941507E-2</v>
      </c>
      <c r="V3545">
        <v>2</v>
      </c>
      <c r="W3545">
        <v>36</v>
      </c>
      <c r="X3545">
        <v>226.71131685216193</v>
      </c>
      <c r="Y3545">
        <v>209.25454545454537</v>
      </c>
      <c r="Z3545">
        <v>209.25454545454537</v>
      </c>
      <c r="AA3545">
        <v>31.919625300727606</v>
      </c>
      <c r="AB3545">
        <v>0</v>
      </c>
    </row>
    <row r="3546" spans="1:29">
      <c r="A3546">
        <v>10</v>
      </c>
      <c r="B3546">
        <v>774</v>
      </c>
      <c r="C3546">
        <v>2001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37</v>
      </c>
      <c r="N3546">
        <v>99</v>
      </c>
      <c r="O3546">
        <v>99</v>
      </c>
      <c r="P3546">
        <v>9999</v>
      </c>
      <c r="Q3546">
        <v>16</v>
      </c>
      <c r="R3546">
        <v>17</v>
      </c>
      <c r="S3546">
        <v>17</v>
      </c>
      <c r="T3546">
        <v>5.657708628005656E-2</v>
      </c>
      <c r="U3546">
        <v>7.6756026232372779E-2</v>
      </c>
      <c r="V3546">
        <v>2</v>
      </c>
      <c r="W3546">
        <v>37</v>
      </c>
      <c r="X3546">
        <v>204.67146772034923</v>
      </c>
      <c r="Y3546">
        <v>188.91176470588235</v>
      </c>
      <c r="Z3546">
        <v>188.91176470588235</v>
      </c>
      <c r="AA3546">
        <v>44.293564561815238</v>
      </c>
      <c r="AB3546">
        <v>0</v>
      </c>
    </row>
    <row r="3547" spans="1:29">
      <c r="A3547">
        <v>10</v>
      </c>
      <c r="B3547">
        <v>775</v>
      </c>
      <c r="C3547">
        <v>2001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38</v>
      </c>
      <c r="N3547">
        <v>99</v>
      </c>
      <c r="O3547">
        <v>99</v>
      </c>
      <c r="P3547">
        <v>9999</v>
      </c>
      <c r="Q3547">
        <v>30</v>
      </c>
      <c r="R3547">
        <v>31</v>
      </c>
      <c r="S3547">
        <v>31</v>
      </c>
      <c r="T3547">
        <v>0.10316998086363258</v>
      </c>
      <c r="U3547">
        <v>0.14417895944162809</v>
      </c>
      <c r="V3547">
        <v>2</v>
      </c>
      <c r="W3547">
        <v>38</v>
      </c>
      <c r="X3547">
        <v>210.83074127145005</v>
      </c>
      <c r="Y3547">
        <v>194.59677419354833</v>
      </c>
      <c r="Z3547">
        <v>194.59677419354833</v>
      </c>
      <c r="AA3547">
        <v>49.401570328123277</v>
      </c>
      <c r="AB3547">
        <v>0</v>
      </c>
    </row>
    <row r="3548" spans="1:29">
      <c r="A3548">
        <v>10</v>
      </c>
      <c r="B3548">
        <v>776</v>
      </c>
      <c r="C3548">
        <v>2001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39</v>
      </c>
      <c r="N3548">
        <v>99</v>
      </c>
      <c r="O3548">
        <v>99</v>
      </c>
      <c r="P3548">
        <v>9999</v>
      </c>
      <c r="Q3548">
        <v>39</v>
      </c>
      <c r="R3548">
        <v>45</v>
      </c>
      <c r="S3548">
        <v>45</v>
      </c>
      <c r="T3548">
        <v>0.14976287544720859</v>
      </c>
      <c r="U3548">
        <v>0.20278265750227831</v>
      </c>
      <c r="V3548">
        <v>2</v>
      </c>
      <c r="W3548">
        <v>39</v>
      </c>
      <c r="X3548">
        <v>204.27350427350433</v>
      </c>
      <c r="Y3548">
        <v>188.54444444444437</v>
      </c>
      <c r="Z3548">
        <v>188.54444444444437</v>
      </c>
      <c r="AA3548">
        <v>46.287937260181423</v>
      </c>
      <c r="AB3548">
        <v>0</v>
      </c>
    </row>
    <row r="3549" spans="1:29">
      <c r="A3549">
        <v>10</v>
      </c>
      <c r="B3549">
        <v>777</v>
      </c>
      <c r="C3549">
        <v>2001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40</v>
      </c>
      <c r="N3549">
        <v>99</v>
      </c>
      <c r="O3549">
        <v>99</v>
      </c>
      <c r="P3549">
        <v>9999</v>
      </c>
      <c r="Q3549">
        <v>57</v>
      </c>
      <c r="R3549">
        <v>63</v>
      </c>
      <c r="S3549">
        <v>63</v>
      </c>
      <c r="T3549">
        <v>0.20966802562609199</v>
      </c>
      <c r="U3549">
        <v>0.27243788491987986</v>
      </c>
      <c r="V3549">
        <v>5</v>
      </c>
      <c r="W3549">
        <v>40</v>
      </c>
      <c r="X3549">
        <v>196.0291664517018</v>
      </c>
      <c r="Y3549">
        <v>180.93492063492064</v>
      </c>
      <c r="Z3549">
        <v>180.93492063492064</v>
      </c>
      <c r="AA3549">
        <v>50.579872898753088</v>
      </c>
      <c r="AB3549">
        <v>0</v>
      </c>
    </row>
    <row r="3550" spans="1:29">
      <c r="A3550">
        <v>10</v>
      </c>
      <c r="B3550">
        <v>778</v>
      </c>
      <c r="C3550">
        <v>2001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41</v>
      </c>
      <c r="N3550">
        <v>99</v>
      </c>
      <c r="O3550">
        <v>99</v>
      </c>
      <c r="P3550">
        <v>9999</v>
      </c>
      <c r="Q3550">
        <v>69</v>
      </c>
      <c r="R3550">
        <v>79</v>
      </c>
      <c r="S3550">
        <v>79</v>
      </c>
      <c r="T3550">
        <v>0.26291704800732169</v>
      </c>
      <c r="U3550">
        <v>0.36872290042034289</v>
      </c>
      <c r="V3550">
        <v>5</v>
      </c>
      <c r="W3550">
        <v>41</v>
      </c>
      <c r="X3550">
        <v>211.57617565176844</v>
      </c>
      <c r="Y3550">
        <v>195.28481012658224</v>
      </c>
      <c r="Z3550">
        <v>195.28481012658224</v>
      </c>
      <c r="AA3550">
        <v>35.227488865932401</v>
      </c>
      <c r="AB3550">
        <v>0</v>
      </c>
    </row>
    <row r="3551" spans="1:29">
      <c r="A3551">
        <v>10</v>
      </c>
      <c r="B3551">
        <v>779</v>
      </c>
      <c r="C3551">
        <v>2001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42</v>
      </c>
      <c r="N3551">
        <v>99</v>
      </c>
      <c r="O3551">
        <v>99</v>
      </c>
      <c r="P3551">
        <v>9999</v>
      </c>
      <c r="Q3551">
        <v>69</v>
      </c>
      <c r="R3551">
        <v>85</v>
      </c>
      <c r="S3551">
        <v>85</v>
      </c>
      <c r="T3551">
        <v>0.28288543140028283</v>
      </c>
      <c r="U3551">
        <v>0.3831802319688285</v>
      </c>
      <c r="V3551">
        <v>5</v>
      </c>
      <c r="W3551">
        <v>42</v>
      </c>
      <c r="X3551">
        <v>204.35153909884644</v>
      </c>
      <c r="Y3551">
        <v>188.61647058823525</v>
      </c>
      <c r="Z3551">
        <v>188.61647058823525</v>
      </c>
      <c r="AA3551">
        <v>36.058184506380798</v>
      </c>
      <c r="AB3551">
        <v>0</v>
      </c>
    </row>
    <row r="3552" spans="1:29">
      <c r="A3552">
        <v>10</v>
      </c>
      <c r="B3552">
        <v>780</v>
      </c>
      <c r="C3552">
        <v>2001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43</v>
      </c>
      <c r="N3552">
        <v>99</v>
      </c>
      <c r="O3552">
        <v>99</v>
      </c>
      <c r="P3552">
        <v>9999</v>
      </c>
      <c r="Q3552">
        <v>95</v>
      </c>
      <c r="R3552">
        <v>118</v>
      </c>
      <c r="S3552">
        <v>118</v>
      </c>
      <c r="T3552">
        <v>0.39271154006156911</v>
      </c>
      <c r="U3552">
        <v>0.51830095259928788</v>
      </c>
      <c r="V3552">
        <v>5.0423728813559316</v>
      </c>
      <c r="W3552">
        <v>43.36440677966101</v>
      </c>
      <c r="X3552">
        <v>199.11030721486685</v>
      </c>
      <c r="Y3552">
        <v>183.77881355932203</v>
      </c>
      <c r="Z3552">
        <v>183.77881355932203</v>
      </c>
      <c r="AA3552">
        <v>34.13969147759807</v>
      </c>
      <c r="AB3552">
        <v>3.9416619875835184</v>
      </c>
      <c r="AC3552">
        <v>3.282408347448035</v>
      </c>
    </row>
    <row r="3553" spans="1:29">
      <c r="A3553">
        <v>10</v>
      </c>
      <c r="B3553">
        <v>781</v>
      </c>
      <c r="C3553">
        <v>2001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44</v>
      </c>
      <c r="N3553">
        <v>99</v>
      </c>
      <c r="O3553">
        <v>99</v>
      </c>
      <c r="P3553">
        <v>9999</v>
      </c>
      <c r="Q3553">
        <v>143</v>
      </c>
      <c r="R3553">
        <v>188</v>
      </c>
      <c r="S3553">
        <v>188</v>
      </c>
      <c r="T3553">
        <v>0.62567601297944919</v>
      </c>
      <c r="U3553">
        <v>0.8383674873948872</v>
      </c>
      <c r="V3553">
        <v>5.0265957446808516</v>
      </c>
      <c r="W3553">
        <v>44.234042553191486</v>
      </c>
      <c r="X3553">
        <v>202.14840598418672</v>
      </c>
      <c r="Y3553">
        <v>186.58297872340424</v>
      </c>
      <c r="Z3553">
        <v>186.58297872340424</v>
      </c>
      <c r="AA3553">
        <v>31.542444852887225</v>
      </c>
      <c r="AB3553">
        <v>3.2004837796373002</v>
      </c>
      <c r="AC3553">
        <v>2.809180950769492</v>
      </c>
    </row>
    <row r="3554" spans="1:29">
      <c r="A3554">
        <v>10</v>
      </c>
      <c r="B3554">
        <v>782</v>
      </c>
      <c r="C3554">
        <v>2001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45</v>
      </c>
      <c r="N3554">
        <v>99</v>
      </c>
      <c r="O3554">
        <v>99</v>
      </c>
      <c r="P3554">
        <v>9999</v>
      </c>
      <c r="Q3554">
        <v>171</v>
      </c>
      <c r="R3554">
        <v>229</v>
      </c>
      <c r="S3554">
        <v>229</v>
      </c>
      <c r="T3554">
        <v>0.76212663283135029</v>
      </c>
      <c r="U3554">
        <v>1.0012150229193753</v>
      </c>
      <c r="V3554">
        <v>8.3973799126637569</v>
      </c>
      <c r="W3554">
        <v>45</v>
      </c>
      <c r="X3554">
        <v>198.19177071160593</v>
      </c>
      <c r="Y3554">
        <v>182.93100436681215</v>
      </c>
      <c r="Z3554">
        <v>182.93100436681215</v>
      </c>
      <c r="AA3554">
        <v>31.559698048502632</v>
      </c>
      <c r="AB3554">
        <v>0</v>
      </c>
    </row>
    <row r="3555" spans="1:29">
      <c r="A3555">
        <v>10</v>
      </c>
      <c r="B3555">
        <v>783</v>
      </c>
      <c r="C3555">
        <v>2001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46</v>
      </c>
      <c r="N3555">
        <v>99</v>
      </c>
      <c r="O3555">
        <v>99</v>
      </c>
      <c r="P3555">
        <v>9999</v>
      </c>
      <c r="Q3555">
        <v>188</v>
      </c>
      <c r="R3555">
        <v>251</v>
      </c>
      <c r="S3555">
        <v>251</v>
      </c>
      <c r="T3555">
        <v>0.83534403860554096</v>
      </c>
      <c r="U3555">
        <v>1.0837668879689206</v>
      </c>
      <c r="V3555">
        <v>8</v>
      </c>
      <c r="W3555">
        <v>46</v>
      </c>
      <c r="X3555">
        <v>195.72932538534923</v>
      </c>
      <c r="Y3555">
        <v>180.65816733067723</v>
      </c>
      <c r="Z3555">
        <v>180.65816733067723</v>
      </c>
      <c r="AA3555">
        <v>30.331721837531507</v>
      </c>
      <c r="AB3555">
        <v>0</v>
      </c>
    </row>
    <row r="3556" spans="1:29">
      <c r="A3556">
        <v>10</v>
      </c>
      <c r="B3556">
        <v>784</v>
      </c>
      <c r="C3556">
        <v>2001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47</v>
      </c>
      <c r="N3556">
        <v>99</v>
      </c>
      <c r="O3556">
        <v>99</v>
      </c>
      <c r="P3556">
        <v>9999</v>
      </c>
      <c r="Q3556">
        <v>240</v>
      </c>
      <c r="R3556">
        <v>319</v>
      </c>
      <c r="S3556">
        <v>319</v>
      </c>
      <c r="T3556">
        <v>1.0616523837257681</v>
      </c>
      <c r="U3556">
        <v>1.3481455693871496</v>
      </c>
      <c r="V3556">
        <v>8</v>
      </c>
      <c r="W3556">
        <v>47</v>
      </c>
      <c r="X3556">
        <v>191.57544737923556</v>
      </c>
      <c r="Y3556">
        <v>176.82413793103453</v>
      </c>
      <c r="Z3556">
        <v>176.82413793103453</v>
      </c>
      <c r="AA3556">
        <v>28.819435934446847</v>
      </c>
      <c r="AB3556">
        <v>0</v>
      </c>
    </row>
    <row r="3557" spans="1:29">
      <c r="A3557">
        <v>10</v>
      </c>
      <c r="B3557">
        <v>785</v>
      </c>
      <c r="C3557">
        <v>2001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48</v>
      </c>
      <c r="N3557">
        <v>99</v>
      </c>
      <c r="O3557">
        <v>99</v>
      </c>
      <c r="P3557">
        <v>9999</v>
      </c>
      <c r="Q3557">
        <v>315</v>
      </c>
      <c r="R3557">
        <v>478</v>
      </c>
      <c r="S3557">
        <v>478</v>
      </c>
      <c r="T3557">
        <v>1.5908145436392371</v>
      </c>
      <c r="U3557">
        <v>1.96661056693031</v>
      </c>
      <c r="V3557">
        <v>8</v>
      </c>
      <c r="W3557">
        <v>48</v>
      </c>
      <c r="X3557">
        <v>186.50230964156367</v>
      </c>
      <c r="Y3557">
        <v>172.14163179916315</v>
      </c>
      <c r="Z3557">
        <v>172.14163179916315</v>
      </c>
      <c r="AA3557">
        <v>30.761107512775691</v>
      </c>
      <c r="AB3557">
        <v>0</v>
      </c>
    </row>
    <row r="3558" spans="1:29">
      <c r="A3558">
        <v>10</v>
      </c>
      <c r="B3558">
        <v>786</v>
      </c>
      <c r="C3558">
        <v>2001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49</v>
      </c>
      <c r="N3558">
        <v>99</v>
      </c>
      <c r="O3558">
        <v>99</v>
      </c>
      <c r="P3558">
        <v>9999</v>
      </c>
      <c r="Q3558">
        <v>405</v>
      </c>
      <c r="R3558">
        <v>622</v>
      </c>
      <c r="S3558">
        <v>622</v>
      </c>
      <c r="T3558">
        <v>2.070055745070305</v>
      </c>
      <c r="U3558">
        <v>2.4865295743251563</v>
      </c>
      <c r="V3558">
        <v>8.0128617363344041</v>
      </c>
      <c r="W3558">
        <v>49.078778135048239</v>
      </c>
      <c r="X3558">
        <v>181.21618655788305</v>
      </c>
      <c r="Y3558">
        <v>167.26254019292611</v>
      </c>
      <c r="Z3558">
        <v>167.26254019292611</v>
      </c>
      <c r="AA3558">
        <v>30.211343645487482</v>
      </c>
      <c r="AB3558">
        <v>1.9631410094033657</v>
      </c>
      <c r="AC3558">
        <v>7.2307277641629684</v>
      </c>
    </row>
    <row r="3559" spans="1:29">
      <c r="A3559">
        <v>10</v>
      </c>
      <c r="B3559">
        <v>787</v>
      </c>
      <c r="C3559">
        <v>2001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50</v>
      </c>
      <c r="N3559">
        <v>99</v>
      </c>
      <c r="O3559">
        <v>99</v>
      </c>
      <c r="P3559">
        <v>9999</v>
      </c>
      <c r="Q3559">
        <v>488</v>
      </c>
      <c r="R3559">
        <v>799</v>
      </c>
      <c r="S3559">
        <v>799</v>
      </c>
      <c r="T3559">
        <v>2.6591230551626595</v>
      </c>
      <c r="U3559">
        <v>3.106378403074562</v>
      </c>
      <c r="V3559">
        <v>11</v>
      </c>
      <c r="W3559">
        <v>50</v>
      </c>
      <c r="X3559">
        <v>176.23871659726319</v>
      </c>
      <c r="Y3559">
        <v>162.66833541927411</v>
      </c>
      <c r="Z3559">
        <v>162.66833541927411</v>
      </c>
      <c r="AA3559">
        <v>30.55698074823793</v>
      </c>
      <c r="AB3559">
        <v>0</v>
      </c>
    </row>
    <row r="3560" spans="1:29">
      <c r="A3560">
        <v>10</v>
      </c>
      <c r="B3560">
        <v>788</v>
      </c>
      <c r="C3560">
        <v>2001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51</v>
      </c>
      <c r="N3560">
        <v>99</v>
      </c>
      <c r="O3560">
        <v>99</v>
      </c>
      <c r="P3560">
        <v>9999</v>
      </c>
      <c r="Q3560">
        <v>606</v>
      </c>
      <c r="R3560">
        <v>1048</v>
      </c>
      <c r="S3560">
        <v>1048</v>
      </c>
      <c r="T3560">
        <v>3.4878109659705481</v>
      </c>
      <c r="U3560">
        <v>3.957941282679597</v>
      </c>
      <c r="V3560">
        <v>11</v>
      </c>
      <c r="W3560">
        <v>51</v>
      </c>
      <c r="X3560">
        <v>171.19923002489401</v>
      </c>
      <c r="Y3560">
        <v>158.01688931297701</v>
      </c>
      <c r="Z3560">
        <v>158.01688931297701</v>
      </c>
      <c r="AA3560">
        <v>30.206284908231162</v>
      </c>
      <c r="AB3560">
        <v>0</v>
      </c>
    </row>
    <row r="3561" spans="1:29">
      <c r="A3561">
        <v>10</v>
      </c>
      <c r="B3561">
        <v>789</v>
      </c>
      <c r="C3561">
        <v>2001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52</v>
      </c>
      <c r="N3561">
        <v>99</v>
      </c>
      <c r="O3561">
        <v>99</v>
      </c>
      <c r="P3561">
        <v>9999</v>
      </c>
      <c r="Q3561">
        <v>681</v>
      </c>
      <c r="R3561">
        <v>1265</v>
      </c>
      <c r="S3561">
        <v>1265</v>
      </c>
      <c r="T3561">
        <v>4.2100008320159752</v>
      </c>
      <c r="U3561">
        <v>4.6796582524869512</v>
      </c>
      <c r="V3561">
        <v>11.139130434782608</v>
      </c>
      <c r="W3561">
        <v>52</v>
      </c>
      <c r="X3561">
        <v>167.69393496888921</v>
      </c>
      <c r="Y3561">
        <v>154.78150197628437</v>
      </c>
      <c r="Z3561">
        <v>154.78150197628437</v>
      </c>
      <c r="AA3561">
        <v>29.31519681909932</v>
      </c>
      <c r="AB3561">
        <v>0</v>
      </c>
    </row>
    <row r="3562" spans="1:29">
      <c r="A3562">
        <v>10</v>
      </c>
      <c r="B3562">
        <v>790</v>
      </c>
      <c r="C3562">
        <v>2001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53</v>
      </c>
      <c r="N3562">
        <v>99</v>
      </c>
      <c r="O3562">
        <v>99</v>
      </c>
      <c r="P3562">
        <v>9999</v>
      </c>
      <c r="Q3562">
        <v>753</v>
      </c>
      <c r="R3562">
        <v>1432</v>
      </c>
      <c r="S3562">
        <v>1432</v>
      </c>
      <c r="T3562">
        <v>4.7657875031200589</v>
      </c>
      <c r="U3562">
        <v>5.2321152185032496</v>
      </c>
      <c r="V3562">
        <v>11.076815642458097</v>
      </c>
      <c r="W3562">
        <v>53.074022346368714</v>
      </c>
      <c r="X3562">
        <v>165.62581332429488</v>
      </c>
      <c r="Y3562">
        <v>152.87262569832427</v>
      </c>
      <c r="Z3562">
        <v>152.87262569832427</v>
      </c>
      <c r="AA3562">
        <v>28.326122990347258</v>
      </c>
      <c r="AB3562">
        <v>1.9793193400206832</v>
      </c>
      <c r="AC3562">
        <v>5.6873383561050348</v>
      </c>
    </row>
    <row r="3563" spans="1:29">
      <c r="A3563">
        <v>10</v>
      </c>
      <c r="B3563">
        <v>791</v>
      </c>
      <c r="C3563">
        <v>2001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54</v>
      </c>
      <c r="N3563">
        <v>99</v>
      </c>
      <c r="O3563">
        <v>99</v>
      </c>
      <c r="P3563">
        <v>9999</v>
      </c>
      <c r="Q3563">
        <v>898</v>
      </c>
      <c r="R3563">
        <v>1948</v>
      </c>
      <c r="S3563">
        <v>1948</v>
      </c>
      <c r="T3563">
        <v>6.4830684749147185</v>
      </c>
      <c r="U3563">
        <v>6.8604782420267245</v>
      </c>
      <c r="V3563">
        <v>11.3670431211499</v>
      </c>
      <c r="W3563">
        <v>54.027720739219696</v>
      </c>
      <c r="X3563">
        <v>159.64641902910128</v>
      </c>
      <c r="Y3563">
        <v>147.35364476386036</v>
      </c>
      <c r="Z3563">
        <v>147.35364476386036</v>
      </c>
      <c r="AA3563">
        <v>27.543660637900352</v>
      </c>
      <c r="AB3563">
        <v>1.2231727099970733</v>
      </c>
      <c r="AC3563">
        <v>3.8133876128102271</v>
      </c>
    </row>
    <row r="3564" spans="1:29">
      <c r="A3564">
        <v>10</v>
      </c>
      <c r="B3564">
        <v>792</v>
      </c>
      <c r="C3564">
        <v>2001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55</v>
      </c>
      <c r="N3564">
        <v>99</v>
      </c>
      <c r="O3564">
        <v>99</v>
      </c>
      <c r="P3564">
        <v>9999</v>
      </c>
      <c r="Q3564">
        <v>1030</v>
      </c>
      <c r="R3564">
        <v>2644</v>
      </c>
      <c r="S3564">
        <v>2644</v>
      </c>
      <c r="T3564">
        <v>8.7994009484982119</v>
      </c>
      <c r="U3564">
        <v>9.006071481741218</v>
      </c>
      <c r="V3564">
        <v>14.389939485627838</v>
      </c>
      <c r="W3564">
        <v>55.020801815431163</v>
      </c>
      <c r="X3564">
        <v>154.40724762867939</v>
      </c>
      <c r="Y3564">
        <v>142.51788956127095</v>
      </c>
      <c r="Z3564">
        <v>142.51788956127095</v>
      </c>
      <c r="AA3564">
        <v>26.727359767569979</v>
      </c>
      <c r="AB3564">
        <v>1.0694237388374062</v>
      </c>
      <c r="AC3564">
        <v>4.962103272325459</v>
      </c>
    </row>
    <row r="3565" spans="1:29">
      <c r="A3565">
        <v>10</v>
      </c>
      <c r="B3565">
        <v>793</v>
      </c>
      <c r="C3565">
        <v>2001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56</v>
      </c>
      <c r="N3565">
        <v>99</v>
      </c>
      <c r="O3565">
        <v>99</v>
      </c>
      <c r="P3565">
        <v>9999</v>
      </c>
      <c r="Q3565">
        <v>1040</v>
      </c>
      <c r="R3565">
        <v>2503</v>
      </c>
      <c r="S3565">
        <v>2503</v>
      </c>
      <c r="T3565">
        <v>8.3301439387636265</v>
      </c>
      <c r="U3565">
        <v>8.4496255445967137</v>
      </c>
      <c r="V3565">
        <v>14.100679184978029</v>
      </c>
      <c r="W3565">
        <v>56</v>
      </c>
      <c r="X3565">
        <v>153.02780758431163</v>
      </c>
      <c r="Y3565">
        <v>141.24466640031929</v>
      </c>
      <c r="Z3565">
        <v>141.24466640031929</v>
      </c>
      <c r="AA3565">
        <v>26.164165078930999</v>
      </c>
      <c r="AB3565">
        <v>0</v>
      </c>
    </row>
    <row r="3566" spans="1:29">
      <c r="A3566">
        <v>10</v>
      </c>
      <c r="B3566">
        <v>794</v>
      </c>
      <c r="C3566">
        <v>2001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57</v>
      </c>
      <c r="N3566">
        <v>99</v>
      </c>
      <c r="O3566">
        <v>99</v>
      </c>
      <c r="P3566">
        <v>9999</v>
      </c>
      <c r="Q3566">
        <v>1046</v>
      </c>
      <c r="R3566">
        <v>2655.5</v>
      </c>
      <c r="S3566">
        <v>2655.5</v>
      </c>
      <c r="T3566">
        <v>8.8376736833347191</v>
      </c>
      <c r="U3566">
        <v>8.7651247194007436</v>
      </c>
      <c r="V3566">
        <v>14.130672189794764</v>
      </c>
      <c r="W3566">
        <v>57.010732442101286</v>
      </c>
      <c r="X3566">
        <v>149.62547324559748</v>
      </c>
      <c r="Y3566">
        <v>138.10431180568648</v>
      </c>
      <c r="Z3566">
        <v>138.10431180568648</v>
      </c>
      <c r="AA3566">
        <v>24.646633469464607</v>
      </c>
      <c r="AB3566">
        <v>0.78207033856353092</v>
      </c>
      <c r="AC3566">
        <v>14.448583724435686</v>
      </c>
    </row>
    <row r="3567" spans="1:29">
      <c r="A3567">
        <v>10</v>
      </c>
      <c r="B3567">
        <v>795</v>
      </c>
      <c r="C3567">
        <v>2001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58</v>
      </c>
      <c r="N3567">
        <v>99</v>
      </c>
      <c r="O3567">
        <v>99</v>
      </c>
      <c r="P3567">
        <v>9999</v>
      </c>
      <c r="Q3567">
        <v>1090</v>
      </c>
      <c r="R3567">
        <v>2824</v>
      </c>
      <c r="S3567">
        <v>2824</v>
      </c>
      <c r="T3567">
        <v>9.3984524502870475</v>
      </c>
      <c r="U3567">
        <v>9.0250316422924062</v>
      </c>
      <c r="V3567">
        <v>14.035056657223798</v>
      </c>
      <c r="W3567">
        <v>58.020538243626063</v>
      </c>
      <c r="X3567">
        <v>144.86977432255316</v>
      </c>
      <c r="Y3567">
        <v>133.71480169971696</v>
      </c>
      <c r="Z3567">
        <v>133.71480169971696</v>
      </c>
      <c r="AA3567">
        <v>24.08800570553748</v>
      </c>
      <c r="AB3567">
        <v>1.0912361389087051</v>
      </c>
      <c r="AC3567">
        <v>5.2104251627269056</v>
      </c>
    </row>
    <row r="3568" spans="1:29">
      <c r="A3568">
        <v>10</v>
      </c>
      <c r="B3568">
        <v>796</v>
      </c>
      <c r="C3568">
        <v>2001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59</v>
      </c>
      <c r="N3568">
        <v>99</v>
      </c>
      <c r="O3568">
        <v>99</v>
      </c>
      <c r="P3568">
        <v>9999</v>
      </c>
      <c r="Q3568">
        <v>1018</v>
      </c>
      <c r="R3568">
        <v>2822</v>
      </c>
      <c r="S3568">
        <v>2822</v>
      </c>
      <c r="T3568">
        <v>9.3917963224893928</v>
      </c>
      <c r="U3568">
        <v>8.812817900265344</v>
      </c>
      <c r="V3568">
        <v>14.090361445783136</v>
      </c>
      <c r="W3568">
        <v>59</v>
      </c>
      <c r="X3568">
        <v>141.56357761682105</v>
      </c>
      <c r="Y3568">
        <v>130.66318214032597</v>
      </c>
      <c r="Z3568">
        <v>130.66318214032597</v>
      </c>
      <c r="AA3568">
        <v>23.309290287069977</v>
      </c>
      <c r="AB3568">
        <v>0</v>
      </c>
    </row>
    <row r="3569" spans="1:28">
      <c r="A3569">
        <v>10</v>
      </c>
      <c r="B3569">
        <v>797</v>
      </c>
      <c r="C3569">
        <v>2001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60</v>
      </c>
      <c r="N3569">
        <v>99</v>
      </c>
      <c r="O3569">
        <v>99</v>
      </c>
      <c r="P3569">
        <v>9999</v>
      </c>
      <c r="Q3569">
        <v>931</v>
      </c>
      <c r="R3569">
        <v>2523</v>
      </c>
      <c r="S3569">
        <v>2523</v>
      </c>
      <c r="T3569">
        <v>8.3967052167401608</v>
      </c>
      <c r="U3569">
        <v>7.6964795931622207</v>
      </c>
      <c r="V3569">
        <v>17.130003963535472</v>
      </c>
      <c r="W3569">
        <v>60</v>
      </c>
      <c r="X3569">
        <v>138.28294318488761</v>
      </c>
      <c r="Y3569">
        <v>127.63515655965108</v>
      </c>
      <c r="Z3569">
        <v>127.63515655965108</v>
      </c>
      <c r="AA3569">
        <v>22.986934299277088</v>
      </c>
      <c r="AB3569">
        <v>0</v>
      </c>
    </row>
    <row r="3570" spans="1:28">
      <c r="A3570">
        <v>10</v>
      </c>
      <c r="B3570">
        <v>798</v>
      </c>
      <c r="C3570">
        <v>2001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61</v>
      </c>
      <c r="N3570">
        <v>99</v>
      </c>
      <c r="O3570">
        <v>99</v>
      </c>
      <c r="P3570">
        <v>9999</v>
      </c>
      <c r="Q3570">
        <v>824</v>
      </c>
      <c r="R3570">
        <v>2089</v>
      </c>
      <c r="S3570">
        <v>2089</v>
      </c>
      <c r="T3570">
        <v>6.9523254846493039</v>
      </c>
      <c r="U3570">
        <v>6.1822312583664818</v>
      </c>
      <c r="V3570">
        <v>17.039253231211099</v>
      </c>
      <c r="W3570">
        <v>61</v>
      </c>
      <c r="X3570">
        <v>134.15304953408631</v>
      </c>
      <c r="Y3570">
        <v>123.82326471996195</v>
      </c>
      <c r="Z3570">
        <v>123.82326471996195</v>
      </c>
      <c r="AA3570">
        <v>22.919603585118924</v>
      </c>
      <c r="AB3570">
        <v>0</v>
      </c>
    </row>
    <row r="3571" spans="1:28">
      <c r="A3571">
        <v>10</v>
      </c>
      <c r="B3571">
        <v>799</v>
      </c>
      <c r="C3571">
        <v>2001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62</v>
      </c>
      <c r="N3571">
        <v>99</v>
      </c>
      <c r="O3571">
        <v>99</v>
      </c>
      <c r="P3571">
        <v>9999</v>
      </c>
      <c r="Q3571">
        <v>662</v>
      </c>
      <c r="R3571">
        <v>1415</v>
      </c>
      <c r="S3571">
        <v>1415</v>
      </c>
      <c r="T3571">
        <v>4.7092104168400004</v>
      </c>
      <c r="U3571">
        <v>4.1219694962971474</v>
      </c>
      <c r="V3571">
        <v>17.231802120141342</v>
      </c>
      <c r="W3571">
        <v>62</v>
      </c>
      <c r="X3571">
        <v>132.05111615602857</v>
      </c>
      <c r="Y3571">
        <v>121.88318021201403</v>
      </c>
      <c r="Z3571">
        <v>121.88318021201403</v>
      </c>
      <c r="AA3571">
        <v>22.316201148550032</v>
      </c>
      <c r="AB3571">
        <v>0</v>
      </c>
    </row>
    <row r="3572" spans="1:28">
      <c r="A3572">
        <v>10</v>
      </c>
      <c r="B3572">
        <v>800</v>
      </c>
      <c r="C3572">
        <v>2001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63</v>
      </c>
      <c r="N3572">
        <v>99</v>
      </c>
      <c r="O3572">
        <v>99</v>
      </c>
      <c r="P3572">
        <v>9999</v>
      </c>
      <c r="Q3572">
        <v>411</v>
      </c>
      <c r="R3572">
        <v>686</v>
      </c>
      <c r="S3572">
        <v>686</v>
      </c>
      <c r="T3572">
        <v>2.2830518345952244</v>
      </c>
      <c r="U3572">
        <v>2.0512895645766762</v>
      </c>
      <c r="V3572">
        <v>17.119533527696788</v>
      </c>
      <c r="W3572">
        <v>63</v>
      </c>
      <c r="X3572">
        <v>135.54908730246461</v>
      </c>
      <c r="Y3572">
        <v>125.11180758017503</v>
      </c>
      <c r="Z3572">
        <v>125.11180758017503</v>
      </c>
      <c r="AA3572">
        <v>21.782182863951903</v>
      </c>
      <c r="AB3572">
        <v>0</v>
      </c>
    </row>
    <row r="3573" spans="1:28">
      <c r="A3573">
        <v>10</v>
      </c>
      <c r="B3573">
        <v>801</v>
      </c>
      <c r="C3573">
        <v>2001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64</v>
      </c>
      <c r="N3573">
        <v>99</v>
      </c>
      <c r="O3573">
        <v>99</v>
      </c>
      <c r="P3573">
        <v>9999</v>
      </c>
      <c r="Q3573">
        <v>184</v>
      </c>
      <c r="R3573">
        <v>250</v>
      </c>
      <c r="S3573">
        <v>250</v>
      </c>
      <c r="T3573">
        <v>0.83201597470671396</v>
      </c>
      <c r="U3573">
        <v>0.72717342342369307</v>
      </c>
      <c r="V3573">
        <v>17.327999999999999</v>
      </c>
      <c r="W3573">
        <v>64</v>
      </c>
      <c r="X3573">
        <v>131.85352112676051</v>
      </c>
      <c r="Y3573">
        <v>121.70080000000016</v>
      </c>
      <c r="Z3573">
        <v>121.70080000000016</v>
      </c>
      <c r="AA3573">
        <v>23.144248515775391</v>
      </c>
      <c r="AB3573">
        <v>0</v>
      </c>
    </row>
    <row r="3574" spans="1:28">
      <c r="A3574">
        <v>10</v>
      </c>
      <c r="B3574">
        <v>802</v>
      </c>
      <c r="C3574">
        <v>2001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65</v>
      </c>
      <c r="N3574">
        <v>99</v>
      </c>
      <c r="O3574">
        <v>99</v>
      </c>
      <c r="P3574">
        <v>9999</v>
      </c>
      <c r="Q3574">
        <v>105</v>
      </c>
      <c r="R3574">
        <v>143</v>
      </c>
      <c r="S3574">
        <v>143</v>
      </c>
      <c r="T3574">
        <v>0.47591313753224063</v>
      </c>
      <c r="U3574">
        <v>0.4116216678139239</v>
      </c>
      <c r="V3574">
        <v>17.573426573426577</v>
      </c>
      <c r="W3574">
        <v>65</v>
      </c>
      <c r="X3574">
        <v>130.48360090613602</v>
      </c>
      <c r="Y3574">
        <v>120.43636363636362</v>
      </c>
      <c r="Z3574">
        <v>120.43636363636362</v>
      </c>
      <c r="AA3574">
        <v>19.614849325182096</v>
      </c>
      <c r="AB3574">
        <v>0</v>
      </c>
    </row>
    <row r="3575" spans="1:28">
      <c r="A3575">
        <v>10</v>
      </c>
      <c r="B3575">
        <v>803</v>
      </c>
      <c r="C3575">
        <v>2001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66</v>
      </c>
      <c r="N3575">
        <v>99</v>
      </c>
      <c r="O3575">
        <v>99</v>
      </c>
      <c r="P3575">
        <v>9999</v>
      </c>
    </row>
    <row r="3576" spans="1:28">
      <c r="A3576">
        <v>10</v>
      </c>
      <c r="B3576">
        <v>804</v>
      </c>
      <c r="C3576">
        <v>2001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67</v>
      </c>
      <c r="N3576">
        <v>99</v>
      </c>
      <c r="O3576">
        <v>99</v>
      </c>
      <c r="P3576">
        <v>9999</v>
      </c>
    </row>
    <row r="3577" spans="1:28">
      <c r="A3577">
        <v>10</v>
      </c>
      <c r="B3577">
        <v>805</v>
      </c>
      <c r="C3577">
        <v>2001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68</v>
      </c>
      <c r="N3577">
        <v>99</v>
      </c>
      <c r="O3577">
        <v>99</v>
      </c>
      <c r="P3577">
        <v>9999</v>
      </c>
    </row>
    <row r="3578" spans="1:28">
      <c r="A3578">
        <v>10</v>
      </c>
      <c r="B3578">
        <v>806</v>
      </c>
      <c r="C3578">
        <v>2000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0</v>
      </c>
      <c r="N3578">
        <v>99</v>
      </c>
      <c r="O3578">
        <v>99</v>
      </c>
      <c r="P3578">
        <v>9999</v>
      </c>
      <c r="Q3578">
        <v>213</v>
      </c>
      <c r="R3578">
        <v>556</v>
      </c>
      <c r="S3578">
        <v>0</v>
      </c>
      <c r="T3578">
        <v>1.5469690119291899</v>
      </c>
      <c r="U3578">
        <v>0</v>
      </c>
      <c r="V3578">
        <v>25.492805755395679</v>
      </c>
      <c r="X3578">
        <v>139.58354443205977</v>
      </c>
      <c r="Y3578">
        <v>0</v>
      </c>
    </row>
    <row r="3579" spans="1:28">
      <c r="A3579">
        <v>10</v>
      </c>
      <c r="B3579">
        <v>807</v>
      </c>
      <c r="C3579">
        <v>2000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35</v>
      </c>
      <c r="N3579">
        <v>99</v>
      </c>
      <c r="O3579">
        <v>99</v>
      </c>
      <c r="P3579">
        <v>9999</v>
      </c>
      <c r="Q3579">
        <v>36</v>
      </c>
      <c r="R3579">
        <v>42</v>
      </c>
      <c r="S3579">
        <v>42</v>
      </c>
      <c r="T3579">
        <v>0.11685737140472298</v>
      </c>
      <c r="U3579">
        <v>0.16458342574145962</v>
      </c>
      <c r="V3579">
        <v>2</v>
      </c>
      <c r="W3579">
        <v>35</v>
      </c>
      <c r="X3579">
        <v>215.64773254914095</v>
      </c>
      <c r="Y3579">
        <v>199.04285714285703</v>
      </c>
      <c r="Z3579">
        <v>199.04285714285703</v>
      </c>
      <c r="AA3579">
        <v>53.310850065384443</v>
      </c>
      <c r="AB3579">
        <v>0</v>
      </c>
    </row>
    <row r="3580" spans="1:28">
      <c r="A3580">
        <v>10</v>
      </c>
      <c r="B3580">
        <v>808</v>
      </c>
      <c r="C3580">
        <v>2000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36</v>
      </c>
      <c r="N3580">
        <v>99</v>
      </c>
      <c r="O3580">
        <v>99</v>
      </c>
      <c r="P3580">
        <v>9999</v>
      </c>
      <c r="Q3580">
        <v>20</v>
      </c>
      <c r="R3580">
        <v>21</v>
      </c>
      <c r="S3580">
        <v>21</v>
      </c>
      <c r="T3580">
        <v>5.8428685702361489E-2</v>
      </c>
      <c r="U3580">
        <v>8.2226744174714789E-2</v>
      </c>
      <c r="V3580">
        <v>2</v>
      </c>
      <c r="W3580">
        <v>36</v>
      </c>
      <c r="X3580">
        <v>215.47748026621264</v>
      </c>
      <c r="Y3580">
        <v>198.88571428571436</v>
      </c>
      <c r="Z3580">
        <v>198.88571428571436</v>
      </c>
      <c r="AA3580">
        <v>26.64159450601861</v>
      </c>
      <c r="AB3580">
        <v>0</v>
      </c>
    </row>
    <row r="3581" spans="1:28">
      <c r="A3581">
        <v>10</v>
      </c>
      <c r="B3581">
        <v>809</v>
      </c>
      <c r="C3581">
        <v>2000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37</v>
      </c>
      <c r="N3581">
        <v>99</v>
      </c>
      <c r="O3581">
        <v>99</v>
      </c>
      <c r="P3581">
        <v>9999</v>
      </c>
      <c r="Q3581">
        <v>22</v>
      </c>
      <c r="R3581">
        <v>26</v>
      </c>
      <c r="S3581">
        <v>26</v>
      </c>
      <c r="T3581">
        <v>7.2340277536257089E-2</v>
      </c>
      <c r="U3581">
        <v>0.10179413416543662</v>
      </c>
      <c r="V3581">
        <v>2</v>
      </c>
      <c r="W3581">
        <v>37</v>
      </c>
      <c r="X3581">
        <v>215.45545462121845</v>
      </c>
      <c r="Y3581">
        <v>198.86538461538464</v>
      </c>
      <c r="Z3581">
        <v>198.86538461538464</v>
      </c>
      <c r="AA3581">
        <v>34.871775476050445</v>
      </c>
      <c r="AB3581">
        <v>0</v>
      </c>
    </row>
    <row r="3582" spans="1:28">
      <c r="A3582">
        <v>10</v>
      </c>
      <c r="B3582">
        <v>810</v>
      </c>
      <c r="C3582">
        <v>2000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38</v>
      </c>
      <c r="N3582">
        <v>99</v>
      </c>
      <c r="O3582">
        <v>99</v>
      </c>
      <c r="P3582">
        <v>9999</v>
      </c>
      <c r="Q3582">
        <v>43</v>
      </c>
      <c r="R3582">
        <v>49</v>
      </c>
      <c r="S3582">
        <v>49</v>
      </c>
      <c r="T3582">
        <v>0.13633359997217681</v>
      </c>
      <c r="U3582">
        <v>0.18355231622949719</v>
      </c>
      <c r="V3582">
        <v>2</v>
      </c>
      <c r="W3582">
        <v>38</v>
      </c>
      <c r="X3582">
        <v>206.14455966568639</v>
      </c>
      <c r="Y3582">
        <v>190.2714285714286</v>
      </c>
      <c r="Z3582">
        <v>190.2714285714286</v>
      </c>
      <c r="AA3582">
        <v>31.891742901668511</v>
      </c>
      <c r="AB3582">
        <v>0</v>
      </c>
    </row>
    <row r="3583" spans="1:28">
      <c r="A3583">
        <v>10</v>
      </c>
      <c r="B3583">
        <v>811</v>
      </c>
      <c r="C3583">
        <v>2000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39</v>
      </c>
      <c r="N3583">
        <v>99</v>
      </c>
      <c r="O3583">
        <v>99</v>
      </c>
      <c r="P3583">
        <v>9999</v>
      </c>
      <c r="Q3583">
        <v>76</v>
      </c>
      <c r="R3583">
        <v>83</v>
      </c>
      <c r="S3583">
        <v>83</v>
      </c>
      <c r="T3583">
        <v>0.23093242444266679</v>
      </c>
      <c r="U3583">
        <v>0.32532976092130184</v>
      </c>
      <c r="V3583">
        <v>2</v>
      </c>
      <c r="W3583">
        <v>39</v>
      </c>
      <c r="X3583">
        <v>215.70181049223976</v>
      </c>
      <c r="Y3583">
        <v>199.09277108433744</v>
      </c>
      <c r="Z3583">
        <v>199.09277108433744</v>
      </c>
      <c r="AA3583">
        <v>31.659562529352339</v>
      </c>
      <c r="AB3583">
        <v>0</v>
      </c>
    </row>
    <row r="3584" spans="1:28">
      <c r="A3584">
        <v>10</v>
      </c>
      <c r="B3584">
        <v>812</v>
      </c>
      <c r="C3584">
        <v>2000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40</v>
      </c>
      <c r="N3584">
        <v>99</v>
      </c>
      <c r="O3584">
        <v>99</v>
      </c>
      <c r="P3584">
        <v>9999</v>
      </c>
      <c r="Q3584">
        <v>82</v>
      </c>
      <c r="R3584">
        <v>100</v>
      </c>
      <c r="S3584">
        <v>100</v>
      </c>
      <c r="T3584">
        <v>0.27823183667791179</v>
      </c>
      <c r="U3584">
        <v>0.37543637553583648</v>
      </c>
      <c r="V3584">
        <v>5</v>
      </c>
      <c r="W3584">
        <v>40</v>
      </c>
      <c r="X3584">
        <v>206.60671722643556</v>
      </c>
      <c r="Y3584">
        <v>190.69799999999995</v>
      </c>
      <c r="Z3584">
        <v>190.69799999999995</v>
      </c>
      <c r="AA3584">
        <v>36.156808432161192</v>
      </c>
      <c r="AB3584">
        <v>0</v>
      </c>
    </row>
    <row r="3585" spans="1:29">
      <c r="A3585">
        <v>10</v>
      </c>
      <c r="B3585">
        <v>813</v>
      </c>
      <c r="C3585">
        <v>2000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41</v>
      </c>
      <c r="N3585">
        <v>99</v>
      </c>
      <c r="O3585">
        <v>99</v>
      </c>
      <c r="P3585">
        <v>9999</v>
      </c>
      <c r="Q3585">
        <v>103</v>
      </c>
      <c r="R3585">
        <v>131</v>
      </c>
      <c r="S3585">
        <v>131</v>
      </c>
      <c r="T3585">
        <v>0.36448370604806446</v>
      </c>
      <c r="U3585">
        <v>0.49049593617853299</v>
      </c>
      <c r="V3585">
        <v>5.7175572519083984</v>
      </c>
      <c r="W3585">
        <v>41</v>
      </c>
      <c r="X3585">
        <v>206.04980440481995</v>
      </c>
      <c r="Y3585">
        <v>190.1839694656488</v>
      </c>
      <c r="Z3585">
        <v>190.1839694656488</v>
      </c>
      <c r="AA3585">
        <v>31.557566002934987</v>
      </c>
      <c r="AB3585">
        <v>0</v>
      </c>
    </row>
    <row r="3586" spans="1:29">
      <c r="A3586">
        <v>10</v>
      </c>
      <c r="B3586">
        <v>814</v>
      </c>
      <c r="C3586">
        <v>2000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42</v>
      </c>
      <c r="N3586">
        <v>99</v>
      </c>
      <c r="O3586">
        <v>99</v>
      </c>
      <c r="P3586">
        <v>9999</v>
      </c>
      <c r="Q3586">
        <v>151</v>
      </c>
      <c r="R3586">
        <v>173</v>
      </c>
      <c r="S3586">
        <v>173</v>
      </c>
      <c r="T3586">
        <v>0.48134107745278754</v>
      </c>
      <c r="U3586">
        <v>0.63385822330343244</v>
      </c>
      <c r="V3586">
        <v>5</v>
      </c>
      <c r="W3586">
        <v>42</v>
      </c>
      <c r="X3586">
        <v>201.62951922294096</v>
      </c>
      <c r="Y3586">
        <v>186.10404624277464</v>
      </c>
      <c r="Z3586">
        <v>186.10404624277464</v>
      </c>
      <c r="AA3586">
        <v>31.177984967500599</v>
      </c>
      <c r="AB3586">
        <v>0</v>
      </c>
    </row>
    <row r="3587" spans="1:29">
      <c r="A3587">
        <v>10</v>
      </c>
      <c r="B3587">
        <v>815</v>
      </c>
      <c r="C3587">
        <v>2000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43</v>
      </c>
      <c r="N3587">
        <v>99</v>
      </c>
      <c r="O3587">
        <v>99</v>
      </c>
      <c r="P3587">
        <v>9999</v>
      </c>
      <c r="Q3587">
        <v>165</v>
      </c>
      <c r="R3587">
        <v>213</v>
      </c>
      <c r="S3587">
        <v>213</v>
      </c>
      <c r="T3587">
        <v>0.59263381212395239</v>
      </c>
      <c r="U3587">
        <v>0.79301971605017918</v>
      </c>
      <c r="V3587">
        <v>5</v>
      </c>
      <c r="W3587">
        <v>43</v>
      </c>
      <c r="X3587">
        <v>204.88608792516752</v>
      </c>
      <c r="Y3587">
        <v>189.10985915492952</v>
      </c>
      <c r="Z3587">
        <v>189.10985915492952</v>
      </c>
      <c r="AA3587">
        <v>32.668460425201879</v>
      </c>
      <c r="AB3587">
        <v>0</v>
      </c>
    </row>
    <row r="3588" spans="1:29">
      <c r="A3588">
        <v>10</v>
      </c>
      <c r="B3588">
        <v>816</v>
      </c>
      <c r="C3588">
        <v>2000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44</v>
      </c>
      <c r="N3588">
        <v>99</v>
      </c>
      <c r="O3588">
        <v>99</v>
      </c>
      <c r="P3588">
        <v>9999</v>
      </c>
      <c r="Q3588">
        <v>210</v>
      </c>
      <c r="R3588">
        <v>249</v>
      </c>
      <c r="S3588">
        <v>249</v>
      </c>
      <c r="T3588">
        <v>0.69279727332800045</v>
      </c>
      <c r="U3588">
        <v>0.9062818094364582</v>
      </c>
      <c r="V3588">
        <v>5</v>
      </c>
      <c r="W3588">
        <v>44</v>
      </c>
      <c r="X3588">
        <v>200.29587472316123</v>
      </c>
      <c r="Y3588">
        <v>184.87309236947775</v>
      </c>
      <c r="Z3588">
        <v>184.87309236947775</v>
      </c>
      <c r="AA3588">
        <v>29.459310289388288</v>
      </c>
      <c r="AB3588">
        <v>0</v>
      </c>
    </row>
    <row r="3589" spans="1:29">
      <c r="A3589">
        <v>10</v>
      </c>
      <c r="B3589">
        <v>817</v>
      </c>
      <c r="C3589">
        <v>2000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45</v>
      </c>
      <c r="N3589">
        <v>99</v>
      </c>
      <c r="O3589">
        <v>99</v>
      </c>
      <c r="P3589">
        <v>9999</v>
      </c>
      <c r="Q3589">
        <v>248</v>
      </c>
      <c r="R3589">
        <v>318</v>
      </c>
      <c r="S3589">
        <v>318</v>
      </c>
      <c r="T3589">
        <v>0.8847772406357598</v>
      </c>
      <c r="U3589">
        <v>1.1473235466458389</v>
      </c>
      <c r="V3589">
        <v>7.9905660377358494</v>
      </c>
      <c r="W3589">
        <v>45</v>
      </c>
      <c r="X3589">
        <v>198.54862119013063</v>
      </c>
      <c r="Y3589">
        <v>183.26037735849036</v>
      </c>
      <c r="Z3589">
        <v>183.26037735849036</v>
      </c>
      <c r="AA3589">
        <v>30.506922647448889</v>
      </c>
      <c r="AB3589">
        <v>0</v>
      </c>
    </row>
    <row r="3590" spans="1:29">
      <c r="A3590">
        <v>10</v>
      </c>
      <c r="B3590">
        <v>818</v>
      </c>
      <c r="C3590">
        <v>2000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46</v>
      </c>
      <c r="N3590">
        <v>99</v>
      </c>
      <c r="O3590">
        <v>99</v>
      </c>
      <c r="P3590">
        <v>9999</v>
      </c>
      <c r="Q3590">
        <v>313</v>
      </c>
      <c r="R3590">
        <v>395</v>
      </c>
      <c r="S3590">
        <v>395</v>
      </c>
      <c r="T3590">
        <v>1.0990157548777517</v>
      </c>
      <c r="U3590">
        <v>1.3689219250114364</v>
      </c>
      <c r="V3590">
        <v>8</v>
      </c>
      <c r="W3590">
        <v>46</v>
      </c>
      <c r="X3590">
        <v>190.71711672175221</v>
      </c>
      <c r="Y3590">
        <v>176.03189873417713</v>
      </c>
      <c r="Z3590">
        <v>176.03189873417713</v>
      </c>
      <c r="AA3590">
        <v>30.891943895790824</v>
      </c>
      <c r="AB3590">
        <v>0</v>
      </c>
    </row>
    <row r="3591" spans="1:29">
      <c r="A3591">
        <v>10</v>
      </c>
      <c r="B3591">
        <v>819</v>
      </c>
      <c r="C3591">
        <v>2000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47</v>
      </c>
      <c r="N3591">
        <v>99</v>
      </c>
      <c r="O3591">
        <v>99</v>
      </c>
      <c r="P3591">
        <v>9999</v>
      </c>
      <c r="Q3591">
        <v>341</v>
      </c>
      <c r="R3591">
        <v>468</v>
      </c>
      <c r="S3591">
        <v>468</v>
      </c>
      <c r="T3591">
        <v>1.3021249956526277</v>
      </c>
      <c r="U3591">
        <v>1.6128518160709431</v>
      </c>
      <c r="V3591">
        <v>8</v>
      </c>
      <c r="W3591">
        <v>47</v>
      </c>
      <c r="X3591">
        <v>189.65168393662435</v>
      </c>
      <c r="Y3591">
        <v>175.04850427350428</v>
      </c>
      <c r="Z3591">
        <v>175.04850427350428</v>
      </c>
      <c r="AA3591">
        <v>29.158830044391625</v>
      </c>
      <c r="AB3591">
        <v>0</v>
      </c>
    </row>
    <row r="3592" spans="1:29">
      <c r="A3592">
        <v>10</v>
      </c>
      <c r="B3592">
        <v>820</v>
      </c>
      <c r="C3592">
        <v>2000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48</v>
      </c>
      <c r="N3592">
        <v>99</v>
      </c>
      <c r="O3592">
        <v>99</v>
      </c>
      <c r="P3592">
        <v>9999</v>
      </c>
      <c r="Q3592">
        <v>458</v>
      </c>
      <c r="R3592">
        <v>643</v>
      </c>
      <c r="S3592">
        <v>643</v>
      </c>
      <c r="T3592">
        <v>1.7890307098389735</v>
      </c>
      <c r="U3592">
        <v>2.1861670896817849</v>
      </c>
      <c r="V3592">
        <v>8.0124416796267504</v>
      </c>
      <c r="W3592">
        <v>48.074650077760509</v>
      </c>
      <c r="X3592">
        <v>187.10287806513696</v>
      </c>
      <c r="Y3592">
        <v>172.69595645412139</v>
      </c>
      <c r="Z3592">
        <v>172.69595645412139</v>
      </c>
      <c r="AA3592">
        <v>29.939172379136998</v>
      </c>
      <c r="AB3592">
        <v>1.8914626875500979</v>
      </c>
      <c r="AC3592">
        <v>4.7329951250090394</v>
      </c>
    </row>
    <row r="3593" spans="1:29">
      <c r="A3593">
        <v>10</v>
      </c>
      <c r="B3593">
        <v>821</v>
      </c>
      <c r="C3593">
        <v>2000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49</v>
      </c>
      <c r="N3593">
        <v>99</v>
      </c>
      <c r="O3593">
        <v>99</v>
      </c>
      <c r="P3593">
        <v>9999</v>
      </c>
      <c r="Q3593">
        <v>535</v>
      </c>
      <c r="R3593">
        <v>773</v>
      </c>
      <c r="S3593">
        <v>773</v>
      </c>
      <c r="T3593">
        <v>2.1507320975202591</v>
      </c>
      <c r="U3593">
        <v>2.5831691347978976</v>
      </c>
      <c r="V3593">
        <v>8.1280724450194057</v>
      </c>
      <c r="W3593">
        <v>49.063389391979292</v>
      </c>
      <c r="X3593">
        <v>183.89987652054211</v>
      </c>
      <c r="Y3593">
        <v>169.73958602846065</v>
      </c>
      <c r="Z3593">
        <v>169.73958602846065</v>
      </c>
      <c r="AA3593">
        <v>29.603187843345399</v>
      </c>
      <c r="AB3593">
        <v>1.7612671551955981</v>
      </c>
      <c r="AC3593">
        <v>-3.8588165008421296</v>
      </c>
    </row>
    <row r="3594" spans="1:29">
      <c r="A3594">
        <v>10</v>
      </c>
      <c r="B3594">
        <v>822</v>
      </c>
      <c r="C3594">
        <v>2000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50</v>
      </c>
      <c r="N3594">
        <v>99</v>
      </c>
      <c r="O3594">
        <v>99</v>
      </c>
      <c r="P3594">
        <v>9999</v>
      </c>
      <c r="Q3594">
        <v>630</v>
      </c>
      <c r="R3594">
        <v>1003</v>
      </c>
      <c r="S3594">
        <v>1003</v>
      </c>
      <c r="T3594">
        <v>2.7906653218794562</v>
      </c>
      <c r="U3594">
        <v>3.2487596442337843</v>
      </c>
      <c r="V3594">
        <v>11</v>
      </c>
      <c r="W3594">
        <v>50</v>
      </c>
      <c r="X3594">
        <v>178.24802947603541</v>
      </c>
      <c r="Y3594">
        <v>164.522931206381</v>
      </c>
      <c r="Z3594">
        <v>164.522931206381</v>
      </c>
      <c r="AA3594">
        <v>28.208802579218862</v>
      </c>
      <c r="AB3594">
        <v>0</v>
      </c>
    </row>
    <row r="3595" spans="1:29">
      <c r="A3595">
        <v>10</v>
      </c>
      <c r="B3595">
        <v>823</v>
      </c>
      <c r="C3595">
        <v>2000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51</v>
      </c>
      <c r="N3595">
        <v>99</v>
      </c>
      <c r="O3595">
        <v>99</v>
      </c>
      <c r="P3595">
        <v>9999</v>
      </c>
      <c r="Q3595">
        <v>737</v>
      </c>
      <c r="R3595">
        <v>1208.5</v>
      </c>
      <c r="S3595">
        <v>1208.5</v>
      </c>
      <c r="T3595">
        <v>3.3624317462525655</v>
      </c>
      <c r="U3595">
        <v>3.8344170013391241</v>
      </c>
      <c r="V3595">
        <v>11.004551096400498</v>
      </c>
      <c r="W3595">
        <v>51.021100537856839</v>
      </c>
      <c r="X3595">
        <v>174.60664819572099</v>
      </c>
      <c r="Y3595">
        <v>161.16193628465044</v>
      </c>
      <c r="Z3595">
        <v>161.16193628465044</v>
      </c>
      <c r="AA3595">
        <v>28.355040824308158</v>
      </c>
      <c r="AB3595">
        <v>1.0371510005789244</v>
      </c>
      <c r="AC3595">
        <v>-1.4466167723880519</v>
      </c>
    </row>
    <row r="3596" spans="1:29">
      <c r="A3596">
        <v>10</v>
      </c>
      <c r="B3596">
        <v>824</v>
      </c>
      <c r="C3596">
        <v>2000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52</v>
      </c>
      <c r="N3596">
        <v>99</v>
      </c>
      <c r="O3596">
        <v>99</v>
      </c>
      <c r="P3596">
        <v>9999</v>
      </c>
      <c r="Q3596">
        <v>907</v>
      </c>
      <c r="R3596">
        <v>1556</v>
      </c>
      <c r="S3596">
        <v>1556</v>
      </c>
      <c r="T3596">
        <v>4.3292873787083099</v>
      </c>
      <c r="U3596">
        <v>4.8320172348956758</v>
      </c>
      <c r="V3596">
        <v>11.134318766066841</v>
      </c>
      <c r="W3596">
        <v>52.10025706940872</v>
      </c>
      <c r="X3596">
        <v>170.8940612231824</v>
      </c>
      <c r="Y3596">
        <v>157.73521850899738</v>
      </c>
      <c r="Z3596">
        <v>157.73521850899738</v>
      </c>
      <c r="AA3596">
        <v>28.080196733689061</v>
      </c>
      <c r="AB3596">
        <v>2.2810778437589474</v>
      </c>
      <c r="AC3596">
        <v>8.848402385364734</v>
      </c>
    </row>
    <row r="3597" spans="1:29">
      <c r="A3597">
        <v>10</v>
      </c>
      <c r="B3597">
        <v>825</v>
      </c>
      <c r="C3597">
        <v>2000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53</v>
      </c>
      <c r="N3597">
        <v>99</v>
      </c>
      <c r="O3597">
        <v>99</v>
      </c>
      <c r="P3597">
        <v>9999</v>
      </c>
      <c r="Q3597">
        <v>1063</v>
      </c>
      <c r="R3597">
        <v>1930.5</v>
      </c>
      <c r="S3597">
        <v>1930.5</v>
      </c>
      <c r="T3597">
        <v>5.3712656070670874</v>
      </c>
      <c r="U3597">
        <v>5.8133634819582705</v>
      </c>
      <c r="V3597">
        <v>11.010101010101012</v>
      </c>
      <c r="W3597">
        <v>53.041181041181034</v>
      </c>
      <c r="X3597">
        <v>165.71650331130283</v>
      </c>
      <c r="Y3597">
        <v>152.95633255633223</v>
      </c>
      <c r="Z3597">
        <v>152.95633255633223</v>
      </c>
      <c r="AA3597">
        <v>27.660723552935981</v>
      </c>
      <c r="AB3597">
        <v>1.4767868175340153</v>
      </c>
      <c r="AC3597">
        <v>3.4253189685142456</v>
      </c>
    </row>
    <row r="3598" spans="1:29">
      <c r="A3598">
        <v>10</v>
      </c>
      <c r="B3598">
        <v>826</v>
      </c>
      <c r="C3598">
        <v>2000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54</v>
      </c>
      <c r="N3598">
        <v>99</v>
      </c>
      <c r="O3598">
        <v>99</v>
      </c>
      <c r="P3598">
        <v>9999</v>
      </c>
      <c r="Q3598">
        <v>1205</v>
      </c>
      <c r="R3598">
        <v>2365</v>
      </c>
      <c r="S3598">
        <v>2365</v>
      </c>
      <c r="T3598">
        <v>6.5801829374326166</v>
      </c>
      <c r="U3598">
        <v>6.9079521349235202</v>
      </c>
      <c r="V3598">
        <v>11.039746300211414</v>
      </c>
      <c r="W3598">
        <v>54</v>
      </c>
      <c r="X3598">
        <v>160.74085102581645</v>
      </c>
      <c r="Y3598">
        <v>148.36380549682875</v>
      </c>
      <c r="Z3598">
        <v>148.36380549682875</v>
      </c>
      <c r="AA3598">
        <v>27.179630802310161</v>
      </c>
      <c r="AB3598">
        <v>0</v>
      </c>
    </row>
    <row r="3599" spans="1:29">
      <c r="A3599">
        <v>10</v>
      </c>
      <c r="B3599">
        <v>827</v>
      </c>
      <c r="C3599">
        <v>2000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55</v>
      </c>
      <c r="N3599">
        <v>99</v>
      </c>
      <c r="O3599">
        <v>99</v>
      </c>
      <c r="P3599">
        <v>9999</v>
      </c>
      <c r="Q3599">
        <v>1288</v>
      </c>
      <c r="R3599">
        <v>2796</v>
      </c>
      <c r="S3599">
        <v>2796</v>
      </c>
      <c r="T3599">
        <v>7.7793621535144144</v>
      </c>
      <c r="U3599">
        <v>8.0009126329916729</v>
      </c>
      <c r="V3599">
        <v>14.241058655221748</v>
      </c>
      <c r="W3599">
        <v>55</v>
      </c>
      <c r="X3599">
        <v>157.47457674405652</v>
      </c>
      <c r="Y3599">
        <v>145.34903433476421</v>
      </c>
      <c r="Z3599">
        <v>145.34903433476421</v>
      </c>
      <c r="AA3599">
        <v>26.257432951270562</v>
      </c>
      <c r="AB3599">
        <v>0</v>
      </c>
    </row>
    <row r="3600" spans="1:29">
      <c r="A3600">
        <v>10</v>
      </c>
      <c r="B3600">
        <v>828</v>
      </c>
      <c r="C3600">
        <v>2000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56</v>
      </c>
      <c r="N3600">
        <v>99</v>
      </c>
      <c r="O3600">
        <v>99</v>
      </c>
      <c r="P3600">
        <v>9999</v>
      </c>
      <c r="Q3600">
        <v>1377</v>
      </c>
      <c r="R3600">
        <v>2990.25</v>
      </c>
      <c r="S3600">
        <v>2990.25</v>
      </c>
      <c r="T3600">
        <v>8.3198274962612615</v>
      </c>
      <c r="U3600">
        <v>8.4227996574299233</v>
      </c>
      <c r="V3600">
        <v>14.069726611487336</v>
      </c>
      <c r="W3600">
        <v>56.05150071064292</v>
      </c>
      <c r="X3600">
        <v>155.05061004059516</v>
      </c>
      <c r="Y3600">
        <v>143.07335507064661</v>
      </c>
      <c r="Z3600">
        <v>143.07335507064661</v>
      </c>
      <c r="AA3600">
        <v>26.324293289867494</v>
      </c>
      <c r="AB3600">
        <v>1.1437984336435238</v>
      </c>
      <c r="AC3600">
        <v>-10.290716476196668</v>
      </c>
    </row>
    <row r="3601" spans="1:29">
      <c r="A3601">
        <v>10</v>
      </c>
      <c r="B3601">
        <v>829</v>
      </c>
      <c r="C3601">
        <v>2000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57</v>
      </c>
      <c r="N3601">
        <v>99</v>
      </c>
      <c r="O3601">
        <v>99</v>
      </c>
      <c r="P3601">
        <v>9999</v>
      </c>
      <c r="Q3601">
        <v>1373</v>
      </c>
      <c r="R3601">
        <v>3348</v>
      </c>
      <c r="S3601">
        <v>3348</v>
      </c>
      <c r="T3601">
        <v>9.3152018919764874</v>
      </c>
      <c r="U3601">
        <v>9.1785253732190633</v>
      </c>
      <c r="V3601">
        <v>14.02538829151732</v>
      </c>
      <c r="W3601">
        <v>57</v>
      </c>
      <c r="X3601">
        <v>150.86745082201699</v>
      </c>
      <c r="Y3601">
        <v>139.25065710872153</v>
      </c>
      <c r="Z3601">
        <v>139.25065710872153</v>
      </c>
      <c r="AA3601">
        <v>25.109446145011244</v>
      </c>
      <c r="AB3601">
        <v>0</v>
      </c>
    </row>
    <row r="3602" spans="1:29">
      <c r="A3602">
        <v>10</v>
      </c>
      <c r="B3602">
        <v>830</v>
      </c>
      <c r="C3602">
        <v>2000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58</v>
      </c>
      <c r="N3602">
        <v>99</v>
      </c>
      <c r="O3602">
        <v>99</v>
      </c>
      <c r="P3602">
        <v>9999</v>
      </c>
      <c r="Q3602">
        <v>1386</v>
      </c>
      <c r="R3602">
        <v>3337</v>
      </c>
      <c r="S3602">
        <v>3337</v>
      </c>
      <c r="T3602">
        <v>9.2845963899419193</v>
      </c>
      <c r="U3602">
        <v>8.8997368236249415</v>
      </c>
      <c r="V3602">
        <v>14.029667365897511</v>
      </c>
      <c r="W3602">
        <v>58.017380881030867</v>
      </c>
      <c r="X3602">
        <v>146.76721262083012</v>
      </c>
      <c r="Y3602">
        <v>135.46613724902627</v>
      </c>
      <c r="Z3602">
        <v>135.46613724902627</v>
      </c>
      <c r="AA3602">
        <v>24.228287664158557</v>
      </c>
      <c r="AB3602">
        <v>1.0038869481992936</v>
      </c>
      <c r="AC3602">
        <v>-1.1480894610741101</v>
      </c>
    </row>
    <row r="3603" spans="1:29">
      <c r="A3603">
        <v>10</v>
      </c>
      <c r="B3603">
        <v>831</v>
      </c>
      <c r="C3603">
        <v>2000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59</v>
      </c>
      <c r="N3603">
        <v>99</v>
      </c>
      <c r="O3603">
        <v>99</v>
      </c>
      <c r="P3603">
        <v>9999</v>
      </c>
      <c r="Q3603">
        <v>1336</v>
      </c>
      <c r="R3603">
        <v>3272</v>
      </c>
      <c r="S3603">
        <v>3272</v>
      </c>
      <c r="T3603">
        <v>9.1037456961012797</v>
      </c>
      <c r="U3603">
        <v>8.4823976079077159</v>
      </c>
      <c r="V3603">
        <v>14.129889975550123</v>
      </c>
      <c r="W3603">
        <v>59</v>
      </c>
      <c r="X3603">
        <v>142.66367908409629</v>
      </c>
      <c r="Y3603">
        <v>131.6785757946208</v>
      </c>
      <c r="Z3603">
        <v>131.6785757946208</v>
      </c>
      <c r="AA3603">
        <v>24.16343817731082</v>
      </c>
      <c r="AB3603">
        <v>0</v>
      </c>
    </row>
    <row r="3604" spans="1:29">
      <c r="A3604">
        <v>10</v>
      </c>
      <c r="B3604">
        <v>832</v>
      </c>
      <c r="C3604">
        <v>2000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60</v>
      </c>
      <c r="N3604">
        <v>99</v>
      </c>
      <c r="O3604">
        <v>99</v>
      </c>
      <c r="P3604">
        <v>9999</v>
      </c>
      <c r="Q3604">
        <v>1194</v>
      </c>
      <c r="R3604">
        <v>2880</v>
      </c>
      <c r="S3604">
        <v>2880</v>
      </c>
      <c r="T3604">
        <v>8.0130768963238594</v>
      </c>
      <c r="U3604">
        <v>7.225643152192152</v>
      </c>
      <c r="V3604">
        <v>17.085416666666671</v>
      </c>
      <c r="W3604">
        <v>60</v>
      </c>
      <c r="X3604">
        <v>138.06770645238996</v>
      </c>
      <c r="Y3604">
        <v>127.4364930555557</v>
      </c>
      <c r="Z3604">
        <v>127.4364930555557</v>
      </c>
      <c r="AA3604">
        <v>22.952414198999421</v>
      </c>
      <c r="AB3604">
        <v>0</v>
      </c>
    </row>
    <row r="3605" spans="1:29">
      <c r="A3605">
        <v>10</v>
      </c>
      <c r="B3605">
        <v>833</v>
      </c>
      <c r="C3605">
        <v>2000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61</v>
      </c>
      <c r="N3605">
        <v>99</v>
      </c>
      <c r="O3605">
        <v>99</v>
      </c>
      <c r="P3605">
        <v>9999</v>
      </c>
      <c r="Q3605">
        <v>1008</v>
      </c>
      <c r="R3605">
        <v>2287</v>
      </c>
      <c r="S3605">
        <v>2287</v>
      </c>
      <c r="T3605">
        <v>6.3631621048238447</v>
      </c>
      <c r="U3605">
        <v>5.5972933489990382</v>
      </c>
      <c r="V3605">
        <v>17.07170966331439</v>
      </c>
      <c r="W3605">
        <v>61</v>
      </c>
      <c r="X3605">
        <v>134.68523630430789</v>
      </c>
      <c r="Y3605">
        <v>124.31447310887587</v>
      </c>
      <c r="Z3605">
        <v>124.31447310887587</v>
      </c>
      <c r="AA3605">
        <v>23.433139552136034</v>
      </c>
      <c r="AB3605">
        <v>0</v>
      </c>
    </row>
    <row r="3606" spans="1:29">
      <c r="A3606">
        <v>10</v>
      </c>
      <c r="B3606">
        <v>834</v>
      </c>
      <c r="C3606">
        <v>2000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62</v>
      </c>
      <c r="N3606">
        <v>99</v>
      </c>
      <c r="O3606">
        <v>99</v>
      </c>
      <c r="P3606">
        <v>9999</v>
      </c>
      <c r="Q3606">
        <v>801</v>
      </c>
      <c r="R3606">
        <v>1542</v>
      </c>
      <c r="S3606">
        <v>1542</v>
      </c>
      <c r="T3606">
        <v>4.2903349215734012</v>
      </c>
      <c r="U3606">
        <v>3.7400529234997753</v>
      </c>
      <c r="V3606">
        <v>17.051232166018163</v>
      </c>
      <c r="W3606">
        <v>62</v>
      </c>
      <c r="X3606">
        <v>133.47547120496111</v>
      </c>
      <c r="Y3606">
        <v>123.19785992217902</v>
      </c>
      <c r="Z3606">
        <v>123.19785992217902</v>
      </c>
      <c r="AA3606">
        <v>22.968373944311423</v>
      </c>
      <c r="AB3606">
        <v>0</v>
      </c>
    </row>
    <row r="3607" spans="1:29">
      <c r="A3607">
        <v>10</v>
      </c>
      <c r="B3607">
        <v>835</v>
      </c>
      <c r="C3607">
        <v>2000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63</v>
      </c>
      <c r="N3607">
        <v>99</v>
      </c>
      <c r="O3607">
        <v>99</v>
      </c>
      <c r="P3607">
        <v>9999</v>
      </c>
      <c r="Q3607">
        <v>471</v>
      </c>
      <c r="R3607">
        <v>735</v>
      </c>
      <c r="S3607">
        <v>735</v>
      </c>
      <c r="T3607">
        <v>2.045003999582653</v>
      </c>
      <c r="U3607">
        <v>1.7809927701063204</v>
      </c>
      <c r="V3607">
        <v>17</v>
      </c>
      <c r="W3607">
        <v>63</v>
      </c>
      <c r="X3607">
        <v>133.34689455413798</v>
      </c>
      <c r="Y3607">
        <v>123.07918367346944</v>
      </c>
      <c r="Z3607">
        <v>123.07918367346944</v>
      </c>
      <c r="AA3607">
        <v>21.549381717228247</v>
      </c>
      <c r="AB3607">
        <v>0</v>
      </c>
    </row>
    <row r="3608" spans="1:29">
      <c r="A3608">
        <v>10</v>
      </c>
      <c r="B3608">
        <v>836</v>
      </c>
      <c r="C3608">
        <v>2000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64</v>
      </c>
      <c r="N3608">
        <v>99</v>
      </c>
      <c r="O3608">
        <v>99</v>
      </c>
      <c r="P3608">
        <v>9999</v>
      </c>
      <c r="Q3608">
        <v>252</v>
      </c>
      <c r="R3608">
        <v>327</v>
      </c>
      <c r="S3608">
        <v>327</v>
      </c>
      <c r="T3608">
        <v>0.90981810593677181</v>
      </c>
      <c r="U3608">
        <v>0.78128597580018433</v>
      </c>
      <c r="V3608">
        <v>17</v>
      </c>
      <c r="W3608">
        <v>64</v>
      </c>
      <c r="X3608">
        <v>131.48323012646571</v>
      </c>
      <c r="Y3608">
        <v>121.35902140672782</v>
      </c>
      <c r="Z3608">
        <v>121.35902140672782</v>
      </c>
      <c r="AA3608">
        <v>21.140837684505101</v>
      </c>
      <c r="AB3608">
        <v>0</v>
      </c>
    </row>
    <row r="3609" spans="1:29">
      <c r="A3609">
        <v>10</v>
      </c>
      <c r="B3609">
        <v>837</v>
      </c>
      <c r="C3609">
        <v>2000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65</v>
      </c>
      <c r="N3609">
        <v>99</v>
      </c>
      <c r="O3609">
        <v>99</v>
      </c>
      <c r="P3609">
        <v>9999</v>
      </c>
      <c r="Q3609">
        <v>112</v>
      </c>
      <c r="R3609">
        <v>124</v>
      </c>
      <c r="S3609">
        <v>124</v>
      </c>
      <c r="T3609">
        <v>0.34500747748061078</v>
      </c>
      <c r="U3609">
        <v>0.298838282934064</v>
      </c>
      <c r="V3609">
        <v>17</v>
      </c>
      <c r="W3609">
        <v>65</v>
      </c>
      <c r="X3609">
        <v>132.62415685178061</v>
      </c>
      <c r="Y3609">
        <v>122.41209677419356</v>
      </c>
      <c r="Z3609">
        <v>122.41209677419356</v>
      </c>
      <c r="AA3609">
        <v>18.366161875992404</v>
      </c>
      <c r="AB3609">
        <v>0</v>
      </c>
    </row>
    <row r="3610" spans="1:29">
      <c r="A3610">
        <v>10</v>
      </c>
      <c r="B3610">
        <v>838</v>
      </c>
      <c r="C3610">
        <v>2000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66</v>
      </c>
      <c r="N3610">
        <v>99</v>
      </c>
      <c r="O3610">
        <v>99</v>
      </c>
      <c r="P3610">
        <v>9999</v>
      </c>
    </row>
    <row r="3611" spans="1:29">
      <c r="A3611">
        <v>10</v>
      </c>
      <c r="B3611">
        <v>839</v>
      </c>
      <c r="C3611">
        <v>2000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67</v>
      </c>
      <c r="N3611">
        <v>99</v>
      </c>
      <c r="O3611">
        <v>99</v>
      </c>
      <c r="P3611">
        <v>9999</v>
      </c>
    </row>
    <row r="3612" spans="1:29">
      <c r="A3612">
        <v>10</v>
      </c>
      <c r="B3612">
        <v>840</v>
      </c>
      <c r="C3612">
        <v>2000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68</v>
      </c>
      <c r="N3612">
        <v>99</v>
      </c>
      <c r="O3612">
        <v>99</v>
      </c>
      <c r="P3612">
        <v>9999</v>
      </c>
    </row>
    <row r="3613" spans="1:29">
      <c r="A3613">
        <v>10</v>
      </c>
      <c r="B3613">
        <v>841</v>
      </c>
      <c r="C3613">
        <v>1999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0</v>
      </c>
      <c r="N3613">
        <v>99</v>
      </c>
      <c r="O3613">
        <v>99</v>
      </c>
      <c r="P3613">
        <v>9999</v>
      </c>
      <c r="Q3613">
        <v>683</v>
      </c>
      <c r="R3613">
        <v>2905.25</v>
      </c>
      <c r="S3613">
        <v>0</v>
      </c>
      <c r="T3613">
        <v>7.2772701939394686</v>
      </c>
      <c r="U3613">
        <v>0</v>
      </c>
      <c r="V3613">
        <v>23.690560192754496</v>
      </c>
      <c r="X3613">
        <v>144.50504900018947</v>
      </c>
      <c r="Y3613">
        <v>0</v>
      </c>
    </row>
    <row r="3614" spans="1:29">
      <c r="A3614">
        <v>10</v>
      </c>
      <c r="B3614">
        <v>842</v>
      </c>
      <c r="C3614">
        <v>1999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35</v>
      </c>
      <c r="N3614">
        <v>99</v>
      </c>
      <c r="O3614">
        <v>99</v>
      </c>
      <c r="P3614">
        <v>9999</v>
      </c>
      <c r="Q3614">
        <v>18</v>
      </c>
      <c r="R3614">
        <v>19</v>
      </c>
      <c r="S3614">
        <v>19</v>
      </c>
      <c r="T3614">
        <v>4.7592507937303123E-2</v>
      </c>
      <c r="U3614">
        <v>6.0290423326435943E-2</v>
      </c>
      <c r="V3614">
        <v>2</v>
      </c>
      <c r="W3614">
        <v>35</v>
      </c>
      <c r="X3614">
        <v>185.57335918344072</v>
      </c>
      <c r="Y3614">
        <v>171.28421052631589</v>
      </c>
      <c r="Z3614">
        <v>171.28421052631589</v>
      </c>
      <c r="AA3614">
        <v>63.284422820668439</v>
      </c>
      <c r="AB3614">
        <v>0</v>
      </c>
    </row>
    <row r="3615" spans="1:29">
      <c r="A3615">
        <v>10</v>
      </c>
      <c r="B3615">
        <v>843</v>
      </c>
      <c r="C3615">
        <v>1999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36</v>
      </c>
      <c r="N3615">
        <v>99</v>
      </c>
      <c r="O3615">
        <v>99</v>
      </c>
      <c r="P3615">
        <v>9999</v>
      </c>
      <c r="Q3615">
        <v>23</v>
      </c>
      <c r="R3615">
        <v>24.75</v>
      </c>
      <c r="S3615">
        <v>24.75</v>
      </c>
      <c r="T3615">
        <v>6.1995503760434355E-2</v>
      </c>
      <c r="U3615">
        <v>8.7451125649103012E-2</v>
      </c>
      <c r="V3615">
        <v>2.0202020202020203</v>
      </c>
      <c r="W3615">
        <v>36.363636363636367</v>
      </c>
      <c r="X3615">
        <v>206.63843199054472</v>
      </c>
      <c r="Y3615">
        <v>190.72727272727275</v>
      </c>
      <c r="Z3615">
        <v>190.72727272727275</v>
      </c>
      <c r="AA3615">
        <v>42.571974669283357</v>
      </c>
      <c r="AB3615">
        <v>2.0570379089062412</v>
      </c>
      <c r="AC3615">
        <v>11.380145888636203</v>
      </c>
    </row>
    <row r="3616" spans="1:29">
      <c r="A3616">
        <v>10</v>
      </c>
      <c r="B3616">
        <v>844</v>
      </c>
      <c r="C3616">
        <v>1999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37</v>
      </c>
      <c r="N3616">
        <v>99</v>
      </c>
      <c r="O3616">
        <v>99</v>
      </c>
      <c r="P3616">
        <v>9999</v>
      </c>
      <c r="Q3616">
        <v>36</v>
      </c>
      <c r="R3616">
        <v>41</v>
      </c>
      <c r="S3616">
        <v>41</v>
      </c>
      <c r="T3616">
        <v>0.10269962239102258</v>
      </c>
      <c r="U3616">
        <v>0.15058896726009924</v>
      </c>
      <c r="V3616">
        <v>2</v>
      </c>
      <c r="W3616">
        <v>37</v>
      </c>
      <c r="X3616">
        <v>214.79798113257399</v>
      </c>
      <c r="Y3616">
        <v>198.25853658536587</v>
      </c>
      <c r="Z3616">
        <v>198.25853658536587</v>
      </c>
      <c r="AA3616">
        <v>34.915032583365253</v>
      </c>
      <c r="AB3616">
        <v>0</v>
      </c>
    </row>
    <row r="3617" spans="1:29">
      <c r="A3617">
        <v>10</v>
      </c>
      <c r="B3617">
        <v>845</v>
      </c>
      <c r="C3617">
        <v>1999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38</v>
      </c>
      <c r="N3617">
        <v>99</v>
      </c>
      <c r="O3617">
        <v>99</v>
      </c>
      <c r="P3617">
        <v>9999</v>
      </c>
      <c r="Q3617">
        <v>46</v>
      </c>
      <c r="R3617">
        <v>52</v>
      </c>
      <c r="S3617">
        <v>52</v>
      </c>
      <c r="T3617">
        <v>0.13025317961788224</v>
      </c>
      <c r="U3617">
        <v>0.17321640182588996</v>
      </c>
      <c r="V3617">
        <v>2</v>
      </c>
      <c r="W3617">
        <v>38</v>
      </c>
      <c r="X3617">
        <v>194.80790065838812</v>
      </c>
      <c r="Y3617">
        <v>179.80769230769235</v>
      </c>
      <c r="Z3617">
        <v>179.80769230769235</v>
      </c>
      <c r="AA3617">
        <v>40.974606799417138</v>
      </c>
      <c r="AB3617">
        <v>0</v>
      </c>
    </row>
    <row r="3618" spans="1:29">
      <c r="A3618">
        <v>10</v>
      </c>
      <c r="B3618">
        <v>846</v>
      </c>
      <c r="C3618">
        <v>1999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39</v>
      </c>
      <c r="N3618">
        <v>99</v>
      </c>
      <c r="O3618">
        <v>99</v>
      </c>
      <c r="P3618">
        <v>9999</v>
      </c>
      <c r="Q3618">
        <v>75</v>
      </c>
      <c r="R3618">
        <v>82</v>
      </c>
      <c r="S3618">
        <v>82</v>
      </c>
      <c r="T3618">
        <v>0.20539924478204516</v>
      </c>
      <c r="U3618">
        <v>0.30124092230268057</v>
      </c>
      <c r="V3618">
        <v>3.1829268292682933</v>
      </c>
      <c r="W3618">
        <v>39</v>
      </c>
      <c r="X3618">
        <v>214.84290357529787</v>
      </c>
      <c r="Y3618">
        <v>198.29999999999995</v>
      </c>
      <c r="Z3618">
        <v>198.29999999999995</v>
      </c>
      <c r="AA3618">
        <v>37.260297316280024</v>
      </c>
      <c r="AB3618">
        <v>0</v>
      </c>
    </row>
    <row r="3619" spans="1:29">
      <c r="A3619">
        <v>10</v>
      </c>
      <c r="B3619">
        <v>847</v>
      </c>
      <c r="C3619">
        <v>1999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40</v>
      </c>
      <c r="N3619">
        <v>99</v>
      </c>
      <c r="O3619">
        <v>99</v>
      </c>
      <c r="P3619">
        <v>9999</v>
      </c>
      <c r="Q3619">
        <v>86</v>
      </c>
      <c r="R3619">
        <v>102</v>
      </c>
      <c r="S3619">
        <v>102</v>
      </c>
      <c r="T3619">
        <v>0.25549662155815367</v>
      </c>
      <c r="U3619">
        <v>0.37172795606387254</v>
      </c>
      <c r="V3619">
        <v>5.9215686274509798</v>
      </c>
      <c r="W3619">
        <v>40</v>
      </c>
      <c r="X3619">
        <v>213.13066938584751</v>
      </c>
      <c r="Y3619">
        <v>196.71960784313717</v>
      </c>
      <c r="Z3619">
        <v>196.71960784313717</v>
      </c>
      <c r="AA3619">
        <v>37.826787995312742</v>
      </c>
      <c r="AB3619">
        <v>0</v>
      </c>
    </row>
    <row r="3620" spans="1:29">
      <c r="A3620">
        <v>10</v>
      </c>
      <c r="B3620">
        <v>848</v>
      </c>
      <c r="C3620">
        <v>1999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41</v>
      </c>
      <c r="N3620">
        <v>99</v>
      </c>
      <c r="O3620">
        <v>99</v>
      </c>
      <c r="P3620">
        <v>9999</v>
      </c>
      <c r="Q3620">
        <v>116</v>
      </c>
      <c r="R3620">
        <v>131</v>
      </c>
      <c r="S3620">
        <v>131</v>
      </c>
      <c r="T3620">
        <v>0.32813781788351098</v>
      </c>
      <c r="U3620">
        <v>0.47447399736510998</v>
      </c>
      <c r="V3620">
        <v>5</v>
      </c>
      <c r="W3620">
        <v>41</v>
      </c>
      <c r="X3620">
        <v>211.81758785242275</v>
      </c>
      <c r="Y3620">
        <v>195.50763358778633</v>
      </c>
      <c r="Z3620">
        <v>195.50763358778633</v>
      </c>
      <c r="AA3620">
        <v>32.974062483869815</v>
      </c>
      <c r="AB3620">
        <v>0</v>
      </c>
    </row>
    <row r="3621" spans="1:29">
      <c r="A3621">
        <v>10</v>
      </c>
      <c r="B3621">
        <v>849</v>
      </c>
      <c r="C3621">
        <v>1999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42</v>
      </c>
      <c r="N3621">
        <v>99</v>
      </c>
      <c r="O3621">
        <v>99</v>
      </c>
      <c r="P3621">
        <v>9999</v>
      </c>
      <c r="Q3621">
        <v>153</v>
      </c>
      <c r="R3621">
        <v>173</v>
      </c>
      <c r="S3621">
        <v>173</v>
      </c>
      <c r="T3621">
        <v>0.4333423091133391</v>
      </c>
      <c r="U3621">
        <v>0.62127258218525483</v>
      </c>
      <c r="V3621">
        <v>6.1040462427745688</v>
      </c>
      <c r="W3621">
        <v>42</v>
      </c>
      <c r="X3621">
        <v>210.01822406202436</v>
      </c>
      <c r="Y3621">
        <v>193.84682080924861</v>
      </c>
      <c r="Z3621">
        <v>193.84682080924861</v>
      </c>
      <c r="AA3621">
        <v>30.7196695429678</v>
      </c>
      <c r="AB3621">
        <v>0</v>
      </c>
    </row>
    <row r="3622" spans="1:29">
      <c r="A3622">
        <v>10</v>
      </c>
      <c r="B3622">
        <v>850</v>
      </c>
      <c r="C3622">
        <v>1999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43</v>
      </c>
      <c r="N3622">
        <v>99</v>
      </c>
      <c r="O3622">
        <v>99</v>
      </c>
      <c r="P3622">
        <v>9999</v>
      </c>
      <c r="Q3622">
        <v>204</v>
      </c>
      <c r="R3622">
        <v>240</v>
      </c>
      <c r="S3622">
        <v>240</v>
      </c>
      <c r="T3622">
        <v>0.60116852131330278</v>
      </c>
      <c r="U3622">
        <v>0.84586478353451988</v>
      </c>
      <c r="V3622">
        <v>5</v>
      </c>
      <c r="W3622">
        <v>43</v>
      </c>
      <c r="X3622">
        <v>206.11547490068625</v>
      </c>
      <c r="Y3622">
        <v>190.24458333333345</v>
      </c>
      <c r="Z3622">
        <v>190.24458333333345</v>
      </c>
      <c r="AA3622">
        <v>29.4959639158706</v>
      </c>
      <c r="AB3622">
        <v>0</v>
      </c>
    </row>
    <row r="3623" spans="1:29">
      <c r="A3623">
        <v>10</v>
      </c>
      <c r="B3623">
        <v>851</v>
      </c>
      <c r="C3623">
        <v>1999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44</v>
      </c>
      <c r="N3623">
        <v>99</v>
      </c>
      <c r="O3623">
        <v>99</v>
      </c>
      <c r="P3623">
        <v>9999</v>
      </c>
      <c r="Q3623">
        <v>258</v>
      </c>
      <c r="R3623">
        <v>320</v>
      </c>
      <c r="S3623">
        <v>320</v>
      </c>
      <c r="T3623">
        <v>0.80155802841773693</v>
      </c>
      <c r="U3623">
        <v>1.1037312072708945</v>
      </c>
      <c r="V3623">
        <v>5</v>
      </c>
      <c r="W3623">
        <v>44</v>
      </c>
      <c r="X3623">
        <v>201.71316359696652</v>
      </c>
      <c r="Y3623">
        <v>186.18124999999995</v>
      </c>
      <c r="Z3623">
        <v>186.18124999999995</v>
      </c>
      <c r="AA3623">
        <v>31.663264770669159</v>
      </c>
      <c r="AB3623">
        <v>0</v>
      </c>
    </row>
    <row r="3624" spans="1:29">
      <c r="A3624">
        <v>10</v>
      </c>
      <c r="B3624">
        <v>852</v>
      </c>
      <c r="C3624">
        <v>1999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45</v>
      </c>
      <c r="N3624">
        <v>99</v>
      </c>
      <c r="O3624">
        <v>99</v>
      </c>
      <c r="P3624">
        <v>9999</v>
      </c>
      <c r="Q3624">
        <v>298</v>
      </c>
      <c r="R3624">
        <v>381</v>
      </c>
      <c r="S3624">
        <v>381</v>
      </c>
      <c r="T3624">
        <v>0.95435502758486801</v>
      </c>
      <c r="U3624">
        <v>1.2752043295875</v>
      </c>
      <c r="V3624">
        <v>8.2309711286089282</v>
      </c>
      <c r="W3624">
        <v>45</v>
      </c>
      <c r="X3624">
        <v>195.7382494035482</v>
      </c>
      <c r="Y3624">
        <v>180.66640419947504</v>
      </c>
      <c r="Z3624">
        <v>180.66640419947504</v>
      </c>
      <c r="AA3624">
        <v>32.997603109236891</v>
      </c>
      <c r="AB3624">
        <v>0</v>
      </c>
    </row>
    <row r="3625" spans="1:29">
      <c r="A3625">
        <v>10</v>
      </c>
      <c r="B3625">
        <v>853</v>
      </c>
      <c r="C3625">
        <v>1999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46</v>
      </c>
      <c r="N3625">
        <v>99</v>
      </c>
      <c r="O3625">
        <v>99</v>
      </c>
      <c r="P3625">
        <v>9999</v>
      </c>
      <c r="Q3625">
        <v>368</v>
      </c>
      <c r="R3625">
        <v>503</v>
      </c>
      <c r="S3625">
        <v>503</v>
      </c>
      <c r="T3625">
        <v>1.2599490259191304</v>
      </c>
      <c r="U3625">
        <v>1.6277154542488053</v>
      </c>
      <c r="V3625">
        <v>8.5427435387673931</v>
      </c>
      <c r="W3625">
        <v>46</v>
      </c>
      <c r="X3625">
        <v>189.24804369880411</v>
      </c>
      <c r="Y3625">
        <v>174.67594433399597</v>
      </c>
      <c r="Z3625">
        <v>174.67594433399597</v>
      </c>
      <c r="AA3625">
        <v>31.849686695434343</v>
      </c>
      <c r="AB3625">
        <v>0</v>
      </c>
    </row>
    <row r="3626" spans="1:29">
      <c r="A3626">
        <v>10</v>
      </c>
      <c r="B3626">
        <v>854</v>
      </c>
      <c r="C3626">
        <v>1999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47</v>
      </c>
      <c r="N3626">
        <v>99</v>
      </c>
      <c r="O3626">
        <v>99</v>
      </c>
      <c r="P3626">
        <v>9999</v>
      </c>
      <c r="Q3626">
        <v>426</v>
      </c>
      <c r="R3626">
        <v>562</v>
      </c>
      <c r="S3626">
        <v>562</v>
      </c>
      <c r="T3626">
        <v>1.4077362874086503</v>
      </c>
      <c r="U3626">
        <v>1.8164972486751363</v>
      </c>
      <c r="V3626">
        <v>8.485765124555158</v>
      </c>
      <c r="W3626">
        <v>47</v>
      </c>
      <c r="X3626">
        <v>189.02503441123048</v>
      </c>
      <c r="Y3626">
        <v>174.47010676156589</v>
      </c>
      <c r="Z3626">
        <v>174.47010676156589</v>
      </c>
      <c r="AA3626">
        <v>30.043030165987496</v>
      </c>
      <c r="AB3626">
        <v>0</v>
      </c>
    </row>
    <row r="3627" spans="1:29">
      <c r="A3627">
        <v>10</v>
      </c>
      <c r="B3627">
        <v>855</v>
      </c>
      <c r="C3627">
        <v>1999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48</v>
      </c>
      <c r="N3627">
        <v>99</v>
      </c>
      <c r="O3627">
        <v>99</v>
      </c>
      <c r="P3627">
        <v>9999</v>
      </c>
      <c r="Q3627">
        <v>543</v>
      </c>
      <c r="R3627">
        <v>750.75</v>
      </c>
      <c r="S3627">
        <v>750.75</v>
      </c>
      <c r="T3627">
        <v>1.8805302807331756</v>
      </c>
      <c r="U3627">
        <v>2.3938025061060197</v>
      </c>
      <c r="V3627">
        <v>8.608724608724609</v>
      </c>
      <c r="W3627">
        <v>48.015984015984017</v>
      </c>
      <c r="X3627">
        <v>186.472104998649</v>
      </c>
      <c r="Y3627">
        <v>172.11375291375302</v>
      </c>
      <c r="Z3627">
        <v>172.11375291375302</v>
      </c>
      <c r="AA3627">
        <v>29.957058596478344</v>
      </c>
      <c r="AB3627">
        <v>0.50545896666025603</v>
      </c>
      <c r="AC3627">
        <v>2.0288256806401819</v>
      </c>
    </row>
    <row r="3628" spans="1:29">
      <c r="A3628">
        <v>10</v>
      </c>
      <c r="B3628">
        <v>856</v>
      </c>
      <c r="C3628">
        <v>1999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49</v>
      </c>
      <c r="N3628">
        <v>99</v>
      </c>
      <c r="O3628">
        <v>99</v>
      </c>
      <c r="P3628">
        <v>9999</v>
      </c>
      <c r="Q3628">
        <v>643</v>
      </c>
      <c r="R3628">
        <v>914</v>
      </c>
      <c r="S3628">
        <v>914</v>
      </c>
      <c r="T3628">
        <v>2.2894501186681606</v>
      </c>
      <c r="U3628">
        <v>2.8592099679573768</v>
      </c>
      <c r="V3628">
        <v>9.1050328227571118</v>
      </c>
      <c r="W3628">
        <v>49</v>
      </c>
      <c r="X3628">
        <v>182.94508678057224</v>
      </c>
      <c r="Y3628">
        <v>168.85831509846827</v>
      </c>
      <c r="Z3628">
        <v>168.85831509846827</v>
      </c>
      <c r="AA3628">
        <v>30.705798884348951</v>
      </c>
      <c r="AB3628">
        <v>0</v>
      </c>
    </row>
    <row r="3629" spans="1:29">
      <c r="A3629">
        <v>10</v>
      </c>
      <c r="B3629">
        <v>857</v>
      </c>
      <c r="C3629">
        <v>1999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50</v>
      </c>
      <c r="N3629">
        <v>99</v>
      </c>
      <c r="O3629">
        <v>99</v>
      </c>
      <c r="P3629">
        <v>9999</v>
      </c>
      <c r="Q3629">
        <v>771</v>
      </c>
      <c r="R3629">
        <v>1179</v>
      </c>
      <c r="S3629">
        <v>1180</v>
      </c>
      <c r="T3629">
        <v>2.9532403609515994</v>
      </c>
      <c r="U3629">
        <v>3.5795030493682294</v>
      </c>
      <c r="V3629">
        <v>11.606446140797289</v>
      </c>
      <c r="W3629">
        <v>50</v>
      </c>
      <c r="X3629">
        <v>177.55374157911513</v>
      </c>
      <c r="Y3629">
        <v>163.88210347752323</v>
      </c>
      <c r="Z3629">
        <v>163.74322033898298</v>
      </c>
      <c r="AA3629">
        <v>29.065192878889928</v>
      </c>
      <c r="AB3629">
        <v>2.521097420448053</v>
      </c>
      <c r="AC3629">
        <v>11.252991623892971</v>
      </c>
    </row>
    <row r="3630" spans="1:29">
      <c r="A3630">
        <v>10</v>
      </c>
      <c r="B3630">
        <v>858</v>
      </c>
      <c r="C3630">
        <v>1999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51</v>
      </c>
      <c r="N3630">
        <v>99</v>
      </c>
      <c r="O3630">
        <v>99</v>
      </c>
      <c r="P3630">
        <v>9999</v>
      </c>
      <c r="Q3630">
        <v>935</v>
      </c>
      <c r="R3630">
        <v>1421</v>
      </c>
      <c r="S3630">
        <v>1421</v>
      </c>
      <c r="T3630">
        <v>3.5594186199425142</v>
      </c>
      <c r="U3630">
        <v>4.288354585349385</v>
      </c>
      <c r="V3630">
        <v>11.553131597466573</v>
      </c>
      <c r="W3630">
        <v>51</v>
      </c>
      <c r="X3630">
        <v>176.4889450381711</v>
      </c>
      <c r="Y3630">
        <v>162.89929627023204</v>
      </c>
      <c r="Z3630">
        <v>162.89929627023204</v>
      </c>
      <c r="AA3630">
        <v>28.878094614340711</v>
      </c>
      <c r="AB3630">
        <v>0</v>
      </c>
    </row>
    <row r="3631" spans="1:29">
      <c r="A3631">
        <v>10</v>
      </c>
      <c r="B3631">
        <v>859</v>
      </c>
      <c r="C3631">
        <v>1999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52</v>
      </c>
      <c r="N3631">
        <v>99</v>
      </c>
      <c r="O3631">
        <v>99</v>
      </c>
      <c r="P3631">
        <v>9999</v>
      </c>
      <c r="Q3631">
        <v>1114</v>
      </c>
      <c r="R3631">
        <v>1796</v>
      </c>
      <c r="S3631">
        <v>1796</v>
      </c>
      <c r="T3631">
        <v>4.4987444344945491</v>
      </c>
      <c r="U3631">
        <v>5.2778241026158401</v>
      </c>
      <c r="V3631">
        <v>12.469933184855236</v>
      </c>
      <c r="W3631">
        <v>52</v>
      </c>
      <c r="X3631">
        <v>171.85789053319436</v>
      </c>
      <c r="Y3631">
        <v>158.62483296213796</v>
      </c>
      <c r="Z3631">
        <v>158.62483296213796</v>
      </c>
      <c r="AA3631">
        <v>28.211735151359552</v>
      </c>
      <c r="AB3631">
        <v>0</v>
      </c>
    </row>
    <row r="3632" spans="1:29">
      <c r="A3632">
        <v>10</v>
      </c>
      <c r="B3632">
        <v>860</v>
      </c>
      <c r="C3632">
        <v>1999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53</v>
      </c>
      <c r="N3632">
        <v>99</v>
      </c>
      <c r="O3632">
        <v>99</v>
      </c>
      <c r="P3632">
        <v>9999</v>
      </c>
      <c r="Q3632">
        <v>1221</v>
      </c>
      <c r="R3632">
        <v>2122.5</v>
      </c>
      <c r="S3632">
        <v>2122.5</v>
      </c>
      <c r="T3632">
        <v>5.3165841103645199</v>
      </c>
      <c r="U3632">
        <v>6.0643970044344426</v>
      </c>
      <c r="V3632">
        <v>11.842167255594816</v>
      </c>
      <c r="W3632">
        <v>53.062426383981162</v>
      </c>
      <c r="X3632">
        <v>167.09398731794548</v>
      </c>
      <c r="Y3632">
        <v>154.22775029446385</v>
      </c>
      <c r="Z3632">
        <v>154.22775029446385</v>
      </c>
      <c r="AA3632">
        <v>28.417331999916943</v>
      </c>
      <c r="AB3632">
        <v>2.2515077358927758</v>
      </c>
      <c r="AC3632">
        <v>-2.908960040872818</v>
      </c>
    </row>
    <row r="3633" spans="1:29">
      <c r="A3633">
        <v>10</v>
      </c>
      <c r="B3633">
        <v>861</v>
      </c>
      <c r="C3633">
        <v>1999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54</v>
      </c>
      <c r="N3633">
        <v>99</v>
      </c>
      <c r="O3633">
        <v>99</v>
      </c>
      <c r="P3633">
        <v>9999</v>
      </c>
      <c r="Q3633">
        <v>1395</v>
      </c>
      <c r="R3633">
        <v>2583</v>
      </c>
      <c r="S3633">
        <v>2583</v>
      </c>
      <c r="T3633">
        <v>6.4700762106344216</v>
      </c>
      <c r="U3633">
        <v>7.1745974274826221</v>
      </c>
      <c r="V3633">
        <v>11.829655439411535</v>
      </c>
      <c r="W3633">
        <v>54.041811846689889</v>
      </c>
      <c r="X3633">
        <v>162.44039177738918</v>
      </c>
      <c r="Y3633">
        <v>149.9324816105302</v>
      </c>
      <c r="Z3633">
        <v>149.9324816105302</v>
      </c>
      <c r="AA3633">
        <v>27.324725244291127</v>
      </c>
      <c r="AB3633">
        <v>1.5020291244615755</v>
      </c>
      <c r="AC3633">
        <v>1.2955899369757158</v>
      </c>
    </row>
    <row r="3634" spans="1:29">
      <c r="A3634">
        <v>10</v>
      </c>
      <c r="B3634">
        <v>862</v>
      </c>
      <c r="C3634">
        <v>1999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55</v>
      </c>
      <c r="N3634">
        <v>99</v>
      </c>
      <c r="O3634">
        <v>99</v>
      </c>
      <c r="P3634">
        <v>9999</v>
      </c>
      <c r="Q3634">
        <v>1565</v>
      </c>
      <c r="R3634">
        <v>3121.5</v>
      </c>
      <c r="S3634">
        <v>3122.5</v>
      </c>
      <c r="T3634">
        <v>7.8189480803311442</v>
      </c>
      <c r="U3634">
        <v>8.4422784222271847</v>
      </c>
      <c r="V3634">
        <v>15.229216722729456</v>
      </c>
      <c r="W3634">
        <v>55.008807045636509</v>
      </c>
      <c r="X3634">
        <v>158.167492119885</v>
      </c>
      <c r="Y3634">
        <v>145.98859522665381</v>
      </c>
      <c r="Z3634">
        <v>145.94184147317841</v>
      </c>
      <c r="AA3634">
        <v>26.831754477305022</v>
      </c>
      <c r="AB3634">
        <v>1.8413676998370747</v>
      </c>
      <c r="AC3634">
        <v>4.4966167698845227</v>
      </c>
    </row>
    <row r="3635" spans="1:29">
      <c r="A3635">
        <v>10</v>
      </c>
      <c r="B3635">
        <v>863</v>
      </c>
      <c r="C3635">
        <v>1999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56</v>
      </c>
      <c r="N3635">
        <v>99</v>
      </c>
      <c r="O3635">
        <v>99</v>
      </c>
      <c r="P3635">
        <v>9999</v>
      </c>
      <c r="Q3635">
        <v>1655</v>
      </c>
      <c r="R3635">
        <v>3231</v>
      </c>
      <c r="S3635">
        <v>3231</v>
      </c>
      <c r="T3635">
        <v>8.0932312181803372</v>
      </c>
      <c r="U3635">
        <v>8.6166471299561316</v>
      </c>
      <c r="V3635">
        <v>15.29433611884865</v>
      </c>
      <c r="W3635">
        <v>56.017332095326523</v>
      </c>
      <c r="X3635">
        <v>155.9632393796152</v>
      </c>
      <c r="Y3635">
        <v>143.95406994738465</v>
      </c>
      <c r="Z3635">
        <v>143.95406994738465</v>
      </c>
      <c r="AA3635">
        <v>26.07734903845266</v>
      </c>
      <c r="AB3635">
        <v>0.80421669384672068</v>
      </c>
      <c r="AC3635">
        <v>-1.2634215127457522</v>
      </c>
    </row>
    <row r="3636" spans="1:29">
      <c r="A3636">
        <v>10</v>
      </c>
      <c r="B3636">
        <v>864</v>
      </c>
      <c r="C3636">
        <v>1999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57</v>
      </c>
      <c r="N3636">
        <v>99</v>
      </c>
      <c r="O3636">
        <v>99</v>
      </c>
      <c r="P3636">
        <v>9999</v>
      </c>
      <c r="Q3636">
        <v>1666</v>
      </c>
      <c r="R3636">
        <v>3461</v>
      </c>
      <c r="S3636">
        <v>3462</v>
      </c>
      <c r="T3636">
        <v>8.669351051105588</v>
      </c>
      <c r="U3636">
        <v>9.0199319650435434</v>
      </c>
      <c r="V3636">
        <v>14.935567754984103</v>
      </c>
      <c r="W3636">
        <v>57</v>
      </c>
      <c r="X3636">
        <v>152.41319228687487</v>
      </c>
      <c r="Y3636">
        <v>140.67737648078565</v>
      </c>
      <c r="Z3636">
        <v>140.63674176776405</v>
      </c>
      <c r="AA3636">
        <v>25.163361904484329</v>
      </c>
      <c r="AB3636">
        <v>1.6779227068169715</v>
      </c>
      <c r="AC3636">
        <v>4.2855332553292067</v>
      </c>
    </row>
    <row r="3637" spans="1:29">
      <c r="A3637">
        <v>10</v>
      </c>
      <c r="B3637">
        <v>865</v>
      </c>
      <c r="C3637">
        <v>1999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58</v>
      </c>
      <c r="N3637">
        <v>99</v>
      </c>
      <c r="O3637">
        <v>99</v>
      </c>
      <c r="P3637">
        <v>9999</v>
      </c>
      <c r="Q3637">
        <v>1653</v>
      </c>
      <c r="R3637">
        <v>3416</v>
      </c>
      <c r="S3637">
        <v>3416</v>
      </c>
      <c r="T3637">
        <v>8.5566319533593411</v>
      </c>
      <c r="U3637">
        <v>8.6202170551574113</v>
      </c>
      <c r="V3637">
        <v>16.197014051522249</v>
      </c>
      <c r="W3637">
        <v>58.033957845433243</v>
      </c>
      <c r="X3637">
        <v>147.57786948678171</v>
      </c>
      <c r="Y3637">
        <v>136.21437353629992</v>
      </c>
      <c r="Z3637">
        <v>136.21437353629992</v>
      </c>
      <c r="AA3637">
        <v>24.351523187979101</v>
      </c>
      <c r="AB3637">
        <v>1.4029974696564049</v>
      </c>
      <c r="AC3637">
        <v>-1.6811753950454762</v>
      </c>
    </row>
    <row r="3638" spans="1:29">
      <c r="A3638">
        <v>10</v>
      </c>
      <c r="B3638">
        <v>866</v>
      </c>
      <c r="C3638">
        <v>1999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59</v>
      </c>
      <c r="N3638">
        <v>99</v>
      </c>
      <c r="O3638">
        <v>99</v>
      </c>
      <c r="P3638">
        <v>9999</v>
      </c>
      <c r="Q3638">
        <v>1551</v>
      </c>
      <c r="R3638">
        <v>3170.5</v>
      </c>
      <c r="S3638">
        <v>3170.5</v>
      </c>
      <c r="T3638">
        <v>7.94168665343261</v>
      </c>
      <c r="U3638">
        <v>7.7765661069189571</v>
      </c>
      <c r="V3638">
        <v>16.097776375965939</v>
      </c>
      <c r="W3638">
        <v>59.027913578299952</v>
      </c>
      <c r="X3638">
        <v>143.443544334682</v>
      </c>
      <c r="Y3638">
        <v>132.39839142091171</v>
      </c>
      <c r="Z3638">
        <v>132.39839142091171</v>
      </c>
      <c r="AA3638">
        <v>24.001254775825839</v>
      </c>
      <c r="AB3638">
        <v>1.2830128416519435</v>
      </c>
      <c r="AC3638">
        <v>-1.5106275284342428</v>
      </c>
    </row>
    <row r="3639" spans="1:29">
      <c r="A3639">
        <v>10</v>
      </c>
      <c r="B3639">
        <v>867</v>
      </c>
      <c r="C3639">
        <v>1999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60</v>
      </c>
      <c r="N3639">
        <v>99</v>
      </c>
      <c r="O3639">
        <v>99</v>
      </c>
      <c r="P3639">
        <v>9999</v>
      </c>
      <c r="Q3639">
        <v>1423</v>
      </c>
      <c r="R3639">
        <v>2822.5</v>
      </c>
      <c r="S3639">
        <v>2822.5</v>
      </c>
      <c r="T3639">
        <v>7.0699922975283203</v>
      </c>
      <c r="U3639">
        <v>6.7749621786154801</v>
      </c>
      <c r="V3639">
        <v>18.681665190434018</v>
      </c>
      <c r="W3639">
        <v>60.010628875110719</v>
      </c>
      <c r="X3639">
        <v>140.37630977662661</v>
      </c>
      <c r="Y3639">
        <v>129.56733392382617</v>
      </c>
      <c r="Z3639">
        <v>129.56733392382617</v>
      </c>
      <c r="AA3639">
        <v>23.811890414937313</v>
      </c>
      <c r="AB3639">
        <v>0.79851082250466543</v>
      </c>
      <c r="AC3639">
        <v>-0.87021559804092674</v>
      </c>
    </row>
    <row r="3640" spans="1:29">
      <c r="A3640">
        <v>10</v>
      </c>
      <c r="B3640">
        <v>868</v>
      </c>
      <c r="C3640">
        <v>1999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61</v>
      </c>
      <c r="N3640">
        <v>99</v>
      </c>
      <c r="O3640">
        <v>99</v>
      </c>
      <c r="P3640">
        <v>9999</v>
      </c>
      <c r="Q3640">
        <v>1111</v>
      </c>
      <c r="R3640">
        <v>2041</v>
      </c>
      <c r="S3640">
        <v>2041</v>
      </c>
      <c r="T3640">
        <v>5.1124373000018757</v>
      </c>
      <c r="U3640">
        <v>4.7519520747453123</v>
      </c>
      <c r="V3640">
        <v>18.694267515923567</v>
      </c>
      <c r="W3640">
        <v>61.029887310142094</v>
      </c>
      <c r="X3640">
        <v>136.16012587036181</v>
      </c>
      <c r="Y3640">
        <v>125.67579617834411</v>
      </c>
      <c r="Z3640">
        <v>125.67579617834411</v>
      </c>
      <c r="AA3640">
        <v>22.6886279549202</v>
      </c>
      <c r="AB3640">
        <v>1.3499009842799301</v>
      </c>
      <c r="AC3640">
        <v>2.7054266615863161</v>
      </c>
    </row>
    <row r="3641" spans="1:29">
      <c r="A3641">
        <v>10</v>
      </c>
      <c r="B3641">
        <v>869</v>
      </c>
      <c r="C3641">
        <v>1999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62</v>
      </c>
      <c r="N3641">
        <v>99</v>
      </c>
      <c r="O3641">
        <v>99</v>
      </c>
      <c r="P3641">
        <v>9999</v>
      </c>
      <c r="Q3641">
        <v>818</v>
      </c>
      <c r="R3641">
        <v>1319</v>
      </c>
      <c r="S3641">
        <v>1320</v>
      </c>
      <c r="T3641">
        <v>3.3039219983843595</v>
      </c>
      <c r="U3641">
        <v>3.0740483259310913</v>
      </c>
      <c r="V3641">
        <v>18.438210765731618</v>
      </c>
      <c r="W3641">
        <v>62</v>
      </c>
      <c r="X3641">
        <v>136.29715541748797</v>
      </c>
      <c r="Y3641">
        <v>125.80227445034102</v>
      </c>
      <c r="Z3641">
        <v>125.70696969696952</v>
      </c>
      <c r="AA3641">
        <v>23.105866955970487</v>
      </c>
      <c r="AB3641">
        <v>2.9557340266613354</v>
      </c>
      <c r="AC3641">
        <v>7.895361630738746</v>
      </c>
    </row>
    <row r="3642" spans="1:29">
      <c r="A3642">
        <v>10</v>
      </c>
      <c r="B3642">
        <v>870</v>
      </c>
      <c r="C3642">
        <v>1999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63</v>
      </c>
      <c r="N3642">
        <v>99</v>
      </c>
      <c r="O3642">
        <v>99</v>
      </c>
      <c r="P3642">
        <v>9999</v>
      </c>
      <c r="Q3642">
        <v>484</v>
      </c>
      <c r="R3642">
        <v>662</v>
      </c>
      <c r="S3642">
        <v>662</v>
      </c>
      <c r="T3642">
        <v>1.6582231712891935</v>
      </c>
      <c r="U3642">
        <v>1.513961371667895</v>
      </c>
      <c r="V3642">
        <v>18.11480362537764</v>
      </c>
      <c r="W3642">
        <v>63</v>
      </c>
      <c r="X3642">
        <v>133.745045219025</v>
      </c>
      <c r="Y3642">
        <v>123.44667673716005</v>
      </c>
      <c r="Z3642">
        <v>123.44667673716005</v>
      </c>
      <c r="AA3642">
        <v>21.455829977265985</v>
      </c>
      <c r="AB3642">
        <v>0</v>
      </c>
    </row>
    <row r="3643" spans="1:29">
      <c r="A3643">
        <v>10</v>
      </c>
      <c r="B3643">
        <v>871</v>
      </c>
      <c r="C3643">
        <v>1999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64</v>
      </c>
      <c r="N3643">
        <v>99</v>
      </c>
      <c r="O3643">
        <v>99</v>
      </c>
      <c r="P3643">
        <v>9999</v>
      </c>
      <c r="Q3643">
        <v>219</v>
      </c>
      <c r="R3643">
        <v>264.5</v>
      </c>
      <c r="S3643">
        <v>264.5</v>
      </c>
      <c r="T3643">
        <v>0.6625378078640356</v>
      </c>
      <c r="U3643">
        <v>0.60358227821696109</v>
      </c>
      <c r="V3643">
        <v>18.582230623818528</v>
      </c>
      <c r="W3643">
        <v>64.120982986767487</v>
      </c>
      <c r="X3643">
        <v>133.45403232247929</v>
      </c>
      <c r="Y3643">
        <v>123.1780718336484</v>
      </c>
      <c r="Z3643">
        <v>123.1780718336484</v>
      </c>
      <c r="AA3643">
        <v>20.486444669238391</v>
      </c>
      <c r="AB3643">
        <v>2.7799773866042941</v>
      </c>
      <c r="AC3643">
        <v>-0.50517449120583113</v>
      </c>
    </row>
    <row r="3644" spans="1:29">
      <c r="A3644">
        <v>10</v>
      </c>
      <c r="B3644">
        <v>872</v>
      </c>
      <c r="C3644">
        <v>1999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65</v>
      </c>
      <c r="N3644">
        <v>99</v>
      </c>
      <c r="O3644">
        <v>99</v>
      </c>
      <c r="P3644">
        <v>9999</v>
      </c>
      <c r="Q3644">
        <v>106</v>
      </c>
      <c r="R3644">
        <v>111</v>
      </c>
      <c r="S3644">
        <v>111</v>
      </c>
      <c r="T3644">
        <v>0.27804044110740245</v>
      </c>
      <c r="U3644">
        <v>0.25888904891079123</v>
      </c>
      <c r="V3644">
        <v>17.738738738738746</v>
      </c>
      <c r="W3644">
        <v>65</v>
      </c>
      <c r="X3644">
        <v>136.39912935687579</v>
      </c>
      <c r="Y3644">
        <v>125.89639639639644</v>
      </c>
      <c r="Z3644">
        <v>125.89639639639644</v>
      </c>
      <c r="AA3644">
        <v>21.532723590206643</v>
      </c>
      <c r="AB3644">
        <v>0</v>
      </c>
    </row>
    <row r="3645" spans="1:29">
      <c r="A3645">
        <v>10</v>
      </c>
      <c r="B3645">
        <v>873</v>
      </c>
      <c r="C3645">
        <v>1999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66</v>
      </c>
      <c r="N3645">
        <v>99</v>
      </c>
      <c r="O3645">
        <v>99</v>
      </c>
      <c r="P3645">
        <v>9999</v>
      </c>
    </row>
    <row r="3646" spans="1:29">
      <c r="A3646">
        <v>10</v>
      </c>
      <c r="B3646">
        <v>874</v>
      </c>
      <c r="C3646">
        <v>1999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67</v>
      </c>
      <c r="N3646">
        <v>99</v>
      </c>
      <c r="O3646">
        <v>99</v>
      </c>
      <c r="P3646">
        <v>9999</v>
      </c>
    </row>
    <row r="3647" spans="1:29">
      <c r="A3647">
        <v>10</v>
      </c>
      <c r="B3647">
        <v>875</v>
      </c>
      <c r="C3647">
        <v>1999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68</v>
      </c>
      <c r="N3647">
        <v>99</v>
      </c>
      <c r="O3647">
        <v>99</v>
      </c>
      <c r="P3647">
        <v>9999</v>
      </c>
    </row>
    <row r="3648" spans="1:29">
      <c r="A3648">
        <v>10</v>
      </c>
      <c r="B3648">
        <v>876</v>
      </c>
      <c r="C3648">
        <v>1998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0</v>
      </c>
      <c r="N3648">
        <v>99</v>
      </c>
      <c r="O3648">
        <v>99</v>
      </c>
      <c r="P3648">
        <v>9999</v>
      </c>
      <c r="Q3648">
        <v>838</v>
      </c>
      <c r="R3648">
        <v>3688.25</v>
      </c>
      <c r="S3648">
        <v>0</v>
      </c>
      <c r="T3648">
        <v>9.8478729582334861</v>
      </c>
      <c r="U3648">
        <v>0</v>
      </c>
      <c r="V3648">
        <v>25.597505592082964</v>
      </c>
      <c r="X3648">
        <v>149.03723054216161</v>
      </c>
      <c r="Y3648">
        <v>0</v>
      </c>
    </row>
    <row r="3649" spans="1:29">
      <c r="A3649">
        <v>10</v>
      </c>
      <c r="B3649">
        <v>877</v>
      </c>
      <c r="C3649">
        <v>1998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35</v>
      </c>
      <c r="N3649">
        <v>99</v>
      </c>
      <c r="O3649">
        <v>99</v>
      </c>
      <c r="P3649">
        <v>9999</v>
      </c>
      <c r="Q3649">
        <v>32</v>
      </c>
      <c r="R3649">
        <v>34</v>
      </c>
      <c r="S3649">
        <v>34</v>
      </c>
      <c r="T3649">
        <v>9.0782262747899009E-2</v>
      </c>
      <c r="U3649">
        <v>0.1324301978493434</v>
      </c>
      <c r="V3649">
        <v>4.852941176470587</v>
      </c>
      <c r="W3649">
        <v>35</v>
      </c>
      <c r="X3649">
        <v>208.51762156650304</v>
      </c>
      <c r="Y3649">
        <v>192.46176470588236</v>
      </c>
      <c r="Z3649">
        <v>192.46176470588236</v>
      </c>
      <c r="AA3649">
        <v>46.02379828578399</v>
      </c>
      <c r="AB3649">
        <v>0</v>
      </c>
    </row>
    <row r="3650" spans="1:29">
      <c r="A3650">
        <v>10</v>
      </c>
      <c r="B3650">
        <v>878</v>
      </c>
      <c r="C3650">
        <v>1998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36</v>
      </c>
      <c r="N3650">
        <v>99</v>
      </c>
      <c r="O3650">
        <v>99</v>
      </c>
      <c r="P3650">
        <v>9999</v>
      </c>
      <c r="Q3650">
        <v>16</v>
      </c>
      <c r="R3650">
        <v>17</v>
      </c>
      <c r="S3650">
        <v>16</v>
      </c>
      <c r="T3650">
        <v>4.5391131373949505E-2</v>
      </c>
      <c r="U3650">
        <v>6.303270232766861E-2</v>
      </c>
      <c r="V3650">
        <v>2</v>
      </c>
      <c r="W3650">
        <v>38.25</v>
      </c>
      <c r="X3650">
        <v>200.29316168504235</v>
      </c>
      <c r="Y3650">
        <v>183.21176470588236</v>
      </c>
      <c r="Z3650">
        <v>194.66249999999999</v>
      </c>
      <c r="AA3650">
        <v>33.872700567713885</v>
      </c>
    </row>
    <row r="3651" spans="1:29">
      <c r="A3651">
        <v>10</v>
      </c>
      <c r="B3651">
        <v>879</v>
      </c>
      <c r="C3651">
        <v>1998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37</v>
      </c>
      <c r="N3651">
        <v>99</v>
      </c>
      <c r="O3651">
        <v>99</v>
      </c>
      <c r="P3651">
        <v>9999</v>
      </c>
      <c r="Q3651">
        <v>37</v>
      </c>
      <c r="R3651">
        <v>37</v>
      </c>
      <c r="S3651">
        <v>37</v>
      </c>
      <c r="T3651">
        <v>9.8792462402125372E-2</v>
      </c>
      <c r="U3651">
        <v>0.14662500213003021</v>
      </c>
      <c r="V3651">
        <v>2</v>
      </c>
      <c r="W3651">
        <v>37</v>
      </c>
      <c r="X3651">
        <v>212.14898538842201</v>
      </c>
      <c r="Y3651">
        <v>195.81351351351356</v>
      </c>
      <c r="Z3651">
        <v>195.81351351351356</v>
      </c>
      <c r="AA3651">
        <v>30.598950363221288</v>
      </c>
      <c r="AB3651">
        <v>0</v>
      </c>
    </row>
    <row r="3652" spans="1:29">
      <c r="A3652">
        <v>10</v>
      </c>
      <c r="B3652">
        <v>880</v>
      </c>
      <c r="C3652">
        <v>1998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38</v>
      </c>
      <c r="N3652">
        <v>99</v>
      </c>
      <c r="O3652">
        <v>99</v>
      </c>
      <c r="P3652">
        <v>9999</v>
      </c>
      <c r="Q3652">
        <v>49</v>
      </c>
      <c r="R3652">
        <v>50</v>
      </c>
      <c r="S3652">
        <v>50</v>
      </c>
      <c r="T3652">
        <v>0.1335033275704397</v>
      </c>
      <c r="U3652">
        <v>0.203068271503904</v>
      </c>
      <c r="V3652">
        <v>2</v>
      </c>
      <c r="W3652">
        <v>38</v>
      </c>
      <c r="X3652">
        <v>217.4236186348862</v>
      </c>
      <c r="Y3652">
        <v>200.68199999999996</v>
      </c>
      <c r="Z3652">
        <v>200.68199999999996</v>
      </c>
      <c r="AA3652">
        <v>33.485194877736909</v>
      </c>
      <c r="AB3652">
        <v>0</v>
      </c>
    </row>
    <row r="3653" spans="1:29">
      <c r="A3653">
        <v>10</v>
      </c>
      <c r="B3653">
        <v>881</v>
      </c>
      <c r="C3653">
        <v>1998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39</v>
      </c>
      <c r="N3653">
        <v>99</v>
      </c>
      <c r="O3653">
        <v>99</v>
      </c>
      <c r="P3653">
        <v>9999</v>
      </c>
      <c r="Q3653">
        <v>72</v>
      </c>
      <c r="R3653">
        <v>77</v>
      </c>
      <c r="S3653">
        <v>77</v>
      </c>
      <c r="T3653">
        <v>0.20559512445847719</v>
      </c>
      <c r="U3653">
        <v>0.2926833454065399</v>
      </c>
      <c r="V3653">
        <v>2</v>
      </c>
      <c r="W3653">
        <v>39</v>
      </c>
      <c r="X3653">
        <v>203.48946827820072</v>
      </c>
      <c r="Y3653">
        <v>187.8207792207792</v>
      </c>
      <c r="Z3653">
        <v>187.8207792207792</v>
      </c>
      <c r="AA3653">
        <v>39.843161148456801</v>
      </c>
      <c r="AB3653">
        <v>0</v>
      </c>
    </row>
    <row r="3654" spans="1:29">
      <c r="A3654">
        <v>10</v>
      </c>
      <c r="B3654">
        <v>882</v>
      </c>
      <c r="C3654">
        <v>1998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40</v>
      </c>
      <c r="N3654">
        <v>99</v>
      </c>
      <c r="O3654">
        <v>99</v>
      </c>
      <c r="P3654">
        <v>9999</v>
      </c>
      <c r="Q3654">
        <v>88</v>
      </c>
      <c r="R3654">
        <v>91.75</v>
      </c>
      <c r="S3654">
        <v>92.75</v>
      </c>
      <c r="T3654">
        <v>0.24497860609175681</v>
      </c>
      <c r="U3654">
        <v>0.36333963309567802</v>
      </c>
      <c r="V3654">
        <v>3.989100817438691</v>
      </c>
      <c r="W3654">
        <v>39.676549865229127</v>
      </c>
      <c r="X3654">
        <v>212.00268051402099</v>
      </c>
      <c r="Y3654">
        <v>195.6784741144414</v>
      </c>
      <c r="Z3654">
        <v>193.56873315363887</v>
      </c>
      <c r="AA3654">
        <v>35.535074000193482</v>
      </c>
      <c r="AB3654">
        <v>5.986174393863652</v>
      </c>
      <c r="AC3654">
        <v>39.543065526795175</v>
      </c>
    </row>
    <row r="3655" spans="1:29">
      <c r="A3655">
        <v>10</v>
      </c>
      <c r="B3655">
        <v>883</v>
      </c>
      <c r="C3655">
        <v>1998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41</v>
      </c>
      <c r="N3655">
        <v>99</v>
      </c>
      <c r="O3655">
        <v>99</v>
      </c>
      <c r="P3655">
        <v>9999</v>
      </c>
      <c r="Q3655">
        <v>120</v>
      </c>
      <c r="R3655">
        <v>135</v>
      </c>
      <c r="S3655">
        <v>135</v>
      </c>
      <c r="T3655">
        <v>0.36045898444018704</v>
      </c>
      <c r="U3655">
        <v>0.52606179422892763</v>
      </c>
      <c r="V3655">
        <v>5</v>
      </c>
      <c r="W3655">
        <v>41</v>
      </c>
      <c r="X3655">
        <v>208.61121142811285</v>
      </c>
      <c r="Y3655">
        <v>192.54814814814819</v>
      </c>
      <c r="Z3655">
        <v>192.54814814814819</v>
      </c>
      <c r="AA3655">
        <v>31.583075289128871</v>
      </c>
      <c r="AB3655">
        <v>0</v>
      </c>
    </row>
    <row r="3656" spans="1:29">
      <c r="A3656">
        <v>10</v>
      </c>
      <c r="B3656">
        <v>884</v>
      </c>
      <c r="C3656">
        <v>1998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42</v>
      </c>
      <c r="N3656">
        <v>99</v>
      </c>
      <c r="O3656">
        <v>99</v>
      </c>
      <c r="P3656">
        <v>9999</v>
      </c>
      <c r="Q3656">
        <v>155</v>
      </c>
      <c r="R3656">
        <v>179</v>
      </c>
      <c r="S3656">
        <v>179</v>
      </c>
      <c r="T3656">
        <v>0.47794191270217407</v>
      </c>
      <c r="U3656">
        <v>0.69418138094195903</v>
      </c>
      <c r="V3656">
        <v>5</v>
      </c>
      <c r="W3656">
        <v>42</v>
      </c>
      <c r="X3656">
        <v>207.61301803083219</v>
      </c>
      <c r="Y3656">
        <v>191.62681564245787</v>
      </c>
      <c r="Z3656">
        <v>191.62681564245787</v>
      </c>
      <c r="AA3656">
        <v>30.832317377839999</v>
      </c>
      <c r="AB3656">
        <v>0</v>
      </c>
    </row>
    <row r="3657" spans="1:29">
      <c r="A3657">
        <v>10</v>
      </c>
      <c r="B3657">
        <v>885</v>
      </c>
      <c r="C3657">
        <v>1998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43</v>
      </c>
      <c r="N3657">
        <v>99</v>
      </c>
      <c r="O3657">
        <v>99</v>
      </c>
      <c r="P3657">
        <v>9999</v>
      </c>
      <c r="Q3657">
        <v>170</v>
      </c>
      <c r="R3657">
        <v>190</v>
      </c>
      <c r="S3657">
        <v>190</v>
      </c>
      <c r="T3657">
        <v>0.50731264476767091</v>
      </c>
      <c r="U3657">
        <v>0.72446120153614757</v>
      </c>
      <c r="V3657">
        <v>5</v>
      </c>
      <c r="W3657">
        <v>43</v>
      </c>
      <c r="X3657">
        <v>204.12499287221297</v>
      </c>
      <c r="Y3657">
        <v>188.40736842105275</v>
      </c>
      <c r="Z3657">
        <v>188.40736842105275</v>
      </c>
      <c r="AA3657">
        <v>30.940624775460329</v>
      </c>
      <c r="AB3657">
        <v>0</v>
      </c>
    </row>
    <row r="3658" spans="1:29">
      <c r="A3658">
        <v>10</v>
      </c>
      <c r="B3658">
        <v>886</v>
      </c>
      <c r="C3658">
        <v>1998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44</v>
      </c>
      <c r="N3658">
        <v>99</v>
      </c>
      <c r="O3658">
        <v>99</v>
      </c>
      <c r="P3658">
        <v>9999</v>
      </c>
      <c r="Q3658">
        <v>209</v>
      </c>
      <c r="R3658">
        <v>254</v>
      </c>
      <c r="S3658">
        <v>255</v>
      </c>
      <c r="T3658">
        <v>0.67819690405783339</v>
      </c>
      <c r="U3658">
        <v>0.95187961348847061</v>
      </c>
      <c r="V3658">
        <v>5</v>
      </c>
      <c r="W3658">
        <v>43.82745098039215</v>
      </c>
      <c r="X3658">
        <v>200.62403494254448</v>
      </c>
      <c r="Y3658">
        <v>185.17598425196837</v>
      </c>
      <c r="Z3658">
        <v>184.44980392156839</v>
      </c>
      <c r="AA3658">
        <v>32.296281428041993</v>
      </c>
      <c r="AB3658">
        <v>3.8928833223361128</v>
      </c>
      <c r="AC3658">
        <v>25.314350317979859</v>
      </c>
    </row>
    <row r="3659" spans="1:29">
      <c r="A3659">
        <v>10</v>
      </c>
      <c r="B3659">
        <v>887</v>
      </c>
      <c r="C3659">
        <v>1998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45</v>
      </c>
      <c r="N3659">
        <v>99</v>
      </c>
      <c r="O3659">
        <v>99</v>
      </c>
      <c r="P3659">
        <v>9999</v>
      </c>
      <c r="Q3659">
        <v>294</v>
      </c>
      <c r="R3659">
        <v>345</v>
      </c>
      <c r="S3659">
        <v>345</v>
      </c>
      <c r="T3659">
        <v>0.9211729602360339</v>
      </c>
      <c r="U3659">
        <v>1.2736325580806098</v>
      </c>
      <c r="V3659">
        <v>8.0231884057971001</v>
      </c>
      <c r="W3659">
        <v>45.130434782608688</v>
      </c>
      <c r="X3659">
        <v>197.63311193807203</v>
      </c>
      <c r="Y3659">
        <v>182.41536231884061</v>
      </c>
      <c r="Z3659">
        <v>182.41536231884061</v>
      </c>
      <c r="AA3659">
        <v>31.744339610905385</v>
      </c>
      <c r="AB3659">
        <v>2.419204824911914</v>
      </c>
      <c r="AC3659">
        <v>2.6130141093255874</v>
      </c>
    </row>
    <row r="3660" spans="1:29">
      <c r="A3660">
        <v>10</v>
      </c>
      <c r="B3660">
        <v>888</v>
      </c>
      <c r="C3660">
        <v>1998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46</v>
      </c>
      <c r="N3660">
        <v>99</v>
      </c>
      <c r="O3660">
        <v>99</v>
      </c>
      <c r="P3660">
        <v>9999</v>
      </c>
      <c r="Q3660">
        <v>294</v>
      </c>
      <c r="R3660">
        <v>368</v>
      </c>
      <c r="S3660">
        <v>368</v>
      </c>
      <c r="T3660">
        <v>0.98258449091843614</v>
      </c>
      <c r="U3660">
        <v>1.3173705264459079</v>
      </c>
      <c r="V3660">
        <v>8.2472826086956506</v>
      </c>
      <c r="W3660">
        <v>46</v>
      </c>
      <c r="X3660">
        <v>191.64380093268628</v>
      </c>
      <c r="Y3660">
        <v>176.88722826086956</v>
      </c>
      <c r="Z3660">
        <v>176.88722826086956</v>
      </c>
      <c r="AA3660">
        <v>30.026976547403859</v>
      </c>
      <c r="AB3660">
        <v>0</v>
      </c>
    </row>
    <row r="3661" spans="1:29">
      <c r="A3661">
        <v>10</v>
      </c>
      <c r="B3661">
        <v>889</v>
      </c>
      <c r="C3661">
        <v>1998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47</v>
      </c>
      <c r="N3661">
        <v>99</v>
      </c>
      <c r="O3661">
        <v>99</v>
      </c>
      <c r="P3661">
        <v>9999</v>
      </c>
      <c r="Q3661">
        <v>432</v>
      </c>
      <c r="R3661">
        <v>539</v>
      </c>
      <c r="S3661">
        <v>539</v>
      </c>
      <c r="T3661">
        <v>1.43916587120934</v>
      </c>
      <c r="U3661">
        <v>1.9222849239238236</v>
      </c>
      <c r="V3661">
        <v>8.3376623376623353</v>
      </c>
      <c r="W3661">
        <v>47</v>
      </c>
      <c r="X3661">
        <v>190.92537241430608</v>
      </c>
      <c r="Y3661">
        <v>176.22411873840451</v>
      </c>
      <c r="Z3661">
        <v>176.22411873840451</v>
      </c>
      <c r="AA3661">
        <v>29.907786740434442</v>
      </c>
      <c r="AB3661">
        <v>0</v>
      </c>
    </row>
    <row r="3662" spans="1:29">
      <c r="A3662">
        <v>10</v>
      </c>
      <c r="B3662">
        <v>890</v>
      </c>
      <c r="C3662">
        <v>1998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48</v>
      </c>
      <c r="N3662">
        <v>99</v>
      </c>
      <c r="O3662">
        <v>99</v>
      </c>
      <c r="P3662">
        <v>9999</v>
      </c>
      <c r="Q3662">
        <v>481</v>
      </c>
      <c r="R3662">
        <v>625.5</v>
      </c>
      <c r="S3662">
        <v>625.5</v>
      </c>
      <c r="T3662">
        <v>1.6701266279061999</v>
      </c>
      <c r="U3662">
        <v>2.1917352563360257</v>
      </c>
      <c r="V3662">
        <v>8.2973621103117488</v>
      </c>
      <c r="W3662">
        <v>48.038369304556362</v>
      </c>
      <c r="X3662">
        <v>187.58384408399613</v>
      </c>
      <c r="Y3662">
        <v>173.13988808952837</v>
      </c>
      <c r="Z3662">
        <v>173.13988808952837</v>
      </c>
      <c r="AA3662">
        <v>28.985264587663881</v>
      </c>
      <c r="AB3662">
        <v>1.3565597720604892</v>
      </c>
      <c r="AC3662">
        <v>-2.3165751413783551</v>
      </c>
    </row>
    <row r="3663" spans="1:29">
      <c r="A3663">
        <v>10</v>
      </c>
      <c r="B3663">
        <v>891</v>
      </c>
      <c r="C3663">
        <v>1998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49</v>
      </c>
      <c r="N3663">
        <v>99</v>
      </c>
      <c r="O3663">
        <v>99</v>
      </c>
      <c r="P3663">
        <v>9999</v>
      </c>
      <c r="Q3663">
        <v>599</v>
      </c>
      <c r="R3663">
        <v>824.5</v>
      </c>
      <c r="S3663">
        <v>824.5</v>
      </c>
      <c r="T3663">
        <v>2.2014698716365504</v>
      </c>
      <c r="U3663">
        <v>2.8215705006791207</v>
      </c>
      <c r="V3663">
        <v>8.5567010309278349</v>
      </c>
      <c r="W3663">
        <v>49.029714978775012</v>
      </c>
      <c r="X3663">
        <v>183.20397732760313</v>
      </c>
      <c r="Y3663">
        <v>169.09727107337787</v>
      </c>
      <c r="Z3663">
        <v>169.09727107337787</v>
      </c>
      <c r="AA3663">
        <v>29.948956553062132</v>
      </c>
      <c r="AB3663">
        <v>1.2062963897864629</v>
      </c>
      <c r="AC3663">
        <v>0.99545815024858109</v>
      </c>
    </row>
    <row r="3664" spans="1:29">
      <c r="A3664">
        <v>10</v>
      </c>
      <c r="B3664">
        <v>892</v>
      </c>
      <c r="C3664">
        <v>1998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50</v>
      </c>
      <c r="N3664">
        <v>99</v>
      </c>
      <c r="O3664">
        <v>99</v>
      </c>
      <c r="P3664">
        <v>9999</v>
      </c>
      <c r="Q3664">
        <v>740</v>
      </c>
      <c r="R3664">
        <v>1064.5</v>
      </c>
      <c r="S3664">
        <v>1064.5</v>
      </c>
      <c r="T3664">
        <v>2.8422858439746608</v>
      </c>
      <c r="U3664">
        <v>3.5769227048586125</v>
      </c>
      <c r="V3664">
        <v>11.583842179426956</v>
      </c>
      <c r="W3664">
        <v>50.023485204321283</v>
      </c>
      <c r="X3664">
        <v>179.88648733096645</v>
      </c>
      <c r="Y3664">
        <v>166.03522780648203</v>
      </c>
      <c r="Z3664">
        <v>166.03522780648203</v>
      </c>
      <c r="AA3664">
        <v>28.952116230912505</v>
      </c>
      <c r="AB3664">
        <v>1.0833783555351177</v>
      </c>
      <c r="AC3664">
        <v>-3.9859605074225608</v>
      </c>
    </row>
    <row r="3665" spans="1:29">
      <c r="A3665">
        <v>10</v>
      </c>
      <c r="B3665">
        <v>893</v>
      </c>
      <c r="C3665">
        <v>1998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51</v>
      </c>
      <c r="N3665">
        <v>99</v>
      </c>
      <c r="O3665">
        <v>99</v>
      </c>
      <c r="P3665">
        <v>9999</v>
      </c>
      <c r="Q3665">
        <v>851</v>
      </c>
      <c r="R3665">
        <v>1267.75</v>
      </c>
      <c r="S3665">
        <v>1267.75</v>
      </c>
      <c r="T3665">
        <v>3.3849768705484982</v>
      </c>
      <c r="U3665">
        <v>4.1643091297281716</v>
      </c>
      <c r="V3665">
        <v>11.357917570498916</v>
      </c>
      <c r="W3665">
        <v>51.050285939656888</v>
      </c>
      <c r="X3665">
        <v>175.85065632482423</v>
      </c>
      <c r="Y3665">
        <v>162.31015578781327</v>
      </c>
      <c r="Z3665">
        <v>162.31015578781327</v>
      </c>
      <c r="AA3665">
        <v>28.553039072747875</v>
      </c>
      <c r="AB3665">
        <v>1.4900033077501562</v>
      </c>
      <c r="AC3665">
        <v>4.2310454963468223</v>
      </c>
    </row>
    <row r="3666" spans="1:29">
      <c r="A3666">
        <v>10</v>
      </c>
      <c r="B3666">
        <v>894</v>
      </c>
      <c r="C3666">
        <v>1998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52</v>
      </c>
      <c r="N3666">
        <v>99</v>
      </c>
      <c r="O3666">
        <v>99</v>
      </c>
      <c r="P3666">
        <v>9999</v>
      </c>
      <c r="Q3666">
        <v>1030</v>
      </c>
      <c r="R3666">
        <v>1654.25</v>
      </c>
      <c r="S3666">
        <v>1654.25</v>
      </c>
      <c r="T3666">
        <v>4.4169575926679991</v>
      </c>
      <c r="U3666">
        <v>5.3024576034952755</v>
      </c>
      <c r="V3666">
        <v>11.536950279582889</v>
      </c>
      <c r="W3666">
        <v>52.023575638506877</v>
      </c>
      <c r="X3666">
        <v>171.59740390939595</v>
      </c>
      <c r="Y3666">
        <v>158.38440380837221</v>
      </c>
      <c r="Z3666">
        <v>158.38440380837221</v>
      </c>
      <c r="AA3666">
        <v>28.624200349900992</v>
      </c>
      <c r="AB3666">
        <v>0.97619044817228395</v>
      </c>
      <c r="AC3666">
        <v>3.8814298581824593E-2</v>
      </c>
    </row>
    <row r="3667" spans="1:29">
      <c r="A3667">
        <v>10</v>
      </c>
      <c r="B3667">
        <v>895</v>
      </c>
      <c r="C3667">
        <v>1998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53</v>
      </c>
      <c r="N3667">
        <v>99</v>
      </c>
      <c r="O3667">
        <v>99</v>
      </c>
      <c r="P3667">
        <v>9999</v>
      </c>
      <c r="Q3667">
        <v>1178</v>
      </c>
      <c r="R3667">
        <v>1953</v>
      </c>
      <c r="S3667">
        <v>1954</v>
      </c>
      <c r="T3667">
        <v>5.2146399749013748</v>
      </c>
      <c r="U3667">
        <v>6.1315199818280703</v>
      </c>
      <c r="V3667">
        <v>11.863287250384023</v>
      </c>
      <c r="W3667">
        <v>53</v>
      </c>
      <c r="X3667">
        <v>168.07400787409881</v>
      </c>
      <c r="Y3667">
        <v>155.13230926779332</v>
      </c>
      <c r="Z3667">
        <v>155.05291709314253</v>
      </c>
      <c r="AA3667">
        <v>27.482436639237033</v>
      </c>
      <c r="AB3667">
        <v>2.0767021726820913</v>
      </c>
      <c r="AC3667">
        <v>6.9481507128737645</v>
      </c>
    </row>
    <row r="3668" spans="1:29">
      <c r="A3668">
        <v>10</v>
      </c>
      <c r="B3668">
        <v>896</v>
      </c>
      <c r="C3668">
        <v>1998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54</v>
      </c>
      <c r="N3668">
        <v>99</v>
      </c>
      <c r="O3668">
        <v>99</v>
      </c>
      <c r="P3668">
        <v>9999</v>
      </c>
      <c r="Q3668">
        <v>1313</v>
      </c>
      <c r="R3668">
        <v>2357.5</v>
      </c>
      <c r="S3668">
        <v>2359.5</v>
      </c>
      <c r="T3668">
        <v>6.2946818949462315</v>
      </c>
      <c r="U3668">
        <v>7.1689124638759854</v>
      </c>
      <c r="V3668">
        <v>11.79215270413574</v>
      </c>
      <c r="W3668">
        <v>53.988556897647776</v>
      </c>
      <c r="X3668">
        <v>162.79318787346801</v>
      </c>
      <c r="Y3668">
        <v>150.25811240721072</v>
      </c>
      <c r="Z3668">
        <v>150.13074803983861</v>
      </c>
      <c r="AA3668">
        <v>27.427479525854903</v>
      </c>
      <c r="AB3668">
        <v>2.526879531741153</v>
      </c>
      <c r="AC3668">
        <v>9.0215670493684712</v>
      </c>
    </row>
    <row r="3669" spans="1:29">
      <c r="A3669">
        <v>10</v>
      </c>
      <c r="B3669">
        <v>897</v>
      </c>
      <c r="C3669">
        <v>1998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55</v>
      </c>
      <c r="N3669">
        <v>99</v>
      </c>
      <c r="O3669">
        <v>99</v>
      </c>
      <c r="P3669">
        <v>9999</v>
      </c>
      <c r="Q3669">
        <v>1459</v>
      </c>
      <c r="R3669">
        <v>2791.75</v>
      </c>
      <c r="S3669">
        <v>2794.75</v>
      </c>
      <c r="T3669">
        <v>7.4541582948955005</v>
      </c>
      <c r="U3669">
        <v>8.301967079306289</v>
      </c>
      <c r="V3669">
        <v>15.254589415241337</v>
      </c>
      <c r="W3669">
        <v>54.965560425798365</v>
      </c>
      <c r="X3669">
        <v>159.19855952295589</v>
      </c>
      <c r="Y3669">
        <v>146.94027043968828</v>
      </c>
      <c r="Z3669">
        <v>146.78253868861253</v>
      </c>
      <c r="AA3669">
        <v>26.510527762703951</v>
      </c>
      <c r="AB3669">
        <v>2.7687035097498263</v>
      </c>
      <c r="AC3669">
        <v>11.024165669012049</v>
      </c>
    </row>
    <row r="3670" spans="1:29">
      <c r="A3670">
        <v>10</v>
      </c>
      <c r="B3670">
        <v>898</v>
      </c>
      <c r="C3670">
        <v>1998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56</v>
      </c>
      <c r="N3670">
        <v>99</v>
      </c>
      <c r="O3670">
        <v>99</v>
      </c>
      <c r="P3670">
        <v>9999</v>
      </c>
      <c r="Q3670">
        <v>1527</v>
      </c>
      <c r="R3670">
        <v>3065</v>
      </c>
      <c r="S3670">
        <v>3067</v>
      </c>
      <c r="T3670">
        <v>8.1837539800679551</v>
      </c>
      <c r="U3670">
        <v>8.9767707512394708</v>
      </c>
      <c r="V3670">
        <v>15.451223491027738</v>
      </c>
      <c r="W3670">
        <v>56</v>
      </c>
      <c r="X3670">
        <v>156.79214703454764</v>
      </c>
      <c r="Y3670">
        <v>144.71915171288731</v>
      </c>
      <c r="Z3670">
        <v>144.62477991522653</v>
      </c>
      <c r="AA3670">
        <v>26.282522274073752</v>
      </c>
      <c r="AB3670">
        <v>2.4768902534593198</v>
      </c>
      <c r="AC3670">
        <v>6.6669872933377619</v>
      </c>
    </row>
    <row r="3671" spans="1:29">
      <c r="A3671">
        <v>10</v>
      </c>
      <c r="B3671">
        <v>899</v>
      </c>
      <c r="C3671">
        <v>1998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57</v>
      </c>
      <c r="N3671">
        <v>99</v>
      </c>
      <c r="O3671">
        <v>99</v>
      </c>
      <c r="P3671">
        <v>9999</v>
      </c>
      <c r="Q3671">
        <v>1532</v>
      </c>
      <c r="R3671">
        <v>3154</v>
      </c>
      <c r="S3671">
        <v>3156</v>
      </c>
      <c r="T3671">
        <v>8.4213899031433375</v>
      </c>
      <c r="U3671">
        <v>8.9394967413675701</v>
      </c>
      <c r="V3671">
        <v>15.010462904248572</v>
      </c>
      <c r="W3671">
        <v>57.018060836501888</v>
      </c>
      <c r="X3671">
        <v>151.73509227650197</v>
      </c>
      <c r="Y3671">
        <v>140.05149017121153</v>
      </c>
      <c r="Z3671">
        <v>139.96273764258589</v>
      </c>
      <c r="AA3671">
        <v>25.080257347194944</v>
      </c>
      <c r="AB3671">
        <v>2.6843896085410459</v>
      </c>
      <c r="AC3671">
        <v>8.7088075012485113</v>
      </c>
    </row>
    <row r="3672" spans="1:29">
      <c r="A3672">
        <v>10</v>
      </c>
      <c r="B3672">
        <v>900</v>
      </c>
      <c r="C3672">
        <v>1998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58</v>
      </c>
      <c r="N3672">
        <v>99</v>
      </c>
      <c r="O3672">
        <v>99</v>
      </c>
      <c r="P3672">
        <v>9999</v>
      </c>
      <c r="Q3672">
        <v>1507</v>
      </c>
      <c r="R3672">
        <v>3155.25</v>
      </c>
      <c r="S3672">
        <v>3156.25</v>
      </c>
      <c r="T3672">
        <v>8.424727486332598</v>
      </c>
      <c r="U3672">
        <v>8.6954043926503992</v>
      </c>
      <c r="V3672">
        <v>16.27066001109262</v>
      </c>
      <c r="W3672">
        <v>58.013782178217831</v>
      </c>
      <c r="X3672">
        <v>147.5335051393736</v>
      </c>
      <c r="Y3672">
        <v>136.1734252436417</v>
      </c>
      <c r="Z3672">
        <v>136.13028118811897</v>
      </c>
      <c r="AA3672">
        <v>25.006054881555237</v>
      </c>
      <c r="AB3672">
        <v>1.9542274102659871</v>
      </c>
      <c r="AC3672">
        <v>4.8497740024896316</v>
      </c>
    </row>
    <row r="3673" spans="1:29">
      <c r="A3673">
        <v>10</v>
      </c>
      <c r="B3673">
        <v>901</v>
      </c>
      <c r="C3673">
        <v>1998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59</v>
      </c>
      <c r="N3673">
        <v>99</v>
      </c>
      <c r="O3673">
        <v>99</v>
      </c>
      <c r="P3673">
        <v>9999</v>
      </c>
      <c r="Q3673">
        <v>1434</v>
      </c>
      <c r="R3673">
        <v>2943.25</v>
      </c>
      <c r="S3673">
        <v>2943.25</v>
      </c>
      <c r="T3673">
        <v>7.8586733774339308</v>
      </c>
      <c r="U3673">
        <v>7.9849356172329404</v>
      </c>
      <c r="V3673">
        <v>16.607491718338569</v>
      </c>
      <c r="W3673">
        <v>59.035080268410773</v>
      </c>
      <c r="X3673">
        <v>145.23755118838372</v>
      </c>
      <c r="Y3673">
        <v>134.05425974687822</v>
      </c>
      <c r="Z3673">
        <v>134.05425974687822</v>
      </c>
      <c r="AA3673">
        <v>24.078708635153287</v>
      </c>
      <c r="AB3673">
        <v>1.9602460302740523</v>
      </c>
      <c r="AC3673">
        <v>-1.7665329339439155</v>
      </c>
    </row>
    <row r="3674" spans="1:29">
      <c r="A3674">
        <v>10</v>
      </c>
      <c r="B3674">
        <v>902</v>
      </c>
      <c r="C3674">
        <v>1998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60</v>
      </c>
      <c r="N3674">
        <v>99</v>
      </c>
      <c r="O3674">
        <v>99</v>
      </c>
      <c r="P3674">
        <v>9999</v>
      </c>
      <c r="Q3674">
        <v>1314</v>
      </c>
      <c r="R3674">
        <v>2611</v>
      </c>
      <c r="S3674">
        <v>2611</v>
      </c>
      <c r="T3674">
        <v>6.9715437657283603</v>
      </c>
      <c r="U3674">
        <v>6.9008079462409073</v>
      </c>
      <c r="V3674">
        <v>18.419762543086936</v>
      </c>
      <c r="W3674">
        <v>60.022979701263885</v>
      </c>
      <c r="X3674">
        <v>141.49064317851804</v>
      </c>
      <c r="Y3674">
        <v>130.59586365377248</v>
      </c>
      <c r="Z3674">
        <v>130.59586365377248</v>
      </c>
      <c r="AA3674">
        <v>23.381348199658419</v>
      </c>
      <c r="AB3674">
        <v>1.17399063418857</v>
      </c>
      <c r="AC3674">
        <v>-1.6404938469217467</v>
      </c>
    </row>
    <row r="3675" spans="1:29">
      <c r="A3675">
        <v>10</v>
      </c>
      <c r="B3675">
        <v>903</v>
      </c>
      <c r="C3675">
        <v>1998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61</v>
      </c>
      <c r="N3675">
        <v>99</v>
      </c>
      <c r="O3675">
        <v>99</v>
      </c>
      <c r="P3675">
        <v>9999</v>
      </c>
      <c r="Q3675">
        <v>1082</v>
      </c>
      <c r="R3675">
        <v>1899</v>
      </c>
      <c r="S3675">
        <v>1901</v>
      </c>
      <c r="T3675">
        <v>5.0704563811252994</v>
      </c>
      <c r="U3675">
        <v>4.9438313577919244</v>
      </c>
      <c r="V3675">
        <v>18.511321748288569</v>
      </c>
      <c r="W3675">
        <v>60.935823250920549</v>
      </c>
      <c r="X3675">
        <v>139.37129480818163</v>
      </c>
      <c r="Y3675">
        <v>128.63970510795164</v>
      </c>
      <c r="Z3675">
        <v>128.50436612309321</v>
      </c>
      <c r="AA3675">
        <v>22.807494981553258</v>
      </c>
      <c r="AB3675">
        <v>2.7973996376220205</v>
      </c>
      <c r="AC3675">
        <v>12.925980465416938</v>
      </c>
    </row>
    <row r="3676" spans="1:29">
      <c r="A3676">
        <v>10</v>
      </c>
      <c r="B3676">
        <v>904</v>
      </c>
      <c r="C3676">
        <v>1998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62</v>
      </c>
      <c r="N3676">
        <v>99</v>
      </c>
      <c r="O3676">
        <v>99</v>
      </c>
      <c r="P3676">
        <v>9999</v>
      </c>
      <c r="Q3676">
        <v>758</v>
      </c>
      <c r="R3676">
        <v>1154</v>
      </c>
      <c r="S3676">
        <v>1154</v>
      </c>
      <c r="T3676">
        <v>3.0812568003257481</v>
      </c>
      <c r="U3676">
        <v>2.9307353050282119</v>
      </c>
      <c r="V3676">
        <v>18.279029462738301</v>
      </c>
      <c r="W3676">
        <v>62</v>
      </c>
      <c r="X3676">
        <v>135.95821026680017</v>
      </c>
      <c r="Y3676">
        <v>125.48942807625656</v>
      </c>
      <c r="Z3676">
        <v>125.48942807625656</v>
      </c>
      <c r="AA3676">
        <v>22.02805897414888</v>
      </c>
      <c r="AB3676">
        <v>0</v>
      </c>
    </row>
    <row r="3677" spans="1:29">
      <c r="A3677">
        <v>10</v>
      </c>
      <c r="B3677">
        <v>905</v>
      </c>
      <c r="C3677">
        <v>1998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63</v>
      </c>
      <c r="N3677">
        <v>99</v>
      </c>
      <c r="O3677">
        <v>99</v>
      </c>
      <c r="P3677">
        <v>9999</v>
      </c>
      <c r="Q3677">
        <v>426</v>
      </c>
      <c r="R3677">
        <v>586</v>
      </c>
      <c r="S3677">
        <v>586</v>
      </c>
      <c r="T3677">
        <v>1.5646589991255531</v>
      </c>
      <c r="U3677">
        <v>1.4846036968095035</v>
      </c>
      <c r="V3677">
        <v>19.098976109215016</v>
      </c>
      <c r="W3677">
        <v>63</v>
      </c>
      <c r="X3677">
        <v>135.62744278746777</v>
      </c>
      <c r="Y3677">
        <v>125.1841296928328</v>
      </c>
      <c r="Z3677">
        <v>125.1841296928328</v>
      </c>
      <c r="AA3677">
        <v>22.360247912308395</v>
      </c>
      <c r="AB3677">
        <v>0</v>
      </c>
    </row>
    <row r="3678" spans="1:29">
      <c r="A3678">
        <v>10</v>
      </c>
      <c r="B3678">
        <v>906</v>
      </c>
      <c r="C3678">
        <v>1998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64</v>
      </c>
      <c r="N3678">
        <v>99</v>
      </c>
      <c r="O3678">
        <v>99</v>
      </c>
      <c r="P3678">
        <v>9999</v>
      </c>
      <c r="Q3678">
        <v>203</v>
      </c>
      <c r="R3678">
        <v>227</v>
      </c>
      <c r="S3678">
        <v>228</v>
      </c>
      <c r="T3678">
        <v>0.60610510716979604</v>
      </c>
      <c r="U3678">
        <v>0.57955439000125553</v>
      </c>
      <c r="V3678">
        <v>17.36123348017621</v>
      </c>
      <c r="W3678">
        <v>63.719298245614013</v>
      </c>
      <c r="X3678">
        <v>136.67937820075304</v>
      </c>
      <c r="Y3678">
        <v>126.15506607929515</v>
      </c>
      <c r="Z3678">
        <v>125.60175438596488</v>
      </c>
      <c r="AA3678">
        <v>20.411475455132351</v>
      </c>
      <c r="AB3678">
        <v>5.9875730547934252</v>
      </c>
      <c r="AC3678">
        <v>28.847993279141569</v>
      </c>
    </row>
    <row r="3679" spans="1:29">
      <c r="A3679">
        <v>10</v>
      </c>
      <c r="B3679">
        <v>907</v>
      </c>
      <c r="C3679">
        <v>1998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65</v>
      </c>
      <c r="N3679">
        <v>99</v>
      </c>
      <c r="O3679">
        <v>99</v>
      </c>
      <c r="P3679">
        <v>9999</v>
      </c>
      <c r="Q3679">
        <v>101</v>
      </c>
      <c r="R3679">
        <v>114</v>
      </c>
      <c r="S3679">
        <v>114</v>
      </c>
      <c r="T3679">
        <v>0.30438758686060258</v>
      </c>
      <c r="U3679">
        <v>0.2934139305712572</v>
      </c>
      <c r="V3679">
        <v>17.719298245614027</v>
      </c>
      <c r="W3679">
        <v>65</v>
      </c>
      <c r="X3679">
        <v>137.78772500047515</v>
      </c>
      <c r="Y3679">
        <v>127.17807017543852</v>
      </c>
      <c r="Z3679">
        <v>127.17807017543852</v>
      </c>
      <c r="AA3679">
        <v>24.477066813336716</v>
      </c>
      <c r="AB3679">
        <v>0</v>
      </c>
    </row>
    <row r="3680" spans="1:29">
      <c r="A3680">
        <v>10</v>
      </c>
      <c r="B3680">
        <v>908</v>
      </c>
      <c r="C3680">
        <v>1998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66</v>
      </c>
      <c r="N3680">
        <v>99</v>
      </c>
      <c r="O3680">
        <v>99</v>
      </c>
      <c r="P3680">
        <v>9999</v>
      </c>
    </row>
    <row r="3681" spans="1:29">
      <c r="A3681">
        <v>10</v>
      </c>
      <c r="B3681">
        <v>909</v>
      </c>
      <c r="C3681">
        <v>1998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67</v>
      </c>
      <c r="N3681">
        <v>99</v>
      </c>
      <c r="O3681">
        <v>99</v>
      </c>
      <c r="P3681">
        <v>9999</v>
      </c>
    </row>
    <row r="3682" spans="1:29">
      <c r="A3682">
        <v>10</v>
      </c>
      <c r="B3682">
        <v>910</v>
      </c>
      <c r="C3682">
        <v>1998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68</v>
      </c>
      <c r="N3682">
        <v>99</v>
      </c>
      <c r="O3682">
        <v>99</v>
      </c>
      <c r="P3682">
        <v>9999</v>
      </c>
    </row>
    <row r="3683" spans="1:29">
      <c r="A3683">
        <v>10</v>
      </c>
      <c r="B3683">
        <v>911</v>
      </c>
      <c r="C3683">
        <v>1997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0</v>
      </c>
      <c r="N3683">
        <v>99</v>
      </c>
      <c r="O3683">
        <v>99</v>
      </c>
      <c r="P3683">
        <v>9999</v>
      </c>
      <c r="Q3683">
        <v>861</v>
      </c>
      <c r="R3683">
        <v>3394.5</v>
      </c>
      <c r="S3683">
        <v>0</v>
      </c>
      <c r="T3683">
        <v>8.9988468115000746</v>
      </c>
      <c r="U3683">
        <v>0</v>
      </c>
      <c r="V3683">
        <v>28.735012520253353</v>
      </c>
      <c r="X3683">
        <v>142.86095010298845</v>
      </c>
      <c r="Y3683">
        <v>0</v>
      </c>
    </row>
    <row r="3684" spans="1:29">
      <c r="A3684">
        <v>10</v>
      </c>
      <c r="B3684">
        <v>912</v>
      </c>
      <c r="C3684">
        <v>1997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35</v>
      </c>
      <c r="N3684">
        <v>99</v>
      </c>
      <c r="O3684">
        <v>99</v>
      </c>
      <c r="P3684">
        <v>9999</v>
      </c>
      <c r="Q3684">
        <v>23</v>
      </c>
      <c r="R3684">
        <v>24</v>
      </c>
      <c r="S3684">
        <v>24</v>
      </c>
      <c r="T3684">
        <v>6.3624193099426046E-2</v>
      </c>
      <c r="U3684">
        <v>9.5179547271146706E-2</v>
      </c>
      <c r="V3684">
        <v>10.083333333333336</v>
      </c>
      <c r="W3684">
        <v>35</v>
      </c>
      <c r="X3684">
        <v>213.49313831708201</v>
      </c>
      <c r="Y3684">
        <v>197.05416666666665</v>
      </c>
      <c r="Z3684">
        <v>197.05416666666665</v>
      </c>
      <c r="AA3684">
        <v>48.534566540822759</v>
      </c>
      <c r="AB3684">
        <v>0</v>
      </c>
    </row>
    <row r="3685" spans="1:29">
      <c r="A3685">
        <v>10</v>
      </c>
      <c r="B3685">
        <v>913</v>
      </c>
      <c r="C3685">
        <v>1997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36</v>
      </c>
      <c r="N3685">
        <v>99</v>
      </c>
      <c r="O3685">
        <v>99</v>
      </c>
      <c r="P3685">
        <v>9999</v>
      </c>
      <c r="Q3685">
        <v>12</v>
      </c>
      <c r="R3685">
        <v>13</v>
      </c>
      <c r="S3685">
        <v>13</v>
      </c>
      <c r="T3685">
        <v>3.4463104595522459E-2</v>
      </c>
      <c r="U3685">
        <v>5.0418413258553431E-2</v>
      </c>
      <c r="V3685">
        <v>2</v>
      </c>
      <c r="W3685">
        <v>36</v>
      </c>
      <c r="X3685">
        <v>208.78406533877828</v>
      </c>
      <c r="Y3685">
        <v>192.70769230769235</v>
      </c>
      <c r="Z3685">
        <v>192.70769230769235</v>
      </c>
      <c r="AA3685">
        <v>22.249717769634628</v>
      </c>
      <c r="AB3685">
        <v>0</v>
      </c>
    </row>
    <row r="3686" spans="1:29">
      <c r="A3686">
        <v>10</v>
      </c>
      <c r="B3686">
        <v>914</v>
      </c>
      <c r="C3686">
        <v>1997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37</v>
      </c>
      <c r="N3686">
        <v>99</v>
      </c>
      <c r="O3686">
        <v>99</v>
      </c>
      <c r="P3686">
        <v>9999</v>
      </c>
      <c r="Q3686">
        <v>28</v>
      </c>
      <c r="R3686">
        <v>29</v>
      </c>
      <c r="S3686">
        <v>29</v>
      </c>
      <c r="T3686">
        <v>7.6879233328473184E-2</v>
      </c>
      <c r="U3686">
        <v>0.11254383234199132</v>
      </c>
      <c r="V3686">
        <v>5.3448275862068977</v>
      </c>
      <c r="W3686">
        <v>37</v>
      </c>
      <c r="X3686">
        <v>208.9176971644188</v>
      </c>
      <c r="Y3686">
        <v>192.83103448275864</v>
      </c>
      <c r="Z3686">
        <v>192.83103448275864</v>
      </c>
      <c r="AA3686">
        <v>36.819073987196873</v>
      </c>
      <c r="AB3686">
        <v>0</v>
      </c>
    </row>
    <row r="3687" spans="1:29">
      <c r="A3687">
        <v>10</v>
      </c>
      <c r="B3687">
        <v>915</v>
      </c>
      <c r="C3687">
        <v>1997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38</v>
      </c>
      <c r="N3687">
        <v>99</v>
      </c>
      <c r="O3687">
        <v>99</v>
      </c>
      <c r="P3687">
        <v>9999</v>
      </c>
      <c r="Q3687">
        <v>44</v>
      </c>
      <c r="R3687">
        <v>46</v>
      </c>
      <c r="S3687">
        <v>46</v>
      </c>
      <c r="T3687">
        <v>0.12194637010723323</v>
      </c>
      <c r="U3687">
        <v>0.18900666065638619</v>
      </c>
      <c r="V3687">
        <v>2</v>
      </c>
      <c r="W3687">
        <v>38</v>
      </c>
      <c r="X3687">
        <v>221.1927080879928</v>
      </c>
      <c r="Y3687">
        <v>204.16086956521744</v>
      </c>
      <c r="Z3687">
        <v>204.16086956521744</v>
      </c>
      <c r="AA3687">
        <v>24.782378717468145</v>
      </c>
      <c r="AB3687">
        <v>0</v>
      </c>
    </row>
    <row r="3688" spans="1:29">
      <c r="A3688">
        <v>10</v>
      </c>
      <c r="B3688">
        <v>916</v>
      </c>
      <c r="C3688">
        <v>1997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39</v>
      </c>
      <c r="N3688">
        <v>99</v>
      </c>
      <c r="O3688">
        <v>99</v>
      </c>
      <c r="P3688">
        <v>9999</v>
      </c>
      <c r="Q3688">
        <v>62</v>
      </c>
      <c r="R3688">
        <v>65</v>
      </c>
      <c r="S3688">
        <v>65</v>
      </c>
      <c r="T3688">
        <v>0.17231552297761227</v>
      </c>
      <c r="U3688">
        <v>0.2603757238439488</v>
      </c>
      <c r="V3688">
        <v>2.1846153846153835</v>
      </c>
      <c r="W3688">
        <v>39</v>
      </c>
      <c r="X3688">
        <v>215.64463705308768</v>
      </c>
      <c r="Y3688">
        <v>199.03999999999996</v>
      </c>
      <c r="Z3688">
        <v>199.03999999999996</v>
      </c>
      <c r="AA3688">
        <v>35.442307617180056</v>
      </c>
      <c r="AB3688">
        <v>0</v>
      </c>
    </row>
    <row r="3689" spans="1:29">
      <c r="A3689">
        <v>10</v>
      </c>
      <c r="B3689">
        <v>917</v>
      </c>
      <c r="C3689">
        <v>1997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40</v>
      </c>
      <c r="N3689">
        <v>99</v>
      </c>
      <c r="O3689">
        <v>99</v>
      </c>
      <c r="P3689">
        <v>9999</v>
      </c>
      <c r="Q3689">
        <v>75</v>
      </c>
      <c r="R3689">
        <v>80</v>
      </c>
      <c r="S3689">
        <v>80</v>
      </c>
      <c r="T3689">
        <v>0.21208064366475349</v>
      </c>
      <c r="U3689">
        <v>0.31224116085840586</v>
      </c>
      <c r="V3689">
        <v>5</v>
      </c>
      <c r="W3689">
        <v>40</v>
      </c>
      <c r="X3689">
        <v>210.11240520043336</v>
      </c>
      <c r="Y3689">
        <v>193.93374999999995</v>
      </c>
      <c r="Z3689">
        <v>193.93374999999995</v>
      </c>
      <c r="AA3689">
        <v>34.534341400083477</v>
      </c>
      <c r="AB3689">
        <v>0</v>
      </c>
    </row>
    <row r="3690" spans="1:29">
      <c r="A3690">
        <v>10</v>
      </c>
      <c r="B3690">
        <v>918</v>
      </c>
      <c r="C3690">
        <v>1997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41</v>
      </c>
      <c r="N3690">
        <v>99</v>
      </c>
      <c r="O3690">
        <v>99</v>
      </c>
      <c r="P3690">
        <v>9999</v>
      </c>
      <c r="Q3690">
        <v>86</v>
      </c>
      <c r="R3690">
        <v>89</v>
      </c>
      <c r="S3690">
        <v>89</v>
      </c>
      <c r="T3690">
        <v>0.23593971607703831</v>
      </c>
      <c r="U3690">
        <v>0.34774657546432181</v>
      </c>
      <c r="V3690">
        <v>5</v>
      </c>
      <c r="W3690">
        <v>41</v>
      </c>
      <c r="X3690">
        <v>210.34121757337451</v>
      </c>
      <c r="Y3690">
        <v>194.14494382022471</v>
      </c>
      <c r="Z3690">
        <v>194.14494382022471</v>
      </c>
      <c r="AA3690">
        <v>32.176423818005759</v>
      </c>
      <c r="AB3690">
        <v>0</v>
      </c>
    </row>
    <row r="3691" spans="1:29">
      <c r="A3691">
        <v>10</v>
      </c>
      <c r="B3691">
        <v>919</v>
      </c>
      <c r="C3691">
        <v>1997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42</v>
      </c>
      <c r="N3691">
        <v>99</v>
      </c>
      <c r="O3691">
        <v>99</v>
      </c>
      <c r="P3691">
        <v>9999</v>
      </c>
      <c r="Q3691">
        <v>125</v>
      </c>
      <c r="R3691">
        <v>136</v>
      </c>
      <c r="S3691">
        <v>136</v>
      </c>
      <c r="T3691">
        <v>0.36053709423008112</v>
      </c>
      <c r="U3691">
        <v>0.52332549968205755</v>
      </c>
      <c r="V3691">
        <v>5.7279411764705879</v>
      </c>
      <c r="W3691">
        <v>42.308823529411761</v>
      </c>
      <c r="X3691">
        <v>207.14979924797657</v>
      </c>
      <c r="Y3691">
        <v>191.19926470588237</v>
      </c>
      <c r="Z3691">
        <v>191.19926470588237</v>
      </c>
      <c r="AA3691">
        <v>30.653982075847605</v>
      </c>
      <c r="AB3691">
        <v>3.5882051589862458</v>
      </c>
      <c r="AC3691">
        <v>13.33664370778672</v>
      </c>
    </row>
    <row r="3692" spans="1:29">
      <c r="A3692">
        <v>10</v>
      </c>
      <c r="B3692">
        <v>920</v>
      </c>
      <c r="C3692">
        <v>1997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43</v>
      </c>
      <c r="N3692">
        <v>99</v>
      </c>
      <c r="O3692">
        <v>99</v>
      </c>
      <c r="P3692">
        <v>9999</v>
      </c>
      <c r="Q3692">
        <v>165</v>
      </c>
      <c r="R3692">
        <v>192</v>
      </c>
      <c r="S3692">
        <v>192</v>
      </c>
      <c r="T3692">
        <v>0.50899354479540837</v>
      </c>
      <c r="U3692">
        <v>0.72228422219232946</v>
      </c>
      <c r="V3692">
        <v>5.4895833333333321</v>
      </c>
      <c r="W3692">
        <v>43</v>
      </c>
      <c r="X3692">
        <v>202.51557421451781</v>
      </c>
      <c r="Y3692">
        <v>186.921875</v>
      </c>
      <c r="Z3692">
        <v>186.921875</v>
      </c>
      <c r="AA3692">
        <v>31.172882189242252</v>
      </c>
      <c r="AB3692">
        <v>0</v>
      </c>
    </row>
    <row r="3693" spans="1:29">
      <c r="A3693">
        <v>10</v>
      </c>
      <c r="B3693">
        <v>921</v>
      </c>
      <c r="C3693">
        <v>1997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44</v>
      </c>
      <c r="N3693">
        <v>99</v>
      </c>
      <c r="O3693">
        <v>99</v>
      </c>
      <c r="P3693">
        <v>9999</v>
      </c>
      <c r="Q3693">
        <v>229</v>
      </c>
      <c r="R3693">
        <v>266.5</v>
      </c>
      <c r="S3693">
        <v>266.5</v>
      </c>
      <c r="T3693">
        <v>0.70649364420821004</v>
      </c>
      <c r="U3693">
        <v>0.98933356324709365</v>
      </c>
      <c r="V3693">
        <v>5.0281425891181968</v>
      </c>
      <c r="W3693">
        <v>44.247654784240154</v>
      </c>
      <c r="X3693">
        <v>199.84673519541249</v>
      </c>
      <c r="Y3693">
        <v>184.45853658536575</v>
      </c>
      <c r="Z3693">
        <v>184.45853658536575</v>
      </c>
      <c r="AA3693">
        <v>34.023852511100202</v>
      </c>
      <c r="AB3693">
        <v>3.291728666583849</v>
      </c>
      <c r="AC3693">
        <v>4.0557687939606684</v>
      </c>
    </row>
    <row r="3694" spans="1:29">
      <c r="A3694">
        <v>10</v>
      </c>
      <c r="B3694">
        <v>922</v>
      </c>
      <c r="C3694">
        <v>1997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45</v>
      </c>
      <c r="N3694">
        <v>99</v>
      </c>
      <c r="O3694">
        <v>99</v>
      </c>
      <c r="P3694">
        <v>9999</v>
      </c>
      <c r="Q3694">
        <v>261</v>
      </c>
      <c r="R3694">
        <v>313</v>
      </c>
      <c r="S3694">
        <v>313</v>
      </c>
      <c r="T3694">
        <v>0.82976551833834811</v>
      </c>
      <c r="U3694">
        <v>1.1374391616069144</v>
      </c>
      <c r="V3694">
        <v>8.9233226837060684</v>
      </c>
      <c r="W3694">
        <v>45.287539936102242</v>
      </c>
      <c r="X3694">
        <v>195.62996064368519</v>
      </c>
      <c r="Y3694">
        <v>180.56645367412145</v>
      </c>
      <c r="Z3694">
        <v>180.56645367412145</v>
      </c>
      <c r="AA3694">
        <v>31.22772779550548</v>
      </c>
      <c r="AB3694">
        <v>3.5856126268389326</v>
      </c>
      <c r="AC3694">
        <v>6.6340455136663188</v>
      </c>
    </row>
    <row r="3695" spans="1:29">
      <c r="A3695">
        <v>10</v>
      </c>
      <c r="B3695">
        <v>923</v>
      </c>
      <c r="C3695">
        <v>1997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46</v>
      </c>
      <c r="N3695">
        <v>99</v>
      </c>
      <c r="O3695">
        <v>99</v>
      </c>
      <c r="P3695">
        <v>9999</v>
      </c>
      <c r="Q3695">
        <v>295</v>
      </c>
      <c r="R3695">
        <v>347.75</v>
      </c>
      <c r="S3695">
        <v>347.75</v>
      </c>
      <c r="T3695">
        <v>0.92188804793022561</v>
      </c>
      <c r="U3695">
        <v>1.2612492512306153</v>
      </c>
      <c r="V3695">
        <v>8.8138030194104999</v>
      </c>
      <c r="W3695">
        <v>46.165348670021558</v>
      </c>
      <c r="X3695">
        <v>195.24742326658071</v>
      </c>
      <c r="Y3695">
        <v>180.21337167505396</v>
      </c>
      <c r="Z3695">
        <v>180.21337167505396</v>
      </c>
      <c r="AA3695">
        <v>29.003404503056377</v>
      </c>
      <c r="AB3695">
        <v>2.5621397559166401</v>
      </c>
      <c r="AC3695">
        <v>10.870331083516696</v>
      </c>
    </row>
    <row r="3696" spans="1:29">
      <c r="A3696">
        <v>10</v>
      </c>
      <c r="B3696">
        <v>924</v>
      </c>
      <c r="C3696">
        <v>1997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47</v>
      </c>
      <c r="N3696">
        <v>99</v>
      </c>
      <c r="O3696">
        <v>99</v>
      </c>
      <c r="P3696">
        <v>9999</v>
      </c>
      <c r="Q3696">
        <v>369</v>
      </c>
      <c r="R3696">
        <v>478.5</v>
      </c>
      <c r="S3696">
        <v>478.5</v>
      </c>
      <c r="T3696">
        <v>1.268507349919807</v>
      </c>
      <c r="U3696">
        <v>1.6818018508862771</v>
      </c>
      <c r="V3696">
        <v>8.0083594566353185</v>
      </c>
      <c r="W3696">
        <v>47.049111807732494</v>
      </c>
      <c r="X3696">
        <v>189.21014229416377</v>
      </c>
      <c r="Y3696">
        <v>174.64096133751329</v>
      </c>
      <c r="Z3696">
        <v>174.64096133751329</v>
      </c>
      <c r="AA3696">
        <v>30.159716160942132</v>
      </c>
      <c r="AB3696">
        <v>1.5185002449024525</v>
      </c>
      <c r="AC3696">
        <v>-1.8059706278393968</v>
      </c>
    </row>
    <row r="3697" spans="1:29">
      <c r="A3697">
        <v>10</v>
      </c>
      <c r="B3697">
        <v>925</v>
      </c>
      <c r="C3697">
        <v>1997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48</v>
      </c>
      <c r="N3697">
        <v>99</v>
      </c>
      <c r="O3697">
        <v>99</v>
      </c>
      <c r="P3697">
        <v>9999</v>
      </c>
      <c r="Q3697">
        <v>480</v>
      </c>
      <c r="R3697">
        <v>621</v>
      </c>
      <c r="S3697">
        <v>621</v>
      </c>
      <c r="T3697">
        <v>1.6462759964476485</v>
      </c>
      <c r="U3697">
        <v>2.1494944191574188</v>
      </c>
      <c r="V3697">
        <v>8.4621578099838946</v>
      </c>
      <c r="W3697">
        <v>48.077294685990339</v>
      </c>
      <c r="X3697">
        <v>186.33577757888835</v>
      </c>
      <c r="Y3697">
        <v>171.98792270531388</v>
      </c>
      <c r="Z3697">
        <v>171.98792270531388</v>
      </c>
      <c r="AA3697">
        <v>29.938475544140555</v>
      </c>
      <c r="AB3697">
        <v>1.9246221600755713</v>
      </c>
      <c r="AC3697">
        <v>5.5149793926276942</v>
      </c>
    </row>
    <row r="3698" spans="1:29">
      <c r="A3698">
        <v>10</v>
      </c>
      <c r="B3698">
        <v>926</v>
      </c>
      <c r="C3698">
        <v>1997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49</v>
      </c>
      <c r="N3698">
        <v>99</v>
      </c>
      <c r="O3698">
        <v>99</v>
      </c>
      <c r="P3698">
        <v>9999</v>
      </c>
      <c r="Q3698">
        <v>628</v>
      </c>
      <c r="R3698">
        <v>847.5</v>
      </c>
      <c r="S3698">
        <v>847.5</v>
      </c>
      <c r="T3698">
        <v>2.2467293188234829</v>
      </c>
      <c r="U3698">
        <v>2.8541788878791254</v>
      </c>
      <c r="V3698">
        <v>8.6961651917404108</v>
      </c>
      <c r="W3698">
        <v>49.317994100294989</v>
      </c>
      <c r="X3698">
        <v>181.29799902204263</v>
      </c>
      <c r="Y3698">
        <v>167.33805309734512</v>
      </c>
      <c r="Z3698">
        <v>167.33805309734512</v>
      </c>
      <c r="AA3698">
        <v>28.786931806242944</v>
      </c>
      <c r="AB3698">
        <v>3.9345381770459658</v>
      </c>
      <c r="AC3698">
        <v>4.7596256128091836</v>
      </c>
    </row>
    <row r="3699" spans="1:29">
      <c r="A3699">
        <v>10</v>
      </c>
      <c r="B3699">
        <v>927</v>
      </c>
      <c r="C3699">
        <v>1997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50</v>
      </c>
      <c r="N3699">
        <v>99</v>
      </c>
      <c r="O3699">
        <v>99</v>
      </c>
      <c r="P3699">
        <v>9999</v>
      </c>
      <c r="Q3699">
        <v>799</v>
      </c>
      <c r="R3699">
        <v>1128.5</v>
      </c>
      <c r="S3699">
        <v>1128.5</v>
      </c>
      <c r="T3699">
        <v>2.9916625796959302</v>
      </c>
      <c r="U3699">
        <v>3.7321660862873776</v>
      </c>
      <c r="V3699">
        <v>11.819229065130704</v>
      </c>
      <c r="W3699">
        <v>50.155073105892782</v>
      </c>
      <c r="X3699">
        <v>178.03727034851499</v>
      </c>
      <c r="Y3699">
        <v>164.32840053167936</v>
      </c>
      <c r="Z3699">
        <v>164.32840053167936</v>
      </c>
      <c r="AA3699">
        <v>30.015817640152779</v>
      </c>
      <c r="AB3699">
        <v>2.7802171905209381</v>
      </c>
      <c r="AC3699">
        <v>6.7561513632156718</v>
      </c>
    </row>
    <row r="3700" spans="1:29">
      <c r="A3700">
        <v>10</v>
      </c>
      <c r="B3700">
        <v>928</v>
      </c>
      <c r="C3700">
        <v>1997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51</v>
      </c>
      <c r="N3700">
        <v>99</v>
      </c>
      <c r="O3700">
        <v>99</v>
      </c>
      <c r="P3700">
        <v>9999</v>
      </c>
      <c r="Q3700">
        <v>893</v>
      </c>
      <c r="R3700">
        <v>1329.5</v>
      </c>
      <c r="S3700">
        <v>1331.5</v>
      </c>
      <c r="T3700">
        <v>3.5245151969036224</v>
      </c>
      <c r="U3700">
        <v>4.3233205729586128</v>
      </c>
      <c r="V3700">
        <v>11.475742760436258</v>
      </c>
      <c r="W3700">
        <v>50.980848666917026</v>
      </c>
      <c r="X3700">
        <v>175.05746138240644</v>
      </c>
      <c r="Y3700">
        <v>161.5780368559607</v>
      </c>
      <c r="Z3700">
        <v>161.33533608711963</v>
      </c>
      <c r="AA3700">
        <v>28.333968054761502</v>
      </c>
      <c r="AB3700">
        <v>3.2777326135604374</v>
      </c>
      <c r="AC3700">
        <v>13.839748335243071</v>
      </c>
    </row>
    <row r="3701" spans="1:29">
      <c r="A3701">
        <v>10</v>
      </c>
      <c r="B3701">
        <v>929</v>
      </c>
      <c r="C3701">
        <v>1997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52</v>
      </c>
      <c r="N3701">
        <v>99</v>
      </c>
      <c r="O3701">
        <v>99</v>
      </c>
      <c r="P3701">
        <v>9999</v>
      </c>
      <c r="Q3701">
        <v>1101</v>
      </c>
      <c r="R3701">
        <v>1723.5</v>
      </c>
      <c r="S3701">
        <v>1723.5</v>
      </c>
      <c r="T3701">
        <v>4.569012366952534</v>
      </c>
      <c r="U3701">
        <v>5.4741109940880159</v>
      </c>
      <c r="V3701">
        <v>11.994197853205684</v>
      </c>
      <c r="W3701">
        <v>52.10559907165652</v>
      </c>
      <c r="X3701">
        <v>170.98335701652741</v>
      </c>
      <c r="Y3701">
        <v>157.81763852625468</v>
      </c>
      <c r="Z3701">
        <v>157.81763852625468</v>
      </c>
      <c r="AA3701">
        <v>27.766990541470605</v>
      </c>
      <c r="AB3701">
        <v>2.3409401022247343</v>
      </c>
      <c r="AC3701">
        <v>2.7125031843421556</v>
      </c>
    </row>
    <row r="3702" spans="1:29">
      <c r="A3702">
        <v>10</v>
      </c>
      <c r="B3702">
        <v>930</v>
      </c>
      <c r="C3702">
        <v>1997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53</v>
      </c>
      <c r="N3702">
        <v>99</v>
      </c>
      <c r="O3702">
        <v>99</v>
      </c>
      <c r="P3702">
        <v>9999</v>
      </c>
      <c r="Q3702">
        <v>1218</v>
      </c>
      <c r="R3702">
        <v>2008.25</v>
      </c>
      <c r="S3702">
        <v>2008.25</v>
      </c>
      <c r="T3702">
        <v>5.3238869079967666</v>
      </c>
      <c r="U3702">
        <v>6.2127008998274063</v>
      </c>
      <c r="V3702">
        <v>11.984563674841279</v>
      </c>
      <c r="W3702">
        <v>53.098966762106322</v>
      </c>
      <c r="X3702">
        <v>166.53832734121227</v>
      </c>
      <c r="Y3702">
        <v>153.71487613593948</v>
      </c>
      <c r="Z3702">
        <v>153.71487613593948</v>
      </c>
      <c r="AA3702">
        <v>27.689815662123198</v>
      </c>
      <c r="AB3702">
        <v>2.2365871915348663</v>
      </c>
      <c r="AC3702">
        <v>6.1706142727337712</v>
      </c>
    </row>
    <row r="3703" spans="1:29">
      <c r="A3703">
        <v>10</v>
      </c>
      <c r="B3703">
        <v>931</v>
      </c>
      <c r="C3703">
        <v>1997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54</v>
      </c>
      <c r="N3703">
        <v>99</v>
      </c>
      <c r="O3703">
        <v>99</v>
      </c>
      <c r="P3703">
        <v>9999</v>
      </c>
      <c r="Q3703">
        <v>1409</v>
      </c>
      <c r="R3703">
        <v>2461.75</v>
      </c>
      <c r="S3703">
        <v>2461.75</v>
      </c>
      <c r="T3703">
        <v>6.5261190567713356</v>
      </c>
      <c r="U3703">
        <v>7.3968533693595884</v>
      </c>
      <c r="V3703">
        <v>12.413120747435764</v>
      </c>
      <c r="W3703">
        <v>54.093226363359378</v>
      </c>
      <c r="X3703">
        <v>161.75383695569306</v>
      </c>
      <c r="Y3703">
        <v>149.29879151010439</v>
      </c>
      <c r="Z3703">
        <v>149.29879151010439</v>
      </c>
      <c r="AA3703">
        <v>26.711396615400368</v>
      </c>
      <c r="AB3703">
        <v>2.1972965053468578</v>
      </c>
      <c r="AC3703">
        <v>1.2500263312355782</v>
      </c>
    </row>
    <row r="3704" spans="1:29">
      <c r="A3704">
        <v>10</v>
      </c>
      <c r="B3704">
        <v>932</v>
      </c>
      <c r="C3704">
        <v>1997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55</v>
      </c>
      <c r="N3704">
        <v>99</v>
      </c>
      <c r="O3704">
        <v>99</v>
      </c>
      <c r="P3704">
        <v>9999</v>
      </c>
      <c r="Q3704">
        <v>1570</v>
      </c>
      <c r="R3704">
        <v>2967.5</v>
      </c>
      <c r="S3704">
        <v>2967.5</v>
      </c>
      <c r="T3704">
        <v>7.8668663759394528</v>
      </c>
      <c r="U3704">
        <v>8.6280954937466419</v>
      </c>
      <c r="V3704">
        <v>16.222072451558549</v>
      </c>
      <c r="W3704">
        <v>55.064869418702621</v>
      </c>
      <c r="X3704">
        <v>156.52212803748827</v>
      </c>
      <c r="Y3704">
        <v>144.46992417860145</v>
      </c>
      <c r="Z3704">
        <v>144.46992417860145</v>
      </c>
      <c r="AA3704">
        <v>26.346736501075277</v>
      </c>
      <c r="AB3704">
        <v>1.8877526286990749</v>
      </c>
      <c r="AC3704">
        <v>-0.15817964411223101</v>
      </c>
    </row>
    <row r="3705" spans="1:29">
      <c r="A3705">
        <v>10</v>
      </c>
      <c r="B3705">
        <v>933</v>
      </c>
      <c r="C3705">
        <v>1997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56</v>
      </c>
      <c r="N3705">
        <v>99</v>
      </c>
      <c r="O3705">
        <v>99</v>
      </c>
      <c r="P3705">
        <v>9999</v>
      </c>
      <c r="Q3705">
        <v>1625</v>
      </c>
      <c r="R3705">
        <v>3172</v>
      </c>
      <c r="S3705">
        <v>3173</v>
      </c>
      <c r="T3705">
        <v>8.4089975213074748</v>
      </c>
      <c r="U3705">
        <v>9.0753727505019395</v>
      </c>
      <c r="V3705">
        <v>15.778373266078182</v>
      </c>
      <c r="W3705">
        <v>56.017648912700921</v>
      </c>
      <c r="X3705">
        <v>154.02202232699705</v>
      </c>
      <c r="Y3705">
        <v>142.16232660781824</v>
      </c>
      <c r="Z3705">
        <v>142.11752284903861</v>
      </c>
      <c r="AA3705">
        <v>25.394494886529724</v>
      </c>
      <c r="AB3705">
        <v>1.9882265869073421</v>
      </c>
      <c r="AC3705">
        <v>4.1101257035799525</v>
      </c>
    </row>
    <row r="3706" spans="1:29">
      <c r="A3706">
        <v>10</v>
      </c>
      <c r="B3706">
        <v>934</v>
      </c>
      <c r="C3706">
        <v>1997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57</v>
      </c>
      <c r="N3706">
        <v>99</v>
      </c>
      <c r="O3706">
        <v>99</v>
      </c>
      <c r="P3706">
        <v>9999</v>
      </c>
      <c r="Q3706">
        <v>1596</v>
      </c>
      <c r="R3706">
        <v>3275.25</v>
      </c>
      <c r="S3706">
        <v>3277.25</v>
      </c>
      <c r="T3706">
        <v>8.6827141020372984</v>
      </c>
      <c r="U3706">
        <v>9.1415413833901251</v>
      </c>
      <c r="V3706">
        <v>15.702923440958704</v>
      </c>
      <c r="W3706">
        <v>57.030437104279514</v>
      </c>
      <c r="X3706">
        <v>150.25415922283239</v>
      </c>
      <c r="Y3706">
        <v>138.68458896267441</v>
      </c>
      <c r="Z3706">
        <v>138.59995422991821</v>
      </c>
      <c r="AA3706">
        <v>24.864893929675524</v>
      </c>
      <c r="AB3706">
        <v>2.7417217837921526</v>
      </c>
      <c r="AC3706">
        <v>9.8253424077726024</v>
      </c>
    </row>
    <row r="3707" spans="1:29">
      <c r="A3707">
        <v>10</v>
      </c>
      <c r="B3707">
        <v>935</v>
      </c>
      <c r="C3707">
        <v>1997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58</v>
      </c>
      <c r="N3707">
        <v>99</v>
      </c>
      <c r="O3707">
        <v>99</v>
      </c>
      <c r="P3707">
        <v>9999</v>
      </c>
      <c r="Q3707">
        <v>1633</v>
      </c>
      <c r="R3707">
        <v>3259</v>
      </c>
      <c r="S3707">
        <v>3259</v>
      </c>
      <c r="T3707">
        <v>8.6396352212928988</v>
      </c>
      <c r="U3707">
        <v>8.865413427366132</v>
      </c>
      <c r="V3707">
        <v>16.33415158023934</v>
      </c>
      <c r="W3707">
        <v>58.053390610616752</v>
      </c>
      <c r="X3707">
        <v>146.44217180724951</v>
      </c>
      <c r="Y3707">
        <v>135.1661245780914</v>
      </c>
      <c r="Z3707">
        <v>135.1661245780914</v>
      </c>
      <c r="AA3707">
        <v>24.159345218462619</v>
      </c>
      <c r="AB3707">
        <v>1.7589215043514723</v>
      </c>
      <c r="AC3707">
        <v>1.6627245598757596</v>
      </c>
    </row>
    <row r="3708" spans="1:29">
      <c r="A3708">
        <v>10</v>
      </c>
      <c r="B3708">
        <v>936</v>
      </c>
      <c r="C3708">
        <v>1997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59</v>
      </c>
      <c r="N3708">
        <v>99</v>
      </c>
      <c r="O3708">
        <v>99</v>
      </c>
      <c r="P3708">
        <v>9999</v>
      </c>
      <c r="Q3708">
        <v>1488</v>
      </c>
      <c r="R3708">
        <v>2972.5</v>
      </c>
      <c r="S3708">
        <v>2973.5</v>
      </c>
      <c r="T3708">
        <v>7.8801214161684996</v>
      </c>
      <c r="U3708">
        <v>7.9294305633474815</v>
      </c>
      <c r="V3708">
        <v>15.608410428931878</v>
      </c>
      <c r="W3708">
        <v>59.009920968555562</v>
      </c>
      <c r="X3708">
        <v>143.60569576480688</v>
      </c>
      <c r="Y3708">
        <v>132.54805719091672</v>
      </c>
      <c r="Z3708">
        <v>132.50348074659485</v>
      </c>
      <c r="AA3708">
        <v>23.504150655234461</v>
      </c>
      <c r="AB3708">
        <v>2.0241693574982027</v>
      </c>
      <c r="AC3708">
        <v>5.4987890872954175</v>
      </c>
    </row>
    <row r="3709" spans="1:29">
      <c r="A3709">
        <v>10</v>
      </c>
      <c r="B3709">
        <v>937</v>
      </c>
      <c r="C3709">
        <v>1997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60</v>
      </c>
      <c r="N3709">
        <v>99</v>
      </c>
      <c r="O3709">
        <v>99</v>
      </c>
      <c r="P3709">
        <v>9999</v>
      </c>
      <c r="Q3709">
        <v>1309</v>
      </c>
      <c r="R3709">
        <v>2554</v>
      </c>
      <c r="S3709">
        <v>2554</v>
      </c>
      <c r="T3709">
        <v>6.7706745489972562</v>
      </c>
      <c r="U3709">
        <v>6.6267771122139267</v>
      </c>
      <c r="V3709">
        <v>19.382537196554424</v>
      </c>
      <c r="W3709">
        <v>60.023492560689114</v>
      </c>
      <c r="X3709">
        <v>139.67960525031984</v>
      </c>
      <c r="Y3709">
        <v>128.92427564604523</v>
      </c>
      <c r="Z3709">
        <v>128.92427564604523</v>
      </c>
      <c r="AA3709">
        <v>22.874381385527681</v>
      </c>
      <c r="AB3709">
        <v>1.1870137913853964</v>
      </c>
      <c r="AC3709">
        <v>-8.862210905174106E-2</v>
      </c>
    </row>
    <row r="3710" spans="1:29">
      <c r="A3710">
        <v>10</v>
      </c>
      <c r="B3710">
        <v>938</v>
      </c>
      <c r="C3710">
        <v>1997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61</v>
      </c>
      <c r="N3710">
        <v>99</v>
      </c>
      <c r="O3710">
        <v>99</v>
      </c>
      <c r="P3710">
        <v>9999</v>
      </c>
      <c r="Q3710">
        <v>1076</v>
      </c>
      <c r="R3710">
        <v>1879</v>
      </c>
      <c r="S3710">
        <v>1879</v>
      </c>
      <c r="T3710">
        <v>4.9812441180758995</v>
      </c>
      <c r="U3710">
        <v>4.761835185161484</v>
      </c>
      <c r="V3710">
        <v>18.569451836083029</v>
      </c>
      <c r="W3710">
        <v>61</v>
      </c>
      <c r="X3710">
        <v>136.42661635675611</v>
      </c>
      <c r="Y3710">
        <v>125.92176689728576</v>
      </c>
      <c r="Z3710">
        <v>125.92176689728576</v>
      </c>
      <c r="AA3710">
        <v>22.833655353059633</v>
      </c>
      <c r="AB3710">
        <v>0</v>
      </c>
    </row>
    <row r="3711" spans="1:29">
      <c r="A3711">
        <v>10</v>
      </c>
      <c r="B3711">
        <v>939</v>
      </c>
      <c r="C3711">
        <v>1997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62</v>
      </c>
      <c r="N3711">
        <v>99</v>
      </c>
      <c r="O3711">
        <v>99</v>
      </c>
      <c r="P3711">
        <v>9999</v>
      </c>
      <c r="Q3711">
        <v>752</v>
      </c>
      <c r="R3711">
        <v>1160</v>
      </c>
      <c r="S3711">
        <v>1160</v>
      </c>
      <c r="T3711">
        <v>3.0751693331389274</v>
      </c>
      <c r="U3711">
        <v>2.9160406628568309</v>
      </c>
      <c r="V3711">
        <v>19.120689655172409</v>
      </c>
      <c r="W3711">
        <v>62</v>
      </c>
      <c r="X3711">
        <v>135.3278290432246</v>
      </c>
      <c r="Y3711">
        <v>124.90758620689658</v>
      </c>
      <c r="Z3711">
        <v>124.90758620689658</v>
      </c>
      <c r="AA3711">
        <v>22.597650420307279</v>
      </c>
      <c r="AB3711">
        <v>0</v>
      </c>
    </row>
    <row r="3712" spans="1:29">
      <c r="A3712">
        <v>10</v>
      </c>
      <c r="B3712">
        <v>940</v>
      </c>
      <c r="C3712">
        <v>1997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63</v>
      </c>
      <c r="N3712">
        <v>99</v>
      </c>
      <c r="O3712">
        <v>99</v>
      </c>
      <c r="P3712">
        <v>9999</v>
      </c>
      <c r="Q3712">
        <v>428</v>
      </c>
      <c r="R3712">
        <v>551</v>
      </c>
      <c r="S3712">
        <v>551</v>
      </c>
      <c r="T3712">
        <v>1.4607054332409894</v>
      </c>
      <c r="U3712">
        <v>1.3840591032928629</v>
      </c>
      <c r="V3712">
        <v>18.934664246823953</v>
      </c>
      <c r="W3712">
        <v>63</v>
      </c>
      <c r="X3712">
        <v>135.2242450936246</v>
      </c>
      <c r="Y3712">
        <v>124.81197822141556</v>
      </c>
      <c r="Z3712">
        <v>124.81197822141556</v>
      </c>
      <c r="AA3712">
        <v>21.71274772319256</v>
      </c>
      <c r="AB3712">
        <v>0</v>
      </c>
    </row>
    <row r="3713" spans="1:29">
      <c r="A3713">
        <v>10</v>
      </c>
      <c r="B3713">
        <v>941</v>
      </c>
      <c r="C3713">
        <v>1997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64</v>
      </c>
      <c r="N3713">
        <v>99</v>
      </c>
      <c r="O3713">
        <v>99</v>
      </c>
      <c r="P3713">
        <v>9999</v>
      </c>
      <c r="Q3713">
        <v>202</v>
      </c>
      <c r="R3713">
        <v>234</v>
      </c>
      <c r="S3713">
        <v>234</v>
      </c>
      <c r="T3713">
        <v>0.62033588271940421</v>
      </c>
      <c r="U3713">
        <v>0.58877363951792527</v>
      </c>
      <c r="V3713">
        <v>19.452991452991451</v>
      </c>
      <c r="W3713">
        <v>64</v>
      </c>
      <c r="X3713">
        <v>135.45156540822848</v>
      </c>
      <c r="Y3713">
        <v>125.0217948717949</v>
      </c>
      <c r="Z3713">
        <v>125.0217948717949</v>
      </c>
      <c r="AA3713">
        <v>22.649414517267687</v>
      </c>
      <c r="AB3713">
        <v>0</v>
      </c>
    </row>
    <row r="3714" spans="1:29">
      <c r="A3714">
        <v>10</v>
      </c>
      <c r="B3714">
        <v>942</v>
      </c>
      <c r="C3714">
        <v>1997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65</v>
      </c>
      <c r="N3714">
        <v>99</v>
      </c>
      <c r="O3714">
        <v>99</v>
      </c>
      <c r="P3714">
        <v>9999</v>
      </c>
      <c r="Q3714">
        <v>95</v>
      </c>
      <c r="R3714">
        <v>103</v>
      </c>
      <c r="S3714">
        <v>103</v>
      </c>
      <c r="T3714">
        <v>0.27305382871837008</v>
      </c>
      <c r="U3714">
        <v>0.25688998650705713</v>
      </c>
      <c r="V3714">
        <v>20.184466019417474</v>
      </c>
      <c r="W3714">
        <v>65</v>
      </c>
      <c r="X3714">
        <v>134.26458677381689</v>
      </c>
      <c r="Y3714">
        <v>123.92621359223304</v>
      </c>
      <c r="Z3714">
        <v>123.92621359223304</v>
      </c>
      <c r="AA3714">
        <v>18.463035551599216</v>
      </c>
      <c r="AB3714">
        <v>0</v>
      </c>
    </row>
    <row r="3715" spans="1:29">
      <c r="A3715">
        <v>10</v>
      </c>
      <c r="B3715">
        <v>943</v>
      </c>
      <c r="C3715">
        <v>1997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66</v>
      </c>
      <c r="N3715">
        <v>99</v>
      </c>
      <c r="O3715">
        <v>99</v>
      </c>
      <c r="P3715">
        <v>9999</v>
      </c>
    </row>
    <row r="3716" spans="1:29">
      <c r="A3716">
        <v>10</v>
      </c>
      <c r="B3716">
        <v>944</v>
      </c>
      <c r="C3716">
        <v>1997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67</v>
      </c>
      <c r="N3716">
        <v>99</v>
      </c>
      <c r="O3716">
        <v>99</v>
      </c>
      <c r="P3716">
        <v>9999</v>
      </c>
    </row>
    <row r="3717" spans="1:29">
      <c r="A3717">
        <v>10</v>
      </c>
      <c r="B3717">
        <v>945</v>
      </c>
      <c r="C3717">
        <v>1997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68</v>
      </c>
      <c r="N3717">
        <v>99</v>
      </c>
      <c r="O3717">
        <v>99</v>
      </c>
      <c r="P3717">
        <v>9999</v>
      </c>
    </row>
    <row r="3718" spans="1:29">
      <c r="A3718">
        <v>10</v>
      </c>
      <c r="B3718">
        <v>946</v>
      </c>
      <c r="C3718">
        <v>1996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0</v>
      </c>
      <c r="N3718">
        <v>99</v>
      </c>
      <c r="O3718">
        <v>99</v>
      </c>
      <c r="P3718">
        <v>9999</v>
      </c>
      <c r="Q3718">
        <v>1024</v>
      </c>
      <c r="R3718">
        <v>2948.5</v>
      </c>
      <c r="S3718">
        <v>0</v>
      </c>
      <c r="T3718">
        <v>8.6330198001683591</v>
      </c>
      <c r="U3718">
        <v>0</v>
      </c>
      <c r="V3718">
        <v>33.386128539935562</v>
      </c>
      <c r="X3718">
        <v>136.40279474422911</v>
      </c>
      <c r="Y3718">
        <v>0</v>
      </c>
    </row>
    <row r="3719" spans="1:29">
      <c r="A3719">
        <v>10</v>
      </c>
      <c r="B3719">
        <v>947</v>
      </c>
      <c r="C3719">
        <v>1996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35</v>
      </c>
      <c r="N3719">
        <v>99</v>
      </c>
      <c r="O3719">
        <v>99</v>
      </c>
      <c r="P3719">
        <v>9999</v>
      </c>
      <c r="Q3719">
        <v>34</v>
      </c>
      <c r="R3719">
        <v>16</v>
      </c>
      <c r="S3719">
        <v>24</v>
      </c>
      <c r="T3719">
        <v>4.6846978735863562E-2</v>
      </c>
      <c r="U3719">
        <v>0.10308035291558264</v>
      </c>
      <c r="V3719">
        <v>8.5625</v>
      </c>
      <c r="W3719">
        <v>35</v>
      </c>
      <c r="X3719">
        <v>259.27681473456113</v>
      </c>
      <c r="Y3719">
        <v>288.20625000000001</v>
      </c>
      <c r="Z3719">
        <v>192.13750000000005</v>
      </c>
      <c r="AA3719">
        <v>43.450506446031845</v>
      </c>
      <c r="AB3719">
        <v>0</v>
      </c>
    </row>
    <row r="3720" spans="1:29">
      <c r="A3720">
        <v>10</v>
      </c>
      <c r="B3720">
        <v>948</v>
      </c>
      <c r="C3720">
        <v>1996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36</v>
      </c>
      <c r="N3720">
        <v>99</v>
      </c>
      <c r="O3720">
        <v>99</v>
      </c>
      <c r="P3720">
        <v>9999</v>
      </c>
      <c r="Q3720">
        <v>18</v>
      </c>
      <c r="R3720">
        <v>18</v>
      </c>
      <c r="S3720">
        <v>18</v>
      </c>
      <c r="T3720">
        <v>5.2702851077846488E-2</v>
      </c>
      <c r="U3720">
        <v>7.8859946005593276E-2</v>
      </c>
      <c r="V3720">
        <v>2</v>
      </c>
      <c r="W3720">
        <v>36</v>
      </c>
      <c r="X3720">
        <v>212.33899121223061</v>
      </c>
      <c r="Y3720">
        <v>195.98888888888888</v>
      </c>
      <c r="Z3720">
        <v>195.98888888888888</v>
      </c>
      <c r="AA3720">
        <v>26.561770541908245</v>
      </c>
      <c r="AB3720">
        <v>0</v>
      </c>
    </row>
    <row r="3721" spans="1:29">
      <c r="A3721">
        <v>10</v>
      </c>
      <c r="B3721">
        <v>949</v>
      </c>
      <c r="C3721">
        <v>1996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37</v>
      </c>
      <c r="N3721">
        <v>99</v>
      </c>
      <c r="O3721">
        <v>99</v>
      </c>
      <c r="P3721">
        <v>9999</v>
      </c>
      <c r="Q3721">
        <v>30</v>
      </c>
      <c r="R3721">
        <v>33</v>
      </c>
      <c r="S3721">
        <v>33</v>
      </c>
      <c r="T3721">
        <v>9.6621893642718573E-2</v>
      </c>
      <c r="U3721">
        <v>0.1503945322101681</v>
      </c>
      <c r="V3721">
        <v>2.0606060606060606</v>
      </c>
      <c r="W3721">
        <v>38.121212121212125</v>
      </c>
      <c r="X3721">
        <v>220.88381102465604</v>
      </c>
      <c r="Y3721">
        <v>203.87575757575763</v>
      </c>
      <c r="Z3721">
        <v>203.87575757575763</v>
      </c>
      <c r="AA3721">
        <v>31.663314307110998</v>
      </c>
      <c r="AB3721">
        <v>6.3425335524611182</v>
      </c>
      <c r="AC3721">
        <v>20.279871755147152</v>
      </c>
    </row>
    <row r="3722" spans="1:29">
      <c r="A3722">
        <v>10</v>
      </c>
      <c r="B3722">
        <v>950</v>
      </c>
      <c r="C3722">
        <v>1996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38</v>
      </c>
      <c r="N3722">
        <v>99</v>
      </c>
      <c r="O3722">
        <v>99</v>
      </c>
      <c r="P3722">
        <v>9999</v>
      </c>
      <c r="Q3722">
        <v>41</v>
      </c>
      <c r="R3722">
        <v>44</v>
      </c>
      <c r="S3722">
        <v>44</v>
      </c>
      <c r="T3722">
        <v>0.12882919152362479</v>
      </c>
      <c r="U3722">
        <v>0.19345700740297245</v>
      </c>
      <c r="V3722">
        <v>4.3409090909090908</v>
      </c>
      <c r="W3722">
        <v>38</v>
      </c>
      <c r="X3722">
        <v>213.09711415345225</v>
      </c>
      <c r="Y3722">
        <v>196.68863636363639</v>
      </c>
      <c r="Z3722">
        <v>196.68863636363639</v>
      </c>
      <c r="AA3722">
        <v>35.059762068820426</v>
      </c>
      <c r="AB3722">
        <v>0</v>
      </c>
    </row>
    <row r="3723" spans="1:29">
      <c r="A3723">
        <v>10</v>
      </c>
      <c r="B3723">
        <v>951</v>
      </c>
      <c r="C3723">
        <v>1996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39</v>
      </c>
      <c r="N3723">
        <v>99</v>
      </c>
      <c r="O3723">
        <v>99</v>
      </c>
      <c r="P3723">
        <v>9999</v>
      </c>
      <c r="Q3723">
        <v>50</v>
      </c>
      <c r="R3723">
        <v>52</v>
      </c>
      <c r="S3723">
        <v>52</v>
      </c>
      <c r="T3723">
        <v>0.15225268089155652</v>
      </c>
      <c r="U3723">
        <v>0.22458922771081011</v>
      </c>
      <c r="V3723">
        <v>2</v>
      </c>
      <c r="W3723">
        <v>39</v>
      </c>
      <c r="X3723">
        <v>209.32994416201348</v>
      </c>
      <c r="Y3723">
        <v>193.21153846153857</v>
      </c>
      <c r="Z3723">
        <v>193.21153846153857</v>
      </c>
      <c r="AA3723">
        <v>34.111416168457751</v>
      </c>
      <c r="AB3723">
        <v>0</v>
      </c>
    </row>
    <row r="3724" spans="1:29">
      <c r="A3724">
        <v>10</v>
      </c>
      <c r="B3724">
        <v>952</v>
      </c>
      <c r="C3724">
        <v>1996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40</v>
      </c>
      <c r="N3724">
        <v>99</v>
      </c>
      <c r="O3724">
        <v>99</v>
      </c>
      <c r="P3724">
        <v>9999</v>
      </c>
      <c r="Q3724">
        <v>74</v>
      </c>
      <c r="R3724">
        <v>79</v>
      </c>
      <c r="S3724">
        <v>79</v>
      </c>
      <c r="T3724">
        <v>0.23130695750832639</v>
      </c>
      <c r="U3724">
        <v>0.33345699488481101</v>
      </c>
      <c r="V3724">
        <v>5</v>
      </c>
      <c r="W3724">
        <v>40</v>
      </c>
      <c r="X3724">
        <v>204.57780764430785</v>
      </c>
      <c r="Y3724">
        <v>188.82531645569625</v>
      </c>
      <c r="Z3724">
        <v>188.82531645569625</v>
      </c>
      <c r="AA3724">
        <v>33.191418245580103</v>
      </c>
      <c r="AB3724">
        <v>0</v>
      </c>
    </row>
    <row r="3725" spans="1:29">
      <c r="A3725">
        <v>10</v>
      </c>
      <c r="B3725">
        <v>953</v>
      </c>
      <c r="C3725">
        <v>1996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41</v>
      </c>
      <c r="N3725">
        <v>99</v>
      </c>
      <c r="O3725">
        <v>99</v>
      </c>
      <c r="P3725">
        <v>9999</v>
      </c>
      <c r="Q3725">
        <v>91</v>
      </c>
      <c r="R3725">
        <v>100</v>
      </c>
      <c r="S3725">
        <v>100</v>
      </c>
      <c r="T3725">
        <v>0.29279361709914731</v>
      </c>
      <c r="U3725">
        <v>0.41721020076358994</v>
      </c>
      <c r="V3725">
        <v>5.99</v>
      </c>
      <c r="W3725">
        <v>41.41</v>
      </c>
      <c r="X3725">
        <v>202.20910075839652</v>
      </c>
      <c r="Y3725">
        <v>186.63900000000001</v>
      </c>
      <c r="Z3725">
        <v>186.63900000000001</v>
      </c>
      <c r="AA3725">
        <v>32.118432075679046</v>
      </c>
      <c r="AB3725">
        <v>4.079448492137181</v>
      </c>
      <c r="AC3725">
        <v>3.523749481598311</v>
      </c>
    </row>
    <row r="3726" spans="1:29">
      <c r="A3726">
        <v>10</v>
      </c>
      <c r="B3726">
        <v>954</v>
      </c>
      <c r="C3726">
        <v>1996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42</v>
      </c>
      <c r="N3726">
        <v>99</v>
      </c>
      <c r="O3726">
        <v>99</v>
      </c>
      <c r="P3726">
        <v>9999</v>
      </c>
      <c r="Q3726">
        <v>133</v>
      </c>
      <c r="R3726">
        <v>142</v>
      </c>
      <c r="S3726">
        <v>142</v>
      </c>
      <c r="T3726">
        <v>0.41576693628078915</v>
      </c>
      <c r="U3726">
        <v>0.60555711585495764</v>
      </c>
      <c r="V3726">
        <v>5.7676056338028188</v>
      </c>
      <c r="W3726">
        <v>42.887323943661968</v>
      </c>
      <c r="X3726">
        <v>207.54505363709887</v>
      </c>
      <c r="Y3726">
        <v>190.77183098591536</v>
      </c>
      <c r="Z3726">
        <v>190.77183098591536</v>
      </c>
      <c r="AA3726">
        <v>29.878256181078793</v>
      </c>
    </row>
    <row r="3727" spans="1:29">
      <c r="A3727">
        <v>10</v>
      </c>
      <c r="B3727">
        <v>955</v>
      </c>
      <c r="C3727">
        <v>1996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43</v>
      </c>
      <c r="N3727">
        <v>99</v>
      </c>
      <c r="O3727">
        <v>99</v>
      </c>
      <c r="P3727">
        <v>9999</v>
      </c>
      <c r="Q3727">
        <v>148</v>
      </c>
      <c r="R3727">
        <v>176</v>
      </c>
      <c r="S3727">
        <v>176</v>
      </c>
      <c r="T3727">
        <v>0.51531676609449917</v>
      </c>
      <c r="U3727">
        <v>0.72843851763151712</v>
      </c>
      <c r="V3727">
        <v>5.0284090909090908</v>
      </c>
      <c r="W3727">
        <v>43.244318181818173</v>
      </c>
      <c r="X3727">
        <v>200.5977297350536</v>
      </c>
      <c r="Y3727">
        <v>185.15170454545452</v>
      </c>
      <c r="Z3727">
        <v>185.15170454545452</v>
      </c>
      <c r="AA3727">
        <v>28.269588893110111</v>
      </c>
      <c r="AB3727">
        <v>3.2320257493119144</v>
      </c>
      <c r="AC3727">
        <v>13.329436655850264</v>
      </c>
    </row>
    <row r="3728" spans="1:29">
      <c r="A3728">
        <v>10</v>
      </c>
      <c r="B3728">
        <v>956</v>
      </c>
      <c r="C3728">
        <v>1996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44</v>
      </c>
      <c r="N3728">
        <v>99</v>
      </c>
      <c r="O3728">
        <v>99</v>
      </c>
      <c r="P3728">
        <v>9999</v>
      </c>
      <c r="Q3728">
        <v>193</v>
      </c>
      <c r="R3728">
        <v>226</v>
      </c>
      <c r="S3728">
        <v>226</v>
      </c>
      <c r="T3728">
        <v>0.66171357464407277</v>
      </c>
      <c r="U3728">
        <v>0.91343682455018893</v>
      </c>
      <c r="V3728">
        <v>5.5044247787610621</v>
      </c>
      <c r="W3728">
        <v>44.778761061946902</v>
      </c>
      <c r="X3728">
        <v>196.93285649910356</v>
      </c>
      <c r="Y3728">
        <v>180.80796460176987</v>
      </c>
      <c r="Z3728">
        <v>180.80796460176987</v>
      </c>
      <c r="AA3728">
        <v>31.290271443494944</v>
      </c>
    </row>
    <row r="3729" spans="1:29">
      <c r="A3729">
        <v>10</v>
      </c>
      <c r="B3729">
        <v>957</v>
      </c>
      <c r="C3729">
        <v>1996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45</v>
      </c>
      <c r="N3729">
        <v>99</v>
      </c>
      <c r="O3729">
        <v>99</v>
      </c>
      <c r="P3729">
        <v>9999</v>
      </c>
      <c r="Q3729">
        <v>282</v>
      </c>
      <c r="R3729">
        <v>362</v>
      </c>
      <c r="S3729">
        <v>362</v>
      </c>
      <c r="T3729">
        <v>1.0599128938989133</v>
      </c>
      <c r="U3729">
        <v>1.4298243943378204</v>
      </c>
      <c r="V3729">
        <v>8.5690607734806647</v>
      </c>
      <c r="W3729">
        <v>45.37292817679559</v>
      </c>
      <c r="X3729">
        <v>192.01259405134596</v>
      </c>
      <c r="Y3729">
        <v>176.69392265193372</v>
      </c>
      <c r="Z3729">
        <v>176.69392265193372</v>
      </c>
      <c r="AA3729">
        <v>28.942195993431199</v>
      </c>
    </row>
    <row r="3730" spans="1:29">
      <c r="A3730">
        <v>10</v>
      </c>
      <c r="B3730">
        <v>958</v>
      </c>
      <c r="C3730">
        <v>1996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46</v>
      </c>
      <c r="N3730">
        <v>99</v>
      </c>
      <c r="O3730">
        <v>99</v>
      </c>
      <c r="P3730">
        <v>9999</v>
      </c>
      <c r="Q3730">
        <v>347</v>
      </c>
      <c r="R3730">
        <v>413.75</v>
      </c>
      <c r="S3730">
        <v>413.75</v>
      </c>
      <c r="T3730">
        <v>1.2114335907477218</v>
      </c>
      <c r="U3730">
        <v>1.60723356591183</v>
      </c>
      <c r="V3730">
        <v>8.0628398791540796</v>
      </c>
      <c r="W3730">
        <v>46.361329305135939</v>
      </c>
      <c r="X3730">
        <v>188.81212910743548</v>
      </c>
      <c r="Y3730">
        <v>173.77546827794561</v>
      </c>
      <c r="Z3730">
        <v>173.77546827794561</v>
      </c>
      <c r="AA3730">
        <v>28.348070234309443</v>
      </c>
    </row>
    <row r="3731" spans="1:29">
      <c r="A3731">
        <v>10</v>
      </c>
      <c r="B3731">
        <v>959</v>
      </c>
      <c r="C3731">
        <v>1996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47</v>
      </c>
      <c r="N3731">
        <v>99</v>
      </c>
      <c r="O3731">
        <v>99</v>
      </c>
      <c r="P3731">
        <v>9999</v>
      </c>
      <c r="Q3731">
        <v>428</v>
      </c>
      <c r="R3731">
        <v>529</v>
      </c>
      <c r="S3731">
        <v>529</v>
      </c>
      <c r="T3731">
        <v>1.5488782344544889</v>
      </c>
      <c r="U3731">
        <v>2.0121178484749889</v>
      </c>
      <c r="V3731">
        <v>8.2476370510396979</v>
      </c>
      <c r="W3731">
        <v>47.444234404536871</v>
      </c>
      <c r="X3731">
        <v>184.76796506829257</v>
      </c>
      <c r="Y3731">
        <v>170.15519848771277</v>
      </c>
      <c r="Z3731">
        <v>170.15519848771277</v>
      </c>
      <c r="AA3731">
        <v>28.189626864642111</v>
      </c>
    </row>
    <row r="3732" spans="1:29">
      <c r="A3732">
        <v>10</v>
      </c>
      <c r="B3732">
        <v>960</v>
      </c>
      <c r="C3732">
        <v>1996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48</v>
      </c>
      <c r="N3732">
        <v>99</v>
      </c>
      <c r="O3732">
        <v>99</v>
      </c>
      <c r="P3732">
        <v>9999</v>
      </c>
      <c r="Q3732">
        <v>510</v>
      </c>
      <c r="R3732">
        <v>658</v>
      </c>
      <c r="S3732">
        <v>658</v>
      </c>
      <c r="T3732">
        <v>1.9265820005123888</v>
      </c>
      <c r="U3732">
        <v>2.478222646409062</v>
      </c>
      <c r="V3732">
        <v>8.2203647416413368</v>
      </c>
      <c r="W3732">
        <v>48.437689969604861</v>
      </c>
      <c r="X3732">
        <v>183.04343244409185</v>
      </c>
      <c r="Y3732">
        <v>168.48525835866261</v>
      </c>
      <c r="Z3732">
        <v>168.48525835866261</v>
      </c>
      <c r="AA3732">
        <v>29.393069479791819</v>
      </c>
    </row>
    <row r="3733" spans="1:29">
      <c r="A3733">
        <v>10</v>
      </c>
      <c r="B3733">
        <v>961</v>
      </c>
      <c r="C3733">
        <v>1996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49</v>
      </c>
      <c r="N3733">
        <v>99</v>
      </c>
      <c r="O3733">
        <v>99</v>
      </c>
      <c r="P3733">
        <v>9999</v>
      </c>
      <c r="Q3733">
        <v>598</v>
      </c>
      <c r="R3733">
        <v>799.5</v>
      </c>
      <c r="S3733">
        <v>799.5</v>
      </c>
      <c r="T3733">
        <v>2.3408849687076816</v>
      </c>
      <c r="U3733">
        <v>2.9331885160890998</v>
      </c>
      <c r="V3733">
        <v>8.2926829268292686</v>
      </c>
      <c r="W3733">
        <v>49.398373983739837</v>
      </c>
      <c r="X3733">
        <v>178.3603918212697</v>
      </c>
      <c r="Y3733">
        <v>164.12282676672913</v>
      </c>
      <c r="Z3733">
        <v>164.12282676672913</v>
      </c>
      <c r="AA3733">
        <v>28.795404061652366</v>
      </c>
    </row>
    <row r="3734" spans="1:29">
      <c r="A3734">
        <v>10</v>
      </c>
      <c r="B3734">
        <v>962</v>
      </c>
      <c r="C3734">
        <v>1996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50</v>
      </c>
      <c r="N3734">
        <v>99</v>
      </c>
      <c r="O3734">
        <v>99</v>
      </c>
      <c r="P3734">
        <v>9999</v>
      </c>
      <c r="Q3734">
        <v>797</v>
      </c>
      <c r="R3734">
        <v>1122</v>
      </c>
      <c r="S3734">
        <v>1122</v>
      </c>
      <c r="T3734">
        <v>3.2851443838524319</v>
      </c>
      <c r="U3734">
        <v>4.0735438405236302</v>
      </c>
      <c r="V3734">
        <v>11.901960784313722</v>
      </c>
      <c r="W3734">
        <v>50.178253119429584</v>
      </c>
      <c r="X3734">
        <v>175.96460429931847</v>
      </c>
      <c r="Y3734">
        <v>162.41532976827091</v>
      </c>
      <c r="Z3734">
        <v>162.41532976827091</v>
      </c>
      <c r="AA3734">
        <v>30.120410114433206</v>
      </c>
      <c r="AB3734">
        <v>2.9800808373084662</v>
      </c>
      <c r="AC3734">
        <v>7.9701760043006979</v>
      </c>
    </row>
    <row r="3735" spans="1:29">
      <c r="A3735">
        <v>10</v>
      </c>
      <c r="B3735">
        <v>963</v>
      </c>
      <c r="C3735">
        <v>1996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51</v>
      </c>
      <c r="N3735">
        <v>99</v>
      </c>
      <c r="O3735">
        <v>99</v>
      </c>
      <c r="P3735">
        <v>9999</v>
      </c>
      <c r="Q3735">
        <v>919</v>
      </c>
      <c r="R3735">
        <v>1318</v>
      </c>
      <c r="S3735">
        <v>1318</v>
      </c>
      <c r="T3735">
        <v>3.8590198733667607</v>
      </c>
      <c r="U3735">
        <v>4.6621343769188011</v>
      </c>
      <c r="V3735">
        <v>11.684370257966618</v>
      </c>
      <c r="W3735">
        <v>51.077389984825501</v>
      </c>
      <c r="X3735">
        <v>171.44118357865199</v>
      </c>
      <c r="Y3735">
        <v>158.24021244309571</v>
      </c>
      <c r="Z3735">
        <v>158.24021244309571</v>
      </c>
      <c r="AA3735">
        <v>28.410213154558942</v>
      </c>
      <c r="AB3735">
        <v>1.9851700220255375</v>
      </c>
      <c r="AC3735">
        <v>9.9222381511297897</v>
      </c>
    </row>
    <row r="3736" spans="1:29">
      <c r="A3736">
        <v>10</v>
      </c>
      <c r="B3736">
        <v>964</v>
      </c>
      <c r="C3736">
        <v>1996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52</v>
      </c>
      <c r="N3736">
        <v>99</v>
      </c>
      <c r="O3736">
        <v>99</v>
      </c>
      <c r="P3736">
        <v>9999</v>
      </c>
      <c r="Q3736">
        <v>1100</v>
      </c>
      <c r="R3736">
        <v>1698.75</v>
      </c>
      <c r="S3736">
        <v>1698.75</v>
      </c>
      <c r="T3736">
        <v>4.9738315704717646</v>
      </c>
      <c r="U3736">
        <v>5.8852951035837551</v>
      </c>
      <c r="V3736">
        <v>12.34849153789551</v>
      </c>
      <c r="W3736">
        <v>52.007652685798398</v>
      </c>
      <c r="X3736">
        <v>167.91309013303251</v>
      </c>
      <c r="Y3736">
        <v>154.98378219278871</v>
      </c>
      <c r="Z3736">
        <v>154.98378219278871</v>
      </c>
      <c r="AA3736">
        <v>27.191679532182576</v>
      </c>
      <c r="AB3736">
        <v>0.36412633829313851</v>
      </c>
      <c r="AC3736">
        <v>0.71747818561029486</v>
      </c>
    </row>
    <row r="3737" spans="1:29">
      <c r="A3737">
        <v>10</v>
      </c>
      <c r="B3737">
        <v>965</v>
      </c>
      <c r="C3737">
        <v>1996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53</v>
      </c>
      <c r="N3737">
        <v>99</v>
      </c>
      <c r="O3737">
        <v>99</v>
      </c>
      <c r="P3737">
        <v>9999</v>
      </c>
      <c r="Q3737">
        <v>1209</v>
      </c>
      <c r="R3737">
        <v>1937.5</v>
      </c>
      <c r="S3737">
        <v>1937.5</v>
      </c>
      <c r="T3737">
        <v>5.6728763312959778</v>
      </c>
      <c r="U3737">
        <v>6.5298239383190788</v>
      </c>
      <c r="V3737">
        <v>11.619096774193549</v>
      </c>
      <c r="W3737">
        <v>53.123096774193563</v>
      </c>
      <c r="X3737">
        <v>163.457169817915</v>
      </c>
      <c r="Y3737">
        <v>150.76732903225786</v>
      </c>
      <c r="Z3737">
        <v>150.76732903225786</v>
      </c>
      <c r="AA3737">
        <v>26.641548941967255</v>
      </c>
    </row>
    <row r="3738" spans="1:29">
      <c r="A3738">
        <v>10</v>
      </c>
      <c r="B3738">
        <v>966</v>
      </c>
      <c r="C3738">
        <v>1996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54</v>
      </c>
      <c r="N3738">
        <v>99</v>
      </c>
      <c r="O3738">
        <v>99</v>
      </c>
      <c r="P3738">
        <v>9999</v>
      </c>
      <c r="Q3738">
        <v>1405</v>
      </c>
      <c r="R3738">
        <v>2416</v>
      </c>
      <c r="S3738">
        <v>2416</v>
      </c>
      <c r="T3738">
        <v>7.0738937891153997</v>
      </c>
      <c r="U3738">
        <v>7.9072128841209119</v>
      </c>
      <c r="V3738">
        <v>12.670115894039736</v>
      </c>
      <c r="W3738">
        <v>54.13410596026489</v>
      </c>
      <c r="X3738">
        <v>158.65617802587295</v>
      </c>
      <c r="Y3738">
        <v>146.411092715232</v>
      </c>
      <c r="Z3738">
        <v>146.411092715232</v>
      </c>
      <c r="AA3738">
        <v>26.501922511756327</v>
      </c>
      <c r="AB3738">
        <v>1.8981244739408287</v>
      </c>
      <c r="AC3738">
        <v>-0.45616247242673214</v>
      </c>
    </row>
    <row r="3739" spans="1:29">
      <c r="A3739">
        <v>10</v>
      </c>
      <c r="B3739">
        <v>967</v>
      </c>
      <c r="C3739">
        <v>1996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55</v>
      </c>
      <c r="N3739">
        <v>99</v>
      </c>
      <c r="O3739">
        <v>99</v>
      </c>
      <c r="P3739">
        <v>9999</v>
      </c>
      <c r="Q3739">
        <v>1574</v>
      </c>
      <c r="R3739">
        <v>2913</v>
      </c>
      <c r="S3739">
        <v>2913</v>
      </c>
      <c r="T3739">
        <v>8.5290780660981564</v>
      </c>
      <c r="U3739">
        <v>9.2751774427023506</v>
      </c>
      <c r="V3739">
        <v>15.35187092344662</v>
      </c>
      <c r="W3739">
        <v>55.037761757638179</v>
      </c>
      <c r="X3739">
        <v>154.3218857893722</v>
      </c>
      <c r="Y3739">
        <v>142.4391005835906</v>
      </c>
      <c r="Z3739">
        <v>142.4391005835906</v>
      </c>
      <c r="AA3739">
        <v>25.361776698062961</v>
      </c>
      <c r="AB3739">
        <v>1.4406494090375177</v>
      </c>
      <c r="AC3739">
        <v>5.5355666216175008</v>
      </c>
    </row>
    <row r="3740" spans="1:29">
      <c r="A3740">
        <v>10</v>
      </c>
      <c r="B3740">
        <v>968</v>
      </c>
      <c r="C3740">
        <v>1996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56</v>
      </c>
      <c r="N3740">
        <v>99</v>
      </c>
      <c r="O3740">
        <v>99</v>
      </c>
      <c r="P3740">
        <v>9999</v>
      </c>
      <c r="Q3740">
        <v>1606</v>
      </c>
      <c r="R3740">
        <v>2885.75</v>
      </c>
      <c r="S3740">
        <v>2885.75</v>
      </c>
      <c r="T3740">
        <v>8.449291805438639</v>
      </c>
      <c r="U3740">
        <v>8.9826503648015876</v>
      </c>
      <c r="V3740">
        <v>15.586589274885204</v>
      </c>
      <c r="W3740">
        <v>56.101879927228623</v>
      </c>
      <c r="X3740">
        <v>150.94453458634931</v>
      </c>
      <c r="Y3740">
        <v>139.24938057697324</v>
      </c>
      <c r="Z3740">
        <v>139.24938057697324</v>
      </c>
      <c r="AA3740">
        <v>24.601717776978575</v>
      </c>
    </row>
    <row r="3741" spans="1:29">
      <c r="A3741">
        <v>10</v>
      </c>
      <c r="B3741">
        <v>969</v>
      </c>
      <c r="C3741">
        <v>1996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57</v>
      </c>
      <c r="N3741">
        <v>99</v>
      </c>
      <c r="O3741">
        <v>99</v>
      </c>
      <c r="P3741">
        <v>9999</v>
      </c>
      <c r="Q3741">
        <v>1511</v>
      </c>
      <c r="R3741">
        <v>2917.5</v>
      </c>
      <c r="S3741">
        <v>2917.5</v>
      </c>
      <c r="T3741">
        <v>8.5422537788676216</v>
      </c>
      <c r="U3741">
        <v>8.8927476121383613</v>
      </c>
      <c r="V3741">
        <v>15.585261353898886</v>
      </c>
      <c r="W3741">
        <v>57.048843187660658</v>
      </c>
      <c r="X3741">
        <v>147.73074277183781</v>
      </c>
      <c r="Y3741">
        <v>136.35547557840621</v>
      </c>
      <c r="Z3741">
        <v>136.35547557840621</v>
      </c>
      <c r="AA3741">
        <v>23.852559077792204</v>
      </c>
      <c r="AB3741">
        <v>1.6678357352201929</v>
      </c>
      <c r="AC3741">
        <v>2.2694678038288285</v>
      </c>
    </row>
    <row r="3742" spans="1:29">
      <c r="A3742">
        <v>10</v>
      </c>
      <c r="B3742">
        <v>970</v>
      </c>
      <c r="C3742">
        <v>1996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58</v>
      </c>
      <c r="N3742">
        <v>99</v>
      </c>
      <c r="O3742">
        <v>99</v>
      </c>
      <c r="P3742">
        <v>9999</v>
      </c>
      <c r="Q3742">
        <v>1557</v>
      </c>
      <c r="R3742">
        <v>2924.5</v>
      </c>
      <c r="S3742">
        <v>2924.5</v>
      </c>
      <c r="T3742">
        <v>8.5627493320645609</v>
      </c>
      <c r="U3742">
        <v>8.6605424244513252</v>
      </c>
      <c r="V3742">
        <v>16.409642673961358</v>
      </c>
      <c r="W3742">
        <v>58.109078474952987</v>
      </c>
      <c r="X3742">
        <v>143.60103041013889</v>
      </c>
      <c r="Y3742">
        <v>132.47714139169079</v>
      </c>
      <c r="Z3742">
        <v>132.47714139169079</v>
      </c>
      <c r="AA3742">
        <v>23.526552420591209</v>
      </c>
    </row>
    <row r="3743" spans="1:29">
      <c r="A3743">
        <v>10</v>
      </c>
      <c r="B3743">
        <v>971</v>
      </c>
      <c r="C3743">
        <v>1996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59</v>
      </c>
      <c r="N3743">
        <v>99</v>
      </c>
      <c r="O3743">
        <v>99</v>
      </c>
      <c r="P3743">
        <v>9999</v>
      </c>
      <c r="Q3743">
        <v>1376</v>
      </c>
      <c r="R3743">
        <v>2591.5</v>
      </c>
      <c r="S3743">
        <v>2591.5</v>
      </c>
      <c r="T3743">
        <v>7.5877465871244016</v>
      </c>
      <c r="U3743">
        <v>7.5335234126725341</v>
      </c>
      <c r="V3743">
        <v>16.140073316612003</v>
      </c>
      <c r="W3743">
        <v>59.034150106116144</v>
      </c>
      <c r="X3743">
        <v>140.8940680100732</v>
      </c>
      <c r="Y3743">
        <v>130.04522477329709</v>
      </c>
      <c r="Z3743">
        <v>130.04522477329709</v>
      </c>
      <c r="AA3743">
        <v>22.120710354976765</v>
      </c>
      <c r="AB3743">
        <v>1.4190454647771731</v>
      </c>
      <c r="AC3743">
        <v>4.7819247960352689</v>
      </c>
    </row>
    <row r="3744" spans="1:29">
      <c r="A3744">
        <v>10</v>
      </c>
      <c r="B3744">
        <v>972</v>
      </c>
      <c r="C3744">
        <v>1996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60</v>
      </c>
      <c r="N3744">
        <v>99</v>
      </c>
      <c r="O3744">
        <v>99</v>
      </c>
      <c r="P3744">
        <v>9999</v>
      </c>
      <c r="Q3744">
        <v>1187</v>
      </c>
      <c r="R3744">
        <v>2043</v>
      </c>
      <c r="S3744">
        <v>2042</v>
      </c>
      <c r="T3744">
        <v>5.9817735973355779</v>
      </c>
      <c r="U3744">
        <v>5.7463345705747599</v>
      </c>
      <c r="V3744">
        <v>19.42388644150758</v>
      </c>
      <c r="W3744">
        <v>60.088148873653275</v>
      </c>
      <c r="X3744">
        <v>136.48443619281875</v>
      </c>
      <c r="Y3744">
        <v>125.8258932941753</v>
      </c>
      <c r="Z3744">
        <v>125.88751224289921</v>
      </c>
      <c r="AA3744">
        <v>22.09919529517968</v>
      </c>
    </row>
    <row r="3745" spans="1:39">
      <c r="A3745">
        <v>10</v>
      </c>
      <c r="B3745">
        <v>973</v>
      </c>
      <c r="C3745">
        <v>1996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61</v>
      </c>
      <c r="N3745">
        <v>99</v>
      </c>
      <c r="O3745">
        <v>99</v>
      </c>
      <c r="P3745">
        <v>9999</v>
      </c>
      <c r="Q3745">
        <v>912</v>
      </c>
      <c r="R3745">
        <v>1452.5</v>
      </c>
      <c r="S3745">
        <v>1452.5</v>
      </c>
      <c r="T3745">
        <v>4.252827288365113</v>
      </c>
      <c r="U3745">
        <v>3.987148408436485</v>
      </c>
      <c r="V3745">
        <v>18.979690189328743</v>
      </c>
      <c r="W3745">
        <v>61.020998278829595</v>
      </c>
      <c r="X3745">
        <v>133.04300315330343</v>
      </c>
      <c r="Y3745">
        <v>122.798691910499</v>
      </c>
      <c r="Z3745">
        <v>122.798691910499</v>
      </c>
      <c r="AA3745">
        <v>21.425775130465723</v>
      </c>
      <c r="AB3745">
        <v>1.1315715094028889</v>
      </c>
      <c r="AC3745">
        <v>-0.24239309486893312</v>
      </c>
    </row>
    <row r="3746" spans="1:39">
      <c r="A3746">
        <v>10</v>
      </c>
      <c r="B3746">
        <v>974</v>
      </c>
      <c r="C3746">
        <v>1996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62</v>
      </c>
      <c r="N3746">
        <v>99</v>
      </c>
      <c r="O3746">
        <v>99</v>
      </c>
      <c r="P3746">
        <v>9999</v>
      </c>
      <c r="Q3746">
        <v>581</v>
      </c>
      <c r="R3746">
        <v>780</v>
      </c>
      <c r="S3746">
        <v>780</v>
      </c>
      <c r="T3746">
        <v>2.2837902133733485</v>
      </c>
      <c r="U3746">
        <v>2.1292945452737624</v>
      </c>
      <c r="V3746">
        <v>19.312820512820512</v>
      </c>
      <c r="W3746">
        <v>62</v>
      </c>
      <c r="X3746">
        <v>132.30824790954799</v>
      </c>
      <c r="Y3746">
        <v>122.1205128205128</v>
      </c>
      <c r="Z3746">
        <v>122.1205128205128</v>
      </c>
      <c r="AA3746">
        <v>22.89249826166008</v>
      </c>
      <c r="AB3746">
        <v>0</v>
      </c>
    </row>
    <row r="3747" spans="1:39">
      <c r="A3747">
        <v>10</v>
      </c>
      <c r="B3747">
        <v>975</v>
      </c>
      <c r="C3747">
        <v>1996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63</v>
      </c>
      <c r="N3747">
        <v>99</v>
      </c>
      <c r="O3747">
        <v>99</v>
      </c>
      <c r="P3747">
        <v>9999</v>
      </c>
      <c r="Q3747">
        <v>312</v>
      </c>
      <c r="R3747">
        <v>367</v>
      </c>
      <c r="S3747">
        <v>367</v>
      </c>
      <c r="T3747">
        <v>1.0745525747538702</v>
      </c>
      <c r="U3747">
        <v>1.0061069850356998</v>
      </c>
      <c r="V3747">
        <v>18.564032697547688</v>
      </c>
      <c r="W3747">
        <v>63</v>
      </c>
      <c r="X3747">
        <v>132.86906515597477</v>
      </c>
      <c r="Y3747">
        <v>122.63814713896456</v>
      </c>
      <c r="Z3747">
        <v>122.63814713896456</v>
      </c>
      <c r="AA3747">
        <v>21.939231525868312</v>
      </c>
      <c r="AB3747">
        <v>0</v>
      </c>
    </row>
    <row r="3748" spans="1:39">
      <c r="A3748">
        <v>10</v>
      </c>
      <c r="B3748">
        <v>976</v>
      </c>
      <c r="C3748">
        <v>1996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64</v>
      </c>
      <c r="N3748">
        <v>99</v>
      </c>
      <c r="O3748">
        <v>99</v>
      </c>
      <c r="P3748">
        <v>9999</v>
      </c>
      <c r="Q3748">
        <v>120</v>
      </c>
      <c r="R3748">
        <v>129</v>
      </c>
      <c r="S3748">
        <v>129</v>
      </c>
      <c r="T3748">
        <v>0.3777037660578999</v>
      </c>
      <c r="U3748">
        <v>0.35416337506083595</v>
      </c>
      <c r="V3748">
        <v>20.178294573643413</v>
      </c>
      <c r="W3748">
        <v>64</v>
      </c>
      <c r="X3748">
        <v>133.06373722357989</v>
      </c>
      <c r="Y3748">
        <v>122.81782945736428</v>
      </c>
      <c r="Z3748">
        <v>122.81782945736428</v>
      </c>
      <c r="AA3748">
        <v>21.930186797270313</v>
      </c>
      <c r="AB3748">
        <v>0</v>
      </c>
    </row>
    <row r="3749" spans="1:39">
      <c r="A3749">
        <v>10</v>
      </c>
      <c r="B3749">
        <v>977</v>
      </c>
      <c r="C3749">
        <v>1996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65</v>
      </c>
      <c r="N3749">
        <v>99</v>
      </c>
      <c r="O3749">
        <v>99</v>
      </c>
      <c r="P3749">
        <v>9999</v>
      </c>
      <c r="Q3749">
        <v>55</v>
      </c>
      <c r="R3749">
        <v>61</v>
      </c>
      <c r="S3749">
        <v>61</v>
      </c>
      <c r="T3749">
        <v>0.17860410643047975</v>
      </c>
      <c r="U3749">
        <v>0.16523302423310388</v>
      </c>
      <c r="V3749">
        <v>21.032786885245898</v>
      </c>
      <c r="W3749">
        <v>65</v>
      </c>
      <c r="X3749">
        <v>131.28430101415557</v>
      </c>
      <c r="Y3749">
        <v>121.1754098360656</v>
      </c>
      <c r="Z3749">
        <v>121.1754098360656</v>
      </c>
      <c r="AA3749">
        <v>22.622161307202223</v>
      </c>
      <c r="AB3749">
        <v>0</v>
      </c>
    </row>
    <row r="3750" spans="1:39">
      <c r="A3750">
        <v>10</v>
      </c>
      <c r="B3750">
        <v>978</v>
      </c>
      <c r="C3750">
        <v>1996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66</v>
      </c>
      <c r="N3750">
        <v>99</v>
      </c>
      <c r="O3750">
        <v>99</v>
      </c>
      <c r="P3750">
        <v>9999</v>
      </c>
    </row>
    <row r="3751" spans="1:39">
      <c r="A3751">
        <v>10</v>
      </c>
      <c r="B3751">
        <v>979</v>
      </c>
      <c r="C3751">
        <v>1996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67</v>
      </c>
      <c r="N3751">
        <v>99</v>
      </c>
      <c r="O3751">
        <v>99</v>
      </c>
      <c r="P3751">
        <v>9999</v>
      </c>
    </row>
    <row r="3752" spans="1:39">
      <c r="A3752">
        <v>10</v>
      </c>
      <c r="B3752">
        <v>980</v>
      </c>
      <c r="C3752">
        <v>1996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68</v>
      </c>
      <c r="N3752">
        <v>99</v>
      </c>
      <c r="O3752">
        <v>99</v>
      </c>
      <c r="P3752">
        <v>9999</v>
      </c>
    </row>
    <row r="3753" spans="1:39">
      <c r="A3753">
        <v>11</v>
      </c>
      <c r="B3753">
        <v>1</v>
      </c>
      <c r="C3753">
        <v>2023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99</v>
      </c>
      <c r="N3753">
        <v>60</v>
      </c>
      <c r="O3753">
        <v>99</v>
      </c>
      <c r="P3753">
        <v>9999</v>
      </c>
      <c r="Q3753">
        <v>6</v>
      </c>
      <c r="R3753">
        <v>7</v>
      </c>
      <c r="S3753">
        <v>7</v>
      </c>
      <c r="T3753">
        <v>2.3310023310023312E-2</v>
      </c>
      <c r="U3753">
        <v>9.7596071307471371E-3</v>
      </c>
      <c r="V3753">
        <v>4.2857142857142847</v>
      </c>
      <c r="W3753">
        <v>57.714285714285694</v>
      </c>
      <c r="X3753">
        <v>70.221327967806829</v>
      </c>
      <c r="Y3753">
        <v>64.814285714285703</v>
      </c>
      <c r="Z3753">
        <v>64.814285714285703</v>
      </c>
      <c r="AA3753">
        <v>6.7019034761835918</v>
      </c>
      <c r="AB3753">
        <v>8.2758562045486883</v>
      </c>
      <c r="AC3753">
        <v>-19.104140306941652</v>
      </c>
      <c r="AD3753">
        <v>2</v>
      </c>
      <c r="AE3753">
        <v>0</v>
      </c>
      <c r="AF3753">
        <v>0</v>
      </c>
      <c r="AG3753">
        <v>0</v>
      </c>
      <c r="AH3753">
        <v>1</v>
      </c>
      <c r="AI3753">
        <v>1</v>
      </c>
      <c r="AJ3753">
        <v>0</v>
      </c>
      <c r="AK3753">
        <v>1</v>
      </c>
      <c r="AL3753">
        <v>0</v>
      </c>
      <c r="AM3753">
        <v>0</v>
      </c>
    </row>
    <row r="3754" spans="1:39">
      <c r="A3754">
        <v>11</v>
      </c>
      <c r="B3754">
        <v>2</v>
      </c>
      <c r="C3754">
        <v>2023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99</v>
      </c>
      <c r="N3754">
        <v>70</v>
      </c>
      <c r="O3754">
        <v>99</v>
      </c>
      <c r="P3754">
        <v>9999</v>
      </c>
      <c r="Q3754">
        <v>22</v>
      </c>
      <c r="R3754">
        <v>24</v>
      </c>
      <c r="S3754">
        <v>24</v>
      </c>
      <c r="T3754">
        <v>7.9920079920079934E-2</v>
      </c>
      <c r="U3754">
        <v>3.9608473903118141E-2</v>
      </c>
      <c r="V3754">
        <v>2.8333333333333339</v>
      </c>
      <c r="W3754">
        <v>59.375</v>
      </c>
      <c r="X3754">
        <v>83.121162874684018</v>
      </c>
      <c r="Y3754">
        <v>76.720833333333346</v>
      </c>
      <c r="Z3754">
        <v>76.720833333333346</v>
      </c>
      <c r="AA3754">
        <v>2.891219345804418</v>
      </c>
      <c r="AB3754">
        <v>7.4989582609853214</v>
      </c>
      <c r="AC3754">
        <v>3.4808489626627495</v>
      </c>
      <c r="AD3754">
        <v>2</v>
      </c>
      <c r="AE3754">
        <v>0</v>
      </c>
      <c r="AF3754">
        <v>0</v>
      </c>
      <c r="AG3754">
        <v>0</v>
      </c>
      <c r="AH3754">
        <v>1</v>
      </c>
      <c r="AI3754">
        <v>0</v>
      </c>
      <c r="AJ3754">
        <v>1</v>
      </c>
      <c r="AK3754">
        <v>0</v>
      </c>
      <c r="AL3754">
        <v>0</v>
      </c>
      <c r="AM3754">
        <v>0</v>
      </c>
    </row>
    <row r="3755" spans="1:39">
      <c r="A3755">
        <v>11</v>
      </c>
      <c r="B3755">
        <v>3</v>
      </c>
      <c r="C3755">
        <v>2023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99</v>
      </c>
      <c r="N3755">
        <v>80</v>
      </c>
      <c r="O3755">
        <v>99</v>
      </c>
      <c r="P3755">
        <v>9999</v>
      </c>
      <c r="Q3755">
        <v>59</v>
      </c>
      <c r="R3755">
        <v>103</v>
      </c>
      <c r="S3755">
        <v>103</v>
      </c>
      <c r="T3755">
        <v>0.34299034299034298</v>
      </c>
      <c r="U3755">
        <v>0.19132874071791345</v>
      </c>
      <c r="V3755">
        <v>2.8252427184466025</v>
      </c>
      <c r="W3755">
        <v>60.980582524271853</v>
      </c>
      <c r="X3755">
        <v>93.557311005690622</v>
      </c>
      <c r="Y3755">
        <v>86.353398058252452</v>
      </c>
      <c r="Z3755">
        <v>86.353398058252452</v>
      </c>
      <c r="AA3755">
        <v>2.7958296104166558</v>
      </c>
      <c r="AB3755">
        <v>5.0932671768180162</v>
      </c>
      <c r="AC3755">
        <v>15.709085433406289</v>
      </c>
      <c r="AD3755">
        <v>7</v>
      </c>
      <c r="AE3755">
        <v>0</v>
      </c>
      <c r="AF3755">
        <v>0</v>
      </c>
      <c r="AG3755">
        <v>2</v>
      </c>
      <c r="AH3755">
        <v>8</v>
      </c>
      <c r="AI3755">
        <v>2</v>
      </c>
      <c r="AJ3755">
        <v>3</v>
      </c>
      <c r="AK3755">
        <v>1</v>
      </c>
      <c r="AL3755">
        <v>1</v>
      </c>
      <c r="AM3755">
        <v>2</v>
      </c>
    </row>
    <row r="3756" spans="1:39">
      <c r="A3756">
        <v>11</v>
      </c>
      <c r="B3756">
        <v>4</v>
      </c>
      <c r="C3756">
        <v>2023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99</v>
      </c>
      <c r="N3756">
        <v>90</v>
      </c>
      <c r="O3756">
        <v>99</v>
      </c>
      <c r="P3756">
        <v>9999</v>
      </c>
      <c r="Q3756">
        <v>123</v>
      </c>
      <c r="R3756">
        <v>364</v>
      </c>
      <c r="S3756">
        <v>364</v>
      </c>
      <c r="T3756">
        <v>1.2121212121212122</v>
      </c>
      <c r="U3756">
        <v>0.75271373329882629</v>
      </c>
      <c r="V3756">
        <v>1.9203296703296704</v>
      </c>
      <c r="W3756">
        <v>62.313186813186803</v>
      </c>
      <c r="X3756">
        <v>104.15094114985779</v>
      </c>
      <c r="Y3756">
        <v>96.131318681318689</v>
      </c>
      <c r="Z3756">
        <v>96.131318681318689</v>
      </c>
      <c r="AA3756">
        <v>2.7109682422581245</v>
      </c>
      <c r="AB3756">
        <v>2.7467746836795803</v>
      </c>
      <c r="AC3756">
        <v>0.77954981264127499</v>
      </c>
      <c r="AD3756">
        <v>18</v>
      </c>
      <c r="AE3756">
        <v>0</v>
      </c>
      <c r="AF3756">
        <v>0</v>
      </c>
      <c r="AG3756">
        <v>1</v>
      </c>
      <c r="AH3756">
        <v>34</v>
      </c>
      <c r="AI3756">
        <v>11</v>
      </c>
      <c r="AJ3756">
        <v>9</v>
      </c>
      <c r="AK3756">
        <v>3</v>
      </c>
      <c r="AL3756">
        <v>4</v>
      </c>
      <c r="AM3756">
        <v>0</v>
      </c>
    </row>
    <row r="3757" spans="1:39">
      <c r="A3757">
        <v>11</v>
      </c>
      <c r="B3757">
        <v>5</v>
      </c>
      <c r="C3757">
        <v>2023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99</v>
      </c>
      <c r="N3757">
        <v>100</v>
      </c>
      <c r="O3757">
        <v>99</v>
      </c>
      <c r="P3757">
        <v>9999</v>
      </c>
      <c r="Q3757">
        <v>188</v>
      </c>
      <c r="R3757">
        <v>933</v>
      </c>
      <c r="S3757">
        <v>933</v>
      </c>
      <c r="T3757">
        <v>3.106893106893108</v>
      </c>
      <c r="U3757">
        <v>2.122218719012519</v>
      </c>
      <c r="V3757">
        <v>2.7052518756698825</v>
      </c>
      <c r="W3757">
        <v>61.816720257234749</v>
      </c>
      <c r="X3757">
        <v>114.56269980340468</v>
      </c>
      <c r="Y3757">
        <v>105.7413719185422</v>
      </c>
      <c r="Z3757">
        <v>105.7413719185422</v>
      </c>
      <c r="AA3757">
        <v>2.8441254104642324</v>
      </c>
      <c r="AB3757">
        <v>2.9496778329699538</v>
      </c>
      <c r="AC3757">
        <v>-2.6053516917918498</v>
      </c>
      <c r="AD3757">
        <v>38</v>
      </c>
      <c r="AE3757">
        <v>0</v>
      </c>
      <c r="AF3757">
        <v>0</v>
      </c>
      <c r="AG3757">
        <v>10</v>
      </c>
      <c r="AH3757">
        <v>61</v>
      </c>
      <c r="AI3757">
        <v>22</v>
      </c>
      <c r="AJ3757">
        <v>25</v>
      </c>
      <c r="AK3757">
        <v>5</v>
      </c>
      <c r="AL3757">
        <v>11</v>
      </c>
      <c r="AM3757">
        <v>1</v>
      </c>
    </row>
    <row r="3758" spans="1:39">
      <c r="A3758">
        <v>11</v>
      </c>
      <c r="B3758">
        <v>6</v>
      </c>
      <c r="C3758">
        <v>2023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99</v>
      </c>
      <c r="N3758">
        <v>110</v>
      </c>
      <c r="O3758">
        <v>99</v>
      </c>
      <c r="P3758">
        <v>9999</v>
      </c>
      <c r="Q3758">
        <v>260</v>
      </c>
      <c r="R3758">
        <v>1766</v>
      </c>
      <c r="S3758">
        <v>1766</v>
      </c>
      <c r="T3758">
        <v>5.8807858807858802</v>
      </c>
      <c r="U3758">
        <v>4.3889901908527005</v>
      </c>
      <c r="V3758">
        <v>3.2197055492638729</v>
      </c>
      <c r="W3758">
        <v>61.36126840317101</v>
      </c>
      <c r="X3758">
        <v>125.17242140884377</v>
      </c>
      <c r="Y3758">
        <v>115.53414496036248</v>
      </c>
      <c r="Z3758">
        <v>115.53414496036248</v>
      </c>
      <c r="AA3758">
        <v>2.9043910852024921</v>
      </c>
      <c r="AB3758">
        <v>3.2992938911996745</v>
      </c>
      <c r="AC3758">
        <v>-4.9825975411060339</v>
      </c>
      <c r="AD3758">
        <v>55</v>
      </c>
      <c r="AE3758">
        <v>0</v>
      </c>
      <c r="AF3758">
        <v>0</v>
      </c>
      <c r="AG3758">
        <v>14</v>
      </c>
      <c r="AH3758">
        <v>126</v>
      </c>
      <c r="AI3758">
        <v>27</v>
      </c>
      <c r="AJ3758">
        <v>46</v>
      </c>
      <c r="AK3758">
        <v>15</v>
      </c>
      <c r="AL3758">
        <v>23</v>
      </c>
      <c r="AM3758">
        <v>7</v>
      </c>
    </row>
    <row r="3759" spans="1:39">
      <c r="A3759">
        <v>11</v>
      </c>
      <c r="B3759">
        <v>7</v>
      </c>
      <c r="C3759">
        <v>2023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99</v>
      </c>
      <c r="N3759">
        <v>120</v>
      </c>
      <c r="O3759">
        <v>99</v>
      </c>
      <c r="P3759">
        <v>9999</v>
      </c>
      <c r="Q3759">
        <v>509</v>
      </c>
      <c r="R3759">
        <v>3484</v>
      </c>
      <c r="S3759">
        <v>3484</v>
      </c>
      <c r="T3759">
        <v>11.601731601731602</v>
      </c>
      <c r="U3759">
        <v>9.4218197496287353</v>
      </c>
      <c r="V3759">
        <v>5.2769804822043609</v>
      </c>
      <c r="W3759">
        <v>60.064293915040189</v>
      </c>
      <c r="X3759">
        <v>136.20447848266011</v>
      </c>
      <c r="Y3759">
        <v>125.71673363949456</v>
      </c>
      <c r="Z3759">
        <v>125.71673363949456</v>
      </c>
      <c r="AA3759">
        <v>2.7268688189957855</v>
      </c>
      <c r="AB3759">
        <v>3.82846903251184</v>
      </c>
      <c r="AC3759">
        <v>-9.1700914428344937</v>
      </c>
      <c r="AD3759">
        <v>109</v>
      </c>
      <c r="AE3759">
        <v>0</v>
      </c>
      <c r="AF3759">
        <v>0</v>
      </c>
      <c r="AG3759">
        <v>19</v>
      </c>
      <c r="AH3759">
        <v>215</v>
      </c>
      <c r="AI3759">
        <v>51</v>
      </c>
      <c r="AJ3759">
        <v>95</v>
      </c>
      <c r="AK3759">
        <v>21</v>
      </c>
      <c r="AL3759">
        <v>57</v>
      </c>
      <c r="AM3759">
        <v>19</v>
      </c>
    </row>
    <row r="3760" spans="1:39">
      <c r="A3760">
        <v>11</v>
      </c>
      <c r="B3760">
        <v>8</v>
      </c>
      <c r="C3760">
        <v>2023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99</v>
      </c>
      <c r="N3760">
        <v>130</v>
      </c>
      <c r="O3760">
        <v>99</v>
      </c>
      <c r="P3760">
        <v>9999</v>
      </c>
      <c r="Q3760">
        <v>522</v>
      </c>
      <c r="R3760">
        <v>4226</v>
      </c>
      <c r="S3760">
        <v>4226</v>
      </c>
      <c r="T3760">
        <v>14.072594072594072</v>
      </c>
      <c r="U3760">
        <v>12.276054176854828</v>
      </c>
      <c r="V3760">
        <v>5.5821107430194035</v>
      </c>
      <c r="W3760">
        <v>59.736157122574511</v>
      </c>
      <c r="X3760">
        <v>146.30664323778004</v>
      </c>
      <c r="Y3760">
        <v>135.04103170847171</v>
      </c>
      <c r="Z3760">
        <v>135.04103170847171</v>
      </c>
      <c r="AA3760">
        <v>2.8909648037854758</v>
      </c>
      <c r="AB3760">
        <v>4.0843802056011649</v>
      </c>
      <c r="AC3760">
        <v>3.5391960653490249</v>
      </c>
      <c r="AD3760">
        <v>126</v>
      </c>
      <c r="AE3760">
        <v>0</v>
      </c>
      <c r="AF3760">
        <v>0</v>
      </c>
      <c r="AG3760">
        <v>29</v>
      </c>
      <c r="AH3760">
        <v>278</v>
      </c>
      <c r="AI3760">
        <v>55</v>
      </c>
      <c r="AJ3760">
        <v>128</v>
      </c>
      <c r="AK3760">
        <v>47</v>
      </c>
      <c r="AL3760">
        <v>90</v>
      </c>
      <c r="AM3760">
        <v>16</v>
      </c>
    </row>
    <row r="3761" spans="1:39">
      <c r="A3761">
        <v>11</v>
      </c>
      <c r="B3761">
        <v>9</v>
      </c>
      <c r="C3761">
        <v>2023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99</v>
      </c>
      <c r="N3761">
        <v>140</v>
      </c>
      <c r="O3761">
        <v>99</v>
      </c>
      <c r="P3761">
        <v>9999</v>
      </c>
      <c r="Q3761">
        <v>423</v>
      </c>
      <c r="R3761">
        <v>4004</v>
      </c>
      <c r="S3761">
        <v>4003</v>
      </c>
      <c r="T3761">
        <v>13.333333333333337</v>
      </c>
      <c r="U3761">
        <v>12.483303317038157</v>
      </c>
      <c r="V3761">
        <v>5.6733266733266738</v>
      </c>
      <c r="W3761">
        <v>59.706220334748913</v>
      </c>
      <c r="X3761">
        <v>157.06598385363247</v>
      </c>
      <c r="Y3761">
        <v>144.93454045954064</v>
      </c>
      <c r="Z3761">
        <v>144.97074693979539</v>
      </c>
      <c r="AA3761">
        <v>2.9031104145543218</v>
      </c>
      <c r="AB3761">
        <v>4.2094345551344867</v>
      </c>
      <c r="AC3761">
        <v>-3.2392702624725365</v>
      </c>
      <c r="AD3761">
        <v>108</v>
      </c>
      <c r="AE3761">
        <v>0</v>
      </c>
      <c r="AF3761">
        <v>0</v>
      </c>
      <c r="AG3761">
        <v>18</v>
      </c>
      <c r="AH3761">
        <v>295</v>
      </c>
      <c r="AI3761">
        <v>32</v>
      </c>
      <c r="AJ3761">
        <v>86</v>
      </c>
      <c r="AK3761">
        <v>38</v>
      </c>
      <c r="AL3761">
        <v>54</v>
      </c>
      <c r="AM3761">
        <v>8</v>
      </c>
    </row>
    <row r="3762" spans="1:39">
      <c r="A3762">
        <v>11</v>
      </c>
      <c r="B3762">
        <v>10</v>
      </c>
      <c r="C3762">
        <v>2023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99</v>
      </c>
      <c r="N3762">
        <v>150</v>
      </c>
      <c r="O3762">
        <v>99</v>
      </c>
      <c r="P3762">
        <v>9999</v>
      </c>
      <c r="Q3762">
        <v>388</v>
      </c>
      <c r="R3762">
        <v>3372</v>
      </c>
      <c r="S3762">
        <v>3371</v>
      </c>
      <c r="T3762">
        <v>11.228771228771228</v>
      </c>
      <c r="U3762">
        <v>11.233712217042648</v>
      </c>
      <c r="V3762">
        <v>5.4632265717674988</v>
      </c>
      <c r="W3762">
        <v>59.592405814298445</v>
      </c>
      <c r="X3762">
        <v>167.84294598689883</v>
      </c>
      <c r="Y3762">
        <v>154.87173784104391</v>
      </c>
      <c r="Z3762">
        <v>154.91768021358644</v>
      </c>
      <c r="AA3762">
        <v>2.843395249837354</v>
      </c>
      <c r="AB3762">
        <v>4.3697391758999347</v>
      </c>
      <c r="AC3762">
        <v>-2.8951342559707518</v>
      </c>
      <c r="AD3762">
        <v>89</v>
      </c>
      <c r="AE3762">
        <v>0</v>
      </c>
      <c r="AF3762">
        <v>0</v>
      </c>
      <c r="AG3762">
        <v>12</v>
      </c>
      <c r="AH3762">
        <v>235</v>
      </c>
      <c r="AI3762">
        <v>29</v>
      </c>
      <c r="AJ3762">
        <v>47</v>
      </c>
      <c r="AK3762">
        <v>32</v>
      </c>
      <c r="AL3762">
        <v>31</v>
      </c>
      <c r="AM3762">
        <v>3</v>
      </c>
    </row>
    <row r="3763" spans="1:39">
      <c r="A3763">
        <v>11</v>
      </c>
      <c r="B3763">
        <v>11</v>
      </c>
      <c r="C3763">
        <v>2023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99</v>
      </c>
      <c r="N3763">
        <v>160</v>
      </c>
      <c r="O3763">
        <v>99</v>
      </c>
      <c r="P3763">
        <v>9999</v>
      </c>
      <c r="Q3763">
        <v>367</v>
      </c>
      <c r="R3763">
        <v>3029</v>
      </c>
      <c r="S3763">
        <v>3029</v>
      </c>
      <c r="T3763">
        <v>10.086580086580087</v>
      </c>
      <c r="U3763">
        <v>10.746104003338358</v>
      </c>
      <c r="V3763">
        <v>5.9128425222845822</v>
      </c>
      <c r="W3763">
        <v>59.080554638494554</v>
      </c>
      <c r="X3763">
        <v>178.68434672846496</v>
      </c>
      <c r="Y3763">
        <v>164.92565203037307</v>
      </c>
      <c r="Z3763">
        <v>164.92565203037307</v>
      </c>
      <c r="AA3763">
        <v>2.886191487030676</v>
      </c>
      <c r="AB3763">
        <v>4.5911172315902862</v>
      </c>
      <c r="AC3763">
        <v>-4.9432412515893311</v>
      </c>
      <c r="AD3763">
        <v>98</v>
      </c>
      <c r="AE3763">
        <v>0</v>
      </c>
      <c r="AF3763">
        <v>0</v>
      </c>
      <c r="AG3763">
        <v>9</v>
      </c>
      <c r="AH3763">
        <v>273</v>
      </c>
      <c r="AI3763">
        <v>35</v>
      </c>
      <c r="AJ3763">
        <v>44</v>
      </c>
      <c r="AK3763">
        <v>29</v>
      </c>
      <c r="AL3763">
        <v>24</v>
      </c>
      <c r="AM3763">
        <v>3</v>
      </c>
    </row>
    <row r="3764" spans="1:39">
      <c r="A3764">
        <v>11</v>
      </c>
      <c r="B3764">
        <v>12</v>
      </c>
      <c r="C3764">
        <v>2023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99</v>
      </c>
      <c r="N3764">
        <v>170</v>
      </c>
      <c r="O3764">
        <v>99</v>
      </c>
      <c r="P3764">
        <v>9999</v>
      </c>
      <c r="Q3764">
        <v>340</v>
      </c>
      <c r="R3764">
        <v>2549</v>
      </c>
      <c r="S3764">
        <v>2549</v>
      </c>
      <c r="T3764">
        <v>8.4881784881784892</v>
      </c>
      <c r="U3764">
        <v>9.5838847267568976</v>
      </c>
      <c r="V3764">
        <v>6.350725774813653</v>
      </c>
      <c r="W3764">
        <v>58.693213024715561</v>
      </c>
      <c r="X3764">
        <v>189.36795471807824</v>
      </c>
      <c r="Y3764">
        <v>174.7866222047858</v>
      </c>
      <c r="Z3764">
        <v>174.7866222047858</v>
      </c>
      <c r="AA3764">
        <v>2.9132247946872374</v>
      </c>
      <c r="AB3764">
        <v>4.5438490701641028</v>
      </c>
      <c r="AC3764">
        <v>-5.2070829811016202</v>
      </c>
      <c r="AD3764">
        <v>83</v>
      </c>
      <c r="AE3764">
        <v>0</v>
      </c>
      <c r="AF3764">
        <v>0</v>
      </c>
      <c r="AG3764">
        <v>8</v>
      </c>
      <c r="AH3764">
        <v>193</v>
      </c>
      <c r="AI3764">
        <v>17</v>
      </c>
      <c r="AJ3764">
        <v>30</v>
      </c>
      <c r="AK3764">
        <v>13</v>
      </c>
      <c r="AL3764">
        <v>15</v>
      </c>
      <c r="AM3764">
        <v>5</v>
      </c>
    </row>
    <row r="3765" spans="1:39">
      <c r="A3765">
        <v>11</v>
      </c>
      <c r="B3765">
        <v>13</v>
      </c>
      <c r="C3765">
        <v>2023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99</v>
      </c>
      <c r="N3765">
        <v>180</v>
      </c>
      <c r="O3765">
        <v>99</v>
      </c>
      <c r="P3765">
        <v>9999</v>
      </c>
      <c r="Q3765">
        <v>328</v>
      </c>
      <c r="R3765">
        <v>2028</v>
      </c>
      <c r="S3765">
        <v>2027</v>
      </c>
      <c r="T3765">
        <v>6.7532467532467537</v>
      </c>
      <c r="U3765">
        <v>8.0613602009846694</v>
      </c>
      <c r="V3765">
        <v>7.350591715976333</v>
      </c>
      <c r="W3765">
        <v>57.934385791810541</v>
      </c>
      <c r="X3765">
        <v>200.30173454625489</v>
      </c>
      <c r="Y3765">
        <v>184.78929980276152</v>
      </c>
      <c r="Z3765">
        <v>184.88046373951661</v>
      </c>
      <c r="AA3765">
        <v>2.8880242292532854</v>
      </c>
      <c r="AB3765">
        <v>4.6640609858025242</v>
      </c>
      <c r="AC3765">
        <v>-6.0442672222131089</v>
      </c>
      <c r="AD3765">
        <v>69</v>
      </c>
      <c r="AE3765">
        <v>0</v>
      </c>
      <c r="AF3765">
        <v>0</v>
      </c>
      <c r="AG3765">
        <v>7</v>
      </c>
      <c r="AH3765">
        <v>144</v>
      </c>
      <c r="AI3765">
        <v>15</v>
      </c>
      <c r="AJ3765">
        <v>32</v>
      </c>
      <c r="AK3765">
        <v>15</v>
      </c>
      <c r="AL3765">
        <v>10</v>
      </c>
      <c r="AM3765">
        <v>1</v>
      </c>
    </row>
    <row r="3766" spans="1:39">
      <c r="A3766">
        <v>11</v>
      </c>
      <c r="B3766">
        <v>14</v>
      </c>
      <c r="C3766">
        <v>2023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99</v>
      </c>
      <c r="N3766">
        <v>190</v>
      </c>
      <c r="O3766">
        <v>99</v>
      </c>
      <c r="P3766">
        <v>9999</v>
      </c>
      <c r="Q3766">
        <v>301</v>
      </c>
      <c r="R3766">
        <v>1531</v>
      </c>
      <c r="S3766">
        <v>1531</v>
      </c>
      <c r="T3766">
        <v>5.0982350982350999</v>
      </c>
      <c r="U3766">
        <v>6.4185345888586447</v>
      </c>
      <c r="V3766">
        <v>8.3873285434356628</v>
      </c>
      <c r="W3766">
        <v>56.881123448726321</v>
      </c>
      <c r="X3766">
        <v>211.15211593128024</v>
      </c>
      <c r="Y3766">
        <v>194.89340300457224</v>
      </c>
      <c r="Z3766">
        <v>194.89340300457224</v>
      </c>
      <c r="AA3766">
        <v>2.9110056453081716</v>
      </c>
      <c r="AB3766">
        <v>4.6943386604463244</v>
      </c>
      <c r="AC3766">
        <v>-7.9650181799431152</v>
      </c>
      <c r="AD3766">
        <v>45</v>
      </c>
      <c r="AE3766">
        <v>0</v>
      </c>
      <c r="AF3766">
        <v>0</v>
      </c>
      <c r="AG3766">
        <v>6</v>
      </c>
      <c r="AH3766">
        <v>127</v>
      </c>
      <c r="AI3766">
        <v>9</v>
      </c>
      <c r="AJ3766">
        <v>20</v>
      </c>
      <c r="AK3766">
        <v>9</v>
      </c>
      <c r="AL3766">
        <v>11</v>
      </c>
      <c r="AM3766">
        <v>1</v>
      </c>
    </row>
    <row r="3767" spans="1:39">
      <c r="A3767">
        <v>11</v>
      </c>
      <c r="B3767">
        <v>15</v>
      </c>
      <c r="C3767">
        <v>2023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99</v>
      </c>
      <c r="N3767">
        <v>200</v>
      </c>
      <c r="O3767">
        <v>99</v>
      </c>
      <c r="P3767">
        <v>9999</v>
      </c>
      <c r="Q3767">
        <v>256</v>
      </c>
      <c r="R3767">
        <v>1009</v>
      </c>
      <c r="S3767">
        <v>1009</v>
      </c>
      <c r="T3767">
        <v>3.3599733599733601</v>
      </c>
      <c r="U3767">
        <v>4.4463991384183554</v>
      </c>
      <c r="V3767">
        <v>9.2755203171456895</v>
      </c>
      <c r="W3767">
        <v>55.69573835480675</v>
      </c>
      <c r="X3767">
        <v>221.94840154750327</v>
      </c>
      <c r="Y3767">
        <v>204.85837462834496</v>
      </c>
      <c r="Z3767">
        <v>204.85837462834496</v>
      </c>
      <c r="AA3767">
        <v>2.9036991093672446</v>
      </c>
      <c r="AB3767">
        <v>4.8464624102411404</v>
      </c>
      <c r="AC3767">
        <v>-6.7839784765385422</v>
      </c>
      <c r="AD3767">
        <v>25</v>
      </c>
      <c r="AE3767">
        <v>1</v>
      </c>
      <c r="AF3767">
        <v>0</v>
      </c>
      <c r="AG3767">
        <v>3</v>
      </c>
      <c r="AH3767">
        <v>57</v>
      </c>
      <c r="AI3767">
        <v>5</v>
      </c>
      <c r="AJ3767">
        <v>12</v>
      </c>
      <c r="AK3767">
        <v>4</v>
      </c>
      <c r="AL3767">
        <v>6</v>
      </c>
      <c r="AM3767">
        <v>1</v>
      </c>
    </row>
    <row r="3768" spans="1:39">
      <c r="A3768">
        <v>11</v>
      </c>
      <c r="B3768">
        <v>16</v>
      </c>
      <c r="C3768">
        <v>2023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99</v>
      </c>
      <c r="N3768">
        <v>210</v>
      </c>
      <c r="O3768">
        <v>99</v>
      </c>
      <c r="P3768">
        <v>9999</v>
      </c>
      <c r="Q3768">
        <v>216</v>
      </c>
      <c r="R3768">
        <v>636</v>
      </c>
      <c r="S3768">
        <v>636</v>
      </c>
      <c r="T3768">
        <v>2.1178821178821181</v>
      </c>
      <c r="U3768">
        <v>2.9366608380781369</v>
      </c>
      <c r="V3768">
        <v>9.8632075471698109</v>
      </c>
      <c r="W3768">
        <v>54.407232704402531</v>
      </c>
      <c r="X3768">
        <v>232.5580721873574</v>
      </c>
      <c r="Y3768">
        <v>214.65110062893075</v>
      </c>
      <c r="Z3768">
        <v>214.65110062893075</v>
      </c>
      <c r="AA3768">
        <v>2.8305968739474743</v>
      </c>
      <c r="AB3768">
        <v>4.8326599069288285</v>
      </c>
      <c r="AC3768">
        <v>-7.6440438866170526</v>
      </c>
      <c r="AD3768">
        <v>12</v>
      </c>
      <c r="AE3768">
        <v>0</v>
      </c>
      <c r="AF3768">
        <v>0</v>
      </c>
      <c r="AG3768">
        <v>3</v>
      </c>
      <c r="AH3768">
        <v>49</v>
      </c>
      <c r="AI3768">
        <v>7</v>
      </c>
      <c r="AJ3768">
        <v>6</v>
      </c>
      <c r="AK3768">
        <v>4</v>
      </c>
      <c r="AL3768">
        <v>1</v>
      </c>
      <c r="AM3768">
        <v>0</v>
      </c>
    </row>
    <row r="3769" spans="1:39">
      <c r="A3769">
        <v>11</v>
      </c>
      <c r="B3769">
        <v>17</v>
      </c>
      <c r="C3769">
        <v>2023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99</v>
      </c>
      <c r="N3769">
        <v>220</v>
      </c>
      <c r="O3769">
        <v>99</v>
      </c>
      <c r="P3769">
        <v>9999</v>
      </c>
      <c r="Q3769">
        <v>159</v>
      </c>
      <c r="R3769">
        <v>432</v>
      </c>
      <c r="S3769">
        <v>432</v>
      </c>
      <c r="T3769">
        <v>1.4385614385614385</v>
      </c>
      <c r="U3769">
        <v>2.0871103769404638</v>
      </c>
      <c r="V3769">
        <v>10.19675925925926</v>
      </c>
      <c r="W3769">
        <v>53.238425925925917</v>
      </c>
      <c r="X3769">
        <v>243.33042414028353</v>
      </c>
      <c r="Y3769">
        <v>224.59398148148151</v>
      </c>
      <c r="Z3769">
        <v>224.59398148148151</v>
      </c>
      <c r="AA3769">
        <v>2.918580464130919</v>
      </c>
      <c r="AB3769">
        <v>4.8635173718199649</v>
      </c>
      <c r="AC3769">
        <v>-9.7517113268971656</v>
      </c>
      <c r="AD3769">
        <v>14</v>
      </c>
      <c r="AE3769">
        <v>0</v>
      </c>
      <c r="AF3769">
        <v>0</v>
      </c>
      <c r="AG3769">
        <v>1</v>
      </c>
      <c r="AH3769">
        <v>38</v>
      </c>
      <c r="AI3769">
        <v>1</v>
      </c>
      <c r="AJ3769">
        <v>7</v>
      </c>
      <c r="AK3769">
        <v>2</v>
      </c>
      <c r="AL3769">
        <v>1</v>
      </c>
      <c r="AM3769">
        <v>1</v>
      </c>
    </row>
    <row r="3770" spans="1:39">
      <c r="A3770">
        <v>11</v>
      </c>
      <c r="B3770">
        <v>18</v>
      </c>
      <c r="C3770">
        <v>2023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99</v>
      </c>
      <c r="N3770">
        <v>230</v>
      </c>
      <c r="O3770">
        <v>99</v>
      </c>
      <c r="P3770">
        <v>9999</v>
      </c>
      <c r="Q3770">
        <v>157</v>
      </c>
      <c r="R3770">
        <v>533</v>
      </c>
      <c r="S3770">
        <v>533</v>
      </c>
      <c r="T3770">
        <v>1.7748917748917743</v>
      </c>
      <c r="U3770">
        <v>2.8004372011443017</v>
      </c>
      <c r="V3770">
        <v>9.1500938086303929</v>
      </c>
      <c r="W3770">
        <v>50.566604127579751</v>
      </c>
      <c r="X3770">
        <v>264.62652375502819</v>
      </c>
      <c r="Y3770">
        <v>244.25028142589144</v>
      </c>
      <c r="Z3770">
        <v>244.25028142589144</v>
      </c>
      <c r="AA3770">
        <v>13.980633378957371</v>
      </c>
      <c r="AB3770">
        <v>5.5437684627190116</v>
      </c>
      <c r="AC3770">
        <v>-27.203057173640705</v>
      </c>
      <c r="AD3770">
        <v>11</v>
      </c>
      <c r="AE3770">
        <v>0</v>
      </c>
      <c r="AF3770">
        <v>0</v>
      </c>
      <c r="AG3770">
        <v>1</v>
      </c>
      <c r="AH3770">
        <v>40</v>
      </c>
      <c r="AI3770">
        <v>2</v>
      </c>
      <c r="AJ3770">
        <v>8</v>
      </c>
      <c r="AK3770">
        <v>2</v>
      </c>
      <c r="AL3770">
        <v>3</v>
      </c>
      <c r="AM3770">
        <v>0</v>
      </c>
    </row>
    <row r="3771" spans="1:39">
      <c r="A3771">
        <v>11</v>
      </c>
      <c r="B3771">
        <v>19</v>
      </c>
      <c r="C3771">
        <v>2022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99</v>
      </c>
      <c r="N3771">
        <v>60</v>
      </c>
      <c r="O3771">
        <v>99</v>
      </c>
      <c r="P3771">
        <v>9999</v>
      </c>
      <c r="Q3771">
        <v>7</v>
      </c>
      <c r="R3771">
        <v>7</v>
      </c>
      <c r="S3771">
        <v>7</v>
      </c>
      <c r="T3771">
        <v>2.2177163857559249E-2</v>
      </c>
      <c r="U3771">
        <v>8.5061053442635655E-3</v>
      </c>
      <c r="V3771">
        <v>14.857142857142859</v>
      </c>
      <c r="W3771">
        <v>58.857142857142847</v>
      </c>
      <c r="X3771">
        <v>64.200588144250105</v>
      </c>
      <c r="Y3771">
        <v>59.257142857142846</v>
      </c>
      <c r="Z3771">
        <v>59.257142857142846</v>
      </c>
      <c r="AA3771">
        <v>6.3511207431348558</v>
      </c>
      <c r="AB3771">
        <v>4.1551541634997475</v>
      </c>
      <c r="AC3771">
        <v>57.249824347613362</v>
      </c>
      <c r="AD3771">
        <v>0</v>
      </c>
      <c r="AE3771">
        <v>0</v>
      </c>
      <c r="AF3771">
        <v>0</v>
      </c>
      <c r="AG3771">
        <v>1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</row>
    <row r="3772" spans="1:39">
      <c r="A3772">
        <v>11</v>
      </c>
      <c r="B3772">
        <v>20</v>
      </c>
      <c r="C3772">
        <v>2022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99</v>
      </c>
      <c r="N3772">
        <v>70</v>
      </c>
      <c r="O3772">
        <v>99</v>
      </c>
      <c r="P3772">
        <v>9999</v>
      </c>
      <c r="Q3772">
        <v>24</v>
      </c>
      <c r="R3772">
        <v>24</v>
      </c>
      <c r="S3772">
        <v>24</v>
      </c>
      <c r="T3772">
        <v>7.6035990368774523E-2</v>
      </c>
      <c r="U3772">
        <v>3.7877596869308659E-2</v>
      </c>
      <c r="V3772">
        <v>16.125</v>
      </c>
      <c r="W3772">
        <v>61.91666666666665</v>
      </c>
      <c r="X3772">
        <v>83.382990249187387</v>
      </c>
      <c r="Y3772">
        <v>76.962500000000006</v>
      </c>
      <c r="Z3772">
        <v>76.962500000000006</v>
      </c>
      <c r="AA3772">
        <v>2.5555189459934722</v>
      </c>
      <c r="AB3772">
        <v>3.7183852528872383</v>
      </c>
      <c r="AC3772">
        <v>7.3775190936074448</v>
      </c>
      <c r="AD3772">
        <v>3</v>
      </c>
      <c r="AE3772">
        <v>0</v>
      </c>
      <c r="AF3772">
        <v>0</v>
      </c>
      <c r="AG3772">
        <v>1</v>
      </c>
      <c r="AH3772">
        <v>1</v>
      </c>
      <c r="AI3772">
        <v>1</v>
      </c>
      <c r="AJ3772">
        <v>2</v>
      </c>
      <c r="AK3772">
        <v>0</v>
      </c>
      <c r="AL3772">
        <v>0</v>
      </c>
      <c r="AM3772">
        <v>0</v>
      </c>
    </row>
    <row r="3773" spans="1:39">
      <c r="A3773">
        <v>11</v>
      </c>
      <c r="B3773">
        <v>21</v>
      </c>
      <c r="C3773">
        <v>2022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99</v>
      </c>
      <c r="N3773">
        <v>80</v>
      </c>
      <c r="O3773">
        <v>99</v>
      </c>
      <c r="P3773">
        <v>9999</v>
      </c>
      <c r="Q3773">
        <v>72</v>
      </c>
      <c r="R3773">
        <v>124</v>
      </c>
      <c r="S3773">
        <v>124</v>
      </c>
      <c r="T3773">
        <v>0.39285261690533513</v>
      </c>
      <c r="U3773">
        <v>0.21855646130334311</v>
      </c>
      <c r="V3773">
        <v>16.39516129032258</v>
      </c>
      <c r="W3773">
        <v>62</v>
      </c>
      <c r="X3773">
        <v>93.121133750393184</v>
      </c>
      <c r="Y3773">
        <v>85.950806451612948</v>
      </c>
      <c r="Z3773">
        <v>85.950806451612948</v>
      </c>
      <c r="AA3773">
        <v>2.965486849212871</v>
      </c>
      <c r="AB3773">
        <v>3.3020033020049522</v>
      </c>
      <c r="AC3773">
        <v>1.2271314241168358</v>
      </c>
      <c r="AD3773">
        <v>4</v>
      </c>
      <c r="AE3773">
        <v>0</v>
      </c>
      <c r="AF3773">
        <v>0</v>
      </c>
      <c r="AG3773">
        <v>2</v>
      </c>
      <c r="AH3773">
        <v>6</v>
      </c>
      <c r="AI3773">
        <v>3</v>
      </c>
      <c r="AJ3773">
        <v>3</v>
      </c>
      <c r="AK3773">
        <v>1</v>
      </c>
      <c r="AL3773">
        <v>0</v>
      </c>
      <c r="AM3773">
        <v>1</v>
      </c>
    </row>
    <row r="3774" spans="1:39">
      <c r="A3774">
        <v>11</v>
      </c>
      <c r="B3774">
        <v>22</v>
      </c>
      <c r="C3774">
        <v>2022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99</v>
      </c>
      <c r="N3774">
        <v>90</v>
      </c>
      <c r="O3774">
        <v>99</v>
      </c>
      <c r="P3774">
        <v>9999</v>
      </c>
      <c r="Q3774">
        <v>138</v>
      </c>
      <c r="R3774">
        <v>418</v>
      </c>
      <c r="S3774">
        <v>418</v>
      </c>
      <c r="T3774">
        <v>1.3242934989228232</v>
      </c>
      <c r="U3774">
        <v>0.82137438594680845</v>
      </c>
      <c r="V3774">
        <v>16.58373205741627</v>
      </c>
      <c r="W3774">
        <v>62.22727272727272</v>
      </c>
      <c r="X3774">
        <v>103.8176426982951</v>
      </c>
      <c r="Y3774">
        <v>95.823684210526253</v>
      </c>
      <c r="Z3774">
        <v>95.823684210526253</v>
      </c>
      <c r="AA3774">
        <v>2.7892574710834981</v>
      </c>
      <c r="AB3774">
        <v>2.4667206456754074</v>
      </c>
      <c r="AC3774">
        <v>-5.0741082359072562</v>
      </c>
      <c r="AD3774">
        <v>19</v>
      </c>
      <c r="AE3774">
        <v>0</v>
      </c>
      <c r="AF3774">
        <v>0</v>
      </c>
      <c r="AG3774">
        <v>3</v>
      </c>
      <c r="AH3774">
        <v>33</v>
      </c>
      <c r="AI3774">
        <v>7</v>
      </c>
      <c r="AJ3774">
        <v>9</v>
      </c>
      <c r="AK3774">
        <v>1</v>
      </c>
      <c r="AL3774">
        <v>8</v>
      </c>
      <c r="AM3774">
        <v>1</v>
      </c>
    </row>
    <row r="3775" spans="1:39">
      <c r="A3775">
        <v>11</v>
      </c>
      <c r="B3775">
        <v>23</v>
      </c>
      <c r="C3775">
        <v>2022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99</v>
      </c>
      <c r="N3775">
        <v>100</v>
      </c>
      <c r="O3775">
        <v>99</v>
      </c>
      <c r="P3775">
        <v>9999</v>
      </c>
      <c r="Q3775">
        <v>233</v>
      </c>
      <c r="R3775">
        <v>1023</v>
      </c>
      <c r="S3775">
        <v>1023</v>
      </c>
      <c r="T3775">
        <v>3.2410340894690153</v>
      </c>
      <c r="U3775">
        <v>2.2178753043631838</v>
      </c>
      <c r="V3775">
        <v>16.4633431085044</v>
      </c>
      <c r="W3775">
        <v>62.035190615835795</v>
      </c>
      <c r="X3775">
        <v>114.54279629200138</v>
      </c>
      <c r="Y3775">
        <v>105.72300097751716</v>
      </c>
      <c r="Z3775">
        <v>105.72300097751716</v>
      </c>
      <c r="AA3775">
        <v>2.8087833691190358</v>
      </c>
      <c r="AB3775">
        <v>2.8992082948420523</v>
      </c>
      <c r="AC3775">
        <v>-5.3543694418999426</v>
      </c>
      <c r="AD3775">
        <v>40</v>
      </c>
      <c r="AE3775">
        <v>0</v>
      </c>
      <c r="AF3775">
        <v>0</v>
      </c>
      <c r="AG3775">
        <v>12</v>
      </c>
      <c r="AH3775">
        <v>74</v>
      </c>
      <c r="AI3775">
        <v>8</v>
      </c>
      <c r="AJ3775">
        <v>16</v>
      </c>
      <c r="AK3775">
        <v>6</v>
      </c>
      <c r="AL3775">
        <v>7</v>
      </c>
      <c r="AM3775">
        <v>2</v>
      </c>
    </row>
    <row r="3776" spans="1:39">
      <c r="A3776">
        <v>11</v>
      </c>
      <c r="B3776">
        <v>24</v>
      </c>
      <c r="C3776">
        <v>2022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99</v>
      </c>
      <c r="N3776">
        <v>110</v>
      </c>
      <c r="O3776">
        <v>99</v>
      </c>
      <c r="P3776">
        <v>9999</v>
      </c>
      <c r="Q3776">
        <v>284</v>
      </c>
      <c r="R3776">
        <v>1797</v>
      </c>
      <c r="S3776">
        <v>1797</v>
      </c>
      <c r="T3776">
        <v>5.6931947788619937</v>
      </c>
      <c r="U3776">
        <v>4.2521343900746089</v>
      </c>
      <c r="V3776">
        <v>16.262103505843069</v>
      </c>
      <c r="W3776">
        <v>61.512520868113512</v>
      </c>
      <c r="X3776">
        <v>125.01588358109817</v>
      </c>
      <c r="Y3776">
        <v>115.38966054535337</v>
      </c>
      <c r="Z3776">
        <v>115.38966054535337</v>
      </c>
      <c r="AA3776">
        <v>2.938565200643906</v>
      </c>
      <c r="AB3776">
        <v>2.9483561042667721</v>
      </c>
      <c r="AC3776">
        <v>-5.1311743273568116</v>
      </c>
      <c r="AD3776">
        <v>58</v>
      </c>
      <c r="AE3776">
        <v>0</v>
      </c>
      <c r="AF3776">
        <v>0</v>
      </c>
      <c r="AG3776">
        <v>12</v>
      </c>
      <c r="AH3776">
        <v>109</v>
      </c>
      <c r="AI3776">
        <v>28</v>
      </c>
      <c r="AJ3776">
        <v>35</v>
      </c>
      <c r="AK3776">
        <v>11</v>
      </c>
      <c r="AL3776">
        <v>17</v>
      </c>
      <c r="AM3776">
        <v>3</v>
      </c>
    </row>
    <row r="3777" spans="1:39">
      <c r="A3777">
        <v>11</v>
      </c>
      <c r="B3777">
        <v>25</v>
      </c>
      <c r="C3777">
        <v>2022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99</v>
      </c>
      <c r="N3777">
        <v>120</v>
      </c>
      <c r="O3777">
        <v>99</v>
      </c>
      <c r="P3777">
        <v>9999</v>
      </c>
      <c r="Q3777">
        <v>541</v>
      </c>
      <c r="R3777">
        <v>3502</v>
      </c>
      <c r="S3777">
        <v>3500</v>
      </c>
      <c r="T3777">
        <v>11.094918261310356</v>
      </c>
      <c r="U3777">
        <v>9.0278050044579849</v>
      </c>
      <c r="V3777">
        <v>15.505996573386639</v>
      </c>
      <c r="W3777">
        <v>59.983142857142845</v>
      </c>
      <c r="X3777">
        <v>136.27638254073048</v>
      </c>
      <c r="Y3777">
        <v>125.71121359223304</v>
      </c>
      <c r="Z3777">
        <v>125.78304857142859</v>
      </c>
      <c r="AA3777">
        <v>2.7672796219789304</v>
      </c>
      <c r="AB3777">
        <v>3.828091856957728</v>
      </c>
      <c r="AC3777">
        <v>-17.98162674054695</v>
      </c>
      <c r="AD3777">
        <v>118</v>
      </c>
      <c r="AE3777">
        <v>0</v>
      </c>
      <c r="AF3777">
        <v>0</v>
      </c>
      <c r="AG3777">
        <v>19</v>
      </c>
      <c r="AH3777">
        <v>244</v>
      </c>
      <c r="AI3777">
        <v>43</v>
      </c>
      <c r="AJ3777">
        <v>122</v>
      </c>
      <c r="AK3777">
        <v>18</v>
      </c>
      <c r="AL3777">
        <v>56</v>
      </c>
      <c r="AM3777">
        <v>38</v>
      </c>
    </row>
    <row r="3778" spans="1:39">
      <c r="A3778">
        <v>11</v>
      </c>
      <c r="B3778">
        <v>26</v>
      </c>
      <c r="C3778">
        <v>2022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99</v>
      </c>
      <c r="N3778">
        <v>130</v>
      </c>
      <c r="O3778">
        <v>99</v>
      </c>
      <c r="P3778">
        <v>9999</v>
      </c>
      <c r="Q3778">
        <v>619</v>
      </c>
      <c r="R3778">
        <v>4525</v>
      </c>
      <c r="S3778">
        <v>4524</v>
      </c>
      <c r="T3778">
        <v>14.335952350779372</v>
      </c>
      <c r="U3778">
        <v>12.523528029902549</v>
      </c>
      <c r="V3778">
        <v>15.268287292817677</v>
      </c>
      <c r="W3778">
        <v>59.566976127320942</v>
      </c>
      <c r="X3778">
        <v>146.25495531625756</v>
      </c>
      <c r="Y3778">
        <v>134.96342762430925</v>
      </c>
      <c r="Z3778">
        <v>134.9932603890361</v>
      </c>
      <c r="AA3778">
        <v>2.9021363137140681</v>
      </c>
      <c r="AB3778">
        <v>4.0291463048014826</v>
      </c>
      <c r="AC3778">
        <v>-2.2206974136538964</v>
      </c>
      <c r="AD3778">
        <v>130</v>
      </c>
      <c r="AE3778">
        <v>0</v>
      </c>
      <c r="AF3778">
        <v>0</v>
      </c>
      <c r="AG3778">
        <v>8</v>
      </c>
      <c r="AH3778">
        <v>321</v>
      </c>
      <c r="AI3778">
        <v>44</v>
      </c>
      <c r="AJ3778">
        <v>168</v>
      </c>
      <c r="AK3778">
        <v>31</v>
      </c>
      <c r="AL3778">
        <v>52</v>
      </c>
      <c r="AM3778">
        <v>38</v>
      </c>
    </row>
    <row r="3779" spans="1:39">
      <c r="A3779">
        <v>11</v>
      </c>
      <c r="B3779">
        <v>27</v>
      </c>
      <c r="C3779">
        <v>2022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99</v>
      </c>
      <c r="N3779">
        <v>140</v>
      </c>
      <c r="O3779">
        <v>99</v>
      </c>
      <c r="P3779">
        <v>9999</v>
      </c>
      <c r="Q3779">
        <v>496</v>
      </c>
      <c r="R3779">
        <v>4183</v>
      </c>
      <c r="S3779">
        <v>4182</v>
      </c>
      <c r="T3779">
        <v>13.252439488024329</v>
      </c>
      <c r="U3779">
        <v>12.430599034081718</v>
      </c>
      <c r="V3779">
        <v>15.228544107100172</v>
      </c>
      <c r="W3779">
        <v>59.563127690100437</v>
      </c>
      <c r="X3779">
        <v>157.04191163272651</v>
      </c>
      <c r="Y3779">
        <v>144.91461391345936</v>
      </c>
      <c r="Z3779">
        <v>144.94926590148262</v>
      </c>
      <c r="AA3779">
        <v>2.8941441746395009</v>
      </c>
      <c r="AB3779">
        <v>4.3614993728084466</v>
      </c>
      <c r="AC3779">
        <v>-0.55785016554969491</v>
      </c>
      <c r="AD3779">
        <v>143</v>
      </c>
      <c r="AE3779">
        <v>0</v>
      </c>
      <c r="AF3779">
        <v>0</v>
      </c>
      <c r="AG3779">
        <v>19</v>
      </c>
      <c r="AH3779">
        <v>318</v>
      </c>
      <c r="AI3779">
        <v>41</v>
      </c>
      <c r="AJ3779">
        <v>102</v>
      </c>
      <c r="AK3779">
        <v>42</v>
      </c>
      <c r="AL3779">
        <v>37</v>
      </c>
      <c r="AM3779">
        <v>18</v>
      </c>
    </row>
    <row r="3780" spans="1:39">
      <c r="A3780">
        <v>11</v>
      </c>
      <c r="B3780">
        <v>28</v>
      </c>
      <c r="C3780">
        <v>2022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99</v>
      </c>
      <c r="N3780">
        <v>150</v>
      </c>
      <c r="O3780">
        <v>99</v>
      </c>
      <c r="P3780">
        <v>9999</v>
      </c>
      <c r="Q3780">
        <v>471</v>
      </c>
      <c r="R3780">
        <v>3722</v>
      </c>
      <c r="S3780">
        <v>3721</v>
      </c>
      <c r="T3780">
        <v>11.791914839690781</v>
      </c>
      <c r="U3780">
        <v>11.829069329153121</v>
      </c>
      <c r="V3780">
        <v>15.152606125738847</v>
      </c>
      <c r="W3780">
        <v>59.41144853533995</v>
      </c>
      <c r="X3780">
        <v>167.95570887400197</v>
      </c>
      <c r="Y3780">
        <v>154.98233476625489</v>
      </c>
      <c r="Z3780">
        <v>155.02398548777222</v>
      </c>
      <c r="AA3780">
        <v>2.8513363908707761</v>
      </c>
      <c r="AB3780">
        <v>4.333115060867434</v>
      </c>
      <c r="AC3780">
        <v>1.2005986639717297</v>
      </c>
      <c r="AD3780">
        <v>86</v>
      </c>
      <c r="AE3780">
        <v>0</v>
      </c>
      <c r="AF3780">
        <v>0</v>
      </c>
      <c r="AG3780">
        <v>9</v>
      </c>
      <c r="AH3780">
        <v>288</v>
      </c>
      <c r="AI3780">
        <v>39</v>
      </c>
      <c r="AJ3780">
        <v>79</v>
      </c>
      <c r="AK3780">
        <v>21</v>
      </c>
      <c r="AL3780">
        <v>43</v>
      </c>
      <c r="AM3780">
        <v>5</v>
      </c>
    </row>
    <row r="3781" spans="1:39">
      <c r="A3781">
        <v>11</v>
      </c>
      <c r="B3781">
        <v>29</v>
      </c>
      <c r="C3781">
        <v>2022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99</v>
      </c>
      <c r="N3781">
        <v>160</v>
      </c>
      <c r="O3781">
        <v>99</v>
      </c>
      <c r="P3781">
        <v>9999</v>
      </c>
      <c r="Q3781">
        <v>409</v>
      </c>
      <c r="R3781">
        <v>3225</v>
      </c>
      <c r="S3781">
        <v>3225</v>
      </c>
      <c r="T3781">
        <v>10.217336205804077</v>
      </c>
      <c r="U3781">
        <v>10.903795368221809</v>
      </c>
      <c r="V3781">
        <v>15.070697674418602</v>
      </c>
      <c r="W3781">
        <v>59.160620155038757</v>
      </c>
      <c r="X3781">
        <v>178.62994448503747</v>
      </c>
      <c r="Y3781">
        <v>164.87543875968996</v>
      </c>
      <c r="Z3781">
        <v>164.87543875968996</v>
      </c>
      <c r="AA3781">
        <v>2.811399717820553</v>
      </c>
      <c r="AB3781">
        <v>4.3543366518246707</v>
      </c>
      <c r="AC3781">
        <v>-2.2157876592576295</v>
      </c>
      <c r="AD3781">
        <v>90</v>
      </c>
      <c r="AE3781">
        <v>0</v>
      </c>
      <c r="AF3781">
        <v>0</v>
      </c>
      <c r="AG3781">
        <v>9</v>
      </c>
      <c r="AH3781">
        <v>241</v>
      </c>
      <c r="AI3781">
        <v>21</v>
      </c>
      <c r="AJ3781">
        <v>69</v>
      </c>
      <c r="AK3781">
        <v>16</v>
      </c>
      <c r="AL3781">
        <v>26</v>
      </c>
      <c r="AM3781">
        <v>2</v>
      </c>
    </row>
    <row r="3782" spans="1:39">
      <c r="A3782">
        <v>11</v>
      </c>
      <c r="B3782">
        <v>30</v>
      </c>
      <c r="C3782">
        <v>2022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99</v>
      </c>
      <c r="N3782">
        <v>170</v>
      </c>
      <c r="O3782">
        <v>99</v>
      </c>
      <c r="P3782">
        <v>9999</v>
      </c>
      <c r="Q3782">
        <v>389</v>
      </c>
      <c r="R3782">
        <v>2743</v>
      </c>
      <c r="S3782">
        <v>2743</v>
      </c>
      <c r="T3782">
        <v>8.6902800658978592</v>
      </c>
      <c r="U3782">
        <v>9.8340174832003679</v>
      </c>
      <c r="V3782">
        <v>14.777615749179738</v>
      </c>
      <c r="W3782">
        <v>58.573095151294226</v>
      </c>
      <c r="X3782">
        <v>189.41373076508305</v>
      </c>
      <c r="Y3782">
        <v>174.82887349617172</v>
      </c>
      <c r="Z3782">
        <v>174.82887349617172</v>
      </c>
      <c r="AA3782">
        <v>2.869610786527081</v>
      </c>
      <c r="AB3782">
        <v>4.5393364934765668</v>
      </c>
      <c r="AC3782">
        <v>-3.5406251097423111</v>
      </c>
      <c r="AD3782">
        <v>71</v>
      </c>
      <c r="AE3782">
        <v>0</v>
      </c>
      <c r="AF3782">
        <v>0</v>
      </c>
      <c r="AG3782">
        <v>8</v>
      </c>
      <c r="AH3782">
        <v>197</v>
      </c>
      <c r="AI3782">
        <v>15</v>
      </c>
      <c r="AJ3782">
        <v>47</v>
      </c>
      <c r="AK3782">
        <v>20</v>
      </c>
      <c r="AL3782">
        <v>30</v>
      </c>
      <c r="AM3782">
        <v>2</v>
      </c>
    </row>
    <row r="3783" spans="1:39">
      <c r="A3783">
        <v>11</v>
      </c>
      <c r="B3783">
        <v>31</v>
      </c>
      <c r="C3783">
        <v>2022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99</v>
      </c>
      <c r="N3783">
        <v>180</v>
      </c>
      <c r="O3783">
        <v>99</v>
      </c>
      <c r="P3783">
        <v>9999</v>
      </c>
      <c r="Q3783">
        <v>355</v>
      </c>
      <c r="R3783">
        <v>2071</v>
      </c>
      <c r="S3783">
        <v>2071</v>
      </c>
      <c r="T3783">
        <v>6.5612723355721707</v>
      </c>
      <c r="U3783">
        <v>7.849150201421299</v>
      </c>
      <c r="V3783">
        <v>14.378078223080639</v>
      </c>
      <c r="W3783">
        <v>57.808788025108633</v>
      </c>
      <c r="X3783">
        <v>200.23907512975157</v>
      </c>
      <c r="Y3783">
        <v>184.82066634476072</v>
      </c>
      <c r="Z3783">
        <v>184.82066634476072</v>
      </c>
      <c r="AA3783">
        <v>2.9297652340689719</v>
      </c>
      <c r="AB3783">
        <v>4.4231885378211295</v>
      </c>
      <c r="AC3783">
        <v>-7.5841137779300194</v>
      </c>
      <c r="AD3783">
        <v>50</v>
      </c>
      <c r="AE3783">
        <v>0</v>
      </c>
      <c r="AF3783">
        <v>0</v>
      </c>
      <c r="AG3783">
        <v>5</v>
      </c>
      <c r="AH3783">
        <v>168</v>
      </c>
      <c r="AI3783">
        <v>12</v>
      </c>
      <c r="AJ3783">
        <v>34</v>
      </c>
      <c r="AK3783">
        <v>15</v>
      </c>
      <c r="AL3783">
        <v>14</v>
      </c>
      <c r="AM3783">
        <v>5</v>
      </c>
    </row>
    <row r="3784" spans="1:39">
      <c r="A3784">
        <v>11</v>
      </c>
      <c r="B3784">
        <v>32</v>
      </c>
      <c r="C3784">
        <v>2022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99</v>
      </c>
      <c r="N3784">
        <v>190</v>
      </c>
      <c r="O3784">
        <v>99</v>
      </c>
      <c r="P3784">
        <v>9999</v>
      </c>
      <c r="Q3784">
        <v>319</v>
      </c>
      <c r="R3784">
        <v>1532</v>
      </c>
      <c r="S3784">
        <v>1531</v>
      </c>
      <c r="T3784">
        <v>4.8536307185401091</v>
      </c>
      <c r="U3784">
        <v>6.1093081742751698</v>
      </c>
      <c r="V3784">
        <v>13.998041775456922</v>
      </c>
      <c r="W3784">
        <v>57.045068582625746</v>
      </c>
      <c r="X3784">
        <v>210.82925045755496</v>
      </c>
      <c r="Y3784">
        <v>194.46491514360329</v>
      </c>
      <c r="Z3784">
        <v>194.59193337687805</v>
      </c>
      <c r="AA3784">
        <v>2.8766026887305158</v>
      </c>
      <c r="AB3784">
        <v>4.4447321117547993</v>
      </c>
      <c r="AC3784">
        <v>-11.31917778798843</v>
      </c>
      <c r="AD3784">
        <v>36</v>
      </c>
      <c r="AE3784">
        <v>0</v>
      </c>
      <c r="AF3784">
        <v>0</v>
      </c>
      <c r="AG3784">
        <v>5</v>
      </c>
      <c r="AH3784">
        <v>115</v>
      </c>
      <c r="AI3784">
        <v>9</v>
      </c>
      <c r="AJ3784">
        <v>28</v>
      </c>
      <c r="AK3784">
        <v>7</v>
      </c>
      <c r="AL3784">
        <v>19</v>
      </c>
      <c r="AM3784">
        <v>2</v>
      </c>
    </row>
    <row r="3785" spans="1:39">
      <c r="A3785">
        <v>11</v>
      </c>
      <c r="B3785">
        <v>33</v>
      </c>
      <c r="C3785">
        <v>2022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99</v>
      </c>
      <c r="N3785">
        <v>200</v>
      </c>
      <c r="O3785">
        <v>99</v>
      </c>
      <c r="P3785">
        <v>9999</v>
      </c>
      <c r="Q3785">
        <v>289</v>
      </c>
      <c r="R3785">
        <v>1079</v>
      </c>
      <c r="S3785">
        <v>1078</v>
      </c>
      <c r="T3785">
        <v>3.4184514003294901</v>
      </c>
      <c r="U3785">
        <v>4.52248560956353</v>
      </c>
      <c r="V3785">
        <v>13.051899907321596</v>
      </c>
      <c r="W3785">
        <v>55.465677179962881</v>
      </c>
      <c r="X3785">
        <v>221.64566926762072</v>
      </c>
      <c r="Y3785">
        <v>204.39192771084305</v>
      </c>
      <c r="Z3785">
        <v>204.58153061224465</v>
      </c>
      <c r="AA3785">
        <v>2.8762984765778574</v>
      </c>
      <c r="AB3785">
        <v>4.8783180569350311</v>
      </c>
      <c r="AC3785">
        <v>-7.817875383679171</v>
      </c>
      <c r="AD3785">
        <v>29</v>
      </c>
      <c r="AE3785">
        <v>0</v>
      </c>
      <c r="AF3785">
        <v>0</v>
      </c>
      <c r="AG3785">
        <v>1</v>
      </c>
      <c r="AH3785">
        <v>78</v>
      </c>
      <c r="AI3785">
        <v>2</v>
      </c>
      <c r="AJ3785">
        <v>22</v>
      </c>
      <c r="AK3785">
        <v>3</v>
      </c>
      <c r="AL3785">
        <v>5</v>
      </c>
      <c r="AM3785">
        <v>0</v>
      </c>
    </row>
    <row r="3786" spans="1:39">
      <c r="A3786">
        <v>11</v>
      </c>
      <c r="B3786">
        <v>34</v>
      </c>
      <c r="C3786">
        <v>2022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99</v>
      </c>
      <c r="N3786">
        <v>210</v>
      </c>
      <c r="O3786">
        <v>99</v>
      </c>
      <c r="P3786">
        <v>9999</v>
      </c>
      <c r="Q3786">
        <v>230</v>
      </c>
      <c r="R3786">
        <v>641</v>
      </c>
      <c r="S3786">
        <v>641</v>
      </c>
      <c r="T3786">
        <v>2.0307945760993542</v>
      </c>
      <c r="U3786">
        <v>2.8183854250157054</v>
      </c>
      <c r="V3786">
        <v>12.17940717628705</v>
      </c>
      <c r="W3786">
        <v>54.107644305772247</v>
      </c>
      <c r="X3786">
        <v>232.29969762170776</v>
      </c>
      <c r="Y3786">
        <v>214.41262090483619</v>
      </c>
      <c r="Z3786">
        <v>214.41262090483619</v>
      </c>
      <c r="AA3786">
        <v>2.828220444788081</v>
      </c>
      <c r="AB3786">
        <v>4.8915815714078912</v>
      </c>
      <c r="AC3786">
        <v>-6.3264256567185448</v>
      </c>
      <c r="AD3786">
        <v>20</v>
      </c>
      <c r="AE3786">
        <v>0</v>
      </c>
      <c r="AF3786">
        <v>0</v>
      </c>
      <c r="AG3786">
        <v>2</v>
      </c>
      <c r="AH3786">
        <v>44</v>
      </c>
      <c r="AI3786">
        <v>3</v>
      </c>
      <c r="AJ3786">
        <v>11</v>
      </c>
      <c r="AK3786">
        <v>3</v>
      </c>
      <c r="AL3786">
        <v>5</v>
      </c>
      <c r="AM3786">
        <v>0</v>
      </c>
    </row>
    <row r="3787" spans="1:39">
      <c r="A3787">
        <v>11</v>
      </c>
      <c r="B3787">
        <v>35</v>
      </c>
      <c r="C3787">
        <v>2022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99</v>
      </c>
      <c r="N3787">
        <v>220</v>
      </c>
      <c r="O3787">
        <v>99</v>
      </c>
      <c r="P3787">
        <v>9999</v>
      </c>
      <c r="Q3787">
        <v>177</v>
      </c>
      <c r="R3787">
        <v>407</v>
      </c>
      <c r="S3787">
        <v>406</v>
      </c>
      <c r="T3787">
        <v>1.2894436700038019</v>
      </c>
      <c r="U3787">
        <v>1.8695867921248288</v>
      </c>
      <c r="V3787">
        <v>11.25061425061425</v>
      </c>
      <c r="W3787">
        <v>52.342364532019694</v>
      </c>
      <c r="X3787">
        <v>243.29634963437769</v>
      </c>
      <c r="Y3787">
        <v>224.00577395577375</v>
      </c>
      <c r="Z3787">
        <v>224.55751231527077</v>
      </c>
      <c r="AA3787">
        <v>2.90248313405738</v>
      </c>
      <c r="AB3787">
        <v>5.6178400145156404</v>
      </c>
      <c r="AC3787">
        <v>-9.1429651699043752</v>
      </c>
      <c r="AD3787">
        <v>17</v>
      </c>
      <c r="AE3787">
        <v>0</v>
      </c>
      <c r="AF3787">
        <v>0</v>
      </c>
      <c r="AG3787">
        <v>1</v>
      </c>
      <c r="AH3787">
        <v>32</v>
      </c>
      <c r="AI3787">
        <v>2</v>
      </c>
      <c r="AJ3787">
        <v>9</v>
      </c>
      <c r="AK3787">
        <v>3</v>
      </c>
      <c r="AL3787">
        <v>6</v>
      </c>
      <c r="AM3787">
        <v>0</v>
      </c>
    </row>
    <row r="3788" spans="1:39">
      <c r="A3788">
        <v>11</v>
      </c>
      <c r="B3788">
        <v>36</v>
      </c>
      <c r="C3788">
        <v>2022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99</v>
      </c>
      <c r="N3788">
        <v>230</v>
      </c>
      <c r="O3788">
        <v>99</v>
      </c>
      <c r="P3788">
        <v>9999</v>
      </c>
      <c r="Q3788">
        <v>174</v>
      </c>
      <c r="R3788">
        <v>541</v>
      </c>
      <c r="S3788">
        <v>541</v>
      </c>
      <c r="T3788">
        <v>1.7139779495627929</v>
      </c>
      <c r="U3788">
        <v>2.7259453046803976</v>
      </c>
      <c r="V3788">
        <v>9.2643253234750436</v>
      </c>
      <c r="W3788">
        <v>49.133086876155282</v>
      </c>
      <c r="X3788">
        <v>266.21110138722275</v>
      </c>
      <c r="Y3788">
        <v>245.71284658040656</v>
      </c>
      <c r="Z3788">
        <v>245.71284658040656</v>
      </c>
      <c r="AA3788">
        <v>14.410923961360824</v>
      </c>
      <c r="AB3788">
        <v>6.3041250094506882</v>
      </c>
      <c r="AC3788">
        <v>-30.010582852724557</v>
      </c>
      <c r="AD3788">
        <v>15</v>
      </c>
      <c r="AE3788">
        <v>0</v>
      </c>
      <c r="AF3788">
        <v>0</v>
      </c>
      <c r="AG3788">
        <v>0</v>
      </c>
      <c r="AH3788">
        <v>44</v>
      </c>
      <c r="AI3788">
        <v>2</v>
      </c>
      <c r="AJ3788">
        <v>12</v>
      </c>
      <c r="AK3788">
        <v>2</v>
      </c>
      <c r="AL3788">
        <v>2</v>
      </c>
      <c r="AM3788">
        <v>1</v>
      </c>
    </row>
    <row r="3789" spans="1:39">
      <c r="A3789">
        <v>11</v>
      </c>
      <c r="B3789">
        <v>37</v>
      </c>
      <c r="C3789">
        <v>2021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99</v>
      </c>
      <c r="N3789">
        <v>60</v>
      </c>
      <c r="O3789">
        <v>99</v>
      </c>
      <c r="P3789">
        <v>9999</v>
      </c>
      <c r="Q3789">
        <v>5</v>
      </c>
      <c r="R3789">
        <v>5</v>
      </c>
      <c r="S3789">
        <v>5</v>
      </c>
      <c r="T3789">
        <v>1.5707957651346173E-2</v>
      </c>
      <c r="U3789">
        <v>6.1657093219456239E-3</v>
      </c>
      <c r="V3789">
        <v>15.2</v>
      </c>
      <c r="W3789">
        <v>59.4</v>
      </c>
      <c r="X3789">
        <v>65.42795232936075</v>
      </c>
      <c r="Y3789">
        <v>60.39</v>
      </c>
      <c r="Z3789">
        <v>60.39</v>
      </c>
      <c r="AA3789">
        <v>7.7436709640841377</v>
      </c>
      <c r="AB3789">
        <v>4.0792156108742468</v>
      </c>
      <c r="AC3789">
        <v>-81.66365547892056</v>
      </c>
      <c r="AD3789">
        <v>1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</row>
    <row r="3790" spans="1:39">
      <c r="A3790">
        <v>11</v>
      </c>
      <c r="B3790">
        <v>38</v>
      </c>
      <c r="C3790">
        <v>2021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99</v>
      </c>
      <c r="N3790">
        <v>70</v>
      </c>
      <c r="O3790">
        <v>99</v>
      </c>
      <c r="P3790">
        <v>9999</v>
      </c>
      <c r="Q3790">
        <v>23</v>
      </c>
      <c r="R3790">
        <v>31</v>
      </c>
      <c r="S3790">
        <v>31</v>
      </c>
      <c r="T3790">
        <v>9.7389337438346255E-2</v>
      </c>
      <c r="U3790">
        <v>4.8299179435262928E-2</v>
      </c>
      <c r="V3790">
        <v>16.322580645161285</v>
      </c>
      <c r="W3790">
        <v>61.870967741935466</v>
      </c>
      <c r="X3790">
        <v>82.666270576311433</v>
      </c>
      <c r="Y3790">
        <v>76.300967741935438</v>
      </c>
      <c r="Z3790">
        <v>76.300967741935438</v>
      </c>
      <c r="AA3790">
        <v>3.1860030120060041</v>
      </c>
      <c r="AB3790">
        <v>2.9593148235303306</v>
      </c>
      <c r="AC3790">
        <v>31.484837226699096</v>
      </c>
      <c r="AD3790">
        <v>2</v>
      </c>
      <c r="AE3790">
        <v>0</v>
      </c>
      <c r="AF3790">
        <v>0</v>
      </c>
      <c r="AG3790">
        <v>0</v>
      </c>
      <c r="AH3790">
        <v>2</v>
      </c>
      <c r="AI3790">
        <v>0</v>
      </c>
      <c r="AJ3790">
        <v>0</v>
      </c>
      <c r="AK3790">
        <v>1</v>
      </c>
      <c r="AL3790">
        <v>0</v>
      </c>
      <c r="AM3790">
        <v>0</v>
      </c>
    </row>
    <row r="3791" spans="1:39">
      <c r="A3791">
        <v>11</v>
      </c>
      <c r="B3791">
        <v>39</v>
      </c>
      <c r="C3791">
        <v>2021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99</v>
      </c>
      <c r="N3791">
        <v>80</v>
      </c>
      <c r="O3791">
        <v>99</v>
      </c>
      <c r="P3791">
        <v>9999</v>
      </c>
      <c r="Q3791">
        <v>70</v>
      </c>
      <c r="R3791">
        <v>128</v>
      </c>
      <c r="S3791">
        <v>128</v>
      </c>
      <c r="T3791">
        <v>0.402123715874462</v>
      </c>
      <c r="U3791">
        <v>0.22644070318400711</v>
      </c>
      <c r="V3791">
        <v>16.390625</v>
      </c>
      <c r="W3791">
        <v>61.6875</v>
      </c>
      <c r="X3791">
        <v>93.863082340194978</v>
      </c>
      <c r="Y3791">
        <v>86.635625000000005</v>
      </c>
      <c r="Z3791">
        <v>86.635625000000005</v>
      </c>
      <c r="AA3791">
        <v>2.7894899707431806</v>
      </c>
      <c r="AB3791">
        <v>4.2825043782814749</v>
      </c>
      <c r="AC3791">
        <v>8.3857153846408092</v>
      </c>
      <c r="AD3791">
        <v>9</v>
      </c>
      <c r="AE3791">
        <v>0</v>
      </c>
      <c r="AF3791">
        <v>0</v>
      </c>
      <c r="AG3791">
        <v>2</v>
      </c>
      <c r="AH3791">
        <v>5</v>
      </c>
      <c r="AI3791">
        <v>7</v>
      </c>
      <c r="AJ3791">
        <v>3</v>
      </c>
      <c r="AK3791">
        <v>0</v>
      </c>
      <c r="AL3791">
        <v>1</v>
      </c>
      <c r="AM3791">
        <v>0</v>
      </c>
    </row>
    <row r="3792" spans="1:39">
      <c r="A3792">
        <v>11</v>
      </c>
      <c r="B3792">
        <v>40</v>
      </c>
      <c r="C3792">
        <v>2021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99</v>
      </c>
      <c r="N3792">
        <v>90</v>
      </c>
      <c r="O3792">
        <v>99</v>
      </c>
      <c r="P3792">
        <v>9999</v>
      </c>
      <c r="Q3792">
        <v>125</v>
      </c>
      <c r="R3792">
        <v>432</v>
      </c>
      <c r="S3792">
        <v>432</v>
      </c>
      <c r="T3792">
        <v>1.3571675410763095</v>
      </c>
      <c r="U3792">
        <v>0.84695915955846268</v>
      </c>
      <c r="V3792">
        <v>16.611111111111111</v>
      </c>
      <c r="W3792">
        <v>62.337962962962969</v>
      </c>
      <c r="X3792">
        <v>104.02291240319423</v>
      </c>
      <c r="Y3792">
        <v>96.01314814814819</v>
      </c>
      <c r="Z3792">
        <v>96.01314814814819</v>
      </c>
      <c r="AA3792">
        <v>2.847603085033795</v>
      </c>
      <c r="AB3792">
        <v>2.6284841988898204</v>
      </c>
      <c r="AC3792">
        <v>1.5670595719068996</v>
      </c>
      <c r="AD3792">
        <v>24</v>
      </c>
      <c r="AE3792">
        <v>0</v>
      </c>
      <c r="AF3792">
        <v>0</v>
      </c>
      <c r="AG3792">
        <v>2</v>
      </c>
      <c r="AH3792">
        <v>44</v>
      </c>
      <c r="AI3792">
        <v>6</v>
      </c>
      <c r="AJ3792">
        <v>4</v>
      </c>
      <c r="AK3792">
        <v>4</v>
      </c>
      <c r="AL3792">
        <v>1</v>
      </c>
      <c r="AM3792">
        <v>2</v>
      </c>
    </row>
    <row r="3793" spans="1:39">
      <c r="A3793">
        <v>11</v>
      </c>
      <c r="B3793">
        <v>41</v>
      </c>
      <c r="C3793">
        <v>2021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99</v>
      </c>
      <c r="N3793">
        <v>100</v>
      </c>
      <c r="O3793">
        <v>99</v>
      </c>
      <c r="P3793">
        <v>9999</v>
      </c>
      <c r="Q3793">
        <v>197</v>
      </c>
      <c r="R3793">
        <v>999</v>
      </c>
      <c r="S3793">
        <v>999</v>
      </c>
      <c r="T3793">
        <v>3.1384499387389644</v>
      </c>
      <c r="U3793">
        <v>2.1561874492924287</v>
      </c>
      <c r="V3793">
        <v>16.510510510510503</v>
      </c>
      <c r="W3793">
        <v>61.857857857857837</v>
      </c>
      <c r="X3793">
        <v>114.51735592580641</v>
      </c>
      <c r="Y3793">
        <v>105.69951951951953</v>
      </c>
      <c r="Z3793">
        <v>105.69951951951953</v>
      </c>
      <c r="AA3793">
        <v>2.8523899975406821</v>
      </c>
      <c r="AB3793">
        <v>2.4616814764520631</v>
      </c>
      <c r="AC3793">
        <v>-8.5389562040785183</v>
      </c>
      <c r="AD3793">
        <v>39</v>
      </c>
      <c r="AE3793">
        <v>1</v>
      </c>
      <c r="AF3793">
        <v>0</v>
      </c>
      <c r="AG3793">
        <v>6</v>
      </c>
      <c r="AH3793">
        <v>90</v>
      </c>
      <c r="AI3793">
        <v>19</v>
      </c>
      <c r="AJ3793">
        <v>25</v>
      </c>
      <c r="AK3793">
        <v>6</v>
      </c>
      <c r="AL3793">
        <v>8</v>
      </c>
      <c r="AM3793">
        <v>3</v>
      </c>
    </row>
    <row r="3794" spans="1:39">
      <c r="A3794">
        <v>11</v>
      </c>
      <c r="B3794">
        <v>42</v>
      </c>
      <c r="C3794">
        <v>2021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99</v>
      </c>
      <c r="N3794">
        <v>110</v>
      </c>
      <c r="O3794">
        <v>99</v>
      </c>
      <c r="P3794">
        <v>9999</v>
      </c>
      <c r="Q3794">
        <v>275</v>
      </c>
      <c r="R3794">
        <v>1902</v>
      </c>
      <c r="S3794">
        <v>1902</v>
      </c>
      <c r="T3794">
        <v>5.9753070905720804</v>
      </c>
      <c r="U3794">
        <v>4.4847047895132048</v>
      </c>
      <c r="V3794">
        <v>16.326498422712934</v>
      </c>
      <c r="W3794">
        <v>61.516824395373298</v>
      </c>
      <c r="X3794">
        <v>125.10470246863343</v>
      </c>
      <c r="Y3794">
        <v>115.47164037854898</v>
      </c>
      <c r="Z3794">
        <v>115.47164037854898</v>
      </c>
      <c r="AA3794">
        <v>2.8256715496708602</v>
      </c>
      <c r="AB3794">
        <v>2.7347667773836815</v>
      </c>
      <c r="AC3794">
        <v>-6.0662288034071548</v>
      </c>
      <c r="AD3794">
        <v>67</v>
      </c>
      <c r="AE3794">
        <v>0</v>
      </c>
      <c r="AF3794">
        <v>0</v>
      </c>
      <c r="AG3794">
        <v>15</v>
      </c>
      <c r="AH3794">
        <v>154</v>
      </c>
      <c r="AI3794">
        <v>31</v>
      </c>
      <c r="AJ3794">
        <v>28</v>
      </c>
      <c r="AK3794">
        <v>15</v>
      </c>
      <c r="AL3794">
        <v>12</v>
      </c>
      <c r="AM3794">
        <v>3</v>
      </c>
    </row>
    <row r="3795" spans="1:39">
      <c r="A3795">
        <v>11</v>
      </c>
      <c r="B3795">
        <v>43</v>
      </c>
      <c r="C3795">
        <v>2021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99</v>
      </c>
      <c r="N3795">
        <v>120</v>
      </c>
      <c r="O3795">
        <v>99</v>
      </c>
      <c r="P3795">
        <v>9999</v>
      </c>
      <c r="Q3795">
        <v>500</v>
      </c>
      <c r="R3795">
        <v>3519</v>
      </c>
      <c r="S3795">
        <v>3520</v>
      </c>
      <c r="T3795">
        <v>11.055260595017437</v>
      </c>
      <c r="U3795">
        <v>9.0404958479160022</v>
      </c>
      <c r="V3795">
        <v>15.670929241261723</v>
      </c>
      <c r="W3795">
        <v>60.253977272727283</v>
      </c>
      <c r="X3795">
        <v>136.26998091462619</v>
      </c>
      <c r="Y3795">
        <v>125.8128417163969</v>
      </c>
      <c r="Z3795">
        <v>125.77709943181839</v>
      </c>
      <c r="AA3795">
        <v>2.7635312495686297</v>
      </c>
      <c r="AB3795">
        <v>3.6338428318731593</v>
      </c>
      <c r="AC3795">
        <v>-17.719606929253317</v>
      </c>
      <c r="AD3795">
        <v>122</v>
      </c>
      <c r="AE3795">
        <v>0</v>
      </c>
      <c r="AF3795">
        <v>0</v>
      </c>
      <c r="AG3795">
        <v>14</v>
      </c>
      <c r="AH3795">
        <v>267</v>
      </c>
      <c r="AI3795">
        <v>50</v>
      </c>
      <c r="AJ3795">
        <v>73</v>
      </c>
      <c r="AK3795">
        <v>20</v>
      </c>
      <c r="AL3795">
        <v>44</v>
      </c>
      <c r="AM3795">
        <v>24</v>
      </c>
    </row>
    <row r="3796" spans="1:39">
      <c r="A3796">
        <v>11</v>
      </c>
      <c r="B3796">
        <v>44</v>
      </c>
      <c r="C3796">
        <v>2021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99</v>
      </c>
      <c r="N3796">
        <v>130</v>
      </c>
      <c r="O3796">
        <v>99</v>
      </c>
      <c r="P3796">
        <v>9999</v>
      </c>
      <c r="Q3796">
        <v>599</v>
      </c>
      <c r="R3796">
        <v>4700</v>
      </c>
      <c r="S3796">
        <v>4700</v>
      </c>
      <c r="T3796">
        <v>14.765480192265404</v>
      </c>
      <c r="U3796">
        <v>12.94746234106443</v>
      </c>
      <c r="V3796">
        <v>15.318723404255323</v>
      </c>
      <c r="W3796">
        <v>59.60446808510639</v>
      </c>
      <c r="X3796">
        <v>146.16287775754321</v>
      </c>
      <c r="Y3796">
        <v>134.90833617021227</v>
      </c>
      <c r="Z3796">
        <v>134.90833617021227</v>
      </c>
      <c r="AA3796">
        <v>2.8793276398184706</v>
      </c>
      <c r="AB3796">
        <v>3.8333282625063969</v>
      </c>
      <c r="AC3796">
        <v>-4.2472698070417175E-2</v>
      </c>
      <c r="AD3796">
        <v>156</v>
      </c>
      <c r="AE3796">
        <v>0</v>
      </c>
      <c r="AF3796">
        <v>0</v>
      </c>
      <c r="AG3796">
        <v>26</v>
      </c>
      <c r="AH3796">
        <v>371</v>
      </c>
      <c r="AI3796">
        <v>60</v>
      </c>
      <c r="AJ3796">
        <v>99</v>
      </c>
      <c r="AK3796">
        <v>27</v>
      </c>
      <c r="AL3796">
        <v>78</v>
      </c>
      <c r="AM3796">
        <v>27</v>
      </c>
    </row>
    <row r="3797" spans="1:39">
      <c r="A3797">
        <v>11</v>
      </c>
      <c r="B3797">
        <v>45</v>
      </c>
      <c r="C3797">
        <v>2021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99</v>
      </c>
      <c r="N3797">
        <v>140</v>
      </c>
      <c r="O3797">
        <v>99</v>
      </c>
      <c r="P3797">
        <v>9999</v>
      </c>
      <c r="Q3797">
        <v>503</v>
      </c>
      <c r="R3797">
        <v>4094</v>
      </c>
      <c r="S3797">
        <v>4095</v>
      </c>
      <c r="T3797">
        <v>12.861675724922241</v>
      </c>
      <c r="U3797">
        <v>12.119100978281137</v>
      </c>
      <c r="V3797">
        <v>15.290425012212996</v>
      </c>
      <c r="W3797">
        <v>59.526984126984111</v>
      </c>
      <c r="X3797">
        <v>157.02328169913889</v>
      </c>
      <c r="Y3797">
        <v>144.96880312652684</v>
      </c>
      <c r="Z3797">
        <v>144.93340170940198</v>
      </c>
      <c r="AA3797">
        <v>2.8683456244192169</v>
      </c>
      <c r="AB3797">
        <v>4.0162906441404074</v>
      </c>
      <c r="AC3797">
        <v>-0.52888539790970757</v>
      </c>
      <c r="AD3797">
        <v>125</v>
      </c>
      <c r="AE3797">
        <v>0</v>
      </c>
      <c r="AF3797">
        <v>0</v>
      </c>
      <c r="AG3797">
        <v>20</v>
      </c>
      <c r="AH3797">
        <v>329</v>
      </c>
      <c r="AI3797">
        <v>42</v>
      </c>
      <c r="AJ3797">
        <v>71</v>
      </c>
      <c r="AK3797">
        <v>25</v>
      </c>
      <c r="AL3797">
        <v>47</v>
      </c>
      <c r="AM3797">
        <v>12</v>
      </c>
    </row>
    <row r="3798" spans="1:39">
      <c r="A3798">
        <v>11</v>
      </c>
      <c r="B3798">
        <v>46</v>
      </c>
      <c r="C3798">
        <v>2021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99</v>
      </c>
      <c r="N3798">
        <v>150</v>
      </c>
      <c r="O3798">
        <v>99</v>
      </c>
      <c r="P3798">
        <v>9999</v>
      </c>
      <c r="Q3798">
        <v>441</v>
      </c>
      <c r="R3798">
        <v>3831</v>
      </c>
      <c r="S3798">
        <v>3831</v>
      </c>
      <c r="T3798">
        <v>12.035437152461437</v>
      </c>
      <c r="U3798">
        <v>12.111740516011896</v>
      </c>
      <c r="V3798">
        <v>15.21299921691465</v>
      </c>
      <c r="W3798">
        <v>59.39676324719396</v>
      </c>
      <c r="X3798">
        <v>167.74311067295332</v>
      </c>
      <c r="Y3798">
        <v>154.8268911511353</v>
      </c>
      <c r="Z3798">
        <v>154.8268911511353</v>
      </c>
      <c r="AA3798">
        <v>2.8936088980077601</v>
      </c>
      <c r="AB3798">
        <v>4.1709402212795075</v>
      </c>
      <c r="AC3798">
        <v>-4.8793904591449762</v>
      </c>
      <c r="AD3798">
        <v>150</v>
      </c>
      <c r="AE3798">
        <v>0</v>
      </c>
      <c r="AF3798">
        <v>0</v>
      </c>
      <c r="AG3798">
        <v>13</v>
      </c>
      <c r="AH3798">
        <v>323</v>
      </c>
      <c r="AI3798">
        <v>30</v>
      </c>
      <c r="AJ3798">
        <v>58</v>
      </c>
      <c r="AK3798">
        <v>21</v>
      </c>
      <c r="AL3798">
        <v>38</v>
      </c>
      <c r="AM3798">
        <v>6</v>
      </c>
    </row>
    <row r="3799" spans="1:39">
      <c r="A3799">
        <v>11</v>
      </c>
      <c r="B3799">
        <v>47</v>
      </c>
      <c r="C3799">
        <v>2021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99</v>
      </c>
      <c r="N3799">
        <v>160</v>
      </c>
      <c r="O3799">
        <v>99</v>
      </c>
      <c r="P3799">
        <v>9999</v>
      </c>
      <c r="Q3799">
        <v>402</v>
      </c>
      <c r="R3799">
        <v>3339</v>
      </c>
      <c r="S3799">
        <v>3339</v>
      </c>
      <c r="T3799">
        <v>10.489774119568972</v>
      </c>
      <c r="U3799">
        <v>11.240487706198415</v>
      </c>
      <c r="V3799">
        <v>15.005390835579513</v>
      </c>
      <c r="W3799">
        <v>59.002695417789745</v>
      </c>
      <c r="X3799">
        <v>178.61545015943139</v>
      </c>
      <c r="Y3799">
        <v>164.86206049715483</v>
      </c>
      <c r="Z3799">
        <v>164.86206049715483</v>
      </c>
      <c r="AA3799">
        <v>2.868188527261494</v>
      </c>
      <c r="AB3799">
        <v>4.305389747152339</v>
      </c>
      <c r="AC3799">
        <v>-3.0711878520882054</v>
      </c>
      <c r="AD3799">
        <v>113</v>
      </c>
      <c r="AE3799">
        <v>0</v>
      </c>
      <c r="AF3799">
        <v>0</v>
      </c>
      <c r="AG3799">
        <v>9</v>
      </c>
      <c r="AH3799">
        <v>276</v>
      </c>
      <c r="AI3799">
        <v>25</v>
      </c>
      <c r="AJ3799">
        <v>36</v>
      </c>
      <c r="AK3799">
        <v>14</v>
      </c>
      <c r="AL3799">
        <v>18</v>
      </c>
      <c r="AM3799">
        <v>8</v>
      </c>
    </row>
    <row r="3800" spans="1:39">
      <c r="A3800">
        <v>11</v>
      </c>
      <c r="B3800">
        <v>48</v>
      </c>
      <c r="C3800">
        <v>2021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99</v>
      </c>
      <c r="N3800">
        <v>170</v>
      </c>
      <c r="O3800">
        <v>99</v>
      </c>
      <c r="P3800">
        <v>9999</v>
      </c>
      <c r="Q3800">
        <v>393</v>
      </c>
      <c r="R3800">
        <v>2747</v>
      </c>
      <c r="S3800">
        <v>2747</v>
      </c>
      <c r="T3800">
        <v>8.629951933649588</v>
      </c>
      <c r="U3800">
        <v>9.8065558779398643</v>
      </c>
      <c r="V3800">
        <v>14.879140880961049</v>
      </c>
      <c r="W3800">
        <v>58.706224972697491</v>
      </c>
      <c r="X3800">
        <v>189.41228114113315</v>
      </c>
      <c r="Y3800">
        <v>174.82753549326512</v>
      </c>
      <c r="Z3800">
        <v>174.82753549326512</v>
      </c>
      <c r="AA3800">
        <v>2.9193000751792906</v>
      </c>
      <c r="AB3800">
        <v>4.2277673283667303</v>
      </c>
      <c r="AC3800">
        <v>-4.3819233222925673</v>
      </c>
      <c r="AD3800">
        <v>71</v>
      </c>
      <c r="AE3800">
        <v>0</v>
      </c>
      <c r="AF3800">
        <v>0</v>
      </c>
      <c r="AG3800">
        <v>6</v>
      </c>
      <c r="AH3800">
        <v>218</v>
      </c>
      <c r="AI3800">
        <v>15</v>
      </c>
      <c r="AJ3800">
        <v>20</v>
      </c>
      <c r="AK3800">
        <v>14</v>
      </c>
      <c r="AL3800">
        <v>20</v>
      </c>
      <c r="AM3800">
        <v>3</v>
      </c>
    </row>
    <row r="3801" spans="1:39">
      <c r="A3801">
        <v>11</v>
      </c>
      <c r="B3801">
        <v>49</v>
      </c>
      <c r="C3801">
        <v>2021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99</v>
      </c>
      <c r="N3801">
        <v>180</v>
      </c>
      <c r="O3801">
        <v>99</v>
      </c>
      <c r="P3801">
        <v>9999</v>
      </c>
      <c r="Q3801">
        <v>353</v>
      </c>
      <c r="R3801">
        <v>2132</v>
      </c>
      <c r="S3801">
        <v>2132</v>
      </c>
      <c r="T3801">
        <v>6.6978731425340081</v>
      </c>
      <c r="U3801">
        <v>8.0423750180805609</v>
      </c>
      <c r="V3801">
        <v>14.486866791744845</v>
      </c>
      <c r="W3801">
        <v>57.975609756097562</v>
      </c>
      <c r="X3801">
        <v>200.14622661644563</v>
      </c>
      <c r="Y3801">
        <v>184.73496716697903</v>
      </c>
      <c r="Z3801">
        <v>184.73496716697903</v>
      </c>
      <c r="AA3801">
        <v>2.85520706131281</v>
      </c>
      <c r="AB3801">
        <v>4.6359357659021487</v>
      </c>
      <c r="AC3801">
        <v>-3.3773220197127305</v>
      </c>
      <c r="AD3801">
        <v>70</v>
      </c>
      <c r="AE3801">
        <v>0</v>
      </c>
      <c r="AF3801">
        <v>0</v>
      </c>
      <c r="AG3801">
        <v>5</v>
      </c>
      <c r="AH3801">
        <v>173</v>
      </c>
      <c r="AI3801">
        <v>12</v>
      </c>
      <c r="AJ3801">
        <v>13</v>
      </c>
      <c r="AK3801">
        <v>12</v>
      </c>
      <c r="AL3801">
        <v>11</v>
      </c>
      <c r="AM3801">
        <v>5</v>
      </c>
    </row>
    <row r="3802" spans="1:39">
      <c r="A3802">
        <v>11</v>
      </c>
      <c r="B3802">
        <v>50</v>
      </c>
      <c r="C3802">
        <v>2021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99</v>
      </c>
      <c r="N3802">
        <v>190</v>
      </c>
      <c r="O3802">
        <v>99</v>
      </c>
      <c r="P3802">
        <v>9999</v>
      </c>
      <c r="Q3802">
        <v>334</v>
      </c>
      <c r="R3802">
        <v>1546</v>
      </c>
      <c r="S3802">
        <v>1546</v>
      </c>
      <c r="T3802">
        <v>4.8569005057962382</v>
      </c>
      <c r="U3802">
        <v>6.1475444214699948</v>
      </c>
      <c r="V3802">
        <v>13.91267787839586</v>
      </c>
      <c r="W3802">
        <v>56.91785252263908</v>
      </c>
      <c r="X3802">
        <v>210.98057546192672</v>
      </c>
      <c r="Y3802">
        <v>194.73507115135837</v>
      </c>
      <c r="Z3802">
        <v>194.73507115135837</v>
      </c>
      <c r="AA3802">
        <v>2.8579034375432242</v>
      </c>
      <c r="AB3802">
        <v>4.7049124688119619</v>
      </c>
      <c r="AC3802">
        <v>-7.1740432471688242</v>
      </c>
      <c r="AD3802">
        <v>45</v>
      </c>
      <c r="AE3802">
        <v>0</v>
      </c>
      <c r="AF3802">
        <v>0</v>
      </c>
      <c r="AG3802">
        <v>2</v>
      </c>
      <c r="AH3802">
        <v>110</v>
      </c>
      <c r="AI3802">
        <v>10</v>
      </c>
      <c r="AJ3802">
        <v>13</v>
      </c>
      <c r="AK3802">
        <v>4</v>
      </c>
      <c r="AL3802">
        <v>12</v>
      </c>
      <c r="AM3802">
        <v>0</v>
      </c>
    </row>
    <row r="3803" spans="1:39">
      <c r="A3803">
        <v>11</v>
      </c>
      <c r="B3803">
        <v>51</v>
      </c>
      <c r="C3803">
        <v>2021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99</v>
      </c>
      <c r="N3803">
        <v>200</v>
      </c>
      <c r="O3803">
        <v>99</v>
      </c>
      <c r="P3803">
        <v>9999</v>
      </c>
      <c r="Q3803">
        <v>300</v>
      </c>
      <c r="R3803">
        <v>1007</v>
      </c>
      <c r="S3803">
        <v>1007</v>
      </c>
      <c r="T3803">
        <v>3.1635826709811208</v>
      </c>
      <c r="U3803">
        <v>4.204630685181165</v>
      </c>
      <c r="V3803">
        <v>13.231380337636544</v>
      </c>
      <c r="W3803">
        <v>55.79245283018868</v>
      </c>
      <c r="X3803">
        <v>221.53822484213975</v>
      </c>
      <c r="Y3803">
        <v>204.47978152929517</v>
      </c>
      <c r="Z3803">
        <v>204.47978152929517</v>
      </c>
      <c r="AA3803">
        <v>2.8250843950231226</v>
      </c>
      <c r="AB3803">
        <v>4.9946965559190319</v>
      </c>
      <c r="AC3803">
        <v>-9.8319007676324386</v>
      </c>
      <c r="AD3803">
        <v>43</v>
      </c>
      <c r="AE3803">
        <v>0</v>
      </c>
      <c r="AF3803">
        <v>0</v>
      </c>
      <c r="AG3803">
        <v>0</v>
      </c>
      <c r="AH3803">
        <v>84</v>
      </c>
      <c r="AI3803">
        <v>6</v>
      </c>
      <c r="AJ3803">
        <v>3</v>
      </c>
      <c r="AK3803">
        <v>3</v>
      </c>
      <c r="AL3803">
        <v>3</v>
      </c>
      <c r="AM3803">
        <v>2</v>
      </c>
    </row>
    <row r="3804" spans="1:39">
      <c r="A3804">
        <v>11</v>
      </c>
      <c r="B3804">
        <v>52</v>
      </c>
      <c r="C3804">
        <v>2021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99</v>
      </c>
      <c r="N3804">
        <v>210</v>
      </c>
      <c r="O3804">
        <v>99</v>
      </c>
      <c r="P3804">
        <v>9999</v>
      </c>
      <c r="Q3804">
        <v>223</v>
      </c>
      <c r="R3804">
        <v>609</v>
      </c>
      <c r="S3804">
        <v>609</v>
      </c>
      <c r="T3804">
        <v>1.9132292419339645</v>
      </c>
      <c r="U3804">
        <v>2.6708486708968695</v>
      </c>
      <c r="V3804">
        <v>12.305418719211824</v>
      </c>
      <c r="W3804">
        <v>54.154351395730686</v>
      </c>
      <c r="X3804">
        <v>232.69244111886155</v>
      </c>
      <c r="Y3804">
        <v>214.77512315270923</v>
      </c>
      <c r="Z3804">
        <v>214.77512315270923</v>
      </c>
      <c r="AA3804">
        <v>2.8893325164157901</v>
      </c>
      <c r="AB3804">
        <v>5.1524367262553126</v>
      </c>
      <c r="AC3804">
        <v>-8.4227981546420132</v>
      </c>
      <c r="AD3804">
        <v>21</v>
      </c>
      <c r="AE3804">
        <v>0</v>
      </c>
      <c r="AF3804">
        <v>0</v>
      </c>
      <c r="AG3804">
        <v>0</v>
      </c>
      <c r="AH3804">
        <v>50</v>
      </c>
      <c r="AI3804">
        <v>0</v>
      </c>
      <c r="AJ3804">
        <v>4</v>
      </c>
      <c r="AK3804">
        <v>1</v>
      </c>
      <c r="AL3804">
        <v>4</v>
      </c>
      <c r="AM3804">
        <v>1</v>
      </c>
    </row>
    <row r="3805" spans="1:39">
      <c r="A3805">
        <v>11</v>
      </c>
      <c r="B3805">
        <v>53</v>
      </c>
      <c r="C3805">
        <v>2021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99</v>
      </c>
      <c r="N3805">
        <v>220</v>
      </c>
      <c r="O3805">
        <v>99</v>
      </c>
      <c r="P3805">
        <v>9999</v>
      </c>
      <c r="Q3805">
        <v>185</v>
      </c>
      <c r="R3805">
        <v>382</v>
      </c>
      <c r="S3805">
        <v>382</v>
      </c>
      <c r="T3805">
        <v>1.2000879645628473</v>
      </c>
      <c r="U3805">
        <v>1.7505695383828297</v>
      </c>
      <c r="V3805">
        <v>11.274869109947645</v>
      </c>
      <c r="W3805">
        <v>52.547120418848174</v>
      </c>
      <c r="X3805">
        <v>243.14553045214527</v>
      </c>
      <c r="Y3805">
        <v>224.42332460732987</v>
      </c>
      <c r="Z3805">
        <v>224.42332460732987</v>
      </c>
      <c r="AA3805">
        <v>2.7899722632464736</v>
      </c>
      <c r="AB3805">
        <v>5.8369314879415182</v>
      </c>
      <c r="AC3805">
        <v>-4.6012375388302091</v>
      </c>
      <c r="AD3805">
        <v>8</v>
      </c>
      <c r="AE3805">
        <v>0</v>
      </c>
      <c r="AF3805">
        <v>0</v>
      </c>
      <c r="AG3805">
        <v>0</v>
      </c>
      <c r="AH3805">
        <v>39</v>
      </c>
      <c r="AI3805">
        <v>0</v>
      </c>
      <c r="AJ3805">
        <v>0</v>
      </c>
      <c r="AK3805">
        <v>0</v>
      </c>
      <c r="AL3805">
        <v>2</v>
      </c>
      <c r="AM3805">
        <v>0</v>
      </c>
    </row>
    <row r="3806" spans="1:39">
      <c r="A3806">
        <v>11</v>
      </c>
      <c r="B3806">
        <v>54</v>
      </c>
      <c r="C3806">
        <v>2021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99</v>
      </c>
      <c r="N3806">
        <v>230</v>
      </c>
      <c r="O3806">
        <v>99</v>
      </c>
      <c r="P3806">
        <v>9999</v>
      </c>
      <c r="Q3806">
        <v>149</v>
      </c>
      <c r="R3806">
        <v>428</v>
      </c>
      <c r="S3806">
        <v>428</v>
      </c>
      <c r="T3806">
        <v>1.3446011749552325</v>
      </c>
      <c r="U3806">
        <v>2.1494314082715329</v>
      </c>
      <c r="V3806">
        <v>8.925233644859814</v>
      </c>
      <c r="W3806">
        <v>48.425233644859809</v>
      </c>
      <c r="X3806">
        <v>266.45882483976482</v>
      </c>
      <c r="Y3806">
        <v>245.94149532710273</v>
      </c>
      <c r="Z3806">
        <v>245.94149532710273</v>
      </c>
      <c r="AA3806">
        <v>15.124825112375763</v>
      </c>
      <c r="AB3806">
        <v>7.2596386905528814</v>
      </c>
      <c r="AC3806">
        <v>-35.450577069207839</v>
      </c>
      <c r="AD3806">
        <v>10</v>
      </c>
      <c r="AE3806">
        <v>0</v>
      </c>
      <c r="AF3806">
        <v>0</v>
      </c>
      <c r="AG3806">
        <v>2</v>
      </c>
      <c r="AH3806">
        <v>32</v>
      </c>
      <c r="AI3806">
        <v>1</v>
      </c>
      <c r="AJ3806">
        <v>2</v>
      </c>
      <c r="AK3806">
        <v>1</v>
      </c>
      <c r="AL3806">
        <v>2</v>
      </c>
      <c r="AM3806">
        <v>1</v>
      </c>
    </row>
    <row r="3807" spans="1:39">
      <c r="A3807">
        <v>11</v>
      </c>
      <c r="B3807">
        <v>55</v>
      </c>
      <c r="C3807">
        <v>2020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99</v>
      </c>
      <c r="N3807">
        <v>60</v>
      </c>
      <c r="O3807">
        <v>99</v>
      </c>
      <c r="P3807">
        <v>9999</v>
      </c>
      <c r="Q3807">
        <v>4</v>
      </c>
      <c r="R3807">
        <v>4</v>
      </c>
      <c r="S3807">
        <v>4</v>
      </c>
      <c r="T3807">
        <v>1.2416961569503939E-2</v>
      </c>
      <c r="U3807">
        <v>5.0931175145928894E-3</v>
      </c>
      <c r="V3807">
        <v>17</v>
      </c>
      <c r="W3807">
        <v>60.75</v>
      </c>
      <c r="X3807">
        <v>67.695016251354275</v>
      </c>
      <c r="Y3807">
        <v>62.482500000000002</v>
      </c>
      <c r="Z3807">
        <v>62.482500000000002</v>
      </c>
      <c r="AA3807">
        <v>4.9407811882333119</v>
      </c>
      <c r="AB3807">
        <v>0.82915619758885006</v>
      </c>
      <c r="AC3807">
        <v>32.053399595309571</v>
      </c>
      <c r="AD3807">
        <v>3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</row>
    <row r="3808" spans="1:39">
      <c r="A3808">
        <v>11</v>
      </c>
      <c r="B3808">
        <v>56</v>
      </c>
      <c r="C3808">
        <v>2020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99</v>
      </c>
      <c r="N3808">
        <v>70</v>
      </c>
      <c r="O3808">
        <v>99</v>
      </c>
      <c r="P3808">
        <v>9999</v>
      </c>
      <c r="Q3808">
        <v>27</v>
      </c>
      <c r="R3808">
        <v>36</v>
      </c>
      <c r="S3808">
        <v>36</v>
      </c>
      <c r="T3808">
        <v>0.11175265412553551</v>
      </c>
      <c r="U3808">
        <v>5.565137204068004E-2</v>
      </c>
      <c r="V3808">
        <v>16.833333333333329</v>
      </c>
      <c r="W3808">
        <v>62.444444444444443</v>
      </c>
      <c r="X3808">
        <v>82.18761285662697</v>
      </c>
      <c r="Y3808">
        <v>75.859166666666681</v>
      </c>
      <c r="Z3808">
        <v>75.859166666666681</v>
      </c>
      <c r="AA3808">
        <v>2.7628823264842794</v>
      </c>
      <c r="AB3808">
        <v>1.9782770905295413</v>
      </c>
      <c r="AC3808">
        <v>-5.593759669999562</v>
      </c>
      <c r="AD3808">
        <v>3</v>
      </c>
      <c r="AE3808">
        <v>0</v>
      </c>
      <c r="AF3808">
        <v>0</v>
      </c>
      <c r="AG3808">
        <v>1</v>
      </c>
      <c r="AH3808">
        <v>3</v>
      </c>
      <c r="AI3808">
        <v>2</v>
      </c>
      <c r="AJ3808">
        <v>0</v>
      </c>
      <c r="AK3808">
        <v>0</v>
      </c>
      <c r="AL3808">
        <v>0</v>
      </c>
      <c r="AM3808">
        <v>0</v>
      </c>
    </row>
    <row r="3809" spans="1:39">
      <c r="A3809">
        <v>11</v>
      </c>
      <c r="B3809">
        <v>57</v>
      </c>
      <c r="C3809">
        <v>2020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99</v>
      </c>
      <c r="N3809">
        <v>80</v>
      </c>
      <c r="O3809">
        <v>99</v>
      </c>
      <c r="P3809">
        <v>9999</v>
      </c>
      <c r="Q3809">
        <v>72</v>
      </c>
      <c r="R3809">
        <v>154</v>
      </c>
      <c r="S3809">
        <v>154</v>
      </c>
      <c r="T3809">
        <v>0.47805302042590192</v>
      </c>
      <c r="U3809">
        <v>0.27013228523483696</v>
      </c>
      <c r="V3809">
        <v>16.824675324675329</v>
      </c>
      <c r="W3809">
        <v>62.649350649350659</v>
      </c>
      <c r="X3809">
        <v>93.25857241350198</v>
      </c>
      <c r="Y3809">
        <v>86.077662337662375</v>
      </c>
      <c r="Z3809">
        <v>86.077662337662375</v>
      </c>
      <c r="AA3809">
        <v>2.7517255016858142</v>
      </c>
      <c r="AB3809">
        <v>2.0243083395737953</v>
      </c>
      <c r="AC3809">
        <v>1.5858301359798177</v>
      </c>
      <c r="AD3809">
        <v>16</v>
      </c>
      <c r="AE3809">
        <v>0</v>
      </c>
      <c r="AF3809">
        <v>0</v>
      </c>
      <c r="AG3809">
        <v>3</v>
      </c>
      <c r="AH3809">
        <v>11</v>
      </c>
      <c r="AI3809">
        <v>3</v>
      </c>
      <c r="AJ3809">
        <v>1</v>
      </c>
      <c r="AK3809">
        <v>2</v>
      </c>
      <c r="AL3809">
        <v>3</v>
      </c>
      <c r="AM3809">
        <v>0</v>
      </c>
    </row>
    <row r="3810" spans="1:39">
      <c r="A3810">
        <v>11</v>
      </c>
      <c r="B3810">
        <v>58</v>
      </c>
      <c r="C3810">
        <v>2020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99</v>
      </c>
      <c r="N3810">
        <v>90</v>
      </c>
      <c r="O3810">
        <v>99</v>
      </c>
      <c r="P3810">
        <v>9999</v>
      </c>
      <c r="Q3810">
        <v>150</v>
      </c>
      <c r="R3810">
        <v>532</v>
      </c>
      <c r="S3810">
        <v>532</v>
      </c>
      <c r="T3810">
        <v>1.6514558887440245</v>
      </c>
      <c r="U3810">
        <v>1.0390279667131872</v>
      </c>
      <c r="V3810">
        <v>16.453007518796998</v>
      </c>
      <c r="W3810">
        <v>61.827067669172955</v>
      </c>
      <c r="X3810">
        <v>103.83615457929776</v>
      </c>
      <c r="Y3810">
        <v>95.840770676691648</v>
      </c>
      <c r="Z3810">
        <v>95.840770676691648</v>
      </c>
      <c r="AA3810">
        <v>2.7428882011970246</v>
      </c>
      <c r="AB3810">
        <v>3.6092222689103273</v>
      </c>
      <c r="AC3810">
        <v>-1.0841662380679318</v>
      </c>
      <c r="AD3810">
        <v>35</v>
      </c>
      <c r="AE3810">
        <v>0</v>
      </c>
      <c r="AF3810">
        <v>0</v>
      </c>
      <c r="AG3810">
        <v>1</v>
      </c>
      <c r="AH3810">
        <v>52</v>
      </c>
      <c r="AI3810">
        <v>19</v>
      </c>
      <c r="AJ3810">
        <v>11</v>
      </c>
      <c r="AK3810">
        <v>8</v>
      </c>
      <c r="AL3810">
        <v>11</v>
      </c>
      <c r="AM3810">
        <v>3</v>
      </c>
    </row>
    <row r="3811" spans="1:39">
      <c r="A3811">
        <v>11</v>
      </c>
      <c r="B3811">
        <v>59</v>
      </c>
      <c r="C3811">
        <v>2020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99</v>
      </c>
      <c r="N3811">
        <v>100</v>
      </c>
      <c r="O3811">
        <v>99</v>
      </c>
      <c r="P3811">
        <v>9999</v>
      </c>
      <c r="Q3811">
        <v>217</v>
      </c>
      <c r="R3811">
        <v>1244</v>
      </c>
      <c r="S3811">
        <v>1244</v>
      </c>
      <c r="T3811">
        <v>3.8616750481157256</v>
      </c>
      <c r="U3811">
        <v>2.6711849565941281</v>
      </c>
      <c r="V3811">
        <v>16.418810289389071</v>
      </c>
      <c r="W3811">
        <v>61.839228295819922</v>
      </c>
      <c r="X3811">
        <v>114.16068635408804</v>
      </c>
      <c r="Y3811">
        <v>105.37031350482306</v>
      </c>
      <c r="Z3811">
        <v>105.37031350482306</v>
      </c>
      <c r="AA3811">
        <v>2.9009097112003244</v>
      </c>
      <c r="AB3811">
        <v>2.8910892120661429</v>
      </c>
      <c r="AC3811">
        <v>-1.1305993570447679</v>
      </c>
      <c r="AD3811">
        <v>66</v>
      </c>
      <c r="AE3811">
        <v>0</v>
      </c>
      <c r="AF3811">
        <v>0</v>
      </c>
      <c r="AG3811">
        <v>11</v>
      </c>
      <c r="AH3811">
        <v>131</v>
      </c>
      <c r="AI3811">
        <v>29</v>
      </c>
      <c r="AJ3811">
        <v>15</v>
      </c>
      <c r="AK3811">
        <v>13</v>
      </c>
      <c r="AL3811">
        <v>20</v>
      </c>
      <c r="AM3811">
        <v>8</v>
      </c>
    </row>
    <row r="3812" spans="1:39">
      <c r="A3812">
        <v>11</v>
      </c>
      <c r="B3812">
        <v>60</v>
      </c>
      <c r="C3812">
        <v>2020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99</v>
      </c>
      <c r="N3812">
        <v>110</v>
      </c>
      <c r="O3812">
        <v>99</v>
      </c>
      <c r="P3812">
        <v>9999</v>
      </c>
      <c r="Q3812">
        <v>290</v>
      </c>
      <c r="R3812">
        <v>2136</v>
      </c>
      <c r="S3812">
        <v>2136</v>
      </c>
      <c r="T3812">
        <v>6.630657478115106</v>
      </c>
      <c r="U3812">
        <v>5.0225213996574922</v>
      </c>
      <c r="V3812">
        <v>16.219101123595504</v>
      </c>
      <c r="W3812">
        <v>61.397471910112358</v>
      </c>
      <c r="X3812">
        <v>125.01252835364279</v>
      </c>
      <c r="Y3812">
        <v>115.3865636704119</v>
      </c>
      <c r="Z3812">
        <v>115.3865636704119</v>
      </c>
      <c r="AA3812">
        <v>2.8627943462300927</v>
      </c>
      <c r="AB3812">
        <v>3.0167716538972313</v>
      </c>
      <c r="AC3812">
        <v>-3.436280954953316</v>
      </c>
      <c r="AD3812">
        <v>108</v>
      </c>
      <c r="AE3812">
        <v>0</v>
      </c>
      <c r="AF3812">
        <v>0</v>
      </c>
      <c r="AG3812">
        <v>13</v>
      </c>
      <c r="AH3812">
        <v>242</v>
      </c>
      <c r="AI3812">
        <v>43</v>
      </c>
      <c r="AJ3812">
        <v>43</v>
      </c>
      <c r="AK3812">
        <v>28</v>
      </c>
      <c r="AL3812">
        <v>23</v>
      </c>
      <c r="AM3812">
        <v>3</v>
      </c>
    </row>
    <row r="3813" spans="1:39">
      <c r="A3813">
        <v>11</v>
      </c>
      <c r="B3813">
        <v>61</v>
      </c>
      <c r="C3813">
        <v>2020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99</v>
      </c>
      <c r="N3813">
        <v>120</v>
      </c>
      <c r="O3813">
        <v>99</v>
      </c>
      <c r="P3813">
        <v>9999</v>
      </c>
      <c r="Q3813">
        <v>498</v>
      </c>
      <c r="R3813">
        <v>3781</v>
      </c>
      <c r="S3813">
        <v>3781</v>
      </c>
      <c r="T3813">
        <v>11.737132923573604</v>
      </c>
      <c r="U3813">
        <v>9.6756050135244553</v>
      </c>
      <c r="V3813">
        <v>15.738428987040464</v>
      </c>
      <c r="W3813">
        <v>60.340650621528702</v>
      </c>
      <c r="X3813">
        <v>136.05184788056141</v>
      </c>
      <c r="Y3813">
        <v>125.57585559375848</v>
      </c>
      <c r="Z3813">
        <v>125.57585559375848</v>
      </c>
      <c r="AA3813">
        <v>2.8445729243837192</v>
      </c>
      <c r="AB3813">
        <v>3.4739078053713399</v>
      </c>
      <c r="AC3813">
        <v>-11.340601928856865</v>
      </c>
      <c r="AD3813">
        <v>150</v>
      </c>
      <c r="AE3813">
        <v>0</v>
      </c>
      <c r="AF3813">
        <v>0</v>
      </c>
      <c r="AG3813">
        <v>15</v>
      </c>
      <c r="AH3813">
        <v>348</v>
      </c>
      <c r="AI3813">
        <v>70</v>
      </c>
      <c r="AJ3813">
        <v>68</v>
      </c>
      <c r="AK3813">
        <v>46</v>
      </c>
      <c r="AL3813">
        <v>51</v>
      </c>
      <c r="AM3813">
        <v>23</v>
      </c>
    </row>
    <row r="3814" spans="1:39">
      <c r="A3814">
        <v>11</v>
      </c>
      <c r="B3814">
        <v>62</v>
      </c>
      <c r="C3814">
        <v>2020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99</v>
      </c>
      <c r="N3814">
        <v>130</v>
      </c>
      <c r="O3814">
        <v>99</v>
      </c>
      <c r="P3814">
        <v>9999</v>
      </c>
      <c r="Q3814">
        <v>555</v>
      </c>
      <c r="R3814">
        <v>4708</v>
      </c>
      <c r="S3814">
        <v>4708</v>
      </c>
      <c r="T3814">
        <v>14.614763767306139</v>
      </c>
      <c r="U3814">
        <v>12.944644896070372</v>
      </c>
      <c r="V3814">
        <v>15.468776550552249</v>
      </c>
      <c r="W3814">
        <v>59.863423959218352</v>
      </c>
      <c r="X3814">
        <v>146.17956941045037</v>
      </c>
      <c r="Y3814">
        <v>134.92374256584571</v>
      </c>
      <c r="Z3814">
        <v>134.92374256584571</v>
      </c>
      <c r="AA3814">
        <v>2.8675127935322382</v>
      </c>
      <c r="AB3814">
        <v>3.7091926266714945</v>
      </c>
      <c r="AC3814">
        <v>0.50399665616906708</v>
      </c>
      <c r="AD3814">
        <v>175</v>
      </c>
      <c r="AE3814">
        <v>0</v>
      </c>
      <c r="AF3814">
        <v>0</v>
      </c>
      <c r="AG3814">
        <v>14</v>
      </c>
      <c r="AH3814">
        <v>452</v>
      </c>
      <c r="AI3814">
        <v>79</v>
      </c>
      <c r="AJ3814">
        <v>123</v>
      </c>
      <c r="AK3814">
        <v>53</v>
      </c>
      <c r="AL3814">
        <v>76</v>
      </c>
      <c r="AM3814">
        <v>22</v>
      </c>
    </row>
    <row r="3815" spans="1:39">
      <c r="A3815">
        <v>11</v>
      </c>
      <c r="B3815">
        <v>63</v>
      </c>
      <c r="C3815">
        <v>2020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99</v>
      </c>
      <c r="N3815">
        <v>140</v>
      </c>
      <c r="O3815">
        <v>99</v>
      </c>
      <c r="P3815">
        <v>9999</v>
      </c>
      <c r="Q3815">
        <v>484</v>
      </c>
      <c r="R3815">
        <v>4120</v>
      </c>
      <c r="S3815">
        <v>4120</v>
      </c>
      <c r="T3815">
        <v>12.78947041658906</v>
      </c>
      <c r="U3815">
        <v>12.168492749918761</v>
      </c>
      <c r="V3815">
        <v>15.280097087378635</v>
      </c>
      <c r="W3815">
        <v>59.552912621359248</v>
      </c>
      <c r="X3815">
        <v>157.02635980182771</v>
      </c>
      <c r="Y3815">
        <v>144.93533009708693</v>
      </c>
      <c r="Z3815">
        <v>144.93533009708693</v>
      </c>
      <c r="AA3815">
        <v>2.8751386100578982</v>
      </c>
      <c r="AB3815">
        <v>4.0213768909616947</v>
      </c>
      <c r="AC3815">
        <v>1.4145079978319881</v>
      </c>
      <c r="AD3815">
        <v>141</v>
      </c>
      <c r="AE3815">
        <v>0</v>
      </c>
      <c r="AF3815">
        <v>0</v>
      </c>
      <c r="AG3815">
        <v>13</v>
      </c>
      <c r="AH3815">
        <v>368</v>
      </c>
      <c r="AI3815">
        <v>51</v>
      </c>
      <c r="AJ3815">
        <v>61</v>
      </c>
      <c r="AK3815">
        <v>31</v>
      </c>
      <c r="AL3815">
        <v>54</v>
      </c>
      <c r="AM3815">
        <v>11</v>
      </c>
    </row>
    <row r="3816" spans="1:39">
      <c r="A3816">
        <v>11</v>
      </c>
      <c r="B3816">
        <v>64</v>
      </c>
      <c r="C3816">
        <v>2020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99</v>
      </c>
      <c r="N3816">
        <v>150</v>
      </c>
      <c r="O3816">
        <v>99</v>
      </c>
      <c r="P3816">
        <v>9999</v>
      </c>
      <c r="Q3816">
        <v>457</v>
      </c>
      <c r="R3816">
        <v>3740</v>
      </c>
      <c r="S3816">
        <v>3740</v>
      </c>
      <c r="T3816">
        <v>11.609859067486187</v>
      </c>
      <c r="U3816">
        <v>11.812379642035127</v>
      </c>
      <c r="V3816">
        <v>15.27700534759358</v>
      </c>
      <c r="W3816">
        <v>59.533957219251313</v>
      </c>
      <c r="X3816">
        <v>167.91859259216372</v>
      </c>
      <c r="Y3816">
        <v>154.98886096256675</v>
      </c>
      <c r="Z3816">
        <v>154.98886096256675</v>
      </c>
      <c r="AA3816">
        <v>2.864577781872307</v>
      </c>
      <c r="AB3816">
        <v>4.2159833202301824</v>
      </c>
      <c r="AC3816">
        <v>-3.519271269826691</v>
      </c>
      <c r="AD3816">
        <v>144</v>
      </c>
      <c r="AE3816">
        <v>0</v>
      </c>
      <c r="AF3816">
        <v>0</v>
      </c>
      <c r="AG3816">
        <v>5</v>
      </c>
      <c r="AH3816">
        <v>381</v>
      </c>
      <c r="AI3816">
        <v>54</v>
      </c>
      <c r="AJ3816">
        <v>52</v>
      </c>
      <c r="AK3816">
        <v>27</v>
      </c>
      <c r="AL3816">
        <v>40</v>
      </c>
      <c r="AM3816">
        <v>8</v>
      </c>
    </row>
    <row r="3817" spans="1:39">
      <c r="A3817">
        <v>11</v>
      </c>
      <c r="B3817">
        <v>65</v>
      </c>
      <c r="C3817">
        <v>2020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99</v>
      </c>
      <c r="N3817">
        <v>160</v>
      </c>
      <c r="O3817">
        <v>99</v>
      </c>
      <c r="P3817">
        <v>9999</v>
      </c>
      <c r="Q3817">
        <v>425</v>
      </c>
      <c r="R3817">
        <v>3154</v>
      </c>
      <c r="S3817">
        <v>3154</v>
      </c>
      <c r="T3817">
        <v>9.7907741975538585</v>
      </c>
      <c r="U3817">
        <v>10.601305256812312</v>
      </c>
      <c r="V3817">
        <v>15.103360811667724</v>
      </c>
      <c r="W3817">
        <v>59.133164235890945</v>
      </c>
      <c r="X3817">
        <v>178.70250575203804</v>
      </c>
      <c r="Y3817">
        <v>164.94241280913062</v>
      </c>
      <c r="Z3817">
        <v>164.94241280913062</v>
      </c>
      <c r="AA3817">
        <v>2.850180736016203</v>
      </c>
      <c r="AB3817">
        <v>4.2739893664961848</v>
      </c>
      <c r="AC3817">
        <v>-1.4426871543375162</v>
      </c>
      <c r="AD3817">
        <v>140</v>
      </c>
      <c r="AE3817">
        <v>0</v>
      </c>
      <c r="AF3817">
        <v>0</v>
      </c>
      <c r="AG3817">
        <v>3</v>
      </c>
      <c r="AH3817">
        <v>282</v>
      </c>
      <c r="AI3817">
        <v>36</v>
      </c>
      <c r="AJ3817">
        <v>31</v>
      </c>
      <c r="AK3817">
        <v>31</v>
      </c>
      <c r="AL3817">
        <v>29</v>
      </c>
      <c r="AM3817">
        <v>3</v>
      </c>
    </row>
    <row r="3818" spans="1:39">
      <c r="A3818">
        <v>11</v>
      </c>
      <c r="B3818">
        <v>66</v>
      </c>
      <c r="C3818">
        <v>2020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99</v>
      </c>
      <c r="N3818">
        <v>170</v>
      </c>
      <c r="O3818">
        <v>99</v>
      </c>
      <c r="P3818">
        <v>9999</v>
      </c>
      <c r="Q3818">
        <v>410</v>
      </c>
      <c r="R3818">
        <v>2666</v>
      </c>
      <c r="S3818">
        <v>2666</v>
      </c>
      <c r="T3818">
        <v>8.2759048860743754</v>
      </c>
      <c r="U3818">
        <v>9.4997325924806759</v>
      </c>
      <c r="V3818">
        <v>14.963240810202549</v>
      </c>
      <c r="W3818">
        <v>58.766316579144785</v>
      </c>
      <c r="X3818">
        <v>189.44547079348436</v>
      </c>
      <c r="Y3818">
        <v>174.8581695423857</v>
      </c>
      <c r="Z3818">
        <v>174.8581695423857</v>
      </c>
      <c r="AA3818">
        <v>2.8719431426452098</v>
      </c>
      <c r="AB3818">
        <v>4.2290663226406648</v>
      </c>
      <c r="AC3818">
        <v>-3.5037704779081942</v>
      </c>
      <c r="AD3818">
        <v>98</v>
      </c>
      <c r="AE3818">
        <v>0</v>
      </c>
      <c r="AF3818">
        <v>0</v>
      </c>
      <c r="AG3818">
        <v>7</v>
      </c>
      <c r="AH3818">
        <v>241</v>
      </c>
      <c r="AI3818">
        <v>28</v>
      </c>
      <c r="AJ3818">
        <v>30</v>
      </c>
      <c r="AK3818">
        <v>12</v>
      </c>
      <c r="AL3818">
        <v>24</v>
      </c>
      <c r="AM3818">
        <v>3</v>
      </c>
    </row>
    <row r="3819" spans="1:39">
      <c r="A3819">
        <v>11</v>
      </c>
      <c r="B3819">
        <v>67</v>
      </c>
      <c r="C3819">
        <v>2020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99</v>
      </c>
      <c r="N3819">
        <v>180</v>
      </c>
      <c r="O3819">
        <v>99</v>
      </c>
      <c r="P3819">
        <v>9999</v>
      </c>
      <c r="Q3819">
        <v>386</v>
      </c>
      <c r="R3819">
        <v>2145</v>
      </c>
      <c r="S3819">
        <v>2145</v>
      </c>
      <c r="T3819">
        <v>6.658595641646488</v>
      </c>
      <c r="U3819">
        <v>8.0754554132591618</v>
      </c>
      <c r="V3819">
        <v>14.369230769230771</v>
      </c>
      <c r="W3819">
        <v>57.759906759906769</v>
      </c>
      <c r="X3819">
        <v>200.15789194554137</v>
      </c>
      <c r="Y3819">
        <v>184.74573426573403</v>
      </c>
      <c r="Z3819">
        <v>184.74573426573403</v>
      </c>
      <c r="AA3819">
        <v>2.8341852608117382</v>
      </c>
      <c r="AB3819">
        <v>4.6087659448522063</v>
      </c>
      <c r="AC3819">
        <v>-3.8131534747466449</v>
      </c>
      <c r="AD3819">
        <v>76</v>
      </c>
      <c r="AE3819">
        <v>0</v>
      </c>
      <c r="AF3819">
        <v>0</v>
      </c>
      <c r="AG3819">
        <v>5</v>
      </c>
      <c r="AH3819">
        <v>202</v>
      </c>
      <c r="AI3819">
        <v>14</v>
      </c>
      <c r="AJ3819">
        <v>25</v>
      </c>
      <c r="AK3819">
        <v>10</v>
      </c>
      <c r="AL3819">
        <v>17</v>
      </c>
      <c r="AM3819">
        <v>2</v>
      </c>
    </row>
    <row r="3820" spans="1:39">
      <c r="A3820">
        <v>11</v>
      </c>
      <c r="B3820">
        <v>68</v>
      </c>
      <c r="C3820">
        <v>2020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99</v>
      </c>
      <c r="N3820">
        <v>190</v>
      </c>
      <c r="O3820">
        <v>99</v>
      </c>
      <c r="P3820">
        <v>9999</v>
      </c>
      <c r="Q3820">
        <v>351</v>
      </c>
      <c r="R3820">
        <v>1447</v>
      </c>
      <c r="S3820">
        <v>1447</v>
      </c>
      <c r="T3820">
        <v>4.4918358477680504</v>
      </c>
      <c r="U3820">
        <v>5.7388228430508201</v>
      </c>
      <c r="V3820">
        <v>13.927436074637178</v>
      </c>
      <c r="W3820">
        <v>56.952315134761584</v>
      </c>
      <c r="X3820">
        <v>210.85663842178025</v>
      </c>
      <c r="Y3820">
        <v>194.62067726330312</v>
      </c>
      <c r="Z3820">
        <v>194.62067726330312</v>
      </c>
      <c r="AA3820">
        <v>2.8333923707234487</v>
      </c>
      <c r="AB3820">
        <v>4.7310316528798912</v>
      </c>
      <c r="AC3820">
        <v>-6.72281105466634</v>
      </c>
      <c r="AD3820">
        <v>43</v>
      </c>
      <c r="AE3820">
        <v>0</v>
      </c>
      <c r="AF3820">
        <v>0</v>
      </c>
      <c r="AG3820">
        <v>2</v>
      </c>
      <c r="AH3820">
        <v>150</v>
      </c>
      <c r="AI3820">
        <v>6</v>
      </c>
      <c r="AJ3820">
        <v>16</v>
      </c>
      <c r="AK3820">
        <v>3</v>
      </c>
      <c r="AL3820">
        <v>4</v>
      </c>
      <c r="AM3820">
        <v>1</v>
      </c>
    </row>
    <row r="3821" spans="1:39">
      <c r="A3821">
        <v>11</v>
      </c>
      <c r="B3821">
        <v>69</v>
      </c>
      <c r="C3821">
        <v>2020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99</v>
      </c>
      <c r="N3821">
        <v>200</v>
      </c>
      <c r="O3821">
        <v>99</v>
      </c>
      <c r="P3821">
        <v>9999</v>
      </c>
      <c r="Q3821">
        <v>269</v>
      </c>
      <c r="R3821">
        <v>956</v>
      </c>
      <c r="S3821">
        <v>956</v>
      </c>
      <c r="T3821">
        <v>2.9676538151114409</v>
      </c>
      <c r="U3821">
        <v>3.9858713622956343</v>
      </c>
      <c r="V3821">
        <v>12.961297071129705</v>
      </c>
      <c r="W3821">
        <v>55.28451882845188</v>
      </c>
      <c r="X3821">
        <v>221.66563915193768</v>
      </c>
      <c r="Y3821">
        <v>204.59738493723847</v>
      </c>
      <c r="Z3821">
        <v>204.59738493723847</v>
      </c>
      <c r="AA3821">
        <v>2.7902435112095958</v>
      </c>
      <c r="AB3821">
        <v>5.1003128625282192</v>
      </c>
      <c r="AC3821">
        <v>-8.2555911515931619</v>
      </c>
      <c r="AD3821">
        <v>30</v>
      </c>
      <c r="AE3821">
        <v>0</v>
      </c>
      <c r="AF3821">
        <v>0</v>
      </c>
      <c r="AG3821">
        <v>2</v>
      </c>
      <c r="AH3821">
        <v>89</v>
      </c>
      <c r="AI3821">
        <v>3</v>
      </c>
      <c r="AJ3821">
        <v>5</v>
      </c>
      <c r="AK3821">
        <v>4</v>
      </c>
      <c r="AL3821">
        <v>7</v>
      </c>
      <c r="AM3821">
        <v>0</v>
      </c>
    </row>
    <row r="3822" spans="1:39">
      <c r="A3822">
        <v>11</v>
      </c>
      <c r="B3822">
        <v>70</v>
      </c>
      <c r="C3822">
        <v>2020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99</v>
      </c>
      <c r="N3822">
        <v>210</v>
      </c>
      <c r="O3822">
        <v>99</v>
      </c>
      <c r="P3822">
        <v>9999</v>
      </c>
      <c r="Q3822">
        <v>222</v>
      </c>
      <c r="R3822">
        <v>571</v>
      </c>
      <c r="S3822">
        <v>571</v>
      </c>
      <c r="T3822">
        <v>1.7725212640466881</v>
      </c>
      <c r="U3822">
        <v>2.4975755319893524</v>
      </c>
      <c r="V3822">
        <v>12.250437828371281</v>
      </c>
      <c r="W3822">
        <v>54.092819614711033</v>
      </c>
      <c r="X3822">
        <v>232.54955572041968</v>
      </c>
      <c r="Y3822">
        <v>214.64323992994755</v>
      </c>
      <c r="Z3822">
        <v>214.64323992994755</v>
      </c>
      <c r="AA3822">
        <v>2.818068144434942</v>
      </c>
      <c r="AB3822">
        <v>5.2232272167362153</v>
      </c>
      <c r="AC3822">
        <v>-7.5996215240974596</v>
      </c>
      <c r="AD3822">
        <v>17</v>
      </c>
      <c r="AE3822">
        <v>0</v>
      </c>
      <c r="AF3822">
        <v>0</v>
      </c>
      <c r="AG3822">
        <v>2</v>
      </c>
      <c r="AH3822">
        <v>56</v>
      </c>
      <c r="AI3822">
        <v>2</v>
      </c>
      <c r="AJ3822">
        <v>0</v>
      </c>
      <c r="AK3822">
        <v>1</v>
      </c>
      <c r="AL3822">
        <v>2</v>
      </c>
      <c r="AM3822">
        <v>0</v>
      </c>
    </row>
    <row r="3823" spans="1:39">
      <c r="A3823">
        <v>11</v>
      </c>
      <c r="B3823">
        <v>71</v>
      </c>
      <c r="C3823">
        <v>2020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99</v>
      </c>
      <c r="N3823">
        <v>220</v>
      </c>
      <c r="O3823">
        <v>99</v>
      </c>
      <c r="P3823">
        <v>9999</v>
      </c>
      <c r="Q3823">
        <v>188</v>
      </c>
      <c r="R3823">
        <v>380</v>
      </c>
      <c r="S3823">
        <v>380</v>
      </c>
      <c r="T3823">
        <v>1.1796113491028748</v>
      </c>
      <c r="U3823">
        <v>1.7384939800473831</v>
      </c>
      <c r="V3823">
        <v>11.047368421052632</v>
      </c>
      <c r="W3823">
        <v>51.973684210526315</v>
      </c>
      <c r="X3823">
        <v>243.2330501225978</v>
      </c>
      <c r="Y3823">
        <v>224.50410526315795</v>
      </c>
      <c r="Z3823">
        <v>224.50410526315795</v>
      </c>
      <c r="AA3823">
        <v>2.7297891743247518</v>
      </c>
      <c r="AB3823">
        <v>5.8606037146591854</v>
      </c>
      <c r="AC3823">
        <v>-15.252179990843596</v>
      </c>
      <c r="AD3823">
        <v>12</v>
      </c>
      <c r="AE3823">
        <v>0</v>
      </c>
      <c r="AF3823">
        <v>0</v>
      </c>
      <c r="AG3823">
        <v>1</v>
      </c>
      <c r="AH3823">
        <v>32</v>
      </c>
      <c r="AI3823">
        <v>2</v>
      </c>
      <c r="AJ3823">
        <v>4</v>
      </c>
      <c r="AK3823">
        <v>0</v>
      </c>
      <c r="AL3823">
        <v>2</v>
      </c>
      <c r="AM3823">
        <v>0</v>
      </c>
    </row>
    <row r="3824" spans="1:39">
      <c r="A3824">
        <v>11</v>
      </c>
      <c r="B3824">
        <v>72</v>
      </c>
      <c r="C3824">
        <v>2020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99</v>
      </c>
      <c r="N3824">
        <v>230</v>
      </c>
      <c r="O3824">
        <v>99</v>
      </c>
      <c r="P3824">
        <v>9999</v>
      </c>
      <c r="Q3824">
        <v>163</v>
      </c>
      <c r="R3824">
        <v>440</v>
      </c>
      <c r="S3824">
        <v>440</v>
      </c>
      <c r="T3824">
        <v>1.3658657726454344</v>
      </c>
      <c r="U3824">
        <v>2.1980096207610251</v>
      </c>
      <c r="V3824">
        <v>8.8522727272727266</v>
      </c>
      <c r="W3824">
        <v>48.331818181818178</v>
      </c>
      <c r="X3824">
        <v>265.58888998325625</v>
      </c>
      <c r="Y3824">
        <v>245.13854545454544</v>
      </c>
      <c r="Z3824">
        <v>245.13854545454544</v>
      </c>
      <c r="AA3824">
        <v>14.478037793116016</v>
      </c>
      <c r="AB3824">
        <v>6.8303391612606825</v>
      </c>
      <c r="AC3824">
        <v>-43.676456892717205</v>
      </c>
      <c r="AD3824">
        <v>12</v>
      </c>
      <c r="AE3824">
        <v>0</v>
      </c>
      <c r="AF3824">
        <v>0</v>
      </c>
      <c r="AG3824">
        <v>0</v>
      </c>
      <c r="AH3824">
        <v>43</v>
      </c>
      <c r="AI3824">
        <v>1</v>
      </c>
      <c r="AJ3824">
        <v>0</v>
      </c>
      <c r="AK3824">
        <v>0</v>
      </c>
      <c r="AL3824">
        <v>8</v>
      </c>
      <c r="AM3824">
        <v>2</v>
      </c>
    </row>
    <row r="3825" spans="1:39">
      <c r="A3825">
        <v>11</v>
      </c>
      <c r="B3825">
        <v>73</v>
      </c>
      <c r="C3825">
        <v>2019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99</v>
      </c>
      <c r="N3825">
        <v>60</v>
      </c>
      <c r="O3825">
        <v>99</v>
      </c>
      <c r="P3825">
        <v>9999</v>
      </c>
      <c r="Q3825">
        <v>15</v>
      </c>
      <c r="R3825">
        <v>18</v>
      </c>
      <c r="S3825">
        <v>18</v>
      </c>
      <c r="T3825">
        <v>5.459674239437047E-2</v>
      </c>
      <c r="U3825">
        <v>2.2273321668103412E-2</v>
      </c>
      <c r="V3825">
        <v>15.333333333333337</v>
      </c>
      <c r="W3825">
        <v>60.277777777777779</v>
      </c>
      <c r="X3825">
        <v>67.196340435777074</v>
      </c>
      <c r="Y3825">
        <v>62.022222222222226</v>
      </c>
      <c r="Z3825">
        <v>62.022222222222226</v>
      </c>
      <c r="AA3825">
        <v>6.0083789231331917</v>
      </c>
      <c r="AB3825">
        <v>5.0200216417810921</v>
      </c>
      <c r="AC3825">
        <v>-9.5614754911073678</v>
      </c>
      <c r="AD3825">
        <v>0</v>
      </c>
      <c r="AE3825">
        <v>0</v>
      </c>
      <c r="AF3825">
        <v>0</v>
      </c>
      <c r="AG3825">
        <v>0</v>
      </c>
      <c r="AH3825">
        <v>1</v>
      </c>
      <c r="AI3825">
        <v>2</v>
      </c>
      <c r="AJ3825">
        <v>3</v>
      </c>
      <c r="AK3825">
        <v>0</v>
      </c>
      <c r="AL3825">
        <v>0</v>
      </c>
      <c r="AM3825">
        <v>0</v>
      </c>
    </row>
    <row r="3826" spans="1:39">
      <c r="A3826">
        <v>11</v>
      </c>
      <c r="B3826">
        <v>74</v>
      </c>
      <c r="C3826">
        <v>2019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99</v>
      </c>
      <c r="N3826">
        <v>70</v>
      </c>
      <c r="O3826">
        <v>99</v>
      </c>
      <c r="P3826">
        <v>9999</v>
      </c>
      <c r="Q3826">
        <v>31</v>
      </c>
      <c r="R3826">
        <v>39</v>
      </c>
      <c r="S3826">
        <v>39</v>
      </c>
      <c r="T3826">
        <v>0.1182929418544693</v>
      </c>
      <c r="U3826">
        <v>5.904385442265489E-2</v>
      </c>
      <c r="V3826">
        <v>16.230769230769226</v>
      </c>
      <c r="W3826">
        <v>61.794871794871788</v>
      </c>
      <c r="X3826">
        <v>82.213517793149407</v>
      </c>
      <c r="Y3826">
        <v>75.883076923076899</v>
      </c>
      <c r="Z3826">
        <v>75.883076923076899</v>
      </c>
      <c r="AA3826">
        <v>2.7651514113013769</v>
      </c>
      <c r="AB3826">
        <v>4.4731649277377192</v>
      </c>
      <c r="AC3826">
        <v>-24.783960363499169</v>
      </c>
      <c r="AD3826">
        <v>3</v>
      </c>
      <c r="AE3826">
        <v>0</v>
      </c>
      <c r="AF3826">
        <v>0</v>
      </c>
      <c r="AG3826">
        <v>0</v>
      </c>
      <c r="AH3826">
        <v>5</v>
      </c>
      <c r="AI3826">
        <v>2</v>
      </c>
      <c r="AJ3826">
        <v>0</v>
      </c>
      <c r="AK3826">
        <v>0</v>
      </c>
      <c r="AL3826">
        <v>0</v>
      </c>
      <c r="AM3826">
        <v>0</v>
      </c>
    </row>
    <row r="3827" spans="1:39">
      <c r="A3827">
        <v>11</v>
      </c>
      <c r="B3827">
        <v>75</v>
      </c>
      <c r="C3827">
        <v>2019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99</v>
      </c>
      <c r="N3827">
        <v>80</v>
      </c>
      <c r="O3827">
        <v>99</v>
      </c>
      <c r="P3827">
        <v>9999</v>
      </c>
      <c r="Q3827">
        <v>86</v>
      </c>
      <c r="R3827">
        <v>202</v>
      </c>
      <c r="S3827">
        <v>202</v>
      </c>
      <c r="T3827">
        <v>0.61269677575904657</v>
      </c>
      <c r="U3827">
        <v>0.34798513824382793</v>
      </c>
      <c r="V3827">
        <v>16.450495049504951</v>
      </c>
      <c r="W3827">
        <v>62.331683168316843</v>
      </c>
      <c r="X3827">
        <v>93.549714126342224</v>
      </c>
      <c r="Y3827">
        <v>86.346386138613894</v>
      </c>
      <c r="Z3827">
        <v>86.346386138613894</v>
      </c>
      <c r="AA3827">
        <v>2.8030480773902502</v>
      </c>
      <c r="AB3827">
        <v>3.6060848107045529</v>
      </c>
      <c r="AC3827">
        <v>6.5207514030785756</v>
      </c>
      <c r="AD3827">
        <v>6</v>
      </c>
      <c r="AE3827">
        <v>0</v>
      </c>
      <c r="AF3827">
        <v>0</v>
      </c>
      <c r="AG3827">
        <v>3</v>
      </c>
      <c r="AH3827">
        <v>18</v>
      </c>
      <c r="AI3827">
        <v>5</v>
      </c>
      <c r="AJ3827">
        <v>2</v>
      </c>
      <c r="AK3827">
        <v>2</v>
      </c>
      <c r="AL3827">
        <v>1</v>
      </c>
      <c r="AM3827">
        <v>0</v>
      </c>
    </row>
    <row r="3828" spans="1:39">
      <c r="A3828">
        <v>11</v>
      </c>
      <c r="B3828">
        <v>76</v>
      </c>
      <c r="C3828">
        <v>2019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99</v>
      </c>
      <c r="N3828">
        <v>90</v>
      </c>
      <c r="O3828">
        <v>99</v>
      </c>
      <c r="P3828">
        <v>9999</v>
      </c>
      <c r="Q3828">
        <v>168</v>
      </c>
      <c r="R3828">
        <v>582</v>
      </c>
      <c r="S3828">
        <v>581</v>
      </c>
      <c r="T3828">
        <v>1.765294670751312</v>
      </c>
      <c r="U3828">
        <v>1.1112621846880524</v>
      </c>
      <c r="V3828">
        <v>16.644329896907216</v>
      </c>
      <c r="W3828">
        <v>62.533562822719439</v>
      </c>
      <c r="X3828">
        <v>103.86197704333335</v>
      </c>
      <c r="Y3828">
        <v>95.703625429553199</v>
      </c>
      <c r="Z3828">
        <v>95.868347676419916</v>
      </c>
      <c r="AA3828">
        <v>2.862225887117543</v>
      </c>
      <c r="AB3828">
        <v>2.534646507367547</v>
      </c>
      <c r="AC3828">
        <v>-0.66519072008722768</v>
      </c>
      <c r="AD3828">
        <v>30</v>
      </c>
      <c r="AE3828">
        <v>0</v>
      </c>
      <c r="AF3828">
        <v>0</v>
      </c>
      <c r="AG3828">
        <v>2</v>
      </c>
      <c r="AH3828">
        <v>51</v>
      </c>
      <c r="AI3828">
        <v>12</v>
      </c>
      <c r="AJ3828">
        <v>7</v>
      </c>
      <c r="AK3828">
        <v>11</v>
      </c>
      <c r="AL3828">
        <v>3</v>
      </c>
      <c r="AM3828">
        <v>0</v>
      </c>
    </row>
    <row r="3829" spans="1:39">
      <c r="A3829">
        <v>11</v>
      </c>
      <c r="B3829">
        <v>77</v>
      </c>
      <c r="C3829">
        <v>2019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99</v>
      </c>
      <c r="N3829">
        <v>100</v>
      </c>
      <c r="O3829">
        <v>99</v>
      </c>
      <c r="P3829">
        <v>9999</v>
      </c>
      <c r="Q3829">
        <v>252</v>
      </c>
      <c r="R3829">
        <v>1285</v>
      </c>
      <c r="S3829">
        <v>1285</v>
      </c>
      <c r="T3829">
        <v>3.8976007764870007</v>
      </c>
      <c r="U3829">
        <v>2.7094917229591404</v>
      </c>
      <c r="V3829">
        <v>16.505058365758753</v>
      </c>
      <c r="W3829">
        <v>61.98988326848248</v>
      </c>
      <c r="X3829">
        <v>114.5032565943402</v>
      </c>
      <c r="Y3829">
        <v>105.6865058365758</v>
      </c>
      <c r="Z3829">
        <v>105.6865058365758</v>
      </c>
      <c r="AA3829">
        <v>2.8453232857032158</v>
      </c>
      <c r="AB3829">
        <v>2.7328337201550235</v>
      </c>
      <c r="AC3829">
        <v>-0.15798225243474576</v>
      </c>
      <c r="AD3829">
        <v>66</v>
      </c>
      <c r="AE3829">
        <v>0</v>
      </c>
      <c r="AF3829">
        <v>0</v>
      </c>
      <c r="AG3829">
        <v>3</v>
      </c>
      <c r="AH3829">
        <v>109</v>
      </c>
      <c r="AI3829">
        <v>31</v>
      </c>
      <c r="AJ3829">
        <v>32</v>
      </c>
      <c r="AK3829">
        <v>7</v>
      </c>
      <c r="AL3829">
        <v>10</v>
      </c>
      <c r="AM3829">
        <v>4</v>
      </c>
    </row>
    <row r="3830" spans="1:39">
      <c r="A3830">
        <v>11</v>
      </c>
      <c r="B3830">
        <v>78</v>
      </c>
      <c r="C3830">
        <v>2019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99</v>
      </c>
      <c r="N3830">
        <v>110</v>
      </c>
      <c r="O3830">
        <v>99</v>
      </c>
      <c r="P3830">
        <v>9999</v>
      </c>
      <c r="Q3830">
        <v>315</v>
      </c>
      <c r="R3830">
        <v>2240</v>
      </c>
      <c r="S3830">
        <v>2237</v>
      </c>
      <c r="T3830">
        <v>6.7942612757438807</v>
      </c>
      <c r="U3830">
        <v>5.1572300191705374</v>
      </c>
      <c r="V3830">
        <v>16.263392857142861</v>
      </c>
      <c r="W3830">
        <v>61.453732677693353</v>
      </c>
      <c r="X3830">
        <v>125.1947792524382</v>
      </c>
      <c r="Y3830">
        <v>115.39933928571423</v>
      </c>
      <c r="Z3830">
        <v>115.55409924005362</v>
      </c>
      <c r="AA3830">
        <v>2.7979140411495855</v>
      </c>
      <c r="AB3830">
        <v>3.0914001969226601</v>
      </c>
      <c r="AC3830">
        <v>-6.1788145582086145</v>
      </c>
      <c r="AD3830">
        <v>78</v>
      </c>
      <c r="AE3830">
        <v>0</v>
      </c>
      <c r="AF3830">
        <v>0</v>
      </c>
      <c r="AG3830">
        <v>9</v>
      </c>
      <c r="AH3830">
        <v>192</v>
      </c>
      <c r="AI3830">
        <v>41</v>
      </c>
      <c r="AJ3830">
        <v>35</v>
      </c>
      <c r="AK3830">
        <v>22</v>
      </c>
      <c r="AL3830">
        <v>21</v>
      </c>
      <c r="AM3830">
        <v>5</v>
      </c>
    </row>
    <row r="3831" spans="1:39">
      <c r="A3831">
        <v>11</v>
      </c>
      <c r="B3831">
        <v>79</v>
      </c>
      <c r="C3831">
        <v>2019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99</v>
      </c>
      <c r="N3831">
        <v>120</v>
      </c>
      <c r="O3831">
        <v>99</v>
      </c>
      <c r="P3831">
        <v>9999</v>
      </c>
      <c r="Q3831">
        <v>515</v>
      </c>
      <c r="R3831">
        <v>3910</v>
      </c>
      <c r="S3831">
        <v>3905</v>
      </c>
      <c r="T3831">
        <v>11.859625708999364</v>
      </c>
      <c r="U3831">
        <v>9.7850135658973727</v>
      </c>
      <c r="V3831">
        <v>15.753964194373403</v>
      </c>
      <c r="W3831">
        <v>60.437900128041001</v>
      </c>
      <c r="X3831">
        <v>136.0733818611057</v>
      </c>
      <c r="Y3831">
        <v>125.4352250639389</v>
      </c>
      <c r="Z3831">
        <v>125.59583354673519</v>
      </c>
      <c r="AA3831">
        <v>2.8311104182207938</v>
      </c>
      <c r="AB3831">
        <v>3.4804443908442408</v>
      </c>
      <c r="AC3831">
        <v>-13.701503968999296</v>
      </c>
      <c r="AD3831">
        <v>160</v>
      </c>
      <c r="AE3831">
        <v>0</v>
      </c>
      <c r="AF3831">
        <v>0</v>
      </c>
      <c r="AG3831">
        <v>24</v>
      </c>
      <c r="AH3831">
        <v>326</v>
      </c>
      <c r="AI3831">
        <v>76</v>
      </c>
      <c r="AJ3831">
        <v>93</v>
      </c>
      <c r="AK3831">
        <v>34</v>
      </c>
      <c r="AL3831">
        <v>54</v>
      </c>
      <c r="AM3831">
        <v>33</v>
      </c>
    </row>
    <row r="3832" spans="1:39">
      <c r="A3832">
        <v>11</v>
      </c>
      <c r="B3832">
        <v>80</v>
      </c>
      <c r="C3832">
        <v>2019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99</v>
      </c>
      <c r="N3832">
        <v>130</v>
      </c>
      <c r="O3832">
        <v>99</v>
      </c>
      <c r="P3832">
        <v>9999</v>
      </c>
      <c r="Q3832">
        <v>574</v>
      </c>
      <c r="R3832">
        <v>4642</v>
      </c>
      <c r="S3832">
        <v>4637</v>
      </c>
      <c r="T3832">
        <v>14.07989323303709</v>
      </c>
      <c r="U3832">
        <v>12.481807859521824</v>
      </c>
      <c r="V3832">
        <v>15.480611805256363</v>
      </c>
      <c r="W3832">
        <v>59.878800948889356</v>
      </c>
      <c r="X3832">
        <v>146.17426129040859</v>
      </c>
      <c r="Y3832">
        <v>134.77433433864718</v>
      </c>
      <c r="Z3832">
        <v>134.91965926245425</v>
      </c>
      <c r="AA3832">
        <v>2.9010603782144844</v>
      </c>
      <c r="AB3832">
        <v>3.7366363460343113</v>
      </c>
      <c r="AC3832">
        <v>-3.015199541743188</v>
      </c>
      <c r="AD3832">
        <v>173</v>
      </c>
      <c r="AE3832">
        <v>0</v>
      </c>
      <c r="AF3832">
        <v>0</v>
      </c>
      <c r="AG3832">
        <v>20</v>
      </c>
      <c r="AH3832">
        <v>401</v>
      </c>
      <c r="AI3832">
        <v>69</v>
      </c>
      <c r="AJ3832">
        <v>105</v>
      </c>
      <c r="AK3832">
        <v>36</v>
      </c>
      <c r="AL3832">
        <v>61</v>
      </c>
      <c r="AM3832">
        <v>31</v>
      </c>
    </row>
    <row r="3833" spans="1:39">
      <c r="A3833">
        <v>11</v>
      </c>
      <c r="B3833">
        <v>81</v>
      </c>
      <c r="C3833">
        <v>2019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99</v>
      </c>
      <c r="N3833">
        <v>140</v>
      </c>
      <c r="O3833">
        <v>99</v>
      </c>
      <c r="P3833">
        <v>9999</v>
      </c>
      <c r="Q3833">
        <v>534</v>
      </c>
      <c r="R3833">
        <v>4308</v>
      </c>
      <c r="S3833">
        <v>4303</v>
      </c>
      <c r="T3833">
        <v>13.066820346385999</v>
      </c>
      <c r="U3833">
        <v>12.447437035769612</v>
      </c>
      <c r="V3833">
        <v>15.365598885793872</v>
      </c>
      <c r="W3833">
        <v>59.699744364396942</v>
      </c>
      <c r="X3833">
        <v>157.09008964148401</v>
      </c>
      <c r="Y3833">
        <v>144.82351439182901</v>
      </c>
      <c r="Z3833">
        <v>144.99179642110138</v>
      </c>
      <c r="AA3833">
        <v>2.8702504388391774</v>
      </c>
      <c r="AB3833">
        <v>4.06655271314815</v>
      </c>
      <c r="AC3833">
        <v>-1.9663603462816424</v>
      </c>
      <c r="AD3833">
        <v>139</v>
      </c>
      <c r="AE3833">
        <v>0</v>
      </c>
      <c r="AF3833">
        <v>0</v>
      </c>
      <c r="AG3833">
        <v>15</v>
      </c>
      <c r="AH3833">
        <v>353</v>
      </c>
      <c r="AI3833">
        <v>64</v>
      </c>
      <c r="AJ3833">
        <v>69</v>
      </c>
      <c r="AK3833">
        <v>39</v>
      </c>
      <c r="AL3833">
        <v>47</v>
      </c>
      <c r="AM3833">
        <v>15</v>
      </c>
    </row>
    <row r="3834" spans="1:39">
      <c r="A3834">
        <v>11</v>
      </c>
      <c r="B3834">
        <v>82</v>
      </c>
      <c r="C3834">
        <v>2019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99</v>
      </c>
      <c r="N3834">
        <v>150</v>
      </c>
      <c r="O3834">
        <v>99</v>
      </c>
      <c r="P3834">
        <v>9999</v>
      </c>
      <c r="Q3834">
        <v>481</v>
      </c>
      <c r="R3834">
        <v>3674</v>
      </c>
      <c r="S3834">
        <v>3673</v>
      </c>
      <c r="T3834">
        <v>11.143801753162062</v>
      </c>
      <c r="U3834">
        <v>11.357706393728179</v>
      </c>
      <c r="V3834">
        <v>15.271366358192701</v>
      </c>
      <c r="W3834">
        <v>59.504219983664562</v>
      </c>
      <c r="X3834">
        <v>167.9187031236454</v>
      </c>
      <c r="Y3834">
        <v>154.94812465977151</v>
      </c>
      <c r="Z3834">
        <v>154.99031037299227</v>
      </c>
      <c r="AA3834">
        <v>2.9030110004002574</v>
      </c>
      <c r="AB3834">
        <v>4.1278962586929007</v>
      </c>
      <c r="AC3834">
        <v>-2.2766787890011879</v>
      </c>
      <c r="AD3834">
        <v>130</v>
      </c>
      <c r="AE3834">
        <v>0</v>
      </c>
      <c r="AF3834">
        <v>0</v>
      </c>
      <c r="AG3834">
        <v>9</v>
      </c>
      <c r="AH3834">
        <v>322</v>
      </c>
      <c r="AI3834">
        <v>46</v>
      </c>
      <c r="AJ3834">
        <v>59</v>
      </c>
      <c r="AK3834">
        <v>27</v>
      </c>
      <c r="AL3834">
        <v>31</v>
      </c>
      <c r="AM3834">
        <v>9</v>
      </c>
    </row>
    <row r="3835" spans="1:39">
      <c r="A3835">
        <v>11</v>
      </c>
      <c r="B3835">
        <v>83</v>
      </c>
      <c r="C3835">
        <v>2019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99</v>
      </c>
      <c r="N3835">
        <v>160</v>
      </c>
      <c r="O3835">
        <v>99</v>
      </c>
      <c r="P3835">
        <v>9999</v>
      </c>
      <c r="Q3835">
        <v>469</v>
      </c>
      <c r="R3835">
        <v>3345</v>
      </c>
      <c r="S3835">
        <v>3339</v>
      </c>
      <c r="T3835">
        <v>10.145894628287181</v>
      </c>
      <c r="U3835">
        <v>10.9967127897068</v>
      </c>
      <c r="V3835">
        <v>15.069058295964123</v>
      </c>
      <c r="W3835">
        <v>59.069781371668157</v>
      </c>
      <c r="X3835">
        <v>178.84683564188359</v>
      </c>
      <c r="Y3835">
        <v>164.77889985052315</v>
      </c>
      <c r="Z3835">
        <v>165.07499850254564</v>
      </c>
      <c r="AA3835">
        <v>2.8985689622729449</v>
      </c>
      <c r="AB3835">
        <v>4.2688456412519038</v>
      </c>
      <c r="AC3835">
        <v>-3.1131707721355251</v>
      </c>
      <c r="AD3835">
        <v>95</v>
      </c>
      <c r="AE3835">
        <v>0</v>
      </c>
      <c r="AF3835">
        <v>0</v>
      </c>
      <c r="AG3835">
        <v>3</v>
      </c>
      <c r="AH3835">
        <v>316</v>
      </c>
      <c r="AI3835">
        <v>34</v>
      </c>
      <c r="AJ3835">
        <v>34</v>
      </c>
      <c r="AK3835">
        <v>32</v>
      </c>
      <c r="AL3835">
        <v>19</v>
      </c>
      <c r="AM3835">
        <v>6</v>
      </c>
    </row>
    <row r="3836" spans="1:39">
      <c r="A3836">
        <v>11</v>
      </c>
      <c r="B3836">
        <v>84</v>
      </c>
      <c r="C3836">
        <v>2019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99</v>
      </c>
      <c r="N3836">
        <v>170</v>
      </c>
      <c r="O3836">
        <v>99</v>
      </c>
      <c r="P3836">
        <v>9999</v>
      </c>
      <c r="Q3836">
        <v>422</v>
      </c>
      <c r="R3836">
        <v>2593</v>
      </c>
      <c r="S3836">
        <v>2589</v>
      </c>
      <c r="T3836">
        <v>7.86496405714459</v>
      </c>
      <c r="U3836">
        <v>9.0346977013070138</v>
      </c>
      <c r="V3836">
        <v>14.82259930582337</v>
      </c>
      <c r="W3836">
        <v>58.595983005021232</v>
      </c>
      <c r="X3836">
        <v>189.50132430048569</v>
      </c>
      <c r="Y3836">
        <v>174.64089471654461</v>
      </c>
      <c r="Z3836">
        <v>174.91071456160691</v>
      </c>
      <c r="AA3836">
        <v>2.9134299103193042</v>
      </c>
      <c r="AB3836">
        <v>4.3629908055277618</v>
      </c>
      <c r="AC3836">
        <v>-6.3147246156565391</v>
      </c>
      <c r="AD3836">
        <v>82</v>
      </c>
      <c r="AE3836">
        <v>0</v>
      </c>
      <c r="AF3836">
        <v>0</v>
      </c>
      <c r="AG3836">
        <v>3</v>
      </c>
      <c r="AH3836">
        <v>225</v>
      </c>
      <c r="AI3836">
        <v>11</v>
      </c>
      <c r="AJ3836">
        <v>24</v>
      </c>
      <c r="AK3836">
        <v>16</v>
      </c>
      <c r="AL3836">
        <v>16</v>
      </c>
      <c r="AM3836">
        <v>9</v>
      </c>
    </row>
    <row r="3837" spans="1:39">
      <c r="A3837">
        <v>11</v>
      </c>
      <c r="B3837">
        <v>85</v>
      </c>
      <c r="C3837">
        <v>2019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99</v>
      </c>
      <c r="N3837">
        <v>180</v>
      </c>
      <c r="O3837">
        <v>99</v>
      </c>
      <c r="P3837">
        <v>9999</v>
      </c>
      <c r="Q3837">
        <v>405</v>
      </c>
      <c r="R3837">
        <v>2119</v>
      </c>
      <c r="S3837">
        <v>2119</v>
      </c>
      <c r="T3837">
        <v>6.4272498407595036</v>
      </c>
      <c r="U3837">
        <v>7.8142565379102003</v>
      </c>
      <c r="V3837">
        <v>14.380840018876828</v>
      </c>
      <c r="W3837">
        <v>57.738555922604995</v>
      </c>
      <c r="X3837">
        <v>200.25798673406828</v>
      </c>
      <c r="Y3837">
        <v>184.83812175554473</v>
      </c>
      <c r="Z3837">
        <v>184.83812175554473</v>
      </c>
      <c r="AA3837">
        <v>2.840623824376161</v>
      </c>
      <c r="AB3837">
        <v>4.4679742346770714</v>
      </c>
      <c r="AC3837">
        <v>-7.4274961595501283</v>
      </c>
      <c r="AD3837">
        <v>49</v>
      </c>
      <c r="AE3837">
        <v>1</v>
      </c>
      <c r="AF3837">
        <v>0</v>
      </c>
      <c r="AG3837">
        <v>0</v>
      </c>
      <c r="AH3837">
        <v>186</v>
      </c>
      <c r="AI3837">
        <v>10</v>
      </c>
      <c r="AJ3837">
        <v>15</v>
      </c>
      <c r="AK3837">
        <v>8</v>
      </c>
      <c r="AL3837">
        <v>10</v>
      </c>
      <c r="AM3837">
        <v>5</v>
      </c>
    </row>
    <row r="3838" spans="1:39">
      <c r="A3838">
        <v>11</v>
      </c>
      <c r="B3838">
        <v>86</v>
      </c>
      <c r="C3838">
        <v>2019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99</v>
      </c>
      <c r="N3838">
        <v>190</v>
      </c>
      <c r="O3838">
        <v>99</v>
      </c>
      <c r="P3838">
        <v>9999</v>
      </c>
      <c r="Q3838">
        <v>369</v>
      </c>
      <c r="R3838">
        <v>1622</v>
      </c>
      <c r="S3838">
        <v>1620</v>
      </c>
      <c r="T3838">
        <v>4.9197731202038284</v>
      </c>
      <c r="U3838">
        <v>6.2892045575158448</v>
      </c>
      <c r="V3838">
        <v>13.704069050554873</v>
      </c>
      <c r="W3838">
        <v>56.560493827160499</v>
      </c>
      <c r="X3838">
        <v>210.82091047661231</v>
      </c>
      <c r="Y3838">
        <v>194.34783600493219</v>
      </c>
      <c r="Z3838">
        <v>194.58777160493827</v>
      </c>
      <c r="AA3838">
        <v>2.889291174506063</v>
      </c>
      <c r="AB3838">
        <v>4.7845605345967925</v>
      </c>
      <c r="AC3838">
        <v>-11.321108760339303</v>
      </c>
      <c r="AD3838">
        <v>56</v>
      </c>
      <c r="AE3838">
        <v>1</v>
      </c>
      <c r="AF3838">
        <v>0</v>
      </c>
      <c r="AG3838">
        <v>1</v>
      </c>
      <c r="AH3838">
        <v>139</v>
      </c>
      <c r="AI3838">
        <v>13</v>
      </c>
      <c r="AJ3838">
        <v>20</v>
      </c>
      <c r="AK3838">
        <v>7</v>
      </c>
      <c r="AL3838">
        <v>11</v>
      </c>
      <c r="AM3838">
        <v>1</v>
      </c>
    </row>
    <row r="3839" spans="1:39">
      <c r="A3839">
        <v>11</v>
      </c>
      <c r="B3839">
        <v>87</v>
      </c>
      <c r="C3839">
        <v>2019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99</v>
      </c>
      <c r="N3839">
        <v>200</v>
      </c>
      <c r="O3839">
        <v>99</v>
      </c>
      <c r="P3839">
        <v>9999</v>
      </c>
      <c r="Q3839">
        <v>284</v>
      </c>
      <c r="R3839">
        <v>926</v>
      </c>
      <c r="S3839">
        <v>924</v>
      </c>
      <c r="T3839">
        <v>2.8086990809548369</v>
      </c>
      <c r="U3839">
        <v>3.7727226186978071</v>
      </c>
      <c r="V3839">
        <v>12.908207343412522</v>
      </c>
      <c r="W3839">
        <v>55.280303030303031</v>
      </c>
      <c r="X3839">
        <v>221.71990574448591</v>
      </c>
      <c r="Y3839">
        <v>204.21080993520513</v>
      </c>
      <c r="Z3839">
        <v>204.65282467532455</v>
      </c>
      <c r="AA3839">
        <v>2.8560456360017041</v>
      </c>
      <c r="AB3839">
        <v>5.1853524882743516</v>
      </c>
      <c r="AC3839">
        <v>-10.711807356714399</v>
      </c>
      <c r="AD3839">
        <v>25</v>
      </c>
      <c r="AE3839">
        <v>0</v>
      </c>
      <c r="AF3839">
        <v>0</v>
      </c>
      <c r="AG3839">
        <v>2</v>
      </c>
      <c r="AH3839">
        <v>88</v>
      </c>
      <c r="AI3839">
        <v>3</v>
      </c>
      <c r="AJ3839">
        <v>4</v>
      </c>
      <c r="AK3839">
        <v>5</v>
      </c>
      <c r="AL3839">
        <v>6</v>
      </c>
      <c r="AM3839">
        <v>2</v>
      </c>
    </row>
    <row r="3840" spans="1:39">
      <c r="A3840">
        <v>11</v>
      </c>
      <c r="B3840">
        <v>88</v>
      </c>
      <c r="C3840">
        <v>2019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99</v>
      </c>
      <c r="N3840">
        <v>210</v>
      </c>
      <c r="O3840">
        <v>99</v>
      </c>
      <c r="P3840">
        <v>9999</v>
      </c>
      <c r="Q3840">
        <v>241</v>
      </c>
      <c r="R3840">
        <v>642</v>
      </c>
      <c r="S3840">
        <v>641</v>
      </c>
      <c r="T3840">
        <v>1.94728381206588</v>
      </c>
      <c r="U3840">
        <v>2.7427081805417504</v>
      </c>
      <c r="V3840">
        <v>12.191588785046729</v>
      </c>
      <c r="W3840">
        <v>54.099843993759762</v>
      </c>
      <c r="X3840">
        <v>232.34991545245603</v>
      </c>
      <c r="Y3840">
        <v>214.13093457943924</v>
      </c>
      <c r="Z3840">
        <v>214.46499219968797</v>
      </c>
      <c r="AA3840">
        <v>2.8472433571271778</v>
      </c>
      <c r="AB3840">
        <v>5.2082392999868476</v>
      </c>
      <c r="AC3840">
        <v>-4.9779711296316522</v>
      </c>
      <c r="AD3840">
        <v>19</v>
      </c>
      <c r="AE3840">
        <v>0</v>
      </c>
      <c r="AF3840">
        <v>0</v>
      </c>
      <c r="AG3840">
        <v>2</v>
      </c>
      <c r="AH3840">
        <v>52</v>
      </c>
      <c r="AI3840">
        <v>5</v>
      </c>
      <c r="AJ3840">
        <v>6</v>
      </c>
      <c r="AK3840">
        <v>4</v>
      </c>
      <c r="AL3840">
        <v>5</v>
      </c>
      <c r="AM3840">
        <v>0</v>
      </c>
    </row>
    <row r="3841" spans="1:39">
      <c r="A3841">
        <v>11</v>
      </c>
      <c r="B3841">
        <v>89</v>
      </c>
      <c r="C3841">
        <v>2019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99</v>
      </c>
      <c r="N3841">
        <v>220</v>
      </c>
      <c r="O3841">
        <v>99</v>
      </c>
      <c r="P3841">
        <v>9999</v>
      </c>
      <c r="Q3841">
        <v>186</v>
      </c>
      <c r="R3841">
        <v>380</v>
      </c>
      <c r="S3841">
        <v>380</v>
      </c>
      <c r="T3841">
        <v>1.1525978949922655</v>
      </c>
      <c r="U3841">
        <v>1.7039142948757948</v>
      </c>
      <c r="V3841">
        <v>11.055263157894736</v>
      </c>
      <c r="W3841">
        <v>52.134210526315798</v>
      </c>
      <c r="X3841">
        <v>243.49905913212055</v>
      </c>
      <c r="Y3841">
        <v>224.74963157894723</v>
      </c>
      <c r="Z3841">
        <v>224.74963157894723</v>
      </c>
      <c r="AA3841">
        <v>2.823913646942799</v>
      </c>
      <c r="AB3841">
        <v>6.1030956905746052</v>
      </c>
      <c r="AC3841">
        <v>-3.849370758650227</v>
      </c>
      <c r="AD3841">
        <v>9</v>
      </c>
      <c r="AE3841">
        <v>0</v>
      </c>
      <c r="AF3841">
        <v>0</v>
      </c>
      <c r="AG3841">
        <v>1</v>
      </c>
      <c r="AH3841">
        <v>31</v>
      </c>
      <c r="AI3841">
        <v>0</v>
      </c>
      <c r="AJ3841">
        <v>4</v>
      </c>
      <c r="AK3841">
        <v>1</v>
      </c>
      <c r="AL3841">
        <v>1</v>
      </c>
      <c r="AM3841">
        <v>0</v>
      </c>
    </row>
    <row r="3842" spans="1:39">
      <c r="A3842">
        <v>11</v>
      </c>
      <c r="B3842">
        <v>90</v>
      </c>
      <c r="C3842">
        <v>2019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99</v>
      </c>
      <c r="N3842">
        <v>230</v>
      </c>
      <c r="O3842">
        <v>99</v>
      </c>
      <c r="P3842">
        <v>9999</v>
      </c>
      <c r="Q3842">
        <v>157</v>
      </c>
      <c r="R3842">
        <v>442</v>
      </c>
      <c r="S3842">
        <v>442</v>
      </c>
      <c r="T3842">
        <v>1.3406533410173189</v>
      </c>
      <c r="U3842">
        <v>2.1665322233754796</v>
      </c>
      <c r="V3842">
        <v>8.4751131221719458</v>
      </c>
      <c r="W3842">
        <v>47.705882352941181</v>
      </c>
      <c r="X3842">
        <v>266.18036797184033</v>
      </c>
      <c r="Y3842">
        <v>245.68447963800901</v>
      </c>
      <c r="Z3842">
        <v>245.68447963800901</v>
      </c>
      <c r="AA3842">
        <v>14.567174290532275</v>
      </c>
      <c r="AB3842">
        <v>7.2508019069515024</v>
      </c>
      <c r="AC3842">
        <v>-36.037517460074653</v>
      </c>
      <c r="AD3842">
        <v>8</v>
      </c>
      <c r="AE3842">
        <v>0</v>
      </c>
      <c r="AF3842">
        <v>0</v>
      </c>
      <c r="AG3842">
        <v>2</v>
      </c>
      <c r="AH3842">
        <v>39</v>
      </c>
      <c r="AI3842">
        <v>0</v>
      </c>
      <c r="AJ3842">
        <v>0</v>
      </c>
      <c r="AK3842">
        <v>1</v>
      </c>
      <c r="AL3842">
        <v>1</v>
      </c>
      <c r="AM3842">
        <v>1</v>
      </c>
    </row>
    <row r="3843" spans="1:39">
      <c r="A3843">
        <v>11</v>
      </c>
      <c r="B3843">
        <v>91</v>
      </c>
      <c r="C3843">
        <v>2018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99</v>
      </c>
      <c r="N3843">
        <v>60</v>
      </c>
      <c r="O3843">
        <v>99</v>
      </c>
      <c r="P3843">
        <v>9999</v>
      </c>
      <c r="Q3843">
        <v>17</v>
      </c>
      <c r="R3843">
        <v>18</v>
      </c>
      <c r="S3843">
        <v>18</v>
      </c>
      <c r="T3843">
        <v>5.4364240410752031E-2</v>
      </c>
      <c r="U3843">
        <v>2.1895913360150204E-2</v>
      </c>
      <c r="V3843">
        <v>14.333333333333337</v>
      </c>
      <c r="W3843">
        <v>57.722222222222221</v>
      </c>
      <c r="X3843">
        <v>66.781028048633686</v>
      </c>
      <c r="Y3843">
        <v>61.638888888888879</v>
      </c>
      <c r="Z3843">
        <v>61.638888888888879</v>
      </c>
      <c r="AA3843">
        <v>6.151344829374902</v>
      </c>
      <c r="AB3843">
        <v>6.9346597734019948</v>
      </c>
      <c r="AC3843">
        <v>17.151405609124524</v>
      </c>
      <c r="AD3843">
        <v>2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</row>
    <row r="3844" spans="1:39">
      <c r="A3844">
        <v>11</v>
      </c>
      <c r="B3844">
        <v>92</v>
      </c>
      <c r="C3844">
        <v>2018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99</v>
      </c>
      <c r="N3844">
        <v>70</v>
      </c>
      <c r="O3844">
        <v>99</v>
      </c>
      <c r="P3844">
        <v>9999</v>
      </c>
      <c r="Q3844">
        <v>37</v>
      </c>
      <c r="R3844">
        <v>50</v>
      </c>
      <c r="S3844">
        <v>50</v>
      </c>
      <c r="T3844">
        <v>0.15101177891875564</v>
      </c>
      <c r="U3844">
        <v>7.4826989721807555E-2</v>
      </c>
      <c r="V3844">
        <v>16.34</v>
      </c>
      <c r="W3844">
        <v>61.619999999999983</v>
      </c>
      <c r="X3844">
        <v>82.158179848320685</v>
      </c>
      <c r="Y3844">
        <v>75.831999999999979</v>
      </c>
      <c r="Z3844">
        <v>75.831999999999979</v>
      </c>
      <c r="AA3844">
        <v>2.5598781220993354</v>
      </c>
      <c r="AB3844">
        <v>2.8697735102268922</v>
      </c>
      <c r="AC3844">
        <v>8.6868569103852984</v>
      </c>
      <c r="AD3844">
        <v>3</v>
      </c>
      <c r="AE3844">
        <v>0</v>
      </c>
      <c r="AF3844">
        <v>0</v>
      </c>
      <c r="AG3844">
        <v>0</v>
      </c>
      <c r="AH3844">
        <v>2</v>
      </c>
      <c r="AI3844">
        <v>2</v>
      </c>
      <c r="AJ3844">
        <v>0</v>
      </c>
      <c r="AK3844">
        <v>0</v>
      </c>
      <c r="AL3844">
        <v>3</v>
      </c>
      <c r="AM3844">
        <v>1</v>
      </c>
    </row>
    <row r="3845" spans="1:39">
      <c r="A3845">
        <v>11</v>
      </c>
      <c r="B3845">
        <v>93</v>
      </c>
      <c r="C3845">
        <v>2018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99</v>
      </c>
      <c r="N3845">
        <v>80</v>
      </c>
      <c r="O3845">
        <v>99</v>
      </c>
      <c r="P3845">
        <v>9999</v>
      </c>
      <c r="Q3845">
        <v>83</v>
      </c>
      <c r="R3845">
        <v>162</v>
      </c>
      <c r="S3845">
        <v>162</v>
      </c>
      <c r="T3845">
        <v>0.48927816369676819</v>
      </c>
      <c r="U3845">
        <v>0.27584509147498831</v>
      </c>
      <c r="V3845">
        <v>16.277777777777779</v>
      </c>
      <c r="W3845">
        <v>61.604938271604915</v>
      </c>
      <c r="X3845">
        <v>93.478726107834078</v>
      </c>
      <c r="Y3845">
        <v>86.280864197530875</v>
      </c>
      <c r="Z3845">
        <v>86.280864197530875</v>
      </c>
      <c r="AA3845">
        <v>2.8271508571722621</v>
      </c>
      <c r="AB3845">
        <v>3.1197460024250354</v>
      </c>
      <c r="AC3845">
        <v>13.071825093532132</v>
      </c>
      <c r="AD3845">
        <v>8</v>
      </c>
      <c r="AE3845">
        <v>0</v>
      </c>
      <c r="AF3845">
        <v>0</v>
      </c>
      <c r="AG3845">
        <v>3</v>
      </c>
      <c r="AH3845">
        <v>14</v>
      </c>
      <c r="AI3845">
        <v>3</v>
      </c>
      <c r="AJ3845">
        <v>2</v>
      </c>
      <c r="AK3845">
        <v>2</v>
      </c>
      <c r="AL3845">
        <v>6</v>
      </c>
      <c r="AM3845">
        <v>2</v>
      </c>
    </row>
    <row r="3846" spans="1:39">
      <c r="A3846">
        <v>11</v>
      </c>
      <c r="B3846">
        <v>94</v>
      </c>
      <c r="C3846">
        <v>2018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99</v>
      </c>
      <c r="N3846">
        <v>90</v>
      </c>
      <c r="O3846">
        <v>99</v>
      </c>
      <c r="P3846">
        <v>9999</v>
      </c>
      <c r="Q3846">
        <v>163</v>
      </c>
      <c r="R3846">
        <v>490</v>
      </c>
      <c r="S3846">
        <v>490</v>
      </c>
      <c r="T3846">
        <v>1.4799154334038054</v>
      </c>
      <c r="U3846">
        <v>0.92874590233621312</v>
      </c>
      <c r="V3846">
        <v>16.473469387755099</v>
      </c>
      <c r="W3846">
        <v>61.916326530612245</v>
      </c>
      <c r="X3846">
        <v>104.0550998297478</v>
      </c>
      <c r="Y3846">
        <v>96.042857142857116</v>
      </c>
      <c r="Z3846">
        <v>96.042857142857116</v>
      </c>
      <c r="AA3846">
        <v>2.786651856876535</v>
      </c>
      <c r="AB3846">
        <v>3.0012138319030024</v>
      </c>
      <c r="AC3846">
        <v>2.365941897879273</v>
      </c>
      <c r="AD3846">
        <v>32</v>
      </c>
      <c r="AE3846">
        <v>0</v>
      </c>
      <c r="AF3846">
        <v>0</v>
      </c>
      <c r="AG3846">
        <v>3</v>
      </c>
      <c r="AH3846">
        <v>32</v>
      </c>
      <c r="AI3846">
        <v>19</v>
      </c>
      <c r="AJ3846">
        <v>7</v>
      </c>
      <c r="AK3846">
        <v>13</v>
      </c>
      <c r="AL3846">
        <v>20</v>
      </c>
      <c r="AM3846">
        <v>1</v>
      </c>
    </row>
    <row r="3847" spans="1:39">
      <c r="A3847">
        <v>11</v>
      </c>
      <c r="B3847">
        <v>95</v>
      </c>
      <c r="C3847">
        <v>2018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99</v>
      </c>
      <c r="N3847">
        <v>100</v>
      </c>
      <c r="O3847">
        <v>99</v>
      </c>
      <c r="P3847">
        <v>9999</v>
      </c>
      <c r="Q3847">
        <v>217</v>
      </c>
      <c r="R3847">
        <v>1244</v>
      </c>
      <c r="S3847">
        <v>1244</v>
      </c>
      <c r="T3847">
        <v>3.757173059498641</v>
      </c>
      <c r="U3847">
        <v>2.5934155248755313</v>
      </c>
      <c r="V3847">
        <v>16.331993569131829</v>
      </c>
      <c r="W3847">
        <v>61.578778135048239</v>
      </c>
      <c r="X3847">
        <v>114.44959641599289</v>
      </c>
      <c r="Y3847">
        <v>105.63697749196136</v>
      </c>
      <c r="Z3847">
        <v>105.63697749196136</v>
      </c>
      <c r="AA3847">
        <v>2.7981762312927141</v>
      </c>
      <c r="AB3847">
        <v>2.8229194801287529</v>
      </c>
      <c r="AC3847">
        <v>-9.9621929860840446</v>
      </c>
      <c r="AD3847">
        <v>61</v>
      </c>
      <c r="AE3847">
        <v>0</v>
      </c>
      <c r="AF3847">
        <v>0</v>
      </c>
      <c r="AG3847">
        <v>14</v>
      </c>
      <c r="AH3847">
        <v>91</v>
      </c>
      <c r="AI3847">
        <v>19</v>
      </c>
      <c r="AJ3847">
        <v>16</v>
      </c>
      <c r="AK3847">
        <v>21</v>
      </c>
      <c r="AL3847">
        <v>39</v>
      </c>
      <c r="AM3847">
        <v>5</v>
      </c>
    </row>
    <row r="3848" spans="1:39">
      <c r="A3848">
        <v>11</v>
      </c>
      <c r="B3848">
        <v>96</v>
      </c>
      <c r="C3848">
        <v>2018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99</v>
      </c>
      <c r="N3848">
        <v>110</v>
      </c>
      <c r="O3848">
        <v>99</v>
      </c>
      <c r="P3848">
        <v>9999</v>
      </c>
      <c r="Q3848">
        <v>299</v>
      </c>
      <c r="R3848">
        <v>2146</v>
      </c>
      <c r="S3848">
        <v>2146</v>
      </c>
      <c r="T3848">
        <v>6.4814255511929924</v>
      </c>
      <c r="U3848">
        <v>4.8865659463861677</v>
      </c>
      <c r="V3848">
        <v>16.102516309412859</v>
      </c>
      <c r="W3848">
        <v>61.156104380242319</v>
      </c>
      <c r="X3848">
        <v>125.00764858705662</v>
      </c>
      <c r="Y3848">
        <v>115.38205964585271</v>
      </c>
      <c r="Z3848">
        <v>115.38205964585271</v>
      </c>
      <c r="AA3848">
        <v>2.845714170623538</v>
      </c>
      <c r="AB3848">
        <v>3.2748231195604438</v>
      </c>
      <c r="AC3848">
        <v>-5.1176991753974113</v>
      </c>
      <c r="AD3848">
        <v>77</v>
      </c>
      <c r="AE3848">
        <v>0</v>
      </c>
      <c r="AF3848">
        <v>0</v>
      </c>
      <c r="AG3848">
        <v>10</v>
      </c>
      <c r="AH3848">
        <v>181</v>
      </c>
      <c r="AI3848">
        <v>43</v>
      </c>
      <c r="AJ3848">
        <v>35</v>
      </c>
      <c r="AK3848">
        <v>20</v>
      </c>
      <c r="AL3848">
        <v>51</v>
      </c>
      <c r="AM3848">
        <v>9</v>
      </c>
    </row>
    <row r="3849" spans="1:39">
      <c r="A3849">
        <v>11</v>
      </c>
      <c r="B3849">
        <v>97</v>
      </c>
      <c r="C3849">
        <v>2018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99</v>
      </c>
      <c r="N3849">
        <v>120</v>
      </c>
      <c r="O3849">
        <v>99</v>
      </c>
      <c r="P3849">
        <v>9999</v>
      </c>
      <c r="Q3849">
        <v>484</v>
      </c>
      <c r="R3849">
        <v>3854</v>
      </c>
      <c r="S3849">
        <v>3853</v>
      </c>
      <c r="T3849">
        <v>11.639987919057685</v>
      </c>
      <c r="U3849">
        <v>9.5488640609339228</v>
      </c>
      <c r="V3849">
        <v>15.602750389206021</v>
      </c>
      <c r="W3849">
        <v>60.077861406696087</v>
      </c>
      <c r="X3849">
        <v>136.05562961417905</v>
      </c>
      <c r="Y3849">
        <v>125.5463933575509</v>
      </c>
      <c r="Z3849">
        <v>125.57897742019237</v>
      </c>
      <c r="AA3849">
        <v>2.8436221007885001</v>
      </c>
      <c r="AB3849">
        <v>3.6407818377134569</v>
      </c>
      <c r="AC3849">
        <v>-10.820953175759874</v>
      </c>
      <c r="AD3849">
        <v>103</v>
      </c>
      <c r="AE3849">
        <v>0</v>
      </c>
      <c r="AF3849">
        <v>0</v>
      </c>
      <c r="AG3849">
        <v>16</v>
      </c>
      <c r="AH3849">
        <v>272</v>
      </c>
      <c r="AI3849">
        <v>50</v>
      </c>
      <c r="AJ3849">
        <v>78</v>
      </c>
      <c r="AK3849">
        <v>38</v>
      </c>
      <c r="AL3849">
        <v>88</v>
      </c>
      <c r="AM3849">
        <v>14</v>
      </c>
    </row>
    <row r="3850" spans="1:39">
      <c r="A3850">
        <v>11</v>
      </c>
      <c r="B3850">
        <v>98</v>
      </c>
      <c r="C3850">
        <v>2018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99</v>
      </c>
      <c r="N3850">
        <v>130</v>
      </c>
      <c r="O3850">
        <v>99</v>
      </c>
      <c r="P3850">
        <v>9999</v>
      </c>
      <c r="Q3850">
        <v>587</v>
      </c>
      <c r="R3850">
        <v>4640</v>
      </c>
      <c r="S3850">
        <v>4639</v>
      </c>
      <c r="T3850">
        <v>14.013893083660523</v>
      </c>
      <c r="U3850">
        <v>12.366873044119655</v>
      </c>
      <c r="V3850">
        <v>15.264655172413788</v>
      </c>
      <c r="W3850">
        <v>59.51433498598837</v>
      </c>
      <c r="X3850">
        <v>146.35166436283475</v>
      </c>
      <c r="Y3850">
        <v>135.05359913793109</v>
      </c>
      <c r="Z3850">
        <v>135.08271179133436</v>
      </c>
      <c r="AA3850">
        <v>2.8782731720691528</v>
      </c>
      <c r="AB3850">
        <v>3.9771062002209527</v>
      </c>
      <c r="AC3850">
        <v>1.0840134897000715</v>
      </c>
      <c r="AD3850">
        <v>129</v>
      </c>
      <c r="AE3850">
        <v>0</v>
      </c>
      <c r="AF3850">
        <v>0</v>
      </c>
      <c r="AG3850">
        <v>13</v>
      </c>
      <c r="AH3850">
        <v>340</v>
      </c>
      <c r="AI3850">
        <v>59</v>
      </c>
      <c r="AJ3850">
        <v>82</v>
      </c>
      <c r="AK3850">
        <v>48</v>
      </c>
      <c r="AL3850">
        <v>118</v>
      </c>
      <c r="AM3850">
        <v>31</v>
      </c>
    </row>
    <row r="3851" spans="1:39">
      <c r="A3851">
        <v>11</v>
      </c>
      <c r="B3851">
        <v>99</v>
      </c>
      <c r="C3851">
        <v>2018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99</v>
      </c>
      <c r="N3851">
        <v>140</v>
      </c>
      <c r="O3851">
        <v>99</v>
      </c>
      <c r="P3851">
        <v>9999</v>
      </c>
      <c r="Q3851">
        <v>507</v>
      </c>
      <c r="R3851">
        <v>4209</v>
      </c>
      <c r="S3851">
        <v>4209</v>
      </c>
      <c r="T3851">
        <v>12.712171549380855</v>
      </c>
      <c r="U3851">
        <v>12.045077123741779</v>
      </c>
      <c r="V3851">
        <v>15.172487526728442</v>
      </c>
      <c r="W3851">
        <v>59.327631266334059</v>
      </c>
      <c r="X3851">
        <v>157.10615466470628</v>
      </c>
      <c r="Y3851">
        <v>145.00898075552411</v>
      </c>
      <c r="Z3851">
        <v>145.00898075552411</v>
      </c>
      <c r="AA3851">
        <v>2.8837531858763943</v>
      </c>
      <c r="AB3851">
        <v>4.1362284698494909</v>
      </c>
      <c r="AC3851">
        <v>0.15878206638121503</v>
      </c>
      <c r="AD3851">
        <v>118</v>
      </c>
      <c r="AE3851">
        <v>0</v>
      </c>
      <c r="AF3851">
        <v>0</v>
      </c>
      <c r="AG3851">
        <v>10</v>
      </c>
      <c r="AH3851">
        <v>314</v>
      </c>
      <c r="AI3851">
        <v>32</v>
      </c>
      <c r="AJ3851">
        <v>53</v>
      </c>
      <c r="AK3851">
        <v>34</v>
      </c>
      <c r="AL3851">
        <v>93</v>
      </c>
      <c r="AM3851">
        <v>16</v>
      </c>
    </row>
    <row r="3852" spans="1:39">
      <c r="A3852">
        <v>11</v>
      </c>
      <c r="B3852">
        <v>100</v>
      </c>
      <c r="C3852">
        <v>2018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99</v>
      </c>
      <c r="N3852">
        <v>150</v>
      </c>
      <c r="O3852">
        <v>99</v>
      </c>
      <c r="P3852">
        <v>9999</v>
      </c>
      <c r="Q3852">
        <v>448</v>
      </c>
      <c r="R3852">
        <v>3833</v>
      </c>
      <c r="S3852">
        <v>3833</v>
      </c>
      <c r="T3852">
        <v>11.576562971911812</v>
      </c>
      <c r="U3852">
        <v>11.724662649001729</v>
      </c>
      <c r="V3852">
        <v>15.085572658492039</v>
      </c>
      <c r="W3852">
        <v>59.124184711714065</v>
      </c>
      <c r="X3852">
        <v>167.92837136810701</v>
      </c>
      <c r="Y3852">
        <v>154.99788677276283</v>
      </c>
      <c r="Z3852">
        <v>154.99788677276283</v>
      </c>
      <c r="AA3852">
        <v>2.910872449928414</v>
      </c>
      <c r="AB3852">
        <v>4.2878093072897485</v>
      </c>
      <c r="AC3852">
        <v>-3.5774860561716806</v>
      </c>
      <c r="AD3852">
        <v>107</v>
      </c>
      <c r="AE3852">
        <v>0</v>
      </c>
      <c r="AF3852">
        <v>0</v>
      </c>
      <c r="AG3852">
        <v>13</v>
      </c>
      <c r="AH3852">
        <v>287</v>
      </c>
      <c r="AI3852">
        <v>36</v>
      </c>
      <c r="AJ3852">
        <v>16</v>
      </c>
      <c r="AK3852">
        <v>20</v>
      </c>
      <c r="AL3852">
        <v>79</v>
      </c>
      <c r="AM3852">
        <v>8</v>
      </c>
    </row>
    <row r="3853" spans="1:39">
      <c r="A3853">
        <v>11</v>
      </c>
      <c r="B3853">
        <v>101</v>
      </c>
      <c r="C3853">
        <v>2018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99</v>
      </c>
      <c r="N3853">
        <v>160</v>
      </c>
      <c r="O3853">
        <v>99</v>
      </c>
      <c r="P3853">
        <v>9999</v>
      </c>
      <c r="Q3853">
        <v>440</v>
      </c>
      <c r="R3853">
        <v>3399</v>
      </c>
      <c r="S3853">
        <v>3399</v>
      </c>
      <c r="T3853">
        <v>10.26578073089701</v>
      </c>
      <c r="U3853">
        <v>11.061872660867188</v>
      </c>
      <c r="V3853">
        <v>14.887025595763456</v>
      </c>
      <c r="W3853">
        <v>58.713739335098545</v>
      </c>
      <c r="X3853">
        <v>178.66522465182373</v>
      </c>
      <c r="Y3853">
        <v>164.9080023536338</v>
      </c>
      <c r="Z3853">
        <v>164.9080023536338</v>
      </c>
      <c r="AA3853">
        <v>2.8840280222892405</v>
      </c>
      <c r="AB3853">
        <v>4.2900319739446227</v>
      </c>
      <c r="AC3853">
        <v>-4.5586547649387246</v>
      </c>
      <c r="AD3853">
        <v>101</v>
      </c>
      <c r="AE3853">
        <v>0</v>
      </c>
      <c r="AF3853">
        <v>0</v>
      </c>
      <c r="AG3853">
        <v>5</v>
      </c>
      <c r="AH3853">
        <v>298</v>
      </c>
      <c r="AI3853">
        <v>32</v>
      </c>
      <c r="AJ3853">
        <v>19</v>
      </c>
      <c r="AK3853">
        <v>25</v>
      </c>
      <c r="AL3853">
        <v>80</v>
      </c>
      <c r="AM3853">
        <v>6</v>
      </c>
    </row>
    <row r="3854" spans="1:39">
      <c r="A3854">
        <v>11</v>
      </c>
      <c r="B3854">
        <v>102</v>
      </c>
      <c r="C3854">
        <v>2018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99</v>
      </c>
      <c r="N3854">
        <v>170</v>
      </c>
      <c r="O3854">
        <v>99</v>
      </c>
      <c r="P3854">
        <v>9999</v>
      </c>
      <c r="Q3854">
        <v>393</v>
      </c>
      <c r="R3854">
        <v>2816</v>
      </c>
      <c r="S3854">
        <v>2816</v>
      </c>
      <c r="T3854">
        <v>8.5049833887043178</v>
      </c>
      <c r="U3854">
        <v>9.7188529201668725</v>
      </c>
      <c r="V3854">
        <v>14.556107954545457</v>
      </c>
      <c r="W3854">
        <v>58.152698863636367</v>
      </c>
      <c r="X3854">
        <v>189.47193871269587</v>
      </c>
      <c r="Y3854">
        <v>174.88259943181799</v>
      </c>
      <c r="Z3854">
        <v>174.88259943181799</v>
      </c>
      <c r="AA3854">
        <v>2.8843946906778144</v>
      </c>
      <c r="AB3854">
        <v>4.4656334288296256</v>
      </c>
      <c r="AC3854">
        <v>-4.4743103389320007</v>
      </c>
      <c r="AD3854">
        <v>78</v>
      </c>
      <c r="AE3854">
        <v>0</v>
      </c>
      <c r="AF3854">
        <v>0</v>
      </c>
      <c r="AG3854">
        <v>3</v>
      </c>
      <c r="AH3854">
        <v>227</v>
      </c>
      <c r="AI3854">
        <v>17</v>
      </c>
      <c r="AJ3854">
        <v>10</v>
      </c>
      <c r="AK3854">
        <v>18</v>
      </c>
      <c r="AL3854">
        <v>48</v>
      </c>
      <c r="AM3854">
        <v>5</v>
      </c>
    </row>
    <row r="3855" spans="1:39">
      <c r="A3855">
        <v>11</v>
      </c>
      <c r="B3855">
        <v>103</v>
      </c>
      <c r="C3855">
        <v>2018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99</v>
      </c>
      <c r="N3855">
        <v>180</v>
      </c>
      <c r="O3855">
        <v>99</v>
      </c>
      <c r="P3855">
        <v>9999</v>
      </c>
      <c r="Q3855">
        <v>390</v>
      </c>
      <c r="R3855">
        <v>2171</v>
      </c>
      <c r="S3855">
        <v>2171</v>
      </c>
      <c r="T3855">
        <v>6.5569314406523711</v>
      </c>
      <c r="U3855">
        <v>7.9196679888811712</v>
      </c>
      <c r="V3855">
        <v>14.070474435743899</v>
      </c>
      <c r="W3855">
        <v>57.147858129894061</v>
      </c>
      <c r="X3855">
        <v>200.26713802996517</v>
      </c>
      <c r="Y3855">
        <v>184.8465684016582</v>
      </c>
      <c r="Z3855">
        <v>184.8465684016582</v>
      </c>
      <c r="AA3855">
        <v>2.8781985139467325</v>
      </c>
      <c r="AB3855">
        <v>4.6897055709199691</v>
      </c>
      <c r="AC3855">
        <v>-5.5059079988367854</v>
      </c>
      <c r="AD3855">
        <v>64</v>
      </c>
      <c r="AE3855">
        <v>0</v>
      </c>
      <c r="AF3855">
        <v>0</v>
      </c>
      <c r="AG3855">
        <v>1</v>
      </c>
      <c r="AH3855">
        <v>178</v>
      </c>
      <c r="AI3855">
        <v>14</v>
      </c>
      <c r="AJ3855">
        <v>4</v>
      </c>
      <c r="AK3855">
        <v>8</v>
      </c>
      <c r="AL3855">
        <v>31</v>
      </c>
      <c r="AM3855">
        <v>0</v>
      </c>
    </row>
    <row r="3856" spans="1:39">
      <c r="A3856">
        <v>11</v>
      </c>
      <c r="B3856">
        <v>104</v>
      </c>
      <c r="C3856">
        <v>2018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99</v>
      </c>
      <c r="N3856">
        <v>190</v>
      </c>
      <c r="O3856">
        <v>99</v>
      </c>
      <c r="P3856">
        <v>9999</v>
      </c>
      <c r="Q3856">
        <v>353</v>
      </c>
      <c r="R3856">
        <v>1544</v>
      </c>
      <c r="S3856">
        <v>1544</v>
      </c>
      <c r="T3856">
        <v>4.6632437330111758</v>
      </c>
      <c r="U3856">
        <v>5.9335221519544357</v>
      </c>
      <c r="V3856">
        <v>13.38212435233161</v>
      </c>
      <c r="W3856">
        <v>56.03950777202072</v>
      </c>
      <c r="X3856">
        <v>210.97345331454596</v>
      </c>
      <c r="Y3856">
        <v>194.72849740932637</v>
      </c>
      <c r="Z3856">
        <v>194.72849740932637</v>
      </c>
      <c r="AA3856">
        <v>2.8972054288098072</v>
      </c>
      <c r="AB3856">
        <v>4.8271006075952201</v>
      </c>
      <c r="AC3856">
        <v>-10.616582200655579</v>
      </c>
      <c r="AD3856">
        <v>42</v>
      </c>
      <c r="AE3856">
        <v>0</v>
      </c>
      <c r="AF3856">
        <v>0</v>
      </c>
      <c r="AG3856">
        <v>2</v>
      </c>
      <c r="AH3856">
        <v>110</v>
      </c>
      <c r="AI3856">
        <v>5</v>
      </c>
      <c r="AJ3856">
        <v>3</v>
      </c>
      <c r="AK3856">
        <v>2</v>
      </c>
      <c r="AL3856">
        <v>21</v>
      </c>
      <c r="AM3856">
        <v>2</v>
      </c>
    </row>
    <row r="3857" spans="1:39">
      <c r="A3857">
        <v>11</v>
      </c>
      <c r="B3857">
        <v>105</v>
      </c>
      <c r="C3857">
        <v>2018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99</v>
      </c>
      <c r="N3857">
        <v>200</v>
      </c>
      <c r="O3857">
        <v>99</v>
      </c>
      <c r="P3857">
        <v>9999</v>
      </c>
      <c r="Q3857">
        <v>297</v>
      </c>
      <c r="R3857">
        <v>1023</v>
      </c>
      <c r="S3857">
        <v>1023</v>
      </c>
      <c r="T3857">
        <v>3.0897009966777409</v>
      </c>
      <c r="U3857">
        <v>4.1324939774890659</v>
      </c>
      <c r="V3857">
        <v>12.64516129032258</v>
      </c>
      <c r="W3857">
        <v>54.697947214076251</v>
      </c>
      <c r="X3857">
        <v>221.76813040057104</v>
      </c>
      <c r="Y3857">
        <v>204.69198435972632</v>
      </c>
      <c r="Z3857">
        <v>204.69198435972632</v>
      </c>
      <c r="AA3857">
        <v>2.8937817635639895</v>
      </c>
      <c r="AB3857">
        <v>5.1839727525017185</v>
      </c>
      <c r="AC3857">
        <v>-10.067412234210819</v>
      </c>
      <c r="AD3857">
        <v>29</v>
      </c>
      <c r="AE3857">
        <v>0</v>
      </c>
      <c r="AF3857">
        <v>0</v>
      </c>
      <c r="AG3857">
        <v>0</v>
      </c>
      <c r="AH3857">
        <v>90</v>
      </c>
      <c r="AI3857">
        <v>6</v>
      </c>
      <c r="AJ3857">
        <v>5</v>
      </c>
      <c r="AK3857">
        <v>3</v>
      </c>
      <c r="AL3857">
        <v>10</v>
      </c>
      <c r="AM3857">
        <v>4</v>
      </c>
    </row>
    <row r="3858" spans="1:39">
      <c r="A3858">
        <v>11</v>
      </c>
      <c r="B3858">
        <v>106</v>
      </c>
      <c r="C3858">
        <v>2018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99</v>
      </c>
      <c r="N3858">
        <v>210</v>
      </c>
      <c r="O3858">
        <v>99</v>
      </c>
      <c r="P3858">
        <v>9999</v>
      </c>
      <c r="Q3858">
        <v>262</v>
      </c>
      <c r="R3858">
        <v>685</v>
      </c>
      <c r="S3858">
        <v>685</v>
      </c>
      <c r="T3858">
        <v>2.0688613711869528</v>
      </c>
      <c r="U3858">
        <v>2.9038658295790221</v>
      </c>
      <c r="V3858">
        <v>11.573722627737228</v>
      </c>
      <c r="W3858">
        <v>52.919708029197082</v>
      </c>
      <c r="X3858">
        <v>232.72793414049713</v>
      </c>
      <c r="Y3858">
        <v>214.80788321167887</v>
      </c>
      <c r="Z3858">
        <v>214.80788321167887</v>
      </c>
      <c r="AA3858">
        <v>2.8398307317417122</v>
      </c>
      <c r="AB3858">
        <v>5.2976491056070918</v>
      </c>
      <c r="AC3858">
        <v>-10.99969791463359</v>
      </c>
      <c r="AD3858">
        <v>17</v>
      </c>
      <c r="AE3858">
        <v>0</v>
      </c>
      <c r="AF3858">
        <v>0</v>
      </c>
      <c r="AG3858">
        <v>1</v>
      </c>
      <c r="AH3858">
        <v>53</v>
      </c>
      <c r="AI3858">
        <v>4</v>
      </c>
      <c r="AJ3858">
        <v>1</v>
      </c>
      <c r="AK3858">
        <v>4</v>
      </c>
      <c r="AL3858">
        <v>3</v>
      </c>
      <c r="AM3858">
        <v>1</v>
      </c>
    </row>
    <row r="3859" spans="1:39">
      <c r="A3859">
        <v>11</v>
      </c>
      <c r="B3859">
        <v>107</v>
      </c>
      <c r="C3859">
        <v>2018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99</v>
      </c>
      <c r="N3859">
        <v>220</v>
      </c>
      <c r="O3859">
        <v>99</v>
      </c>
      <c r="P3859">
        <v>9999</v>
      </c>
      <c r="Q3859">
        <v>181</v>
      </c>
      <c r="R3859">
        <v>352</v>
      </c>
      <c r="S3859">
        <v>352</v>
      </c>
      <c r="T3859">
        <v>1.0631229235880397</v>
      </c>
      <c r="U3859">
        <v>1.5582904144486875</v>
      </c>
      <c r="V3859">
        <v>10.173295454545457</v>
      </c>
      <c r="W3859">
        <v>50.67897727272728</v>
      </c>
      <c r="X3859">
        <v>243.03469417906047</v>
      </c>
      <c r="Y3859">
        <v>224.32102272727263</v>
      </c>
      <c r="Z3859">
        <v>224.32102272727263</v>
      </c>
      <c r="AA3859">
        <v>2.7873723125183156</v>
      </c>
      <c r="AB3859">
        <v>6.5123842756727024</v>
      </c>
      <c r="AC3859">
        <v>-2.6311957885186459</v>
      </c>
      <c r="AD3859">
        <v>5</v>
      </c>
      <c r="AE3859">
        <v>0</v>
      </c>
      <c r="AF3859">
        <v>0</v>
      </c>
      <c r="AG3859">
        <v>0</v>
      </c>
      <c r="AH3859">
        <v>27</v>
      </c>
      <c r="AI3859">
        <v>2</v>
      </c>
      <c r="AJ3859">
        <v>2</v>
      </c>
      <c r="AK3859">
        <v>1</v>
      </c>
      <c r="AL3859">
        <v>6</v>
      </c>
      <c r="AM3859">
        <v>1</v>
      </c>
    </row>
    <row r="3860" spans="1:39">
      <c r="A3860">
        <v>11</v>
      </c>
      <c r="B3860">
        <v>108</v>
      </c>
      <c r="C3860">
        <v>2018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99</v>
      </c>
      <c r="N3860">
        <v>230</v>
      </c>
      <c r="O3860">
        <v>99</v>
      </c>
      <c r="P3860">
        <v>9999</v>
      </c>
      <c r="Q3860">
        <v>177</v>
      </c>
      <c r="R3860">
        <v>474</v>
      </c>
      <c r="S3860">
        <v>474</v>
      </c>
      <c r="T3860">
        <v>1.4315916641498043</v>
      </c>
      <c r="U3860">
        <v>2.3046618106615875</v>
      </c>
      <c r="V3860">
        <v>8.0886075949367111</v>
      </c>
      <c r="W3860">
        <v>47.027426160337562</v>
      </c>
      <c r="X3860">
        <v>266.92632262252545</v>
      </c>
      <c r="Y3860">
        <v>246.37299578059088</v>
      </c>
      <c r="Z3860">
        <v>246.37299578059088</v>
      </c>
      <c r="AA3860">
        <v>15.250194323029113</v>
      </c>
      <c r="AB3860">
        <v>7.1671783930613202</v>
      </c>
      <c r="AC3860">
        <v>-33.894268200218434</v>
      </c>
      <c r="AD3860">
        <v>12</v>
      </c>
      <c r="AE3860">
        <v>0</v>
      </c>
      <c r="AF3860">
        <v>0</v>
      </c>
      <c r="AG3860">
        <v>1</v>
      </c>
      <c r="AH3860">
        <v>25</v>
      </c>
      <c r="AI3860">
        <v>1</v>
      </c>
      <c r="AJ3860">
        <v>0</v>
      </c>
      <c r="AK3860">
        <v>0</v>
      </c>
      <c r="AL3860">
        <v>3</v>
      </c>
      <c r="AM3860">
        <v>1</v>
      </c>
    </row>
    <row r="3861" spans="1:39">
      <c r="A3861">
        <v>11</v>
      </c>
      <c r="B3861">
        <v>109</v>
      </c>
      <c r="C3861">
        <v>2017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99</v>
      </c>
      <c r="N3861">
        <v>60</v>
      </c>
      <c r="O3861">
        <v>99</v>
      </c>
      <c r="P3861">
        <v>9999</v>
      </c>
      <c r="Q3861">
        <v>7</v>
      </c>
      <c r="R3861">
        <v>7</v>
      </c>
      <c r="S3861">
        <v>7</v>
      </c>
      <c r="T3861">
        <v>2.1506037051829546E-2</v>
      </c>
      <c r="U3861">
        <v>8.2887936278943104E-3</v>
      </c>
      <c r="V3861">
        <v>17</v>
      </c>
      <c r="W3861">
        <v>63.571428571428562</v>
      </c>
      <c r="X3861">
        <v>63.411236650673295</v>
      </c>
      <c r="Y3861">
        <v>58.528571428571439</v>
      </c>
      <c r="Z3861">
        <v>58.528571428571439</v>
      </c>
      <c r="AA3861">
        <v>8.7174233227344669</v>
      </c>
      <c r="AB3861">
        <v>1.8405855323893237</v>
      </c>
      <c r="AC3861">
        <v>37.737864971520473</v>
      </c>
      <c r="AD3861">
        <v>1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</row>
    <row r="3862" spans="1:39">
      <c r="A3862">
        <v>11</v>
      </c>
      <c r="B3862">
        <v>110</v>
      </c>
      <c r="C3862">
        <v>2017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99</v>
      </c>
      <c r="N3862">
        <v>70</v>
      </c>
      <c r="O3862">
        <v>99</v>
      </c>
      <c r="P3862">
        <v>9999</v>
      </c>
      <c r="Q3862">
        <v>26</v>
      </c>
      <c r="R3862">
        <v>32</v>
      </c>
      <c r="S3862">
        <v>32</v>
      </c>
      <c r="T3862">
        <v>9.8313312236935069E-2</v>
      </c>
      <c r="U3862">
        <v>4.9247208808934177E-2</v>
      </c>
      <c r="V3862">
        <v>16.15625</v>
      </c>
      <c r="W3862">
        <v>61.4375</v>
      </c>
      <c r="X3862">
        <v>82.414680390032501</v>
      </c>
      <c r="Y3862">
        <v>76.068750000000023</v>
      </c>
      <c r="Z3862">
        <v>76.068750000000023</v>
      </c>
      <c r="AA3862">
        <v>3.0495324949075595</v>
      </c>
      <c r="AB3862">
        <v>4.2051865297510886</v>
      </c>
      <c r="AC3862">
        <v>0.35029936092210112</v>
      </c>
      <c r="AD3862">
        <v>4</v>
      </c>
      <c r="AE3862">
        <v>0</v>
      </c>
      <c r="AF3862">
        <v>0</v>
      </c>
      <c r="AG3862">
        <v>2</v>
      </c>
      <c r="AH3862">
        <v>3</v>
      </c>
      <c r="AI3862">
        <v>1</v>
      </c>
      <c r="AJ3862">
        <v>1</v>
      </c>
      <c r="AK3862">
        <v>0</v>
      </c>
      <c r="AL3862">
        <v>0</v>
      </c>
      <c r="AM3862">
        <v>1</v>
      </c>
    </row>
    <row r="3863" spans="1:39">
      <c r="A3863">
        <v>11</v>
      </c>
      <c r="B3863">
        <v>111</v>
      </c>
      <c r="C3863">
        <v>2017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99</v>
      </c>
      <c r="N3863">
        <v>80</v>
      </c>
      <c r="O3863">
        <v>99</v>
      </c>
      <c r="P3863">
        <v>9999</v>
      </c>
      <c r="Q3863">
        <v>73</v>
      </c>
      <c r="R3863">
        <v>167</v>
      </c>
      <c r="S3863">
        <v>167</v>
      </c>
      <c r="T3863">
        <v>0.51307259823650497</v>
      </c>
      <c r="U3863">
        <v>0.29182542056675304</v>
      </c>
      <c r="V3863">
        <v>16.568862275449099</v>
      </c>
      <c r="W3863">
        <v>62.580838323353298</v>
      </c>
      <c r="X3863">
        <v>93.579255357108039</v>
      </c>
      <c r="Y3863">
        <v>86.373652694610755</v>
      </c>
      <c r="Z3863">
        <v>86.373652694610755</v>
      </c>
      <c r="AA3863">
        <v>2.7269162595447889</v>
      </c>
      <c r="AB3863">
        <v>3.0843032022358439</v>
      </c>
      <c r="AC3863">
        <v>-6.3467047761468862</v>
      </c>
      <c r="AD3863">
        <v>13</v>
      </c>
      <c r="AE3863">
        <v>0</v>
      </c>
      <c r="AF3863">
        <v>0</v>
      </c>
      <c r="AG3863">
        <v>4</v>
      </c>
      <c r="AH3863">
        <v>21</v>
      </c>
      <c r="AI3863">
        <v>7</v>
      </c>
      <c r="AJ3863">
        <v>3</v>
      </c>
      <c r="AK3863">
        <v>6</v>
      </c>
      <c r="AL3863">
        <v>8</v>
      </c>
      <c r="AM3863">
        <v>2</v>
      </c>
    </row>
    <row r="3864" spans="1:39">
      <c r="A3864">
        <v>11</v>
      </c>
      <c r="B3864">
        <v>112</v>
      </c>
      <c r="C3864">
        <v>2017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99</v>
      </c>
      <c r="N3864">
        <v>90</v>
      </c>
      <c r="O3864">
        <v>99</v>
      </c>
      <c r="P3864">
        <v>9999</v>
      </c>
      <c r="Q3864">
        <v>164</v>
      </c>
      <c r="R3864">
        <v>530</v>
      </c>
      <c r="S3864">
        <v>530</v>
      </c>
      <c r="T3864">
        <v>1.6283142339242371</v>
      </c>
      <c r="U3864">
        <v>1.0290202459803195</v>
      </c>
      <c r="V3864">
        <v>16.501886792452829</v>
      </c>
      <c r="W3864">
        <v>62.064150943396243</v>
      </c>
      <c r="X3864">
        <v>103.97309838712982</v>
      </c>
      <c r="Y3864">
        <v>95.967169811320673</v>
      </c>
      <c r="Z3864">
        <v>95.967169811320673</v>
      </c>
      <c r="AA3864">
        <v>2.8824350144772408</v>
      </c>
      <c r="AB3864">
        <v>2.7968374551984128</v>
      </c>
      <c r="AC3864">
        <v>1.2361317099129929</v>
      </c>
      <c r="AD3864">
        <v>39</v>
      </c>
      <c r="AE3864">
        <v>0</v>
      </c>
      <c r="AF3864">
        <v>0</v>
      </c>
      <c r="AG3864">
        <v>10</v>
      </c>
      <c r="AH3864">
        <v>52</v>
      </c>
      <c r="AI3864">
        <v>12</v>
      </c>
      <c r="AJ3864">
        <v>5</v>
      </c>
      <c r="AK3864">
        <v>11</v>
      </c>
      <c r="AL3864">
        <v>16</v>
      </c>
      <c r="AM3864">
        <v>2</v>
      </c>
    </row>
    <row r="3865" spans="1:39">
      <c r="A3865">
        <v>11</v>
      </c>
      <c r="B3865">
        <v>113</v>
      </c>
      <c r="C3865">
        <v>2017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99</v>
      </c>
      <c r="N3865">
        <v>100</v>
      </c>
      <c r="O3865">
        <v>99</v>
      </c>
      <c r="P3865">
        <v>9999</v>
      </c>
      <c r="Q3865">
        <v>226</v>
      </c>
      <c r="R3865">
        <v>1145</v>
      </c>
      <c r="S3865">
        <v>1145</v>
      </c>
      <c r="T3865">
        <v>3.5177732034778324</v>
      </c>
      <c r="U3865">
        <v>2.4530661475673954</v>
      </c>
      <c r="V3865">
        <v>16.321397379912668</v>
      </c>
      <c r="W3865">
        <v>61.63930131004367</v>
      </c>
      <c r="X3865">
        <v>114.72992472807984</v>
      </c>
      <c r="Y3865">
        <v>105.89572052401748</v>
      </c>
      <c r="Z3865">
        <v>105.89572052401748</v>
      </c>
      <c r="AA3865">
        <v>2.7959654386504402</v>
      </c>
      <c r="AB3865">
        <v>3.1807323098802227</v>
      </c>
      <c r="AC3865">
        <v>-3.2591189981297304</v>
      </c>
      <c r="AD3865">
        <v>73</v>
      </c>
      <c r="AE3865">
        <v>0</v>
      </c>
      <c r="AF3865">
        <v>0</v>
      </c>
      <c r="AG3865">
        <v>14</v>
      </c>
      <c r="AH3865">
        <v>79</v>
      </c>
      <c r="AI3865">
        <v>20</v>
      </c>
      <c r="AJ3865">
        <v>20</v>
      </c>
      <c r="AK3865">
        <v>18</v>
      </c>
      <c r="AL3865">
        <v>53</v>
      </c>
      <c r="AM3865">
        <v>10</v>
      </c>
    </row>
    <row r="3866" spans="1:39">
      <c r="A3866">
        <v>11</v>
      </c>
      <c r="B3866">
        <v>114</v>
      </c>
      <c r="C3866">
        <v>2017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99</v>
      </c>
      <c r="N3866">
        <v>110</v>
      </c>
      <c r="O3866">
        <v>99</v>
      </c>
      <c r="P3866">
        <v>9999</v>
      </c>
      <c r="Q3866">
        <v>319</v>
      </c>
      <c r="R3866">
        <v>2162</v>
      </c>
      <c r="S3866">
        <v>2162</v>
      </c>
      <c r="T3866">
        <v>6.6422931580079254</v>
      </c>
      <c r="U3866">
        <v>5.0505660920322839</v>
      </c>
      <c r="V3866">
        <v>15.964847363552263</v>
      </c>
      <c r="W3866">
        <v>60.942645698427391</v>
      </c>
      <c r="X3866">
        <v>125.09999869708564</v>
      </c>
      <c r="Y3866">
        <v>115.46729879740998</v>
      </c>
      <c r="Z3866">
        <v>115.46729879740998</v>
      </c>
      <c r="AA3866">
        <v>2.8898637831159562</v>
      </c>
      <c r="AB3866">
        <v>3.6903058284629688</v>
      </c>
      <c r="AC3866">
        <v>-4.1274715598871126</v>
      </c>
      <c r="AD3866">
        <v>94</v>
      </c>
      <c r="AE3866">
        <v>0</v>
      </c>
      <c r="AF3866">
        <v>0</v>
      </c>
      <c r="AG3866">
        <v>15</v>
      </c>
      <c r="AH3866">
        <v>170</v>
      </c>
      <c r="AI3866">
        <v>47</v>
      </c>
      <c r="AJ3866">
        <v>34</v>
      </c>
      <c r="AK3866">
        <v>40</v>
      </c>
      <c r="AL3866">
        <v>90</v>
      </c>
      <c r="AM3866">
        <v>9</v>
      </c>
    </row>
    <row r="3867" spans="1:39">
      <c r="A3867">
        <v>11</v>
      </c>
      <c r="B3867">
        <v>115</v>
      </c>
      <c r="C3867">
        <v>2017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99</v>
      </c>
      <c r="N3867">
        <v>120</v>
      </c>
      <c r="O3867">
        <v>99</v>
      </c>
      <c r="P3867">
        <v>9999</v>
      </c>
      <c r="Q3867">
        <v>545</v>
      </c>
      <c r="R3867">
        <v>4020</v>
      </c>
      <c r="S3867">
        <v>4020</v>
      </c>
      <c r="T3867">
        <v>12.35060984976497</v>
      </c>
      <c r="U3867">
        <v>10.224517260214039</v>
      </c>
      <c r="V3867">
        <v>15.458955223880597</v>
      </c>
      <c r="W3867">
        <v>59.930597014925389</v>
      </c>
      <c r="X3867">
        <v>136.20394775849937</v>
      </c>
      <c r="Y3867">
        <v>125.7162437810947</v>
      </c>
      <c r="Z3867">
        <v>125.7162437810947</v>
      </c>
      <c r="AA3867">
        <v>2.8203325939537756</v>
      </c>
      <c r="AB3867">
        <v>3.9491682028395529</v>
      </c>
      <c r="AC3867">
        <v>-12.152792590065841</v>
      </c>
      <c r="AD3867">
        <v>137</v>
      </c>
      <c r="AE3867">
        <v>0</v>
      </c>
      <c r="AF3867">
        <v>0</v>
      </c>
      <c r="AG3867">
        <v>10</v>
      </c>
      <c r="AH3867">
        <v>292</v>
      </c>
      <c r="AI3867">
        <v>50</v>
      </c>
      <c r="AJ3867">
        <v>83</v>
      </c>
      <c r="AK3867">
        <v>46</v>
      </c>
      <c r="AL3867">
        <v>180</v>
      </c>
      <c r="AM3867">
        <v>29</v>
      </c>
    </row>
    <row r="3868" spans="1:39">
      <c r="A3868">
        <v>11</v>
      </c>
      <c r="B3868">
        <v>116</v>
      </c>
      <c r="C3868">
        <v>2017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99</v>
      </c>
      <c r="N3868">
        <v>130</v>
      </c>
      <c r="O3868">
        <v>99</v>
      </c>
      <c r="P3868">
        <v>9999</v>
      </c>
      <c r="Q3868">
        <v>624</v>
      </c>
      <c r="R3868">
        <v>4804</v>
      </c>
      <c r="S3868">
        <v>4804</v>
      </c>
      <c r="T3868">
        <v>14.759285999569878</v>
      </c>
      <c r="U3868">
        <v>13.117702771265185</v>
      </c>
      <c r="V3868">
        <v>15.184637801831812</v>
      </c>
      <c r="W3868">
        <v>59.357202331390511</v>
      </c>
      <c r="X3868">
        <v>146.22705167145827</v>
      </c>
      <c r="Y3868">
        <v>134.96756869275595</v>
      </c>
      <c r="Z3868">
        <v>134.96756869275595</v>
      </c>
      <c r="AA3868">
        <v>2.8741550980339055</v>
      </c>
      <c r="AB3868">
        <v>4.2462463415586678</v>
      </c>
      <c r="AC3868">
        <v>-0.96375548468121308</v>
      </c>
      <c r="AD3868">
        <v>150</v>
      </c>
      <c r="AE3868">
        <v>0</v>
      </c>
      <c r="AF3868">
        <v>0</v>
      </c>
      <c r="AG3868">
        <v>17</v>
      </c>
      <c r="AH3868">
        <v>359</v>
      </c>
      <c r="AI3868">
        <v>75</v>
      </c>
      <c r="AJ3868">
        <v>90</v>
      </c>
      <c r="AK3868">
        <v>61</v>
      </c>
      <c r="AL3868">
        <v>216</v>
      </c>
      <c r="AM3868">
        <v>11</v>
      </c>
    </row>
    <row r="3869" spans="1:39">
      <c r="A3869">
        <v>11</v>
      </c>
      <c r="B3869">
        <v>117</v>
      </c>
      <c r="C3869">
        <v>2017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99</v>
      </c>
      <c r="N3869">
        <v>140</v>
      </c>
      <c r="O3869">
        <v>99</v>
      </c>
      <c r="P3869">
        <v>9999</v>
      </c>
      <c r="Q3869">
        <v>538</v>
      </c>
      <c r="R3869">
        <v>4301</v>
      </c>
      <c r="S3869">
        <v>4301</v>
      </c>
      <c r="T3869">
        <v>13.213923622845556</v>
      </c>
      <c r="U3869">
        <v>12.611979133685304</v>
      </c>
      <c r="V3869">
        <v>15.18507323878168</v>
      </c>
      <c r="W3869">
        <v>59.411067193675891</v>
      </c>
      <c r="X3869">
        <v>157.03148477904381</v>
      </c>
      <c r="Y3869">
        <v>144.9400604510578</v>
      </c>
      <c r="Z3869">
        <v>144.9400604510578</v>
      </c>
      <c r="AA3869">
        <v>2.9029247725967182</v>
      </c>
      <c r="AB3869">
        <v>4.2705316852334301</v>
      </c>
      <c r="AC3869">
        <v>-1.5073750386568485</v>
      </c>
      <c r="AD3869">
        <v>141</v>
      </c>
      <c r="AE3869">
        <v>0</v>
      </c>
      <c r="AF3869">
        <v>0</v>
      </c>
      <c r="AG3869">
        <v>14</v>
      </c>
      <c r="AH3869">
        <v>304</v>
      </c>
      <c r="AI3869">
        <v>58</v>
      </c>
      <c r="AJ3869">
        <v>62</v>
      </c>
      <c r="AK3869">
        <v>46</v>
      </c>
      <c r="AL3869">
        <v>153</v>
      </c>
      <c r="AM3869">
        <v>17</v>
      </c>
    </row>
    <row r="3870" spans="1:39">
      <c r="A3870">
        <v>11</v>
      </c>
      <c r="B3870">
        <v>118</v>
      </c>
      <c r="C3870">
        <v>2017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99</v>
      </c>
      <c r="N3870">
        <v>150</v>
      </c>
      <c r="O3870">
        <v>99</v>
      </c>
      <c r="P3870">
        <v>9999</v>
      </c>
      <c r="Q3870">
        <v>495</v>
      </c>
      <c r="R3870">
        <v>3712</v>
      </c>
      <c r="S3870">
        <v>3712</v>
      </c>
      <c r="T3870">
        <v>11.40434421948447</v>
      </c>
      <c r="U3870">
        <v>11.630959843920635</v>
      </c>
      <c r="V3870">
        <v>15.049838362068964</v>
      </c>
      <c r="W3870">
        <v>59.13173491379311</v>
      </c>
      <c r="X3870">
        <v>167.79558318078219</v>
      </c>
      <c r="Y3870">
        <v>154.8753232758622</v>
      </c>
      <c r="Z3870">
        <v>154.8753232758622</v>
      </c>
      <c r="AA3870">
        <v>2.8978979270238154</v>
      </c>
      <c r="AB3870">
        <v>4.2432940764675804</v>
      </c>
      <c r="AC3870">
        <v>-2.4761322245153639</v>
      </c>
      <c r="AD3870">
        <v>84</v>
      </c>
      <c r="AE3870">
        <v>1</v>
      </c>
      <c r="AF3870">
        <v>0</v>
      </c>
      <c r="AG3870">
        <v>6</v>
      </c>
      <c r="AH3870">
        <v>288</v>
      </c>
      <c r="AI3870">
        <v>32</v>
      </c>
      <c r="AJ3870">
        <v>28</v>
      </c>
      <c r="AK3870">
        <v>26</v>
      </c>
      <c r="AL3870">
        <v>106</v>
      </c>
      <c r="AM3870">
        <v>12</v>
      </c>
    </row>
    <row r="3871" spans="1:39">
      <c r="A3871">
        <v>11</v>
      </c>
      <c r="B3871">
        <v>119</v>
      </c>
      <c r="C3871">
        <v>2017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99</v>
      </c>
      <c r="N3871">
        <v>160</v>
      </c>
      <c r="O3871">
        <v>99</v>
      </c>
      <c r="P3871">
        <v>9999</v>
      </c>
      <c r="Q3871">
        <v>451</v>
      </c>
      <c r="R3871">
        <v>3245</v>
      </c>
      <c r="S3871">
        <v>3245</v>
      </c>
      <c r="T3871">
        <v>9.9695843190266977</v>
      </c>
      <c r="U3871">
        <v>10.824749734877948</v>
      </c>
      <c r="V3871">
        <v>14.845916795069337</v>
      </c>
      <c r="W3871">
        <v>58.649614791987688</v>
      </c>
      <c r="X3871">
        <v>178.63892612519956</v>
      </c>
      <c r="Y3871">
        <v>164.88372881355897</v>
      </c>
      <c r="Z3871">
        <v>164.88372881355897</v>
      </c>
      <c r="AA3871">
        <v>2.8962214841068121</v>
      </c>
      <c r="AB3871">
        <v>4.4914097779052886</v>
      </c>
      <c r="AC3871">
        <v>-2.5009874297430912</v>
      </c>
      <c r="AD3871">
        <v>91</v>
      </c>
      <c r="AE3871">
        <v>0</v>
      </c>
      <c r="AF3871">
        <v>0</v>
      </c>
      <c r="AG3871">
        <v>8</v>
      </c>
      <c r="AH3871">
        <v>242</v>
      </c>
      <c r="AI3871">
        <v>21</v>
      </c>
      <c r="AJ3871">
        <v>18</v>
      </c>
      <c r="AK3871">
        <v>22</v>
      </c>
      <c r="AL3871">
        <v>91</v>
      </c>
      <c r="AM3871">
        <v>6</v>
      </c>
    </row>
    <row r="3872" spans="1:39">
      <c r="A3872">
        <v>11</v>
      </c>
      <c r="B3872">
        <v>120</v>
      </c>
      <c r="C3872">
        <v>2017</v>
      </c>
      <c r="D3872">
        <v>99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99</v>
      </c>
      <c r="L3872">
        <v>99</v>
      </c>
      <c r="M3872">
        <v>99</v>
      </c>
      <c r="N3872">
        <v>170</v>
      </c>
      <c r="O3872">
        <v>99</v>
      </c>
      <c r="P3872">
        <v>9999</v>
      </c>
      <c r="Q3872">
        <v>428</v>
      </c>
      <c r="R3872">
        <v>2672</v>
      </c>
      <c r="S3872">
        <v>2672</v>
      </c>
      <c r="T3872">
        <v>8.2091615717840796</v>
      </c>
      <c r="U3872">
        <v>9.4617965111482327</v>
      </c>
      <c r="V3872">
        <v>14.383982035928151</v>
      </c>
      <c r="W3872">
        <v>57.785553892215574</v>
      </c>
      <c r="X3872">
        <v>189.63132781025203</v>
      </c>
      <c r="Y3872">
        <v>175.02971556886212</v>
      </c>
      <c r="Z3872">
        <v>175.02971556886212</v>
      </c>
      <c r="AA3872">
        <v>2.8777616639668961</v>
      </c>
      <c r="AB3872">
        <v>4.5902510914355323</v>
      </c>
      <c r="AC3872">
        <v>-5.3733092911848415</v>
      </c>
      <c r="AD3872">
        <v>77</v>
      </c>
      <c r="AE3872">
        <v>0</v>
      </c>
      <c r="AF3872">
        <v>0</v>
      </c>
      <c r="AG3872">
        <v>1</v>
      </c>
      <c r="AH3872">
        <v>195</v>
      </c>
      <c r="AI3872">
        <v>15</v>
      </c>
      <c r="AJ3872">
        <v>12</v>
      </c>
      <c r="AK3872">
        <v>17</v>
      </c>
      <c r="AL3872">
        <v>81</v>
      </c>
      <c r="AM3872">
        <v>6</v>
      </c>
    </row>
    <row r="3873" spans="1:39">
      <c r="A3873">
        <v>11</v>
      </c>
      <c r="B3873">
        <v>121</v>
      </c>
      <c r="C3873">
        <v>2017</v>
      </c>
      <c r="D3873">
        <v>99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99</v>
      </c>
      <c r="L3873">
        <v>99</v>
      </c>
      <c r="M3873">
        <v>99</v>
      </c>
      <c r="N3873">
        <v>180</v>
      </c>
      <c r="O3873">
        <v>99</v>
      </c>
      <c r="P3873">
        <v>9999</v>
      </c>
      <c r="Q3873">
        <v>398</v>
      </c>
      <c r="R3873">
        <v>2028</v>
      </c>
      <c r="S3873">
        <v>2028</v>
      </c>
      <c r="T3873">
        <v>6.2306061630157608</v>
      </c>
      <c r="U3873">
        <v>7.58090192352208</v>
      </c>
      <c r="V3873">
        <v>13.927514792899416</v>
      </c>
      <c r="W3873">
        <v>56.967948717948723</v>
      </c>
      <c r="X3873">
        <v>200.18238699378796</v>
      </c>
      <c r="Y3873">
        <v>184.76834319526589</v>
      </c>
      <c r="Z3873">
        <v>184.76834319526589</v>
      </c>
      <c r="AA3873">
        <v>2.8804677560738448</v>
      </c>
      <c r="AB3873">
        <v>4.6014167200646252</v>
      </c>
      <c r="AC3873">
        <v>-4.8868230875874161</v>
      </c>
      <c r="AD3873">
        <v>46</v>
      </c>
      <c r="AE3873">
        <v>0</v>
      </c>
      <c r="AF3873">
        <v>0</v>
      </c>
      <c r="AG3873">
        <v>2</v>
      </c>
      <c r="AH3873">
        <v>137</v>
      </c>
      <c r="AI3873">
        <v>15</v>
      </c>
      <c r="AJ3873">
        <v>6</v>
      </c>
      <c r="AK3873">
        <v>7</v>
      </c>
      <c r="AL3873">
        <v>44</v>
      </c>
      <c r="AM3873">
        <v>4</v>
      </c>
    </row>
    <row r="3874" spans="1:39">
      <c r="A3874">
        <v>11</v>
      </c>
      <c r="B3874">
        <v>122</v>
      </c>
      <c r="C3874">
        <v>2017</v>
      </c>
      <c r="D3874">
        <v>99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99</v>
      </c>
      <c r="L3874">
        <v>99</v>
      </c>
      <c r="M3874">
        <v>99</v>
      </c>
      <c r="N3874">
        <v>190</v>
      </c>
      <c r="O3874">
        <v>99</v>
      </c>
      <c r="P3874">
        <v>9999</v>
      </c>
      <c r="Q3874">
        <v>365</v>
      </c>
      <c r="R3874">
        <v>1472</v>
      </c>
      <c r="S3874">
        <v>1472</v>
      </c>
      <c r="T3874">
        <v>4.522412362899014</v>
      </c>
      <c r="U3874">
        <v>5.8010832767428111</v>
      </c>
      <c r="V3874">
        <v>13.209239130434783</v>
      </c>
      <c r="W3874">
        <v>55.716032608695663</v>
      </c>
      <c r="X3874">
        <v>211.04459112534713</v>
      </c>
      <c r="Y3874">
        <v>194.79415760869557</v>
      </c>
      <c r="Z3874">
        <v>194.79415760869557</v>
      </c>
      <c r="AA3874">
        <v>2.9402022440823257</v>
      </c>
      <c r="AB3874">
        <v>4.9209306206092993</v>
      </c>
      <c r="AC3874">
        <v>-7.9081020903579393</v>
      </c>
      <c r="AD3874">
        <v>25</v>
      </c>
      <c r="AE3874">
        <v>0</v>
      </c>
      <c r="AF3874">
        <v>0</v>
      </c>
      <c r="AG3874">
        <v>2</v>
      </c>
      <c r="AH3874">
        <v>104</v>
      </c>
      <c r="AI3874">
        <v>4</v>
      </c>
      <c r="AJ3874">
        <v>5</v>
      </c>
      <c r="AK3874">
        <v>7</v>
      </c>
      <c r="AL3874">
        <v>36</v>
      </c>
      <c r="AM3874">
        <v>4</v>
      </c>
    </row>
    <row r="3875" spans="1:39">
      <c r="A3875">
        <v>11</v>
      </c>
      <c r="B3875">
        <v>123</v>
      </c>
      <c r="C3875">
        <v>2017</v>
      </c>
      <c r="D3875">
        <v>99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99</v>
      </c>
      <c r="L3875">
        <v>99</v>
      </c>
      <c r="M3875">
        <v>99</v>
      </c>
      <c r="N3875">
        <v>200</v>
      </c>
      <c r="O3875">
        <v>99</v>
      </c>
      <c r="P3875">
        <v>9999</v>
      </c>
      <c r="Q3875">
        <v>319</v>
      </c>
      <c r="R3875">
        <v>979</v>
      </c>
      <c r="S3875">
        <v>979</v>
      </c>
      <c r="T3875">
        <v>3.0077728962487318</v>
      </c>
      <c r="U3875">
        <v>4.0572238728100549</v>
      </c>
      <c r="V3875">
        <v>12.351378958120531</v>
      </c>
      <c r="W3875">
        <v>54.257405515832474</v>
      </c>
      <c r="X3875">
        <v>221.93163696566219</v>
      </c>
      <c r="Y3875">
        <v>204.84290091930555</v>
      </c>
      <c r="Z3875">
        <v>204.84290091930555</v>
      </c>
      <c r="AA3875">
        <v>2.9623752584601291</v>
      </c>
      <c r="AB3875">
        <v>5.3579848682910463</v>
      </c>
      <c r="AC3875">
        <v>-8.3030280382889146</v>
      </c>
      <c r="AD3875">
        <v>22</v>
      </c>
      <c r="AE3875">
        <v>0</v>
      </c>
      <c r="AF3875">
        <v>0</v>
      </c>
      <c r="AG3875">
        <v>0</v>
      </c>
      <c r="AH3875">
        <v>71</v>
      </c>
      <c r="AI3875">
        <v>8</v>
      </c>
      <c r="AJ3875">
        <v>5</v>
      </c>
      <c r="AK3875">
        <v>3</v>
      </c>
      <c r="AL3875">
        <v>12</v>
      </c>
      <c r="AM3875">
        <v>2</v>
      </c>
    </row>
    <row r="3876" spans="1:39">
      <c r="A3876">
        <v>11</v>
      </c>
      <c r="B3876">
        <v>124</v>
      </c>
      <c r="C3876">
        <v>2017</v>
      </c>
      <c r="D3876">
        <v>99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99</v>
      </c>
      <c r="L3876">
        <v>99</v>
      </c>
      <c r="M3876">
        <v>99</v>
      </c>
      <c r="N3876">
        <v>210</v>
      </c>
      <c r="O3876">
        <v>99</v>
      </c>
      <c r="P3876">
        <v>9999</v>
      </c>
      <c r="Q3876">
        <v>254</v>
      </c>
      <c r="R3876">
        <v>597</v>
      </c>
      <c r="S3876">
        <v>597</v>
      </c>
      <c r="T3876">
        <v>1.8341577314203199</v>
      </c>
      <c r="U3876">
        <v>2.5911149230615043</v>
      </c>
      <c r="V3876">
        <v>11.391959798994979</v>
      </c>
      <c r="W3876">
        <v>52.649916247906177</v>
      </c>
      <c r="X3876">
        <v>232.42630632396359</v>
      </c>
      <c r="Y3876">
        <v>214.52948073701845</v>
      </c>
      <c r="Z3876">
        <v>214.52948073701845</v>
      </c>
      <c r="AA3876">
        <v>2.864055861582528</v>
      </c>
      <c r="AB3876">
        <v>5.751968928910312</v>
      </c>
      <c r="AC3876">
        <v>-0.22103331924057845</v>
      </c>
      <c r="AD3876">
        <v>14</v>
      </c>
      <c r="AE3876">
        <v>0</v>
      </c>
      <c r="AF3876">
        <v>0</v>
      </c>
      <c r="AG3876">
        <v>0</v>
      </c>
      <c r="AH3876">
        <v>39</v>
      </c>
      <c r="AI3876">
        <v>1</v>
      </c>
      <c r="AJ3876">
        <v>1</v>
      </c>
      <c r="AK3876">
        <v>0</v>
      </c>
      <c r="AL3876">
        <v>15</v>
      </c>
      <c r="AM3876">
        <v>0</v>
      </c>
    </row>
    <row r="3877" spans="1:39">
      <c r="A3877">
        <v>11</v>
      </c>
      <c r="B3877">
        <v>125</v>
      </c>
      <c r="C3877">
        <v>2017</v>
      </c>
      <c r="D3877">
        <v>99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99</v>
      </c>
      <c r="L3877">
        <v>99</v>
      </c>
      <c r="M3877">
        <v>99</v>
      </c>
      <c r="N3877">
        <v>220</v>
      </c>
      <c r="O3877">
        <v>99</v>
      </c>
      <c r="P3877">
        <v>9999</v>
      </c>
      <c r="Q3877">
        <v>178</v>
      </c>
      <c r="R3877">
        <v>327</v>
      </c>
      <c r="S3877">
        <v>327</v>
      </c>
      <c r="T3877">
        <v>1.0046391594211803</v>
      </c>
      <c r="U3877">
        <v>1.4855512994590827</v>
      </c>
      <c r="V3877">
        <v>10.165137614678898</v>
      </c>
      <c r="W3877">
        <v>50.532110091743114</v>
      </c>
      <c r="X3877">
        <v>243.28360186998248</v>
      </c>
      <c r="Y3877">
        <v>224.55076452599403</v>
      </c>
      <c r="Z3877">
        <v>224.55076452599403</v>
      </c>
      <c r="AA3877">
        <v>2.8500642778566876</v>
      </c>
      <c r="AB3877">
        <v>6.10644940154996</v>
      </c>
      <c r="AC3877">
        <v>-6.639092933406773</v>
      </c>
      <c r="AD3877">
        <v>3</v>
      </c>
      <c r="AE3877">
        <v>0</v>
      </c>
      <c r="AF3877">
        <v>0</v>
      </c>
      <c r="AG3877">
        <v>0</v>
      </c>
      <c r="AH3877">
        <v>20</v>
      </c>
      <c r="AI3877">
        <v>1</v>
      </c>
      <c r="AJ3877">
        <v>0</v>
      </c>
      <c r="AK3877">
        <v>0</v>
      </c>
      <c r="AL3877">
        <v>8</v>
      </c>
      <c r="AM3877">
        <v>1</v>
      </c>
    </row>
    <row r="3878" spans="1:39">
      <c r="A3878">
        <v>11</v>
      </c>
      <c r="B3878">
        <v>126</v>
      </c>
      <c r="C3878">
        <v>2017</v>
      </c>
      <c r="D3878">
        <v>99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99</v>
      </c>
      <c r="L3878">
        <v>99</v>
      </c>
      <c r="M3878">
        <v>99</v>
      </c>
      <c r="N3878">
        <v>230</v>
      </c>
      <c r="O3878">
        <v>99</v>
      </c>
      <c r="P3878">
        <v>9999</v>
      </c>
      <c r="Q3878">
        <v>150</v>
      </c>
      <c r="R3878">
        <v>349</v>
      </c>
      <c r="S3878">
        <v>349</v>
      </c>
      <c r="T3878">
        <v>1.0722295615840736</v>
      </c>
      <c r="U3878">
        <v>1.7304055407095493</v>
      </c>
      <c r="V3878">
        <v>7.7679083094555876</v>
      </c>
      <c r="W3878">
        <v>46.46131805157593</v>
      </c>
      <c r="X3878">
        <v>265.51887919981897</v>
      </c>
      <c r="Y3878">
        <v>245.07392550143263</v>
      </c>
      <c r="Z3878">
        <v>245.07392550143263</v>
      </c>
      <c r="AA3878">
        <v>14.617608481338172</v>
      </c>
      <c r="AB3878">
        <v>7.2314831797545214</v>
      </c>
      <c r="AC3878">
        <v>-38.584794898558947</v>
      </c>
      <c r="AD3878">
        <v>8</v>
      </c>
      <c r="AE3878">
        <v>0</v>
      </c>
      <c r="AF3878">
        <v>0</v>
      </c>
      <c r="AG3878">
        <v>0</v>
      </c>
      <c r="AH3878">
        <v>23</v>
      </c>
      <c r="AI3878">
        <v>2</v>
      </c>
      <c r="AJ3878">
        <v>2</v>
      </c>
      <c r="AK3878">
        <v>0</v>
      </c>
      <c r="AL3878">
        <v>1</v>
      </c>
      <c r="AM3878">
        <v>0</v>
      </c>
    </row>
    <row r="3879" spans="1:39">
      <c r="A3879">
        <v>11</v>
      </c>
      <c r="B3879">
        <v>127</v>
      </c>
      <c r="C3879">
        <v>2016</v>
      </c>
      <c r="D3879">
        <v>99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99</v>
      </c>
      <c r="L3879">
        <v>99</v>
      </c>
      <c r="M3879">
        <v>99</v>
      </c>
      <c r="N3879">
        <v>60</v>
      </c>
      <c r="O3879">
        <v>99</v>
      </c>
      <c r="P3879">
        <v>9999</v>
      </c>
      <c r="Q3879">
        <v>11</v>
      </c>
      <c r="R3879">
        <v>10</v>
      </c>
      <c r="S3879">
        <v>9</v>
      </c>
      <c r="T3879">
        <v>3.0033637674195098E-2</v>
      </c>
      <c r="U3879">
        <v>1.1636474544390703E-2</v>
      </c>
      <c r="V3879">
        <v>15.8</v>
      </c>
      <c r="W3879">
        <v>68.666666666666686</v>
      </c>
      <c r="X3879">
        <v>65.438786565547119</v>
      </c>
      <c r="Y3879">
        <v>58.45</v>
      </c>
      <c r="Z3879">
        <v>64.944444444444443</v>
      </c>
      <c r="AA3879">
        <v>5.5273282899328837</v>
      </c>
      <c r="AD3879">
        <v>1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2</v>
      </c>
      <c r="AL3879">
        <v>0</v>
      </c>
      <c r="AM3879">
        <v>0</v>
      </c>
    </row>
    <row r="3880" spans="1:39">
      <c r="A3880">
        <v>11</v>
      </c>
      <c r="B3880">
        <v>128</v>
      </c>
      <c r="C3880">
        <v>2016</v>
      </c>
      <c r="D3880">
        <v>99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99</v>
      </c>
      <c r="L3880">
        <v>99</v>
      </c>
      <c r="M3880">
        <v>99</v>
      </c>
      <c r="N3880">
        <v>70</v>
      </c>
      <c r="O3880">
        <v>99</v>
      </c>
      <c r="P3880">
        <v>9999</v>
      </c>
      <c r="Q3880">
        <v>36</v>
      </c>
      <c r="R3880">
        <v>61</v>
      </c>
      <c r="S3880">
        <v>60</v>
      </c>
      <c r="T3880">
        <v>0.18320518981259004</v>
      </c>
      <c r="U3880">
        <v>9.1029283501748617E-2</v>
      </c>
      <c r="V3880">
        <v>15.901639344262298</v>
      </c>
      <c r="W3880">
        <v>61.58333333333335</v>
      </c>
      <c r="X3880">
        <v>82.516029341242898</v>
      </c>
      <c r="Y3880">
        <v>74.957377049180323</v>
      </c>
      <c r="Z3880">
        <v>76.206666666666649</v>
      </c>
      <c r="AA3880">
        <v>2.7050487775435741</v>
      </c>
      <c r="AB3880">
        <v>3.056641221268082</v>
      </c>
      <c r="AC3880">
        <v>-13.814368569421617</v>
      </c>
      <c r="AD3880">
        <v>8</v>
      </c>
      <c r="AE3880">
        <v>0</v>
      </c>
      <c r="AF3880">
        <v>0</v>
      </c>
      <c r="AG3880">
        <v>2</v>
      </c>
      <c r="AH3880">
        <v>5</v>
      </c>
      <c r="AI3880">
        <v>3</v>
      </c>
      <c r="AJ3880">
        <v>1</v>
      </c>
      <c r="AK3880">
        <v>0</v>
      </c>
      <c r="AL3880">
        <v>3</v>
      </c>
      <c r="AM3880">
        <v>1</v>
      </c>
    </row>
    <row r="3881" spans="1:39">
      <c r="A3881">
        <v>11</v>
      </c>
      <c r="B3881">
        <v>129</v>
      </c>
      <c r="C3881">
        <v>2016</v>
      </c>
      <c r="D3881">
        <v>99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99</v>
      </c>
      <c r="L3881">
        <v>99</v>
      </c>
      <c r="M3881">
        <v>99</v>
      </c>
      <c r="N3881">
        <v>80</v>
      </c>
      <c r="O3881">
        <v>99</v>
      </c>
      <c r="P3881">
        <v>9999</v>
      </c>
      <c r="Q3881">
        <v>87</v>
      </c>
      <c r="R3881">
        <v>231</v>
      </c>
      <c r="S3881">
        <v>230</v>
      </c>
      <c r="T3881">
        <v>0.69377703027390691</v>
      </c>
      <c r="U3881">
        <v>0.39369109967969329</v>
      </c>
      <c r="V3881">
        <v>16.398268398268399</v>
      </c>
      <c r="W3881">
        <v>61.934782608695656</v>
      </c>
      <c r="X3881">
        <v>93.152387518584646</v>
      </c>
      <c r="Y3881">
        <v>85.60649350649355</v>
      </c>
      <c r="Z3881">
        <v>85.97869565217394</v>
      </c>
      <c r="AA3881">
        <v>2.8258016243922404</v>
      </c>
      <c r="AB3881">
        <v>2.7251021034963796</v>
      </c>
      <c r="AC3881">
        <v>-4.478453193748444</v>
      </c>
      <c r="AD3881">
        <v>12</v>
      </c>
      <c r="AE3881">
        <v>0</v>
      </c>
      <c r="AF3881">
        <v>0</v>
      </c>
      <c r="AG3881">
        <v>2</v>
      </c>
      <c r="AH3881">
        <v>18</v>
      </c>
      <c r="AI3881">
        <v>9</v>
      </c>
      <c r="AJ3881">
        <v>3</v>
      </c>
      <c r="AK3881">
        <v>9</v>
      </c>
      <c r="AL3881">
        <v>9</v>
      </c>
      <c r="AM3881">
        <v>1</v>
      </c>
    </row>
    <row r="3882" spans="1:39">
      <c r="A3882">
        <v>11</v>
      </c>
      <c r="B3882">
        <v>130</v>
      </c>
      <c r="C3882">
        <v>2016</v>
      </c>
      <c r="D3882">
        <v>99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99</v>
      </c>
      <c r="L3882">
        <v>99</v>
      </c>
      <c r="M3882">
        <v>99</v>
      </c>
      <c r="N3882">
        <v>90</v>
      </c>
      <c r="O3882">
        <v>99</v>
      </c>
      <c r="P3882">
        <v>9999</v>
      </c>
      <c r="Q3882">
        <v>168</v>
      </c>
      <c r="R3882">
        <v>639</v>
      </c>
      <c r="S3882">
        <v>639</v>
      </c>
      <c r="T3882">
        <v>1.9191494473810673</v>
      </c>
      <c r="U3882">
        <v>1.2145174625756436</v>
      </c>
      <c r="V3882">
        <v>16.32863849765258</v>
      </c>
      <c r="W3882">
        <v>61.68388106416279</v>
      </c>
      <c r="X3882">
        <v>103.43423245625212</v>
      </c>
      <c r="Y3882">
        <v>95.469796557120475</v>
      </c>
      <c r="Z3882">
        <v>95.469796557120475</v>
      </c>
      <c r="AA3882">
        <v>2.8393686269350118</v>
      </c>
      <c r="AB3882">
        <v>2.7459299729261226</v>
      </c>
      <c r="AC3882">
        <v>2.0814312634408423</v>
      </c>
      <c r="AD3882">
        <v>41</v>
      </c>
      <c r="AE3882">
        <v>0</v>
      </c>
      <c r="AF3882">
        <v>0</v>
      </c>
      <c r="AG3882">
        <v>7</v>
      </c>
      <c r="AH3882">
        <v>55</v>
      </c>
      <c r="AI3882">
        <v>23</v>
      </c>
      <c r="AJ3882">
        <v>10</v>
      </c>
      <c r="AK3882">
        <v>13</v>
      </c>
      <c r="AL3882">
        <v>27</v>
      </c>
      <c r="AM3882">
        <v>1</v>
      </c>
    </row>
    <row r="3883" spans="1:39">
      <c r="A3883">
        <v>11</v>
      </c>
      <c r="B3883">
        <v>131</v>
      </c>
      <c r="C3883">
        <v>2016</v>
      </c>
      <c r="D3883">
        <v>99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99</v>
      </c>
      <c r="L3883">
        <v>99</v>
      </c>
      <c r="M3883">
        <v>99</v>
      </c>
      <c r="N3883">
        <v>100</v>
      </c>
      <c r="O3883">
        <v>99</v>
      </c>
      <c r="P3883">
        <v>9999</v>
      </c>
      <c r="Q3883">
        <v>247</v>
      </c>
      <c r="R3883">
        <v>1265</v>
      </c>
      <c r="S3883">
        <v>1264</v>
      </c>
      <c r="T3883">
        <v>3.7992551657856808</v>
      </c>
      <c r="U3883">
        <v>2.657486095458109</v>
      </c>
      <c r="V3883">
        <v>16.439525691699604</v>
      </c>
      <c r="W3883">
        <v>61.925632911392398</v>
      </c>
      <c r="X3883">
        <v>114.41630017257719</v>
      </c>
      <c r="Y3883">
        <v>105.52213438735173</v>
      </c>
      <c r="Z3883">
        <v>105.60561708860752</v>
      </c>
      <c r="AA3883">
        <v>2.8650322692792871</v>
      </c>
      <c r="AB3883">
        <v>2.7640620753494001</v>
      </c>
      <c r="AC3883">
        <v>-3.9928163283279927</v>
      </c>
      <c r="AD3883">
        <v>76</v>
      </c>
      <c r="AE3883">
        <v>0</v>
      </c>
      <c r="AF3883">
        <v>0</v>
      </c>
      <c r="AG3883">
        <v>12</v>
      </c>
      <c r="AH3883">
        <v>87</v>
      </c>
      <c r="AI3883">
        <v>25</v>
      </c>
      <c r="AJ3883">
        <v>13</v>
      </c>
      <c r="AK3883">
        <v>35</v>
      </c>
      <c r="AL3883">
        <v>48</v>
      </c>
      <c r="AM3883">
        <v>4</v>
      </c>
    </row>
    <row r="3884" spans="1:39">
      <c r="A3884">
        <v>11</v>
      </c>
      <c r="B3884">
        <v>132</v>
      </c>
      <c r="C3884">
        <v>2016</v>
      </c>
      <c r="D3884">
        <v>99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99</v>
      </c>
      <c r="L3884">
        <v>99</v>
      </c>
      <c r="M3884">
        <v>99</v>
      </c>
      <c r="N3884">
        <v>110</v>
      </c>
      <c r="O3884">
        <v>99</v>
      </c>
      <c r="P3884">
        <v>9999</v>
      </c>
      <c r="Q3884">
        <v>327</v>
      </c>
      <c r="R3884">
        <v>2220</v>
      </c>
      <c r="S3884">
        <v>2220</v>
      </c>
      <c r="T3884">
        <v>6.6674675636713108</v>
      </c>
      <c r="U3884">
        <v>5.1026906435776658</v>
      </c>
      <c r="V3884">
        <v>16.182432432432428</v>
      </c>
      <c r="W3884">
        <v>61.365315315315314</v>
      </c>
      <c r="X3884">
        <v>125.08569783217716</v>
      </c>
      <c r="Y3884">
        <v>115.45409909909904</v>
      </c>
      <c r="Z3884">
        <v>115.45409909909904</v>
      </c>
      <c r="AA3884">
        <v>2.8822736191111273</v>
      </c>
      <c r="AB3884">
        <v>3.1012006741417384</v>
      </c>
      <c r="AC3884">
        <v>-3.6857144536640849</v>
      </c>
      <c r="AD3884">
        <v>132</v>
      </c>
      <c r="AE3884">
        <v>0</v>
      </c>
      <c r="AF3884">
        <v>0</v>
      </c>
      <c r="AG3884">
        <v>18</v>
      </c>
      <c r="AH3884">
        <v>198</v>
      </c>
      <c r="AI3884">
        <v>36</v>
      </c>
      <c r="AJ3884">
        <v>27</v>
      </c>
      <c r="AK3884">
        <v>47</v>
      </c>
      <c r="AL3884">
        <v>48</v>
      </c>
      <c r="AM3884">
        <v>15</v>
      </c>
    </row>
    <row r="3885" spans="1:39">
      <c r="A3885">
        <v>11</v>
      </c>
      <c r="B3885">
        <v>133</v>
      </c>
      <c r="C3885">
        <v>2016</v>
      </c>
      <c r="D3885">
        <v>99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99</v>
      </c>
      <c r="L3885">
        <v>99</v>
      </c>
      <c r="M3885">
        <v>99</v>
      </c>
      <c r="N3885">
        <v>120</v>
      </c>
      <c r="O3885">
        <v>99</v>
      </c>
      <c r="P3885">
        <v>9999</v>
      </c>
      <c r="Q3885">
        <v>536</v>
      </c>
      <c r="R3885">
        <v>4021</v>
      </c>
      <c r="S3885">
        <v>4015</v>
      </c>
      <c r="T3885">
        <v>12.07652570879385</v>
      </c>
      <c r="U3885">
        <v>10.049006579535448</v>
      </c>
      <c r="V3885">
        <v>15.599602089032579</v>
      </c>
      <c r="W3885">
        <v>60.182814445828157</v>
      </c>
      <c r="X3885">
        <v>136.2082544431554</v>
      </c>
      <c r="Y3885">
        <v>125.53133548868438</v>
      </c>
      <c r="Z3885">
        <v>125.71892901618922</v>
      </c>
      <c r="AA3885">
        <v>2.7843496704111486</v>
      </c>
      <c r="AB3885">
        <v>3.7123138030807494</v>
      </c>
      <c r="AC3885">
        <v>-12.842461194134444</v>
      </c>
      <c r="AD3885">
        <v>132</v>
      </c>
      <c r="AE3885">
        <v>0</v>
      </c>
      <c r="AF3885">
        <v>0</v>
      </c>
      <c r="AG3885">
        <v>32</v>
      </c>
      <c r="AH3885">
        <v>357</v>
      </c>
      <c r="AI3885">
        <v>52</v>
      </c>
      <c r="AJ3885">
        <v>85</v>
      </c>
      <c r="AK3885">
        <v>55</v>
      </c>
      <c r="AL3885">
        <v>110</v>
      </c>
      <c r="AM3885">
        <v>14</v>
      </c>
    </row>
    <row r="3886" spans="1:39">
      <c r="A3886">
        <v>11</v>
      </c>
      <c r="B3886">
        <v>134</v>
      </c>
      <c r="C3886">
        <v>2016</v>
      </c>
      <c r="D3886">
        <v>99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99</v>
      </c>
      <c r="L3886">
        <v>99</v>
      </c>
      <c r="M3886">
        <v>99</v>
      </c>
      <c r="N3886">
        <v>130</v>
      </c>
      <c r="O3886">
        <v>99</v>
      </c>
      <c r="P3886">
        <v>9999</v>
      </c>
      <c r="Q3886">
        <v>595</v>
      </c>
      <c r="R3886">
        <v>4760</v>
      </c>
      <c r="S3886">
        <v>4749</v>
      </c>
      <c r="T3886">
        <v>14.296011532916872</v>
      </c>
      <c r="U3886">
        <v>12.758622886446931</v>
      </c>
      <c r="V3886">
        <v>15.28466386554622</v>
      </c>
      <c r="W3886">
        <v>59.615708570225301</v>
      </c>
      <c r="X3886">
        <v>146.207380026767</v>
      </c>
      <c r="Y3886">
        <v>134.63560924369759</v>
      </c>
      <c r="Z3886">
        <v>134.94746262371035</v>
      </c>
      <c r="AA3886">
        <v>2.8838935218881958</v>
      </c>
      <c r="AB3886">
        <v>4.080101014357064</v>
      </c>
      <c r="AC3886">
        <v>-1.1488667843666327</v>
      </c>
      <c r="AD3886">
        <v>152</v>
      </c>
      <c r="AE3886">
        <v>2</v>
      </c>
      <c r="AF3886">
        <v>0</v>
      </c>
      <c r="AG3886">
        <v>26</v>
      </c>
      <c r="AH3886">
        <v>389</v>
      </c>
      <c r="AI3886">
        <v>58</v>
      </c>
      <c r="AJ3886">
        <v>109</v>
      </c>
      <c r="AK3886">
        <v>59</v>
      </c>
      <c r="AL3886">
        <v>133</v>
      </c>
      <c r="AM3886">
        <v>26</v>
      </c>
    </row>
    <row r="3887" spans="1:39">
      <c r="A3887">
        <v>11</v>
      </c>
      <c r="B3887">
        <v>135</v>
      </c>
      <c r="C3887">
        <v>2016</v>
      </c>
      <c r="D3887">
        <v>99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99</v>
      </c>
      <c r="L3887">
        <v>99</v>
      </c>
      <c r="M3887">
        <v>99</v>
      </c>
      <c r="N3887">
        <v>140</v>
      </c>
      <c r="O3887">
        <v>99</v>
      </c>
      <c r="P3887">
        <v>9999</v>
      </c>
      <c r="Q3887">
        <v>548</v>
      </c>
      <c r="R3887">
        <v>4450</v>
      </c>
      <c r="S3887">
        <v>4442</v>
      </c>
      <c r="T3887">
        <v>13.364968765016815</v>
      </c>
      <c r="U3887">
        <v>12.814692975252438</v>
      </c>
      <c r="V3887">
        <v>15.166067415730335</v>
      </c>
      <c r="W3887">
        <v>59.41130121566863</v>
      </c>
      <c r="X3887">
        <v>156.99733404749901</v>
      </c>
      <c r="Y3887">
        <v>144.64761797752811</v>
      </c>
      <c r="Z3887">
        <v>144.90812696983349</v>
      </c>
      <c r="AA3887">
        <v>2.8932834008310695</v>
      </c>
      <c r="AB3887">
        <v>4.2843955440198718</v>
      </c>
      <c r="AC3887">
        <v>0.52567522008296574</v>
      </c>
      <c r="AD3887">
        <v>135</v>
      </c>
      <c r="AE3887">
        <v>0</v>
      </c>
      <c r="AF3887">
        <v>0</v>
      </c>
      <c r="AG3887">
        <v>16</v>
      </c>
      <c r="AH3887">
        <v>407</v>
      </c>
      <c r="AI3887">
        <v>49</v>
      </c>
      <c r="AJ3887">
        <v>62</v>
      </c>
      <c r="AK3887">
        <v>46</v>
      </c>
      <c r="AL3887">
        <v>98</v>
      </c>
      <c r="AM3887">
        <v>16</v>
      </c>
    </row>
    <row r="3888" spans="1:39">
      <c r="A3888">
        <v>11</v>
      </c>
      <c r="B3888">
        <v>136</v>
      </c>
      <c r="C3888">
        <v>2016</v>
      </c>
      <c r="D3888">
        <v>99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99</v>
      </c>
      <c r="L3888">
        <v>99</v>
      </c>
      <c r="M3888">
        <v>99</v>
      </c>
      <c r="N3888">
        <v>150</v>
      </c>
      <c r="O3888">
        <v>99</v>
      </c>
      <c r="P3888">
        <v>9999</v>
      </c>
      <c r="Q3888">
        <v>484</v>
      </c>
      <c r="R3888">
        <v>4009</v>
      </c>
      <c r="S3888">
        <v>4004</v>
      </c>
      <c r="T3888">
        <v>12.040485343584816</v>
      </c>
      <c r="U3888">
        <v>12.355974986258204</v>
      </c>
      <c r="V3888">
        <v>15.025692192566725</v>
      </c>
      <c r="W3888">
        <v>59.054695304695315</v>
      </c>
      <c r="X3888">
        <v>167.93714683673548</v>
      </c>
      <c r="Y3888">
        <v>154.81179845347972</v>
      </c>
      <c r="Z3888">
        <v>155.00511988011999</v>
      </c>
      <c r="AA3888">
        <v>2.8642856227130777</v>
      </c>
      <c r="AB3888">
        <v>4.5854911081981262</v>
      </c>
      <c r="AC3888">
        <v>-0.41989879059002694</v>
      </c>
      <c r="AD3888">
        <v>121</v>
      </c>
      <c r="AE3888">
        <v>1</v>
      </c>
      <c r="AF3888">
        <v>0</v>
      </c>
      <c r="AG3888">
        <v>16</v>
      </c>
      <c r="AH3888">
        <v>396</v>
      </c>
      <c r="AI3888">
        <v>31</v>
      </c>
      <c r="AJ3888">
        <v>59</v>
      </c>
      <c r="AK3888">
        <v>49</v>
      </c>
      <c r="AL3888">
        <v>62</v>
      </c>
      <c r="AM3888">
        <v>8</v>
      </c>
    </row>
    <row r="3889" spans="1:39">
      <c r="A3889">
        <v>11</v>
      </c>
      <c r="B3889">
        <v>137</v>
      </c>
      <c r="C3889">
        <v>2016</v>
      </c>
      <c r="D3889">
        <v>99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99</v>
      </c>
      <c r="L3889">
        <v>99</v>
      </c>
      <c r="M3889">
        <v>99</v>
      </c>
      <c r="N3889">
        <v>160</v>
      </c>
      <c r="O3889">
        <v>99</v>
      </c>
      <c r="P3889">
        <v>9999</v>
      </c>
      <c r="Q3889">
        <v>452</v>
      </c>
      <c r="R3889">
        <v>3317</v>
      </c>
      <c r="S3889">
        <v>3314</v>
      </c>
      <c r="T3889">
        <v>9.962157616530515</v>
      </c>
      <c r="U3889">
        <v>10.882273717354924</v>
      </c>
      <c r="V3889">
        <v>14.719927645462771</v>
      </c>
      <c r="W3889">
        <v>58.49728424864211</v>
      </c>
      <c r="X3889">
        <v>178.70287050099111</v>
      </c>
      <c r="Y3889">
        <v>164.79243292131463</v>
      </c>
      <c r="Z3889">
        <v>164.94161134580588</v>
      </c>
      <c r="AA3889">
        <v>2.9012260843894047</v>
      </c>
      <c r="AB3889">
        <v>4.6362715351028818</v>
      </c>
      <c r="AC3889">
        <v>-2.2008958337914839</v>
      </c>
      <c r="AD3889">
        <v>72</v>
      </c>
      <c r="AE3889">
        <v>1</v>
      </c>
      <c r="AF3889">
        <v>0</v>
      </c>
      <c r="AG3889">
        <v>3</v>
      </c>
      <c r="AH3889">
        <v>276</v>
      </c>
      <c r="AI3889">
        <v>27</v>
      </c>
      <c r="AJ3889">
        <v>30</v>
      </c>
      <c r="AK3889">
        <v>23</v>
      </c>
      <c r="AL3889">
        <v>59</v>
      </c>
      <c r="AM3889">
        <v>9</v>
      </c>
    </row>
    <row r="3890" spans="1:39">
      <c r="A3890">
        <v>11</v>
      </c>
      <c r="B3890">
        <v>138</v>
      </c>
      <c r="C3890">
        <v>2016</v>
      </c>
      <c r="D3890">
        <v>99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99</v>
      </c>
      <c r="L3890">
        <v>99</v>
      </c>
      <c r="M3890">
        <v>99</v>
      </c>
      <c r="N3890">
        <v>170</v>
      </c>
      <c r="O3890">
        <v>99</v>
      </c>
      <c r="P3890">
        <v>9999</v>
      </c>
      <c r="Q3890">
        <v>426</v>
      </c>
      <c r="R3890">
        <v>2701</v>
      </c>
      <c r="S3890">
        <v>2700</v>
      </c>
      <c r="T3890">
        <v>8.1120855358000981</v>
      </c>
      <c r="U3890">
        <v>9.4022136974345472</v>
      </c>
      <c r="V3890">
        <v>14.519807478711584</v>
      </c>
      <c r="W3890">
        <v>58.042222222222222</v>
      </c>
      <c r="X3890">
        <v>189.5073571322844</v>
      </c>
      <c r="Y3890">
        <v>174.85120325805275</v>
      </c>
      <c r="Z3890">
        <v>174.91596296296314</v>
      </c>
      <c r="AA3890">
        <v>2.8957147135422794</v>
      </c>
      <c r="AB3890">
        <v>4.6569417188578921</v>
      </c>
      <c r="AC3890">
        <v>-5.6237884556283202</v>
      </c>
      <c r="AD3890">
        <v>69</v>
      </c>
      <c r="AE3890">
        <v>0</v>
      </c>
      <c r="AF3890">
        <v>0</v>
      </c>
      <c r="AG3890">
        <v>7</v>
      </c>
      <c r="AH3890">
        <v>236</v>
      </c>
      <c r="AI3890">
        <v>21</v>
      </c>
      <c r="AJ3890">
        <v>29</v>
      </c>
      <c r="AK3890">
        <v>24</v>
      </c>
      <c r="AL3890">
        <v>44</v>
      </c>
      <c r="AM3890">
        <v>3</v>
      </c>
    </row>
    <row r="3891" spans="1:39">
      <c r="A3891">
        <v>11</v>
      </c>
      <c r="B3891">
        <v>139</v>
      </c>
      <c r="C3891">
        <v>2016</v>
      </c>
      <c r="D3891">
        <v>99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99</v>
      </c>
      <c r="L3891">
        <v>99</v>
      </c>
      <c r="M3891">
        <v>99</v>
      </c>
      <c r="N3891">
        <v>180</v>
      </c>
      <c r="O3891">
        <v>99</v>
      </c>
      <c r="P3891">
        <v>9999</v>
      </c>
      <c r="Q3891">
        <v>409</v>
      </c>
      <c r="R3891">
        <v>2084</v>
      </c>
      <c r="S3891">
        <v>2084</v>
      </c>
      <c r="T3891">
        <v>6.2590100913022573</v>
      </c>
      <c r="U3891">
        <v>7.6652274866071108</v>
      </c>
      <c r="V3891">
        <v>13.969769673704416</v>
      </c>
      <c r="W3891">
        <v>57.093090211132413</v>
      </c>
      <c r="X3891">
        <v>200.16526889076951</v>
      </c>
      <c r="Y3891">
        <v>184.75254318618065</v>
      </c>
      <c r="Z3891">
        <v>184.75254318618065</v>
      </c>
      <c r="AA3891">
        <v>2.828774593524956</v>
      </c>
      <c r="AB3891">
        <v>4.8704887340160408</v>
      </c>
      <c r="AC3891">
        <v>-7.0147306719885005</v>
      </c>
      <c r="AD3891">
        <v>56</v>
      </c>
      <c r="AE3891">
        <v>0</v>
      </c>
      <c r="AF3891">
        <v>0</v>
      </c>
      <c r="AG3891">
        <v>2</v>
      </c>
      <c r="AH3891">
        <v>184</v>
      </c>
      <c r="AI3891">
        <v>12</v>
      </c>
      <c r="AJ3891">
        <v>13</v>
      </c>
      <c r="AK3891">
        <v>17</v>
      </c>
      <c r="AL3891">
        <v>23</v>
      </c>
      <c r="AM3891">
        <v>2</v>
      </c>
    </row>
    <row r="3892" spans="1:39">
      <c r="A3892">
        <v>11</v>
      </c>
      <c r="B3892">
        <v>140</v>
      </c>
      <c r="C3892">
        <v>2016</v>
      </c>
      <c r="D3892">
        <v>99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99</v>
      </c>
      <c r="L3892">
        <v>99</v>
      </c>
      <c r="M3892">
        <v>99</v>
      </c>
      <c r="N3892">
        <v>190</v>
      </c>
      <c r="O3892">
        <v>99</v>
      </c>
      <c r="P3892">
        <v>9999</v>
      </c>
      <c r="Q3892">
        <v>371</v>
      </c>
      <c r="R3892">
        <v>1437</v>
      </c>
      <c r="S3892">
        <v>1437</v>
      </c>
      <c r="T3892">
        <v>4.3158337337818358</v>
      </c>
      <c r="U3892">
        <v>5.5707994367508302</v>
      </c>
      <c r="V3892">
        <v>13.217118997912316</v>
      </c>
      <c r="W3892">
        <v>55.782881002087692</v>
      </c>
      <c r="X3892">
        <v>210.97070081750547</v>
      </c>
      <c r="Y3892">
        <v>194.72595685455804</v>
      </c>
      <c r="Z3892">
        <v>194.72595685455804</v>
      </c>
      <c r="AA3892">
        <v>2.8692647929153803</v>
      </c>
      <c r="AB3892">
        <v>5.2001190281764602</v>
      </c>
      <c r="AC3892">
        <v>-10.628815412086258</v>
      </c>
      <c r="AD3892">
        <v>36</v>
      </c>
      <c r="AE3892">
        <v>0</v>
      </c>
      <c r="AF3892">
        <v>0</v>
      </c>
      <c r="AG3892">
        <v>1</v>
      </c>
      <c r="AH3892">
        <v>87</v>
      </c>
      <c r="AI3892">
        <v>7</v>
      </c>
      <c r="AJ3892">
        <v>5</v>
      </c>
      <c r="AK3892">
        <v>3</v>
      </c>
      <c r="AL3892">
        <v>29</v>
      </c>
      <c r="AM3892">
        <v>2</v>
      </c>
    </row>
    <row r="3893" spans="1:39">
      <c r="A3893">
        <v>11</v>
      </c>
      <c r="B3893">
        <v>141</v>
      </c>
      <c r="C3893">
        <v>2016</v>
      </c>
      <c r="D3893">
        <v>99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99</v>
      </c>
      <c r="L3893">
        <v>99</v>
      </c>
      <c r="M3893">
        <v>99</v>
      </c>
      <c r="N3893">
        <v>200</v>
      </c>
      <c r="O3893">
        <v>99</v>
      </c>
      <c r="P3893">
        <v>9999</v>
      </c>
      <c r="Q3893">
        <v>306</v>
      </c>
      <c r="R3893">
        <v>892</v>
      </c>
      <c r="S3893">
        <v>892</v>
      </c>
      <c r="T3893">
        <v>2.6790004805382024</v>
      </c>
      <c r="U3893">
        <v>3.6337773509411342</v>
      </c>
      <c r="V3893">
        <v>12.56053811659193</v>
      </c>
      <c r="W3893">
        <v>54.649103139013448</v>
      </c>
      <c r="X3893">
        <v>221.69446482274176</v>
      </c>
      <c r="Y3893">
        <v>204.62399103138995</v>
      </c>
      <c r="Z3893">
        <v>204.62399103138995</v>
      </c>
      <c r="AA3893">
        <v>2.8436512939703702</v>
      </c>
      <c r="AB3893">
        <v>5.4207673743282623</v>
      </c>
      <c r="AC3893">
        <v>-8.3584927217629978</v>
      </c>
      <c r="AD3893">
        <v>23</v>
      </c>
      <c r="AE3893">
        <v>0</v>
      </c>
      <c r="AF3893">
        <v>0</v>
      </c>
      <c r="AG3893">
        <v>2</v>
      </c>
      <c r="AH3893">
        <v>67</v>
      </c>
      <c r="AI3893">
        <v>6</v>
      </c>
      <c r="AJ3893">
        <v>8</v>
      </c>
      <c r="AK3893">
        <v>4</v>
      </c>
      <c r="AL3893">
        <v>21</v>
      </c>
      <c r="AM3893">
        <v>2</v>
      </c>
    </row>
    <row r="3894" spans="1:39">
      <c r="A3894">
        <v>11</v>
      </c>
      <c r="B3894">
        <v>142</v>
      </c>
      <c r="C3894">
        <v>2016</v>
      </c>
      <c r="D3894">
        <v>99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99</v>
      </c>
      <c r="L3894">
        <v>99</v>
      </c>
      <c r="M3894">
        <v>99</v>
      </c>
      <c r="N3894">
        <v>210</v>
      </c>
      <c r="O3894">
        <v>99</v>
      </c>
      <c r="P3894">
        <v>9999</v>
      </c>
      <c r="Q3894">
        <v>225</v>
      </c>
      <c r="R3894">
        <v>528</v>
      </c>
      <c r="S3894">
        <v>528</v>
      </c>
      <c r="T3894">
        <v>1.5857760691975011</v>
      </c>
      <c r="U3894">
        <v>2.2569007081227754</v>
      </c>
      <c r="V3894">
        <v>11.727272727272728</v>
      </c>
      <c r="W3894">
        <v>53.196969696969688</v>
      </c>
      <c r="X3894">
        <v>232.61618076758899</v>
      </c>
      <c r="Y3894">
        <v>214.7047348484848</v>
      </c>
      <c r="Z3894">
        <v>214.7047348484848</v>
      </c>
      <c r="AA3894">
        <v>2.9266791874132574</v>
      </c>
      <c r="AB3894">
        <v>5.6811615782223619</v>
      </c>
      <c r="AC3894">
        <v>-6.510888846687128</v>
      </c>
      <c r="AD3894">
        <v>15</v>
      </c>
      <c r="AE3894">
        <v>0</v>
      </c>
      <c r="AF3894">
        <v>0</v>
      </c>
      <c r="AG3894">
        <v>1</v>
      </c>
      <c r="AH3894">
        <v>36</v>
      </c>
      <c r="AI3894">
        <v>3</v>
      </c>
      <c r="AJ3894">
        <v>7</v>
      </c>
      <c r="AK3894">
        <v>3</v>
      </c>
      <c r="AL3894">
        <v>11</v>
      </c>
      <c r="AM3894">
        <v>0</v>
      </c>
    </row>
    <row r="3895" spans="1:39">
      <c r="A3895">
        <v>11</v>
      </c>
      <c r="B3895">
        <v>143</v>
      </c>
      <c r="C3895">
        <v>2016</v>
      </c>
      <c r="D3895">
        <v>99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99</v>
      </c>
      <c r="L3895">
        <v>99</v>
      </c>
      <c r="M3895">
        <v>99</v>
      </c>
      <c r="N3895">
        <v>220</v>
      </c>
      <c r="O3895">
        <v>99</v>
      </c>
      <c r="P3895">
        <v>9999</v>
      </c>
      <c r="Q3895">
        <v>176</v>
      </c>
      <c r="R3895">
        <v>307</v>
      </c>
      <c r="S3895">
        <v>307</v>
      </c>
      <c r="T3895">
        <v>0.92203267659778909</v>
      </c>
      <c r="U3895">
        <v>1.3732592819548641</v>
      </c>
      <c r="V3895">
        <v>10.677524429967423</v>
      </c>
      <c r="W3895">
        <v>51.315960912052113</v>
      </c>
      <c r="X3895">
        <v>243.4308179318962</v>
      </c>
      <c r="Y3895">
        <v>224.68664495114015</v>
      </c>
      <c r="Z3895">
        <v>224.68664495114015</v>
      </c>
      <c r="AA3895">
        <v>2.9692864519123399</v>
      </c>
      <c r="AB3895">
        <v>6.1114384642820658</v>
      </c>
      <c r="AC3895">
        <v>-10.1687950611479</v>
      </c>
      <c r="AD3895">
        <v>13</v>
      </c>
      <c r="AE3895">
        <v>0</v>
      </c>
      <c r="AF3895">
        <v>0</v>
      </c>
      <c r="AG3895">
        <v>1</v>
      </c>
      <c r="AH3895">
        <v>26</v>
      </c>
      <c r="AI3895">
        <v>2</v>
      </c>
      <c r="AJ3895">
        <v>5</v>
      </c>
      <c r="AK3895">
        <v>0</v>
      </c>
      <c r="AL3895">
        <v>4</v>
      </c>
      <c r="AM3895">
        <v>0</v>
      </c>
    </row>
    <row r="3896" spans="1:39">
      <c r="A3896">
        <v>11</v>
      </c>
      <c r="B3896">
        <v>144</v>
      </c>
      <c r="C3896">
        <v>2016</v>
      </c>
      <c r="D3896">
        <v>99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99</v>
      </c>
      <c r="L3896">
        <v>99</v>
      </c>
      <c r="M3896">
        <v>99</v>
      </c>
      <c r="N3896">
        <v>230</v>
      </c>
      <c r="O3896">
        <v>99</v>
      </c>
      <c r="P3896">
        <v>9999</v>
      </c>
      <c r="Q3896">
        <v>159</v>
      </c>
      <c r="R3896">
        <v>364</v>
      </c>
      <c r="S3896">
        <v>364</v>
      </c>
      <c r="T3896">
        <v>1.0932244113407017</v>
      </c>
      <c r="U3896">
        <v>1.7661998340035514</v>
      </c>
      <c r="V3896">
        <v>7.9587912087912098</v>
      </c>
      <c r="W3896">
        <v>46.629120879120883</v>
      </c>
      <c r="X3896">
        <v>264.05831438334138</v>
      </c>
      <c r="Y3896">
        <v>243.72582417582433</v>
      </c>
      <c r="Z3896">
        <v>243.72582417582433</v>
      </c>
      <c r="AA3896">
        <v>13.396809245005857</v>
      </c>
      <c r="AB3896">
        <v>7.14891279651681</v>
      </c>
      <c r="AC3896">
        <v>-38.447330100747557</v>
      </c>
      <c r="AD3896">
        <v>9</v>
      </c>
      <c r="AE3896">
        <v>0</v>
      </c>
      <c r="AF3896">
        <v>0</v>
      </c>
      <c r="AG3896">
        <v>0</v>
      </c>
      <c r="AH3896">
        <v>24</v>
      </c>
      <c r="AI3896">
        <v>3</v>
      </c>
      <c r="AJ3896">
        <v>5</v>
      </c>
      <c r="AK3896">
        <v>0</v>
      </c>
      <c r="AL3896">
        <v>9</v>
      </c>
      <c r="AM3896">
        <v>0</v>
      </c>
    </row>
    <row r="3897" spans="1:39">
      <c r="A3897">
        <v>11</v>
      </c>
      <c r="B3897">
        <v>145</v>
      </c>
      <c r="C3897">
        <v>2015</v>
      </c>
      <c r="D3897">
        <v>99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99</v>
      </c>
      <c r="L3897">
        <v>99</v>
      </c>
      <c r="M3897">
        <v>99</v>
      </c>
      <c r="N3897">
        <v>60</v>
      </c>
      <c r="O3897">
        <v>99</v>
      </c>
      <c r="P3897">
        <v>9999</v>
      </c>
      <c r="Q3897">
        <v>12</v>
      </c>
      <c r="R3897">
        <v>12</v>
      </c>
      <c r="S3897">
        <v>12</v>
      </c>
      <c r="T3897">
        <v>2.460529013737954E-2</v>
      </c>
      <c r="U3897">
        <v>1.1371315991347507E-2</v>
      </c>
      <c r="V3897">
        <v>16.75</v>
      </c>
      <c r="W3897">
        <v>62.08333333333335</v>
      </c>
      <c r="X3897">
        <v>69.483568075117375</v>
      </c>
      <c r="Y3897">
        <v>64.133333333333354</v>
      </c>
      <c r="Z3897">
        <v>64.133333333333354</v>
      </c>
      <c r="AA3897">
        <v>7.1894985144228647</v>
      </c>
      <c r="AB3897">
        <v>2.0999338613921665</v>
      </c>
      <c r="AC3897">
        <v>46.070996804225089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5</v>
      </c>
      <c r="AM3897">
        <v>1</v>
      </c>
    </row>
    <row r="3898" spans="1:39">
      <c r="A3898">
        <v>11</v>
      </c>
      <c r="B3898">
        <v>146</v>
      </c>
      <c r="C3898">
        <v>2015</v>
      </c>
      <c r="D3898">
        <v>99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99</v>
      </c>
      <c r="L3898">
        <v>99</v>
      </c>
      <c r="M3898">
        <v>99</v>
      </c>
      <c r="N3898">
        <v>70</v>
      </c>
      <c r="O3898">
        <v>99</v>
      </c>
      <c r="P3898">
        <v>9999</v>
      </c>
      <c r="Q3898">
        <v>54</v>
      </c>
      <c r="R3898">
        <v>83</v>
      </c>
      <c r="S3898">
        <v>82</v>
      </c>
      <c r="T3898">
        <v>0.17018659011687501</v>
      </c>
      <c r="U3898">
        <v>9.2402285362642819E-2</v>
      </c>
      <c r="V3898">
        <v>16.481927710843372</v>
      </c>
      <c r="W3898">
        <v>62.426829268292686</v>
      </c>
      <c r="X3898">
        <v>82.665222101841792</v>
      </c>
      <c r="Y3898">
        <v>75.345783132530144</v>
      </c>
      <c r="Z3898">
        <v>76.26463414634145</v>
      </c>
      <c r="AA3898">
        <v>2.7480534996397119</v>
      </c>
      <c r="AB3898">
        <v>2.3634951784708242</v>
      </c>
      <c r="AC3898">
        <v>-11.57777818288247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11</v>
      </c>
      <c r="AM3898">
        <v>1</v>
      </c>
    </row>
    <row r="3899" spans="1:39">
      <c r="A3899">
        <v>11</v>
      </c>
      <c r="B3899">
        <v>147</v>
      </c>
      <c r="C3899">
        <v>2015</v>
      </c>
      <c r="D3899">
        <v>99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99</v>
      </c>
      <c r="L3899">
        <v>99</v>
      </c>
      <c r="M3899">
        <v>99</v>
      </c>
      <c r="N3899">
        <v>80</v>
      </c>
      <c r="O3899">
        <v>99</v>
      </c>
      <c r="P3899">
        <v>9999</v>
      </c>
      <c r="Q3899">
        <v>122</v>
      </c>
      <c r="R3899">
        <v>303</v>
      </c>
      <c r="S3899">
        <v>302</v>
      </c>
      <c r="T3899">
        <v>0.6212835759688331</v>
      </c>
      <c r="U3899">
        <v>0.38383658449639846</v>
      </c>
      <c r="V3899">
        <v>16.580858085808579</v>
      </c>
      <c r="W3899">
        <v>62.423841059602651</v>
      </c>
      <c r="X3899">
        <v>93.184085472469178</v>
      </c>
      <c r="Y3899">
        <v>85.734983498349891</v>
      </c>
      <c r="Z3899">
        <v>86.018874172185434</v>
      </c>
      <c r="AA3899">
        <v>2.8886065393427129</v>
      </c>
      <c r="AB3899">
        <v>2.5564801083273871</v>
      </c>
      <c r="AC3899">
        <v>-6.4665907352910992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26</v>
      </c>
      <c r="AM3899">
        <v>0</v>
      </c>
    </row>
    <row r="3900" spans="1:39">
      <c r="A3900">
        <v>11</v>
      </c>
      <c r="B3900">
        <v>148</v>
      </c>
      <c r="C3900">
        <v>2015</v>
      </c>
      <c r="D3900">
        <v>99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99</v>
      </c>
      <c r="L3900">
        <v>99</v>
      </c>
      <c r="M3900">
        <v>99</v>
      </c>
      <c r="N3900">
        <v>90</v>
      </c>
      <c r="O3900">
        <v>99</v>
      </c>
      <c r="P3900">
        <v>9999</v>
      </c>
      <c r="Q3900">
        <v>234</v>
      </c>
      <c r="R3900">
        <v>933</v>
      </c>
      <c r="S3900">
        <v>933</v>
      </c>
      <c r="T3900">
        <v>1.9130613081812595</v>
      </c>
      <c r="U3900">
        <v>1.3217056702115639</v>
      </c>
      <c r="V3900">
        <v>16.569131832797424</v>
      </c>
      <c r="W3900">
        <v>62.29367631296892</v>
      </c>
      <c r="X3900">
        <v>103.87373295756052</v>
      </c>
      <c r="Y3900">
        <v>95.875455519828563</v>
      </c>
      <c r="Z3900">
        <v>95.875455519828563</v>
      </c>
      <c r="AA3900">
        <v>2.8591381359404275</v>
      </c>
      <c r="AB3900">
        <v>2.5905948884249881</v>
      </c>
      <c r="AC3900">
        <v>-0.19498735246009255</v>
      </c>
      <c r="AD3900">
        <v>1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89</v>
      </c>
      <c r="AM3900">
        <v>1</v>
      </c>
    </row>
    <row r="3901" spans="1:39">
      <c r="A3901">
        <v>11</v>
      </c>
      <c r="B3901">
        <v>149</v>
      </c>
      <c r="C3901">
        <v>2015</v>
      </c>
      <c r="D3901">
        <v>99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99</v>
      </c>
      <c r="L3901">
        <v>99</v>
      </c>
      <c r="M3901">
        <v>99</v>
      </c>
      <c r="N3901">
        <v>100</v>
      </c>
      <c r="O3901">
        <v>99</v>
      </c>
      <c r="P3901">
        <v>9999</v>
      </c>
      <c r="Q3901">
        <v>1082</v>
      </c>
      <c r="R3901">
        <v>6986</v>
      </c>
      <c r="S3901">
        <v>6982</v>
      </c>
      <c r="T3901">
        <v>14.324379741644451</v>
      </c>
      <c r="U3901">
        <v>11.063356640492477</v>
      </c>
      <c r="V3901">
        <v>15.399370168909243</v>
      </c>
      <c r="W3901">
        <v>59.686909195073021</v>
      </c>
      <c r="X3901">
        <v>116.18756783028968</v>
      </c>
      <c r="Y3901">
        <v>107.17973089035256</v>
      </c>
      <c r="Z3901">
        <v>107.24113434546018</v>
      </c>
      <c r="AA3901">
        <v>2.0677845081517003</v>
      </c>
      <c r="AB3901">
        <v>3.4110958408336076</v>
      </c>
      <c r="AC3901">
        <v>-23.135621719110823</v>
      </c>
      <c r="AD3901">
        <v>1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209</v>
      </c>
      <c r="AM3901">
        <v>85</v>
      </c>
    </row>
    <row r="3902" spans="1:39">
      <c r="A3902">
        <v>11</v>
      </c>
      <c r="B3902">
        <v>150</v>
      </c>
      <c r="C3902">
        <v>2015</v>
      </c>
      <c r="D3902">
        <v>99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99</v>
      </c>
      <c r="L3902">
        <v>99</v>
      </c>
      <c r="M3902">
        <v>99</v>
      </c>
      <c r="N3902">
        <v>110</v>
      </c>
      <c r="O3902">
        <v>99</v>
      </c>
      <c r="P3902">
        <v>9999</v>
      </c>
      <c r="Q3902">
        <v>1136</v>
      </c>
      <c r="R3902">
        <v>9825</v>
      </c>
      <c r="S3902">
        <v>9819</v>
      </c>
      <c r="T3902">
        <v>20.145581299979497</v>
      </c>
      <c r="U3902">
        <v>16.597849716061429</v>
      </c>
      <c r="V3902">
        <v>15.280916030534351</v>
      </c>
      <c r="W3902">
        <v>59.449027395865151</v>
      </c>
      <c r="X3902">
        <v>123.9465290470544</v>
      </c>
      <c r="Y3902">
        <v>114.3335267175577</v>
      </c>
      <c r="Z3902">
        <v>114.40339138405179</v>
      </c>
      <c r="AA3902">
        <v>2.8491048807884209</v>
      </c>
      <c r="AB3902">
        <v>3.529966260424942</v>
      </c>
      <c r="AC3902">
        <v>3.868523471876153</v>
      </c>
      <c r="AD3902">
        <v>2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183</v>
      </c>
      <c r="AM3902">
        <v>137</v>
      </c>
    </row>
    <row r="3903" spans="1:39">
      <c r="A3903">
        <v>11</v>
      </c>
      <c r="B3903">
        <v>151</v>
      </c>
      <c r="C3903">
        <v>2015</v>
      </c>
      <c r="D3903">
        <v>99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99</v>
      </c>
      <c r="L3903">
        <v>99</v>
      </c>
      <c r="M3903">
        <v>99</v>
      </c>
      <c r="N3903">
        <v>120</v>
      </c>
      <c r="O3903">
        <v>99</v>
      </c>
      <c r="P3903">
        <v>9999</v>
      </c>
      <c r="Q3903">
        <v>697</v>
      </c>
      <c r="R3903">
        <v>5674</v>
      </c>
      <c r="S3903">
        <v>5671</v>
      </c>
      <c r="T3903">
        <v>11.634201353290957</v>
      </c>
      <c r="U3903">
        <v>10.458550681450044</v>
      </c>
      <c r="V3903">
        <v>15.574550581600285</v>
      </c>
      <c r="W3903">
        <v>60.085170163992238</v>
      </c>
      <c r="X3903">
        <v>135.22600858260995</v>
      </c>
      <c r="Y3903">
        <v>124.74883679943611</v>
      </c>
      <c r="Z3903">
        <v>124.81482983600782</v>
      </c>
      <c r="AA3903">
        <v>2.9592281091027304</v>
      </c>
      <c r="AB3903">
        <v>3.7395328039404152</v>
      </c>
      <c r="AC3903">
        <v>2.0623313169711257</v>
      </c>
      <c r="AD3903">
        <v>5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140</v>
      </c>
      <c r="AM3903">
        <v>38</v>
      </c>
    </row>
    <row r="3904" spans="1:39">
      <c r="A3904">
        <v>11</v>
      </c>
      <c r="B3904">
        <v>152</v>
      </c>
      <c r="C3904">
        <v>2015</v>
      </c>
      <c r="D3904">
        <v>99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99</v>
      </c>
      <c r="L3904">
        <v>99</v>
      </c>
      <c r="M3904">
        <v>99</v>
      </c>
      <c r="N3904">
        <v>130</v>
      </c>
      <c r="O3904">
        <v>99</v>
      </c>
      <c r="P3904">
        <v>9999</v>
      </c>
      <c r="Q3904">
        <v>618</v>
      </c>
      <c r="R3904">
        <v>4898</v>
      </c>
      <c r="S3904">
        <v>4898</v>
      </c>
      <c r="T3904">
        <v>10.043059257740413</v>
      </c>
      <c r="U3904">
        <v>9.7702358818152444</v>
      </c>
      <c r="V3904">
        <v>15.481625153123725</v>
      </c>
      <c r="W3904">
        <v>59.966721110657424</v>
      </c>
      <c r="X3904">
        <v>146.26448896602267</v>
      </c>
      <c r="Y3904">
        <v>135.0021233156389</v>
      </c>
      <c r="Z3904">
        <v>135.0021233156389</v>
      </c>
      <c r="AA3904">
        <v>2.900786911083999</v>
      </c>
      <c r="AB3904">
        <v>3.9704804873383326</v>
      </c>
      <c r="AC3904">
        <v>0.20340436169080839</v>
      </c>
      <c r="AD3904">
        <v>3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121</v>
      </c>
      <c r="AM3904">
        <v>16</v>
      </c>
    </row>
    <row r="3905" spans="1:39">
      <c r="A3905">
        <v>11</v>
      </c>
      <c r="B3905">
        <v>153</v>
      </c>
      <c r="C3905">
        <v>2015</v>
      </c>
      <c r="D3905">
        <v>99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99</v>
      </c>
      <c r="L3905">
        <v>99</v>
      </c>
      <c r="M3905">
        <v>99</v>
      </c>
      <c r="N3905">
        <v>140</v>
      </c>
      <c r="O3905">
        <v>99</v>
      </c>
      <c r="P3905">
        <v>9999</v>
      </c>
      <c r="Q3905">
        <v>520</v>
      </c>
      <c r="R3905">
        <v>4398</v>
      </c>
      <c r="S3905">
        <v>4398</v>
      </c>
      <c r="T3905">
        <v>9.0178388353496022</v>
      </c>
      <c r="U3905">
        <v>9.4226911714586024</v>
      </c>
      <c r="V3905">
        <v>15.384038199181443</v>
      </c>
      <c r="W3905">
        <v>59.827194179172352</v>
      </c>
      <c r="X3905">
        <v>157.09861716913531</v>
      </c>
      <c r="Y3905">
        <v>145.00202364711228</v>
      </c>
      <c r="Z3905">
        <v>145.00202364711228</v>
      </c>
      <c r="AA3905">
        <v>2.8735908419410592</v>
      </c>
      <c r="AB3905">
        <v>4.2424441990688226</v>
      </c>
      <c r="AC3905">
        <v>0.39827112316009911</v>
      </c>
      <c r="AD3905">
        <v>2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106</v>
      </c>
      <c r="AM3905">
        <v>18</v>
      </c>
    </row>
    <row r="3906" spans="1:39">
      <c r="A3906">
        <v>11</v>
      </c>
      <c r="B3906">
        <v>154</v>
      </c>
      <c r="C3906">
        <v>2015</v>
      </c>
      <c r="D3906">
        <v>99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99</v>
      </c>
      <c r="L3906">
        <v>99</v>
      </c>
      <c r="M3906">
        <v>99</v>
      </c>
      <c r="N3906">
        <v>150</v>
      </c>
      <c r="O3906">
        <v>99</v>
      </c>
      <c r="P3906">
        <v>9999</v>
      </c>
      <c r="Q3906">
        <v>502</v>
      </c>
      <c r="R3906">
        <v>3861</v>
      </c>
      <c r="S3906">
        <v>3861</v>
      </c>
      <c r="T3906">
        <v>7.9167521017018654</v>
      </c>
      <c r="U3906">
        <v>8.841012010479675</v>
      </c>
      <c r="V3906">
        <v>15.355089355089349</v>
      </c>
      <c r="W3906">
        <v>59.698782698782722</v>
      </c>
      <c r="X3906">
        <v>167.90159000343164</v>
      </c>
      <c r="Y3906">
        <v>154.97316757316725</v>
      </c>
      <c r="Z3906">
        <v>154.97316757316725</v>
      </c>
      <c r="AA3906">
        <v>2.8927921822982654</v>
      </c>
      <c r="AB3906">
        <v>4.2429667958807196</v>
      </c>
      <c r="AC3906">
        <v>-6.1418263362288048E-2</v>
      </c>
      <c r="AD3906">
        <v>1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117</v>
      </c>
      <c r="AM3906">
        <v>11</v>
      </c>
    </row>
    <row r="3907" spans="1:39">
      <c r="A3907">
        <v>11</v>
      </c>
      <c r="B3907">
        <v>155</v>
      </c>
      <c r="C3907">
        <v>2015</v>
      </c>
      <c r="D3907">
        <v>99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99</v>
      </c>
      <c r="L3907">
        <v>99</v>
      </c>
      <c r="M3907">
        <v>99</v>
      </c>
      <c r="N3907">
        <v>160</v>
      </c>
      <c r="O3907">
        <v>99</v>
      </c>
      <c r="P3907">
        <v>9999</v>
      </c>
      <c r="Q3907">
        <v>443</v>
      </c>
      <c r="R3907">
        <v>3319</v>
      </c>
      <c r="S3907">
        <v>3319</v>
      </c>
      <c r="T3907">
        <v>6.8054131638302229</v>
      </c>
      <c r="U3907">
        <v>8.0904756038137506</v>
      </c>
      <c r="V3907">
        <v>15.09822235613137</v>
      </c>
      <c r="W3907">
        <v>59.15697499246761</v>
      </c>
      <c r="X3907">
        <v>178.73904376032556</v>
      </c>
      <c r="Y3907">
        <v>164.97613739077997</v>
      </c>
      <c r="Z3907">
        <v>164.97613739077997</v>
      </c>
      <c r="AA3907">
        <v>2.8706192678464433</v>
      </c>
      <c r="AB3907">
        <v>4.3397174265439427</v>
      </c>
      <c r="AC3907">
        <v>-1.279336396924307</v>
      </c>
      <c r="AD3907">
        <v>3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72</v>
      </c>
      <c r="AM3907">
        <v>8</v>
      </c>
    </row>
    <row r="3908" spans="1:39">
      <c r="A3908">
        <v>11</v>
      </c>
      <c r="B3908">
        <v>156</v>
      </c>
      <c r="C3908">
        <v>2015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170</v>
      </c>
      <c r="O3908">
        <v>99</v>
      </c>
      <c r="P3908">
        <v>9999</v>
      </c>
      <c r="Q3908">
        <v>425</v>
      </c>
      <c r="R3908">
        <v>2776</v>
      </c>
      <c r="S3908">
        <v>2776</v>
      </c>
      <c r="T3908">
        <v>5.6920237851137996</v>
      </c>
      <c r="U3908">
        <v>7.1746517408885007</v>
      </c>
      <c r="V3908">
        <v>14.821325648414987</v>
      </c>
      <c r="W3908">
        <v>58.654178674351591</v>
      </c>
      <c r="X3908">
        <v>189.51081238037816</v>
      </c>
      <c r="Y3908">
        <v>174.91847982708973</v>
      </c>
      <c r="Z3908">
        <v>174.91847982708973</v>
      </c>
      <c r="AA3908">
        <v>2.8960796556611661</v>
      </c>
      <c r="AB3908">
        <v>4.3850188505479313</v>
      </c>
      <c r="AC3908">
        <v>-5.800170723697045</v>
      </c>
      <c r="AD3908">
        <v>1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59</v>
      </c>
      <c r="AM3908">
        <v>4</v>
      </c>
    </row>
    <row r="3909" spans="1:39">
      <c r="A3909">
        <v>11</v>
      </c>
      <c r="B3909">
        <v>157</v>
      </c>
      <c r="C3909">
        <v>2015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180</v>
      </c>
      <c r="O3909">
        <v>99</v>
      </c>
      <c r="P3909">
        <v>9999</v>
      </c>
      <c r="Q3909">
        <v>420</v>
      </c>
      <c r="R3909">
        <v>2104</v>
      </c>
      <c r="S3909">
        <v>2104</v>
      </c>
      <c r="T3909">
        <v>4.3141275374205472</v>
      </c>
      <c r="U3909">
        <v>5.7478648270864019</v>
      </c>
      <c r="V3909">
        <v>14.209600760456272</v>
      </c>
      <c r="W3909">
        <v>57.507604562737647</v>
      </c>
      <c r="X3909">
        <v>200.31498584958123</v>
      </c>
      <c r="Y3909">
        <v>184.89073193916357</v>
      </c>
      <c r="Z3909">
        <v>184.89073193916357</v>
      </c>
      <c r="AA3909">
        <v>2.8691794504617927</v>
      </c>
      <c r="AB3909">
        <v>4.9100210986957515</v>
      </c>
      <c r="AC3909">
        <v>-9.7261962980257728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44</v>
      </c>
      <c r="AM3909">
        <v>3</v>
      </c>
    </row>
    <row r="3910" spans="1:39">
      <c r="A3910">
        <v>11</v>
      </c>
      <c r="B3910">
        <v>158</v>
      </c>
      <c r="C3910">
        <v>2015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190</v>
      </c>
      <c r="O3910">
        <v>99</v>
      </c>
      <c r="P3910">
        <v>9999</v>
      </c>
      <c r="Q3910">
        <v>368</v>
      </c>
      <c r="R3910">
        <v>1451</v>
      </c>
      <c r="S3910">
        <v>1451</v>
      </c>
      <c r="T3910">
        <v>2.975189665778144</v>
      </c>
      <c r="U3910">
        <v>4.172178095494286</v>
      </c>
      <c r="V3910">
        <v>13.499655410062022</v>
      </c>
      <c r="W3910">
        <v>56.289455547898001</v>
      </c>
      <c r="X3910">
        <v>210.83759621824623</v>
      </c>
      <c r="Y3910">
        <v>194.60310130944168</v>
      </c>
      <c r="Z3910">
        <v>194.60310130944168</v>
      </c>
      <c r="AA3910">
        <v>2.8385108893569444</v>
      </c>
      <c r="AB3910">
        <v>5.0073982942625159</v>
      </c>
      <c r="AC3910">
        <v>-9.4124078851221782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14</v>
      </c>
      <c r="AM3910">
        <v>1</v>
      </c>
    </row>
    <row r="3911" spans="1:39">
      <c r="A3911">
        <v>11</v>
      </c>
      <c r="B3911">
        <v>159</v>
      </c>
      <c r="C3911">
        <v>2015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200</v>
      </c>
      <c r="O3911">
        <v>99</v>
      </c>
      <c r="P3911">
        <v>9999</v>
      </c>
      <c r="Q3911">
        <v>319</v>
      </c>
      <c r="R3911">
        <v>973</v>
      </c>
      <c r="S3911">
        <v>973</v>
      </c>
      <c r="T3911">
        <v>1.9950789419725237</v>
      </c>
      <c r="U3911">
        <v>2.9394807510777814</v>
      </c>
      <c r="V3911">
        <v>12.627954779033916</v>
      </c>
      <c r="W3911">
        <v>54.73689619732788</v>
      </c>
      <c r="X3911">
        <v>221.51870826508664</v>
      </c>
      <c r="Y3911">
        <v>204.46176772867412</v>
      </c>
      <c r="Z3911">
        <v>204.46176772867412</v>
      </c>
      <c r="AA3911">
        <v>2.8925068448392959</v>
      </c>
      <c r="AB3911">
        <v>5.2580526434948842</v>
      </c>
      <c r="AC3911">
        <v>-12.753397294128076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17</v>
      </c>
      <c r="AM3911">
        <v>2</v>
      </c>
    </row>
    <row r="3912" spans="1:39">
      <c r="A3912">
        <v>11</v>
      </c>
      <c r="B3912">
        <v>160</v>
      </c>
      <c r="C3912">
        <v>2015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210</v>
      </c>
      <c r="O3912">
        <v>99</v>
      </c>
      <c r="P3912">
        <v>9999</v>
      </c>
      <c r="Q3912">
        <v>248</v>
      </c>
      <c r="R3912">
        <v>567</v>
      </c>
      <c r="S3912">
        <v>567</v>
      </c>
      <c r="T3912">
        <v>1.1625999589911831</v>
      </c>
      <c r="U3912">
        <v>1.7973269192176438</v>
      </c>
      <c r="V3912">
        <v>11.804232804232802</v>
      </c>
      <c r="W3912">
        <v>53.349206349206362</v>
      </c>
      <c r="X3912">
        <v>232.43239111783751</v>
      </c>
      <c r="Y3912">
        <v>214.53509700176363</v>
      </c>
      <c r="Z3912">
        <v>214.53509700176363</v>
      </c>
      <c r="AA3912">
        <v>2.8161074770215087</v>
      </c>
      <c r="AB3912">
        <v>5.586715337209113</v>
      </c>
      <c r="AC3912">
        <v>-2.7784251718144435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3</v>
      </c>
      <c r="AM3912">
        <v>0</v>
      </c>
    </row>
    <row r="3913" spans="1:39">
      <c r="A3913">
        <v>11</v>
      </c>
      <c r="B3913">
        <v>161</v>
      </c>
      <c r="C3913">
        <v>2015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220</v>
      </c>
      <c r="O3913">
        <v>99</v>
      </c>
      <c r="P3913">
        <v>9999</v>
      </c>
      <c r="Q3913">
        <v>161</v>
      </c>
      <c r="R3913">
        <v>283</v>
      </c>
      <c r="S3913">
        <v>283</v>
      </c>
      <c r="T3913">
        <v>0.58027475907320081</v>
      </c>
      <c r="U3913">
        <v>0.93888860339110403</v>
      </c>
      <c r="V3913">
        <v>10.279151943462898</v>
      </c>
      <c r="W3913">
        <v>50.904593639575971</v>
      </c>
      <c r="X3913">
        <v>243.26535456282139</v>
      </c>
      <c r="Y3913">
        <v>224.53392226148421</v>
      </c>
      <c r="Z3913">
        <v>224.53392226148421</v>
      </c>
      <c r="AA3913">
        <v>2.8378526360609007</v>
      </c>
      <c r="AB3913">
        <v>6.2159102902094148</v>
      </c>
      <c r="AC3913">
        <v>-9.210282145802525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4</v>
      </c>
      <c r="AM3913">
        <v>0</v>
      </c>
    </row>
    <row r="3914" spans="1:39">
      <c r="A3914">
        <v>11</v>
      </c>
      <c r="B3914">
        <v>162</v>
      </c>
      <c r="C3914">
        <v>2015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230</v>
      </c>
      <c r="O3914">
        <v>99</v>
      </c>
      <c r="P3914">
        <v>9999</v>
      </c>
      <c r="Q3914">
        <v>140</v>
      </c>
      <c r="R3914">
        <v>324</v>
      </c>
      <c r="S3914">
        <v>324</v>
      </c>
      <c r="T3914">
        <v>0.66434283370924752</v>
      </c>
      <c r="U3914">
        <v>1.1761215012111121</v>
      </c>
      <c r="V3914">
        <v>7.7037037037037024</v>
      </c>
      <c r="W3914">
        <v>46.320987654320994</v>
      </c>
      <c r="X3914">
        <v>266.17043189813143</v>
      </c>
      <c r="Y3914">
        <v>245.67530864197536</v>
      </c>
      <c r="Z3914">
        <v>245.67530864197536</v>
      </c>
      <c r="AA3914">
        <v>15.181048580905799</v>
      </c>
      <c r="AB3914">
        <v>7.0999515917213136</v>
      </c>
      <c r="AC3914">
        <v>-28.273187481006961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9</v>
      </c>
      <c r="AM3914">
        <v>0</v>
      </c>
    </row>
    <row r="3915" spans="1:39">
      <c r="A3915">
        <v>11</v>
      </c>
      <c r="B3915">
        <v>163</v>
      </c>
      <c r="C3915">
        <v>2014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60</v>
      </c>
      <c r="O3915">
        <v>99</v>
      </c>
      <c r="P3915">
        <v>9999</v>
      </c>
      <c r="Q3915">
        <v>21</v>
      </c>
      <c r="R3915">
        <v>28</v>
      </c>
      <c r="S3915">
        <v>27</v>
      </c>
      <c r="T3915">
        <v>6.4176025670410253E-2</v>
      </c>
      <c r="U3915">
        <v>2.7764174970078513E-2</v>
      </c>
      <c r="V3915">
        <v>34.142857142857153</v>
      </c>
      <c r="W3915">
        <v>62.370370370370381</v>
      </c>
      <c r="X3915">
        <v>69.459062064695885</v>
      </c>
      <c r="Y3915">
        <v>61.610714285714302</v>
      </c>
      <c r="Z3915">
        <v>63.892592592592599</v>
      </c>
      <c r="AA3915">
        <v>6.6282742251953612</v>
      </c>
      <c r="AB3915">
        <v>2.4817578618888887</v>
      </c>
      <c r="AC3915">
        <v>48.784663202980006</v>
      </c>
    </row>
    <row r="3916" spans="1:39">
      <c r="A3916">
        <v>11</v>
      </c>
      <c r="B3916">
        <v>164</v>
      </c>
      <c r="C3916">
        <v>2014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70</v>
      </c>
      <c r="O3916">
        <v>99</v>
      </c>
      <c r="P3916">
        <v>9999</v>
      </c>
      <c r="Q3916">
        <v>60</v>
      </c>
      <c r="R3916">
        <v>107</v>
      </c>
      <c r="S3916">
        <v>106</v>
      </c>
      <c r="T3916">
        <v>0.2452440980976392</v>
      </c>
      <c r="U3916">
        <v>0.13030863084037889</v>
      </c>
      <c r="V3916">
        <v>24.401869158878512</v>
      </c>
      <c r="W3916">
        <v>62.811320754716995</v>
      </c>
      <c r="X3916">
        <v>82.737112827938148</v>
      </c>
      <c r="Y3916">
        <v>75.669158878504703</v>
      </c>
      <c r="Z3916">
        <v>76.383018867924505</v>
      </c>
      <c r="AA3916">
        <v>2.7667661014303642</v>
      </c>
      <c r="AB3916">
        <v>2.1766913074801826</v>
      </c>
      <c r="AC3916">
        <v>-11.974113769283298</v>
      </c>
    </row>
    <row r="3917" spans="1:39">
      <c r="A3917">
        <v>11</v>
      </c>
      <c r="B3917">
        <v>165</v>
      </c>
      <c r="C3917">
        <v>2014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80</v>
      </c>
      <c r="O3917">
        <v>99</v>
      </c>
      <c r="P3917">
        <v>9999</v>
      </c>
      <c r="Q3917">
        <v>142</v>
      </c>
      <c r="R3917">
        <v>338</v>
      </c>
      <c r="S3917">
        <v>334</v>
      </c>
      <c r="T3917">
        <v>0.77469630987852389</v>
      </c>
      <c r="U3917">
        <v>0.4620463430415564</v>
      </c>
      <c r="V3917">
        <v>21.387573964497037</v>
      </c>
      <c r="W3917">
        <v>62.748502994011993</v>
      </c>
      <c r="X3917">
        <v>93.13019674716503</v>
      </c>
      <c r="Y3917">
        <v>84.937278106508785</v>
      </c>
      <c r="Z3917">
        <v>85.954491017964003</v>
      </c>
      <c r="AA3917">
        <v>2.7867781622122458</v>
      </c>
      <c r="AB3917">
        <v>2.2272631976905326</v>
      </c>
      <c r="AC3917">
        <v>1.8608476076142095</v>
      </c>
    </row>
    <row r="3918" spans="1:39">
      <c r="A3918">
        <v>11</v>
      </c>
      <c r="B3918">
        <v>166</v>
      </c>
      <c r="C3918">
        <v>2014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90</v>
      </c>
      <c r="O3918">
        <v>99</v>
      </c>
      <c r="P3918">
        <v>9999</v>
      </c>
      <c r="Q3918">
        <v>234</v>
      </c>
      <c r="R3918">
        <v>913</v>
      </c>
      <c r="S3918">
        <v>907</v>
      </c>
      <c r="T3918">
        <v>2.0925968370387342</v>
      </c>
      <c r="U3918">
        <v>1.3981421139850783</v>
      </c>
      <c r="V3918">
        <v>20.066812705366921</v>
      </c>
      <c r="W3918">
        <v>62.369349503858899</v>
      </c>
      <c r="X3918">
        <v>103.75448410405122</v>
      </c>
      <c r="Y3918">
        <v>95.150273822563122</v>
      </c>
      <c r="Z3918">
        <v>95.779713340683742</v>
      </c>
      <c r="AA3918">
        <v>2.7980554606771846</v>
      </c>
      <c r="AB3918">
        <v>2.8352926024227254</v>
      </c>
      <c r="AC3918">
        <v>0.32931697416316502</v>
      </c>
    </row>
    <row r="3919" spans="1:39">
      <c r="A3919">
        <v>11</v>
      </c>
      <c r="B3919">
        <v>167</v>
      </c>
      <c r="C3919">
        <v>2014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100</v>
      </c>
      <c r="O3919">
        <v>99</v>
      </c>
      <c r="P3919">
        <v>9999</v>
      </c>
      <c r="Q3919">
        <v>786</v>
      </c>
      <c r="R3919">
        <v>4529</v>
      </c>
      <c r="S3919">
        <v>4519</v>
      </c>
      <c r="T3919">
        <v>10.38047215218886</v>
      </c>
      <c r="U3919">
        <v>7.7758600649272944</v>
      </c>
      <c r="V3919">
        <v>16.59527489512034</v>
      </c>
      <c r="W3919">
        <v>60.30604115954857</v>
      </c>
      <c r="X3919">
        <v>115.83171601239856</v>
      </c>
      <c r="Y3919">
        <v>106.67818502980798</v>
      </c>
      <c r="Z3919">
        <v>106.91425094047362</v>
      </c>
      <c r="AA3919">
        <v>2.4074376822081716</v>
      </c>
      <c r="AB3919">
        <v>3.2439278927816089</v>
      </c>
      <c r="AC3919">
        <v>-26.205011513055815</v>
      </c>
    </row>
    <row r="3920" spans="1:39">
      <c r="A3920">
        <v>11</v>
      </c>
      <c r="B3920">
        <v>168</v>
      </c>
      <c r="C3920">
        <v>2014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110</v>
      </c>
      <c r="O3920">
        <v>99</v>
      </c>
      <c r="P3920">
        <v>9999</v>
      </c>
      <c r="Q3920">
        <v>938</v>
      </c>
      <c r="R3920">
        <v>7753</v>
      </c>
      <c r="S3920">
        <v>7725</v>
      </c>
      <c r="T3920">
        <v>17.769883107953248</v>
      </c>
      <c r="U3920">
        <v>14.233056205687287</v>
      </c>
      <c r="V3920">
        <v>16.454533728879149</v>
      </c>
      <c r="W3920">
        <v>60.050097087378639</v>
      </c>
      <c r="X3920">
        <v>124.03164385114071</v>
      </c>
      <c r="Y3920">
        <v>114.06643879788436</v>
      </c>
      <c r="Z3920">
        <v>114.47988349514527</v>
      </c>
      <c r="AA3920">
        <v>2.856172419984838</v>
      </c>
      <c r="AB3920">
        <v>3.3083910661959162</v>
      </c>
      <c r="AC3920">
        <v>8.49015740015831</v>
      </c>
    </row>
    <row r="3921" spans="1:29">
      <c r="A3921">
        <v>11</v>
      </c>
      <c r="B3921">
        <v>169</v>
      </c>
      <c r="C3921">
        <v>2014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120</v>
      </c>
      <c r="O3921">
        <v>99</v>
      </c>
      <c r="P3921">
        <v>9999</v>
      </c>
      <c r="Q3921">
        <v>671</v>
      </c>
      <c r="R3921">
        <v>4994</v>
      </c>
      <c r="S3921">
        <v>4979</v>
      </c>
      <c r="T3921">
        <v>11.44625257850103</v>
      </c>
      <c r="U3921">
        <v>10.016324855274062</v>
      </c>
      <c r="V3921">
        <v>16.723468161794148</v>
      </c>
      <c r="W3921">
        <v>60.380598513757803</v>
      </c>
      <c r="X3921">
        <v>135.42155245015633</v>
      </c>
      <c r="Y3921">
        <v>124.62046455746936</v>
      </c>
      <c r="Z3921">
        <v>124.9959027917257</v>
      </c>
      <c r="AA3921">
        <v>2.9434741806906946</v>
      </c>
      <c r="AB3921">
        <v>3.6316036474959761</v>
      </c>
      <c r="AC3921">
        <v>0.2676732501294527</v>
      </c>
    </row>
    <row r="3922" spans="1:29">
      <c r="A3922">
        <v>11</v>
      </c>
      <c r="B3922">
        <v>170</v>
      </c>
      <c r="C3922">
        <v>2014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130</v>
      </c>
      <c r="O3922">
        <v>99</v>
      </c>
      <c r="P3922">
        <v>9999</v>
      </c>
      <c r="Q3922">
        <v>571</v>
      </c>
      <c r="R3922">
        <v>4560</v>
      </c>
      <c r="S3922">
        <v>4551</v>
      </c>
      <c r="T3922">
        <v>10.451524180609672</v>
      </c>
      <c r="U3922">
        <v>9.8930526265534784</v>
      </c>
      <c r="V3922">
        <v>16.749122807017539</v>
      </c>
      <c r="W3922">
        <v>60.245660294440782</v>
      </c>
      <c r="X3922">
        <v>146.33363270038549</v>
      </c>
      <c r="Y3922">
        <v>134.80157894736843</v>
      </c>
      <c r="Z3922">
        <v>135.06816084377061</v>
      </c>
      <c r="AA3922">
        <v>2.8969853213569334</v>
      </c>
      <c r="AB3922">
        <v>3.7726348101053615</v>
      </c>
      <c r="AC3922">
        <v>-0.15220184467358563</v>
      </c>
    </row>
    <row r="3923" spans="1:29">
      <c r="A3923">
        <v>11</v>
      </c>
      <c r="B3923">
        <v>171</v>
      </c>
      <c r="C3923">
        <v>2014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140</v>
      </c>
      <c r="O3923">
        <v>99</v>
      </c>
      <c r="P3923">
        <v>9999</v>
      </c>
      <c r="Q3923">
        <v>523</v>
      </c>
      <c r="R3923">
        <v>4205</v>
      </c>
      <c r="S3923">
        <v>4204</v>
      </c>
      <c r="T3923">
        <v>9.6378638551455378</v>
      </c>
      <c r="U3923">
        <v>9.8121243456308971</v>
      </c>
      <c r="V3923">
        <v>16.485850178359097</v>
      </c>
      <c r="W3923">
        <v>59.952188392007599</v>
      </c>
      <c r="X3923">
        <v>157.11987096824035</v>
      </c>
      <c r="Y3923">
        <v>144.98615933412603</v>
      </c>
      <c r="Z3923">
        <v>145.02064700285436</v>
      </c>
      <c r="AA3923">
        <v>2.8845435998277096</v>
      </c>
      <c r="AB3923">
        <v>3.9816237581391474</v>
      </c>
      <c r="AC3923">
        <v>-2.1024717272620621</v>
      </c>
    </row>
    <row r="3924" spans="1:29">
      <c r="A3924">
        <v>11</v>
      </c>
      <c r="B3924">
        <v>172</v>
      </c>
      <c r="C3924">
        <v>2014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150</v>
      </c>
      <c r="O3924">
        <v>99</v>
      </c>
      <c r="P3924">
        <v>9999</v>
      </c>
      <c r="Q3924">
        <v>507</v>
      </c>
      <c r="R3924">
        <v>3818</v>
      </c>
      <c r="S3924">
        <v>3814</v>
      </c>
      <c r="T3924">
        <v>8.7508595003438003</v>
      </c>
      <c r="U3924">
        <v>9.5139770845466565</v>
      </c>
      <c r="V3924">
        <v>16.180722891566266</v>
      </c>
      <c r="W3924">
        <v>59.590456213948627</v>
      </c>
      <c r="X3924">
        <v>167.92331415255487</v>
      </c>
      <c r="Y3924">
        <v>154.83020167627049</v>
      </c>
      <c r="Z3924">
        <v>154.99258259045652</v>
      </c>
      <c r="AA3924">
        <v>2.8400004551883744</v>
      </c>
      <c r="AB3924">
        <v>4.2386927410045869</v>
      </c>
      <c r="AC3924">
        <v>-1.8220654819578244</v>
      </c>
    </row>
    <row r="3925" spans="1:29">
      <c r="A3925">
        <v>11</v>
      </c>
      <c r="B3925">
        <v>173</v>
      </c>
      <c r="C3925">
        <v>2014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160</v>
      </c>
      <c r="O3925">
        <v>99</v>
      </c>
      <c r="P3925">
        <v>9999</v>
      </c>
      <c r="Q3925">
        <v>474</v>
      </c>
      <c r="R3925">
        <v>3330</v>
      </c>
      <c r="S3925">
        <v>3325</v>
      </c>
      <c r="T3925">
        <v>7.6323630529452222</v>
      </c>
      <c r="U3925">
        <v>8.828592409069838</v>
      </c>
      <c r="V3925">
        <v>15.663063063063065</v>
      </c>
      <c r="W3925">
        <v>59.057744360902248</v>
      </c>
      <c r="X3925">
        <v>178.74729550785895</v>
      </c>
      <c r="Y3925">
        <v>164.7315315315314</v>
      </c>
      <c r="Z3925">
        <v>164.97924812030064</v>
      </c>
      <c r="AA3925">
        <v>2.9017375204777012</v>
      </c>
      <c r="AB3925">
        <v>4.4882775664609138</v>
      </c>
      <c r="AC3925">
        <v>-3.674511040632225</v>
      </c>
    </row>
    <row r="3926" spans="1:29">
      <c r="A3926">
        <v>11</v>
      </c>
      <c r="B3926">
        <v>174</v>
      </c>
      <c r="C3926">
        <v>2014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170</v>
      </c>
      <c r="O3926">
        <v>99</v>
      </c>
      <c r="P3926">
        <v>9999</v>
      </c>
      <c r="Q3926">
        <v>459</v>
      </c>
      <c r="R3926">
        <v>2835</v>
      </c>
      <c r="S3926">
        <v>2833</v>
      </c>
      <c r="T3926">
        <v>6.497822599129039</v>
      </c>
      <c r="U3926">
        <v>7.9737854300449698</v>
      </c>
      <c r="V3926">
        <v>15.137566137566138</v>
      </c>
      <c r="W3926">
        <v>58.385104129897648</v>
      </c>
      <c r="X3926">
        <v>189.4728675949338</v>
      </c>
      <c r="Y3926">
        <v>174.75957671957647</v>
      </c>
      <c r="Z3926">
        <v>174.88295093540401</v>
      </c>
      <c r="AA3926">
        <v>2.8747330040942911</v>
      </c>
      <c r="AB3926">
        <v>4.6805035085597551</v>
      </c>
      <c r="AC3926">
        <v>-7.0367253296571342</v>
      </c>
    </row>
    <row r="3927" spans="1:29">
      <c r="A3927">
        <v>11</v>
      </c>
      <c r="B3927">
        <v>175</v>
      </c>
      <c r="C3927">
        <v>2014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180</v>
      </c>
      <c r="O3927">
        <v>99</v>
      </c>
      <c r="P3927">
        <v>9999</v>
      </c>
      <c r="Q3927">
        <v>434</v>
      </c>
      <c r="R3927">
        <v>2225</v>
      </c>
      <c r="S3927">
        <v>2225</v>
      </c>
      <c r="T3927">
        <v>5.0997020398808175</v>
      </c>
      <c r="U3927">
        <v>6.6185087172629204</v>
      </c>
      <c r="V3927">
        <v>14.640898876404496</v>
      </c>
      <c r="W3927">
        <v>57.543370786516867</v>
      </c>
      <c r="X3927">
        <v>200.24327120893048</v>
      </c>
      <c r="Y3927">
        <v>184.82453932584289</v>
      </c>
      <c r="Z3927">
        <v>184.82453932584289</v>
      </c>
      <c r="AA3927">
        <v>2.8673505096163696</v>
      </c>
      <c r="AB3927">
        <v>4.6650536670492952</v>
      </c>
      <c r="AC3927">
        <v>-10.998010402236837</v>
      </c>
    </row>
    <row r="3928" spans="1:29">
      <c r="A3928">
        <v>11</v>
      </c>
      <c r="B3928">
        <v>176</v>
      </c>
      <c r="C3928">
        <v>2014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190</v>
      </c>
      <c r="O3928">
        <v>99</v>
      </c>
      <c r="P3928">
        <v>9999</v>
      </c>
      <c r="Q3928">
        <v>400</v>
      </c>
      <c r="R3928">
        <v>1617</v>
      </c>
      <c r="S3928">
        <v>1615</v>
      </c>
      <c r="T3928">
        <v>3.7061654824661927</v>
      </c>
      <c r="U3928">
        <v>5.0607648445822333</v>
      </c>
      <c r="V3928">
        <v>13.970933828076683</v>
      </c>
      <c r="W3928">
        <v>56.149226006191952</v>
      </c>
      <c r="X3928">
        <v>210.94646466879777</v>
      </c>
      <c r="Y3928">
        <v>194.4623995052566</v>
      </c>
      <c r="Z3928">
        <v>194.70321981424135</v>
      </c>
      <c r="AA3928">
        <v>2.8716488890120928</v>
      </c>
      <c r="AB3928">
        <v>5.1210145891810468</v>
      </c>
      <c r="AC3928">
        <v>-7.2841720264722483</v>
      </c>
    </row>
    <row r="3929" spans="1:29">
      <c r="A3929">
        <v>11</v>
      </c>
      <c r="B3929">
        <v>177</v>
      </c>
      <c r="C3929">
        <v>2014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200</v>
      </c>
      <c r="O3929">
        <v>99</v>
      </c>
      <c r="P3929">
        <v>9999</v>
      </c>
      <c r="Q3929">
        <v>336</v>
      </c>
      <c r="R3929">
        <v>1008</v>
      </c>
      <c r="S3929">
        <v>1007</v>
      </c>
      <c r="T3929">
        <v>2.3103369241347695</v>
      </c>
      <c r="U3929">
        <v>3.3173304487131787</v>
      </c>
      <c r="V3929">
        <v>13.304563492063492</v>
      </c>
      <c r="W3929">
        <v>55.264150943396238</v>
      </c>
      <c r="X3929">
        <v>221.76327193932903</v>
      </c>
      <c r="Y3929">
        <v>204.48323412698403</v>
      </c>
      <c r="Z3929">
        <v>204.68629592850036</v>
      </c>
      <c r="AA3929">
        <v>2.8424800848262675</v>
      </c>
      <c r="AB3929">
        <v>5.2009982856071613</v>
      </c>
      <c r="AC3929">
        <v>-10.374366051024264</v>
      </c>
    </row>
    <row r="3930" spans="1:29">
      <c r="A3930">
        <v>11</v>
      </c>
      <c r="B3930">
        <v>178</v>
      </c>
      <c r="C3930">
        <v>2014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210</v>
      </c>
      <c r="O3930">
        <v>99</v>
      </c>
      <c r="P3930">
        <v>9999</v>
      </c>
      <c r="Q3930">
        <v>294</v>
      </c>
      <c r="R3930">
        <v>665</v>
      </c>
      <c r="S3930">
        <v>664</v>
      </c>
      <c r="T3930">
        <v>1.5241806096722439</v>
      </c>
      <c r="U3930">
        <v>2.2924105622633957</v>
      </c>
      <c r="V3930">
        <v>12.181954887218048</v>
      </c>
      <c r="W3930">
        <v>53.278614457831317</v>
      </c>
      <c r="X3930">
        <v>232.41473130279661</v>
      </c>
      <c r="Y3930">
        <v>214.19052631578953</v>
      </c>
      <c r="Z3930">
        <v>214.51310240963863</v>
      </c>
      <c r="AA3930">
        <v>2.88153552841074</v>
      </c>
      <c r="AB3930">
        <v>5.6844027148726495</v>
      </c>
      <c r="AC3930">
        <v>-14.224866911146115</v>
      </c>
    </row>
    <row r="3931" spans="1:29">
      <c r="A3931">
        <v>11</v>
      </c>
      <c r="B3931">
        <v>179</v>
      </c>
      <c r="C3931">
        <v>2014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220</v>
      </c>
      <c r="O3931">
        <v>99</v>
      </c>
      <c r="P3931">
        <v>9999</v>
      </c>
      <c r="Q3931">
        <v>203</v>
      </c>
      <c r="R3931">
        <v>363</v>
      </c>
      <c r="S3931">
        <v>363</v>
      </c>
      <c r="T3931">
        <v>0.83199633279853313</v>
      </c>
      <c r="U3931">
        <v>1.3110545670715112</v>
      </c>
      <c r="V3931">
        <v>11.074380165289258</v>
      </c>
      <c r="W3931">
        <v>50.983471074380162</v>
      </c>
      <c r="X3931">
        <v>243.13190011013299</v>
      </c>
      <c r="Y3931">
        <v>224.41074380165296</v>
      </c>
      <c r="Z3931">
        <v>224.41074380165296</v>
      </c>
      <c r="AA3931">
        <v>2.7966863997603033</v>
      </c>
      <c r="AB3931">
        <v>6.2987822572378738</v>
      </c>
      <c r="AC3931">
        <v>-15.526383993350244</v>
      </c>
    </row>
    <row r="3932" spans="1:29">
      <c r="A3932">
        <v>11</v>
      </c>
      <c r="B3932">
        <v>180</v>
      </c>
      <c r="C3932">
        <v>2014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230</v>
      </c>
      <c r="O3932">
        <v>99</v>
      </c>
      <c r="P3932">
        <v>9999</v>
      </c>
      <c r="Q3932">
        <v>163</v>
      </c>
      <c r="R3932">
        <v>342</v>
      </c>
      <c r="S3932">
        <v>342</v>
      </c>
      <c r="T3932">
        <v>0.78386431354572517</v>
      </c>
      <c r="U3932">
        <v>1.3348965755351796</v>
      </c>
      <c r="V3932">
        <v>10.008771929824562</v>
      </c>
      <c r="W3932">
        <v>48.783625730994153</v>
      </c>
      <c r="X3932">
        <v>262.75398680884223</v>
      </c>
      <c r="Y3932">
        <v>242.52192982456157</v>
      </c>
      <c r="Z3932">
        <v>242.52192982456157</v>
      </c>
      <c r="AA3932">
        <v>11.903782818857129</v>
      </c>
      <c r="AB3932">
        <v>7.0354134082394006</v>
      </c>
      <c r="AC3932">
        <v>-17.836072840497856</v>
      </c>
    </row>
    <row r="3933" spans="1:29">
      <c r="A3933">
        <v>11</v>
      </c>
      <c r="B3933">
        <v>181</v>
      </c>
      <c r="C3933">
        <v>2013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60</v>
      </c>
      <c r="O3933">
        <v>99</v>
      </c>
      <c r="P3933">
        <v>9999</v>
      </c>
      <c r="Q3933">
        <v>13</v>
      </c>
      <c r="R3933">
        <v>13</v>
      </c>
      <c r="S3933">
        <v>11</v>
      </c>
      <c r="T3933">
        <v>3.0262116485869912E-2</v>
      </c>
      <c r="U3933">
        <v>1.2092833091589287E-2</v>
      </c>
      <c r="V3933">
        <v>27.230769230769244</v>
      </c>
      <c r="W3933">
        <v>60.181818181818173</v>
      </c>
      <c r="X3933">
        <v>72.66438869905825</v>
      </c>
      <c r="Y3933">
        <v>57.269230769230759</v>
      </c>
      <c r="Z3933">
        <v>67.681818181818187</v>
      </c>
      <c r="AA3933">
        <v>1.993999262249148</v>
      </c>
      <c r="AB3933">
        <v>6.2058356966822164</v>
      </c>
      <c r="AC3933">
        <v>61.957932874542486</v>
      </c>
    </row>
    <row r="3934" spans="1:29">
      <c r="A3934">
        <v>11</v>
      </c>
      <c r="B3934">
        <v>182</v>
      </c>
      <c r="C3934">
        <v>2013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70</v>
      </c>
      <c r="O3934">
        <v>99</v>
      </c>
      <c r="P3934">
        <v>9999</v>
      </c>
      <c r="Q3934">
        <v>47</v>
      </c>
      <c r="R3934">
        <v>72</v>
      </c>
      <c r="S3934">
        <v>71</v>
      </c>
      <c r="T3934">
        <v>0.1676055682294334</v>
      </c>
      <c r="U3934">
        <v>8.8720300375513567E-2</v>
      </c>
      <c r="V3934">
        <v>23.361111111111111</v>
      </c>
      <c r="W3934">
        <v>62.91549295774648</v>
      </c>
      <c r="X3934">
        <v>83.351390393643939</v>
      </c>
      <c r="Y3934">
        <v>75.862499999999997</v>
      </c>
      <c r="Z3934">
        <v>76.93098591549294</v>
      </c>
      <c r="AA3934">
        <v>2.4546358296372497</v>
      </c>
      <c r="AB3934">
        <v>2.5824242288665737</v>
      </c>
      <c r="AC3934">
        <v>-12.245868517949599</v>
      </c>
    </row>
    <row r="3935" spans="1:29">
      <c r="A3935">
        <v>11</v>
      </c>
      <c r="B3935">
        <v>183</v>
      </c>
      <c r="C3935">
        <v>2013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80</v>
      </c>
      <c r="O3935">
        <v>99</v>
      </c>
      <c r="P3935">
        <v>9999</v>
      </c>
      <c r="Q3935">
        <v>122</v>
      </c>
      <c r="R3935">
        <v>312</v>
      </c>
      <c r="S3935">
        <v>307</v>
      </c>
      <c r="T3935">
        <v>0.72629079566087806</v>
      </c>
      <c r="U3935">
        <v>0.4280278170310724</v>
      </c>
      <c r="V3935">
        <v>22.897435897435901</v>
      </c>
      <c r="W3935">
        <v>62.589576547231253</v>
      </c>
      <c r="X3935">
        <v>92.971636525265936</v>
      </c>
      <c r="Y3935">
        <v>84.460576923076943</v>
      </c>
      <c r="Z3935">
        <v>85.836156351791558</v>
      </c>
      <c r="AA3935">
        <v>2.8578759478347222</v>
      </c>
      <c r="AB3935">
        <v>2.376792411205666</v>
      </c>
      <c r="AC3935">
        <v>5.9777691848602856</v>
      </c>
    </row>
    <row r="3936" spans="1:29">
      <c r="A3936">
        <v>11</v>
      </c>
      <c r="B3936">
        <v>184</v>
      </c>
      <c r="C3936">
        <v>2013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90</v>
      </c>
      <c r="O3936">
        <v>99</v>
      </c>
      <c r="P3936">
        <v>9999</v>
      </c>
      <c r="Q3936">
        <v>231</v>
      </c>
      <c r="R3936">
        <v>860</v>
      </c>
      <c r="S3936">
        <v>856</v>
      </c>
      <c r="T3936">
        <v>2.0019553982960101</v>
      </c>
      <c r="U3936">
        <v>1.3317631611183525</v>
      </c>
      <c r="V3936">
        <v>19.983720930232547</v>
      </c>
      <c r="W3936">
        <v>62.231308411214961</v>
      </c>
      <c r="X3936">
        <v>103.7601350500139</v>
      </c>
      <c r="Y3936">
        <v>95.337813953488407</v>
      </c>
      <c r="Z3936">
        <v>95.783317757009371</v>
      </c>
      <c r="AA3936">
        <v>2.7830604451012086</v>
      </c>
      <c r="AB3936">
        <v>2.6413765825183946</v>
      </c>
      <c r="AC3936">
        <v>3.9507521520632238</v>
      </c>
    </row>
    <row r="3937" spans="1:29">
      <c r="A3937">
        <v>11</v>
      </c>
      <c r="B3937">
        <v>185</v>
      </c>
      <c r="C3937">
        <v>2013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100</v>
      </c>
      <c r="O3937">
        <v>99</v>
      </c>
      <c r="P3937">
        <v>9999</v>
      </c>
      <c r="Q3937">
        <v>671</v>
      </c>
      <c r="R3937">
        <v>4131</v>
      </c>
      <c r="S3937">
        <v>4113</v>
      </c>
      <c r="T3937">
        <v>9.616369477163742</v>
      </c>
      <c r="U3937">
        <v>7.1394088697027644</v>
      </c>
      <c r="V3937">
        <v>17.284434761558945</v>
      </c>
      <c r="W3937">
        <v>60.575735472890855</v>
      </c>
      <c r="X3937">
        <v>115.7845196048271</v>
      </c>
      <c r="Y3937">
        <v>106.40050835148888</v>
      </c>
      <c r="Z3937">
        <v>106.86615609044507</v>
      </c>
      <c r="AA3937">
        <v>2.4737674977269744</v>
      </c>
      <c r="AB3937">
        <v>3.1803194649130178</v>
      </c>
      <c r="AC3937">
        <v>-20.0854746125645</v>
      </c>
    </row>
    <row r="3938" spans="1:29">
      <c r="A3938">
        <v>11</v>
      </c>
      <c r="B3938">
        <v>186</v>
      </c>
      <c r="C3938">
        <v>2013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110</v>
      </c>
      <c r="O3938">
        <v>99</v>
      </c>
      <c r="P3938">
        <v>9999</v>
      </c>
      <c r="Q3938">
        <v>833</v>
      </c>
      <c r="R3938">
        <v>7574</v>
      </c>
      <c r="S3938">
        <v>7546</v>
      </c>
      <c r="T3938">
        <v>17.631174635690673</v>
      </c>
      <c r="U3938">
        <v>14.035552818837644</v>
      </c>
      <c r="V3938">
        <v>16.551227884869284</v>
      </c>
      <c r="W3938">
        <v>60.146302676914921</v>
      </c>
      <c r="X3938">
        <v>124.06176000979548</v>
      </c>
      <c r="Y3938">
        <v>114.08823607076876</v>
      </c>
      <c r="Z3938">
        <v>114.51156904320204</v>
      </c>
      <c r="AA3938">
        <v>2.8564433286040569</v>
      </c>
      <c r="AB3938">
        <v>3.2652927090193002</v>
      </c>
      <c r="AC3938">
        <v>6.6852264148840401</v>
      </c>
    </row>
    <row r="3939" spans="1:29">
      <c r="A3939">
        <v>11</v>
      </c>
      <c r="B3939">
        <v>187</v>
      </c>
      <c r="C3939">
        <v>2013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120</v>
      </c>
      <c r="O3939">
        <v>99</v>
      </c>
      <c r="P3939">
        <v>9999</v>
      </c>
      <c r="Q3939">
        <v>662</v>
      </c>
      <c r="R3939">
        <v>4944</v>
      </c>
      <c r="S3939">
        <v>4918</v>
      </c>
      <c r="T3939">
        <v>11.508915685087755</v>
      </c>
      <c r="U3939">
        <v>9.9801997197412256</v>
      </c>
      <c r="V3939">
        <v>17.136326860841425</v>
      </c>
      <c r="W3939">
        <v>60.452419682797888</v>
      </c>
      <c r="X3939">
        <v>135.36113682343017</v>
      </c>
      <c r="Y3939">
        <v>124.2789037216826</v>
      </c>
      <c r="Z3939">
        <v>124.93592923952804</v>
      </c>
      <c r="AA3939">
        <v>2.8723004832042278</v>
      </c>
      <c r="AB3939">
        <v>3.3832820513751174</v>
      </c>
      <c r="AC3939">
        <v>-0.42275257130458993</v>
      </c>
    </row>
    <row r="3940" spans="1:29">
      <c r="A3940">
        <v>11</v>
      </c>
      <c r="B3940">
        <v>188</v>
      </c>
      <c r="C3940">
        <v>2013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130</v>
      </c>
      <c r="O3940">
        <v>99</v>
      </c>
      <c r="P3940">
        <v>9999</v>
      </c>
      <c r="Q3940">
        <v>604</v>
      </c>
      <c r="R3940">
        <v>4575</v>
      </c>
      <c r="S3940">
        <v>4562</v>
      </c>
      <c r="T3940">
        <v>10.649937147911913</v>
      </c>
      <c r="U3940">
        <v>10.004356148718799</v>
      </c>
      <c r="V3940">
        <v>16.615737704918029</v>
      </c>
      <c r="W3940">
        <v>60.234546251644019</v>
      </c>
      <c r="X3940">
        <v>146.27140057664198</v>
      </c>
      <c r="Y3940">
        <v>134.62778142076476</v>
      </c>
      <c r="Z3940">
        <v>135.01142042963579</v>
      </c>
      <c r="AA3940">
        <v>2.8876589288552301</v>
      </c>
      <c r="AB3940">
        <v>3.593098123257036</v>
      </c>
      <c r="AC3940">
        <v>-3.4850869840277601</v>
      </c>
    </row>
    <row r="3941" spans="1:29">
      <c r="A3941">
        <v>11</v>
      </c>
      <c r="B3941">
        <v>189</v>
      </c>
      <c r="C3941">
        <v>2013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140</v>
      </c>
      <c r="O3941">
        <v>99</v>
      </c>
      <c r="P3941">
        <v>9999</v>
      </c>
      <c r="Q3941">
        <v>549</v>
      </c>
      <c r="R3941">
        <v>4107</v>
      </c>
      <c r="S3941">
        <v>4100</v>
      </c>
      <c r="T3941">
        <v>9.5605009544205952</v>
      </c>
      <c r="U3941">
        <v>9.6553435040951978</v>
      </c>
      <c r="V3941">
        <v>16.641831020209402</v>
      </c>
      <c r="W3941">
        <v>59.822439024390249</v>
      </c>
      <c r="X3941">
        <v>157.07735201454253</v>
      </c>
      <c r="Y3941">
        <v>144.73703433162891</v>
      </c>
      <c r="Z3941">
        <v>144.9841463414634</v>
      </c>
      <c r="AA3941">
        <v>2.9024972222117098</v>
      </c>
      <c r="AB3941">
        <v>3.9327497861456866</v>
      </c>
      <c r="AC3941">
        <v>-4.2393449736135072</v>
      </c>
    </row>
    <row r="3942" spans="1:29">
      <c r="A3942">
        <v>11</v>
      </c>
      <c r="B3942">
        <v>190</v>
      </c>
      <c r="C3942">
        <v>2013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150</v>
      </c>
      <c r="O3942">
        <v>99</v>
      </c>
      <c r="P3942">
        <v>9999</v>
      </c>
      <c r="Q3942">
        <v>517</v>
      </c>
      <c r="R3942">
        <v>3823</v>
      </c>
      <c r="S3942">
        <v>3814</v>
      </c>
      <c r="T3942">
        <v>8.8993901019600496</v>
      </c>
      <c r="U3942">
        <v>9.5971062391300226</v>
      </c>
      <c r="V3942">
        <v>16.392623594036099</v>
      </c>
      <c r="W3942">
        <v>59.478762454116413</v>
      </c>
      <c r="X3942">
        <v>167.83529807185749</v>
      </c>
      <c r="Y3942">
        <v>154.55129479466405</v>
      </c>
      <c r="Z3942">
        <v>154.91599370739402</v>
      </c>
      <c r="AA3942">
        <v>2.9314822078250873</v>
      </c>
      <c r="AB3942">
        <v>4.0872042439063598</v>
      </c>
      <c r="AC3942">
        <v>-4.6407253651858245</v>
      </c>
    </row>
    <row r="3943" spans="1:29">
      <c r="A3943">
        <v>11</v>
      </c>
      <c r="B3943">
        <v>191</v>
      </c>
      <c r="C3943">
        <v>2013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160</v>
      </c>
      <c r="O3943">
        <v>99</v>
      </c>
      <c r="P3943">
        <v>9999</v>
      </c>
      <c r="Q3943">
        <v>486</v>
      </c>
      <c r="R3943">
        <v>3334</v>
      </c>
      <c r="S3943">
        <v>3327</v>
      </c>
      <c r="T3943">
        <v>7.7610689510684816</v>
      </c>
      <c r="U3943">
        <v>8.9114759007654776</v>
      </c>
      <c r="V3943">
        <v>16.204859028194363</v>
      </c>
      <c r="W3943">
        <v>59.047189660354675</v>
      </c>
      <c r="X3943">
        <v>178.65736711812556</v>
      </c>
      <c r="Y3943">
        <v>164.55863827234532</v>
      </c>
      <c r="Z3943">
        <v>164.90486925157779</v>
      </c>
      <c r="AA3943">
        <v>2.9178194442326122</v>
      </c>
      <c r="AB3943">
        <v>4.1698818213907956</v>
      </c>
      <c r="AC3943">
        <v>-4.7736885664740951</v>
      </c>
    </row>
    <row r="3944" spans="1:29">
      <c r="A3944">
        <v>11</v>
      </c>
      <c r="B3944">
        <v>192</v>
      </c>
      <c r="C3944">
        <v>2013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170</v>
      </c>
      <c r="O3944">
        <v>99</v>
      </c>
      <c r="P3944">
        <v>9999</v>
      </c>
      <c r="Q3944">
        <v>481</v>
      </c>
      <c r="R3944">
        <v>2812</v>
      </c>
      <c r="S3944">
        <v>2810</v>
      </c>
      <c r="T3944">
        <v>6.545928581405092</v>
      </c>
      <c r="U3944">
        <v>7.9825822661222707</v>
      </c>
      <c r="V3944">
        <v>15.505689900426747</v>
      </c>
      <c r="W3944">
        <v>58.358007117437744</v>
      </c>
      <c r="X3944">
        <v>189.48374016943347</v>
      </c>
      <c r="Y3944">
        <v>174.76913229018501</v>
      </c>
      <c r="Z3944">
        <v>174.89352313167271</v>
      </c>
      <c r="AA3944">
        <v>2.8860532298995838</v>
      </c>
      <c r="AB3944">
        <v>4.321091401933546</v>
      </c>
      <c r="AC3944">
        <v>-9.5207674060391376</v>
      </c>
    </row>
    <row r="3945" spans="1:29">
      <c r="A3945">
        <v>11</v>
      </c>
      <c r="B3945">
        <v>193</v>
      </c>
      <c r="C3945">
        <v>2013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180</v>
      </c>
      <c r="O3945">
        <v>99</v>
      </c>
      <c r="P3945">
        <v>9999</v>
      </c>
      <c r="Q3945">
        <v>453</v>
      </c>
      <c r="R3945">
        <v>2212</v>
      </c>
      <c r="S3945">
        <v>2211</v>
      </c>
      <c r="T3945">
        <v>5.1492155128264807</v>
      </c>
      <c r="U3945">
        <v>6.6377828847451479</v>
      </c>
      <c r="V3945">
        <v>14.809674502712475</v>
      </c>
      <c r="W3945">
        <v>57.415649027589346</v>
      </c>
      <c r="X3945">
        <v>200.25062742570316</v>
      </c>
      <c r="Y3945">
        <v>184.74579566003595</v>
      </c>
      <c r="Z3945">
        <v>184.82935323383072</v>
      </c>
      <c r="AA3945">
        <v>2.808287548957467</v>
      </c>
      <c r="AB3945">
        <v>4.7374781292070782</v>
      </c>
      <c r="AC3945">
        <v>-10.631695055373024</v>
      </c>
    </row>
    <row r="3946" spans="1:29">
      <c r="A3946">
        <v>11</v>
      </c>
      <c r="B3946">
        <v>194</v>
      </c>
      <c r="C3946">
        <v>2013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190</v>
      </c>
      <c r="O3946">
        <v>99</v>
      </c>
      <c r="P3946">
        <v>9999</v>
      </c>
      <c r="Q3946">
        <v>417</v>
      </c>
      <c r="R3946">
        <v>1584</v>
      </c>
      <c r="S3946">
        <v>1584</v>
      </c>
      <c r="T3946">
        <v>3.6873225010475346</v>
      </c>
      <c r="U3946">
        <v>5.0084210298983693</v>
      </c>
      <c r="V3946">
        <v>14.056186868686869</v>
      </c>
      <c r="W3946">
        <v>56.343434343434339</v>
      </c>
      <c r="X3946">
        <v>210.90195016251289</v>
      </c>
      <c r="Y3946">
        <v>194.66250000000005</v>
      </c>
      <c r="Z3946">
        <v>194.66250000000005</v>
      </c>
      <c r="AA3946">
        <v>2.8684821264192912</v>
      </c>
      <c r="AB3946">
        <v>4.9876850689171643</v>
      </c>
      <c r="AC3946">
        <v>-5.1865591771024704</v>
      </c>
    </row>
    <row r="3947" spans="1:29">
      <c r="A3947">
        <v>11</v>
      </c>
      <c r="B3947">
        <v>195</v>
      </c>
      <c r="C3947">
        <v>2013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200</v>
      </c>
      <c r="O3947">
        <v>99</v>
      </c>
      <c r="P3947">
        <v>9999</v>
      </c>
      <c r="Q3947">
        <v>366</v>
      </c>
      <c r="R3947">
        <v>1079</v>
      </c>
      <c r="S3947">
        <v>1079</v>
      </c>
      <c r="T3947">
        <v>2.5117556683272033</v>
      </c>
      <c r="U3947">
        <v>3.5884592900954368</v>
      </c>
      <c r="V3947">
        <v>12.88693234476367</v>
      </c>
      <c r="W3947">
        <v>54.84893419833179</v>
      </c>
      <c r="X3947">
        <v>221.83063448058505</v>
      </c>
      <c r="Y3947">
        <v>204.74967562557924</v>
      </c>
      <c r="Z3947">
        <v>204.74967562557924</v>
      </c>
      <c r="AA3947">
        <v>2.8785740385424248</v>
      </c>
      <c r="AB3947">
        <v>5.2711796424792805</v>
      </c>
      <c r="AC3947">
        <v>-11.043136747030502</v>
      </c>
    </row>
    <row r="3948" spans="1:29">
      <c r="A3948">
        <v>11</v>
      </c>
      <c r="B3948">
        <v>196</v>
      </c>
      <c r="C3948">
        <v>2013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210</v>
      </c>
      <c r="O3948">
        <v>99</v>
      </c>
      <c r="P3948">
        <v>9999</v>
      </c>
      <c r="Q3948">
        <v>290</v>
      </c>
      <c r="R3948">
        <v>684</v>
      </c>
      <c r="S3948">
        <v>683</v>
      </c>
      <c r="T3948">
        <v>1.5922528981796171</v>
      </c>
      <c r="U3948">
        <v>2.3816367790740207</v>
      </c>
      <c r="V3948">
        <v>12.77485380116959</v>
      </c>
      <c r="W3948">
        <v>53.692532942898993</v>
      </c>
      <c r="X3948">
        <v>232.58570767836872</v>
      </c>
      <c r="Y3948">
        <v>214.36608187134524</v>
      </c>
      <c r="Z3948">
        <v>214.67994143484648</v>
      </c>
      <c r="AA3948">
        <v>2.8455856228048781</v>
      </c>
      <c r="AB3948">
        <v>5.3922877411603407</v>
      </c>
      <c r="AC3948">
        <v>-4.4599985249971876</v>
      </c>
    </row>
    <row r="3949" spans="1:29">
      <c r="A3949">
        <v>11</v>
      </c>
      <c r="B3949">
        <v>197</v>
      </c>
      <c r="C3949">
        <v>2013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220</v>
      </c>
      <c r="O3949">
        <v>99</v>
      </c>
      <c r="P3949">
        <v>9999</v>
      </c>
      <c r="Q3949">
        <v>204</v>
      </c>
      <c r="R3949">
        <v>392</v>
      </c>
      <c r="S3949">
        <v>392</v>
      </c>
      <c r="T3949">
        <v>0.91251920480469295</v>
      </c>
      <c r="U3949">
        <v>1.428305713421665</v>
      </c>
      <c r="V3949">
        <v>11.334183673469388</v>
      </c>
      <c r="W3949">
        <v>51.903061224489797</v>
      </c>
      <c r="X3949">
        <v>243.03568664735647</v>
      </c>
      <c r="Y3949">
        <v>224.32193877551001</v>
      </c>
      <c r="Z3949">
        <v>224.32193877551001</v>
      </c>
      <c r="AA3949">
        <v>2.822572700463672</v>
      </c>
      <c r="AB3949">
        <v>6.3173546853679889</v>
      </c>
      <c r="AC3949">
        <v>-6.3258545333217278</v>
      </c>
    </row>
    <row r="3950" spans="1:29">
      <c r="A3950">
        <v>11</v>
      </c>
      <c r="B3950">
        <v>198</v>
      </c>
      <c r="C3950">
        <v>2013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230</v>
      </c>
      <c r="O3950">
        <v>99</v>
      </c>
      <c r="P3950">
        <v>9999</v>
      </c>
      <c r="Q3950">
        <v>180</v>
      </c>
      <c r="R3950">
        <v>450</v>
      </c>
      <c r="S3950">
        <v>450</v>
      </c>
      <c r="T3950">
        <v>1.0475348014339587</v>
      </c>
      <c r="U3950">
        <v>1.7887647240354101</v>
      </c>
      <c r="V3950">
        <v>10.331111111111111</v>
      </c>
      <c r="W3950">
        <v>49.124444444444443</v>
      </c>
      <c r="X3950">
        <v>265.1402431684121</v>
      </c>
      <c r="Y3950">
        <v>244.7244444444446</v>
      </c>
      <c r="Z3950">
        <v>244.7244444444446</v>
      </c>
      <c r="AA3950">
        <v>12.56521928986434</v>
      </c>
      <c r="AB3950">
        <v>7.5317153293568717</v>
      </c>
      <c r="AC3950">
        <v>-30.054207924273495</v>
      </c>
    </row>
    <row r="3951" spans="1:29">
      <c r="A3951">
        <v>11</v>
      </c>
      <c r="B3951">
        <v>199</v>
      </c>
      <c r="C3951">
        <v>2012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60</v>
      </c>
      <c r="O3951">
        <v>99</v>
      </c>
      <c r="P3951">
        <v>9999</v>
      </c>
      <c r="Q3951">
        <v>13</v>
      </c>
      <c r="R3951">
        <v>22</v>
      </c>
      <c r="S3951">
        <v>22</v>
      </c>
      <c r="T3951">
        <v>5.119136262099775E-2</v>
      </c>
      <c r="U3951">
        <v>2.2245218866772311E-2</v>
      </c>
      <c r="V3951">
        <v>35.5</v>
      </c>
      <c r="W3951">
        <v>62</v>
      </c>
      <c r="X3951">
        <v>67.743524081552252</v>
      </c>
      <c r="Y3951">
        <v>62.527272727272717</v>
      </c>
      <c r="Z3951">
        <v>62.527272727272717</v>
      </c>
      <c r="AA3951">
        <v>5.0471577796711404</v>
      </c>
      <c r="AB3951">
        <v>2.3931721056523969</v>
      </c>
      <c r="AC3951">
        <v>29.766857544614055</v>
      </c>
    </row>
    <row r="3952" spans="1:29">
      <c r="A3952">
        <v>11</v>
      </c>
      <c r="B3952">
        <v>200</v>
      </c>
      <c r="C3952">
        <v>2012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70</v>
      </c>
      <c r="O3952">
        <v>99</v>
      </c>
      <c r="P3952">
        <v>9999</v>
      </c>
      <c r="Q3952">
        <v>43</v>
      </c>
      <c r="R3952">
        <v>59</v>
      </c>
      <c r="S3952">
        <v>58</v>
      </c>
      <c r="T3952">
        <v>0.13728592702903944</v>
      </c>
      <c r="U3952">
        <v>7.1401072159392107E-2</v>
      </c>
      <c r="V3952">
        <v>24.661016949152543</v>
      </c>
      <c r="W3952">
        <v>62.36206896551721</v>
      </c>
      <c r="X3952">
        <v>82.463227867859018</v>
      </c>
      <c r="Y3952">
        <v>74.835593220338993</v>
      </c>
      <c r="Z3952">
        <v>76.125862068965503</v>
      </c>
      <c r="AA3952">
        <v>2.2805444256857341</v>
      </c>
      <c r="AB3952">
        <v>2.5440822195974646</v>
      </c>
      <c r="AC3952">
        <v>2.1268020325338166</v>
      </c>
    </row>
    <row r="3953" spans="1:29">
      <c r="A3953">
        <v>11</v>
      </c>
      <c r="B3953">
        <v>201</v>
      </c>
      <c r="C3953">
        <v>2012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80</v>
      </c>
      <c r="O3953">
        <v>99</v>
      </c>
      <c r="P3953">
        <v>9999</v>
      </c>
      <c r="Q3953">
        <v>118</v>
      </c>
      <c r="R3953">
        <v>288</v>
      </c>
      <c r="S3953">
        <v>286</v>
      </c>
      <c r="T3953">
        <v>0.67014147431124371</v>
      </c>
      <c r="U3953">
        <v>0.39873212602081409</v>
      </c>
      <c r="V3953">
        <v>20.680555555555557</v>
      </c>
      <c r="W3953">
        <v>62.342657342657347</v>
      </c>
      <c r="X3953">
        <v>93.420082460575486</v>
      </c>
      <c r="Y3953">
        <v>85.613888888888894</v>
      </c>
      <c r="Z3953">
        <v>86.212587412587396</v>
      </c>
      <c r="AA3953">
        <v>2.7657714849005006</v>
      </c>
      <c r="AB3953">
        <v>2.9520761808753422</v>
      </c>
      <c r="AC3953">
        <v>-8.0438380117643646</v>
      </c>
    </row>
    <row r="3954" spans="1:29">
      <c r="A3954">
        <v>11</v>
      </c>
      <c r="B3954">
        <v>202</v>
      </c>
      <c r="C3954">
        <v>2012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90</v>
      </c>
      <c r="O3954">
        <v>99</v>
      </c>
      <c r="P3954">
        <v>9999</v>
      </c>
      <c r="Q3954">
        <v>221</v>
      </c>
      <c r="R3954">
        <v>752</v>
      </c>
      <c r="S3954">
        <v>747</v>
      </c>
      <c r="T3954">
        <v>1.7498138495904692</v>
      </c>
      <c r="U3954">
        <v>1.1551876178674363</v>
      </c>
      <c r="V3954">
        <v>21.297872340425524</v>
      </c>
      <c r="W3954">
        <v>62.099062918340017</v>
      </c>
      <c r="X3954">
        <v>103.60771420668044</v>
      </c>
      <c r="Y3954">
        <v>94.992686170212636</v>
      </c>
      <c r="Z3954">
        <v>95.628514056224816</v>
      </c>
      <c r="AA3954">
        <v>2.8081976599266887</v>
      </c>
      <c r="AB3954">
        <v>2.7096607730014513</v>
      </c>
      <c r="AC3954">
        <v>-8.5379985556338003</v>
      </c>
    </row>
    <row r="3955" spans="1:29">
      <c r="A3955">
        <v>11</v>
      </c>
      <c r="B3955">
        <v>203</v>
      </c>
      <c r="C3955">
        <v>2012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100</v>
      </c>
      <c r="O3955">
        <v>99</v>
      </c>
      <c r="P3955">
        <v>9999</v>
      </c>
      <c r="Q3955">
        <v>829</v>
      </c>
      <c r="R3955">
        <v>4634</v>
      </c>
      <c r="S3955">
        <v>4618</v>
      </c>
      <c r="T3955">
        <v>10.782762472077438</v>
      </c>
      <c r="U3955">
        <v>7.9991290793055487</v>
      </c>
      <c r="V3955">
        <v>16.7358653431161</v>
      </c>
      <c r="W3955">
        <v>60.177999133824173</v>
      </c>
      <c r="X3955">
        <v>116.04257195508605</v>
      </c>
      <c r="Y3955">
        <v>106.74367716875282</v>
      </c>
      <c r="Z3955">
        <v>107.11351234300577</v>
      </c>
      <c r="AA3955">
        <v>2.2768553620962351</v>
      </c>
      <c r="AB3955">
        <v>3.1516349882523462</v>
      </c>
      <c r="AC3955">
        <v>-21.838746936256506</v>
      </c>
    </row>
    <row r="3956" spans="1:29">
      <c r="A3956">
        <v>11</v>
      </c>
      <c r="B3956">
        <v>204</v>
      </c>
      <c r="C3956">
        <v>2012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110</v>
      </c>
      <c r="O3956">
        <v>99</v>
      </c>
      <c r="P3956">
        <v>9999</v>
      </c>
      <c r="Q3956">
        <v>919</v>
      </c>
      <c r="R3956">
        <v>7451</v>
      </c>
      <c r="S3956">
        <v>7431</v>
      </c>
      <c r="T3956">
        <v>17.337583767684293</v>
      </c>
      <c r="U3956">
        <v>13.755372161331151</v>
      </c>
      <c r="V3956">
        <v>16.490135552274864</v>
      </c>
      <c r="W3956">
        <v>59.96353115327684</v>
      </c>
      <c r="X3956">
        <v>124.0169904553736</v>
      </c>
      <c r="Y3956">
        <v>114.15981747416478</v>
      </c>
      <c r="Z3956">
        <v>114.46707038083728</v>
      </c>
      <c r="AA3956">
        <v>2.8320895127337073</v>
      </c>
      <c r="AB3956">
        <v>3.293908630448557</v>
      </c>
      <c r="AC3956">
        <v>3.0098692046227926</v>
      </c>
    </row>
    <row r="3957" spans="1:29">
      <c r="A3957">
        <v>11</v>
      </c>
      <c r="B3957">
        <v>205</v>
      </c>
      <c r="C3957">
        <v>2012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120</v>
      </c>
      <c r="O3957">
        <v>99</v>
      </c>
      <c r="P3957">
        <v>9999</v>
      </c>
      <c r="Q3957">
        <v>638</v>
      </c>
      <c r="R3957">
        <v>4616</v>
      </c>
      <c r="S3957">
        <v>4601</v>
      </c>
      <c r="T3957">
        <v>10.740878629932984</v>
      </c>
      <c r="U3957">
        <v>9.2965059498117686</v>
      </c>
      <c r="V3957">
        <v>17.232452339688038</v>
      </c>
      <c r="W3957">
        <v>60.373831775700943</v>
      </c>
      <c r="X3957">
        <v>135.36840627822437</v>
      </c>
      <c r="Y3957">
        <v>124.54016464471457</v>
      </c>
      <c r="Z3957">
        <v>124.94618561182402</v>
      </c>
      <c r="AA3957">
        <v>2.9002145465105222</v>
      </c>
      <c r="AB3957">
        <v>3.4400826322632745</v>
      </c>
      <c r="AC3957">
        <v>2.7112206594146819</v>
      </c>
    </row>
    <row r="3958" spans="1:29">
      <c r="A3958">
        <v>11</v>
      </c>
      <c r="B3958">
        <v>206</v>
      </c>
      <c r="C3958">
        <v>2012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130</v>
      </c>
      <c r="O3958">
        <v>99</v>
      </c>
      <c r="P3958">
        <v>9999</v>
      </c>
      <c r="Q3958">
        <v>595</v>
      </c>
      <c r="R3958">
        <v>4349</v>
      </c>
      <c r="S3958">
        <v>4332</v>
      </c>
      <c r="T3958">
        <v>10.119601638123601</v>
      </c>
      <c r="U3958">
        <v>9.4599119276272958</v>
      </c>
      <c r="V3958">
        <v>17.072200505863417</v>
      </c>
      <c r="W3958">
        <v>60.100415512465382</v>
      </c>
      <c r="X3958">
        <v>146.29704042747079</v>
      </c>
      <c r="Y3958">
        <v>134.50956541733743</v>
      </c>
      <c r="Z3958">
        <v>135.0374192059096</v>
      </c>
      <c r="AA3958">
        <v>2.891462436210674</v>
      </c>
      <c r="AB3958">
        <v>3.6756579693799658</v>
      </c>
      <c r="AC3958">
        <v>6.4774649169386148E-2</v>
      </c>
    </row>
    <row r="3959" spans="1:29">
      <c r="A3959">
        <v>11</v>
      </c>
      <c r="B3959">
        <v>207</v>
      </c>
      <c r="C3959">
        <v>2012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140</v>
      </c>
      <c r="O3959">
        <v>99</v>
      </c>
      <c r="P3959">
        <v>9999</v>
      </c>
      <c r="Q3959">
        <v>548</v>
      </c>
      <c r="R3959">
        <v>4065</v>
      </c>
      <c r="S3959">
        <v>4058</v>
      </c>
      <c r="T3959">
        <v>9.4587676842889046</v>
      </c>
      <c r="U3959">
        <v>9.517096823641122</v>
      </c>
      <c r="V3959">
        <v>16.835670356703563</v>
      </c>
      <c r="W3959">
        <v>59.771069492360752</v>
      </c>
      <c r="X3959">
        <v>157.12502282119209</v>
      </c>
      <c r="Y3959">
        <v>144.77694956949523</v>
      </c>
      <c r="Z3959">
        <v>145.02668802365653</v>
      </c>
      <c r="AA3959">
        <v>2.8905916148093902</v>
      </c>
      <c r="AB3959">
        <v>3.8283244252516799</v>
      </c>
      <c r="AC3959">
        <v>-1.9195666207244788</v>
      </c>
    </row>
    <row r="3960" spans="1:29">
      <c r="A3960">
        <v>11</v>
      </c>
      <c r="B3960">
        <v>208</v>
      </c>
      <c r="C3960">
        <v>2012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150</v>
      </c>
      <c r="O3960">
        <v>99</v>
      </c>
      <c r="P3960">
        <v>9999</v>
      </c>
      <c r="Q3960">
        <v>510</v>
      </c>
      <c r="R3960">
        <v>3666</v>
      </c>
      <c r="S3960">
        <v>3659</v>
      </c>
      <c r="T3960">
        <v>8.5303425167535387</v>
      </c>
      <c r="U3960">
        <v>9.1702923090648873</v>
      </c>
      <c r="V3960">
        <v>16.422531369339879</v>
      </c>
      <c r="W3960">
        <v>59.380705110686002</v>
      </c>
      <c r="X3960">
        <v>167.90388560748889</v>
      </c>
      <c r="Y3960">
        <v>154.68428805237349</v>
      </c>
      <c r="Z3960">
        <v>154.98021317299839</v>
      </c>
      <c r="AA3960">
        <v>2.8940613314660526</v>
      </c>
      <c r="AB3960">
        <v>4.0847364440877998</v>
      </c>
      <c r="AC3960">
        <v>-2.8224319848102577</v>
      </c>
    </row>
    <row r="3961" spans="1:29">
      <c r="A3961">
        <v>11</v>
      </c>
      <c r="B3961">
        <v>209</v>
      </c>
      <c r="C3961">
        <v>2012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160</v>
      </c>
      <c r="O3961">
        <v>99</v>
      </c>
      <c r="P3961">
        <v>9999</v>
      </c>
      <c r="Q3961">
        <v>515</v>
      </c>
      <c r="R3961">
        <v>3390</v>
      </c>
      <c r="S3961">
        <v>3382</v>
      </c>
      <c r="T3961">
        <v>7.8881236038719296</v>
      </c>
      <c r="U3961">
        <v>9.0261851420923005</v>
      </c>
      <c r="V3961">
        <v>16.127728613569317</v>
      </c>
      <c r="W3961">
        <v>58.973684210526322</v>
      </c>
      <c r="X3961">
        <v>178.80666800896151</v>
      </c>
      <c r="Y3961">
        <v>164.64935103244838</v>
      </c>
      <c r="Z3961">
        <v>165.03882318154939</v>
      </c>
      <c r="AA3961">
        <v>2.8644196989620174</v>
      </c>
      <c r="AB3961">
        <v>4.2170087960433698</v>
      </c>
      <c r="AC3961">
        <v>-5.4101082329953663</v>
      </c>
    </row>
    <row r="3962" spans="1:29">
      <c r="A3962">
        <v>11</v>
      </c>
      <c r="B3962">
        <v>210</v>
      </c>
      <c r="C3962">
        <v>2012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170</v>
      </c>
      <c r="O3962">
        <v>99</v>
      </c>
      <c r="P3962">
        <v>9999</v>
      </c>
      <c r="Q3962">
        <v>499</v>
      </c>
      <c r="R3962">
        <v>2889</v>
      </c>
      <c r="S3962">
        <v>2883</v>
      </c>
      <c r="T3962">
        <v>6.7223566641846606</v>
      </c>
      <c r="U3962">
        <v>8.157206618900263</v>
      </c>
      <c r="V3962">
        <v>15.58705434406369</v>
      </c>
      <c r="W3962">
        <v>58.142906694415551</v>
      </c>
      <c r="X3962">
        <v>189.55491877698049</v>
      </c>
      <c r="Y3962">
        <v>174.60207684319877</v>
      </c>
      <c r="Z3962">
        <v>174.96545265348644</v>
      </c>
      <c r="AA3962">
        <v>2.8488759236466645</v>
      </c>
      <c r="AB3962">
        <v>4.4348727806568968</v>
      </c>
      <c r="AC3962">
        <v>-2.3488453557396736</v>
      </c>
    </row>
    <row r="3963" spans="1:29">
      <c r="A3963">
        <v>11</v>
      </c>
      <c r="B3963">
        <v>211</v>
      </c>
      <c r="C3963">
        <v>2012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180</v>
      </c>
      <c r="O3963">
        <v>99</v>
      </c>
      <c r="P3963">
        <v>9999</v>
      </c>
      <c r="Q3963">
        <v>462</v>
      </c>
      <c r="R3963">
        <v>2340</v>
      </c>
      <c r="S3963">
        <v>2338</v>
      </c>
      <c r="T3963">
        <v>5.4448994787788525</v>
      </c>
      <c r="U3963">
        <v>6.9902511573505191</v>
      </c>
      <c r="V3963">
        <v>14.805982905982908</v>
      </c>
      <c r="W3963">
        <v>57.347305389221582</v>
      </c>
      <c r="X3963">
        <v>200.31146114028047</v>
      </c>
      <c r="Y3963">
        <v>184.72786324786324</v>
      </c>
      <c r="Z3963">
        <v>184.88588537211297</v>
      </c>
      <c r="AA3963">
        <v>2.8868180849831009</v>
      </c>
      <c r="AB3963">
        <v>4.5661185756456861</v>
      </c>
      <c r="AC3963">
        <v>-4.6210561594705073</v>
      </c>
    </row>
    <row r="3964" spans="1:29">
      <c r="A3964">
        <v>11</v>
      </c>
      <c r="B3964">
        <v>212</v>
      </c>
      <c r="C3964">
        <v>2012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190</v>
      </c>
      <c r="O3964">
        <v>99</v>
      </c>
      <c r="P3964">
        <v>9999</v>
      </c>
      <c r="Q3964">
        <v>433</v>
      </c>
      <c r="R3964">
        <v>1709</v>
      </c>
      <c r="S3964">
        <v>1707</v>
      </c>
      <c r="T3964">
        <v>3.9766381236038728</v>
      </c>
      <c r="U3964">
        <v>5.3748368701468596</v>
      </c>
      <c r="V3964">
        <v>13.910473961380921</v>
      </c>
      <c r="W3964">
        <v>56.173989455184554</v>
      </c>
      <c r="X3964">
        <v>210.95468702750748</v>
      </c>
      <c r="Y3964">
        <v>194.48168519602095</v>
      </c>
      <c r="Z3964">
        <v>194.70954891622725</v>
      </c>
      <c r="AA3964">
        <v>2.9048768513071157</v>
      </c>
      <c r="AB3964">
        <v>4.9887586069166598</v>
      </c>
      <c r="AC3964">
        <v>-11.257602035664712</v>
      </c>
    </row>
    <row r="3965" spans="1:29">
      <c r="A3965">
        <v>11</v>
      </c>
      <c r="B3965">
        <v>213</v>
      </c>
      <c r="C3965">
        <v>2012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200</v>
      </c>
      <c r="O3965">
        <v>99</v>
      </c>
      <c r="P3965">
        <v>9999</v>
      </c>
      <c r="Q3965">
        <v>368</v>
      </c>
      <c r="R3965">
        <v>1172.5</v>
      </c>
      <c r="S3965">
        <v>1172.5</v>
      </c>
      <c r="T3965">
        <v>2.7282669396872659</v>
      </c>
      <c r="U3965">
        <v>3.8827868433728785</v>
      </c>
      <c r="V3965">
        <v>13.35437100213219</v>
      </c>
      <c r="W3965">
        <v>55.162473347547994</v>
      </c>
      <c r="X3965">
        <v>221.8627956025484</v>
      </c>
      <c r="Y3965">
        <v>204.77936034115152</v>
      </c>
      <c r="Z3965">
        <v>204.77936034115152</v>
      </c>
      <c r="AA3965">
        <v>2.846752613716736</v>
      </c>
      <c r="AB3965">
        <v>5.1571093891269841</v>
      </c>
      <c r="AC3965">
        <v>-9.2675464231986364</v>
      </c>
    </row>
    <row r="3966" spans="1:29">
      <c r="A3966">
        <v>11</v>
      </c>
      <c r="B3966">
        <v>214</v>
      </c>
      <c r="C3966">
        <v>2012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210</v>
      </c>
      <c r="O3966">
        <v>99</v>
      </c>
      <c r="P3966">
        <v>9999</v>
      </c>
      <c r="Q3966">
        <v>289</v>
      </c>
      <c r="R3966">
        <v>700.5</v>
      </c>
      <c r="S3966">
        <v>699.5</v>
      </c>
      <c r="T3966">
        <v>1.6299795234549517</v>
      </c>
      <c r="U3966">
        <v>2.4259077431133873</v>
      </c>
      <c r="V3966">
        <v>12.591006423982872</v>
      </c>
      <c r="W3966">
        <v>53.681200857755549</v>
      </c>
      <c r="X3966">
        <v>232.34773490224839</v>
      </c>
      <c r="Y3966">
        <v>214.15174875089215</v>
      </c>
      <c r="Z3966">
        <v>214.45789849892776</v>
      </c>
      <c r="AA3966">
        <v>2.8338818792951996</v>
      </c>
      <c r="AB3966">
        <v>5.5947115577361322</v>
      </c>
      <c r="AC3966">
        <v>-3.4163661830994259</v>
      </c>
    </row>
    <row r="3967" spans="1:29">
      <c r="A3967">
        <v>11</v>
      </c>
      <c r="B3967">
        <v>215</v>
      </c>
      <c r="C3967">
        <v>2012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220</v>
      </c>
      <c r="O3967">
        <v>99</v>
      </c>
      <c r="P3967">
        <v>9999</v>
      </c>
      <c r="Q3967">
        <v>222</v>
      </c>
      <c r="R3967">
        <v>438</v>
      </c>
      <c r="S3967">
        <v>438</v>
      </c>
      <c r="T3967">
        <v>1.0191734921816828</v>
      </c>
      <c r="U3967">
        <v>1.5900609474687621</v>
      </c>
      <c r="V3967">
        <v>11.74429223744292</v>
      </c>
      <c r="W3967">
        <v>51.618721461187214</v>
      </c>
      <c r="X3967">
        <v>243.21672924798528</v>
      </c>
      <c r="Y3967">
        <v>224.48904109589057</v>
      </c>
      <c r="Z3967">
        <v>224.48904109589057</v>
      </c>
      <c r="AA3967">
        <v>2.9166454261145094</v>
      </c>
      <c r="AB3967">
        <v>5.9105444209175699</v>
      </c>
      <c r="AC3967">
        <v>-17.157827151910809</v>
      </c>
    </row>
    <row r="3968" spans="1:29">
      <c r="A3968">
        <v>11</v>
      </c>
      <c r="B3968">
        <v>216</v>
      </c>
      <c r="C3968">
        <v>2012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230</v>
      </c>
      <c r="O3968">
        <v>99</v>
      </c>
      <c r="P3968">
        <v>9999</v>
      </c>
      <c r="Q3968">
        <v>196</v>
      </c>
      <c r="R3968">
        <v>435</v>
      </c>
      <c r="S3968">
        <v>434</v>
      </c>
      <c r="T3968">
        <v>1.0121928518242738</v>
      </c>
      <c r="U3968">
        <v>1.7068903918588447</v>
      </c>
      <c r="V3968">
        <v>10.045977011494251</v>
      </c>
      <c r="W3968">
        <v>48.38248847926269</v>
      </c>
      <c r="X3968">
        <v>263.49659406483096</v>
      </c>
      <c r="Y3968">
        <v>242.64528735632197</v>
      </c>
      <c r="Z3968">
        <v>243.20437788018455</v>
      </c>
      <c r="AA3968">
        <v>12.290050833811643</v>
      </c>
      <c r="AB3968">
        <v>6.6454840548751362</v>
      </c>
      <c r="AC3968">
        <v>-25.879838831446001</v>
      </c>
    </row>
    <row r="3969" spans="1:29">
      <c r="A3969">
        <v>11</v>
      </c>
      <c r="B3969">
        <v>217</v>
      </c>
      <c r="C3969">
        <v>2011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60</v>
      </c>
      <c r="O3969">
        <v>99</v>
      </c>
      <c r="P3969">
        <v>9999</v>
      </c>
      <c r="Q3969">
        <v>23</v>
      </c>
      <c r="R3969">
        <v>25</v>
      </c>
      <c r="S3969">
        <v>23</v>
      </c>
      <c r="T3969">
        <v>5.824247507222069E-2</v>
      </c>
      <c r="U3969">
        <v>2.3373976711692144E-2</v>
      </c>
      <c r="V3969">
        <v>29</v>
      </c>
      <c r="W3969">
        <v>61.173913043478258</v>
      </c>
      <c r="X3969">
        <v>67.076923076923109</v>
      </c>
      <c r="Y3969">
        <v>57.552000000000007</v>
      </c>
      <c r="Z3969">
        <v>62.556521739130446</v>
      </c>
      <c r="AA3969">
        <v>7.9869364038466308</v>
      </c>
      <c r="AB3969">
        <v>3.3054917928258303</v>
      </c>
      <c r="AC3969">
        <v>11.062581982035862</v>
      </c>
    </row>
    <row r="3970" spans="1:29">
      <c r="A3970">
        <v>11</v>
      </c>
      <c r="B3970">
        <v>218</v>
      </c>
      <c r="C3970">
        <v>2011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70</v>
      </c>
      <c r="O3970">
        <v>99</v>
      </c>
      <c r="P3970">
        <v>9999</v>
      </c>
      <c r="Q3970">
        <v>54</v>
      </c>
      <c r="R3970">
        <v>81</v>
      </c>
      <c r="S3970">
        <v>79</v>
      </c>
      <c r="T3970">
        <v>0.18870561923399501</v>
      </c>
      <c r="U3970">
        <v>9.8869907052653888E-2</v>
      </c>
      <c r="V3970">
        <v>24.345679012345673</v>
      </c>
      <c r="W3970">
        <v>61.518987341772174</v>
      </c>
      <c r="X3970">
        <v>83.424956194909242</v>
      </c>
      <c r="Y3970">
        <v>75.135802469135811</v>
      </c>
      <c r="Z3970">
        <v>77.03797468354432</v>
      </c>
      <c r="AA3970">
        <v>2.4246259686728102</v>
      </c>
      <c r="AB3970">
        <v>3.1335698067885396</v>
      </c>
      <c r="AC3970">
        <v>-8.4730388202494638</v>
      </c>
    </row>
    <row r="3971" spans="1:29">
      <c r="A3971">
        <v>11</v>
      </c>
      <c r="B3971">
        <v>219</v>
      </c>
      <c r="C3971">
        <v>2011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80</v>
      </c>
      <c r="O3971">
        <v>99</v>
      </c>
      <c r="P3971">
        <v>9999</v>
      </c>
      <c r="Q3971">
        <v>139</v>
      </c>
      <c r="R3971">
        <v>278</v>
      </c>
      <c r="S3971">
        <v>277</v>
      </c>
      <c r="T3971">
        <v>0.64765632280309393</v>
      </c>
      <c r="U3971">
        <v>0.3860913733164768</v>
      </c>
      <c r="V3971">
        <v>23.748201438848913</v>
      </c>
      <c r="W3971">
        <v>61.808664259927795</v>
      </c>
      <c r="X3971">
        <v>92.965151172669621</v>
      </c>
      <c r="Y3971">
        <v>85.489568345323775</v>
      </c>
      <c r="Z3971">
        <v>85.798194945848394</v>
      </c>
      <c r="AA3971">
        <v>2.7252192290646207</v>
      </c>
      <c r="AB3971">
        <v>3.3972059053127097</v>
      </c>
      <c r="AC3971">
        <v>-2.9672685191438006</v>
      </c>
    </row>
    <row r="3972" spans="1:29">
      <c r="A3972">
        <v>11</v>
      </c>
      <c r="B3972">
        <v>220</v>
      </c>
      <c r="C3972">
        <v>2011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90</v>
      </c>
      <c r="O3972">
        <v>99</v>
      </c>
      <c r="P3972">
        <v>9999</v>
      </c>
      <c r="Q3972">
        <v>244</v>
      </c>
      <c r="R3972">
        <v>803</v>
      </c>
      <c r="S3972">
        <v>799</v>
      </c>
      <c r="T3972">
        <v>1.870748299319728</v>
      </c>
      <c r="U3972">
        <v>1.244094044035372</v>
      </c>
      <c r="V3972">
        <v>20.453300124533005</v>
      </c>
      <c r="W3972">
        <v>61.842302878598247</v>
      </c>
      <c r="X3972">
        <v>103.82895129181055</v>
      </c>
      <c r="Y3972">
        <v>95.368617683686011</v>
      </c>
      <c r="Z3972">
        <v>95.84605757196482</v>
      </c>
      <c r="AA3972">
        <v>2.8166110796814929</v>
      </c>
      <c r="AB3972">
        <v>3.1208712726183521</v>
      </c>
      <c r="AC3972">
        <v>-3.6876083470337502</v>
      </c>
    </row>
    <row r="3973" spans="1:29">
      <c r="A3973">
        <v>11</v>
      </c>
      <c r="B3973">
        <v>221</v>
      </c>
      <c r="C3973">
        <v>2011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100</v>
      </c>
      <c r="O3973">
        <v>99</v>
      </c>
      <c r="P3973">
        <v>9999</v>
      </c>
      <c r="Q3973">
        <v>957</v>
      </c>
      <c r="R3973">
        <v>4886</v>
      </c>
      <c r="S3973">
        <v>4875</v>
      </c>
      <c r="T3973">
        <v>11.38290932811481</v>
      </c>
      <c r="U3973">
        <v>8.4838096847603133</v>
      </c>
      <c r="V3973">
        <v>16.734138354482198</v>
      </c>
      <c r="W3973">
        <v>59.885743589743598</v>
      </c>
      <c r="X3973">
        <v>116.0612118822703</v>
      </c>
      <c r="Y3973">
        <v>106.88217355710178</v>
      </c>
      <c r="Z3973">
        <v>107.12334358974344</v>
      </c>
      <c r="AA3973">
        <v>2.2510480066269745</v>
      </c>
      <c r="AB3973">
        <v>3.4449624069843647</v>
      </c>
      <c r="AC3973">
        <v>-21.39954452484977</v>
      </c>
    </row>
    <row r="3974" spans="1:29">
      <c r="A3974">
        <v>11</v>
      </c>
      <c r="B3974">
        <v>222</v>
      </c>
      <c r="C3974">
        <v>2011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110</v>
      </c>
      <c r="O3974">
        <v>99</v>
      </c>
      <c r="P3974">
        <v>9999</v>
      </c>
      <c r="Q3974">
        <v>1042</v>
      </c>
      <c r="R3974">
        <v>7239</v>
      </c>
      <c r="S3974">
        <v>7229</v>
      </c>
      <c r="T3974">
        <v>16.864691081912213</v>
      </c>
      <c r="U3974">
        <v>13.444625953413283</v>
      </c>
      <c r="V3974">
        <v>16.411935350186489</v>
      </c>
      <c r="W3974">
        <v>59.512380688891994</v>
      </c>
      <c r="X3974">
        <v>124.0329669688245</v>
      </c>
      <c r="Y3974">
        <v>114.324146981627</v>
      </c>
      <c r="Z3974">
        <v>114.4822935399084</v>
      </c>
      <c r="AA3974">
        <v>2.9108274643141718</v>
      </c>
      <c r="AB3974">
        <v>3.524633034985369</v>
      </c>
      <c r="AC3974">
        <v>7.0168809436546713</v>
      </c>
    </row>
    <row r="3975" spans="1:29">
      <c r="A3975">
        <v>11</v>
      </c>
      <c r="B3975">
        <v>223</v>
      </c>
      <c r="C3975">
        <v>2011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120</v>
      </c>
      <c r="O3975">
        <v>99</v>
      </c>
      <c r="P3975">
        <v>9999</v>
      </c>
      <c r="Q3975">
        <v>733</v>
      </c>
      <c r="R3975">
        <v>4721</v>
      </c>
      <c r="S3975">
        <v>4713</v>
      </c>
      <c r="T3975">
        <v>10.998508992638149</v>
      </c>
      <c r="U3975">
        <v>9.567650327855727</v>
      </c>
      <c r="V3975">
        <v>16.910612158441005</v>
      </c>
      <c r="W3975">
        <v>60.036070443454285</v>
      </c>
      <c r="X3975">
        <v>135.38641458842218</v>
      </c>
      <c r="Y3975">
        <v>124.74958695191742</v>
      </c>
      <c r="Z3975">
        <v>124.96134097178076</v>
      </c>
      <c r="AA3975">
        <v>2.8997734103957176</v>
      </c>
      <c r="AB3975">
        <v>3.5205398345467689</v>
      </c>
      <c r="AC3975">
        <v>-0.54210496856730994</v>
      </c>
    </row>
    <row r="3976" spans="1:29">
      <c r="A3976">
        <v>11</v>
      </c>
      <c r="B3976">
        <v>224</v>
      </c>
      <c r="C3976">
        <v>2011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130</v>
      </c>
      <c r="O3976">
        <v>99</v>
      </c>
      <c r="P3976">
        <v>9999</v>
      </c>
      <c r="Q3976">
        <v>634</v>
      </c>
      <c r="R3976">
        <v>4363</v>
      </c>
      <c r="S3976">
        <v>4356</v>
      </c>
      <c r="T3976">
        <v>10.164476749603949</v>
      </c>
      <c r="U3976">
        <v>9.5527938490519375</v>
      </c>
      <c r="V3976">
        <v>17.034380013752003</v>
      </c>
      <c r="W3976">
        <v>59.836088154269994</v>
      </c>
      <c r="X3976">
        <v>146.25630331292243</v>
      </c>
      <c r="Y3976">
        <v>134.7761402704561</v>
      </c>
      <c r="Z3976">
        <v>134.99272268135911</v>
      </c>
      <c r="AA3976">
        <v>2.8676114509602257</v>
      </c>
      <c r="AB3976">
        <v>3.8500046790828257</v>
      </c>
      <c r="AC3976">
        <v>-0.34578996287186919</v>
      </c>
    </row>
    <row r="3977" spans="1:29">
      <c r="A3977">
        <v>11</v>
      </c>
      <c r="B3977">
        <v>225</v>
      </c>
      <c r="C3977">
        <v>2011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140</v>
      </c>
      <c r="O3977">
        <v>99</v>
      </c>
      <c r="P3977">
        <v>9999</v>
      </c>
      <c r="Q3977">
        <v>585</v>
      </c>
      <c r="R3977">
        <v>3960</v>
      </c>
      <c r="S3977">
        <v>3949</v>
      </c>
      <c r="T3977">
        <v>9.2256080514397514</v>
      </c>
      <c r="U3977">
        <v>9.2994750461184008</v>
      </c>
      <c r="V3977">
        <v>16.705303030303028</v>
      </c>
      <c r="W3977">
        <v>59.624715117751322</v>
      </c>
      <c r="X3977">
        <v>157.04906595751643</v>
      </c>
      <c r="Y3977">
        <v>144.55431818181805</v>
      </c>
      <c r="Z3977">
        <v>144.95697644973401</v>
      </c>
      <c r="AA3977">
        <v>2.9175832113489322</v>
      </c>
      <c r="AB3977">
        <v>3.9299973486533424</v>
      </c>
      <c r="AC3977">
        <v>-2.9858053350004647</v>
      </c>
    </row>
    <row r="3978" spans="1:29">
      <c r="A3978">
        <v>11</v>
      </c>
      <c r="B3978">
        <v>226</v>
      </c>
      <c r="C3978">
        <v>2011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150</v>
      </c>
      <c r="O3978">
        <v>99</v>
      </c>
      <c r="P3978">
        <v>9999</v>
      </c>
      <c r="Q3978">
        <v>544</v>
      </c>
      <c r="R3978">
        <v>3708</v>
      </c>
      <c r="S3978">
        <v>3701</v>
      </c>
      <c r="T3978">
        <v>8.6385239027117695</v>
      </c>
      <c r="U3978">
        <v>9.3174100407595652</v>
      </c>
      <c r="V3978">
        <v>16.223840345199573</v>
      </c>
      <c r="W3978">
        <v>59.129424479870309</v>
      </c>
      <c r="X3978">
        <v>167.89890033087099</v>
      </c>
      <c r="Y3978">
        <v>154.676132686084</v>
      </c>
      <c r="Z3978">
        <v>154.96868413942164</v>
      </c>
      <c r="AA3978">
        <v>2.9005054340644723</v>
      </c>
      <c r="AB3978">
        <v>4.1005665735069208</v>
      </c>
      <c r="AC3978">
        <v>-3.2865614476356697</v>
      </c>
    </row>
    <row r="3979" spans="1:29">
      <c r="A3979">
        <v>11</v>
      </c>
      <c r="B3979">
        <v>227</v>
      </c>
      <c r="C3979">
        <v>2011</v>
      </c>
      <c r="D3979">
        <v>99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99</v>
      </c>
      <c r="L3979">
        <v>99</v>
      </c>
      <c r="M3979">
        <v>99</v>
      </c>
      <c r="N3979">
        <v>160</v>
      </c>
      <c r="O3979">
        <v>99</v>
      </c>
      <c r="P3979">
        <v>9999</v>
      </c>
      <c r="Q3979">
        <v>544</v>
      </c>
      <c r="R3979">
        <v>3399</v>
      </c>
      <c r="S3979">
        <v>3393</v>
      </c>
      <c r="T3979">
        <v>7.9186469108191213</v>
      </c>
      <c r="U3979">
        <v>9.0958868641953128</v>
      </c>
      <c r="V3979">
        <v>15.836716681376876</v>
      </c>
      <c r="W3979">
        <v>58.598585322723238</v>
      </c>
      <c r="X3979">
        <v>178.78453193645359</v>
      </c>
      <c r="Y3979">
        <v>164.72583112680172</v>
      </c>
      <c r="Z3979">
        <v>165.017123489537</v>
      </c>
      <c r="AA3979">
        <v>2.8898215192485153</v>
      </c>
      <c r="AB3979">
        <v>4.283061216385275</v>
      </c>
      <c r="AC3979">
        <v>-2.9090254621641369</v>
      </c>
    </row>
    <row r="3980" spans="1:29">
      <c r="A3980">
        <v>11</v>
      </c>
      <c r="B3980">
        <v>228</v>
      </c>
      <c r="C3980">
        <v>2011</v>
      </c>
      <c r="D3980">
        <v>99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99</v>
      </c>
      <c r="L3980">
        <v>99</v>
      </c>
      <c r="M3980">
        <v>99</v>
      </c>
      <c r="N3980">
        <v>170</v>
      </c>
      <c r="O3980">
        <v>99</v>
      </c>
      <c r="P3980">
        <v>9999</v>
      </c>
      <c r="Q3980">
        <v>522</v>
      </c>
      <c r="R3980">
        <v>2836</v>
      </c>
      <c r="S3980">
        <v>2832</v>
      </c>
      <c r="T3980">
        <v>6.6070263721927116</v>
      </c>
      <c r="U3980">
        <v>8.0513732455812352</v>
      </c>
      <c r="V3980">
        <v>15.23448519040903</v>
      </c>
      <c r="W3980">
        <v>57.868997175141232</v>
      </c>
      <c r="X3980">
        <v>189.60268609596193</v>
      </c>
      <c r="Y3980">
        <v>174.75578279266554</v>
      </c>
      <c r="Z3980">
        <v>175.00261299435013</v>
      </c>
      <c r="AA3980">
        <v>2.8833990961104288</v>
      </c>
      <c r="AB3980">
        <v>4.3120019548637023</v>
      </c>
      <c r="AC3980">
        <v>-3.4092597704601038</v>
      </c>
    </row>
    <row r="3981" spans="1:29">
      <c r="A3981">
        <v>11</v>
      </c>
      <c r="B3981">
        <v>229</v>
      </c>
      <c r="C3981">
        <v>2011</v>
      </c>
      <c r="D3981">
        <v>99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99</v>
      </c>
      <c r="L3981">
        <v>99</v>
      </c>
      <c r="M3981">
        <v>99</v>
      </c>
      <c r="N3981">
        <v>180</v>
      </c>
      <c r="O3981">
        <v>99</v>
      </c>
      <c r="P3981">
        <v>9999</v>
      </c>
      <c r="Q3981">
        <v>483</v>
      </c>
      <c r="R3981">
        <v>2386</v>
      </c>
      <c r="S3981">
        <v>2384</v>
      </c>
      <c r="T3981">
        <v>5.5586618208927394</v>
      </c>
      <c r="U3981">
        <v>7.1591706195013041</v>
      </c>
      <c r="V3981">
        <v>14.575440067057841</v>
      </c>
      <c r="W3981">
        <v>57.059144295302005</v>
      </c>
      <c r="X3981">
        <v>200.2769859209418</v>
      </c>
      <c r="Y3981">
        <v>184.69710813076256</v>
      </c>
      <c r="Z3981">
        <v>184.85205536912727</v>
      </c>
      <c r="AA3981">
        <v>2.8744863802139844</v>
      </c>
      <c r="AB3981">
        <v>4.535128577458253</v>
      </c>
      <c r="AC3981">
        <v>-3.5045117516848001</v>
      </c>
    </row>
    <row r="3982" spans="1:29">
      <c r="A3982">
        <v>11</v>
      </c>
      <c r="B3982">
        <v>230</v>
      </c>
      <c r="C3982">
        <v>2011</v>
      </c>
      <c r="D3982">
        <v>99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99</v>
      </c>
      <c r="L3982">
        <v>99</v>
      </c>
      <c r="M3982">
        <v>99</v>
      </c>
      <c r="N3982">
        <v>190</v>
      </c>
      <c r="O3982">
        <v>99</v>
      </c>
      <c r="P3982">
        <v>9999</v>
      </c>
      <c r="Q3982">
        <v>443</v>
      </c>
      <c r="R3982">
        <v>1689</v>
      </c>
      <c r="S3982">
        <v>1685</v>
      </c>
      <c r="T3982">
        <v>3.9348616158792278</v>
      </c>
      <c r="U3982">
        <v>5.3281748324851561</v>
      </c>
      <c r="V3982">
        <v>14.084665482534044</v>
      </c>
      <c r="W3982">
        <v>56.073590504451055</v>
      </c>
      <c r="X3982">
        <v>210.88791985872504</v>
      </c>
      <c r="Y3982">
        <v>194.18542924807548</v>
      </c>
      <c r="Z3982">
        <v>194.64640356083063</v>
      </c>
      <c r="AA3982">
        <v>2.8704955481337762</v>
      </c>
      <c r="AB3982">
        <v>4.6636974657344119</v>
      </c>
      <c r="AC3982">
        <v>-7.5411236947640878</v>
      </c>
    </row>
    <row r="3983" spans="1:29">
      <c r="A3983">
        <v>11</v>
      </c>
      <c r="B3983">
        <v>231</v>
      </c>
      <c r="C3983">
        <v>2011</v>
      </c>
      <c r="D3983">
        <v>99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99</v>
      </c>
      <c r="L3983">
        <v>99</v>
      </c>
      <c r="M3983">
        <v>99</v>
      </c>
      <c r="N3983">
        <v>200</v>
      </c>
      <c r="O3983">
        <v>99</v>
      </c>
      <c r="P3983">
        <v>9999</v>
      </c>
      <c r="Q3983">
        <v>385</v>
      </c>
      <c r="R3983">
        <v>1123</v>
      </c>
      <c r="S3983">
        <v>1122</v>
      </c>
      <c r="T3983">
        <v>2.6162519802441526</v>
      </c>
      <c r="U3983">
        <v>3.7303489216330226</v>
      </c>
      <c r="V3983">
        <v>13.04986642920748</v>
      </c>
      <c r="W3983">
        <v>54.540106951871664</v>
      </c>
      <c r="X3983">
        <v>221.73098871329327</v>
      </c>
      <c r="Y3983">
        <v>204.4737310774708</v>
      </c>
      <c r="Z3983">
        <v>204.65597147950072</v>
      </c>
      <c r="AA3983">
        <v>2.8117155259607722</v>
      </c>
      <c r="AB3983">
        <v>5.1774823704408943</v>
      </c>
      <c r="AC3983">
        <v>-12.41621127790844</v>
      </c>
    </row>
    <row r="3984" spans="1:29">
      <c r="A3984">
        <v>11</v>
      </c>
      <c r="B3984">
        <v>232</v>
      </c>
      <c r="C3984">
        <v>2011</v>
      </c>
      <c r="D3984">
        <v>99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99</v>
      </c>
      <c r="L3984">
        <v>99</v>
      </c>
      <c r="M3984">
        <v>99</v>
      </c>
      <c r="N3984">
        <v>210</v>
      </c>
      <c r="O3984">
        <v>99</v>
      </c>
      <c r="P3984">
        <v>9999</v>
      </c>
      <c r="Q3984">
        <v>268</v>
      </c>
      <c r="R3984">
        <v>653</v>
      </c>
      <c r="S3984">
        <v>653</v>
      </c>
      <c r="T3984">
        <v>1.5212934488864038</v>
      </c>
      <c r="U3984">
        <v>2.2763926966433963</v>
      </c>
      <c r="V3984">
        <v>12.300153139356816</v>
      </c>
      <c r="W3984">
        <v>52.839203675344571</v>
      </c>
      <c r="X3984">
        <v>232.48777622739641</v>
      </c>
      <c r="Y3984">
        <v>214.58621745788673</v>
      </c>
      <c r="Z3984">
        <v>214.58621745788673</v>
      </c>
      <c r="AA3984">
        <v>2.8100334226293775</v>
      </c>
      <c r="AB3984">
        <v>5.4595991284204386</v>
      </c>
      <c r="AC3984">
        <v>-8.6847510674889463</v>
      </c>
    </row>
    <row r="3985" spans="1:29">
      <c r="A3985">
        <v>11</v>
      </c>
      <c r="B3985">
        <v>233</v>
      </c>
      <c r="C3985">
        <v>2011</v>
      </c>
      <c r="D3985">
        <v>99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99</v>
      </c>
      <c r="L3985">
        <v>99</v>
      </c>
      <c r="M3985">
        <v>99</v>
      </c>
      <c r="N3985">
        <v>220</v>
      </c>
      <c r="O3985">
        <v>99</v>
      </c>
      <c r="P3985">
        <v>9999</v>
      </c>
      <c r="Q3985">
        <v>194</v>
      </c>
      <c r="R3985">
        <v>366</v>
      </c>
      <c r="S3985">
        <v>366</v>
      </c>
      <c r="T3985">
        <v>0.85266983505731053</v>
      </c>
      <c r="U3985">
        <v>1.3338128799998312</v>
      </c>
      <c r="V3985">
        <v>11.019125683060109</v>
      </c>
      <c r="W3985">
        <v>51.72677595628415</v>
      </c>
      <c r="X3985">
        <v>243.04122338063675</v>
      </c>
      <c r="Y3985">
        <v>224.32704918032769</v>
      </c>
      <c r="Z3985">
        <v>224.32704918032769</v>
      </c>
      <c r="AA3985">
        <v>2.841458398114582</v>
      </c>
      <c r="AB3985">
        <v>5.9305354110130883</v>
      </c>
      <c r="AC3985">
        <v>-19.257001641798588</v>
      </c>
    </row>
    <row r="3986" spans="1:29">
      <c r="A3986">
        <v>11</v>
      </c>
      <c r="B3986">
        <v>234</v>
      </c>
      <c r="C3986">
        <v>2011</v>
      </c>
      <c r="D3986">
        <v>99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99</v>
      </c>
      <c r="L3986">
        <v>99</v>
      </c>
      <c r="M3986">
        <v>99</v>
      </c>
      <c r="N3986">
        <v>230</v>
      </c>
      <c r="O3986">
        <v>99</v>
      </c>
      <c r="P3986">
        <v>9999</v>
      </c>
      <c r="Q3986">
        <v>178</v>
      </c>
      <c r="R3986">
        <v>408</v>
      </c>
      <c r="S3986">
        <v>407</v>
      </c>
      <c r="T3986">
        <v>0.95051719317864147</v>
      </c>
      <c r="U3986">
        <v>1.6066457368853204</v>
      </c>
      <c r="V3986">
        <v>10.708333333333336</v>
      </c>
      <c r="W3986">
        <v>48.796068796068795</v>
      </c>
      <c r="X3986">
        <v>263.24565037282485</v>
      </c>
      <c r="Y3986">
        <v>242.39730392156844</v>
      </c>
      <c r="Z3986">
        <v>242.99287469287444</v>
      </c>
      <c r="AA3986">
        <v>12.82777998728135</v>
      </c>
      <c r="AB3986">
        <v>7.1570781977996756</v>
      </c>
      <c r="AC3986">
        <v>-27.123784204161232</v>
      </c>
    </row>
    <row r="3987" spans="1:29">
      <c r="A3987">
        <v>11</v>
      </c>
      <c r="B3987">
        <v>235</v>
      </c>
      <c r="C3987">
        <v>2010</v>
      </c>
      <c r="D3987">
        <v>99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99</v>
      </c>
      <c r="L3987">
        <v>99</v>
      </c>
      <c r="M3987">
        <v>99</v>
      </c>
      <c r="N3987">
        <v>60</v>
      </c>
      <c r="O3987">
        <v>99</v>
      </c>
      <c r="P3987">
        <v>9999</v>
      </c>
      <c r="Q3987">
        <v>24</v>
      </c>
      <c r="R3987">
        <v>26</v>
      </c>
      <c r="S3987">
        <v>24</v>
      </c>
      <c r="T3987">
        <v>6.1270177919170478E-2</v>
      </c>
      <c r="U3987">
        <v>2.422483371162534E-2</v>
      </c>
      <c r="V3987">
        <v>14.34615384615385</v>
      </c>
      <c r="W3987">
        <v>61.33333333333335</v>
      </c>
      <c r="X3987">
        <v>67.018084840403375</v>
      </c>
      <c r="Y3987">
        <v>56.857692307692304</v>
      </c>
      <c r="Z3987">
        <v>61.595833333333331</v>
      </c>
      <c r="AA3987">
        <v>7.8006131792457438</v>
      </c>
      <c r="AB3987">
        <v>3.3124344857251762</v>
      </c>
      <c r="AC3987">
        <v>-30.375033880143359</v>
      </c>
    </row>
    <row r="3988" spans="1:29">
      <c r="A3988">
        <v>11</v>
      </c>
      <c r="B3988">
        <v>236</v>
      </c>
      <c r="C3988">
        <v>2010</v>
      </c>
      <c r="D3988">
        <v>99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99</v>
      </c>
      <c r="L3988">
        <v>99</v>
      </c>
      <c r="M3988">
        <v>99</v>
      </c>
      <c r="N3988">
        <v>70</v>
      </c>
      <c r="O3988">
        <v>99</v>
      </c>
      <c r="P3988">
        <v>9999</v>
      </c>
      <c r="Q3988">
        <v>53</v>
      </c>
      <c r="R3988">
        <v>85</v>
      </c>
      <c r="S3988">
        <v>83</v>
      </c>
      <c r="T3988">
        <v>0.20030635088959592</v>
      </c>
      <c r="U3988">
        <v>0.1034426454742846</v>
      </c>
      <c r="V3988">
        <v>16.882352941176471</v>
      </c>
      <c r="W3988">
        <v>61.566265060240973</v>
      </c>
      <c r="X3988">
        <v>82.38608119304061</v>
      </c>
      <c r="Y3988">
        <v>74.264705882352928</v>
      </c>
      <c r="Z3988">
        <v>76.054216867469862</v>
      </c>
      <c r="AA3988">
        <v>2.9322593453914729</v>
      </c>
      <c r="AB3988">
        <v>2.8631130209454003</v>
      </c>
      <c r="AC3988">
        <v>-11.444633419723935</v>
      </c>
    </row>
    <row r="3989" spans="1:29">
      <c r="A3989">
        <v>11</v>
      </c>
      <c r="B3989">
        <v>237</v>
      </c>
      <c r="C3989">
        <v>2010</v>
      </c>
      <c r="D3989">
        <v>99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99</v>
      </c>
      <c r="L3989">
        <v>99</v>
      </c>
      <c r="M3989">
        <v>99</v>
      </c>
      <c r="N3989">
        <v>80</v>
      </c>
      <c r="O3989">
        <v>99</v>
      </c>
      <c r="P3989">
        <v>9999</v>
      </c>
      <c r="Q3989">
        <v>134</v>
      </c>
      <c r="R3989">
        <v>291</v>
      </c>
      <c r="S3989">
        <v>281</v>
      </c>
      <c r="T3989">
        <v>0.68575468363379299</v>
      </c>
      <c r="U3989">
        <v>0.39540736153777489</v>
      </c>
      <c r="V3989">
        <v>15.783505154639174</v>
      </c>
      <c r="W3989">
        <v>61.654804270462641</v>
      </c>
      <c r="X3989">
        <v>92.993860599494383</v>
      </c>
      <c r="Y3989">
        <v>82.918900343642591</v>
      </c>
      <c r="Z3989">
        <v>85.869750889679693</v>
      </c>
      <c r="AA3989">
        <v>2.7117989738544459</v>
      </c>
      <c r="AB3989">
        <v>2.9343444369836953</v>
      </c>
      <c r="AC3989">
        <v>-2.5909548180785236</v>
      </c>
    </row>
    <row r="3990" spans="1:29">
      <c r="A3990">
        <v>11</v>
      </c>
      <c r="B3990">
        <v>238</v>
      </c>
      <c r="C3990">
        <v>2010</v>
      </c>
      <c r="D3990">
        <v>99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99</v>
      </c>
      <c r="L3990">
        <v>99</v>
      </c>
      <c r="M3990">
        <v>99</v>
      </c>
      <c r="N3990">
        <v>90</v>
      </c>
      <c r="O3990">
        <v>99</v>
      </c>
      <c r="P3990">
        <v>9999</v>
      </c>
      <c r="Q3990">
        <v>265</v>
      </c>
      <c r="R3990">
        <v>834</v>
      </c>
      <c r="S3990">
        <v>815</v>
      </c>
      <c r="T3990">
        <v>1.9653587840226221</v>
      </c>
      <c r="U3990">
        <v>1.2798292804537612</v>
      </c>
      <c r="V3990">
        <v>15.633093525179859</v>
      </c>
      <c r="W3990">
        <v>61.633128834355858</v>
      </c>
      <c r="X3990">
        <v>103.82900613420412</v>
      </c>
      <c r="Y3990">
        <v>93.645683453237424</v>
      </c>
      <c r="Z3990">
        <v>95.828834355828235</v>
      </c>
      <c r="AA3990">
        <v>2.8426748814756402</v>
      </c>
      <c r="AB3990">
        <v>2.7792627175817226</v>
      </c>
      <c r="AC3990">
        <v>-2.1692781707877504</v>
      </c>
    </row>
    <row r="3991" spans="1:29">
      <c r="A3991">
        <v>11</v>
      </c>
      <c r="B3991">
        <v>239</v>
      </c>
      <c r="C3991">
        <v>2010</v>
      </c>
      <c r="D3991">
        <v>99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99</v>
      </c>
      <c r="L3991">
        <v>99</v>
      </c>
      <c r="M3991">
        <v>99</v>
      </c>
      <c r="N3991">
        <v>100</v>
      </c>
      <c r="O3991">
        <v>99</v>
      </c>
      <c r="P3991">
        <v>9999</v>
      </c>
      <c r="Q3991">
        <v>908</v>
      </c>
      <c r="R3991">
        <v>4280</v>
      </c>
      <c r="S3991">
        <v>4257</v>
      </c>
      <c r="T3991">
        <v>10.086013903617298</v>
      </c>
      <c r="U3991">
        <v>7.457415874701165</v>
      </c>
      <c r="V3991">
        <v>15.61121495327103</v>
      </c>
      <c r="W3991">
        <v>59.753817242189335</v>
      </c>
      <c r="X3991">
        <v>115.80697340043125</v>
      </c>
      <c r="Y3991">
        <v>106.32768691588778</v>
      </c>
      <c r="Z3991">
        <v>106.90216114634715</v>
      </c>
      <c r="AA3991">
        <v>2.3694595932017961</v>
      </c>
      <c r="AB3991">
        <v>3.416716098915856</v>
      </c>
      <c r="AC3991">
        <v>-20.490069063687621</v>
      </c>
    </row>
    <row r="3992" spans="1:29">
      <c r="A3992">
        <v>11</v>
      </c>
      <c r="B3992">
        <v>240</v>
      </c>
      <c r="C3992">
        <v>2010</v>
      </c>
      <c r="D3992">
        <v>99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99</v>
      </c>
      <c r="L3992">
        <v>99</v>
      </c>
      <c r="M3992">
        <v>99</v>
      </c>
      <c r="N3992">
        <v>110</v>
      </c>
      <c r="O3992">
        <v>99</v>
      </c>
      <c r="P3992">
        <v>9999</v>
      </c>
      <c r="Q3992">
        <v>1063</v>
      </c>
      <c r="R3992">
        <v>6889</v>
      </c>
      <c r="S3992">
        <v>6861</v>
      </c>
      <c r="T3992">
        <v>16.234240603275595</v>
      </c>
      <c r="U3992">
        <v>12.86706229459654</v>
      </c>
      <c r="V3992">
        <v>15.325301204819276</v>
      </c>
      <c r="W3992">
        <v>59.213379973764759</v>
      </c>
      <c r="X3992">
        <v>123.9945541017466</v>
      </c>
      <c r="Y3992">
        <v>113.9790390477568</v>
      </c>
      <c r="Z3992">
        <v>114.44419180877372</v>
      </c>
      <c r="AA3992">
        <v>2.8812609449114799</v>
      </c>
      <c r="AB3992">
        <v>3.5113992168022325</v>
      </c>
      <c r="AC3992">
        <v>7.2502185573602276</v>
      </c>
    </row>
    <row r="3993" spans="1:29">
      <c r="A3993">
        <v>11</v>
      </c>
      <c r="B3993">
        <v>241</v>
      </c>
      <c r="C3993">
        <v>2010</v>
      </c>
      <c r="D3993">
        <v>99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99</v>
      </c>
      <c r="L3993">
        <v>99</v>
      </c>
      <c r="M3993">
        <v>99</v>
      </c>
      <c r="N3993">
        <v>120</v>
      </c>
      <c r="O3993">
        <v>99</v>
      </c>
      <c r="P3993">
        <v>9999</v>
      </c>
      <c r="Q3993">
        <v>782</v>
      </c>
      <c r="R3993">
        <v>4764</v>
      </c>
      <c r="S3993">
        <v>4751</v>
      </c>
      <c r="T3993">
        <v>11.2265818310357</v>
      </c>
      <c r="U3993">
        <v>9.7300012252361512</v>
      </c>
      <c r="V3993">
        <v>15.33774139378674</v>
      </c>
      <c r="W3993">
        <v>59.596926962744689</v>
      </c>
      <c r="X3993">
        <v>135.40070754566815</v>
      </c>
      <c r="Y3993">
        <v>124.63583123425704</v>
      </c>
      <c r="Z3993">
        <v>124.97686802778378</v>
      </c>
      <c r="AA3993">
        <v>2.9210443444637528</v>
      </c>
      <c r="AB3993">
        <v>3.629758292326807</v>
      </c>
      <c r="AC3993">
        <v>-0.53480202160570622</v>
      </c>
    </row>
    <row r="3994" spans="1:29">
      <c r="A3994">
        <v>11</v>
      </c>
      <c r="B3994">
        <v>242</v>
      </c>
      <c r="C3994">
        <v>2010</v>
      </c>
      <c r="D3994">
        <v>99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99</v>
      </c>
      <c r="L3994">
        <v>99</v>
      </c>
      <c r="M3994">
        <v>99</v>
      </c>
      <c r="N3994">
        <v>130</v>
      </c>
      <c r="O3994">
        <v>99</v>
      </c>
      <c r="P3994">
        <v>9999</v>
      </c>
      <c r="Q3994">
        <v>711</v>
      </c>
      <c r="R3994">
        <v>4388</v>
      </c>
      <c r="S3994">
        <v>4376</v>
      </c>
      <c r="T3994">
        <v>10.340520796512314</v>
      </c>
      <c r="U3994">
        <v>9.6782233675086182</v>
      </c>
      <c r="V3994">
        <v>15.095487693710117</v>
      </c>
      <c r="W3994">
        <v>59.265996343692883</v>
      </c>
      <c r="X3994">
        <v>146.22542420923398</v>
      </c>
      <c r="Y3994">
        <v>134.59557885141311</v>
      </c>
      <c r="Z3994">
        <v>134.96467093235853</v>
      </c>
      <c r="AA3994">
        <v>2.9109159950238279</v>
      </c>
      <c r="AB3994">
        <v>3.7957562014379178</v>
      </c>
      <c r="AC3994">
        <v>-4.7715204226991688</v>
      </c>
    </row>
    <row r="3995" spans="1:29">
      <c r="A3995">
        <v>11</v>
      </c>
      <c r="B3995">
        <v>243</v>
      </c>
      <c r="C3995">
        <v>2010</v>
      </c>
      <c r="D3995">
        <v>99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99</v>
      </c>
      <c r="L3995">
        <v>99</v>
      </c>
      <c r="M3995">
        <v>99</v>
      </c>
      <c r="N3995">
        <v>140</v>
      </c>
      <c r="O3995">
        <v>99</v>
      </c>
      <c r="P3995">
        <v>9999</v>
      </c>
      <c r="Q3995">
        <v>678</v>
      </c>
      <c r="R3995">
        <v>4238</v>
      </c>
      <c r="S3995">
        <v>4234</v>
      </c>
      <c r="T3995">
        <v>9.9870390008247902</v>
      </c>
      <c r="U3995">
        <v>10.061130269126069</v>
      </c>
      <c r="V3995">
        <v>15.2555450684285</v>
      </c>
      <c r="W3995">
        <v>58.92914501653285</v>
      </c>
      <c r="X3995">
        <v>157.11040081560975</v>
      </c>
      <c r="Y3995">
        <v>144.87304624823085</v>
      </c>
      <c r="Z3995">
        <v>145.00991261218758</v>
      </c>
      <c r="AA3995">
        <v>2.8802773899373713</v>
      </c>
      <c r="AB3995">
        <v>4.0942700927152442</v>
      </c>
      <c r="AC3995">
        <v>-3.4122889165876087</v>
      </c>
    </row>
    <row r="3996" spans="1:29">
      <c r="A3996">
        <v>11</v>
      </c>
      <c r="B3996">
        <v>244</v>
      </c>
      <c r="C3996">
        <v>2010</v>
      </c>
      <c r="D3996">
        <v>99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99</v>
      </c>
      <c r="L3996">
        <v>99</v>
      </c>
      <c r="M3996">
        <v>99</v>
      </c>
      <c r="N3996">
        <v>150</v>
      </c>
      <c r="O3996">
        <v>99</v>
      </c>
      <c r="P3996">
        <v>9999</v>
      </c>
      <c r="Q3996">
        <v>666</v>
      </c>
      <c r="R3996">
        <v>3863</v>
      </c>
      <c r="S3996">
        <v>3858</v>
      </c>
      <c r="T3996">
        <v>9.1033345116059881</v>
      </c>
      <c r="U3996">
        <v>9.796694488256481</v>
      </c>
      <c r="V3996">
        <v>14.749158684959871</v>
      </c>
      <c r="W3996">
        <v>58.548211508553649</v>
      </c>
      <c r="X3996">
        <v>167.8848053974302</v>
      </c>
      <c r="Y3996">
        <v>154.7592544654417</v>
      </c>
      <c r="Z3996">
        <v>154.95982374287223</v>
      </c>
      <c r="AA3996">
        <v>2.9105888394570614</v>
      </c>
      <c r="AB3996">
        <v>4.2259760011276333</v>
      </c>
      <c r="AC3996">
        <v>-4.1894037408272222</v>
      </c>
    </row>
    <row r="3997" spans="1:29">
      <c r="A3997">
        <v>11</v>
      </c>
      <c r="B3997">
        <v>245</v>
      </c>
      <c r="C3997">
        <v>2010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99</v>
      </c>
      <c r="L3997">
        <v>99</v>
      </c>
      <c r="M3997">
        <v>99</v>
      </c>
      <c r="N3997">
        <v>160</v>
      </c>
      <c r="O3997">
        <v>99</v>
      </c>
      <c r="P3997">
        <v>9999</v>
      </c>
      <c r="Q3997">
        <v>652</v>
      </c>
      <c r="R3997">
        <v>3425</v>
      </c>
      <c r="S3997">
        <v>3424</v>
      </c>
      <c r="T3997">
        <v>8.0711676681984237</v>
      </c>
      <c r="U3997">
        <v>9.2541568625775756</v>
      </c>
      <c r="V3997">
        <v>14.432700729927001</v>
      </c>
      <c r="W3997">
        <v>58.002044392523366</v>
      </c>
      <c r="X3997">
        <v>178.68995895643388</v>
      </c>
      <c r="Y3997">
        <v>164.88382481751844</v>
      </c>
      <c r="Z3997">
        <v>164.93198014018705</v>
      </c>
      <c r="AA3997">
        <v>2.9139112127318398</v>
      </c>
      <c r="AB3997">
        <v>4.3881806022575436</v>
      </c>
      <c r="AC3997">
        <v>-0.36870002493449539</v>
      </c>
    </row>
    <row r="3998" spans="1:29">
      <c r="A3998">
        <v>11</v>
      </c>
      <c r="B3998">
        <v>246</v>
      </c>
      <c r="C3998">
        <v>2010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99</v>
      </c>
      <c r="L3998">
        <v>99</v>
      </c>
      <c r="M3998">
        <v>99</v>
      </c>
      <c r="N3998">
        <v>170</v>
      </c>
      <c r="O3998">
        <v>99</v>
      </c>
      <c r="P3998">
        <v>9999</v>
      </c>
      <c r="Q3998">
        <v>611</v>
      </c>
      <c r="R3998">
        <v>2871</v>
      </c>
      <c r="S3998">
        <v>2861</v>
      </c>
      <c r="T3998">
        <v>6.7656415694591718</v>
      </c>
      <c r="U3998">
        <v>8.2020144721480381</v>
      </c>
      <c r="V3998">
        <v>14.095437129919889</v>
      </c>
      <c r="W3998">
        <v>57.403704998252351</v>
      </c>
      <c r="X3998">
        <v>189.54396205488953</v>
      </c>
      <c r="Y3998">
        <v>174.33681644026495</v>
      </c>
      <c r="Z3998">
        <v>174.94617266689991</v>
      </c>
      <c r="AA3998">
        <v>2.8581977117621129</v>
      </c>
      <c r="AB3998">
        <v>4.4958608765927561</v>
      </c>
      <c r="AC3998">
        <v>-6.8399197358245996</v>
      </c>
    </row>
    <row r="3999" spans="1:29">
      <c r="A3999">
        <v>11</v>
      </c>
      <c r="B3999">
        <v>247</v>
      </c>
      <c r="C3999">
        <v>2010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99</v>
      </c>
      <c r="L3999">
        <v>99</v>
      </c>
      <c r="M3999">
        <v>99</v>
      </c>
      <c r="N3999">
        <v>180</v>
      </c>
      <c r="O3999">
        <v>99</v>
      </c>
      <c r="P3999">
        <v>9999</v>
      </c>
      <c r="Q3999">
        <v>578</v>
      </c>
      <c r="R3999">
        <v>2290</v>
      </c>
      <c r="S3999">
        <v>2288</v>
      </c>
      <c r="T3999">
        <v>5.3964887474961714</v>
      </c>
      <c r="U3999">
        <v>6.9318256365786244</v>
      </c>
      <c r="V3999">
        <v>13.506113537117905</v>
      </c>
      <c r="W3999">
        <v>56.312062937062947</v>
      </c>
      <c r="X3999">
        <v>200.30293281354221</v>
      </c>
      <c r="Y3999">
        <v>184.72000000000003</v>
      </c>
      <c r="Z3999">
        <v>184.88146853146847</v>
      </c>
      <c r="AA3999">
        <v>2.9058172202422954</v>
      </c>
      <c r="AB3999">
        <v>4.6888867208915936</v>
      </c>
      <c r="AC3999">
        <v>-5.755957654979774</v>
      </c>
    </row>
    <row r="4000" spans="1:29">
      <c r="A4000">
        <v>11</v>
      </c>
      <c r="B4000">
        <v>248</v>
      </c>
      <c r="C4000">
        <v>2010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99</v>
      </c>
      <c r="L4000">
        <v>99</v>
      </c>
      <c r="M4000">
        <v>99</v>
      </c>
      <c r="N4000">
        <v>190</v>
      </c>
      <c r="O4000">
        <v>99</v>
      </c>
      <c r="P4000">
        <v>9999</v>
      </c>
      <c r="Q4000">
        <v>525</v>
      </c>
      <c r="R4000">
        <v>1732</v>
      </c>
      <c r="S4000">
        <v>1732</v>
      </c>
      <c r="T4000">
        <v>4.0815364675385872</v>
      </c>
      <c r="U4000">
        <v>5.5277848854824061</v>
      </c>
      <c r="V4000">
        <v>12.748845265588916</v>
      </c>
      <c r="W4000">
        <v>54.961316397228622</v>
      </c>
      <c r="X4000">
        <v>211.01013614105983</v>
      </c>
      <c r="Y4000">
        <v>194.7623556581986</v>
      </c>
      <c r="Z4000">
        <v>194.7623556581986</v>
      </c>
      <c r="AA4000">
        <v>2.8894553844193998</v>
      </c>
      <c r="AB4000">
        <v>5.074753443914406</v>
      </c>
      <c r="AC4000">
        <v>-6.2284334825723349</v>
      </c>
    </row>
    <row r="4001" spans="1:29">
      <c r="A4001">
        <v>11</v>
      </c>
      <c r="B4001">
        <v>249</v>
      </c>
      <c r="C4001">
        <v>2010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99</v>
      </c>
      <c r="L4001">
        <v>99</v>
      </c>
      <c r="M4001">
        <v>99</v>
      </c>
      <c r="N4001">
        <v>200</v>
      </c>
      <c r="O4001">
        <v>99</v>
      </c>
      <c r="P4001">
        <v>9999</v>
      </c>
      <c r="Q4001">
        <v>431</v>
      </c>
      <c r="R4001">
        <v>1124</v>
      </c>
      <c r="S4001">
        <v>1124</v>
      </c>
      <c r="T4001">
        <v>2.6487569223518315</v>
      </c>
      <c r="U4001">
        <v>3.7689682246430176</v>
      </c>
      <c r="V4001">
        <v>11.864768683274022</v>
      </c>
      <c r="W4001">
        <v>53.662811387900355</v>
      </c>
      <c r="X4001">
        <v>221.69517240315764</v>
      </c>
      <c r="Y4001">
        <v>204.62464412811389</v>
      </c>
      <c r="Z4001">
        <v>204.62464412811389</v>
      </c>
      <c r="AA4001">
        <v>2.8338333628079178</v>
      </c>
      <c r="AB4001">
        <v>5.4711476734576756</v>
      </c>
      <c r="AC4001">
        <v>-5.703609657247835</v>
      </c>
    </row>
    <row r="4002" spans="1:29">
      <c r="A4002">
        <v>11</v>
      </c>
      <c r="B4002">
        <v>250</v>
      </c>
      <c r="C4002">
        <v>2010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99</v>
      </c>
      <c r="L4002">
        <v>99</v>
      </c>
      <c r="M4002">
        <v>99</v>
      </c>
      <c r="N4002">
        <v>210</v>
      </c>
      <c r="O4002">
        <v>99</v>
      </c>
      <c r="P4002">
        <v>9999</v>
      </c>
      <c r="Q4002">
        <v>327</v>
      </c>
      <c r="R4002">
        <v>647</v>
      </c>
      <c r="S4002">
        <v>647</v>
      </c>
      <c r="T4002">
        <v>1.5246848120655121</v>
      </c>
      <c r="U4002">
        <v>2.2770049119582474</v>
      </c>
      <c r="V4002">
        <v>10.947449768160739</v>
      </c>
      <c r="W4002">
        <v>52.046367851622882</v>
      </c>
      <c r="X4002">
        <v>232.68037663622957</v>
      </c>
      <c r="Y4002">
        <v>214.76398763523963</v>
      </c>
      <c r="Z4002">
        <v>214.76398763523963</v>
      </c>
      <c r="AA4002">
        <v>2.942890448432415</v>
      </c>
      <c r="AB4002">
        <v>5.7657262886766354</v>
      </c>
      <c r="AC4002">
        <v>-8.7502217452623618</v>
      </c>
    </row>
    <row r="4003" spans="1:29">
      <c r="A4003">
        <v>11</v>
      </c>
      <c r="B4003">
        <v>251</v>
      </c>
      <c r="C4003">
        <v>2010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99</v>
      </c>
      <c r="L4003">
        <v>99</v>
      </c>
      <c r="M4003">
        <v>99</v>
      </c>
      <c r="N4003">
        <v>220</v>
      </c>
      <c r="O4003">
        <v>99</v>
      </c>
      <c r="P4003">
        <v>9999</v>
      </c>
      <c r="Q4003">
        <v>220</v>
      </c>
      <c r="R4003">
        <v>350</v>
      </c>
      <c r="S4003">
        <v>350</v>
      </c>
      <c r="T4003">
        <v>0.82479085660421858</v>
      </c>
      <c r="U4003">
        <v>1.2877818691030547</v>
      </c>
      <c r="V4003">
        <v>10.325714285714282</v>
      </c>
      <c r="W4003">
        <v>51.04</v>
      </c>
      <c r="X4003">
        <v>243.26203374090684</v>
      </c>
      <c r="Y4003">
        <v>224.53085714285712</v>
      </c>
      <c r="Z4003">
        <v>224.53085714285712</v>
      </c>
      <c r="AA4003">
        <v>2.8788126237096638</v>
      </c>
      <c r="AB4003">
        <v>6.3008933606955546</v>
      </c>
      <c r="AC4003">
        <v>-0.75184109416502309</v>
      </c>
    </row>
    <row r="4004" spans="1:29">
      <c r="A4004">
        <v>11</v>
      </c>
      <c r="B4004">
        <v>252</v>
      </c>
      <c r="C4004">
        <v>2010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99</v>
      </c>
      <c r="L4004">
        <v>99</v>
      </c>
      <c r="M4004">
        <v>99</v>
      </c>
      <c r="N4004">
        <v>230</v>
      </c>
      <c r="O4004">
        <v>99</v>
      </c>
      <c r="P4004">
        <v>9999</v>
      </c>
      <c r="Q4004">
        <v>181</v>
      </c>
      <c r="R4004">
        <v>338</v>
      </c>
      <c r="S4004">
        <v>338</v>
      </c>
      <c r="T4004">
        <v>0.79651231294921632</v>
      </c>
      <c r="U4004">
        <v>1.3570314969065842</v>
      </c>
      <c r="V4004">
        <v>7.955621301775146</v>
      </c>
      <c r="W4004">
        <v>46.795857988165686</v>
      </c>
      <c r="X4004">
        <v>265.44423573759337</v>
      </c>
      <c r="Y4004">
        <v>245.00502958579875</v>
      </c>
      <c r="Z4004">
        <v>245.00502958579875</v>
      </c>
      <c r="AA4004">
        <v>48.911664774720009</v>
      </c>
      <c r="AB4004">
        <v>6.6534935880767421</v>
      </c>
      <c r="AC4004">
        <v>6.0437802242881444</v>
      </c>
    </row>
    <row r="4005" spans="1:29">
      <c r="A4005">
        <v>11</v>
      </c>
      <c r="B4005">
        <v>253</v>
      </c>
      <c r="C4005">
        <v>2009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99</v>
      </c>
      <c r="L4005">
        <v>99</v>
      </c>
      <c r="M4005">
        <v>99</v>
      </c>
      <c r="N4005">
        <v>60</v>
      </c>
      <c r="O4005">
        <v>99</v>
      </c>
      <c r="P4005">
        <v>9999</v>
      </c>
      <c r="Q4005">
        <v>13</v>
      </c>
      <c r="R4005">
        <v>22</v>
      </c>
      <c r="S4005">
        <v>21</v>
      </c>
      <c r="T4005">
        <v>4.9925112331502736E-2</v>
      </c>
      <c r="U4005">
        <v>1.8660418645175553E-2</v>
      </c>
      <c r="V4005">
        <v>31</v>
      </c>
      <c r="W4005">
        <v>58.428571428571438</v>
      </c>
      <c r="X4005">
        <v>62.50861814242095</v>
      </c>
      <c r="Y4005">
        <v>54.109090909090916</v>
      </c>
      <c r="Z4005">
        <v>56.685714285714305</v>
      </c>
      <c r="AA4005">
        <v>8.2633030242601748</v>
      </c>
      <c r="AB4005">
        <v>5.3324829253978638</v>
      </c>
      <c r="AC4005">
        <v>18.720484160763323</v>
      </c>
    </row>
    <row r="4006" spans="1:29">
      <c r="A4006">
        <v>11</v>
      </c>
      <c r="B4006">
        <v>254</v>
      </c>
      <c r="C4006">
        <v>2009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99</v>
      </c>
      <c r="L4006">
        <v>99</v>
      </c>
      <c r="M4006">
        <v>99</v>
      </c>
      <c r="N4006">
        <v>70</v>
      </c>
      <c r="O4006">
        <v>99</v>
      </c>
      <c r="P4006">
        <v>9999</v>
      </c>
      <c r="Q4006">
        <v>59</v>
      </c>
      <c r="R4006">
        <v>78</v>
      </c>
      <c r="S4006">
        <v>75</v>
      </c>
      <c r="T4006">
        <v>0.17700721644805523</v>
      </c>
      <c r="U4006">
        <v>9.0030563176106096E-2</v>
      </c>
      <c r="V4006">
        <v>26.269230769230756</v>
      </c>
      <c r="W4006">
        <v>60.28</v>
      </c>
      <c r="X4006">
        <v>82.841625691029805</v>
      </c>
      <c r="Y4006">
        <v>73.632051282051265</v>
      </c>
      <c r="Z4006">
        <v>76.577333333333314</v>
      </c>
      <c r="AA4006">
        <v>2.5091604616332219</v>
      </c>
      <c r="AB4006">
        <v>3.4314622733367286</v>
      </c>
      <c r="AC4006">
        <v>-3.0853725098800373</v>
      </c>
    </row>
    <row r="4007" spans="1:29">
      <c r="A4007">
        <v>11</v>
      </c>
      <c r="B4007">
        <v>255</v>
      </c>
      <c r="C4007">
        <v>2009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99</v>
      </c>
      <c r="L4007">
        <v>99</v>
      </c>
      <c r="M4007">
        <v>99</v>
      </c>
      <c r="N4007">
        <v>80</v>
      </c>
      <c r="O4007">
        <v>99</v>
      </c>
      <c r="P4007">
        <v>9999</v>
      </c>
      <c r="Q4007">
        <v>149</v>
      </c>
      <c r="R4007">
        <v>294</v>
      </c>
      <c r="S4007">
        <v>288</v>
      </c>
      <c r="T4007">
        <v>0.66718104661190036</v>
      </c>
      <c r="U4007">
        <v>0.38880261388823906</v>
      </c>
      <c r="V4007">
        <v>20.217687074829936</v>
      </c>
      <c r="W4007">
        <v>60.857638888888879</v>
      </c>
      <c r="X4007">
        <v>93.31741363934519</v>
      </c>
      <c r="Y4007">
        <v>84.363265306122386</v>
      </c>
      <c r="Z4007">
        <v>86.120833333333252</v>
      </c>
      <c r="AA4007">
        <v>2.840893712082706</v>
      </c>
      <c r="AB4007">
        <v>3.4766898341572374</v>
      </c>
      <c r="AC4007">
        <v>3.4541210674477751</v>
      </c>
    </row>
    <row r="4008" spans="1:29">
      <c r="A4008">
        <v>11</v>
      </c>
      <c r="B4008">
        <v>256</v>
      </c>
      <c r="C4008">
        <v>2009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99</v>
      </c>
      <c r="L4008">
        <v>99</v>
      </c>
      <c r="M4008">
        <v>99</v>
      </c>
      <c r="N4008">
        <v>90</v>
      </c>
      <c r="O4008">
        <v>99</v>
      </c>
      <c r="P4008">
        <v>9999</v>
      </c>
      <c r="Q4008">
        <v>306</v>
      </c>
      <c r="R4008">
        <v>857</v>
      </c>
      <c r="S4008">
        <v>831</v>
      </c>
      <c r="T4008">
        <v>1.9448100576408121</v>
      </c>
      <c r="U4008">
        <v>1.2502841034630556</v>
      </c>
      <c r="V4008">
        <v>22.233372228704781</v>
      </c>
      <c r="W4008">
        <v>60.779783393501774</v>
      </c>
      <c r="X4008">
        <v>103.9783264708075</v>
      </c>
      <c r="Y4008">
        <v>93.067794632438819</v>
      </c>
      <c r="Z4008">
        <v>95.979663056558437</v>
      </c>
      <c r="AA4008">
        <v>2.7533037382222325</v>
      </c>
      <c r="AB4008">
        <v>3.101317673649282</v>
      </c>
      <c r="AC4008">
        <v>-11.33940631923037</v>
      </c>
    </row>
    <row r="4009" spans="1:29">
      <c r="A4009">
        <v>11</v>
      </c>
      <c r="B4009">
        <v>257</v>
      </c>
      <c r="C4009">
        <v>2009</v>
      </c>
      <c r="D4009">
        <v>99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99</v>
      </c>
      <c r="L4009">
        <v>99</v>
      </c>
      <c r="M4009">
        <v>99</v>
      </c>
      <c r="N4009">
        <v>100</v>
      </c>
      <c r="O4009">
        <v>99</v>
      </c>
      <c r="P4009">
        <v>9999</v>
      </c>
      <c r="Q4009">
        <v>917</v>
      </c>
      <c r="R4009">
        <v>3902</v>
      </c>
      <c r="S4009">
        <v>3886</v>
      </c>
      <c r="T4009">
        <v>8.8548994689783491</v>
      </c>
      <c r="U4009">
        <v>6.5107790174565556</v>
      </c>
      <c r="V4009">
        <v>16.868528959507941</v>
      </c>
      <c r="W4009">
        <v>58.926402470406607</v>
      </c>
      <c r="X4009">
        <v>115.78841419768077</v>
      </c>
      <c r="Y4009">
        <v>106.44302921578711</v>
      </c>
      <c r="Z4009">
        <v>106.8812918167785</v>
      </c>
      <c r="AA4009">
        <v>2.4669023665997778</v>
      </c>
      <c r="AB4009">
        <v>3.438413046533769</v>
      </c>
      <c r="AC4009">
        <v>-22.178154190959017</v>
      </c>
    </row>
    <row r="4010" spans="1:29">
      <c r="A4010">
        <v>11</v>
      </c>
      <c r="B4010">
        <v>258</v>
      </c>
      <c r="C4010">
        <v>2009</v>
      </c>
      <c r="D4010">
        <v>99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99</v>
      </c>
      <c r="L4010">
        <v>99</v>
      </c>
      <c r="M4010">
        <v>99</v>
      </c>
      <c r="N4010">
        <v>110</v>
      </c>
      <c r="O4010">
        <v>99</v>
      </c>
      <c r="P4010">
        <v>9999</v>
      </c>
      <c r="Q4010">
        <v>1049</v>
      </c>
      <c r="R4010">
        <v>7164</v>
      </c>
      <c r="S4010">
        <v>7143</v>
      </c>
      <c r="T4010">
        <v>16.257432033767525</v>
      </c>
      <c r="U4010">
        <v>12.843947029053298</v>
      </c>
      <c r="V4010">
        <v>16.2751256281407</v>
      </c>
      <c r="W4010">
        <v>58.418451630967397</v>
      </c>
      <c r="X4010">
        <v>124.28010704781852</v>
      </c>
      <c r="Y4010">
        <v>114.37061697375736</v>
      </c>
      <c r="Z4010">
        <v>114.70685986280242</v>
      </c>
      <c r="AA4010">
        <v>2.8895618958747122</v>
      </c>
      <c r="AB4010">
        <v>3.5850547664089847</v>
      </c>
      <c r="AC4010">
        <v>-0.61733595944561714</v>
      </c>
    </row>
    <row r="4011" spans="1:29">
      <c r="A4011">
        <v>11</v>
      </c>
      <c r="B4011">
        <v>259</v>
      </c>
      <c r="C4011">
        <v>2009</v>
      </c>
      <c r="D4011">
        <v>99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99</v>
      </c>
      <c r="L4011">
        <v>99</v>
      </c>
      <c r="M4011">
        <v>99</v>
      </c>
      <c r="N4011">
        <v>120</v>
      </c>
      <c r="O4011">
        <v>99</v>
      </c>
      <c r="P4011">
        <v>9999</v>
      </c>
      <c r="Q4011">
        <v>816</v>
      </c>
      <c r="R4011">
        <v>5385</v>
      </c>
      <c r="S4011">
        <v>5372</v>
      </c>
      <c r="T4011">
        <v>12.220305904779199</v>
      </c>
      <c r="U4011">
        <v>10.521094855544852</v>
      </c>
      <c r="V4011">
        <v>16.1886722376973</v>
      </c>
      <c r="W4011">
        <v>58.469843633656019</v>
      </c>
      <c r="X4011">
        <v>135.36222261790223</v>
      </c>
      <c r="Y4011">
        <v>124.6369359331475</v>
      </c>
      <c r="Z4011">
        <v>124.93855174981373</v>
      </c>
      <c r="AA4011">
        <v>2.8792607694906991</v>
      </c>
      <c r="AB4011">
        <v>3.7784442372728257</v>
      </c>
      <c r="AC4011">
        <v>-0.2893513030123076</v>
      </c>
    </row>
    <row r="4012" spans="1:29">
      <c r="A4012">
        <v>11</v>
      </c>
      <c r="B4012">
        <v>260</v>
      </c>
      <c r="C4012">
        <v>2009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130</v>
      </c>
      <c r="O4012">
        <v>99</v>
      </c>
      <c r="P4012">
        <v>9999</v>
      </c>
      <c r="Q4012">
        <v>763</v>
      </c>
      <c r="R4012">
        <v>4614</v>
      </c>
      <c r="S4012">
        <v>4603</v>
      </c>
      <c r="T4012">
        <v>10.4706576498888</v>
      </c>
      <c r="U4012">
        <v>9.7403309631539923</v>
      </c>
      <c r="V4012">
        <v>16.260078023407029</v>
      </c>
      <c r="W4012">
        <v>58.366065609385196</v>
      </c>
      <c r="X4012">
        <v>146.24925036196339</v>
      </c>
      <c r="Y4012">
        <v>134.66900736887763</v>
      </c>
      <c r="Z4012">
        <v>134.99083206604422</v>
      </c>
      <c r="AA4012">
        <v>2.8947529116492792</v>
      </c>
      <c r="AB4012">
        <v>3.9938628633157527</v>
      </c>
      <c r="AC4012">
        <v>-2.3493728522094783</v>
      </c>
    </row>
    <row r="4013" spans="1:29">
      <c r="A4013">
        <v>11</v>
      </c>
      <c r="B4013">
        <v>261</v>
      </c>
      <c r="C4013">
        <v>2009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140</v>
      </c>
      <c r="O4013">
        <v>99</v>
      </c>
      <c r="P4013">
        <v>9999</v>
      </c>
      <c r="Q4013">
        <v>736</v>
      </c>
      <c r="R4013">
        <v>4178</v>
      </c>
      <c r="S4013">
        <v>4168</v>
      </c>
      <c r="T4013">
        <v>9.4812326964099292</v>
      </c>
      <c r="U4013">
        <v>9.4719604715147607</v>
      </c>
      <c r="V4013">
        <v>16.007898516036377</v>
      </c>
      <c r="W4013">
        <v>58.105086372360851</v>
      </c>
      <c r="X4013">
        <v>157.07150440293125</v>
      </c>
      <c r="Y4013">
        <v>144.62486835806556</v>
      </c>
      <c r="Z4013">
        <v>144.9718570057577</v>
      </c>
      <c r="AA4013">
        <v>2.901520583350341</v>
      </c>
      <c r="AB4013">
        <v>4.1930379462899285</v>
      </c>
      <c r="AC4013">
        <v>-4.8456678397486179</v>
      </c>
    </row>
    <row r="4014" spans="1:29">
      <c r="A4014">
        <v>11</v>
      </c>
      <c r="B4014">
        <v>262</v>
      </c>
      <c r="C4014">
        <v>2009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150</v>
      </c>
      <c r="O4014">
        <v>99</v>
      </c>
      <c r="P4014">
        <v>9999</v>
      </c>
      <c r="Q4014">
        <v>744</v>
      </c>
      <c r="R4014">
        <v>3871</v>
      </c>
      <c r="S4014">
        <v>3864</v>
      </c>
      <c r="T4014">
        <v>8.7845504470566897</v>
      </c>
      <c r="U4014">
        <v>9.3875857207103106</v>
      </c>
      <c r="V4014">
        <v>15.508654094549216</v>
      </c>
      <c r="W4014">
        <v>57.704968944099377</v>
      </c>
      <c r="X4014">
        <v>167.91081724734246</v>
      </c>
      <c r="Y4014">
        <v>154.70426246447937</v>
      </c>
      <c r="Z4014">
        <v>154.98452380952372</v>
      </c>
      <c r="AA4014">
        <v>2.8904477203090582</v>
      </c>
      <c r="AB4014">
        <v>4.3660079018521998</v>
      </c>
      <c r="AC4014">
        <v>-3.4972360997836525</v>
      </c>
    </row>
    <row r="4015" spans="1:29">
      <c r="A4015">
        <v>11</v>
      </c>
      <c r="B4015">
        <v>263</v>
      </c>
      <c r="C4015">
        <v>2009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160</v>
      </c>
      <c r="O4015">
        <v>99</v>
      </c>
      <c r="P4015">
        <v>9999</v>
      </c>
      <c r="Q4015">
        <v>700</v>
      </c>
      <c r="R4015">
        <v>3514</v>
      </c>
      <c r="S4015">
        <v>3501</v>
      </c>
      <c r="T4015">
        <v>7.974402033313666</v>
      </c>
      <c r="U4015">
        <v>9.0542047383073143</v>
      </c>
      <c r="V4015">
        <v>15.292544109277179</v>
      </c>
      <c r="W4015">
        <v>56.964867180805491</v>
      </c>
      <c r="X4015">
        <v>178.74300661461859</v>
      </c>
      <c r="Y4015">
        <v>164.36906659077999</v>
      </c>
      <c r="Z4015">
        <v>164.97940588403341</v>
      </c>
      <c r="AA4015">
        <v>2.9181212024484009</v>
      </c>
      <c r="AB4015">
        <v>4.4887965096968578</v>
      </c>
      <c r="AC4015">
        <v>-4.9657188661802687</v>
      </c>
    </row>
    <row r="4016" spans="1:29">
      <c r="A4016">
        <v>11</v>
      </c>
      <c r="B4016">
        <v>264</v>
      </c>
      <c r="C4016">
        <v>2009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170</v>
      </c>
      <c r="O4016">
        <v>99</v>
      </c>
      <c r="P4016">
        <v>9999</v>
      </c>
      <c r="Q4016">
        <v>676</v>
      </c>
      <c r="R4016">
        <v>2990</v>
      </c>
      <c r="S4016">
        <v>2987</v>
      </c>
      <c r="T4016">
        <v>6.7852766305087826</v>
      </c>
      <c r="U4016">
        <v>8.1929740608110553</v>
      </c>
      <c r="V4016">
        <v>14.297993311036787</v>
      </c>
      <c r="W4016">
        <v>56.271509876129912</v>
      </c>
      <c r="X4016">
        <v>189.57308036539277</v>
      </c>
      <c r="Y4016">
        <v>174.80020066889648</v>
      </c>
      <c r="Z4016">
        <v>174.97576163374637</v>
      </c>
      <c r="AA4016">
        <v>2.8664753031471761</v>
      </c>
      <c r="AB4016">
        <v>4.7009250345296172</v>
      </c>
      <c r="AC4016">
        <v>-4.0127688388340061</v>
      </c>
    </row>
    <row r="4017" spans="1:29">
      <c r="A4017">
        <v>11</v>
      </c>
      <c r="B4017">
        <v>265</v>
      </c>
      <c r="C4017">
        <v>2009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180</v>
      </c>
      <c r="O4017">
        <v>99</v>
      </c>
      <c r="P4017">
        <v>9999</v>
      </c>
      <c r="Q4017">
        <v>633</v>
      </c>
      <c r="R4017">
        <v>2482</v>
      </c>
      <c r="S4017">
        <v>2479</v>
      </c>
      <c r="T4017">
        <v>5.632460400308628</v>
      </c>
      <c r="U4017">
        <v>7.181311001318468</v>
      </c>
      <c r="V4017">
        <v>13.38517324738115</v>
      </c>
      <c r="W4017">
        <v>55.058087938684963</v>
      </c>
      <c r="X4017">
        <v>200.21764505086657</v>
      </c>
      <c r="Y4017">
        <v>184.575261885576</v>
      </c>
      <c r="Z4017">
        <v>184.79862847922536</v>
      </c>
      <c r="AA4017">
        <v>2.8755395050674046</v>
      </c>
      <c r="AB4017">
        <v>4.9213923842679694</v>
      </c>
      <c r="AC4017">
        <v>-6.3454335354841493</v>
      </c>
    </row>
    <row r="4018" spans="1:29">
      <c r="A4018">
        <v>11</v>
      </c>
      <c r="B4018">
        <v>266</v>
      </c>
      <c r="C4018">
        <v>2009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190</v>
      </c>
      <c r="O4018">
        <v>99</v>
      </c>
      <c r="P4018">
        <v>9999</v>
      </c>
      <c r="Q4018">
        <v>590</v>
      </c>
      <c r="R4018">
        <v>1855</v>
      </c>
      <c r="S4018">
        <v>1853</v>
      </c>
      <c r="T4018">
        <v>4.2095946988607995</v>
      </c>
      <c r="U4018">
        <v>5.6577655706842416</v>
      </c>
      <c r="V4018">
        <v>12.623180592991917</v>
      </c>
      <c r="W4018">
        <v>53.631948192120895</v>
      </c>
      <c r="X4018">
        <v>211.03077098293656</v>
      </c>
      <c r="Y4018">
        <v>194.56851752021549</v>
      </c>
      <c r="Z4018">
        <v>194.77852131678344</v>
      </c>
      <c r="AA4018">
        <v>2.9063197741265419</v>
      </c>
      <c r="AB4018">
        <v>5.1880445333886405</v>
      </c>
      <c r="AC4018">
        <v>-5.4665788965583513</v>
      </c>
    </row>
    <row r="4019" spans="1:29">
      <c r="A4019">
        <v>11</v>
      </c>
      <c r="B4019">
        <v>267</v>
      </c>
      <c r="C4019">
        <v>2009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200</v>
      </c>
      <c r="O4019">
        <v>99</v>
      </c>
      <c r="P4019">
        <v>9999</v>
      </c>
      <c r="Q4019">
        <v>471</v>
      </c>
      <c r="R4019">
        <v>1236</v>
      </c>
      <c r="S4019">
        <v>1236</v>
      </c>
      <c r="T4019">
        <v>2.8048835837153359</v>
      </c>
      <c r="U4019">
        <v>3.9648906355093718</v>
      </c>
      <c r="V4019">
        <v>11.74757281553398</v>
      </c>
      <c r="W4019">
        <v>52.551779935275079</v>
      </c>
      <c r="X4019">
        <v>221.70861865241804</v>
      </c>
      <c r="Y4019">
        <v>204.63705501618139</v>
      </c>
      <c r="Z4019">
        <v>204.63705501618139</v>
      </c>
      <c r="AA4019">
        <v>2.8488319982314154</v>
      </c>
      <c r="AB4019">
        <v>5.4615222225282807</v>
      </c>
      <c r="AC4019">
        <v>-7.635490448950339</v>
      </c>
    </row>
    <row r="4020" spans="1:29">
      <c r="A4020">
        <v>11</v>
      </c>
      <c r="B4020">
        <v>268</v>
      </c>
      <c r="C4020">
        <v>2009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210</v>
      </c>
      <c r="O4020">
        <v>99</v>
      </c>
      <c r="P4020">
        <v>9999</v>
      </c>
      <c r="Q4020">
        <v>347</v>
      </c>
      <c r="R4020">
        <v>747</v>
      </c>
      <c r="S4020">
        <v>746</v>
      </c>
      <c r="T4020">
        <v>1.695184495983298</v>
      </c>
      <c r="U4020">
        <v>2.5101382552988243</v>
      </c>
      <c r="V4020">
        <v>11.333333333333336</v>
      </c>
      <c r="W4020">
        <v>50.223860589812318</v>
      </c>
      <c r="X4020">
        <v>232.55318130593889</v>
      </c>
      <c r="Y4020">
        <v>214.36238286479244</v>
      </c>
      <c r="Z4020">
        <v>214.64973190348516</v>
      </c>
      <c r="AA4020">
        <v>2.7663200714591154</v>
      </c>
      <c r="AB4020">
        <v>5.6527787754386809</v>
      </c>
      <c r="AC4020">
        <v>-7.441648058402544</v>
      </c>
    </row>
    <row r="4021" spans="1:29">
      <c r="A4021">
        <v>11</v>
      </c>
      <c r="B4021">
        <v>269</v>
      </c>
      <c r="C4021">
        <v>2009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220</v>
      </c>
      <c r="O4021">
        <v>99</v>
      </c>
      <c r="P4021">
        <v>9999</v>
      </c>
      <c r="Q4021">
        <v>234</v>
      </c>
      <c r="R4021">
        <v>433</v>
      </c>
      <c r="S4021">
        <v>433</v>
      </c>
      <c r="T4021">
        <v>0.98261698361548622</v>
      </c>
      <c r="U4021">
        <v>1.5225327768670245</v>
      </c>
      <c r="V4021">
        <v>10.159353348729798</v>
      </c>
      <c r="W4021">
        <v>48.937644341801395</v>
      </c>
      <c r="X4021">
        <v>243.02367768522657</v>
      </c>
      <c r="Y4021">
        <v>224.31085450346404</v>
      </c>
      <c r="Z4021">
        <v>224.31085450346404</v>
      </c>
      <c r="AA4021">
        <v>2.7759271109483494</v>
      </c>
      <c r="AB4021">
        <v>6.0340290595139843</v>
      </c>
      <c r="AC4021">
        <v>-3.389149821263433</v>
      </c>
    </row>
    <row r="4022" spans="1:29">
      <c r="A4022">
        <v>11</v>
      </c>
      <c r="B4022">
        <v>270</v>
      </c>
      <c r="C4022">
        <v>2009</v>
      </c>
      <c r="D4022">
        <v>99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99</v>
      </c>
      <c r="L4022">
        <v>99</v>
      </c>
      <c r="M4022">
        <v>99</v>
      </c>
      <c r="N4022">
        <v>230</v>
      </c>
      <c r="O4022">
        <v>99</v>
      </c>
      <c r="P4022">
        <v>9999</v>
      </c>
      <c r="Q4022">
        <v>219</v>
      </c>
      <c r="R4022">
        <v>444</v>
      </c>
      <c r="S4022">
        <v>444</v>
      </c>
      <c r="T4022">
        <v>1.0075795397812373</v>
      </c>
      <c r="U4022">
        <v>1.692707204597335</v>
      </c>
      <c r="V4022">
        <v>8.2927927927927954</v>
      </c>
      <c r="W4022">
        <v>46.040540540540526</v>
      </c>
      <c r="X4022">
        <v>263.49277229558913</v>
      </c>
      <c r="Y4022">
        <v>243.20382882882876</v>
      </c>
      <c r="Z4022">
        <v>243.20382882882876</v>
      </c>
      <c r="AA4022">
        <v>12.586341758176488</v>
      </c>
      <c r="AB4022">
        <v>6.4948472768231786</v>
      </c>
      <c r="AC4022">
        <v>-21.531576128276544</v>
      </c>
    </row>
    <row r="4023" spans="1:29">
      <c r="A4023">
        <v>11</v>
      </c>
      <c r="B4023">
        <v>271</v>
      </c>
      <c r="C4023">
        <v>2008</v>
      </c>
      <c r="D4023">
        <v>99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99</v>
      </c>
      <c r="L4023">
        <v>99</v>
      </c>
      <c r="M4023">
        <v>99</v>
      </c>
      <c r="N4023">
        <v>60</v>
      </c>
      <c r="O4023">
        <v>99</v>
      </c>
      <c r="P4023">
        <v>9999</v>
      </c>
      <c r="Q4023">
        <v>27</v>
      </c>
      <c r="R4023">
        <v>37</v>
      </c>
      <c r="S4023">
        <v>33</v>
      </c>
      <c r="T4023">
        <v>8.7214784084480482E-2</v>
      </c>
      <c r="U4023">
        <v>3.3838058374634994E-2</v>
      </c>
      <c r="V4023">
        <v>31.594594594594593</v>
      </c>
      <c r="W4023">
        <v>59.424242424242415</v>
      </c>
      <c r="X4023">
        <v>69.869110714181133</v>
      </c>
      <c r="Y4023">
        <v>56.581081081081081</v>
      </c>
      <c r="Z4023">
        <v>63.439393939393938</v>
      </c>
      <c r="AA4023">
        <v>5.6875696143026486</v>
      </c>
    </row>
    <row r="4024" spans="1:29">
      <c r="A4024">
        <v>11</v>
      </c>
      <c r="B4024">
        <v>272</v>
      </c>
      <c r="C4024">
        <v>2008</v>
      </c>
      <c r="D4024">
        <v>99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99</v>
      </c>
      <c r="L4024">
        <v>99</v>
      </c>
      <c r="M4024">
        <v>99</v>
      </c>
      <c r="N4024">
        <v>70</v>
      </c>
      <c r="O4024">
        <v>99</v>
      </c>
      <c r="P4024">
        <v>9999</v>
      </c>
      <c r="Q4024">
        <v>48</v>
      </c>
      <c r="R4024">
        <v>84</v>
      </c>
      <c r="S4024">
        <v>76</v>
      </c>
      <c r="T4024">
        <v>0.19800113143503675</v>
      </c>
      <c r="U4024">
        <v>9.3484202637390171E-2</v>
      </c>
      <c r="V4024">
        <v>24.452380952380956</v>
      </c>
      <c r="W4024">
        <v>60.210526315789458</v>
      </c>
      <c r="X4024">
        <v>82.611050920910017</v>
      </c>
      <c r="Y4024">
        <v>68.853571428571414</v>
      </c>
      <c r="Z4024">
        <v>76.101315789473702</v>
      </c>
      <c r="AA4024">
        <v>2.7742942877450556</v>
      </c>
      <c r="AB4024">
        <v>3.5810752188402253</v>
      </c>
      <c r="AC4024">
        <v>3.9836673902630273</v>
      </c>
    </row>
    <row r="4025" spans="1:29">
      <c r="A4025">
        <v>11</v>
      </c>
      <c r="B4025">
        <v>273</v>
      </c>
      <c r="C4025">
        <v>2008</v>
      </c>
      <c r="D4025">
        <v>99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99</v>
      </c>
      <c r="L4025">
        <v>99</v>
      </c>
      <c r="M4025">
        <v>99</v>
      </c>
      <c r="N4025">
        <v>80</v>
      </c>
      <c r="O4025">
        <v>99</v>
      </c>
      <c r="P4025">
        <v>9999</v>
      </c>
      <c r="Q4025">
        <v>133</v>
      </c>
      <c r="R4025">
        <v>247</v>
      </c>
      <c r="S4025">
        <v>237</v>
      </c>
      <c r="T4025">
        <v>0.5822176126720725</v>
      </c>
      <c r="U4025">
        <v>0.32856940560763342</v>
      </c>
      <c r="V4025">
        <v>23.263157894736842</v>
      </c>
      <c r="W4025">
        <v>60.388185654008431</v>
      </c>
      <c r="X4025">
        <v>93.029682298086172</v>
      </c>
      <c r="Y4025">
        <v>82.299595141700479</v>
      </c>
      <c r="Z4025">
        <v>85.772151898734251</v>
      </c>
      <c r="AA4025">
        <v>2.9446627700356856</v>
      </c>
      <c r="AB4025">
        <v>2.9211053048151712</v>
      </c>
      <c r="AC4025">
        <v>-2.1504005209695394</v>
      </c>
    </row>
    <row r="4026" spans="1:29">
      <c r="A4026">
        <v>11</v>
      </c>
      <c r="B4026">
        <v>274</v>
      </c>
      <c r="C4026">
        <v>2008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90</v>
      </c>
      <c r="O4026">
        <v>99</v>
      </c>
      <c r="P4026">
        <v>9999</v>
      </c>
      <c r="Q4026">
        <v>267</v>
      </c>
      <c r="R4026">
        <v>762</v>
      </c>
      <c r="S4026">
        <v>745</v>
      </c>
      <c r="T4026">
        <v>1.796153120874977</v>
      </c>
      <c r="U4026">
        <v>1.1515510704876259</v>
      </c>
      <c r="V4026">
        <v>20.548556430446197</v>
      </c>
      <c r="W4026">
        <v>60.187919463087255</v>
      </c>
      <c r="X4026">
        <v>103.60103280697705</v>
      </c>
      <c r="Y4026">
        <v>93.496587926509221</v>
      </c>
      <c r="Z4026">
        <v>95.630067114093919</v>
      </c>
      <c r="AA4026">
        <v>2.8699990638263557</v>
      </c>
      <c r="AB4026">
        <v>3.0590807223734666</v>
      </c>
      <c r="AC4026">
        <v>-1.0917580290639299</v>
      </c>
    </row>
    <row r="4027" spans="1:29">
      <c r="A4027">
        <v>11</v>
      </c>
      <c r="B4027">
        <v>275</v>
      </c>
      <c r="C4027">
        <v>2008</v>
      </c>
      <c r="D4027">
        <v>99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99</v>
      </c>
      <c r="L4027">
        <v>99</v>
      </c>
      <c r="M4027">
        <v>99</v>
      </c>
      <c r="N4027">
        <v>100</v>
      </c>
      <c r="O4027">
        <v>99</v>
      </c>
      <c r="P4027">
        <v>9999</v>
      </c>
      <c r="Q4027">
        <v>945</v>
      </c>
      <c r="R4027">
        <v>3888</v>
      </c>
      <c r="S4027">
        <v>3870</v>
      </c>
      <c r="T4027">
        <v>9.1646237978502754</v>
      </c>
      <c r="U4027">
        <v>6.6895845227905388</v>
      </c>
      <c r="V4027">
        <v>16.72530864197531</v>
      </c>
      <c r="W4027">
        <v>58.429715762273901</v>
      </c>
      <c r="X4027">
        <v>115.85995077779118</v>
      </c>
      <c r="Y4027">
        <v>106.44871399176976</v>
      </c>
      <c r="Z4027">
        <v>106.9438242894059</v>
      </c>
      <c r="AA4027">
        <v>2.3675021672114998</v>
      </c>
      <c r="AB4027">
        <v>3.3970797113409077</v>
      </c>
      <c r="AC4027">
        <v>-21.351372093393497</v>
      </c>
    </row>
    <row r="4028" spans="1:29">
      <c r="A4028">
        <v>11</v>
      </c>
      <c r="B4028">
        <v>276</v>
      </c>
      <c r="C4028">
        <v>2008</v>
      </c>
      <c r="D4028">
        <v>99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99</v>
      </c>
      <c r="L4028">
        <v>99</v>
      </c>
      <c r="M4028">
        <v>99</v>
      </c>
      <c r="N4028">
        <v>110</v>
      </c>
      <c r="O4028">
        <v>99</v>
      </c>
      <c r="P4028">
        <v>9999</v>
      </c>
      <c r="Q4028">
        <v>1104</v>
      </c>
      <c r="R4028">
        <v>6384</v>
      </c>
      <c r="S4028">
        <v>6358</v>
      </c>
      <c r="T4028">
        <v>15.048085989062789</v>
      </c>
      <c r="U4028">
        <v>11.784592367449701</v>
      </c>
      <c r="V4028">
        <v>16.047462406015036</v>
      </c>
      <c r="W4028">
        <v>58.076753696130837</v>
      </c>
      <c r="X4028">
        <v>124.24472611648299</v>
      </c>
      <c r="Y4028">
        <v>114.2060776942352</v>
      </c>
      <c r="Z4028">
        <v>114.67310474992097</v>
      </c>
      <c r="AA4028">
        <v>2.9236655439343302</v>
      </c>
      <c r="AB4028">
        <v>3.5666604874973324</v>
      </c>
      <c r="AC4028">
        <v>0.35886398794228619</v>
      </c>
    </row>
    <row r="4029" spans="1:29">
      <c r="A4029">
        <v>11</v>
      </c>
      <c r="B4029">
        <v>277</v>
      </c>
      <c r="C4029">
        <v>2008</v>
      </c>
      <c r="D4029">
        <v>99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99</v>
      </c>
      <c r="L4029">
        <v>99</v>
      </c>
      <c r="M4029">
        <v>99</v>
      </c>
      <c r="N4029">
        <v>120</v>
      </c>
      <c r="O4029">
        <v>99</v>
      </c>
      <c r="P4029">
        <v>9999</v>
      </c>
      <c r="Q4029">
        <v>846</v>
      </c>
      <c r="R4029">
        <v>5135</v>
      </c>
      <c r="S4029">
        <v>5121</v>
      </c>
      <c r="T4029">
        <v>12.10399773712993</v>
      </c>
      <c r="U4029">
        <v>10.340409574177556</v>
      </c>
      <c r="V4029">
        <v>15.885686465433301</v>
      </c>
      <c r="W4029">
        <v>57.956453817613742</v>
      </c>
      <c r="X4029">
        <v>135.34705951234369</v>
      </c>
      <c r="Y4029">
        <v>124.58473222979528</v>
      </c>
      <c r="Z4029">
        <v>124.92532708455352</v>
      </c>
      <c r="AA4029">
        <v>2.9076290669880951</v>
      </c>
      <c r="AB4029">
        <v>3.7303488678028223</v>
      </c>
      <c r="AC4029">
        <v>-1.4783605318898476</v>
      </c>
    </row>
    <row r="4030" spans="1:29">
      <c r="A4030">
        <v>11</v>
      </c>
      <c r="B4030">
        <v>278</v>
      </c>
      <c r="C4030">
        <v>2008</v>
      </c>
      <c r="D4030">
        <v>99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99</v>
      </c>
      <c r="L4030">
        <v>99</v>
      </c>
      <c r="M4030">
        <v>99</v>
      </c>
      <c r="N4030">
        <v>130</v>
      </c>
      <c r="O4030">
        <v>99</v>
      </c>
      <c r="P4030">
        <v>9999</v>
      </c>
      <c r="Q4030">
        <v>789</v>
      </c>
      <c r="R4030">
        <v>4464</v>
      </c>
      <c r="S4030">
        <v>4448</v>
      </c>
      <c r="T4030">
        <v>10.522345841976238</v>
      </c>
      <c r="U4030">
        <v>9.7053515709611933</v>
      </c>
      <c r="V4030">
        <v>15.918906810035844</v>
      </c>
      <c r="W4030">
        <v>57.668165467625883</v>
      </c>
      <c r="X4030">
        <v>146.25621803609113</v>
      </c>
      <c r="Y4030">
        <v>134.51001344086063</v>
      </c>
      <c r="Z4030">
        <v>134.99386241007235</v>
      </c>
      <c r="AA4030">
        <v>2.9225571811895126</v>
      </c>
      <c r="AB4030">
        <v>4.0442197246506968</v>
      </c>
      <c r="AC4030">
        <v>-1.8322324651796256</v>
      </c>
    </row>
    <row r="4031" spans="1:29">
      <c r="A4031">
        <v>11</v>
      </c>
      <c r="B4031">
        <v>279</v>
      </c>
      <c r="C4031">
        <v>2008</v>
      </c>
      <c r="D4031">
        <v>99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99</v>
      </c>
      <c r="L4031">
        <v>99</v>
      </c>
      <c r="M4031">
        <v>99</v>
      </c>
      <c r="N4031">
        <v>140</v>
      </c>
      <c r="O4031">
        <v>99</v>
      </c>
      <c r="P4031">
        <v>9999</v>
      </c>
      <c r="Q4031">
        <v>756</v>
      </c>
      <c r="R4031">
        <v>4007</v>
      </c>
      <c r="S4031">
        <v>3999</v>
      </c>
      <c r="T4031">
        <v>9.4451254007165755</v>
      </c>
      <c r="U4031">
        <v>9.3719266827952517</v>
      </c>
      <c r="V4031">
        <v>15.998752183678564</v>
      </c>
      <c r="W4031">
        <v>57.583895973993513</v>
      </c>
      <c r="X4031">
        <v>157.09050332016429</v>
      </c>
      <c r="Y4031">
        <v>144.70284502121277</v>
      </c>
      <c r="Z4031">
        <v>144.99232308077012</v>
      </c>
      <c r="AA4031">
        <v>2.9126370256795999</v>
      </c>
      <c r="AB4031">
        <v>4.0550599999361268</v>
      </c>
      <c r="AC4031">
        <v>-0.20425702528953843</v>
      </c>
    </row>
    <row r="4032" spans="1:29">
      <c r="A4032">
        <v>11</v>
      </c>
      <c r="B4032">
        <v>280</v>
      </c>
      <c r="C4032">
        <v>2008</v>
      </c>
      <c r="D4032">
        <v>99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99</v>
      </c>
      <c r="L4032">
        <v>99</v>
      </c>
      <c r="M4032">
        <v>99</v>
      </c>
      <c r="N4032">
        <v>150</v>
      </c>
      <c r="O4032">
        <v>99</v>
      </c>
      <c r="P4032">
        <v>9999</v>
      </c>
      <c r="Q4032">
        <v>746</v>
      </c>
      <c r="R4032">
        <v>3651</v>
      </c>
      <c r="S4032">
        <v>3646</v>
      </c>
      <c r="T4032">
        <v>8.6059777484442748</v>
      </c>
      <c r="U4032">
        <v>9.1351346257699095</v>
      </c>
      <c r="V4032">
        <v>15.21857025472473</v>
      </c>
      <c r="W4032">
        <v>57.233132199670877</v>
      </c>
      <c r="X4032">
        <v>167.94199662717284</v>
      </c>
      <c r="Y4032">
        <v>154.7998904409751</v>
      </c>
      <c r="Z4032">
        <v>155.01217772901805</v>
      </c>
      <c r="AA4032">
        <v>2.8897951281771821</v>
      </c>
      <c r="AB4032">
        <v>4.1410219730673434</v>
      </c>
      <c r="AC4032">
        <v>-5.5336178941967882</v>
      </c>
    </row>
    <row r="4033" spans="1:29">
      <c r="A4033">
        <v>11</v>
      </c>
      <c r="B4033">
        <v>281</v>
      </c>
      <c r="C4033">
        <v>2008</v>
      </c>
      <c r="D4033">
        <v>99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99</v>
      </c>
      <c r="L4033">
        <v>99</v>
      </c>
      <c r="M4033">
        <v>99</v>
      </c>
      <c r="N4033">
        <v>160</v>
      </c>
      <c r="O4033">
        <v>99</v>
      </c>
      <c r="P4033">
        <v>9999</v>
      </c>
      <c r="Q4033">
        <v>705</v>
      </c>
      <c r="R4033">
        <v>3303</v>
      </c>
      <c r="S4033">
        <v>3299</v>
      </c>
      <c r="T4033">
        <v>7.7856873467848384</v>
      </c>
      <c r="U4033">
        <v>8.7970255869868517</v>
      </c>
      <c r="V4033">
        <v>14.532243415077197</v>
      </c>
      <c r="W4033">
        <v>56.515913913307038</v>
      </c>
      <c r="X4033">
        <v>178.7396401511609</v>
      </c>
      <c r="Y4033">
        <v>164.77632455343584</v>
      </c>
      <c r="Z4033">
        <v>164.97611397393115</v>
      </c>
      <c r="AA4033">
        <v>2.8980953378653513</v>
      </c>
      <c r="AB4033">
        <v>4.2981457798047646</v>
      </c>
      <c r="AC4033">
        <v>-7.8426607009299651</v>
      </c>
    </row>
    <row r="4034" spans="1:29">
      <c r="A4034">
        <v>11</v>
      </c>
      <c r="B4034">
        <v>282</v>
      </c>
      <c r="C4034">
        <v>2008</v>
      </c>
      <c r="D4034">
        <v>99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99</v>
      </c>
      <c r="L4034">
        <v>99</v>
      </c>
      <c r="M4034">
        <v>99</v>
      </c>
      <c r="N4034">
        <v>170</v>
      </c>
      <c r="O4034">
        <v>99</v>
      </c>
      <c r="P4034">
        <v>9999</v>
      </c>
      <c r="Q4034">
        <v>711</v>
      </c>
      <c r="R4034">
        <v>3046</v>
      </c>
      <c r="S4034">
        <v>3043</v>
      </c>
      <c r="T4034">
        <v>7.1798981708466894</v>
      </c>
      <c r="U4034">
        <v>8.5966286367406841</v>
      </c>
      <c r="V4034">
        <v>13.886736703873931</v>
      </c>
      <c r="W4034">
        <v>55.937232993756162</v>
      </c>
      <c r="X4034">
        <v>189.36139184721887</v>
      </c>
      <c r="Y4034">
        <v>174.60866710439925</v>
      </c>
      <c r="Z4034">
        <v>174.78080841275059</v>
      </c>
      <c r="AA4034">
        <v>2.8700522420797423</v>
      </c>
      <c r="AB4034">
        <v>4.3366776932333524</v>
      </c>
      <c r="AC4034">
        <v>-5.0243748790372349</v>
      </c>
    </row>
    <row r="4035" spans="1:29">
      <c r="A4035">
        <v>11</v>
      </c>
      <c r="B4035">
        <v>283</v>
      </c>
      <c r="C4035">
        <v>2008</v>
      </c>
      <c r="D4035">
        <v>99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99</v>
      </c>
      <c r="L4035">
        <v>99</v>
      </c>
      <c r="M4035">
        <v>99</v>
      </c>
      <c r="N4035">
        <v>180</v>
      </c>
      <c r="O4035">
        <v>99</v>
      </c>
      <c r="P4035">
        <v>9999</v>
      </c>
      <c r="Q4035">
        <v>645</v>
      </c>
      <c r="R4035">
        <v>2449</v>
      </c>
      <c r="S4035">
        <v>2448</v>
      </c>
      <c r="T4035">
        <v>5.7726758438619648</v>
      </c>
      <c r="U4035">
        <v>7.3156556807925694</v>
      </c>
      <c r="V4035">
        <v>13.147407104940797</v>
      </c>
      <c r="W4035">
        <v>54.710784313725505</v>
      </c>
      <c r="X4035">
        <v>200.31392298888625</v>
      </c>
      <c r="Y4035">
        <v>184.81278072682736</v>
      </c>
      <c r="Z4035">
        <v>184.88827614379096</v>
      </c>
      <c r="AA4035">
        <v>2.8935508020432845</v>
      </c>
      <c r="AB4035">
        <v>4.5043205155073709</v>
      </c>
      <c r="AC4035">
        <v>-8.807447019083618</v>
      </c>
    </row>
    <row r="4036" spans="1:29">
      <c r="A4036">
        <v>11</v>
      </c>
      <c r="B4036">
        <v>284</v>
      </c>
      <c r="C4036">
        <v>2008</v>
      </c>
      <c r="D4036">
        <v>99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99</v>
      </c>
      <c r="L4036">
        <v>99</v>
      </c>
      <c r="M4036">
        <v>99</v>
      </c>
      <c r="N4036">
        <v>190</v>
      </c>
      <c r="O4036">
        <v>99</v>
      </c>
      <c r="P4036">
        <v>9999</v>
      </c>
      <c r="Q4036">
        <v>593</v>
      </c>
      <c r="R4036">
        <v>1947</v>
      </c>
      <c r="S4036">
        <v>1946</v>
      </c>
      <c r="T4036">
        <v>4.5893833679049569</v>
      </c>
      <c r="U4036">
        <v>6.1233922618769299</v>
      </c>
      <c r="V4036">
        <v>12.391371340523882</v>
      </c>
      <c r="W4036">
        <v>53.432682425488174</v>
      </c>
      <c r="X4036">
        <v>210.92054281359611</v>
      </c>
      <c r="Y4036">
        <v>194.57796610169481</v>
      </c>
      <c r="Z4036">
        <v>194.67795477903377</v>
      </c>
      <c r="AA4036">
        <v>2.8928931115751526</v>
      </c>
      <c r="AB4036">
        <v>4.8538602790246594</v>
      </c>
      <c r="AC4036">
        <v>-8.4140004527448919</v>
      </c>
    </row>
    <row r="4037" spans="1:29">
      <c r="A4037">
        <v>11</v>
      </c>
      <c r="B4037">
        <v>285</v>
      </c>
      <c r="C4037">
        <v>2008</v>
      </c>
      <c r="D4037">
        <v>99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99</v>
      </c>
      <c r="L4037">
        <v>99</v>
      </c>
      <c r="M4037">
        <v>99</v>
      </c>
      <c r="N4037">
        <v>200</v>
      </c>
      <c r="O4037">
        <v>99</v>
      </c>
      <c r="P4037">
        <v>9999</v>
      </c>
      <c r="Q4037">
        <v>492</v>
      </c>
      <c r="R4037">
        <v>1316</v>
      </c>
      <c r="S4037">
        <v>1316</v>
      </c>
      <c r="T4037">
        <v>3.1020177258155766</v>
      </c>
      <c r="U4037">
        <v>4.3539729541539698</v>
      </c>
      <c r="V4037">
        <v>11.42021276595745</v>
      </c>
      <c r="W4037">
        <v>51.860942249240118</v>
      </c>
      <c r="X4037">
        <v>221.76635920268055</v>
      </c>
      <c r="Y4037">
        <v>204.69034954407243</v>
      </c>
      <c r="Z4037">
        <v>204.69034954407243</v>
      </c>
      <c r="AA4037">
        <v>2.8113355325899319</v>
      </c>
      <c r="AB4037">
        <v>5.1476344222954111</v>
      </c>
      <c r="AC4037">
        <v>-3.5614249872838135</v>
      </c>
    </row>
    <row r="4038" spans="1:29">
      <c r="A4038">
        <v>11</v>
      </c>
      <c r="B4038">
        <v>286</v>
      </c>
      <c r="C4038">
        <v>2008</v>
      </c>
      <c r="D4038">
        <v>99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99</v>
      </c>
      <c r="L4038">
        <v>99</v>
      </c>
      <c r="M4038">
        <v>99</v>
      </c>
      <c r="N4038">
        <v>210</v>
      </c>
      <c r="O4038">
        <v>99</v>
      </c>
      <c r="P4038">
        <v>9999</v>
      </c>
      <c r="Q4038">
        <v>375</v>
      </c>
      <c r="R4038">
        <v>793</v>
      </c>
      <c r="S4038">
        <v>793</v>
      </c>
      <c r="T4038">
        <v>1.8692249669998111</v>
      </c>
      <c r="U4038">
        <v>2.7516265341260042</v>
      </c>
      <c r="V4038">
        <v>10.510718789407312</v>
      </c>
      <c r="W4038">
        <v>50.134930643127355</v>
      </c>
      <c r="X4038">
        <v>232.58522909695984</v>
      </c>
      <c r="Y4038">
        <v>214.67616645649437</v>
      </c>
      <c r="Z4038">
        <v>214.67616645649437</v>
      </c>
      <c r="AA4038">
        <v>2.8479676933514209</v>
      </c>
      <c r="AB4038">
        <v>5.2470567527365395</v>
      </c>
      <c r="AC4038">
        <v>-15.731860992919824</v>
      </c>
    </row>
    <row r="4039" spans="1:29">
      <c r="A4039">
        <v>11</v>
      </c>
      <c r="B4039">
        <v>287</v>
      </c>
      <c r="C4039">
        <v>2008</v>
      </c>
      <c r="D4039">
        <v>99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99</v>
      </c>
      <c r="L4039">
        <v>99</v>
      </c>
      <c r="M4039">
        <v>99</v>
      </c>
      <c r="N4039">
        <v>220</v>
      </c>
      <c r="O4039">
        <v>99</v>
      </c>
      <c r="P4039">
        <v>9999</v>
      </c>
      <c r="Q4039">
        <v>263</v>
      </c>
      <c r="R4039">
        <v>468</v>
      </c>
      <c r="S4039">
        <v>468</v>
      </c>
      <c r="T4039">
        <v>1.1031491608523483</v>
      </c>
      <c r="U4039">
        <v>1.698361809644815</v>
      </c>
      <c r="V4039">
        <v>10.085470085470085</v>
      </c>
      <c r="W4039">
        <v>49.115384615384606</v>
      </c>
      <c r="X4039">
        <v>243.24851145002808</v>
      </c>
      <c r="Y4039">
        <v>224.51837606837597</v>
      </c>
      <c r="Z4039">
        <v>224.51837606837597</v>
      </c>
      <c r="AA4039">
        <v>2.8262664379516487</v>
      </c>
      <c r="AB4039">
        <v>5.5226358655403915</v>
      </c>
      <c r="AC4039">
        <v>3.6552611446180872</v>
      </c>
    </row>
    <row r="4040" spans="1:29">
      <c r="A4040">
        <v>11</v>
      </c>
      <c r="B4040">
        <v>288</v>
      </c>
      <c r="C4040">
        <v>2008</v>
      </c>
      <c r="D4040">
        <v>99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99</v>
      </c>
      <c r="L4040">
        <v>99</v>
      </c>
      <c r="M4040">
        <v>99</v>
      </c>
      <c r="N4040">
        <v>230</v>
      </c>
      <c r="O4040">
        <v>99</v>
      </c>
      <c r="P4040">
        <v>9999</v>
      </c>
      <c r="Q4040">
        <v>230</v>
      </c>
      <c r="R4040">
        <v>443</v>
      </c>
      <c r="S4040">
        <v>443</v>
      </c>
      <c r="T4040">
        <v>1.0442202526871585</v>
      </c>
      <c r="U4040">
        <v>1.7288944546267515</v>
      </c>
      <c r="V4040">
        <v>9.5124153498871333</v>
      </c>
      <c r="W4040">
        <v>47.045146726862306</v>
      </c>
      <c r="X4040">
        <v>261.59568978377985</v>
      </c>
      <c r="Y4040">
        <v>241.45282167042876</v>
      </c>
      <c r="Z4040">
        <v>241.45282167042876</v>
      </c>
      <c r="AA4040">
        <v>10.202151321498201</v>
      </c>
      <c r="AB4040">
        <v>6.4253127152403602</v>
      </c>
      <c r="AC4040">
        <v>-24.069444804353513</v>
      </c>
    </row>
    <row r="4041" spans="1:29">
      <c r="A4041">
        <v>11</v>
      </c>
      <c r="B4041">
        <v>289</v>
      </c>
      <c r="C4041">
        <v>2007</v>
      </c>
      <c r="D4041">
        <v>99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99</v>
      </c>
      <c r="L4041">
        <v>99</v>
      </c>
      <c r="M4041">
        <v>99</v>
      </c>
      <c r="N4041">
        <v>60</v>
      </c>
      <c r="O4041">
        <v>99</v>
      </c>
      <c r="P4041">
        <v>9999</v>
      </c>
      <c r="Q4041">
        <v>25</v>
      </c>
      <c r="R4041">
        <v>25</v>
      </c>
      <c r="S4041">
        <v>19</v>
      </c>
      <c r="T4041">
        <v>5.6937232395007746E-2</v>
      </c>
      <c r="U4041">
        <v>1.8382370836609745E-2</v>
      </c>
      <c r="V4041">
        <v>63.119999999999983</v>
      </c>
      <c r="W4041">
        <v>63.684210526315802</v>
      </c>
      <c r="X4041">
        <v>65.620801733477776</v>
      </c>
      <c r="Y4041">
        <v>47.58400000000001</v>
      </c>
      <c r="Z4041">
        <v>62.610526315789485</v>
      </c>
      <c r="AA4041">
        <v>6.087424028432558</v>
      </c>
    </row>
    <row r="4042" spans="1:29">
      <c r="A4042">
        <v>11</v>
      </c>
      <c r="B4042">
        <v>290</v>
      </c>
      <c r="C4042">
        <v>2007</v>
      </c>
      <c r="D4042">
        <v>99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99</v>
      </c>
      <c r="L4042">
        <v>99</v>
      </c>
      <c r="M4042">
        <v>99</v>
      </c>
      <c r="N4042">
        <v>70</v>
      </c>
      <c r="O4042">
        <v>99</v>
      </c>
      <c r="P4042">
        <v>9999</v>
      </c>
      <c r="Q4042">
        <v>52</v>
      </c>
      <c r="R4042">
        <v>74</v>
      </c>
      <c r="S4042">
        <v>69</v>
      </c>
      <c r="T4042">
        <v>0.16853420788922288</v>
      </c>
      <c r="U4042">
        <v>8.1243403589912014E-2</v>
      </c>
      <c r="V4042">
        <v>26.162162162162161</v>
      </c>
      <c r="W4042">
        <v>60.681159420289838</v>
      </c>
      <c r="X4042">
        <v>82.678398875581991</v>
      </c>
      <c r="Y4042">
        <v>71.048648648648651</v>
      </c>
      <c r="Z4042">
        <v>76.19710144927538</v>
      </c>
      <c r="AA4042">
        <v>2.7620078295644874</v>
      </c>
      <c r="AB4042">
        <v>2.4934276136356055</v>
      </c>
      <c r="AC4042">
        <v>6.4681467267226669</v>
      </c>
    </row>
    <row r="4043" spans="1:29">
      <c r="A4043">
        <v>11</v>
      </c>
      <c r="B4043">
        <v>291</v>
      </c>
      <c r="C4043">
        <v>2007</v>
      </c>
      <c r="D4043">
        <v>99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99</v>
      </c>
      <c r="L4043">
        <v>99</v>
      </c>
      <c r="M4043">
        <v>99</v>
      </c>
      <c r="N4043">
        <v>80</v>
      </c>
      <c r="O4043">
        <v>99</v>
      </c>
      <c r="P4043">
        <v>9999</v>
      </c>
      <c r="Q4043">
        <v>164</v>
      </c>
      <c r="R4043">
        <v>300</v>
      </c>
      <c r="S4043">
        <v>290</v>
      </c>
      <c r="T4043">
        <v>0.68324678874009281</v>
      </c>
      <c r="U4043">
        <v>0.38574855089326088</v>
      </c>
      <c r="V4043">
        <v>22.86</v>
      </c>
      <c r="W4043">
        <v>61.003448275862077</v>
      </c>
      <c r="X4043">
        <v>93.265438786565568</v>
      </c>
      <c r="Y4043">
        <v>83.2113333333333</v>
      </c>
      <c r="Z4043">
        <v>86.08068965517235</v>
      </c>
      <c r="AA4043">
        <v>2.6522936476465033</v>
      </c>
      <c r="AB4043">
        <v>2.8363384310763262</v>
      </c>
      <c r="AC4043">
        <v>-9.7992045036521844</v>
      </c>
    </row>
    <row r="4044" spans="1:29">
      <c r="A4044">
        <v>11</v>
      </c>
      <c r="B4044">
        <v>292</v>
      </c>
      <c r="C4044">
        <v>2007</v>
      </c>
      <c r="D4044">
        <v>99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99</v>
      </c>
      <c r="L4044">
        <v>99</v>
      </c>
      <c r="M4044">
        <v>99</v>
      </c>
      <c r="N4044">
        <v>90</v>
      </c>
      <c r="O4044">
        <v>99</v>
      </c>
      <c r="P4044">
        <v>9999</v>
      </c>
      <c r="Q4044">
        <v>271</v>
      </c>
      <c r="R4044">
        <v>717</v>
      </c>
      <c r="S4044">
        <v>706</v>
      </c>
      <c r="T4044">
        <v>1.632959825088822</v>
      </c>
      <c r="U4044">
        <v>1.0444960151467269</v>
      </c>
      <c r="V4044">
        <v>19.831241283124129</v>
      </c>
      <c r="W4044">
        <v>60.376770538243633</v>
      </c>
      <c r="X4044">
        <v>103.74574450241836</v>
      </c>
      <c r="Y4044">
        <v>94.272942817294236</v>
      </c>
      <c r="Z4044">
        <v>95.741784702549523</v>
      </c>
      <c r="AA4044">
        <v>2.8633656950851649</v>
      </c>
      <c r="AB4044">
        <v>3.1841006923937325</v>
      </c>
      <c r="AC4044">
        <v>-2.5341065539853078</v>
      </c>
    </row>
    <row r="4045" spans="1:29">
      <c r="A4045">
        <v>11</v>
      </c>
      <c r="B4045">
        <v>293</v>
      </c>
      <c r="C4045">
        <v>2007</v>
      </c>
      <c r="D4045">
        <v>99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99</v>
      </c>
      <c r="L4045">
        <v>99</v>
      </c>
      <c r="M4045">
        <v>99</v>
      </c>
      <c r="N4045">
        <v>100</v>
      </c>
      <c r="O4045">
        <v>99</v>
      </c>
      <c r="P4045">
        <v>9999</v>
      </c>
      <c r="Q4045">
        <v>883</v>
      </c>
      <c r="R4045">
        <v>3694</v>
      </c>
      <c r="S4045">
        <v>3676</v>
      </c>
      <c r="T4045">
        <v>8.4130454586863426</v>
      </c>
      <c r="U4045">
        <v>6.0666150478897558</v>
      </c>
      <c r="V4045">
        <v>16.726312939902545</v>
      </c>
      <c r="W4045">
        <v>58.612894450489648</v>
      </c>
      <c r="X4045">
        <v>115.69606301337222</v>
      </c>
      <c r="Y4045">
        <v>106.27937195452105</v>
      </c>
      <c r="Z4045">
        <v>106.79978237214388</v>
      </c>
      <c r="AA4045">
        <v>2.4345345763234141</v>
      </c>
      <c r="AB4045">
        <v>3.4035821238735475</v>
      </c>
      <c r="AC4045">
        <v>-20.537234386198275</v>
      </c>
    </row>
    <row r="4046" spans="1:29">
      <c r="A4046">
        <v>11</v>
      </c>
      <c r="B4046">
        <v>294</v>
      </c>
      <c r="C4046">
        <v>2007</v>
      </c>
      <c r="D4046">
        <v>99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99</v>
      </c>
      <c r="L4046">
        <v>99</v>
      </c>
      <c r="M4046">
        <v>99</v>
      </c>
      <c r="N4046">
        <v>110</v>
      </c>
      <c r="O4046">
        <v>99</v>
      </c>
      <c r="P4046">
        <v>9999</v>
      </c>
      <c r="Q4046">
        <v>1046</v>
      </c>
      <c r="R4046">
        <v>5643</v>
      </c>
      <c r="S4046">
        <v>5613</v>
      </c>
      <c r="T4046">
        <v>12.85187209620115</v>
      </c>
      <c r="U4046">
        <v>9.9534171623630296</v>
      </c>
      <c r="V4046">
        <v>16.236753499911401</v>
      </c>
      <c r="W4046">
        <v>58.190985212898639</v>
      </c>
      <c r="X4046">
        <v>124.33279594139472</v>
      </c>
      <c r="Y4046">
        <v>114.14623427254982</v>
      </c>
      <c r="Z4046">
        <v>114.75631569570616</v>
      </c>
      <c r="AA4046">
        <v>2.9226591193570006</v>
      </c>
      <c r="AB4046">
        <v>3.4644426765766325</v>
      </c>
      <c r="AC4046">
        <v>1.6881324357604159</v>
      </c>
    </row>
    <row r="4047" spans="1:29">
      <c r="A4047">
        <v>11</v>
      </c>
      <c r="B4047">
        <v>295</v>
      </c>
      <c r="C4047">
        <v>2007</v>
      </c>
      <c r="D4047">
        <v>99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99</v>
      </c>
      <c r="L4047">
        <v>99</v>
      </c>
      <c r="M4047">
        <v>99</v>
      </c>
      <c r="N4047">
        <v>120</v>
      </c>
      <c r="O4047">
        <v>99</v>
      </c>
      <c r="P4047">
        <v>9999</v>
      </c>
      <c r="Q4047">
        <v>880</v>
      </c>
      <c r="R4047">
        <v>5215</v>
      </c>
      <c r="S4047">
        <v>5196</v>
      </c>
      <c r="T4047">
        <v>11.877106677598611</v>
      </c>
      <c r="U4047">
        <v>10.040050420482048</v>
      </c>
      <c r="V4047">
        <v>16.227804410354747</v>
      </c>
      <c r="W4047">
        <v>58.035796766743658</v>
      </c>
      <c r="X4047">
        <v>135.47964088090779</v>
      </c>
      <c r="Y4047">
        <v>124.58937679769888</v>
      </c>
      <c r="Z4047">
        <v>125.04495765973816</v>
      </c>
      <c r="AA4047">
        <v>2.9155405686219762</v>
      </c>
      <c r="AB4047">
        <v>3.7236976426954969</v>
      </c>
      <c r="AC4047">
        <v>-3.2769620312406249</v>
      </c>
    </row>
    <row r="4048" spans="1:29">
      <c r="A4048">
        <v>11</v>
      </c>
      <c r="B4048">
        <v>296</v>
      </c>
      <c r="C4048">
        <v>2007</v>
      </c>
      <c r="D4048">
        <v>99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99</v>
      </c>
      <c r="L4048">
        <v>99</v>
      </c>
      <c r="M4048">
        <v>99</v>
      </c>
      <c r="N4048">
        <v>130</v>
      </c>
      <c r="O4048">
        <v>99</v>
      </c>
      <c r="P4048">
        <v>9999</v>
      </c>
      <c r="Q4048">
        <v>830</v>
      </c>
      <c r="R4048">
        <v>4768</v>
      </c>
      <c r="S4048">
        <v>4750</v>
      </c>
      <c r="T4048">
        <v>10.859068962375876</v>
      </c>
      <c r="U4048">
        <v>9.9096956761113049</v>
      </c>
      <c r="V4048">
        <v>16.111996644295306</v>
      </c>
      <c r="W4048">
        <v>57.92273684210528</v>
      </c>
      <c r="X4048">
        <v>146.27432249667331</v>
      </c>
      <c r="Y4048">
        <v>134.50037751677888</v>
      </c>
      <c r="Z4048">
        <v>135.01006315789508</v>
      </c>
      <c r="AA4048">
        <v>2.9128715793981592</v>
      </c>
      <c r="AB4048">
        <v>3.9028368743248225</v>
      </c>
      <c r="AC4048">
        <v>-0.5187144394096278</v>
      </c>
    </row>
    <row r="4049" spans="1:29">
      <c r="A4049">
        <v>11</v>
      </c>
      <c r="B4049">
        <v>297</v>
      </c>
      <c r="C4049">
        <v>2007</v>
      </c>
      <c r="D4049">
        <v>99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99</v>
      </c>
      <c r="L4049">
        <v>99</v>
      </c>
      <c r="M4049">
        <v>99</v>
      </c>
      <c r="N4049">
        <v>140</v>
      </c>
      <c r="O4049">
        <v>99</v>
      </c>
      <c r="P4049">
        <v>9999</v>
      </c>
      <c r="Q4049">
        <v>828</v>
      </c>
      <c r="R4049">
        <v>4352</v>
      </c>
      <c r="S4049">
        <v>4333</v>
      </c>
      <c r="T4049">
        <v>9.9116334153229513</v>
      </c>
      <c r="U4049">
        <v>9.7073211639545178</v>
      </c>
      <c r="V4049">
        <v>15.64361213235294</v>
      </c>
      <c r="W4049">
        <v>57.55042695591969</v>
      </c>
      <c r="X4049">
        <v>157.0752391896618</v>
      </c>
      <c r="Y4049">
        <v>144.3477251838232</v>
      </c>
      <c r="Z4049">
        <v>144.9806831294712</v>
      </c>
      <c r="AA4049">
        <v>2.868907191618979</v>
      </c>
      <c r="AB4049">
        <v>4.0277777622225086</v>
      </c>
      <c r="AC4049">
        <v>-2.0556822513630463E-3</v>
      </c>
    </row>
    <row r="4050" spans="1:29">
      <c r="A4050">
        <v>11</v>
      </c>
      <c r="B4050">
        <v>298</v>
      </c>
      <c r="C4050">
        <v>2007</v>
      </c>
      <c r="D4050">
        <v>99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99</v>
      </c>
      <c r="L4050">
        <v>99</v>
      </c>
      <c r="M4050">
        <v>99</v>
      </c>
      <c r="N4050">
        <v>150</v>
      </c>
      <c r="O4050">
        <v>99</v>
      </c>
      <c r="P4050">
        <v>9999</v>
      </c>
      <c r="Q4050">
        <v>790</v>
      </c>
      <c r="R4050">
        <v>4095</v>
      </c>
      <c r="S4050">
        <v>4079</v>
      </c>
      <c r="T4050">
        <v>9.326318666302269</v>
      </c>
      <c r="U4050">
        <v>9.775008032629362</v>
      </c>
      <c r="V4050">
        <v>15.344078144078139</v>
      </c>
      <c r="W4050">
        <v>57.330963471439105</v>
      </c>
      <c r="X4050">
        <v>168.01783746529188</v>
      </c>
      <c r="Y4050">
        <v>154.47658119658075</v>
      </c>
      <c r="Z4050">
        <v>155.08252022554501</v>
      </c>
      <c r="AA4050">
        <v>2.891821052622495</v>
      </c>
      <c r="AB4050">
        <v>3.8781135207612154</v>
      </c>
      <c r="AC4050">
        <v>-2.5228920608298151</v>
      </c>
    </row>
    <row r="4051" spans="1:29">
      <c r="A4051">
        <v>11</v>
      </c>
      <c r="B4051">
        <v>299</v>
      </c>
      <c r="C4051">
        <v>2007</v>
      </c>
      <c r="D4051">
        <v>99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99</v>
      </c>
      <c r="L4051">
        <v>99</v>
      </c>
      <c r="M4051">
        <v>99</v>
      </c>
      <c r="N4051">
        <v>160</v>
      </c>
      <c r="O4051">
        <v>99</v>
      </c>
      <c r="P4051">
        <v>9999</v>
      </c>
      <c r="Q4051">
        <v>778</v>
      </c>
      <c r="R4051">
        <v>3780</v>
      </c>
      <c r="S4051">
        <v>3778</v>
      </c>
      <c r="T4051">
        <v>8.6089095381251699</v>
      </c>
      <c r="U4051">
        <v>9.6308263334632187</v>
      </c>
      <c r="V4051">
        <v>14.533333333333339</v>
      </c>
      <c r="W4051">
        <v>56.533880359978816</v>
      </c>
      <c r="X4051">
        <v>178.73173514018589</v>
      </c>
      <c r="Y4051">
        <v>164.88121693121676</v>
      </c>
      <c r="Z4051">
        <v>164.96850185283205</v>
      </c>
      <c r="AA4051">
        <v>2.9151577961367092</v>
      </c>
      <c r="AB4051">
        <v>4.0735094093260038</v>
      </c>
      <c r="AC4051">
        <v>-6.0429319485172819</v>
      </c>
    </row>
    <row r="4052" spans="1:29">
      <c r="A4052">
        <v>11</v>
      </c>
      <c r="B4052">
        <v>300</v>
      </c>
      <c r="C4052">
        <v>2007</v>
      </c>
      <c r="D4052">
        <v>99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99</v>
      </c>
      <c r="L4052">
        <v>99</v>
      </c>
      <c r="M4052">
        <v>99</v>
      </c>
      <c r="N4052">
        <v>170</v>
      </c>
      <c r="O4052">
        <v>99</v>
      </c>
      <c r="P4052">
        <v>9999</v>
      </c>
      <c r="Q4052">
        <v>760</v>
      </c>
      <c r="R4052">
        <v>3272</v>
      </c>
      <c r="S4052">
        <v>3272</v>
      </c>
      <c r="T4052">
        <v>7.4519449758586109</v>
      </c>
      <c r="U4052">
        <v>8.8435351654089747</v>
      </c>
      <c r="V4052">
        <v>13.729217603911982</v>
      </c>
      <c r="W4052">
        <v>55.532090464547665</v>
      </c>
      <c r="X4052">
        <v>189.50049270609537</v>
      </c>
      <c r="Y4052">
        <v>174.9089547677263</v>
      </c>
      <c r="Z4052">
        <v>174.9089547677263</v>
      </c>
      <c r="AA4052">
        <v>2.8826332506109043</v>
      </c>
      <c r="AB4052">
        <v>4.2953545193131255</v>
      </c>
      <c r="AC4052">
        <v>-5.4514677791463759</v>
      </c>
    </row>
    <row r="4053" spans="1:29">
      <c r="A4053">
        <v>11</v>
      </c>
      <c r="B4053">
        <v>301</v>
      </c>
      <c r="C4053">
        <v>2007</v>
      </c>
      <c r="D4053">
        <v>99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99</v>
      </c>
      <c r="L4053">
        <v>99</v>
      </c>
      <c r="M4053">
        <v>99</v>
      </c>
      <c r="N4053">
        <v>180</v>
      </c>
      <c r="O4053">
        <v>99</v>
      </c>
      <c r="P4053">
        <v>9999</v>
      </c>
      <c r="Q4053">
        <v>717</v>
      </c>
      <c r="R4053">
        <v>2810</v>
      </c>
      <c r="S4053">
        <v>2807</v>
      </c>
      <c r="T4053">
        <v>6.3997449211988684</v>
      </c>
      <c r="U4053">
        <v>8.010261800903379</v>
      </c>
      <c r="V4053">
        <v>13.132028469750891</v>
      </c>
      <c r="W4053">
        <v>54.627360171001058</v>
      </c>
      <c r="X4053">
        <v>200.07884702135593</v>
      </c>
      <c r="Y4053">
        <v>184.47597864768679</v>
      </c>
      <c r="Z4053">
        <v>184.6731385821162</v>
      </c>
      <c r="AA4053">
        <v>2.8555631769827632</v>
      </c>
      <c r="AB4053">
        <v>4.4102989686446676</v>
      </c>
      <c r="AC4053">
        <v>-7.9409174505304403</v>
      </c>
    </row>
    <row r="4054" spans="1:29">
      <c r="A4054">
        <v>11</v>
      </c>
      <c r="B4054">
        <v>302</v>
      </c>
      <c r="C4054">
        <v>2007</v>
      </c>
      <c r="D4054">
        <v>99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99</v>
      </c>
      <c r="L4054">
        <v>99</v>
      </c>
      <c r="M4054">
        <v>99</v>
      </c>
      <c r="N4054">
        <v>190</v>
      </c>
      <c r="O4054">
        <v>99</v>
      </c>
      <c r="P4054">
        <v>9999</v>
      </c>
      <c r="Q4054">
        <v>637</v>
      </c>
      <c r="R4054">
        <v>2065</v>
      </c>
      <c r="S4054">
        <v>2062</v>
      </c>
      <c r="T4054">
        <v>4.7030153958276406</v>
      </c>
      <c r="U4054">
        <v>6.2048614169967768</v>
      </c>
      <c r="V4054">
        <v>12.26198547215496</v>
      </c>
      <c r="W4054">
        <v>53.511639185257032</v>
      </c>
      <c r="X4054">
        <v>210.98082628758169</v>
      </c>
      <c r="Y4054">
        <v>194.45157384987905</v>
      </c>
      <c r="Z4054">
        <v>194.73448108632408</v>
      </c>
      <c r="AA4054">
        <v>2.8319226395463444</v>
      </c>
      <c r="AB4054">
        <v>4.4975055409590476</v>
      </c>
      <c r="AC4054">
        <v>-9.2018882232720554</v>
      </c>
    </row>
    <row r="4055" spans="1:29">
      <c r="A4055">
        <v>11</v>
      </c>
      <c r="B4055">
        <v>303</v>
      </c>
      <c r="C4055">
        <v>2007</v>
      </c>
      <c r="D4055">
        <v>99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99</v>
      </c>
      <c r="L4055">
        <v>99</v>
      </c>
      <c r="M4055">
        <v>99</v>
      </c>
      <c r="N4055">
        <v>200</v>
      </c>
      <c r="O4055">
        <v>99</v>
      </c>
      <c r="P4055">
        <v>9999</v>
      </c>
      <c r="Q4055">
        <v>530</v>
      </c>
      <c r="R4055">
        <v>1340</v>
      </c>
      <c r="S4055">
        <v>1340</v>
      </c>
      <c r="T4055">
        <v>3.0518356563724147</v>
      </c>
      <c r="U4055">
        <v>4.2399534803633507</v>
      </c>
      <c r="V4055">
        <v>11.404477611940298</v>
      </c>
      <c r="W4055">
        <v>51.752985074626871</v>
      </c>
      <c r="X4055">
        <v>221.84723726977319</v>
      </c>
      <c r="Y4055">
        <v>204.76499999999987</v>
      </c>
      <c r="Z4055">
        <v>204.76499999999987</v>
      </c>
      <c r="AA4055">
        <v>2.887945675367813</v>
      </c>
      <c r="AB4055">
        <v>4.8576173494018997</v>
      </c>
      <c r="AC4055">
        <v>-12.118077931482977</v>
      </c>
    </row>
    <row r="4056" spans="1:29">
      <c r="A4056">
        <v>11</v>
      </c>
      <c r="B4056">
        <v>304</v>
      </c>
      <c r="C4056">
        <v>2007</v>
      </c>
      <c r="D4056">
        <v>99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99</v>
      </c>
      <c r="L4056">
        <v>99</v>
      </c>
      <c r="M4056">
        <v>99</v>
      </c>
      <c r="N4056">
        <v>210</v>
      </c>
      <c r="O4056">
        <v>99</v>
      </c>
      <c r="P4056">
        <v>9999</v>
      </c>
      <c r="Q4056">
        <v>401</v>
      </c>
      <c r="R4056">
        <v>841</v>
      </c>
      <c r="S4056">
        <v>841</v>
      </c>
      <c r="T4056">
        <v>1.9153684977680605</v>
      </c>
      <c r="U4056">
        <v>2.7868020325747196</v>
      </c>
      <c r="V4056">
        <v>10.875148632580261</v>
      </c>
      <c r="W4056">
        <v>50.824019024970255</v>
      </c>
      <c r="X4056">
        <v>232.33137046002344</v>
      </c>
      <c r="Y4056">
        <v>214.44185493460179</v>
      </c>
      <c r="Z4056">
        <v>214.44185493460179</v>
      </c>
      <c r="AA4056">
        <v>2.8070419995847482</v>
      </c>
      <c r="AB4056">
        <v>5.1445172800586718</v>
      </c>
      <c r="AC4056">
        <v>-6.7955589866471211</v>
      </c>
    </row>
    <row r="4057" spans="1:29">
      <c r="A4057">
        <v>11</v>
      </c>
      <c r="B4057">
        <v>305</v>
      </c>
      <c r="C4057">
        <v>2007</v>
      </c>
      <c r="D4057">
        <v>99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99</v>
      </c>
      <c r="L4057">
        <v>99</v>
      </c>
      <c r="M4057">
        <v>99</v>
      </c>
      <c r="N4057">
        <v>220</v>
      </c>
      <c r="O4057">
        <v>99</v>
      </c>
      <c r="P4057">
        <v>9999</v>
      </c>
      <c r="Q4057">
        <v>269</v>
      </c>
      <c r="R4057">
        <v>459</v>
      </c>
      <c r="S4057">
        <v>459</v>
      </c>
      <c r="T4057">
        <v>1.0453675867723422</v>
      </c>
      <c r="U4057">
        <v>1.591825852934823</v>
      </c>
      <c r="V4057">
        <v>9.1111111111111125</v>
      </c>
      <c r="W4057">
        <v>48.742919389978205</v>
      </c>
      <c r="X4057">
        <v>243.15354166224105</v>
      </c>
      <c r="Y4057">
        <v>224.43071895424848</v>
      </c>
      <c r="Z4057">
        <v>224.43071895424848</v>
      </c>
      <c r="AA4057">
        <v>2.7990649165046801</v>
      </c>
      <c r="AB4057">
        <v>5.46002794888933</v>
      </c>
      <c r="AC4057">
        <v>-5.7773604945579438</v>
      </c>
    </row>
    <row r="4058" spans="1:29">
      <c r="A4058">
        <v>11</v>
      </c>
      <c r="B4058">
        <v>306</v>
      </c>
      <c r="C4058">
        <v>2007</v>
      </c>
      <c r="D4058">
        <v>99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99</v>
      </c>
      <c r="L4058">
        <v>99</v>
      </c>
      <c r="M4058">
        <v>99</v>
      </c>
      <c r="N4058">
        <v>230</v>
      </c>
      <c r="O4058">
        <v>99</v>
      </c>
      <c r="P4058">
        <v>9999</v>
      </c>
      <c r="Q4058">
        <v>238</v>
      </c>
      <c r="R4058">
        <v>458</v>
      </c>
      <c r="S4058">
        <v>458</v>
      </c>
      <c r="T4058">
        <v>1.0430900974765418</v>
      </c>
      <c r="U4058">
        <v>1.709956073458218</v>
      </c>
      <c r="V4058">
        <v>8.4213973799126602</v>
      </c>
      <c r="W4058">
        <v>47.292576419213951</v>
      </c>
      <c r="X4058">
        <v>261.76839336320234</v>
      </c>
      <c r="Y4058">
        <v>241.61222707423593</v>
      </c>
      <c r="Z4058">
        <v>241.61222707423593</v>
      </c>
      <c r="AA4058">
        <v>10.467038253485764</v>
      </c>
      <c r="AB4058">
        <v>6.1485956716345687</v>
      </c>
      <c r="AC4058">
        <v>-7.3790713551141023</v>
      </c>
    </row>
    <row r="4059" spans="1:29">
      <c r="A4059">
        <v>11</v>
      </c>
      <c r="B4059">
        <v>307</v>
      </c>
      <c r="C4059">
        <v>2006</v>
      </c>
      <c r="D4059">
        <v>99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99</v>
      </c>
      <c r="L4059">
        <v>99</v>
      </c>
      <c r="M4059">
        <v>99</v>
      </c>
      <c r="N4059">
        <v>60</v>
      </c>
      <c r="O4059">
        <v>99</v>
      </c>
      <c r="P4059">
        <v>9999</v>
      </c>
      <c r="Q4059">
        <v>19</v>
      </c>
      <c r="R4059">
        <v>20</v>
      </c>
      <c r="S4059">
        <v>17</v>
      </c>
      <c r="T4059">
        <v>4.527242682844012E-2</v>
      </c>
      <c r="U4059">
        <v>1.7595041391183983E-2</v>
      </c>
      <c r="V4059">
        <v>77.2</v>
      </c>
      <c r="W4059">
        <v>60.82352941176471</v>
      </c>
      <c r="X4059">
        <v>71.809317443120236</v>
      </c>
      <c r="Y4059">
        <v>56.375</v>
      </c>
      <c r="Z4059">
        <v>66.32352941176471</v>
      </c>
      <c r="AA4059">
        <v>5.0787364583959009</v>
      </c>
      <c r="AB4059">
        <v>2.4789773536124904</v>
      </c>
      <c r="AC4059">
        <v>2.9764759456887626</v>
      </c>
    </row>
    <row r="4060" spans="1:29">
      <c r="A4060">
        <v>11</v>
      </c>
      <c r="B4060">
        <v>308</v>
      </c>
      <c r="C4060">
        <v>2006</v>
      </c>
      <c r="D4060">
        <v>99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99</v>
      </c>
      <c r="L4060">
        <v>99</v>
      </c>
      <c r="M4060">
        <v>99</v>
      </c>
      <c r="N4060">
        <v>70</v>
      </c>
      <c r="O4060">
        <v>99</v>
      </c>
      <c r="P4060">
        <v>9999</v>
      </c>
      <c r="Q4060">
        <v>54</v>
      </c>
      <c r="R4060">
        <v>78</v>
      </c>
      <c r="S4060">
        <v>74</v>
      </c>
      <c r="T4060">
        <v>0.1765624646309166</v>
      </c>
      <c r="U4060">
        <v>8.8198363578442227E-2</v>
      </c>
      <c r="V4060">
        <v>25.307692307692303</v>
      </c>
      <c r="W4060">
        <v>59.621621621621649</v>
      </c>
      <c r="X4060">
        <v>82.581881823485318</v>
      </c>
      <c r="Y4060">
        <v>72.458974358974373</v>
      </c>
      <c r="Z4060">
        <v>76.375675675675652</v>
      </c>
      <c r="AA4060">
        <v>3.0386612811072151</v>
      </c>
      <c r="AB4060">
        <v>4.3268573662232432</v>
      </c>
      <c r="AC4060">
        <v>-2.9273178390985715</v>
      </c>
    </row>
    <row r="4061" spans="1:29">
      <c r="A4061">
        <v>11</v>
      </c>
      <c r="B4061">
        <v>309</v>
      </c>
      <c r="C4061">
        <v>2006</v>
      </c>
      <c r="D4061">
        <v>99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99</v>
      </c>
      <c r="L4061">
        <v>99</v>
      </c>
      <c r="M4061">
        <v>99</v>
      </c>
      <c r="N4061">
        <v>80</v>
      </c>
      <c r="O4061">
        <v>99</v>
      </c>
      <c r="P4061">
        <v>9999</v>
      </c>
      <c r="Q4061">
        <v>155</v>
      </c>
      <c r="R4061">
        <v>285</v>
      </c>
      <c r="S4061">
        <v>272</v>
      </c>
      <c r="T4061">
        <v>0.64513208230527208</v>
      </c>
      <c r="U4061">
        <v>0.36468005566868239</v>
      </c>
      <c r="V4061">
        <v>21.838596491228078</v>
      </c>
      <c r="W4061">
        <v>60.694852941176485</v>
      </c>
      <c r="X4061">
        <v>93.050502746573841</v>
      </c>
      <c r="Y4061">
        <v>81.996140350877184</v>
      </c>
      <c r="Z4061">
        <v>85.915073529411742</v>
      </c>
      <c r="AA4061">
        <v>2.8121899819524914</v>
      </c>
      <c r="AB4061">
        <v>3.3097853994086441</v>
      </c>
      <c r="AC4061">
        <v>-8.296730988043775</v>
      </c>
    </row>
    <row r="4062" spans="1:29">
      <c r="A4062">
        <v>11</v>
      </c>
      <c r="B4062">
        <v>310</v>
      </c>
      <c r="C4062">
        <v>2006</v>
      </c>
      <c r="D4062">
        <v>99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99</v>
      </c>
      <c r="L4062">
        <v>99</v>
      </c>
      <c r="M4062">
        <v>99</v>
      </c>
      <c r="N4062">
        <v>90</v>
      </c>
      <c r="O4062">
        <v>99</v>
      </c>
      <c r="P4062">
        <v>9999</v>
      </c>
      <c r="Q4062">
        <v>359</v>
      </c>
      <c r="R4062">
        <v>941</v>
      </c>
      <c r="S4062">
        <v>918</v>
      </c>
      <c r="T4062">
        <v>2.1300676822781082</v>
      </c>
      <c r="U4062">
        <v>1.3728564206857523</v>
      </c>
      <c r="V4062">
        <v>21.33793836344314</v>
      </c>
      <c r="W4062">
        <v>60.651416122004392</v>
      </c>
      <c r="X4062">
        <v>103.79981186884235</v>
      </c>
      <c r="Y4062">
        <v>93.48926673751329</v>
      </c>
      <c r="Z4062">
        <v>95.831590413943374</v>
      </c>
      <c r="AA4062">
        <v>2.7231285428683849</v>
      </c>
      <c r="AB4062">
        <v>2.6280813762303858</v>
      </c>
      <c r="AC4062">
        <v>-1.5098122064073898</v>
      </c>
    </row>
    <row r="4063" spans="1:29">
      <c r="A4063">
        <v>11</v>
      </c>
      <c r="B4063">
        <v>311</v>
      </c>
      <c r="C4063">
        <v>2006</v>
      </c>
      <c r="D4063">
        <v>99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99</v>
      </c>
      <c r="L4063">
        <v>99</v>
      </c>
      <c r="M4063">
        <v>99</v>
      </c>
      <c r="N4063">
        <v>100</v>
      </c>
      <c r="O4063">
        <v>99</v>
      </c>
      <c r="P4063">
        <v>9999</v>
      </c>
      <c r="Q4063">
        <v>879</v>
      </c>
      <c r="R4063">
        <v>3629</v>
      </c>
      <c r="S4063">
        <v>3600</v>
      </c>
      <c r="T4063">
        <v>8.2146818480204615</v>
      </c>
      <c r="U4063">
        <v>5.993913535766251</v>
      </c>
      <c r="V4063">
        <v>17.329567373932221</v>
      </c>
      <c r="W4063">
        <v>58.864722222222227</v>
      </c>
      <c r="X4063">
        <v>115.5854473130404</v>
      </c>
      <c r="Y4063">
        <v>105.8399834665197</v>
      </c>
      <c r="Z4063">
        <v>106.69258333333337</v>
      </c>
      <c r="AA4063">
        <v>2.5612742041058634</v>
      </c>
      <c r="AB4063">
        <v>3.2361293633248089</v>
      </c>
      <c r="AC4063">
        <v>-21.694792537921952</v>
      </c>
    </row>
    <row r="4064" spans="1:29">
      <c r="A4064">
        <v>11</v>
      </c>
      <c r="B4064">
        <v>312</v>
      </c>
      <c r="C4064">
        <v>2006</v>
      </c>
      <c r="D4064">
        <v>99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99</v>
      </c>
      <c r="L4064">
        <v>99</v>
      </c>
      <c r="M4064">
        <v>99</v>
      </c>
      <c r="N4064">
        <v>110</v>
      </c>
      <c r="O4064">
        <v>99</v>
      </c>
      <c r="P4064">
        <v>9999</v>
      </c>
      <c r="Q4064">
        <v>1076</v>
      </c>
      <c r="R4064">
        <v>6196</v>
      </c>
      <c r="S4064">
        <v>6149</v>
      </c>
      <c r="T4064">
        <v>14.025397831450752</v>
      </c>
      <c r="U4064">
        <v>11.019658163379775</v>
      </c>
      <c r="V4064">
        <v>16.456907682375725</v>
      </c>
      <c r="W4064">
        <v>58.236135957066189</v>
      </c>
      <c r="X4064">
        <v>124.42366619641372</v>
      </c>
      <c r="Y4064">
        <v>113.96801162039998</v>
      </c>
      <c r="Z4064">
        <v>114.83912831354664</v>
      </c>
      <c r="AA4064">
        <v>2.9144082639585598</v>
      </c>
      <c r="AB4064">
        <v>3.4486482273383943</v>
      </c>
      <c r="AC4064">
        <v>1.0136951638994367</v>
      </c>
    </row>
    <row r="4065" spans="1:29">
      <c r="A4065">
        <v>11</v>
      </c>
      <c r="B4065">
        <v>313</v>
      </c>
      <c r="C4065">
        <v>2006</v>
      </c>
      <c r="D4065">
        <v>99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99</v>
      </c>
      <c r="L4065">
        <v>99</v>
      </c>
      <c r="M4065">
        <v>99</v>
      </c>
      <c r="N4065">
        <v>120</v>
      </c>
      <c r="O4065">
        <v>99</v>
      </c>
      <c r="P4065">
        <v>9999</v>
      </c>
      <c r="Q4065">
        <v>954</v>
      </c>
      <c r="R4065">
        <v>5604</v>
      </c>
      <c r="S4065">
        <v>5570</v>
      </c>
      <c r="T4065">
        <v>12.685333997328923</v>
      </c>
      <c r="U4065">
        <v>10.862841479179462</v>
      </c>
      <c r="V4065">
        <v>16.297644539614559</v>
      </c>
      <c r="W4065">
        <v>57.946858168761239</v>
      </c>
      <c r="X4065">
        <v>135.40560333394444</v>
      </c>
      <c r="Y4065">
        <v>124.21429336188427</v>
      </c>
      <c r="Z4065">
        <v>124.97251346499093</v>
      </c>
      <c r="AA4065">
        <v>2.9011426527314872</v>
      </c>
      <c r="AB4065">
        <v>3.8467097558526944</v>
      </c>
      <c r="AC4065">
        <v>-3.211910612728972</v>
      </c>
    </row>
    <row r="4066" spans="1:29">
      <c r="A4066">
        <v>11</v>
      </c>
      <c r="B4066">
        <v>314</v>
      </c>
      <c r="C4066">
        <v>2006</v>
      </c>
      <c r="D4066">
        <v>99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99</v>
      </c>
      <c r="L4066">
        <v>99</v>
      </c>
      <c r="M4066">
        <v>99</v>
      </c>
      <c r="N4066">
        <v>130</v>
      </c>
      <c r="O4066">
        <v>99</v>
      </c>
      <c r="P4066">
        <v>9999</v>
      </c>
      <c r="Q4066">
        <v>932</v>
      </c>
      <c r="R4066">
        <v>4908</v>
      </c>
      <c r="S4066">
        <v>4875</v>
      </c>
      <c r="T4066">
        <v>11.109853543699206</v>
      </c>
      <c r="U4066">
        <v>10.265107882806403</v>
      </c>
      <c r="V4066">
        <v>16.004074979625099</v>
      </c>
      <c r="W4066">
        <v>57.739692307692302</v>
      </c>
      <c r="X4066">
        <v>146.19545686128544</v>
      </c>
      <c r="Y4066">
        <v>134.02481662591711</v>
      </c>
      <c r="Z4066">
        <v>134.93206153846171</v>
      </c>
      <c r="AA4066">
        <v>2.9035758248289825</v>
      </c>
      <c r="AB4066">
        <v>3.9267307348861631</v>
      </c>
      <c r="AC4066">
        <v>-1.8727331477812457</v>
      </c>
    </row>
    <row r="4067" spans="1:29">
      <c r="A4067">
        <v>11</v>
      </c>
      <c r="B4067">
        <v>315</v>
      </c>
      <c r="C4067">
        <v>2006</v>
      </c>
      <c r="D4067">
        <v>99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99</v>
      </c>
      <c r="L4067">
        <v>99</v>
      </c>
      <c r="M4067">
        <v>99</v>
      </c>
      <c r="N4067">
        <v>140</v>
      </c>
      <c r="O4067">
        <v>99</v>
      </c>
      <c r="P4067">
        <v>9999</v>
      </c>
      <c r="Q4067">
        <v>898</v>
      </c>
      <c r="R4067">
        <v>4556</v>
      </c>
      <c r="S4067">
        <v>4531</v>
      </c>
      <c r="T4067">
        <v>10.313058831518664</v>
      </c>
      <c r="U4067">
        <v>10.249494721908924</v>
      </c>
      <c r="V4067">
        <v>15.848551360842848</v>
      </c>
      <c r="W4067">
        <v>57.490399470315609</v>
      </c>
      <c r="X4067">
        <v>157.05245520533126</v>
      </c>
      <c r="Y4067">
        <v>144.16007462686559</v>
      </c>
      <c r="Z4067">
        <v>144.95548444052076</v>
      </c>
      <c r="AA4067">
        <v>2.9030228467991286</v>
      </c>
      <c r="AB4067">
        <v>3.9981327681355889</v>
      </c>
      <c r="AC4067">
        <v>-2.6337536204196454</v>
      </c>
    </row>
    <row r="4068" spans="1:29">
      <c r="A4068">
        <v>11</v>
      </c>
      <c r="B4068">
        <v>316</v>
      </c>
      <c r="C4068">
        <v>2006</v>
      </c>
      <c r="D4068">
        <v>99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99</v>
      </c>
      <c r="L4068">
        <v>99</v>
      </c>
      <c r="M4068">
        <v>99</v>
      </c>
      <c r="N4068">
        <v>150</v>
      </c>
      <c r="O4068">
        <v>99</v>
      </c>
      <c r="P4068">
        <v>9999</v>
      </c>
      <c r="Q4068">
        <v>881</v>
      </c>
      <c r="R4068">
        <v>4077</v>
      </c>
      <c r="S4068">
        <v>4059</v>
      </c>
      <c r="T4068">
        <v>9.2287842089775207</v>
      </c>
      <c r="U4068">
        <v>9.8158499066659175</v>
      </c>
      <c r="V4068">
        <v>15.333088054942362</v>
      </c>
      <c r="W4068">
        <v>57.121704853412155</v>
      </c>
      <c r="X4068">
        <v>167.88936482994907</v>
      </c>
      <c r="Y4068">
        <v>154.28135884228601</v>
      </c>
      <c r="Z4068">
        <v>154.96553338260651</v>
      </c>
      <c r="AA4068">
        <v>2.9187371225728831</v>
      </c>
      <c r="AB4068">
        <v>4.082841284513087</v>
      </c>
      <c r="AC4068">
        <v>-4.8395102365034717</v>
      </c>
    </row>
    <row r="4069" spans="1:29">
      <c r="A4069">
        <v>11</v>
      </c>
      <c r="B4069">
        <v>317</v>
      </c>
      <c r="C4069">
        <v>2006</v>
      </c>
      <c r="D4069">
        <v>99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99</v>
      </c>
      <c r="L4069">
        <v>99</v>
      </c>
      <c r="M4069">
        <v>99</v>
      </c>
      <c r="N4069">
        <v>160</v>
      </c>
      <c r="O4069">
        <v>99</v>
      </c>
      <c r="P4069">
        <v>9999</v>
      </c>
      <c r="Q4069">
        <v>879</v>
      </c>
      <c r="R4069">
        <v>3736</v>
      </c>
      <c r="S4069">
        <v>3728</v>
      </c>
      <c r="T4069">
        <v>8.4568893315526186</v>
      </c>
      <c r="U4069">
        <v>9.5985234459739619</v>
      </c>
      <c r="V4069">
        <v>14.60519271948608</v>
      </c>
      <c r="W4069">
        <v>56.554989270386258</v>
      </c>
      <c r="X4069">
        <v>178.75486322646805</v>
      </c>
      <c r="Y4069">
        <v>164.63562633832981</v>
      </c>
      <c r="Z4069">
        <v>164.98892167381979</v>
      </c>
      <c r="AA4069">
        <v>2.8503525714225559</v>
      </c>
      <c r="AB4069">
        <v>4.0997071234100444</v>
      </c>
      <c r="AC4069">
        <v>-6.4369243437728212</v>
      </c>
    </row>
    <row r="4070" spans="1:29">
      <c r="A4070">
        <v>11</v>
      </c>
      <c r="B4070">
        <v>318</v>
      </c>
      <c r="C4070">
        <v>2006</v>
      </c>
      <c r="D4070">
        <v>99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99</v>
      </c>
      <c r="L4070">
        <v>99</v>
      </c>
      <c r="M4070">
        <v>99</v>
      </c>
      <c r="N4070">
        <v>170</v>
      </c>
      <c r="O4070">
        <v>99</v>
      </c>
      <c r="P4070">
        <v>9999</v>
      </c>
      <c r="Q4070">
        <v>833</v>
      </c>
      <c r="R4070">
        <v>3118</v>
      </c>
      <c r="S4070">
        <v>3111</v>
      </c>
      <c r="T4070">
        <v>7.0579713425538193</v>
      </c>
      <c r="U4070">
        <v>8.4870130804424697</v>
      </c>
      <c r="V4070">
        <v>13.846055163566396</v>
      </c>
      <c r="W4070">
        <v>55.645773063323681</v>
      </c>
      <c r="X4070">
        <v>189.39867556848449</v>
      </c>
      <c r="Y4070">
        <v>174.42350865939702</v>
      </c>
      <c r="Z4070">
        <v>174.81597557055605</v>
      </c>
      <c r="AA4070">
        <v>2.9173042521651862</v>
      </c>
      <c r="AB4070">
        <v>4.3314033452425296</v>
      </c>
      <c r="AC4070">
        <v>-7.5824082494401104</v>
      </c>
    </row>
    <row r="4071" spans="1:29">
      <c r="A4071">
        <v>11</v>
      </c>
      <c r="B4071">
        <v>319</v>
      </c>
      <c r="C4071">
        <v>2006</v>
      </c>
      <c r="D4071">
        <v>99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99</v>
      </c>
      <c r="L4071">
        <v>99</v>
      </c>
      <c r="M4071">
        <v>99</v>
      </c>
      <c r="N4071">
        <v>180</v>
      </c>
      <c r="O4071">
        <v>99</v>
      </c>
      <c r="P4071">
        <v>9999</v>
      </c>
      <c r="Q4071">
        <v>769</v>
      </c>
      <c r="R4071">
        <v>2425</v>
      </c>
      <c r="S4071">
        <v>2423</v>
      </c>
      <c r="T4071">
        <v>5.4892817529483668</v>
      </c>
      <c r="U4071">
        <v>6.9860616373572508</v>
      </c>
      <c r="V4071">
        <v>13.31711340206186</v>
      </c>
      <c r="W4071">
        <v>54.554271564176638</v>
      </c>
      <c r="X4071">
        <v>200.17334777898157</v>
      </c>
      <c r="Y4071">
        <v>184.60647422680401</v>
      </c>
      <c r="Z4071">
        <v>184.75885266198912</v>
      </c>
      <c r="AA4071">
        <v>2.8456501846446689</v>
      </c>
      <c r="AB4071">
        <v>4.4329560307052125</v>
      </c>
      <c r="AC4071">
        <v>-7.9817338196233276</v>
      </c>
    </row>
    <row r="4072" spans="1:29">
      <c r="A4072">
        <v>11</v>
      </c>
      <c r="B4072">
        <v>320</v>
      </c>
      <c r="C4072">
        <v>2006</v>
      </c>
      <c r="D4072">
        <v>99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99</v>
      </c>
      <c r="L4072">
        <v>99</v>
      </c>
      <c r="M4072">
        <v>99</v>
      </c>
      <c r="N4072">
        <v>190</v>
      </c>
      <c r="O4072">
        <v>99</v>
      </c>
      <c r="P4072">
        <v>9999</v>
      </c>
      <c r="Q4072">
        <v>666</v>
      </c>
      <c r="R4072">
        <v>1865</v>
      </c>
      <c r="S4072">
        <v>1864</v>
      </c>
      <c r="T4072">
        <v>4.2216538017520442</v>
      </c>
      <c r="U4072">
        <v>5.6676195402430514</v>
      </c>
      <c r="V4072">
        <v>12.545308310991956</v>
      </c>
      <c r="W4072">
        <v>53.513948497854081</v>
      </c>
      <c r="X4072">
        <v>211.09704629094367</v>
      </c>
      <c r="Y4072">
        <v>194.73683646112596</v>
      </c>
      <c r="Z4072">
        <v>194.84130901287551</v>
      </c>
      <c r="AA4072">
        <v>2.8361117074227877</v>
      </c>
      <c r="AB4072">
        <v>4.646150590612848</v>
      </c>
      <c r="AC4072">
        <v>-11.067427623473298</v>
      </c>
    </row>
    <row r="4073" spans="1:29">
      <c r="A4073">
        <v>11</v>
      </c>
      <c r="B4073">
        <v>321</v>
      </c>
      <c r="C4073">
        <v>2006</v>
      </c>
      <c r="D4073">
        <v>99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99</v>
      </c>
      <c r="L4073">
        <v>99</v>
      </c>
      <c r="M4073">
        <v>99</v>
      </c>
      <c r="N4073">
        <v>200</v>
      </c>
      <c r="O4073">
        <v>99</v>
      </c>
      <c r="P4073">
        <v>9999</v>
      </c>
      <c r="Q4073">
        <v>520</v>
      </c>
      <c r="R4073">
        <v>1175</v>
      </c>
      <c r="S4073">
        <v>1173</v>
      </c>
      <c r="T4073">
        <v>2.659755076170859</v>
      </c>
      <c r="U4073">
        <v>3.7461442671048113</v>
      </c>
      <c r="V4073">
        <v>11.576170212765961</v>
      </c>
      <c r="W4073">
        <v>51.982097186700784</v>
      </c>
      <c r="X4073">
        <v>221.72407275074431</v>
      </c>
      <c r="Y4073">
        <v>204.30212765957455</v>
      </c>
      <c r="Z4073">
        <v>204.65046888320555</v>
      </c>
      <c r="AA4073">
        <v>2.8975740569084438</v>
      </c>
      <c r="AB4073">
        <v>4.6857444689618362</v>
      </c>
      <c r="AC4073">
        <v>-8.9245611022591049</v>
      </c>
    </row>
    <row r="4074" spans="1:29">
      <c r="A4074">
        <v>11</v>
      </c>
      <c r="B4074">
        <v>322</v>
      </c>
      <c r="C4074">
        <v>2006</v>
      </c>
      <c r="D4074">
        <v>99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99</v>
      </c>
      <c r="L4074">
        <v>99</v>
      </c>
      <c r="M4074">
        <v>99</v>
      </c>
      <c r="N4074">
        <v>210</v>
      </c>
      <c r="O4074">
        <v>99</v>
      </c>
      <c r="P4074">
        <v>9999</v>
      </c>
      <c r="Q4074">
        <v>397</v>
      </c>
      <c r="R4074">
        <v>746</v>
      </c>
      <c r="S4074">
        <v>746</v>
      </c>
      <c r="T4074">
        <v>1.6886615207008171</v>
      </c>
      <c r="U4074">
        <v>2.4987455632796167</v>
      </c>
      <c r="V4074">
        <v>10.974530831099198</v>
      </c>
      <c r="W4074">
        <v>50.382037533512047</v>
      </c>
      <c r="X4074">
        <v>232.54540648718043</v>
      </c>
      <c r="Y4074">
        <v>214.63941018766744</v>
      </c>
      <c r="Z4074">
        <v>214.63941018766744</v>
      </c>
      <c r="AA4074">
        <v>2.8307676988460488</v>
      </c>
      <c r="AB4074">
        <v>5.0850829659612877</v>
      </c>
      <c r="AC4074">
        <v>-10.599604293181992</v>
      </c>
    </row>
    <row r="4075" spans="1:29">
      <c r="A4075">
        <v>11</v>
      </c>
      <c r="B4075">
        <v>323</v>
      </c>
      <c r="C4075">
        <v>2006</v>
      </c>
      <c r="D4075">
        <v>99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99</v>
      </c>
      <c r="L4075">
        <v>99</v>
      </c>
      <c r="M4075">
        <v>99</v>
      </c>
      <c r="N4075">
        <v>220</v>
      </c>
      <c r="O4075">
        <v>99</v>
      </c>
      <c r="P4075">
        <v>9999</v>
      </c>
      <c r="Q4075">
        <v>264</v>
      </c>
      <c r="R4075">
        <v>439</v>
      </c>
      <c r="S4075">
        <v>439</v>
      </c>
      <c r="T4075">
        <v>0.99372976888426112</v>
      </c>
      <c r="U4075">
        <v>1.5372651116593028</v>
      </c>
      <c r="V4075">
        <v>9.3735763097949896</v>
      </c>
      <c r="W4075">
        <v>49.129840546697046</v>
      </c>
      <c r="X4075">
        <v>243.11334980268845</v>
      </c>
      <c r="Y4075">
        <v>224.39362186788139</v>
      </c>
      <c r="Z4075">
        <v>224.39362186788139</v>
      </c>
      <c r="AA4075">
        <v>2.7957509825509574</v>
      </c>
      <c r="AB4075">
        <v>5.3666478444362333</v>
      </c>
      <c r="AC4075">
        <v>-4.3335451070338626</v>
      </c>
    </row>
    <row r="4076" spans="1:29">
      <c r="A4076">
        <v>11</v>
      </c>
      <c r="B4076">
        <v>324</v>
      </c>
      <c r="C4076">
        <v>2006</v>
      </c>
      <c r="D4076">
        <v>99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99</v>
      </c>
      <c r="L4076">
        <v>99</v>
      </c>
      <c r="M4076">
        <v>99</v>
      </c>
      <c r="N4076">
        <v>230</v>
      </c>
      <c r="O4076">
        <v>99</v>
      </c>
      <c r="P4076">
        <v>9999</v>
      </c>
      <c r="Q4076">
        <v>206</v>
      </c>
      <c r="R4076">
        <v>379</v>
      </c>
      <c r="S4076">
        <v>379</v>
      </c>
      <c r="T4076">
        <v>0.85791248839894096</v>
      </c>
      <c r="U4076">
        <v>1.4284317829087445</v>
      </c>
      <c r="V4076">
        <v>9.0211081794195227</v>
      </c>
      <c r="W4076">
        <v>47.35883905013192</v>
      </c>
      <c r="X4076">
        <v>261.66452745292514</v>
      </c>
      <c r="Y4076">
        <v>241.51635883905024</v>
      </c>
      <c r="Z4076">
        <v>241.51635883905024</v>
      </c>
      <c r="AA4076">
        <v>12.30731152952967</v>
      </c>
      <c r="AB4076">
        <v>5.8334848831334716</v>
      </c>
      <c r="AC4076">
        <v>-13.703080325578471</v>
      </c>
    </row>
    <row r="4077" spans="1:29">
      <c r="A4077">
        <v>11</v>
      </c>
      <c r="B4077">
        <v>325</v>
      </c>
      <c r="C4077">
        <v>2005</v>
      </c>
      <c r="D4077">
        <v>99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99</v>
      </c>
      <c r="L4077">
        <v>99</v>
      </c>
      <c r="M4077">
        <v>99</v>
      </c>
      <c r="N4077">
        <v>60</v>
      </c>
      <c r="O4077">
        <v>99</v>
      </c>
      <c r="P4077">
        <v>9999</v>
      </c>
      <c r="Q4077">
        <v>36</v>
      </c>
      <c r="R4077">
        <v>25.25</v>
      </c>
      <c r="S4077">
        <v>18</v>
      </c>
      <c r="T4077">
        <v>6.4559429831570203E-2</v>
      </c>
      <c r="U4077">
        <v>1.9455968372560528E-2</v>
      </c>
      <c r="V4077">
        <v>100.11881188118812</v>
      </c>
      <c r="W4077">
        <v>58.5</v>
      </c>
      <c r="X4077">
        <v>66.949143451723273</v>
      </c>
      <c r="Y4077">
        <v>43.184158415841573</v>
      </c>
      <c r="Z4077">
        <v>60.577777777777776</v>
      </c>
      <c r="AA4077">
        <v>7.7538918941505139</v>
      </c>
      <c r="AB4077">
        <v>3.5784850922639801</v>
      </c>
      <c r="AC4077">
        <v>29.632633951317441</v>
      </c>
    </row>
    <row r="4078" spans="1:29">
      <c r="A4078">
        <v>11</v>
      </c>
      <c r="B4078">
        <v>326</v>
      </c>
      <c r="C4078">
        <v>2005</v>
      </c>
      <c r="D4078">
        <v>99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99</v>
      </c>
      <c r="L4078">
        <v>99</v>
      </c>
      <c r="M4078">
        <v>99</v>
      </c>
      <c r="N4078">
        <v>70</v>
      </c>
      <c r="O4078">
        <v>99</v>
      </c>
      <c r="P4078">
        <v>9999</v>
      </c>
      <c r="Q4078">
        <v>56</v>
      </c>
      <c r="R4078">
        <v>83</v>
      </c>
      <c r="S4078">
        <v>73</v>
      </c>
      <c r="T4078">
        <v>0.21221515548595343</v>
      </c>
      <c r="U4078">
        <v>9.8625201377926436E-2</v>
      </c>
      <c r="V4078">
        <v>23.46987951807229</v>
      </c>
      <c r="W4078">
        <v>61.164383561643859</v>
      </c>
      <c r="X4078">
        <v>82.140479578117436</v>
      </c>
      <c r="Y4078">
        <v>66.595180722891541</v>
      </c>
      <c r="Z4078">
        <v>75.71780821917811</v>
      </c>
      <c r="AA4078">
        <v>2.4290672693109725</v>
      </c>
      <c r="AB4078">
        <v>2.2876302186462794</v>
      </c>
      <c r="AC4078">
        <v>18.288390757486535</v>
      </c>
    </row>
    <row r="4079" spans="1:29">
      <c r="A4079">
        <v>11</v>
      </c>
      <c r="B4079">
        <v>327</v>
      </c>
      <c r="C4079">
        <v>2005</v>
      </c>
      <c r="D4079">
        <v>99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99</v>
      </c>
      <c r="L4079">
        <v>99</v>
      </c>
      <c r="M4079">
        <v>99</v>
      </c>
      <c r="N4079">
        <v>80</v>
      </c>
      <c r="O4079">
        <v>99</v>
      </c>
      <c r="P4079">
        <v>9999</v>
      </c>
      <c r="Q4079">
        <v>158</v>
      </c>
      <c r="R4079">
        <v>282</v>
      </c>
      <c r="S4079">
        <v>252</v>
      </c>
      <c r="T4079">
        <v>0.72102016683179393</v>
      </c>
      <c r="U4079">
        <v>0.38675517466932818</v>
      </c>
      <c r="V4079">
        <v>24.712765957446805</v>
      </c>
      <c r="W4079">
        <v>60.345238095238123</v>
      </c>
      <c r="X4079">
        <v>93.319656070630018</v>
      </c>
      <c r="Y4079">
        <v>76.863475177304977</v>
      </c>
      <c r="Z4079">
        <v>86.0138888888889</v>
      </c>
      <c r="AA4079">
        <v>2.8070216584187122</v>
      </c>
      <c r="AB4079">
        <v>3.6433045165692151</v>
      </c>
      <c r="AC4079">
        <v>-7.2098032158088561</v>
      </c>
    </row>
    <row r="4080" spans="1:29">
      <c r="A4080">
        <v>11</v>
      </c>
      <c r="B4080">
        <v>328</v>
      </c>
      <c r="C4080">
        <v>2005</v>
      </c>
      <c r="D4080">
        <v>99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99</v>
      </c>
      <c r="L4080">
        <v>99</v>
      </c>
      <c r="M4080">
        <v>99</v>
      </c>
      <c r="N4080">
        <v>90</v>
      </c>
      <c r="O4080">
        <v>99</v>
      </c>
      <c r="P4080">
        <v>9999</v>
      </c>
      <c r="Q4080">
        <v>325</v>
      </c>
      <c r="R4080">
        <v>768</v>
      </c>
      <c r="S4080">
        <v>723</v>
      </c>
      <c r="T4080">
        <v>1.9636293905206297</v>
      </c>
      <c r="U4080">
        <v>1.2348972911685763</v>
      </c>
      <c r="V4080">
        <v>21.80078125</v>
      </c>
      <c r="W4080">
        <v>60.255878284923917</v>
      </c>
      <c r="X4080">
        <v>103.67644569339102</v>
      </c>
      <c r="Y4080">
        <v>90.116145833333363</v>
      </c>
      <c r="Z4080">
        <v>95.725034578146591</v>
      </c>
      <c r="AA4080">
        <v>2.8410001731068433</v>
      </c>
      <c r="AB4080">
        <v>2.902200843059628</v>
      </c>
      <c r="AC4080">
        <v>-6.7289861523930412</v>
      </c>
    </row>
    <row r="4081" spans="1:29">
      <c r="A4081">
        <v>11</v>
      </c>
      <c r="B4081">
        <v>329</v>
      </c>
      <c r="C4081">
        <v>2005</v>
      </c>
      <c r="D4081">
        <v>99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99</v>
      </c>
      <c r="L4081">
        <v>99</v>
      </c>
      <c r="M4081">
        <v>99</v>
      </c>
      <c r="N4081">
        <v>100</v>
      </c>
      <c r="O4081">
        <v>99</v>
      </c>
      <c r="P4081">
        <v>9999</v>
      </c>
      <c r="Q4081">
        <v>901</v>
      </c>
      <c r="R4081">
        <v>3249</v>
      </c>
      <c r="S4081">
        <v>3168</v>
      </c>
      <c r="T4081">
        <v>8.3070727731790726</v>
      </c>
      <c r="U4081">
        <v>6.0298656608563856</v>
      </c>
      <c r="V4081">
        <v>17.21083410280087</v>
      </c>
      <c r="W4081">
        <v>58.807765151515149</v>
      </c>
      <c r="X4081">
        <v>115.55574896451203</v>
      </c>
      <c r="Y4081">
        <v>104.01378885811025</v>
      </c>
      <c r="Z4081">
        <v>106.67323232323236</v>
      </c>
      <c r="AA4081">
        <v>2.591120356835976</v>
      </c>
      <c r="AB4081">
        <v>3.2961912218663878</v>
      </c>
      <c r="AC4081">
        <v>-21.535009455110735</v>
      </c>
    </row>
    <row r="4082" spans="1:29">
      <c r="A4082">
        <v>11</v>
      </c>
      <c r="B4082">
        <v>330</v>
      </c>
      <c r="C4082">
        <v>2005</v>
      </c>
      <c r="D4082">
        <v>99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99</v>
      </c>
      <c r="L4082">
        <v>99</v>
      </c>
      <c r="M4082">
        <v>99</v>
      </c>
      <c r="N4082">
        <v>110</v>
      </c>
      <c r="O4082">
        <v>99</v>
      </c>
      <c r="P4082">
        <v>9999</v>
      </c>
      <c r="Q4082">
        <v>1155</v>
      </c>
      <c r="R4082">
        <v>6047</v>
      </c>
      <c r="S4082">
        <v>5941</v>
      </c>
      <c r="T4082">
        <v>15.461024641247723</v>
      </c>
      <c r="U4082">
        <v>12.172780775504847</v>
      </c>
      <c r="V4082">
        <v>16.232181246899291</v>
      </c>
      <c r="W4082">
        <v>58.23144251809461</v>
      </c>
      <c r="X4082">
        <v>124.42033611394729</v>
      </c>
      <c r="Y4082">
        <v>112.81914999173163</v>
      </c>
      <c r="Z4082">
        <v>114.83208214105387</v>
      </c>
      <c r="AA4082">
        <v>2.9025009717331209</v>
      </c>
      <c r="AB4082">
        <v>3.3684868525420222</v>
      </c>
      <c r="AC4082">
        <v>-1.6963185265983673</v>
      </c>
    </row>
    <row r="4083" spans="1:29">
      <c r="A4083">
        <v>11</v>
      </c>
      <c r="B4083">
        <v>331</v>
      </c>
      <c r="C4083">
        <v>2005</v>
      </c>
      <c r="D4083">
        <v>99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99</v>
      </c>
      <c r="L4083">
        <v>99</v>
      </c>
      <c r="M4083">
        <v>99</v>
      </c>
      <c r="N4083">
        <v>120</v>
      </c>
      <c r="O4083">
        <v>99</v>
      </c>
      <c r="P4083">
        <v>9999</v>
      </c>
      <c r="Q4083">
        <v>1036</v>
      </c>
      <c r="R4083">
        <v>4966</v>
      </c>
      <c r="S4083">
        <v>4891</v>
      </c>
      <c r="T4083">
        <v>12.697114001725843</v>
      </c>
      <c r="U4083">
        <v>10.894414454485524</v>
      </c>
      <c r="V4083">
        <v>16.077325815545713</v>
      </c>
      <c r="W4083">
        <v>58.019832345123689</v>
      </c>
      <c r="X4083">
        <v>135.26018093130821</v>
      </c>
      <c r="Y4083">
        <v>122.950463149416</v>
      </c>
      <c r="Z4083">
        <v>124.83582089552236</v>
      </c>
      <c r="AA4083">
        <v>2.8855481448595559</v>
      </c>
      <c r="AB4083">
        <v>3.5861644977684826</v>
      </c>
      <c r="AC4083">
        <v>0.21422725897539985</v>
      </c>
    </row>
    <row r="4084" spans="1:29">
      <c r="A4084">
        <v>11</v>
      </c>
      <c r="B4084">
        <v>332</v>
      </c>
      <c r="C4084">
        <v>2005</v>
      </c>
      <c r="D4084">
        <v>99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99</v>
      </c>
      <c r="L4084">
        <v>99</v>
      </c>
      <c r="M4084">
        <v>99</v>
      </c>
      <c r="N4084">
        <v>130</v>
      </c>
      <c r="O4084">
        <v>99</v>
      </c>
      <c r="P4084">
        <v>9999</v>
      </c>
      <c r="Q4084">
        <v>1019</v>
      </c>
      <c r="R4084">
        <v>4178</v>
      </c>
      <c r="S4084">
        <v>4128</v>
      </c>
      <c r="T4084">
        <v>10.682348429160406</v>
      </c>
      <c r="U4084">
        <v>9.9440910338051332</v>
      </c>
      <c r="V4084">
        <v>16.19650550502632</v>
      </c>
      <c r="W4084">
        <v>57.942344961240302</v>
      </c>
      <c r="X4084">
        <v>146.27403927190244</v>
      </c>
      <c r="Y4084">
        <v>133.39195787458132</v>
      </c>
      <c r="Z4084">
        <v>135.00765503875985</v>
      </c>
      <c r="AA4084">
        <v>2.8846131035081557</v>
      </c>
      <c r="AB4084">
        <v>3.8374896819791449</v>
      </c>
      <c r="AC4084">
        <v>-0.84160841468957404</v>
      </c>
    </row>
    <row r="4085" spans="1:29">
      <c r="A4085">
        <v>11</v>
      </c>
      <c r="B4085">
        <v>333</v>
      </c>
      <c r="C4085">
        <v>2005</v>
      </c>
      <c r="D4085">
        <v>99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99</v>
      </c>
      <c r="L4085">
        <v>99</v>
      </c>
      <c r="M4085">
        <v>99</v>
      </c>
      <c r="N4085">
        <v>140</v>
      </c>
      <c r="O4085">
        <v>99</v>
      </c>
      <c r="P4085">
        <v>9999</v>
      </c>
      <c r="Q4085">
        <v>954</v>
      </c>
      <c r="R4085">
        <v>3854</v>
      </c>
      <c r="S4085">
        <v>3813</v>
      </c>
      <c r="T4085">
        <v>9.8539422800345182</v>
      </c>
      <c r="U4085">
        <v>9.8663813552869684</v>
      </c>
      <c r="V4085">
        <v>15.68863518422418</v>
      </c>
      <c r="W4085">
        <v>57.518227117755039</v>
      </c>
      <c r="X4085">
        <v>157.11823935509548</v>
      </c>
      <c r="Y4085">
        <v>143.47597301504911</v>
      </c>
      <c r="Z4085">
        <v>145.01872541306037</v>
      </c>
      <c r="AA4085">
        <v>2.9038397130178599</v>
      </c>
      <c r="AB4085">
        <v>3.9246770917039258</v>
      </c>
      <c r="AC4085">
        <v>-0.67034630518567451</v>
      </c>
    </row>
    <row r="4086" spans="1:29">
      <c r="A4086">
        <v>11</v>
      </c>
      <c r="B4086">
        <v>334</v>
      </c>
      <c r="C4086">
        <v>2005</v>
      </c>
      <c r="D4086">
        <v>99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99</v>
      </c>
      <c r="L4086">
        <v>99</v>
      </c>
      <c r="M4086">
        <v>99</v>
      </c>
      <c r="N4086">
        <v>150</v>
      </c>
      <c r="O4086">
        <v>99</v>
      </c>
      <c r="P4086">
        <v>9999</v>
      </c>
      <c r="Q4086">
        <v>926</v>
      </c>
      <c r="R4086">
        <v>3621</v>
      </c>
      <c r="S4086">
        <v>3589</v>
      </c>
      <c r="T4086">
        <v>9.2582057592125029</v>
      </c>
      <c r="U4086">
        <v>9.9239802286393761</v>
      </c>
      <c r="V4086">
        <v>15.364816349074841</v>
      </c>
      <c r="W4086">
        <v>56.884368904987447</v>
      </c>
      <c r="X4086">
        <v>167.90355285751866</v>
      </c>
      <c r="Y4086">
        <v>153.59969621651462</v>
      </c>
      <c r="Z4086">
        <v>154.9692114795206</v>
      </c>
      <c r="AA4086">
        <v>2.9036706752878758</v>
      </c>
      <c r="AB4086">
        <v>4.2051399871333395</v>
      </c>
      <c r="AC4086">
        <v>-3.9709297903380065</v>
      </c>
    </row>
    <row r="4087" spans="1:29">
      <c r="A4087">
        <v>11</v>
      </c>
      <c r="B4087">
        <v>335</v>
      </c>
      <c r="C4087">
        <v>2005</v>
      </c>
      <c r="D4087">
        <v>99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99</v>
      </c>
      <c r="L4087">
        <v>99</v>
      </c>
      <c r="M4087">
        <v>99</v>
      </c>
      <c r="N4087">
        <v>160</v>
      </c>
      <c r="O4087">
        <v>99</v>
      </c>
      <c r="P4087">
        <v>9999</v>
      </c>
      <c r="Q4087">
        <v>866</v>
      </c>
      <c r="R4087">
        <v>3194</v>
      </c>
      <c r="S4087">
        <v>3168</v>
      </c>
      <c r="T4087">
        <v>8.1664482725558507</v>
      </c>
      <c r="U4087">
        <v>9.3245226440511217</v>
      </c>
      <c r="V4087">
        <v>14.819661865998748</v>
      </c>
      <c r="W4087">
        <v>56.315972222222221</v>
      </c>
      <c r="X4087">
        <v>178.7203593411538</v>
      </c>
      <c r="Y4087">
        <v>163.61559173450229</v>
      </c>
      <c r="Z4087">
        <v>164.9583964646466</v>
      </c>
      <c r="AA4087">
        <v>2.8611378951173494</v>
      </c>
      <c r="AB4087">
        <v>4.27911565007342</v>
      </c>
      <c r="AC4087">
        <v>-5.421390108438187</v>
      </c>
    </row>
    <row r="4088" spans="1:29">
      <c r="A4088">
        <v>11</v>
      </c>
      <c r="B4088">
        <v>336</v>
      </c>
      <c r="C4088">
        <v>2005</v>
      </c>
      <c r="D4088">
        <v>99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99</v>
      </c>
      <c r="L4088">
        <v>99</v>
      </c>
      <c r="M4088">
        <v>99</v>
      </c>
      <c r="N4088">
        <v>170</v>
      </c>
      <c r="O4088">
        <v>99</v>
      </c>
      <c r="P4088">
        <v>9999</v>
      </c>
      <c r="Q4088">
        <v>821</v>
      </c>
      <c r="R4088">
        <v>2810</v>
      </c>
      <c r="S4088">
        <v>2798</v>
      </c>
      <c r="T4088">
        <v>7.1846335772955312</v>
      </c>
      <c r="U4088">
        <v>8.731401096118276</v>
      </c>
      <c r="V4088">
        <v>14.19893238434164</v>
      </c>
      <c r="W4088">
        <v>55.51250893495353</v>
      </c>
      <c r="X4088">
        <v>189.47899276303903</v>
      </c>
      <c r="Y4088">
        <v>174.14483985765114</v>
      </c>
      <c r="Z4088">
        <v>174.89170836311644</v>
      </c>
      <c r="AA4088">
        <v>2.853715311167996</v>
      </c>
      <c r="AB4088">
        <v>4.3223020808126389</v>
      </c>
      <c r="AC4088">
        <v>-9.1173666152568131</v>
      </c>
    </row>
    <row r="4089" spans="1:29">
      <c r="A4089">
        <v>11</v>
      </c>
      <c r="B4089">
        <v>337</v>
      </c>
      <c r="C4089">
        <v>2005</v>
      </c>
      <c r="D4089">
        <v>99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99</v>
      </c>
      <c r="L4089">
        <v>99</v>
      </c>
      <c r="M4089">
        <v>99</v>
      </c>
      <c r="N4089">
        <v>180</v>
      </c>
      <c r="O4089">
        <v>99</v>
      </c>
      <c r="P4089">
        <v>9999</v>
      </c>
      <c r="Q4089">
        <v>725</v>
      </c>
      <c r="R4089">
        <v>2105</v>
      </c>
      <c r="S4089">
        <v>2094</v>
      </c>
      <c r="T4089">
        <v>5.3820831602160499</v>
      </c>
      <c r="U4089">
        <v>6.9110012028120531</v>
      </c>
      <c r="V4089">
        <v>13.214726840855104</v>
      </c>
      <c r="W4089">
        <v>54.364851957975183</v>
      </c>
      <c r="X4089">
        <v>200.39404708903905</v>
      </c>
      <c r="Y4089">
        <v>184.00171021377625</v>
      </c>
      <c r="Z4089">
        <v>184.96829035339016</v>
      </c>
      <c r="AA4089">
        <v>2.8460175496542197</v>
      </c>
      <c r="AB4089">
        <v>4.4997746470213773</v>
      </c>
      <c r="AC4089">
        <v>-4.5481909516714509</v>
      </c>
    </row>
    <row r="4090" spans="1:29">
      <c r="A4090">
        <v>11</v>
      </c>
      <c r="B4090">
        <v>338</v>
      </c>
      <c r="C4090">
        <v>2005</v>
      </c>
      <c r="D4090">
        <v>99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99</v>
      </c>
      <c r="L4090">
        <v>99</v>
      </c>
      <c r="M4090">
        <v>99</v>
      </c>
      <c r="N4090">
        <v>190</v>
      </c>
      <c r="O4090">
        <v>99</v>
      </c>
      <c r="P4090">
        <v>9999</v>
      </c>
      <c r="Q4090">
        <v>662</v>
      </c>
      <c r="R4090">
        <v>1612</v>
      </c>
      <c r="S4090">
        <v>1605</v>
      </c>
      <c r="T4090">
        <v>4.1215762728115308</v>
      </c>
      <c r="U4090">
        <v>5.5751448505231469</v>
      </c>
      <c r="V4090">
        <v>12.116004962779158</v>
      </c>
      <c r="W4090">
        <v>53.028660436137088</v>
      </c>
      <c r="X4090">
        <v>210.91690436568564</v>
      </c>
      <c r="Y4090">
        <v>193.83138957816365</v>
      </c>
      <c r="Z4090">
        <v>194.67676012461047</v>
      </c>
      <c r="AA4090">
        <v>2.8565848019388769</v>
      </c>
      <c r="AB4090">
        <v>4.835788287480316</v>
      </c>
      <c r="AC4090">
        <v>-8.1386211809436482</v>
      </c>
    </row>
    <row r="4091" spans="1:29">
      <c r="A4091">
        <v>11</v>
      </c>
      <c r="B4091">
        <v>339</v>
      </c>
      <c r="C4091">
        <v>2005</v>
      </c>
      <c r="D4091">
        <v>99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99</v>
      </c>
      <c r="L4091">
        <v>99</v>
      </c>
      <c r="M4091">
        <v>99</v>
      </c>
      <c r="N4091">
        <v>200</v>
      </c>
      <c r="O4091">
        <v>99</v>
      </c>
      <c r="P4091">
        <v>9999</v>
      </c>
      <c r="Q4091">
        <v>499</v>
      </c>
      <c r="R4091">
        <v>1026</v>
      </c>
      <c r="S4091">
        <v>1022</v>
      </c>
      <c r="T4091">
        <v>2.6232861388986546</v>
      </c>
      <c r="U4091">
        <v>3.7309406584221607</v>
      </c>
      <c r="V4091">
        <v>11.51559454191033</v>
      </c>
      <c r="W4091">
        <v>51.443248532289637</v>
      </c>
      <c r="X4091">
        <v>221.67913765393433</v>
      </c>
      <c r="Y4091">
        <v>203.79990253411324</v>
      </c>
      <c r="Z4091">
        <v>204.59755381604711</v>
      </c>
      <c r="AA4091">
        <v>2.883725826493305</v>
      </c>
      <c r="AB4091">
        <v>5.0405603793855667</v>
      </c>
      <c r="AC4091">
        <v>-11.802405640960522</v>
      </c>
    </row>
    <row r="4092" spans="1:29">
      <c r="A4092">
        <v>11</v>
      </c>
      <c r="B4092">
        <v>340</v>
      </c>
      <c r="C4092">
        <v>2005</v>
      </c>
      <c r="D4092">
        <v>99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99</v>
      </c>
      <c r="L4092">
        <v>99</v>
      </c>
      <c r="M4092">
        <v>99</v>
      </c>
      <c r="N4092">
        <v>210</v>
      </c>
      <c r="O4092">
        <v>99</v>
      </c>
      <c r="P4092">
        <v>9999</v>
      </c>
      <c r="Q4092">
        <v>347</v>
      </c>
      <c r="R4092">
        <v>618</v>
      </c>
      <c r="S4092">
        <v>617</v>
      </c>
      <c r="T4092">
        <v>1.5801080251845701</v>
      </c>
      <c r="U4092">
        <v>2.3617643544284328</v>
      </c>
      <c r="V4092">
        <v>10.498381877022656</v>
      </c>
      <c r="W4092">
        <v>49.977309562398688</v>
      </c>
      <c r="X4092">
        <v>232.42136413201661</v>
      </c>
      <c r="Y4092">
        <v>214.18106796116501</v>
      </c>
      <c r="Z4092">
        <v>214.52820097244725</v>
      </c>
      <c r="AA4092">
        <v>2.8825100778024919</v>
      </c>
      <c r="AB4092">
        <v>5.3411467112450195</v>
      </c>
      <c r="AC4092">
        <v>-8.2027850038215622</v>
      </c>
    </row>
    <row r="4093" spans="1:29">
      <c r="A4093">
        <v>11</v>
      </c>
      <c r="B4093">
        <v>341</v>
      </c>
      <c r="C4093">
        <v>2005</v>
      </c>
      <c r="D4093">
        <v>99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99</v>
      </c>
      <c r="L4093">
        <v>99</v>
      </c>
      <c r="M4093">
        <v>99</v>
      </c>
      <c r="N4093">
        <v>220</v>
      </c>
      <c r="O4093">
        <v>99</v>
      </c>
      <c r="P4093">
        <v>9999</v>
      </c>
      <c r="Q4093">
        <v>230</v>
      </c>
      <c r="R4093">
        <v>344</v>
      </c>
      <c r="S4093">
        <v>343</v>
      </c>
      <c r="T4093">
        <v>0.87954233117069891</v>
      </c>
      <c r="U4093">
        <v>1.3736531037595672</v>
      </c>
      <c r="V4093">
        <v>10.360465116279064</v>
      </c>
      <c r="W4093">
        <v>48.673469387755091</v>
      </c>
      <c r="X4093">
        <v>243.18734410038039</v>
      </c>
      <c r="Y4093">
        <v>223.79563953488361</v>
      </c>
      <c r="Z4093">
        <v>224.44810495626811</v>
      </c>
      <c r="AA4093">
        <v>2.7403987006531096</v>
      </c>
      <c r="AB4093">
        <v>5.562113765259765</v>
      </c>
      <c r="AC4093">
        <v>-8.5405459328885343</v>
      </c>
    </row>
    <row r="4094" spans="1:29">
      <c r="A4094">
        <v>11</v>
      </c>
      <c r="B4094">
        <v>342</v>
      </c>
      <c r="C4094">
        <v>2005</v>
      </c>
      <c r="D4094">
        <v>99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99</v>
      </c>
      <c r="L4094">
        <v>99</v>
      </c>
      <c r="M4094">
        <v>99</v>
      </c>
      <c r="N4094">
        <v>230</v>
      </c>
      <c r="O4094">
        <v>99</v>
      </c>
      <c r="P4094">
        <v>9999</v>
      </c>
      <c r="Q4094">
        <v>198</v>
      </c>
      <c r="R4094">
        <v>329</v>
      </c>
      <c r="S4094">
        <v>329</v>
      </c>
      <c r="T4094">
        <v>0.84119019463709277</v>
      </c>
      <c r="U4094">
        <v>1.4203249457185789</v>
      </c>
      <c r="V4094">
        <v>8.4285714285714306</v>
      </c>
      <c r="W4094">
        <v>46.468085106382965</v>
      </c>
      <c r="X4094">
        <v>262.13385056657444</v>
      </c>
      <c r="Y4094">
        <v>241.94954407294841</v>
      </c>
      <c r="Z4094">
        <v>241.94954407294841</v>
      </c>
      <c r="AA4094">
        <v>11.11774539689161</v>
      </c>
      <c r="AB4094">
        <v>6.4877520550895937</v>
      </c>
      <c r="AC4094">
        <v>-16.146435971782605</v>
      </c>
    </row>
    <row r="4095" spans="1:29">
      <c r="A4095">
        <v>11</v>
      </c>
      <c r="B4095">
        <v>343</v>
      </c>
      <c r="C4095">
        <v>2004</v>
      </c>
      <c r="D4095">
        <v>99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99</v>
      </c>
      <c r="L4095">
        <v>99</v>
      </c>
      <c r="M4095">
        <v>99</v>
      </c>
      <c r="N4095">
        <v>60</v>
      </c>
      <c r="O4095">
        <v>99</v>
      </c>
      <c r="P4095">
        <v>9999</v>
      </c>
      <c r="Q4095">
        <v>38</v>
      </c>
      <c r="R4095">
        <v>29</v>
      </c>
      <c r="S4095">
        <v>19</v>
      </c>
      <c r="T4095">
        <v>7.6193478889151622E-2</v>
      </c>
      <c r="U4095">
        <v>2.179534875246622E-2</v>
      </c>
      <c r="V4095">
        <v>83.44827586206894</v>
      </c>
      <c r="W4095">
        <v>58.73684210526315</v>
      </c>
      <c r="X4095">
        <v>51.671834721859007</v>
      </c>
      <c r="Y4095">
        <v>40.672413793103459</v>
      </c>
      <c r="Z4095">
        <v>62.078947368421083</v>
      </c>
      <c r="AA4095">
        <v>7.6012865218133934</v>
      </c>
      <c r="AB4095">
        <v>3.337854735938548</v>
      </c>
      <c r="AC4095">
        <v>-10.912419709155898</v>
      </c>
    </row>
    <row r="4096" spans="1:29">
      <c r="A4096">
        <v>11</v>
      </c>
      <c r="B4096">
        <v>344</v>
      </c>
      <c r="C4096">
        <v>2004</v>
      </c>
      <c r="D4096">
        <v>99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99</v>
      </c>
      <c r="L4096">
        <v>99</v>
      </c>
      <c r="M4096">
        <v>99</v>
      </c>
      <c r="N4096">
        <v>70</v>
      </c>
      <c r="O4096">
        <v>99</v>
      </c>
      <c r="P4096">
        <v>9999</v>
      </c>
      <c r="Q4096">
        <v>53</v>
      </c>
      <c r="R4096">
        <v>70</v>
      </c>
      <c r="S4096">
        <v>58</v>
      </c>
      <c r="T4096">
        <v>0.18391529387036595</v>
      </c>
      <c r="U4096">
        <v>8.2231014398770591E-2</v>
      </c>
      <c r="V4096">
        <v>26.171428571428574</v>
      </c>
      <c r="W4096">
        <v>59.758620689655153</v>
      </c>
      <c r="X4096">
        <v>82.940721250580381</v>
      </c>
      <c r="Y4096">
        <v>63.572857142857195</v>
      </c>
      <c r="Z4096">
        <v>76.725862068965526</v>
      </c>
      <c r="AA4096">
        <v>2.4827376675351505</v>
      </c>
      <c r="AB4096">
        <v>4.2722454115047563</v>
      </c>
      <c r="AC4096">
        <v>-14.651853461295488</v>
      </c>
    </row>
    <row r="4097" spans="1:29">
      <c r="A4097">
        <v>11</v>
      </c>
      <c r="B4097">
        <v>345</v>
      </c>
      <c r="C4097">
        <v>2004</v>
      </c>
      <c r="D4097">
        <v>99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99</v>
      </c>
      <c r="L4097">
        <v>99</v>
      </c>
      <c r="M4097">
        <v>99</v>
      </c>
      <c r="N4097">
        <v>80</v>
      </c>
      <c r="O4097">
        <v>99</v>
      </c>
      <c r="P4097">
        <v>9999</v>
      </c>
      <c r="Q4097">
        <v>126</v>
      </c>
      <c r="R4097">
        <v>227</v>
      </c>
      <c r="S4097">
        <v>210</v>
      </c>
      <c r="T4097">
        <v>0.59641102440818705</v>
      </c>
      <c r="U4097">
        <v>0.33340323736413496</v>
      </c>
      <c r="V4097">
        <v>21.528634361233475</v>
      </c>
      <c r="W4097">
        <v>60.371428571428595</v>
      </c>
      <c r="X4097">
        <v>93.076588981534087</v>
      </c>
      <c r="Y4097">
        <v>79.483700440528622</v>
      </c>
      <c r="Z4097">
        <v>85.918095238095233</v>
      </c>
      <c r="AA4097">
        <v>2.7323382957376476</v>
      </c>
      <c r="AB4097">
        <v>3.5112259230919411</v>
      </c>
      <c r="AC4097">
        <v>-5.2569069268248123</v>
      </c>
    </row>
    <row r="4098" spans="1:29">
      <c r="A4098">
        <v>11</v>
      </c>
      <c r="B4098">
        <v>346</v>
      </c>
      <c r="C4098">
        <v>2004</v>
      </c>
      <c r="D4098">
        <v>99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99</v>
      </c>
      <c r="L4098">
        <v>99</v>
      </c>
      <c r="M4098">
        <v>99</v>
      </c>
      <c r="N4098">
        <v>90</v>
      </c>
      <c r="O4098">
        <v>99</v>
      </c>
      <c r="P4098">
        <v>9999</v>
      </c>
      <c r="Q4098">
        <v>340</v>
      </c>
      <c r="R4098">
        <v>747</v>
      </c>
      <c r="S4098">
        <v>695</v>
      </c>
      <c r="T4098">
        <v>1.9626389217309059</v>
      </c>
      <c r="U4098">
        <v>1.2296845221665915</v>
      </c>
      <c r="V4098">
        <v>19.876840696117799</v>
      </c>
      <c r="W4098">
        <v>60.103597122302162</v>
      </c>
      <c r="X4098">
        <v>103.73367794036372</v>
      </c>
      <c r="Y4098">
        <v>89.085542168674692</v>
      </c>
      <c r="Z4098">
        <v>95.750935251798623</v>
      </c>
      <c r="AA4098">
        <v>2.806123030699637</v>
      </c>
      <c r="AB4098">
        <v>2.8944354967565644</v>
      </c>
      <c r="AC4098">
        <v>2.0732500981195079</v>
      </c>
    </row>
    <row r="4099" spans="1:29">
      <c r="A4099">
        <v>11</v>
      </c>
      <c r="B4099">
        <v>347</v>
      </c>
      <c r="C4099">
        <v>2004</v>
      </c>
      <c r="D4099">
        <v>99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99</v>
      </c>
      <c r="L4099">
        <v>99</v>
      </c>
      <c r="M4099">
        <v>99</v>
      </c>
      <c r="N4099">
        <v>100</v>
      </c>
      <c r="O4099">
        <v>99</v>
      </c>
      <c r="P4099">
        <v>9999</v>
      </c>
      <c r="Q4099">
        <v>960</v>
      </c>
      <c r="R4099">
        <v>3277</v>
      </c>
      <c r="S4099">
        <v>3219</v>
      </c>
      <c r="T4099">
        <v>8.6098631144741358</v>
      </c>
      <c r="U4099">
        <v>6.3496678708527794</v>
      </c>
      <c r="V4099">
        <v>16.264571254195911</v>
      </c>
      <c r="W4099">
        <v>58.434607020813949</v>
      </c>
      <c r="X4099">
        <v>115.62579864057921</v>
      </c>
      <c r="Y4099">
        <v>104.85971925541686</v>
      </c>
      <c r="Z4099">
        <v>106.7490835663253</v>
      </c>
      <c r="AA4099">
        <v>2.5446509507410262</v>
      </c>
      <c r="AB4099">
        <v>3.4514781008175799</v>
      </c>
      <c r="AC4099">
        <v>-19.34350522273165</v>
      </c>
    </row>
    <row r="4100" spans="1:29">
      <c r="A4100">
        <v>11</v>
      </c>
      <c r="B4100">
        <v>348</v>
      </c>
      <c r="C4100">
        <v>2004</v>
      </c>
      <c r="D4100">
        <v>99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99</v>
      </c>
      <c r="L4100">
        <v>99</v>
      </c>
      <c r="M4100">
        <v>99</v>
      </c>
      <c r="N4100">
        <v>110</v>
      </c>
      <c r="O4100">
        <v>99</v>
      </c>
      <c r="P4100">
        <v>9999</v>
      </c>
      <c r="Q4100">
        <v>1203</v>
      </c>
      <c r="R4100">
        <v>6264</v>
      </c>
      <c r="S4100">
        <v>6179</v>
      </c>
      <c r="T4100">
        <v>16.457791440056752</v>
      </c>
      <c r="U4100">
        <v>13.116065766406937</v>
      </c>
      <c r="V4100">
        <v>15.562420178799488</v>
      </c>
      <c r="W4100">
        <v>57.638129147111187</v>
      </c>
      <c r="X4100">
        <v>124.4655352292551</v>
      </c>
      <c r="Y4100">
        <v>113.31462324393324</v>
      </c>
      <c r="Z4100">
        <v>114.87340993688262</v>
      </c>
      <c r="AA4100">
        <v>2.8966661991437235</v>
      </c>
      <c r="AB4100">
        <v>3.5118659230327882</v>
      </c>
      <c r="AC4100">
        <v>0.49929832974316224</v>
      </c>
    </row>
    <row r="4101" spans="1:29">
      <c r="A4101">
        <v>11</v>
      </c>
      <c r="B4101">
        <v>349</v>
      </c>
      <c r="C4101">
        <v>2004</v>
      </c>
      <c r="D4101">
        <v>99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99</v>
      </c>
      <c r="L4101">
        <v>99</v>
      </c>
      <c r="M4101">
        <v>99</v>
      </c>
      <c r="N4101">
        <v>120</v>
      </c>
      <c r="O4101">
        <v>99</v>
      </c>
      <c r="P4101">
        <v>9999</v>
      </c>
      <c r="Q4101">
        <v>1093</v>
      </c>
      <c r="R4101">
        <v>4926</v>
      </c>
      <c r="S4101">
        <v>4869</v>
      </c>
      <c r="T4101">
        <v>12.942381965791755</v>
      </c>
      <c r="U4101">
        <v>11.235189071924864</v>
      </c>
      <c r="V4101">
        <v>15.33901745838409</v>
      </c>
      <c r="W4101">
        <v>57.535222838365186</v>
      </c>
      <c r="X4101">
        <v>135.28743276989144</v>
      </c>
      <c r="Y4101">
        <v>123.42982135606992</v>
      </c>
      <c r="Z4101">
        <v>124.87477921544472</v>
      </c>
      <c r="AA4101">
        <v>2.9312034672119576</v>
      </c>
      <c r="AB4101">
        <v>3.6477473385033008</v>
      </c>
      <c r="AC4101">
        <v>-4.7887789527348916</v>
      </c>
    </row>
    <row r="4102" spans="1:29">
      <c r="A4102">
        <v>11</v>
      </c>
      <c r="B4102">
        <v>350</v>
      </c>
      <c r="C4102">
        <v>2004</v>
      </c>
      <c r="D4102">
        <v>99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99</v>
      </c>
      <c r="L4102">
        <v>99</v>
      </c>
      <c r="M4102">
        <v>99</v>
      </c>
      <c r="N4102">
        <v>130</v>
      </c>
      <c r="O4102">
        <v>99</v>
      </c>
      <c r="P4102">
        <v>9999</v>
      </c>
      <c r="Q4102">
        <v>1110</v>
      </c>
      <c r="R4102">
        <v>4304</v>
      </c>
      <c r="S4102">
        <v>4238</v>
      </c>
      <c r="T4102">
        <v>11.308163211686502</v>
      </c>
      <c r="U4102">
        <v>10.568972060210761</v>
      </c>
      <c r="V4102">
        <v>15.625929368029738</v>
      </c>
      <c r="W4102">
        <v>57.336479471448811</v>
      </c>
      <c r="X4102">
        <v>146.21823736240765</v>
      </c>
      <c r="Y4102">
        <v>132.89070631970273</v>
      </c>
      <c r="Z4102">
        <v>134.96026427560184</v>
      </c>
      <c r="AA4102">
        <v>2.8955193333019826</v>
      </c>
      <c r="AB4102">
        <v>3.7696216330896242</v>
      </c>
      <c r="AC4102">
        <v>-4.9648616119884394</v>
      </c>
    </row>
    <row r="4103" spans="1:29">
      <c r="A4103">
        <v>11</v>
      </c>
      <c r="B4103">
        <v>351</v>
      </c>
      <c r="C4103">
        <v>2004</v>
      </c>
      <c r="D4103">
        <v>99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99</v>
      </c>
      <c r="L4103">
        <v>99</v>
      </c>
      <c r="M4103">
        <v>99</v>
      </c>
      <c r="N4103">
        <v>140</v>
      </c>
      <c r="O4103">
        <v>99</v>
      </c>
      <c r="P4103">
        <v>9999</v>
      </c>
      <c r="Q4103">
        <v>1073</v>
      </c>
      <c r="R4103">
        <v>3835</v>
      </c>
      <c r="S4103">
        <v>3794</v>
      </c>
      <c r="T4103">
        <v>10.075930742755052</v>
      </c>
      <c r="U4103">
        <v>10.158107100107868</v>
      </c>
      <c r="V4103">
        <v>15.072750977835723</v>
      </c>
      <c r="W4103">
        <v>57.020031628887722</v>
      </c>
      <c r="X4103">
        <v>156.98517249318749</v>
      </c>
      <c r="Y4103">
        <v>143.34466753585377</v>
      </c>
      <c r="Z4103">
        <v>144.89372693726924</v>
      </c>
      <c r="AA4103">
        <v>2.8796237006261487</v>
      </c>
      <c r="AB4103">
        <v>3.834562378379899</v>
      </c>
      <c r="AC4103">
        <v>-2.3235543791550142</v>
      </c>
    </row>
    <row r="4104" spans="1:29">
      <c r="A4104">
        <v>11</v>
      </c>
      <c r="B4104">
        <v>352</v>
      </c>
      <c r="C4104">
        <v>2004</v>
      </c>
      <c r="D4104">
        <v>99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99</v>
      </c>
      <c r="L4104">
        <v>99</v>
      </c>
      <c r="M4104">
        <v>99</v>
      </c>
      <c r="N4104">
        <v>150</v>
      </c>
      <c r="O4104">
        <v>99</v>
      </c>
      <c r="P4104">
        <v>9999</v>
      </c>
      <c r="Q4104">
        <v>991</v>
      </c>
      <c r="R4104">
        <v>3443</v>
      </c>
      <c r="S4104">
        <v>3413</v>
      </c>
      <c r="T4104">
        <v>9.0460050970810002</v>
      </c>
      <c r="U4104">
        <v>9.7748563571950555</v>
      </c>
      <c r="V4104">
        <v>14.892826023816442</v>
      </c>
      <c r="W4104">
        <v>56.44125402871375</v>
      </c>
      <c r="X4104">
        <v>167.91618587055743</v>
      </c>
      <c r="Y4104">
        <v>153.64112692419363</v>
      </c>
      <c r="Z4104">
        <v>154.99162027541715</v>
      </c>
      <c r="AA4104">
        <v>2.8910999521942133</v>
      </c>
      <c r="AB4104">
        <v>3.9869208758081802</v>
      </c>
      <c r="AC4104">
        <v>-5.9765270865027924</v>
      </c>
    </row>
    <row r="4105" spans="1:29">
      <c r="A4105">
        <v>11</v>
      </c>
      <c r="B4105">
        <v>353</v>
      </c>
      <c r="C4105">
        <v>2004</v>
      </c>
      <c r="D4105">
        <v>99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99</v>
      </c>
      <c r="L4105">
        <v>99</v>
      </c>
      <c r="M4105">
        <v>99</v>
      </c>
      <c r="N4105">
        <v>160</v>
      </c>
      <c r="O4105">
        <v>99</v>
      </c>
      <c r="P4105">
        <v>9999</v>
      </c>
      <c r="Q4105">
        <v>903</v>
      </c>
      <c r="R4105">
        <v>2891</v>
      </c>
      <c r="S4105">
        <v>2863</v>
      </c>
      <c r="T4105">
        <v>7.5957016368461154</v>
      </c>
      <c r="U4105">
        <v>8.7227591170849266</v>
      </c>
      <c r="V4105">
        <v>14.170875129712902</v>
      </c>
      <c r="W4105">
        <v>55.915473279776471</v>
      </c>
      <c r="X4105">
        <v>178.63732965871171</v>
      </c>
      <c r="Y4105">
        <v>163.28260117606348</v>
      </c>
      <c r="Z4105">
        <v>164.87949703108615</v>
      </c>
      <c r="AA4105">
        <v>2.8986854594622029</v>
      </c>
      <c r="AB4105">
        <v>4.0334587599456251</v>
      </c>
      <c r="AC4105">
        <v>-1.7463460658595804</v>
      </c>
    </row>
    <row r="4106" spans="1:29">
      <c r="A4106">
        <v>11</v>
      </c>
      <c r="B4106">
        <v>354</v>
      </c>
      <c r="C4106">
        <v>2004</v>
      </c>
      <c r="D4106">
        <v>99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99</v>
      </c>
      <c r="L4106">
        <v>99</v>
      </c>
      <c r="M4106">
        <v>99</v>
      </c>
      <c r="N4106">
        <v>170</v>
      </c>
      <c r="O4106">
        <v>99</v>
      </c>
      <c r="P4106">
        <v>9999</v>
      </c>
      <c r="Q4106">
        <v>831</v>
      </c>
      <c r="R4106">
        <v>2431</v>
      </c>
      <c r="S4106">
        <v>2414</v>
      </c>
      <c r="T4106">
        <v>6.3871154199837106</v>
      </c>
      <c r="U4106">
        <v>7.8030138781952498</v>
      </c>
      <c r="V4106">
        <v>13.445907034142328</v>
      </c>
      <c r="W4106">
        <v>54.776304888152445</v>
      </c>
      <c r="X4106">
        <v>189.52399330960327</v>
      </c>
      <c r="Y4106">
        <v>173.70468942821887</v>
      </c>
      <c r="Z4106">
        <v>174.92796188898089</v>
      </c>
      <c r="AA4106">
        <v>2.8134517222378901</v>
      </c>
      <c r="AB4106">
        <v>4.26635964527929</v>
      </c>
      <c r="AC4106">
        <v>-8.0004941938503524</v>
      </c>
    </row>
    <row r="4107" spans="1:29">
      <c r="A4107">
        <v>11</v>
      </c>
      <c r="B4107">
        <v>355</v>
      </c>
      <c r="C4107">
        <v>2004</v>
      </c>
      <c r="D4107">
        <v>99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99</v>
      </c>
      <c r="L4107">
        <v>99</v>
      </c>
      <c r="M4107">
        <v>99</v>
      </c>
      <c r="N4107">
        <v>180</v>
      </c>
      <c r="O4107">
        <v>99</v>
      </c>
      <c r="P4107">
        <v>9999</v>
      </c>
      <c r="Q4107">
        <v>722</v>
      </c>
      <c r="R4107">
        <v>1973</v>
      </c>
      <c r="S4107">
        <v>1964</v>
      </c>
      <c r="T4107">
        <v>5.1837839258033185</v>
      </c>
      <c r="U4107">
        <v>6.7109588066799812</v>
      </c>
      <c r="V4107">
        <v>12.541814495691844</v>
      </c>
      <c r="W4107">
        <v>53.749490835030556</v>
      </c>
      <c r="X4107">
        <v>200.34512506047244</v>
      </c>
      <c r="Y4107">
        <v>184.07364419665464</v>
      </c>
      <c r="Z4107">
        <v>184.91715885947025</v>
      </c>
      <c r="AA4107">
        <v>2.8650015858364153</v>
      </c>
      <c r="AB4107">
        <v>4.4114245711403557</v>
      </c>
      <c r="AC4107">
        <v>-4.8700119161328885</v>
      </c>
    </row>
    <row r="4108" spans="1:29">
      <c r="A4108">
        <v>11</v>
      </c>
      <c r="B4108">
        <v>356</v>
      </c>
      <c r="C4108">
        <v>2004</v>
      </c>
      <c r="D4108">
        <v>99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99</v>
      </c>
      <c r="L4108">
        <v>99</v>
      </c>
      <c r="M4108">
        <v>99</v>
      </c>
      <c r="N4108">
        <v>190</v>
      </c>
      <c r="O4108">
        <v>99</v>
      </c>
      <c r="P4108">
        <v>9999</v>
      </c>
      <c r="Q4108">
        <v>637</v>
      </c>
      <c r="R4108">
        <v>1426</v>
      </c>
      <c r="S4108">
        <v>1415</v>
      </c>
      <c r="T4108">
        <v>3.7466172722734559</v>
      </c>
      <c r="U4108">
        <v>5.0946475261558604</v>
      </c>
      <c r="V4108">
        <v>11.974053295932679</v>
      </c>
      <c r="W4108">
        <v>52.658657243816258</v>
      </c>
      <c r="X4108">
        <v>211.1059278315264</v>
      </c>
      <c r="Y4108">
        <v>193.3431276297338</v>
      </c>
      <c r="Z4108">
        <v>194.84614840989437</v>
      </c>
      <c r="AA4108">
        <v>2.8998765062801928</v>
      </c>
      <c r="AB4108">
        <v>4.6759388202494572</v>
      </c>
      <c r="AC4108">
        <v>-9.1896581253686218</v>
      </c>
    </row>
    <row r="4109" spans="1:29">
      <c r="A4109">
        <v>11</v>
      </c>
      <c r="B4109">
        <v>357</v>
      </c>
      <c r="C4109">
        <v>2004</v>
      </c>
      <c r="D4109">
        <v>99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99</v>
      </c>
      <c r="L4109">
        <v>99</v>
      </c>
      <c r="M4109">
        <v>99</v>
      </c>
      <c r="N4109">
        <v>200</v>
      </c>
      <c r="O4109">
        <v>99</v>
      </c>
      <c r="P4109">
        <v>9999</v>
      </c>
      <c r="Q4109">
        <v>464</v>
      </c>
      <c r="R4109">
        <v>962</v>
      </c>
      <c r="S4109">
        <v>957</v>
      </c>
      <c r="T4109">
        <v>2.5275216100470304</v>
      </c>
      <c r="U4109">
        <v>3.6229357730523808</v>
      </c>
      <c r="V4109">
        <v>11.005197505197508</v>
      </c>
      <c r="W4109">
        <v>51.229885057471265</v>
      </c>
      <c r="X4109">
        <v>221.96106432292848</v>
      </c>
      <c r="Y4109">
        <v>203.80727650727661</v>
      </c>
      <c r="Z4109">
        <v>204.87210031347965</v>
      </c>
      <c r="AA4109">
        <v>2.9152725574123788</v>
      </c>
      <c r="AB4109">
        <v>4.8015394265309288</v>
      </c>
      <c r="AC4109">
        <v>-11.942931471183524</v>
      </c>
    </row>
    <row r="4110" spans="1:29">
      <c r="A4110">
        <v>11</v>
      </c>
      <c r="B4110">
        <v>358</v>
      </c>
      <c r="C4110">
        <v>2004</v>
      </c>
      <c r="D4110">
        <v>99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99</v>
      </c>
      <c r="L4110">
        <v>99</v>
      </c>
      <c r="M4110">
        <v>99</v>
      </c>
      <c r="N4110">
        <v>210</v>
      </c>
      <c r="O4110">
        <v>99</v>
      </c>
      <c r="P4110">
        <v>9999</v>
      </c>
      <c r="Q4110">
        <v>344</v>
      </c>
      <c r="R4110">
        <v>588</v>
      </c>
      <c r="S4110">
        <v>585</v>
      </c>
      <c r="T4110">
        <v>1.5448884685110746</v>
      </c>
      <c r="U4110">
        <v>2.3203925136275445</v>
      </c>
      <c r="V4110">
        <v>10.685374149659864</v>
      </c>
      <c r="W4110">
        <v>49.764102564102558</v>
      </c>
      <c r="X4110">
        <v>232.56811933874329</v>
      </c>
      <c r="Y4110">
        <v>213.55918367346936</v>
      </c>
      <c r="Z4110">
        <v>214.65435897435901</v>
      </c>
      <c r="AA4110">
        <v>2.831722433348181</v>
      </c>
      <c r="AB4110">
        <v>5.1512916235823747</v>
      </c>
      <c r="AC4110">
        <v>-2.0331664935437437</v>
      </c>
    </row>
    <row r="4111" spans="1:29">
      <c r="A4111">
        <v>11</v>
      </c>
      <c r="B4111">
        <v>359</v>
      </c>
      <c r="C4111">
        <v>2004</v>
      </c>
      <c r="D4111">
        <v>99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99</v>
      </c>
      <c r="L4111">
        <v>99</v>
      </c>
      <c r="M4111">
        <v>99</v>
      </c>
      <c r="N4111">
        <v>220</v>
      </c>
      <c r="O4111">
        <v>99</v>
      </c>
      <c r="P4111">
        <v>9999</v>
      </c>
      <c r="Q4111">
        <v>232</v>
      </c>
      <c r="R4111">
        <v>350</v>
      </c>
      <c r="S4111">
        <v>347</v>
      </c>
      <c r="T4111">
        <v>0.91957646935182979</v>
      </c>
      <c r="U4111">
        <v>1.4404702133529048</v>
      </c>
      <c r="V4111">
        <v>8.9742857142857115</v>
      </c>
      <c r="W4111">
        <v>47.639769452449571</v>
      </c>
      <c r="X4111">
        <v>243.42176133725437</v>
      </c>
      <c r="Y4111">
        <v>222.72571428571413</v>
      </c>
      <c r="Z4111">
        <v>224.65129682997113</v>
      </c>
      <c r="AA4111">
        <v>2.8577448820787574</v>
      </c>
      <c r="AB4111">
        <v>5.2384004371497959</v>
      </c>
      <c r="AC4111">
        <v>-7.5614741559432996</v>
      </c>
    </row>
    <row r="4112" spans="1:29">
      <c r="A4112">
        <v>11</v>
      </c>
      <c r="B4112">
        <v>360</v>
      </c>
      <c r="C4112">
        <v>2004</v>
      </c>
      <c r="D4112">
        <v>99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99</v>
      </c>
      <c r="L4112">
        <v>99</v>
      </c>
      <c r="M4112">
        <v>99</v>
      </c>
      <c r="N4112">
        <v>230</v>
      </c>
      <c r="O4112">
        <v>99</v>
      </c>
      <c r="P4112">
        <v>9999</v>
      </c>
      <c r="Q4112">
        <v>175</v>
      </c>
      <c r="R4112">
        <v>318</v>
      </c>
      <c r="S4112">
        <v>317</v>
      </c>
      <c r="T4112">
        <v>0.83550090643966268</v>
      </c>
      <c r="U4112">
        <v>1.4148498224709252</v>
      </c>
      <c r="V4112">
        <v>8.0911949685534594</v>
      </c>
      <c r="W4112">
        <v>46.198738170346992</v>
      </c>
      <c r="X4112">
        <v>261.70370067526579</v>
      </c>
      <c r="Y4112">
        <v>240.77830188679243</v>
      </c>
      <c r="Z4112">
        <v>241.53785488958991</v>
      </c>
      <c r="AA4112">
        <v>10.422068574881537</v>
      </c>
      <c r="AB4112">
        <v>5.6798052503790739</v>
      </c>
      <c r="AC4112">
        <v>-4.3521902336001324</v>
      </c>
    </row>
    <row r="4113" spans="1:29">
      <c r="A4113">
        <v>11</v>
      </c>
      <c r="B4113">
        <v>361</v>
      </c>
      <c r="C4113">
        <v>2003</v>
      </c>
      <c r="D4113">
        <v>99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99</v>
      </c>
      <c r="L4113">
        <v>99</v>
      </c>
      <c r="M4113">
        <v>99</v>
      </c>
      <c r="N4113">
        <v>60</v>
      </c>
      <c r="O4113">
        <v>99</v>
      </c>
      <c r="P4113">
        <v>9999</v>
      </c>
      <c r="Q4113">
        <v>25</v>
      </c>
      <c r="R4113">
        <v>38</v>
      </c>
      <c r="S4113">
        <v>24</v>
      </c>
      <c r="T4113">
        <v>0.11718629537114128</v>
      </c>
      <c r="U4113">
        <v>3.278542704036868E-2</v>
      </c>
      <c r="V4113">
        <v>40.815789473684227</v>
      </c>
      <c r="W4113">
        <v>58.79166666666665</v>
      </c>
      <c r="X4113">
        <v>51.217426013571291</v>
      </c>
      <c r="Y4113">
        <v>40.039473684210527</v>
      </c>
      <c r="Z4113">
        <v>63.39583333333335</v>
      </c>
      <c r="AA4113">
        <v>6.4711204057376577</v>
      </c>
      <c r="AB4113">
        <v>5.4922609693600641</v>
      </c>
      <c r="AC4113">
        <v>5.5193365881578398</v>
      </c>
    </row>
    <row r="4114" spans="1:29">
      <c r="A4114">
        <v>11</v>
      </c>
      <c r="B4114">
        <v>362</v>
      </c>
      <c r="C4114">
        <v>2003</v>
      </c>
      <c r="D4114">
        <v>99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99</v>
      </c>
      <c r="L4114">
        <v>99</v>
      </c>
      <c r="M4114">
        <v>99</v>
      </c>
      <c r="N4114">
        <v>70</v>
      </c>
      <c r="O4114">
        <v>99</v>
      </c>
      <c r="P4114">
        <v>9999</v>
      </c>
      <c r="Q4114">
        <v>58</v>
      </c>
      <c r="R4114">
        <v>79</v>
      </c>
      <c r="S4114">
        <v>71</v>
      </c>
      <c r="T4114">
        <v>0.24362414037684649</v>
      </c>
      <c r="U4114">
        <v>0.11578869024082888</v>
      </c>
      <c r="V4114">
        <v>18.139240506329113</v>
      </c>
      <c r="W4114">
        <v>60.563380281690137</v>
      </c>
      <c r="X4114">
        <v>82.005567974546395</v>
      </c>
      <c r="Y4114">
        <v>68.018987341772174</v>
      </c>
      <c r="Z4114">
        <v>75.68309859154931</v>
      </c>
      <c r="AA4114">
        <v>2.6058431586996522</v>
      </c>
      <c r="AB4114">
        <v>3.4344255290427501</v>
      </c>
      <c r="AC4114">
        <v>1.6958956573740778</v>
      </c>
    </row>
    <row r="4115" spans="1:29">
      <c r="A4115">
        <v>11</v>
      </c>
      <c r="B4115">
        <v>363</v>
      </c>
      <c r="C4115">
        <v>2003</v>
      </c>
      <c r="D4115">
        <v>99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99</v>
      </c>
      <c r="L4115">
        <v>99</v>
      </c>
      <c r="M4115">
        <v>99</v>
      </c>
      <c r="N4115">
        <v>80</v>
      </c>
      <c r="O4115">
        <v>99</v>
      </c>
      <c r="P4115">
        <v>9999</v>
      </c>
      <c r="Q4115">
        <v>130</v>
      </c>
      <c r="R4115">
        <v>253</v>
      </c>
      <c r="S4115">
        <v>240</v>
      </c>
      <c r="T4115">
        <v>0.78021401918154609</v>
      </c>
      <c r="U4115">
        <v>0.44440145360003402</v>
      </c>
      <c r="V4115">
        <v>16.932806324110672</v>
      </c>
      <c r="W4115">
        <v>60.274999999999999</v>
      </c>
      <c r="X4115">
        <v>93.073368762284829</v>
      </c>
      <c r="Y4115">
        <v>81.516600790513863</v>
      </c>
      <c r="Z4115">
        <v>85.932083333333367</v>
      </c>
      <c r="AA4115">
        <v>2.8424336391643275</v>
      </c>
      <c r="AB4115">
        <v>3.0316730804403318</v>
      </c>
      <c r="AC4115">
        <v>-5.9191529567935985</v>
      </c>
    </row>
    <row r="4116" spans="1:29">
      <c r="A4116">
        <v>11</v>
      </c>
      <c r="B4116">
        <v>364</v>
      </c>
      <c r="C4116">
        <v>2003</v>
      </c>
      <c r="D4116">
        <v>99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99</v>
      </c>
      <c r="L4116">
        <v>99</v>
      </c>
      <c r="M4116">
        <v>99</v>
      </c>
      <c r="N4116">
        <v>90</v>
      </c>
      <c r="O4116">
        <v>99</v>
      </c>
      <c r="P4116">
        <v>9999</v>
      </c>
      <c r="Q4116">
        <v>287</v>
      </c>
      <c r="R4116">
        <v>656</v>
      </c>
      <c r="S4116">
        <v>623</v>
      </c>
      <c r="T4116">
        <v>2.0230055200912815</v>
      </c>
      <c r="U4116">
        <v>1.28644499394003</v>
      </c>
      <c r="V4116">
        <v>16.955792682926838</v>
      </c>
      <c r="W4116">
        <v>59.75441412520064</v>
      </c>
      <c r="X4116">
        <v>103.74342678963085</v>
      </c>
      <c r="Y4116">
        <v>91.007774390243981</v>
      </c>
      <c r="Z4116">
        <v>95.828410914927844</v>
      </c>
      <c r="AA4116">
        <v>2.850244878893585</v>
      </c>
      <c r="AB4116">
        <v>3.2149893122589068</v>
      </c>
      <c r="AC4116">
        <v>-3.6934336199932383</v>
      </c>
    </row>
    <row r="4117" spans="1:29">
      <c r="A4117">
        <v>11</v>
      </c>
      <c r="B4117">
        <v>365</v>
      </c>
      <c r="C4117">
        <v>2003</v>
      </c>
      <c r="D4117">
        <v>99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99</v>
      </c>
      <c r="L4117">
        <v>99</v>
      </c>
      <c r="M4117">
        <v>99</v>
      </c>
      <c r="N4117">
        <v>100</v>
      </c>
      <c r="O4117">
        <v>99</v>
      </c>
      <c r="P4117">
        <v>9999</v>
      </c>
      <c r="Q4117">
        <v>954</v>
      </c>
      <c r="R4117">
        <v>2713</v>
      </c>
      <c r="S4117">
        <v>2664</v>
      </c>
      <c r="T4117">
        <v>8.3664847195238536</v>
      </c>
      <c r="U4117">
        <v>6.1238372486150707</v>
      </c>
      <c r="V4117">
        <v>15.213416881680796</v>
      </c>
      <c r="W4117">
        <v>58.216966966966979</v>
      </c>
      <c r="X4117">
        <v>115.56951222775147</v>
      </c>
      <c r="Y4117">
        <v>104.75263545890157</v>
      </c>
      <c r="Z4117">
        <v>106.67939189189185</v>
      </c>
      <c r="AA4117">
        <v>2.5681754234475855</v>
      </c>
      <c r="AB4117">
        <v>3.3069106531592345</v>
      </c>
      <c r="AC4117">
        <v>-15.510925344836176</v>
      </c>
    </row>
    <row r="4118" spans="1:29">
      <c r="A4118">
        <v>11</v>
      </c>
      <c r="B4118">
        <v>366</v>
      </c>
      <c r="C4118">
        <v>2003</v>
      </c>
      <c r="D4118">
        <v>99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99</v>
      </c>
      <c r="L4118">
        <v>99</v>
      </c>
      <c r="M4118">
        <v>99</v>
      </c>
      <c r="N4118">
        <v>110</v>
      </c>
      <c r="O4118">
        <v>99</v>
      </c>
      <c r="P4118">
        <v>9999</v>
      </c>
      <c r="Q4118">
        <v>1169</v>
      </c>
      <c r="R4118">
        <v>4835</v>
      </c>
      <c r="S4118">
        <v>4784</v>
      </c>
      <c r="T4118">
        <v>14.910414161038643</v>
      </c>
      <c r="U4118">
        <v>11.85211180168924</v>
      </c>
      <c r="V4118">
        <v>14.61944157187177</v>
      </c>
      <c r="W4118">
        <v>57.477006688963201</v>
      </c>
      <c r="X4118">
        <v>124.55954404335463</v>
      </c>
      <c r="Y4118">
        <v>113.76020682523252</v>
      </c>
      <c r="Z4118">
        <v>114.97295150501655</v>
      </c>
      <c r="AA4118">
        <v>2.8724668906348119</v>
      </c>
      <c r="AB4118">
        <v>3.5573264739261479</v>
      </c>
      <c r="AC4118">
        <v>-2.3182779773775088</v>
      </c>
    </row>
    <row r="4119" spans="1:29">
      <c r="A4119">
        <v>11</v>
      </c>
      <c r="B4119">
        <v>367</v>
      </c>
      <c r="C4119">
        <v>2003</v>
      </c>
      <c r="D4119">
        <v>99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99</v>
      </c>
      <c r="L4119">
        <v>99</v>
      </c>
      <c r="M4119">
        <v>99</v>
      </c>
      <c r="N4119">
        <v>120</v>
      </c>
      <c r="O4119">
        <v>99</v>
      </c>
      <c r="P4119">
        <v>9999</v>
      </c>
      <c r="Q4119">
        <v>1083</v>
      </c>
      <c r="R4119">
        <v>4327</v>
      </c>
      <c r="S4119">
        <v>4287</v>
      </c>
      <c r="T4119">
        <v>13.343818422919176</v>
      </c>
      <c r="U4119">
        <v>11.540287159399512</v>
      </c>
      <c r="V4119">
        <v>14.327709729604804</v>
      </c>
      <c r="W4119">
        <v>57.230697457429443</v>
      </c>
      <c r="X4119">
        <v>135.34900537605512</v>
      </c>
      <c r="Y4119">
        <v>123.77155072798728</v>
      </c>
      <c r="Z4119">
        <v>124.92640541170998</v>
      </c>
      <c r="AA4119">
        <v>2.8816072101550088</v>
      </c>
      <c r="AB4119">
        <v>3.5881007571269139</v>
      </c>
      <c r="AC4119">
        <v>-1.7827578090188378</v>
      </c>
    </row>
    <row r="4120" spans="1:29">
      <c r="A4120">
        <v>11</v>
      </c>
      <c r="B4120">
        <v>368</v>
      </c>
      <c r="C4120">
        <v>2003</v>
      </c>
      <c r="D4120">
        <v>99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99</v>
      </c>
      <c r="L4120">
        <v>99</v>
      </c>
      <c r="M4120">
        <v>99</v>
      </c>
      <c r="N4120">
        <v>130</v>
      </c>
      <c r="O4120">
        <v>99</v>
      </c>
      <c r="P4120">
        <v>9999</v>
      </c>
      <c r="Q4120">
        <v>1056</v>
      </c>
      <c r="R4120">
        <v>3622</v>
      </c>
      <c r="S4120">
        <v>3573</v>
      </c>
      <c r="T4120">
        <v>11.169704258796685</v>
      </c>
      <c r="U4120">
        <v>10.392517087747343</v>
      </c>
      <c r="V4120">
        <v>13.970458310325791</v>
      </c>
      <c r="W4120">
        <v>56.750069969213563</v>
      </c>
      <c r="X4120">
        <v>146.23419059999924</v>
      </c>
      <c r="Y4120">
        <v>133.15681943677535</v>
      </c>
      <c r="Z4120">
        <v>134.9829275118949</v>
      </c>
      <c r="AA4120">
        <v>2.883567550570191</v>
      </c>
      <c r="AB4120">
        <v>3.8325506623509513</v>
      </c>
      <c r="AC4120">
        <v>-4.9022703725511665</v>
      </c>
    </row>
    <row r="4121" spans="1:29">
      <c r="A4121">
        <v>11</v>
      </c>
      <c r="B4121">
        <v>369</v>
      </c>
      <c r="C4121">
        <v>2003</v>
      </c>
      <c r="D4121">
        <v>99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99</v>
      </c>
      <c r="L4121">
        <v>99</v>
      </c>
      <c r="M4121">
        <v>99</v>
      </c>
      <c r="N4121">
        <v>140</v>
      </c>
      <c r="O4121">
        <v>99</v>
      </c>
      <c r="P4121">
        <v>9999</v>
      </c>
      <c r="Q4121">
        <v>978</v>
      </c>
      <c r="R4121">
        <v>3297</v>
      </c>
      <c r="S4121">
        <v>3266</v>
      </c>
      <c r="T4121">
        <v>10.167453048385607</v>
      </c>
      <c r="U4121">
        <v>10.200051655094123</v>
      </c>
      <c r="V4121">
        <v>13.866848650288141</v>
      </c>
      <c r="W4121">
        <v>56.46631965707288</v>
      </c>
      <c r="X4121">
        <v>157.02077892801819</v>
      </c>
      <c r="Y4121">
        <v>143.5735820442828</v>
      </c>
      <c r="Z4121">
        <v>144.93634415186787</v>
      </c>
      <c r="AA4121">
        <v>2.939054129492924</v>
      </c>
      <c r="AB4121">
        <v>3.9927519743815192</v>
      </c>
      <c r="AC4121">
        <v>-4.6593472852027187</v>
      </c>
    </row>
    <row r="4122" spans="1:29">
      <c r="A4122">
        <v>11</v>
      </c>
      <c r="B4122">
        <v>370</v>
      </c>
      <c r="C4122">
        <v>2003</v>
      </c>
      <c r="D4122">
        <v>99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99</v>
      </c>
      <c r="L4122">
        <v>99</v>
      </c>
      <c r="M4122">
        <v>99</v>
      </c>
      <c r="N4122">
        <v>150</v>
      </c>
      <c r="O4122">
        <v>99</v>
      </c>
      <c r="P4122">
        <v>9999</v>
      </c>
      <c r="Q4122">
        <v>896</v>
      </c>
      <c r="R4122">
        <v>2864</v>
      </c>
      <c r="S4122">
        <v>2832</v>
      </c>
      <c r="T4122">
        <v>8.8321460511302305</v>
      </c>
      <c r="U4122">
        <v>9.4579481808817825</v>
      </c>
      <c r="V4122">
        <v>13.601955307262564</v>
      </c>
      <c r="W4122">
        <v>56.087217514124305</v>
      </c>
      <c r="X4122">
        <v>167.92105231301903</v>
      </c>
      <c r="Y4122">
        <v>153.25513268156428</v>
      </c>
      <c r="Z4122">
        <v>154.98682909604523</v>
      </c>
      <c r="AA4122">
        <v>2.9314579781313324</v>
      </c>
      <c r="AB4122">
        <v>3.9618349338511609</v>
      </c>
      <c r="AC4122">
        <v>-4.355778940958607</v>
      </c>
    </row>
    <row r="4123" spans="1:29">
      <c r="A4123">
        <v>11</v>
      </c>
      <c r="B4123">
        <v>371</v>
      </c>
      <c r="C4123">
        <v>2003</v>
      </c>
      <c r="D4123">
        <v>99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99</v>
      </c>
      <c r="L4123">
        <v>99</v>
      </c>
      <c r="M4123">
        <v>99</v>
      </c>
      <c r="N4123">
        <v>160</v>
      </c>
      <c r="O4123">
        <v>99</v>
      </c>
      <c r="P4123">
        <v>9999</v>
      </c>
      <c r="Q4123">
        <v>849</v>
      </c>
      <c r="R4123">
        <v>2581</v>
      </c>
      <c r="S4123">
        <v>2562</v>
      </c>
      <c r="T4123">
        <v>7.9594165356030446</v>
      </c>
      <c r="U4123">
        <v>9.1081730331017159</v>
      </c>
      <c r="V4123">
        <v>13.141418055017438</v>
      </c>
      <c r="W4123">
        <v>55.376658860265429</v>
      </c>
      <c r="X4123">
        <v>178.7494915548786</v>
      </c>
      <c r="Y4123">
        <v>163.77001162340187</v>
      </c>
      <c r="Z4123">
        <v>164.984543325527</v>
      </c>
      <c r="AA4123">
        <v>2.8977708137769396</v>
      </c>
      <c r="AB4123">
        <v>4.1465881971512726</v>
      </c>
      <c r="AC4123">
        <v>-0.44042845104811679</v>
      </c>
    </row>
    <row r="4124" spans="1:29">
      <c r="A4124">
        <v>11</v>
      </c>
      <c r="B4124">
        <v>372</v>
      </c>
      <c r="C4124">
        <v>2003</v>
      </c>
      <c r="D4124">
        <v>99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99</v>
      </c>
      <c r="L4124">
        <v>99</v>
      </c>
      <c r="M4124">
        <v>99</v>
      </c>
      <c r="N4124">
        <v>170</v>
      </c>
      <c r="O4124">
        <v>99</v>
      </c>
      <c r="P4124">
        <v>9999</v>
      </c>
      <c r="Q4124">
        <v>802</v>
      </c>
      <c r="R4124">
        <v>2216</v>
      </c>
      <c r="S4124">
        <v>2202</v>
      </c>
      <c r="T4124">
        <v>6.8338113300644521</v>
      </c>
      <c r="U4124">
        <v>8.3008283906671387</v>
      </c>
      <c r="V4124">
        <v>12.615523465703967</v>
      </c>
      <c r="W4124">
        <v>54.52497729336968</v>
      </c>
      <c r="X4124">
        <v>189.53493943388159</v>
      </c>
      <c r="Y4124">
        <v>173.83722924187717</v>
      </c>
      <c r="Z4124">
        <v>174.94246139872851</v>
      </c>
      <c r="AA4124">
        <v>2.9284271676651339</v>
      </c>
      <c r="AB4124">
        <v>4.2795760572962909</v>
      </c>
      <c r="AC4124">
        <v>-11.072041848109079</v>
      </c>
    </row>
    <row r="4125" spans="1:29">
      <c r="A4125">
        <v>11</v>
      </c>
      <c r="B4125">
        <v>373</v>
      </c>
      <c r="C4125">
        <v>2003</v>
      </c>
      <c r="D4125">
        <v>99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99</v>
      </c>
      <c r="L4125">
        <v>99</v>
      </c>
      <c r="M4125">
        <v>99</v>
      </c>
      <c r="N4125">
        <v>180</v>
      </c>
      <c r="O4125">
        <v>99</v>
      </c>
      <c r="P4125">
        <v>9999</v>
      </c>
      <c r="Q4125">
        <v>714</v>
      </c>
      <c r="R4125">
        <v>1740</v>
      </c>
      <c r="S4125">
        <v>1724</v>
      </c>
      <c r="T4125">
        <v>5.365898788046997</v>
      </c>
      <c r="U4125">
        <v>6.8643720214875827</v>
      </c>
      <c r="V4125">
        <v>12.062068965517245</v>
      </c>
      <c r="W4125">
        <v>53.67053364269141</v>
      </c>
      <c r="X4125">
        <v>200.19308601387232</v>
      </c>
      <c r="Y4125">
        <v>183.08074712643673</v>
      </c>
      <c r="Z4125">
        <v>184.77987238979105</v>
      </c>
      <c r="AA4125">
        <v>2.9479722446125121</v>
      </c>
      <c r="AB4125">
        <v>4.3045909170889445</v>
      </c>
      <c r="AC4125">
        <v>-4.9157593407919551</v>
      </c>
    </row>
    <row r="4126" spans="1:29">
      <c r="A4126">
        <v>11</v>
      </c>
      <c r="B4126">
        <v>374</v>
      </c>
      <c r="C4126">
        <v>2003</v>
      </c>
      <c r="D4126">
        <v>99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99</v>
      </c>
      <c r="L4126">
        <v>99</v>
      </c>
      <c r="M4126">
        <v>99</v>
      </c>
      <c r="N4126">
        <v>190</v>
      </c>
      <c r="O4126">
        <v>99</v>
      </c>
      <c r="P4126">
        <v>9999</v>
      </c>
      <c r="Q4126">
        <v>580</v>
      </c>
      <c r="R4126">
        <v>1276.5</v>
      </c>
      <c r="S4126">
        <v>1275.5</v>
      </c>
      <c r="T4126">
        <v>3.9365343695068944</v>
      </c>
      <c r="U4126">
        <v>5.3477847502146956</v>
      </c>
      <c r="V4126">
        <v>11.293380336858595</v>
      </c>
      <c r="W4126">
        <v>52.415523324186594</v>
      </c>
      <c r="X4126">
        <v>210.80733095429895</v>
      </c>
      <c r="Y4126">
        <v>194.42146494320403</v>
      </c>
      <c r="Z4126">
        <v>194.57389259114075</v>
      </c>
      <c r="AA4126">
        <v>2.8553237770298514</v>
      </c>
      <c r="AB4126">
        <v>4.8234833757636952</v>
      </c>
      <c r="AC4126">
        <v>-3.279810937172059</v>
      </c>
    </row>
    <row r="4127" spans="1:29">
      <c r="A4127">
        <v>11</v>
      </c>
      <c r="B4127">
        <v>375</v>
      </c>
      <c r="C4127">
        <v>2003</v>
      </c>
      <c r="D4127">
        <v>99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99</v>
      </c>
      <c r="L4127">
        <v>99</v>
      </c>
      <c r="M4127">
        <v>99</v>
      </c>
      <c r="N4127">
        <v>200</v>
      </c>
      <c r="O4127">
        <v>99</v>
      </c>
      <c r="P4127">
        <v>9999</v>
      </c>
      <c r="Q4127">
        <v>461</v>
      </c>
      <c r="R4127">
        <v>871</v>
      </c>
      <c r="S4127">
        <v>868</v>
      </c>
      <c r="T4127">
        <v>2.6860332439016874</v>
      </c>
      <c r="U4127">
        <v>3.830990617226663</v>
      </c>
      <c r="V4127">
        <v>10.148105625717562</v>
      </c>
      <c r="W4127">
        <v>50.685483870967751</v>
      </c>
      <c r="X4127">
        <v>221.91637860368976</v>
      </c>
      <c r="Y4127">
        <v>204.11928817451221</v>
      </c>
      <c r="Z4127">
        <v>204.82476958525368</v>
      </c>
      <c r="AA4127">
        <v>2.8340278150657077</v>
      </c>
      <c r="AB4127">
        <v>5.2545938971469077</v>
      </c>
      <c r="AC4127">
        <v>-5.6679549874644284</v>
      </c>
    </row>
    <row r="4128" spans="1:29">
      <c r="A4128">
        <v>11</v>
      </c>
      <c r="B4128">
        <v>376</v>
      </c>
      <c r="C4128">
        <v>2003</v>
      </c>
      <c r="D4128">
        <v>99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99</v>
      </c>
      <c r="L4128">
        <v>99</v>
      </c>
      <c r="M4128">
        <v>99</v>
      </c>
      <c r="N4128">
        <v>210</v>
      </c>
      <c r="O4128">
        <v>99</v>
      </c>
      <c r="P4128">
        <v>9999</v>
      </c>
      <c r="Q4128">
        <v>310</v>
      </c>
      <c r="R4128">
        <v>496.5</v>
      </c>
      <c r="S4128">
        <v>494.5</v>
      </c>
      <c r="T4128">
        <v>1.5311314645203069</v>
      </c>
      <c r="U4128">
        <v>2.2859426216455718</v>
      </c>
      <c r="V4128">
        <v>9.4743202416918404</v>
      </c>
      <c r="W4128">
        <v>49.409504550050549</v>
      </c>
      <c r="X4128">
        <v>232.43724489628912</v>
      </c>
      <c r="Y4128">
        <v>213.66686807653596</v>
      </c>
      <c r="Z4128">
        <v>214.53104145601637</v>
      </c>
      <c r="AA4128">
        <v>2.9192324550450177</v>
      </c>
      <c r="AB4128">
        <v>5.7630276787041552</v>
      </c>
      <c r="AC4128">
        <v>-6.7870774236081237</v>
      </c>
    </row>
    <row r="4129" spans="1:29">
      <c r="A4129">
        <v>11</v>
      </c>
      <c r="B4129">
        <v>377</v>
      </c>
      <c r="C4129">
        <v>2003</v>
      </c>
      <c r="D4129">
        <v>99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99</v>
      </c>
      <c r="L4129">
        <v>99</v>
      </c>
      <c r="M4129">
        <v>99</v>
      </c>
      <c r="N4129">
        <v>220</v>
      </c>
      <c r="O4129">
        <v>99</v>
      </c>
      <c r="P4129">
        <v>9999</v>
      </c>
      <c r="Q4129">
        <v>208</v>
      </c>
      <c r="R4129">
        <v>293</v>
      </c>
      <c r="S4129">
        <v>292</v>
      </c>
      <c r="T4129">
        <v>0.90356801430906364</v>
      </c>
      <c r="U4129">
        <v>1.4132059743214798</v>
      </c>
      <c r="V4129">
        <v>8.9317406143344709</v>
      </c>
      <c r="W4129">
        <v>48.407534246575352</v>
      </c>
      <c r="X4129">
        <v>243.34803781998903</v>
      </c>
      <c r="Y4129">
        <v>223.83549488054621</v>
      </c>
      <c r="Z4129">
        <v>224.60205479452057</v>
      </c>
      <c r="AA4129">
        <v>2.7903937262726095</v>
      </c>
      <c r="AB4129">
        <v>5.722014512778129</v>
      </c>
      <c r="AC4129">
        <v>-5.5712045151453511</v>
      </c>
    </row>
    <row r="4130" spans="1:29">
      <c r="A4130">
        <v>11</v>
      </c>
      <c r="B4130">
        <v>378</v>
      </c>
      <c r="C4130">
        <v>2003</v>
      </c>
      <c r="D4130">
        <v>99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99</v>
      </c>
      <c r="L4130">
        <v>99</v>
      </c>
      <c r="M4130">
        <v>99</v>
      </c>
      <c r="N4130">
        <v>230</v>
      </c>
      <c r="O4130">
        <v>99</v>
      </c>
      <c r="P4130">
        <v>9999</v>
      </c>
      <c r="Q4130">
        <v>166</v>
      </c>
      <c r="R4130">
        <v>269</v>
      </c>
      <c r="S4130">
        <v>269</v>
      </c>
      <c r="T4130">
        <v>0.829555617232553</v>
      </c>
      <c r="U4130">
        <v>1.4025288930868405</v>
      </c>
      <c r="V4130">
        <v>8.1672862453531607</v>
      </c>
      <c r="W4130">
        <v>47.055762081784387</v>
      </c>
      <c r="X4130">
        <v>262.14944801781832</v>
      </c>
      <c r="Y4130">
        <v>241.96394052044599</v>
      </c>
      <c r="Z4130">
        <v>241.96394052044599</v>
      </c>
      <c r="AA4130">
        <v>10.544443069200193</v>
      </c>
      <c r="AB4130">
        <v>6.1111646164554445</v>
      </c>
      <c r="AC4130">
        <v>-18.356703166413425</v>
      </c>
    </row>
    <row r="4131" spans="1:29">
      <c r="A4131">
        <v>11</v>
      </c>
      <c r="B4131">
        <v>379</v>
      </c>
      <c r="C4131">
        <v>2002</v>
      </c>
      <c r="D4131">
        <v>99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99</v>
      </c>
      <c r="L4131">
        <v>99</v>
      </c>
      <c r="M4131">
        <v>99</v>
      </c>
      <c r="N4131">
        <v>60</v>
      </c>
      <c r="O4131">
        <v>99</v>
      </c>
      <c r="P4131">
        <v>9999</v>
      </c>
      <c r="Q4131">
        <v>37</v>
      </c>
      <c r="R4131">
        <v>52</v>
      </c>
      <c r="S4131">
        <v>26</v>
      </c>
      <c r="T4131">
        <v>0.15735641227380021</v>
      </c>
      <c r="U4131">
        <v>3.6408005173832067E-2</v>
      </c>
      <c r="V4131">
        <v>58.653846153846168</v>
      </c>
      <c r="W4131">
        <v>73.269230769230745</v>
      </c>
      <c r="X4131">
        <v>36.094674556213008</v>
      </c>
      <c r="Y4131">
        <v>32.784615384615378</v>
      </c>
      <c r="Z4131">
        <v>65.569230769230757</v>
      </c>
      <c r="AA4131">
        <v>3.5651916801170751</v>
      </c>
    </row>
    <row r="4132" spans="1:29">
      <c r="A4132">
        <v>11</v>
      </c>
      <c r="B4132">
        <v>380</v>
      </c>
      <c r="C4132">
        <v>2002</v>
      </c>
      <c r="D4132">
        <v>99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99</v>
      </c>
      <c r="L4132">
        <v>99</v>
      </c>
      <c r="M4132">
        <v>99</v>
      </c>
      <c r="N4132">
        <v>70</v>
      </c>
      <c r="O4132">
        <v>99</v>
      </c>
      <c r="P4132">
        <v>9999</v>
      </c>
      <c r="Q4132">
        <v>53</v>
      </c>
      <c r="R4132">
        <v>87</v>
      </c>
      <c r="S4132">
        <v>84</v>
      </c>
      <c r="T4132">
        <v>0.26326938207347322</v>
      </c>
      <c r="U4132">
        <v>0.13687171818341717</v>
      </c>
      <c r="V4132">
        <v>16.425287356321835</v>
      </c>
      <c r="W4132">
        <v>60.119047619047599</v>
      </c>
      <c r="X4132">
        <v>82.688883077421195</v>
      </c>
      <c r="Y4132">
        <v>73.666666666666629</v>
      </c>
      <c r="Z4132">
        <v>76.297619047619008</v>
      </c>
      <c r="AA4132">
        <v>2.6799953886999681</v>
      </c>
      <c r="AB4132">
        <v>3.8060251791598976</v>
      </c>
      <c r="AC4132">
        <v>11.172104364217333</v>
      </c>
    </row>
    <row r="4133" spans="1:29">
      <c r="A4133">
        <v>11</v>
      </c>
      <c r="B4133">
        <v>381</v>
      </c>
      <c r="C4133">
        <v>2002</v>
      </c>
      <c r="D4133">
        <v>99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99</v>
      </c>
      <c r="L4133">
        <v>99</v>
      </c>
      <c r="M4133">
        <v>99</v>
      </c>
      <c r="N4133">
        <v>80</v>
      </c>
      <c r="O4133">
        <v>99</v>
      </c>
      <c r="P4133">
        <v>9999</v>
      </c>
      <c r="Q4133">
        <v>173</v>
      </c>
      <c r="R4133">
        <v>343</v>
      </c>
      <c r="S4133">
        <v>319</v>
      </c>
      <c r="T4133">
        <v>1.0379471040367969</v>
      </c>
      <c r="U4133">
        <v>0.58533214840738357</v>
      </c>
      <c r="V4133">
        <v>16.43731778425656</v>
      </c>
      <c r="W4133">
        <v>59.451410658307204</v>
      </c>
      <c r="X4133">
        <v>93.1074674104281</v>
      </c>
      <c r="Y4133">
        <v>79.906997084548138</v>
      </c>
      <c r="Z4133">
        <v>85.918808777429504</v>
      </c>
      <c r="AA4133">
        <v>2.8787662518350889</v>
      </c>
      <c r="AB4133">
        <v>3.5059272986199801</v>
      </c>
      <c r="AC4133">
        <v>3.6182150858550672</v>
      </c>
    </row>
    <row r="4134" spans="1:29">
      <c r="A4134">
        <v>11</v>
      </c>
      <c r="B4134">
        <v>382</v>
      </c>
      <c r="C4134">
        <v>2002</v>
      </c>
      <c r="D4134">
        <v>99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99</v>
      </c>
      <c r="L4134">
        <v>99</v>
      </c>
      <c r="M4134">
        <v>99</v>
      </c>
      <c r="N4134">
        <v>90</v>
      </c>
      <c r="O4134">
        <v>99</v>
      </c>
      <c r="P4134">
        <v>9999</v>
      </c>
      <c r="Q4134">
        <v>347</v>
      </c>
      <c r="R4134">
        <v>834</v>
      </c>
      <c r="S4134">
        <v>793</v>
      </c>
      <c r="T4134">
        <v>2.5237547660836408</v>
      </c>
      <c r="U4134">
        <v>1.622170117429272</v>
      </c>
      <c r="V4134">
        <v>15.646282973621098</v>
      </c>
      <c r="W4134">
        <v>59.408575031525849</v>
      </c>
      <c r="X4134">
        <v>103.79289201358296</v>
      </c>
      <c r="Y4134">
        <v>91.076618705036125</v>
      </c>
      <c r="Z4134">
        <v>95.785498108449062</v>
      </c>
      <c r="AA4134">
        <v>2.8191345895199902</v>
      </c>
      <c r="AB4134">
        <v>3.5905897905310762</v>
      </c>
      <c r="AC4134">
        <v>1.8798814321606276</v>
      </c>
    </row>
    <row r="4135" spans="1:29">
      <c r="A4135">
        <v>11</v>
      </c>
      <c r="B4135">
        <v>383</v>
      </c>
      <c r="C4135">
        <v>2002</v>
      </c>
      <c r="D4135">
        <v>99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99</v>
      </c>
      <c r="L4135">
        <v>99</v>
      </c>
      <c r="M4135">
        <v>99</v>
      </c>
      <c r="N4135">
        <v>100</v>
      </c>
      <c r="O4135">
        <v>99</v>
      </c>
      <c r="P4135">
        <v>9999</v>
      </c>
      <c r="Q4135">
        <v>962</v>
      </c>
      <c r="R4135">
        <v>2869</v>
      </c>
      <c r="S4135">
        <v>2806</v>
      </c>
      <c r="T4135">
        <v>8.6818374387217823</v>
      </c>
      <c r="U4135">
        <v>6.3748307069403953</v>
      </c>
      <c r="V4135">
        <v>14.722899965144652</v>
      </c>
      <c r="W4135">
        <v>57.86101211689239</v>
      </c>
      <c r="X4135">
        <v>115.22219624959452</v>
      </c>
      <c r="Y4135">
        <v>104.04342976646925</v>
      </c>
      <c r="Z4135">
        <v>106.37940128296512</v>
      </c>
      <c r="AA4135">
        <v>2.688296577172256</v>
      </c>
      <c r="AB4135">
        <v>3.5024578848379142</v>
      </c>
      <c r="AC4135">
        <v>-14.07263847626168</v>
      </c>
    </row>
    <row r="4136" spans="1:29">
      <c r="A4136">
        <v>11</v>
      </c>
      <c r="B4136">
        <v>384</v>
      </c>
      <c r="C4136">
        <v>2002</v>
      </c>
      <c r="D4136">
        <v>99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99</v>
      </c>
      <c r="L4136">
        <v>99</v>
      </c>
      <c r="M4136">
        <v>99</v>
      </c>
      <c r="N4136">
        <v>110</v>
      </c>
      <c r="O4136">
        <v>99</v>
      </c>
      <c r="P4136">
        <v>9999</v>
      </c>
      <c r="Q4136">
        <v>1255</v>
      </c>
      <c r="R4136">
        <v>4788</v>
      </c>
      <c r="S4136">
        <v>4725</v>
      </c>
      <c r="T4136">
        <v>14.48889426859529</v>
      </c>
      <c r="U4136">
        <v>11.593030258900688</v>
      </c>
      <c r="V4136">
        <v>14.155179615705929</v>
      </c>
      <c r="W4136">
        <v>57.239153439153441</v>
      </c>
      <c r="X4136">
        <v>124.47055250984091</v>
      </c>
      <c r="Y4136">
        <v>113.37554302422743</v>
      </c>
      <c r="Z4136">
        <v>114.88721693121718</v>
      </c>
      <c r="AA4136">
        <v>2.9471682365057972</v>
      </c>
      <c r="AB4136">
        <v>3.586445871936343</v>
      </c>
      <c r="AC4136">
        <v>-2.160190792152981</v>
      </c>
    </row>
    <row r="4137" spans="1:29">
      <c r="A4137">
        <v>11</v>
      </c>
      <c r="B4137">
        <v>385</v>
      </c>
      <c r="C4137">
        <v>2002</v>
      </c>
      <c r="D4137">
        <v>99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99</v>
      </c>
      <c r="L4137">
        <v>99</v>
      </c>
      <c r="M4137">
        <v>99</v>
      </c>
      <c r="N4137">
        <v>120</v>
      </c>
      <c r="O4137">
        <v>99</v>
      </c>
      <c r="P4137">
        <v>9999</v>
      </c>
      <c r="Q4137">
        <v>1144</v>
      </c>
      <c r="R4137">
        <v>4179</v>
      </c>
      <c r="S4137">
        <v>4138</v>
      </c>
      <c r="T4137">
        <v>12.646008594080978</v>
      </c>
      <c r="U4137">
        <v>11.036960339898028</v>
      </c>
      <c r="V4137">
        <v>14.333811916726496</v>
      </c>
      <c r="W4137">
        <v>57.136781053649123</v>
      </c>
      <c r="X4137">
        <v>135.31152123409183</v>
      </c>
      <c r="Y4137">
        <v>123.66695381670264</v>
      </c>
      <c r="Z4137">
        <v>124.89226679555355</v>
      </c>
      <c r="AA4137">
        <v>2.9228021629287166</v>
      </c>
      <c r="AB4137">
        <v>3.5195573836504095</v>
      </c>
      <c r="AC4137">
        <v>-1.7375305718772636</v>
      </c>
    </row>
    <row r="4138" spans="1:29">
      <c r="A4138">
        <v>11</v>
      </c>
      <c r="B4138">
        <v>386</v>
      </c>
      <c r="C4138">
        <v>2002</v>
      </c>
      <c r="D4138">
        <v>99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99</v>
      </c>
      <c r="L4138">
        <v>99</v>
      </c>
      <c r="M4138">
        <v>99</v>
      </c>
      <c r="N4138">
        <v>130</v>
      </c>
      <c r="O4138">
        <v>99</v>
      </c>
      <c r="P4138">
        <v>9999</v>
      </c>
      <c r="Q4138">
        <v>1077</v>
      </c>
      <c r="R4138">
        <v>3764</v>
      </c>
      <c r="S4138">
        <v>3722</v>
      </c>
      <c r="T4138">
        <v>11.390183380741998</v>
      </c>
      <c r="U4138">
        <v>10.731334271595488</v>
      </c>
      <c r="V4138">
        <v>13.935706695005315</v>
      </c>
      <c r="W4138">
        <v>56.614454594304121</v>
      </c>
      <c r="X4138">
        <v>146.26066297235684</v>
      </c>
      <c r="Y4138">
        <v>133.49981402763049</v>
      </c>
      <c r="Z4138">
        <v>135.00626007522871</v>
      </c>
      <c r="AA4138">
        <v>2.8899520261771094</v>
      </c>
      <c r="AB4138">
        <v>3.7017264493418578</v>
      </c>
      <c r="AC4138">
        <v>-6.9304545039922454</v>
      </c>
    </row>
    <row r="4139" spans="1:29">
      <c r="A4139">
        <v>11</v>
      </c>
      <c r="B4139">
        <v>387</v>
      </c>
      <c r="C4139">
        <v>2002</v>
      </c>
      <c r="D4139">
        <v>99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99</v>
      </c>
      <c r="L4139">
        <v>99</v>
      </c>
      <c r="M4139">
        <v>99</v>
      </c>
      <c r="N4139">
        <v>140</v>
      </c>
      <c r="O4139">
        <v>99</v>
      </c>
      <c r="P4139">
        <v>9999</v>
      </c>
      <c r="Q4139">
        <v>1024</v>
      </c>
      <c r="R4139">
        <v>3510</v>
      </c>
      <c r="S4139">
        <v>3476</v>
      </c>
      <c r="T4139">
        <v>10.621557828481512</v>
      </c>
      <c r="U4139">
        <v>10.75932794427372</v>
      </c>
      <c r="V4139">
        <v>13.714814814814812</v>
      </c>
      <c r="W4139">
        <v>56.176064441887199</v>
      </c>
      <c r="X4139">
        <v>157.03944464507777</v>
      </c>
      <c r="Y4139">
        <v>143.53393162393184</v>
      </c>
      <c r="Z4139">
        <v>144.9378883774456</v>
      </c>
      <c r="AA4139">
        <v>2.8700769677844575</v>
      </c>
      <c r="AB4139">
        <v>3.9671496494424798</v>
      </c>
      <c r="AC4139">
        <v>-3.5933955009193599</v>
      </c>
    </row>
    <row r="4140" spans="1:29">
      <c r="A4140">
        <v>11</v>
      </c>
      <c r="B4140">
        <v>388</v>
      </c>
      <c r="C4140">
        <v>2002</v>
      </c>
      <c r="D4140">
        <v>99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99</v>
      </c>
      <c r="L4140">
        <v>99</v>
      </c>
      <c r="M4140">
        <v>99</v>
      </c>
      <c r="N4140">
        <v>150</v>
      </c>
      <c r="O4140">
        <v>99</v>
      </c>
      <c r="P4140">
        <v>9999</v>
      </c>
      <c r="Q4140">
        <v>977</v>
      </c>
      <c r="R4140">
        <v>3156</v>
      </c>
      <c r="S4140">
        <v>3132</v>
      </c>
      <c r="T4140">
        <v>9.5503237910791032</v>
      </c>
      <c r="U4140">
        <v>10.365340706680483</v>
      </c>
      <c r="V4140">
        <v>13.268694550063371</v>
      </c>
      <c r="W4140">
        <v>55.520114942528735</v>
      </c>
      <c r="X4140">
        <v>167.88623914688304</v>
      </c>
      <c r="Y4140">
        <v>153.78824461343467</v>
      </c>
      <c r="Z4140">
        <v>154.96669859514685</v>
      </c>
      <c r="AA4140">
        <v>2.8597002061956798</v>
      </c>
      <c r="AB4140">
        <v>4.1438737791333002</v>
      </c>
      <c r="AC4140">
        <v>-6.2191988665252094</v>
      </c>
    </row>
    <row r="4141" spans="1:29">
      <c r="A4141">
        <v>11</v>
      </c>
      <c r="B4141">
        <v>389</v>
      </c>
      <c r="C4141">
        <v>2002</v>
      </c>
      <c r="D4141">
        <v>99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99</v>
      </c>
      <c r="L4141">
        <v>99</v>
      </c>
      <c r="M4141">
        <v>99</v>
      </c>
      <c r="N4141">
        <v>160</v>
      </c>
      <c r="O4141">
        <v>99</v>
      </c>
      <c r="P4141">
        <v>9999</v>
      </c>
      <c r="Q4141">
        <v>892</v>
      </c>
      <c r="R4141">
        <v>2774</v>
      </c>
      <c r="S4141">
        <v>2755</v>
      </c>
      <c r="T4141">
        <v>8.3943593778369525</v>
      </c>
      <c r="U4141">
        <v>9.7031839940944149</v>
      </c>
      <c r="V4141">
        <v>12.898341744772891</v>
      </c>
      <c r="W4141">
        <v>55.083121597096195</v>
      </c>
      <c r="X4141">
        <v>178.67881684204224</v>
      </c>
      <c r="Y4141">
        <v>163.78886085075703</v>
      </c>
      <c r="Z4141">
        <v>164.91843920145189</v>
      </c>
      <c r="AA4141">
        <v>2.9214075175043801</v>
      </c>
      <c r="AB4141">
        <v>4.139840741225437</v>
      </c>
      <c r="AC4141">
        <v>-4.3827976461216247</v>
      </c>
    </row>
    <row r="4142" spans="1:29">
      <c r="A4142">
        <v>11</v>
      </c>
      <c r="B4142">
        <v>390</v>
      </c>
      <c r="C4142">
        <v>2002</v>
      </c>
      <c r="D4142">
        <v>99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99</v>
      </c>
      <c r="L4142">
        <v>99</v>
      </c>
      <c r="M4142">
        <v>99</v>
      </c>
      <c r="N4142">
        <v>170</v>
      </c>
      <c r="O4142">
        <v>99</v>
      </c>
      <c r="P4142">
        <v>9999</v>
      </c>
      <c r="Q4142">
        <v>780</v>
      </c>
      <c r="R4142">
        <v>2129</v>
      </c>
      <c r="S4142">
        <v>2114</v>
      </c>
      <c r="T4142">
        <v>6.4425346486715505</v>
      </c>
      <c r="U4142">
        <v>7.8946150557138814</v>
      </c>
      <c r="V4142">
        <v>12.446688586190701</v>
      </c>
      <c r="W4142">
        <v>54.203405865657516</v>
      </c>
      <c r="X4142">
        <v>189.45191181776536</v>
      </c>
      <c r="Y4142">
        <v>173.63283231564131</v>
      </c>
      <c r="Z4142">
        <v>174.86485335856213</v>
      </c>
      <c r="AA4142">
        <v>2.8416002297830958</v>
      </c>
      <c r="AB4142">
        <v>4.1132579489351411</v>
      </c>
      <c r="AC4142">
        <v>-6.8994775031916564</v>
      </c>
    </row>
    <row r="4143" spans="1:29">
      <c r="A4143">
        <v>11</v>
      </c>
      <c r="B4143">
        <v>391</v>
      </c>
      <c r="C4143">
        <v>2002</v>
      </c>
      <c r="D4143">
        <v>99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99</v>
      </c>
      <c r="L4143">
        <v>99</v>
      </c>
      <c r="M4143">
        <v>99</v>
      </c>
      <c r="N4143">
        <v>180</v>
      </c>
      <c r="O4143">
        <v>99</v>
      </c>
      <c r="P4143">
        <v>9999</v>
      </c>
      <c r="Q4143">
        <v>676</v>
      </c>
      <c r="R4143">
        <v>1733</v>
      </c>
      <c r="S4143">
        <v>1720</v>
      </c>
      <c r="T4143">
        <v>5.2442050475095323</v>
      </c>
      <c r="U4143">
        <v>6.7844485281720042</v>
      </c>
      <c r="V4143">
        <v>11.557414887478361</v>
      </c>
      <c r="W4143">
        <v>52.883720930232563</v>
      </c>
      <c r="X4143">
        <v>200.10521650029753</v>
      </c>
      <c r="Y4143">
        <v>183.3126947489902</v>
      </c>
      <c r="Z4143">
        <v>184.69819767441871</v>
      </c>
      <c r="AA4143">
        <v>2.8961004669047359</v>
      </c>
      <c r="AB4143">
        <v>4.5076642862428118</v>
      </c>
      <c r="AC4143">
        <v>-5.1712865821937442</v>
      </c>
    </row>
    <row r="4144" spans="1:29">
      <c r="A4144">
        <v>11</v>
      </c>
      <c r="B4144">
        <v>392</v>
      </c>
      <c r="C4144">
        <v>2002</v>
      </c>
      <c r="D4144">
        <v>99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99</v>
      </c>
      <c r="L4144">
        <v>99</v>
      </c>
      <c r="M4144">
        <v>99</v>
      </c>
      <c r="N4144">
        <v>190</v>
      </c>
      <c r="O4144">
        <v>99</v>
      </c>
      <c r="P4144">
        <v>9999</v>
      </c>
      <c r="Q4144">
        <v>578</v>
      </c>
      <c r="R4144">
        <v>1184.5</v>
      </c>
      <c r="S4144">
        <v>1176.5</v>
      </c>
      <c r="T4144">
        <v>3.584397506506082</v>
      </c>
      <c r="U4144">
        <v>4.8845435054839532</v>
      </c>
      <c r="V4144">
        <v>10.772477838750524</v>
      </c>
      <c r="W4144">
        <v>51.604759881002977</v>
      </c>
      <c r="X4144">
        <v>210.62852747226552</v>
      </c>
      <c r="Y4144">
        <v>193.09252849303513</v>
      </c>
      <c r="Z4144">
        <v>194.40552486187849</v>
      </c>
      <c r="AA4144">
        <v>2.806342474854667</v>
      </c>
      <c r="AB4144">
        <v>4.8954399403588864</v>
      </c>
      <c r="AC4144">
        <v>-8.2504714993531945</v>
      </c>
    </row>
    <row r="4145" spans="1:29">
      <c r="A4145">
        <v>11</v>
      </c>
      <c r="B4145">
        <v>393</v>
      </c>
      <c r="C4145">
        <v>2002</v>
      </c>
      <c r="D4145">
        <v>99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99</v>
      </c>
      <c r="L4145">
        <v>99</v>
      </c>
      <c r="M4145">
        <v>99</v>
      </c>
      <c r="N4145">
        <v>200</v>
      </c>
      <c r="O4145">
        <v>99</v>
      </c>
      <c r="P4145">
        <v>9999</v>
      </c>
      <c r="Q4145">
        <v>388</v>
      </c>
      <c r="R4145">
        <v>742</v>
      </c>
      <c r="S4145">
        <v>737</v>
      </c>
      <c r="T4145">
        <v>2.245354959753072</v>
      </c>
      <c r="U4145">
        <v>3.2220593386842871</v>
      </c>
      <c r="V4145">
        <v>9.8921832884097025</v>
      </c>
      <c r="W4145">
        <v>50.082767978290349</v>
      </c>
      <c r="X4145">
        <v>221.77988102782192</v>
      </c>
      <c r="Y4145">
        <v>203.33221024258737</v>
      </c>
      <c r="Z4145">
        <v>204.71166892808657</v>
      </c>
      <c r="AA4145">
        <v>2.7622674812716959</v>
      </c>
      <c r="AB4145">
        <v>4.9911660296550657</v>
      </c>
      <c r="AC4145">
        <v>-9.0327170004173727</v>
      </c>
    </row>
    <row r="4146" spans="1:29">
      <c r="A4146">
        <v>11</v>
      </c>
      <c r="B4146">
        <v>394</v>
      </c>
      <c r="C4146">
        <v>2002</v>
      </c>
      <c r="D4146">
        <v>99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99</v>
      </c>
      <c r="L4146">
        <v>99</v>
      </c>
      <c r="M4146">
        <v>99</v>
      </c>
      <c r="N4146">
        <v>210</v>
      </c>
      <c r="O4146">
        <v>99</v>
      </c>
      <c r="P4146">
        <v>9999</v>
      </c>
      <c r="Q4146">
        <v>289</v>
      </c>
      <c r="R4146">
        <v>434</v>
      </c>
      <c r="S4146">
        <v>431</v>
      </c>
      <c r="T4146">
        <v>1.3133208255159479</v>
      </c>
      <c r="U4146">
        <v>1.9751791286454681</v>
      </c>
      <c r="V4146">
        <v>9.2903225806451601</v>
      </c>
      <c r="W4146">
        <v>49.385150812064971</v>
      </c>
      <c r="X4146">
        <v>232.48723107878041</v>
      </c>
      <c r="Y4146">
        <v>213.10483870967735</v>
      </c>
      <c r="Z4146">
        <v>214.58816705336423</v>
      </c>
      <c r="AA4146">
        <v>3.0190999304050279</v>
      </c>
      <c r="AB4146">
        <v>5.4240302661032471</v>
      </c>
      <c r="AC4146">
        <v>-3.828828454751009</v>
      </c>
    </row>
    <row r="4147" spans="1:29">
      <c r="A4147">
        <v>11</v>
      </c>
      <c r="B4147">
        <v>395</v>
      </c>
      <c r="C4147">
        <v>2002</v>
      </c>
      <c r="D4147">
        <v>99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99</v>
      </c>
      <c r="L4147">
        <v>99</v>
      </c>
      <c r="M4147">
        <v>99</v>
      </c>
      <c r="N4147">
        <v>220</v>
      </c>
      <c r="O4147">
        <v>99</v>
      </c>
      <c r="P4147">
        <v>9999</v>
      </c>
      <c r="Q4147">
        <v>178</v>
      </c>
      <c r="R4147">
        <v>260.5</v>
      </c>
      <c r="S4147">
        <v>258.5</v>
      </c>
      <c r="T4147">
        <v>0.78829510379471013</v>
      </c>
      <c r="U4147">
        <v>1.2390190024458572</v>
      </c>
      <c r="V4147">
        <v>8.3262955854126659</v>
      </c>
      <c r="W4147">
        <v>47.516441005802704</v>
      </c>
      <c r="X4147">
        <v>243.13731198649143</v>
      </c>
      <c r="Y4147">
        <v>222.71362763915545</v>
      </c>
      <c r="Z4147">
        <v>224.43675048355905</v>
      </c>
      <c r="AA4147">
        <v>2.8085878734671486</v>
      </c>
      <c r="AB4147">
        <v>5.3281323823321989</v>
      </c>
      <c r="AC4147">
        <v>-14.549072045530076</v>
      </c>
    </row>
    <row r="4148" spans="1:29">
      <c r="A4148">
        <v>11</v>
      </c>
      <c r="B4148">
        <v>396</v>
      </c>
      <c r="C4148">
        <v>2002</v>
      </c>
      <c r="D4148">
        <v>99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99</v>
      </c>
      <c r="L4148">
        <v>99</v>
      </c>
      <c r="M4148">
        <v>99</v>
      </c>
      <c r="N4148">
        <v>230</v>
      </c>
      <c r="O4148">
        <v>99</v>
      </c>
      <c r="P4148">
        <v>9999</v>
      </c>
      <c r="Q4148">
        <v>131</v>
      </c>
      <c r="R4148">
        <v>207</v>
      </c>
      <c r="S4148">
        <v>205</v>
      </c>
      <c r="T4148">
        <v>0.6263995642437814</v>
      </c>
      <c r="U4148">
        <v>1.0553452292774252</v>
      </c>
      <c r="V4148">
        <v>7.2463768115942013</v>
      </c>
      <c r="W4148">
        <v>45.658536585365859</v>
      </c>
      <c r="X4148">
        <v>261.35841432840817</v>
      </c>
      <c r="Y4148">
        <v>238.72657004830913</v>
      </c>
      <c r="Z4148">
        <v>241.05560975609757</v>
      </c>
      <c r="AA4148">
        <v>10.505758246576375</v>
      </c>
      <c r="AB4148">
        <v>5.4451130745837721</v>
      </c>
      <c r="AC4148">
        <v>-8.4482721501328351E-2</v>
      </c>
    </row>
    <row r="4149" spans="1:29">
      <c r="A4149">
        <v>11</v>
      </c>
      <c r="B4149">
        <v>397</v>
      </c>
      <c r="C4149">
        <v>2001</v>
      </c>
      <c r="D4149">
        <v>99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99</v>
      </c>
      <c r="L4149">
        <v>99</v>
      </c>
      <c r="M4149">
        <v>99</v>
      </c>
      <c r="N4149">
        <v>60</v>
      </c>
      <c r="O4149">
        <v>99</v>
      </c>
      <c r="P4149">
        <v>9999</v>
      </c>
      <c r="Q4149">
        <v>49</v>
      </c>
      <c r="R4149">
        <v>66</v>
      </c>
      <c r="S4149">
        <v>29</v>
      </c>
      <c r="T4149">
        <v>0.21965221732257265</v>
      </c>
      <c r="U4149">
        <v>4.5207542773947722E-2</v>
      </c>
      <c r="V4149">
        <v>56.16666666666665</v>
      </c>
      <c r="W4149">
        <v>58.448275862068989</v>
      </c>
      <c r="X4149">
        <v>37.571817853507994</v>
      </c>
      <c r="Y4149">
        <v>28.659090909090914</v>
      </c>
      <c r="Z4149">
        <v>65.224137931034477</v>
      </c>
      <c r="AA4149">
        <v>4.4797363817462301</v>
      </c>
      <c r="AB4149">
        <v>5.4809148927739315</v>
      </c>
      <c r="AC4149">
        <v>13.957980964479811</v>
      </c>
    </row>
    <row r="4150" spans="1:29">
      <c r="A4150">
        <v>11</v>
      </c>
      <c r="B4150">
        <v>398</v>
      </c>
      <c r="C4150">
        <v>2001</v>
      </c>
      <c r="D4150">
        <v>99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99</v>
      </c>
      <c r="L4150">
        <v>99</v>
      </c>
      <c r="M4150">
        <v>99</v>
      </c>
      <c r="N4150">
        <v>70</v>
      </c>
      <c r="O4150">
        <v>99</v>
      </c>
      <c r="P4150">
        <v>9999</v>
      </c>
      <c r="Q4150">
        <v>70</v>
      </c>
      <c r="R4150">
        <v>122</v>
      </c>
      <c r="S4150">
        <v>114</v>
      </c>
      <c r="T4150">
        <v>0.40602379565687674</v>
      </c>
      <c r="U4150">
        <v>0.20776588386673411</v>
      </c>
      <c r="V4150">
        <v>16.090163934426229</v>
      </c>
      <c r="W4150">
        <v>59.03508771929824</v>
      </c>
      <c r="X4150">
        <v>82.622595598813518</v>
      </c>
      <c r="Y4150">
        <v>71.25409836065576</v>
      </c>
      <c r="Z4150">
        <v>76.254385964912288</v>
      </c>
      <c r="AA4150">
        <v>2.6806368826544764</v>
      </c>
      <c r="AB4150">
        <v>5.1143585706124082</v>
      </c>
      <c r="AC4150">
        <v>-1.5751093405100101</v>
      </c>
    </row>
    <row r="4151" spans="1:29">
      <c r="A4151">
        <v>11</v>
      </c>
      <c r="B4151">
        <v>399</v>
      </c>
      <c r="C4151">
        <v>2001</v>
      </c>
      <c r="D4151">
        <v>99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99</v>
      </c>
      <c r="L4151">
        <v>99</v>
      </c>
      <c r="M4151">
        <v>99</v>
      </c>
      <c r="N4151">
        <v>80</v>
      </c>
      <c r="O4151">
        <v>99</v>
      </c>
      <c r="P4151">
        <v>9999</v>
      </c>
      <c r="Q4151">
        <v>216</v>
      </c>
      <c r="R4151">
        <v>440</v>
      </c>
      <c r="S4151">
        <v>412</v>
      </c>
      <c r="T4151">
        <v>1.4643481154838172</v>
      </c>
      <c r="U4151">
        <v>0.84471303463595748</v>
      </c>
      <c r="V4151">
        <v>15.9</v>
      </c>
      <c r="W4151">
        <v>59.427184466019433</v>
      </c>
      <c r="X4151">
        <v>92.969319412981378</v>
      </c>
      <c r="Y4151">
        <v>80.325227272727346</v>
      </c>
      <c r="Z4151">
        <v>85.78422330097095</v>
      </c>
      <c r="AA4151">
        <v>2.8553592310725056</v>
      </c>
      <c r="AB4151">
        <v>3.7393264066781873</v>
      </c>
      <c r="AC4151">
        <v>-8.8753273908618713</v>
      </c>
    </row>
    <row r="4152" spans="1:29">
      <c r="A4152">
        <v>11</v>
      </c>
      <c r="B4152">
        <v>400</v>
      </c>
      <c r="C4152">
        <v>2001</v>
      </c>
      <c r="D4152">
        <v>99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99</v>
      </c>
      <c r="L4152">
        <v>99</v>
      </c>
      <c r="M4152">
        <v>99</v>
      </c>
      <c r="N4152">
        <v>90</v>
      </c>
      <c r="O4152">
        <v>99</v>
      </c>
      <c r="P4152">
        <v>9999</v>
      </c>
      <c r="Q4152">
        <v>411</v>
      </c>
      <c r="R4152">
        <v>988</v>
      </c>
      <c r="S4152">
        <v>957</v>
      </c>
      <c r="T4152">
        <v>3.2881271320409353</v>
      </c>
      <c r="U4152">
        <v>2.191462822633734</v>
      </c>
      <c r="V4152">
        <v>15.84615384615385</v>
      </c>
      <c r="W4152">
        <v>58.943573667711597</v>
      </c>
      <c r="X4152">
        <v>103.77794640781462</v>
      </c>
      <c r="Y4152">
        <v>92.805263157894757</v>
      </c>
      <c r="Z4152">
        <v>95.811494252873601</v>
      </c>
      <c r="AA4152">
        <v>2.8274171862032889</v>
      </c>
      <c r="AB4152">
        <v>3.6701730614508974</v>
      </c>
      <c r="AC4152">
        <v>-0.96647194228848243</v>
      </c>
    </row>
    <row r="4153" spans="1:29">
      <c r="A4153">
        <v>11</v>
      </c>
      <c r="B4153">
        <v>401</v>
      </c>
      <c r="C4153">
        <v>2001</v>
      </c>
      <c r="D4153">
        <v>99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99</v>
      </c>
      <c r="L4153">
        <v>99</v>
      </c>
      <c r="M4153">
        <v>99</v>
      </c>
      <c r="N4153">
        <v>100</v>
      </c>
      <c r="O4153">
        <v>99</v>
      </c>
      <c r="P4153">
        <v>9999</v>
      </c>
      <c r="Q4153">
        <v>902</v>
      </c>
      <c r="R4153">
        <v>2665</v>
      </c>
      <c r="S4153">
        <v>2612</v>
      </c>
      <c r="T4153">
        <v>8.8692902903735735</v>
      </c>
      <c r="U4153">
        <v>6.6273421193788238</v>
      </c>
      <c r="V4153">
        <v>15.222889305816137</v>
      </c>
      <c r="W4153">
        <v>58.387059724349186</v>
      </c>
      <c r="X4153">
        <v>114.98368766502873</v>
      </c>
      <c r="Y4153">
        <v>104.04893058161328</v>
      </c>
      <c r="Z4153">
        <v>106.16018376722796</v>
      </c>
      <c r="AA4153">
        <v>2.8588434510239176</v>
      </c>
      <c r="AB4153">
        <v>3.36075464039574</v>
      </c>
      <c r="AC4153">
        <v>-14.311364855796</v>
      </c>
    </row>
    <row r="4154" spans="1:29">
      <c r="A4154">
        <v>11</v>
      </c>
      <c r="B4154">
        <v>402</v>
      </c>
      <c r="C4154">
        <v>2001</v>
      </c>
      <c r="D4154">
        <v>99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99</v>
      </c>
      <c r="L4154">
        <v>99</v>
      </c>
      <c r="M4154">
        <v>99</v>
      </c>
      <c r="N4154">
        <v>110</v>
      </c>
      <c r="O4154">
        <v>99</v>
      </c>
      <c r="P4154">
        <v>9999</v>
      </c>
      <c r="Q4154">
        <v>1284</v>
      </c>
      <c r="R4154">
        <v>4209</v>
      </c>
      <c r="S4154">
        <v>4136</v>
      </c>
      <c r="T4154">
        <v>14.007820950162245</v>
      </c>
      <c r="U4154">
        <v>11.372052388742388</v>
      </c>
      <c r="V4154">
        <v>14.751484913281068</v>
      </c>
      <c r="W4154">
        <v>57.638056092843321</v>
      </c>
      <c r="X4154">
        <v>124.6326359936029</v>
      </c>
      <c r="Y4154">
        <v>113.04604419101884</v>
      </c>
      <c r="Z4154">
        <v>115.04129593810411</v>
      </c>
      <c r="AA4154">
        <v>2.8701797811875882</v>
      </c>
      <c r="AB4154">
        <v>3.5167865602829003</v>
      </c>
      <c r="AC4154">
        <v>-4.905097575441725</v>
      </c>
    </row>
    <row r="4155" spans="1:29">
      <c r="A4155">
        <v>11</v>
      </c>
      <c r="B4155">
        <v>403</v>
      </c>
      <c r="C4155">
        <v>2001</v>
      </c>
      <c r="D4155">
        <v>99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99</v>
      </c>
      <c r="L4155">
        <v>99</v>
      </c>
      <c r="M4155">
        <v>99</v>
      </c>
      <c r="N4155">
        <v>120</v>
      </c>
      <c r="O4155">
        <v>99</v>
      </c>
      <c r="P4155">
        <v>9999</v>
      </c>
      <c r="Q4155">
        <v>1241</v>
      </c>
      <c r="R4155">
        <v>4052</v>
      </c>
      <c r="S4155">
        <v>4004</v>
      </c>
      <c r="T4155">
        <v>13.485314918046424</v>
      </c>
      <c r="U4155">
        <v>11.958048738726283</v>
      </c>
      <c r="V4155">
        <v>14.501974333662387</v>
      </c>
      <c r="W4155">
        <v>57.316183816183809</v>
      </c>
      <c r="X4155">
        <v>135.38501110696345</v>
      </c>
      <c r="Y4155">
        <v>123.47707305034548</v>
      </c>
      <c r="Z4155">
        <v>124.95731768231764</v>
      </c>
      <c r="AA4155">
        <v>2.8872266658765602</v>
      </c>
      <c r="AB4155">
        <v>3.6191614350129608</v>
      </c>
      <c r="AC4155">
        <v>-4.8269717378805392</v>
      </c>
    </row>
    <row r="4156" spans="1:29">
      <c r="A4156">
        <v>11</v>
      </c>
      <c r="B4156">
        <v>404</v>
      </c>
      <c r="C4156">
        <v>2001</v>
      </c>
      <c r="D4156">
        <v>99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99</v>
      </c>
      <c r="L4156">
        <v>99</v>
      </c>
      <c r="M4156">
        <v>99</v>
      </c>
      <c r="N4156">
        <v>130</v>
      </c>
      <c r="O4156">
        <v>99</v>
      </c>
      <c r="P4156">
        <v>9999</v>
      </c>
      <c r="Q4156">
        <v>1219</v>
      </c>
      <c r="R4156">
        <v>3710</v>
      </c>
      <c r="S4156">
        <v>3678</v>
      </c>
      <c r="T4156">
        <v>12.347117064647639</v>
      </c>
      <c r="U4156">
        <v>11.861101683080545</v>
      </c>
      <c r="V4156">
        <v>14.077358490566038</v>
      </c>
      <c r="W4156">
        <v>56.879010331701998</v>
      </c>
      <c r="X4156">
        <v>146.18707893222947</v>
      </c>
      <c r="Y4156">
        <v>133.76625336927248</v>
      </c>
      <c r="Z4156">
        <v>134.93007069059297</v>
      </c>
      <c r="AA4156">
        <v>2.8819153623822</v>
      </c>
      <c r="AB4156">
        <v>3.8562097120823551</v>
      </c>
      <c r="AC4156">
        <v>-5.7033417768767487</v>
      </c>
    </row>
    <row r="4157" spans="1:29">
      <c r="A4157">
        <v>11</v>
      </c>
      <c r="B4157">
        <v>405</v>
      </c>
      <c r="C4157">
        <v>2001</v>
      </c>
      <c r="D4157">
        <v>99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99</v>
      </c>
      <c r="L4157">
        <v>99</v>
      </c>
      <c r="M4157">
        <v>99</v>
      </c>
      <c r="N4157">
        <v>140</v>
      </c>
      <c r="O4157">
        <v>99</v>
      </c>
      <c r="P4157">
        <v>9999</v>
      </c>
      <c r="Q4157">
        <v>1121</v>
      </c>
      <c r="R4157">
        <v>3196</v>
      </c>
      <c r="S4157">
        <v>3173</v>
      </c>
      <c r="T4157">
        <v>10.636492220650638</v>
      </c>
      <c r="U4157">
        <v>10.985327732457772</v>
      </c>
      <c r="V4157">
        <v>13.75938673341677</v>
      </c>
      <c r="W4157">
        <v>56.367475575165479</v>
      </c>
      <c r="X4157">
        <v>156.93909776169244</v>
      </c>
      <c r="Y4157">
        <v>143.81417396745923</v>
      </c>
      <c r="Z4157">
        <v>144.85663410022059</v>
      </c>
      <c r="AA4157">
        <v>2.9321056011457887</v>
      </c>
      <c r="AB4157">
        <v>3.9003310436466592</v>
      </c>
      <c r="AC4157">
        <v>-0.49283579790585086</v>
      </c>
    </row>
    <row r="4158" spans="1:29">
      <c r="A4158">
        <v>11</v>
      </c>
      <c r="B4158">
        <v>406</v>
      </c>
      <c r="C4158">
        <v>2001</v>
      </c>
      <c r="D4158">
        <v>99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99</v>
      </c>
      <c r="L4158">
        <v>99</v>
      </c>
      <c r="M4158">
        <v>99</v>
      </c>
      <c r="N4158">
        <v>150</v>
      </c>
      <c r="O4158">
        <v>99</v>
      </c>
      <c r="P4158">
        <v>9999</v>
      </c>
      <c r="Q4158">
        <v>1044</v>
      </c>
      <c r="R4158">
        <v>2925</v>
      </c>
      <c r="S4158">
        <v>2913</v>
      </c>
      <c r="T4158">
        <v>9.7345869040685571</v>
      </c>
      <c r="U4158">
        <v>10.782494884186368</v>
      </c>
      <c r="V4158">
        <v>13.38119658119658</v>
      </c>
      <c r="W4158">
        <v>55.707861311362841</v>
      </c>
      <c r="X4158">
        <v>167.7873526497583</v>
      </c>
      <c r="Y4158">
        <v>154.23709401709419</v>
      </c>
      <c r="Z4158">
        <v>154.87246824579492</v>
      </c>
      <c r="AA4158">
        <v>2.9011954608994119</v>
      </c>
      <c r="AB4158">
        <v>4.145002656489341</v>
      </c>
      <c r="AC4158">
        <v>-2.8459166082076974</v>
      </c>
    </row>
    <row r="4159" spans="1:29">
      <c r="A4159">
        <v>11</v>
      </c>
      <c r="B4159">
        <v>407</v>
      </c>
      <c r="C4159">
        <v>2001</v>
      </c>
      <c r="D4159">
        <v>99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99</v>
      </c>
      <c r="L4159">
        <v>99</v>
      </c>
      <c r="M4159">
        <v>99</v>
      </c>
      <c r="N4159">
        <v>160</v>
      </c>
      <c r="O4159">
        <v>99</v>
      </c>
      <c r="P4159">
        <v>9999</v>
      </c>
      <c r="Q4159">
        <v>955</v>
      </c>
      <c r="R4159">
        <v>2341</v>
      </c>
      <c r="S4159">
        <v>2317</v>
      </c>
      <c r="T4159">
        <v>7.7909975871536732</v>
      </c>
      <c r="U4159">
        <v>9.1330469575514872</v>
      </c>
      <c r="V4159">
        <v>12.862451943613843</v>
      </c>
      <c r="W4159">
        <v>54.971946482520515</v>
      </c>
      <c r="X4159">
        <v>178.69075591127691</v>
      </c>
      <c r="Y4159">
        <v>163.23366082870569</v>
      </c>
      <c r="Z4159">
        <v>164.9244712990936</v>
      </c>
      <c r="AA4159">
        <v>2.8632614388214201</v>
      </c>
      <c r="AB4159">
        <v>4.1238475337217162</v>
      </c>
      <c r="AC4159">
        <v>-6.7073141325564718</v>
      </c>
    </row>
    <row r="4160" spans="1:29">
      <c r="A4160">
        <v>11</v>
      </c>
      <c r="B4160">
        <v>408</v>
      </c>
      <c r="C4160">
        <v>2001</v>
      </c>
      <c r="D4160">
        <v>99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99</v>
      </c>
      <c r="L4160">
        <v>99</v>
      </c>
      <c r="M4160">
        <v>99</v>
      </c>
      <c r="N4160">
        <v>170</v>
      </c>
      <c r="O4160">
        <v>99</v>
      </c>
      <c r="P4160">
        <v>9999</v>
      </c>
      <c r="Q4160">
        <v>811</v>
      </c>
      <c r="R4160">
        <v>1807</v>
      </c>
      <c r="S4160">
        <v>1792</v>
      </c>
      <c r="T4160">
        <v>6.0138114651801295</v>
      </c>
      <c r="U4160">
        <v>7.4881879012378514</v>
      </c>
      <c r="V4160">
        <v>12.213060320973987</v>
      </c>
      <c r="W4160">
        <v>53.774553571428562</v>
      </c>
      <c r="X4160">
        <v>189.42807584085281</v>
      </c>
      <c r="Y4160">
        <v>173.385998893193</v>
      </c>
      <c r="Z4160">
        <v>174.83733258928561</v>
      </c>
      <c r="AA4160">
        <v>2.8536036554515554</v>
      </c>
      <c r="AB4160">
        <v>4.3426687787731053</v>
      </c>
      <c r="AC4160">
        <v>-13.026648413015701</v>
      </c>
    </row>
    <row r="4161" spans="1:29">
      <c r="A4161">
        <v>11</v>
      </c>
      <c r="B4161">
        <v>409</v>
      </c>
      <c r="C4161">
        <v>2001</v>
      </c>
      <c r="D4161">
        <v>99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99</v>
      </c>
      <c r="L4161">
        <v>99</v>
      </c>
      <c r="M4161">
        <v>99</v>
      </c>
      <c r="N4161">
        <v>180</v>
      </c>
      <c r="O4161">
        <v>99</v>
      </c>
      <c r="P4161">
        <v>9999</v>
      </c>
      <c r="Q4161">
        <v>657</v>
      </c>
      <c r="R4161">
        <v>1329.5</v>
      </c>
      <c r="S4161">
        <v>1315.5</v>
      </c>
      <c r="T4161">
        <v>4.4246609534903074</v>
      </c>
      <c r="U4161">
        <v>5.8098157513595243</v>
      </c>
      <c r="V4161">
        <v>11.380218127115461</v>
      </c>
      <c r="W4161">
        <v>52.676548840744957</v>
      </c>
      <c r="X4161">
        <v>200.21969989287996</v>
      </c>
      <c r="Y4161">
        <v>182.83926288078237</v>
      </c>
      <c r="Z4161">
        <v>184.785100722159</v>
      </c>
      <c r="AA4161">
        <v>2.8656072716625141</v>
      </c>
      <c r="AB4161">
        <v>4.9854879885550476</v>
      </c>
      <c r="AC4161">
        <v>-4.9167192045002253</v>
      </c>
    </row>
    <row r="4162" spans="1:29">
      <c r="A4162">
        <v>11</v>
      </c>
      <c r="B4162">
        <v>410</v>
      </c>
      <c r="C4162">
        <v>2001</v>
      </c>
      <c r="D4162">
        <v>99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99</v>
      </c>
      <c r="L4162">
        <v>99</v>
      </c>
      <c r="M4162">
        <v>99</v>
      </c>
      <c r="N4162">
        <v>190</v>
      </c>
      <c r="O4162">
        <v>99</v>
      </c>
      <c r="P4162">
        <v>9999</v>
      </c>
      <c r="Q4162">
        <v>519</v>
      </c>
      <c r="R4162">
        <v>954</v>
      </c>
      <c r="S4162">
        <v>949</v>
      </c>
      <c r="T4162">
        <v>3.1749729594808205</v>
      </c>
      <c r="U4162">
        <v>4.4132934506328345</v>
      </c>
      <c r="V4162">
        <v>10.516771488469603</v>
      </c>
      <c r="W4162">
        <v>51.271865121180191</v>
      </c>
      <c r="X4162">
        <v>210.80561744925248</v>
      </c>
      <c r="Y4162">
        <v>193.55744234800872</v>
      </c>
      <c r="Z4162">
        <v>194.57723919915736</v>
      </c>
      <c r="AA4162">
        <v>2.8914700259658996</v>
      </c>
      <c r="AB4162">
        <v>5.0866940204495119</v>
      </c>
      <c r="AC4162">
        <v>-9.1491300484753832</v>
      </c>
    </row>
    <row r="4163" spans="1:29">
      <c r="A4163">
        <v>11</v>
      </c>
      <c r="B4163">
        <v>411</v>
      </c>
      <c r="C4163">
        <v>2001</v>
      </c>
      <c r="D4163">
        <v>99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99</v>
      </c>
      <c r="L4163">
        <v>99</v>
      </c>
      <c r="M4163">
        <v>99</v>
      </c>
      <c r="N4163">
        <v>200</v>
      </c>
      <c r="O4163">
        <v>99</v>
      </c>
      <c r="P4163">
        <v>9999</v>
      </c>
      <c r="Q4163">
        <v>345</v>
      </c>
      <c r="R4163">
        <v>583.5</v>
      </c>
      <c r="S4163">
        <v>575.5</v>
      </c>
      <c r="T4163">
        <v>1.9419252849654711</v>
      </c>
      <c r="U4163">
        <v>2.8107619429592421</v>
      </c>
      <c r="V4163">
        <v>10.015424164524422</v>
      </c>
      <c r="W4163">
        <v>50.178974804517807</v>
      </c>
      <c r="X4163">
        <v>221.39812707899875</v>
      </c>
      <c r="Y4163">
        <v>201.54807197943435</v>
      </c>
      <c r="Z4163">
        <v>204.34978279756723</v>
      </c>
      <c r="AA4163">
        <v>2.8351365960829278</v>
      </c>
      <c r="AB4163">
        <v>5.9794849966868862</v>
      </c>
      <c r="AC4163">
        <v>-7.5605619908093376</v>
      </c>
    </row>
    <row r="4164" spans="1:29">
      <c r="A4164">
        <v>11</v>
      </c>
      <c r="B4164">
        <v>412</v>
      </c>
      <c r="C4164">
        <v>2001</v>
      </c>
      <c r="D4164">
        <v>99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99</v>
      </c>
      <c r="L4164">
        <v>99</v>
      </c>
      <c r="M4164">
        <v>99</v>
      </c>
      <c r="N4164">
        <v>210</v>
      </c>
      <c r="O4164">
        <v>99</v>
      </c>
      <c r="P4164">
        <v>9999</v>
      </c>
      <c r="Q4164">
        <v>235</v>
      </c>
      <c r="R4164">
        <v>328.5</v>
      </c>
      <c r="S4164">
        <v>324.5</v>
      </c>
      <c r="T4164">
        <v>1.0932689907646227</v>
      </c>
      <c r="U4164">
        <v>1.6636256238981484</v>
      </c>
      <c r="V4164">
        <v>8.7945205479452042</v>
      </c>
      <c r="W4164">
        <v>48.477657935285045</v>
      </c>
      <c r="X4164">
        <v>232.38793491542859</v>
      </c>
      <c r="Y4164">
        <v>211.89254185692553</v>
      </c>
      <c r="Z4164">
        <v>214.50446841294297</v>
      </c>
      <c r="AA4164">
        <v>2.9333261361932377</v>
      </c>
      <c r="AB4164">
        <v>6.3491049852807402</v>
      </c>
      <c r="AC4164">
        <v>-1.4675734441209924</v>
      </c>
    </row>
    <row r="4165" spans="1:29">
      <c r="A4165">
        <v>11</v>
      </c>
      <c r="B4165">
        <v>413</v>
      </c>
      <c r="C4165">
        <v>2001</v>
      </c>
      <c r="D4165">
        <v>99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99</v>
      </c>
      <c r="L4165">
        <v>99</v>
      </c>
      <c r="M4165">
        <v>99</v>
      </c>
      <c r="N4165">
        <v>220</v>
      </c>
      <c r="O4165">
        <v>99</v>
      </c>
      <c r="P4165">
        <v>9999</v>
      </c>
      <c r="Q4165">
        <v>135</v>
      </c>
      <c r="R4165">
        <v>171</v>
      </c>
      <c r="S4165">
        <v>167</v>
      </c>
      <c r="T4165">
        <v>0.56909892669939266</v>
      </c>
      <c r="U4165">
        <v>0.89475323146694563</v>
      </c>
      <c r="V4165">
        <v>8</v>
      </c>
      <c r="W4165">
        <v>46.844311377245511</v>
      </c>
      <c r="X4165">
        <v>242.78953070650641</v>
      </c>
      <c r="Y4165">
        <v>218.92865497076036</v>
      </c>
      <c r="Z4165">
        <v>224.17245508982049</v>
      </c>
      <c r="AA4165">
        <v>2.7383867944434606</v>
      </c>
      <c r="AB4165">
        <v>5.4421024995509644</v>
      </c>
      <c r="AC4165">
        <v>-2.8896720416546273</v>
      </c>
    </row>
    <row r="4166" spans="1:29">
      <c r="A4166">
        <v>11</v>
      </c>
      <c r="B4166">
        <v>414</v>
      </c>
      <c r="C4166">
        <v>2001</v>
      </c>
      <c r="D4166">
        <v>99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99</v>
      </c>
      <c r="L4166">
        <v>99</v>
      </c>
      <c r="M4166">
        <v>99</v>
      </c>
      <c r="N4166">
        <v>230</v>
      </c>
      <c r="O4166">
        <v>99</v>
      </c>
      <c r="P4166">
        <v>9999</v>
      </c>
      <c r="Q4166">
        <v>107</v>
      </c>
      <c r="R4166">
        <v>160</v>
      </c>
      <c r="S4166">
        <v>157</v>
      </c>
      <c r="T4166">
        <v>0.53249022381229694</v>
      </c>
      <c r="U4166">
        <v>0.91099831041140866</v>
      </c>
      <c r="V4166">
        <v>7.3562500000000002</v>
      </c>
      <c r="W4166">
        <v>46.114649681528654</v>
      </c>
      <c r="X4166">
        <v>263.03358613217767</v>
      </c>
      <c r="Y4166">
        <v>238.22812500000003</v>
      </c>
      <c r="Z4166">
        <v>242.78025477707016</v>
      </c>
      <c r="AA4166">
        <v>14.222255097643703</v>
      </c>
      <c r="AB4166">
        <v>7.5367195831295906</v>
      </c>
      <c r="AC4166">
        <v>27.507510546508456</v>
      </c>
    </row>
    <row r="4167" spans="1:29">
      <c r="A4167">
        <v>11</v>
      </c>
      <c r="B4167">
        <v>415</v>
      </c>
      <c r="C4167">
        <v>2000</v>
      </c>
      <c r="D4167">
        <v>99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99</v>
      </c>
      <c r="L4167">
        <v>99</v>
      </c>
      <c r="M4167">
        <v>99</v>
      </c>
      <c r="N4167">
        <v>60</v>
      </c>
      <c r="O4167">
        <v>99</v>
      </c>
      <c r="P4167">
        <v>9999</v>
      </c>
      <c r="Q4167">
        <v>49</v>
      </c>
      <c r="R4167">
        <v>62</v>
      </c>
      <c r="S4167">
        <v>34</v>
      </c>
      <c r="T4167">
        <v>0.17250373874030539</v>
      </c>
      <c r="U4167">
        <v>4.3501463853002353E-2</v>
      </c>
      <c r="V4167">
        <v>39.548387096774199</v>
      </c>
      <c r="W4167">
        <v>59.67647058823529</v>
      </c>
      <c r="X4167">
        <v>54.48572327263831</v>
      </c>
      <c r="Y4167">
        <v>35.638709677419371</v>
      </c>
      <c r="Z4167">
        <v>64.988235294117658</v>
      </c>
      <c r="AA4167">
        <v>5.6518484589963451</v>
      </c>
    </row>
    <row r="4168" spans="1:29">
      <c r="A4168">
        <v>11</v>
      </c>
      <c r="B4168">
        <v>416</v>
      </c>
      <c r="C4168">
        <v>2000</v>
      </c>
      <c r="D4168">
        <v>99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99</v>
      </c>
      <c r="L4168">
        <v>99</v>
      </c>
      <c r="M4168">
        <v>99</v>
      </c>
      <c r="N4168">
        <v>70</v>
      </c>
      <c r="O4168">
        <v>99</v>
      </c>
      <c r="P4168">
        <v>9999</v>
      </c>
      <c r="Q4168">
        <v>84</v>
      </c>
      <c r="R4168">
        <v>130</v>
      </c>
      <c r="S4168">
        <v>118</v>
      </c>
      <c r="T4168">
        <v>0.36170138768128546</v>
      </c>
      <c r="U4168">
        <v>0.17769528984631999</v>
      </c>
      <c r="V4168">
        <v>18.730769230769223</v>
      </c>
      <c r="W4168">
        <v>59.686440677966104</v>
      </c>
      <c r="X4168">
        <v>82.824402033502807</v>
      </c>
      <c r="Y4168">
        <v>69.429230769230784</v>
      </c>
      <c r="Z4168">
        <v>76.489830508474554</v>
      </c>
      <c r="AA4168">
        <v>2.8757427877757795</v>
      </c>
      <c r="AB4168">
        <v>3.096469155268887</v>
      </c>
      <c r="AC4168">
        <v>-3.1573939140053704</v>
      </c>
    </row>
    <row r="4169" spans="1:29">
      <c r="A4169">
        <v>11</v>
      </c>
      <c r="B4169">
        <v>417</v>
      </c>
      <c r="C4169">
        <v>2000</v>
      </c>
      <c r="D4169">
        <v>99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99</v>
      </c>
      <c r="L4169">
        <v>99</v>
      </c>
      <c r="M4169">
        <v>99</v>
      </c>
      <c r="N4169">
        <v>80</v>
      </c>
      <c r="O4169">
        <v>99</v>
      </c>
      <c r="P4169">
        <v>9999</v>
      </c>
      <c r="Q4169">
        <v>270</v>
      </c>
      <c r="R4169">
        <v>495</v>
      </c>
      <c r="S4169">
        <v>461</v>
      </c>
      <c r="T4169">
        <v>1.3772475915556639</v>
      </c>
      <c r="U4169">
        <v>0.78302241185731525</v>
      </c>
      <c r="V4169">
        <v>17.210101010101013</v>
      </c>
      <c r="W4169">
        <v>59.80260303687637</v>
      </c>
      <c r="X4169">
        <v>93.430294275364673</v>
      </c>
      <c r="Y4169">
        <v>80.348686868686983</v>
      </c>
      <c r="Z4169">
        <v>86.274620390455652</v>
      </c>
      <c r="AA4169">
        <v>2.6710438373911245</v>
      </c>
      <c r="AB4169">
        <v>2.8947693408220778</v>
      </c>
      <c r="AC4169">
        <v>-5.2436726709500387</v>
      </c>
    </row>
    <row r="4170" spans="1:29">
      <c r="A4170">
        <v>11</v>
      </c>
      <c r="B4170">
        <v>418</v>
      </c>
      <c r="C4170">
        <v>2000</v>
      </c>
      <c r="D4170">
        <v>99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99</v>
      </c>
      <c r="L4170">
        <v>99</v>
      </c>
      <c r="M4170">
        <v>99</v>
      </c>
      <c r="N4170">
        <v>90</v>
      </c>
      <c r="O4170">
        <v>99</v>
      </c>
      <c r="P4170">
        <v>9999</v>
      </c>
      <c r="Q4170">
        <v>525</v>
      </c>
      <c r="R4170">
        <v>1149</v>
      </c>
      <c r="S4170">
        <v>1111</v>
      </c>
      <c r="T4170">
        <v>3.1968838034292073</v>
      </c>
      <c r="U4170">
        <v>2.0943997909346752</v>
      </c>
      <c r="V4170">
        <v>15.899042645778938</v>
      </c>
      <c r="W4170">
        <v>59.269126912691263</v>
      </c>
      <c r="X4170">
        <v>103.70834500206018</v>
      </c>
      <c r="Y4170">
        <v>92.586858137511001</v>
      </c>
      <c r="Z4170">
        <v>95.753645364536567</v>
      </c>
      <c r="AA4170">
        <v>2.7680904420007661</v>
      </c>
      <c r="AB4170">
        <v>3.1239804533930977</v>
      </c>
      <c r="AC4170">
        <v>-0.56144602289444445</v>
      </c>
    </row>
    <row r="4171" spans="1:29">
      <c r="A4171">
        <v>11</v>
      </c>
      <c r="B4171">
        <v>419</v>
      </c>
      <c r="C4171">
        <v>2000</v>
      </c>
      <c r="D4171">
        <v>99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99</v>
      </c>
      <c r="L4171">
        <v>99</v>
      </c>
      <c r="M4171">
        <v>99</v>
      </c>
      <c r="N4171">
        <v>100</v>
      </c>
      <c r="O4171">
        <v>99</v>
      </c>
      <c r="P4171">
        <v>9999</v>
      </c>
      <c r="Q4171">
        <v>1054</v>
      </c>
      <c r="R4171">
        <v>2783</v>
      </c>
      <c r="S4171">
        <v>2725</v>
      </c>
      <c r="T4171">
        <v>7.7431920147462883</v>
      </c>
      <c r="U4171">
        <v>5.6822271221743996</v>
      </c>
      <c r="V4171">
        <v>15.119295724038803</v>
      </c>
      <c r="W4171">
        <v>58.442935779816509</v>
      </c>
      <c r="X4171">
        <v>114.72759273238002</v>
      </c>
      <c r="Y4171">
        <v>103.70869565217392</v>
      </c>
      <c r="Z4171">
        <v>105.91607339449544</v>
      </c>
      <c r="AA4171">
        <v>2.8443574263688567</v>
      </c>
      <c r="AB4171">
        <v>3.3873145171473609</v>
      </c>
      <c r="AC4171">
        <v>-9.5186977538063289</v>
      </c>
    </row>
    <row r="4172" spans="1:29">
      <c r="A4172">
        <v>11</v>
      </c>
      <c r="B4172">
        <v>420</v>
      </c>
      <c r="C4172">
        <v>2000</v>
      </c>
      <c r="D4172">
        <v>99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99</v>
      </c>
      <c r="L4172">
        <v>99</v>
      </c>
      <c r="M4172">
        <v>99</v>
      </c>
      <c r="N4172">
        <v>110</v>
      </c>
      <c r="O4172">
        <v>99</v>
      </c>
      <c r="P4172">
        <v>9999</v>
      </c>
      <c r="Q4172">
        <v>1521</v>
      </c>
      <c r="R4172">
        <v>4513.75</v>
      </c>
      <c r="S4172">
        <v>4436.75</v>
      </c>
      <c r="T4172">
        <v>12.558689528049243</v>
      </c>
      <c r="U4172">
        <v>10.052287397177428</v>
      </c>
      <c r="V4172">
        <v>14.56926059263362</v>
      </c>
      <c r="W4172">
        <v>57.719952668056557</v>
      </c>
      <c r="X4172">
        <v>124.67788174630644</v>
      </c>
      <c r="Y4172">
        <v>113.11942398227632</v>
      </c>
      <c r="Z4172">
        <v>115.08261678030078</v>
      </c>
      <c r="AA4172">
        <v>2.922253095310932</v>
      </c>
      <c r="AB4172">
        <v>3.6856242710005871</v>
      </c>
      <c r="AC4172">
        <v>-2.5634452075831256</v>
      </c>
    </row>
    <row r="4173" spans="1:29">
      <c r="A4173">
        <v>11</v>
      </c>
      <c r="B4173">
        <v>421</v>
      </c>
      <c r="C4173">
        <v>2000</v>
      </c>
      <c r="D4173">
        <v>99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99</v>
      </c>
      <c r="L4173">
        <v>99</v>
      </c>
      <c r="M4173">
        <v>99</v>
      </c>
      <c r="N4173">
        <v>120</v>
      </c>
      <c r="O4173">
        <v>99</v>
      </c>
      <c r="P4173">
        <v>9999</v>
      </c>
      <c r="Q4173">
        <v>1606</v>
      </c>
      <c r="R4173">
        <v>4716</v>
      </c>
      <c r="S4173">
        <v>4651</v>
      </c>
      <c r="T4173">
        <v>13.121413417730322</v>
      </c>
      <c r="U4173">
        <v>11.453297951775211</v>
      </c>
      <c r="V4173">
        <v>14.34351145038168</v>
      </c>
      <c r="W4173">
        <v>57.214792517738147</v>
      </c>
      <c r="X4173">
        <v>135.51143751659859</v>
      </c>
      <c r="Y4173">
        <v>123.35778201865971</v>
      </c>
      <c r="Z4173">
        <v>125.08176736185752</v>
      </c>
      <c r="AA4173">
        <v>2.8873549697389045</v>
      </c>
      <c r="AB4173">
        <v>3.778494473304753</v>
      </c>
      <c r="AC4173">
        <v>-3.8053204283433928</v>
      </c>
    </row>
    <row r="4174" spans="1:29">
      <c r="A4174">
        <v>11</v>
      </c>
      <c r="B4174">
        <v>422</v>
      </c>
      <c r="C4174">
        <v>2000</v>
      </c>
      <c r="D4174">
        <v>99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99</v>
      </c>
      <c r="L4174">
        <v>99</v>
      </c>
      <c r="M4174">
        <v>99</v>
      </c>
      <c r="N4174">
        <v>130</v>
      </c>
      <c r="O4174">
        <v>99</v>
      </c>
      <c r="P4174">
        <v>9999</v>
      </c>
      <c r="Q4174">
        <v>1536</v>
      </c>
      <c r="R4174">
        <v>4284.5</v>
      </c>
      <c r="S4174">
        <v>4247.5</v>
      </c>
      <c r="T4174">
        <v>11.920843042465137</v>
      </c>
      <c r="U4174">
        <v>11.285155028991522</v>
      </c>
      <c r="V4174">
        <v>14.076088224997079</v>
      </c>
      <c r="W4174">
        <v>56.845909358446143</v>
      </c>
      <c r="X4174">
        <v>146.21586264176122</v>
      </c>
      <c r="Y4174">
        <v>133.78800326759296</v>
      </c>
      <c r="Z4174">
        <v>134.95343143025357</v>
      </c>
      <c r="AA4174">
        <v>2.902273620582231</v>
      </c>
      <c r="AB4174">
        <v>3.8653209117052656</v>
      </c>
      <c r="AC4174">
        <v>-4.452899309770606</v>
      </c>
    </row>
    <row r="4175" spans="1:29">
      <c r="A4175">
        <v>11</v>
      </c>
      <c r="B4175">
        <v>423</v>
      </c>
      <c r="C4175">
        <v>2000</v>
      </c>
      <c r="D4175">
        <v>99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99</v>
      </c>
      <c r="L4175">
        <v>99</v>
      </c>
      <c r="M4175">
        <v>99</v>
      </c>
      <c r="N4175">
        <v>140</v>
      </c>
      <c r="O4175">
        <v>99</v>
      </c>
      <c r="P4175">
        <v>9999</v>
      </c>
      <c r="Q4175">
        <v>1518</v>
      </c>
      <c r="R4175">
        <v>3983</v>
      </c>
      <c r="S4175">
        <v>3939</v>
      </c>
      <c r="T4175">
        <v>11.081974054881227</v>
      </c>
      <c r="U4175">
        <v>11.244380281622751</v>
      </c>
      <c r="V4175">
        <v>13.784584484057238</v>
      </c>
      <c r="W4175">
        <v>56.228738258441219</v>
      </c>
      <c r="X4175">
        <v>157.09465662434789</v>
      </c>
      <c r="Y4175">
        <v>143.39533015315081</v>
      </c>
      <c r="Z4175">
        <v>144.99710586443257</v>
      </c>
      <c r="AA4175">
        <v>2.8893896383361675</v>
      </c>
      <c r="AB4175">
        <v>4.0233169987323993</v>
      </c>
      <c r="AC4175">
        <v>-2.5293233930933745</v>
      </c>
    </row>
    <row r="4176" spans="1:29">
      <c r="A4176">
        <v>11</v>
      </c>
      <c r="B4176">
        <v>424</v>
      </c>
      <c r="C4176">
        <v>2000</v>
      </c>
      <c r="D4176">
        <v>99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99</v>
      </c>
      <c r="L4176">
        <v>99</v>
      </c>
      <c r="M4176">
        <v>99</v>
      </c>
      <c r="N4176">
        <v>150</v>
      </c>
      <c r="O4176">
        <v>99</v>
      </c>
      <c r="P4176">
        <v>9999</v>
      </c>
      <c r="Q4176">
        <v>1426</v>
      </c>
      <c r="R4176">
        <v>3523.5</v>
      </c>
      <c r="S4176">
        <v>3485.5</v>
      </c>
      <c r="T4176">
        <v>9.8034987653462267</v>
      </c>
      <c r="U4176">
        <v>10.627906106374269</v>
      </c>
      <c r="V4176">
        <v>13.12501773804456</v>
      </c>
      <c r="W4176">
        <v>55.371395782527614</v>
      </c>
      <c r="X4176">
        <v>167.79862680245878</v>
      </c>
      <c r="Y4176">
        <v>153.20862778487307</v>
      </c>
      <c r="Z4176">
        <v>154.87895567350461</v>
      </c>
      <c r="AA4176">
        <v>2.882166905369556</v>
      </c>
      <c r="AB4176">
        <v>4.310323888854624</v>
      </c>
      <c r="AC4176">
        <v>-4.4948735108876452</v>
      </c>
    </row>
    <row r="4177" spans="1:29">
      <c r="A4177">
        <v>11</v>
      </c>
      <c r="B4177">
        <v>425</v>
      </c>
      <c r="C4177">
        <v>2000</v>
      </c>
      <c r="D4177">
        <v>99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99</v>
      </c>
      <c r="L4177">
        <v>99</v>
      </c>
      <c r="M4177">
        <v>99</v>
      </c>
      <c r="N4177">
        <v>160</v>
      </c>
      <c r="O4177">
        <v>99</v>
      </c>
      <c r="P4177">
        <v>9999</v>
      </c>
      <c r="Q4177">
        <v>1344</v>
      </c>
      <c r="R4177">
        <v>3038.5</v>
      </c>
      <c r="S4177">
        <v>3007.5</v>
      </c>
      <c r="T4177">
        <v>8.4540743574583548</v>
      </c>
      <c r="U4177">
        <v>9.7707189748931871</v>
      </c>
      <c r="V4177">
        <v>12.704294882343262</v>
      </c>
      <c r="W4177">
        <v>54.619783873649219</v>
      </c>
      <c r="X4177">
        <v>178.78832341398439</v>
      </c>
      <c r="Y4177">
        <v>163.33417804837904</v>
      </c>
      <c r="Z4177">
        <v>165.01775561097253</v>
      </c>
      <c r="AA4177">
        <v>2.8913027406274945</v>
      </c>
      <c r="AB4177">
        <v>4.3157860539358532</v>
      </c>
      <c r="AC4177">
        <v>-6.4942862510407187</v>
      </c>
    </row>
    <row r="4178" spans="1:29">
      <c r="A4178">
        <v>11</v>
      </c>
      <c r="B4178">
        <v>426</v>
      </c>
      <c r="C4178">
        <v>2000</v>
      </c>
      <c r="D4178">
        <v>99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99</v>
      </c>
      <c r="L4178">
        <v>99</v>
      </c>
      <c r="M4178">
        <v>99</v>
      </c>
      <c r="N4178">
        <v>170</v>
      </c>
      <c r="O4178">
        <v>99</v>
      </c>
      <c r="P4178">
        <v>9999</v>
      </c>
      <c r="Q4178">
        <v>1125</v>
      </c>
      <c r="R4178">
        <v>2451</v>
      </c>
      <c r="S4178">
        <v>2428</v>
      </c>
      <c r="T4178">
        <v>6.8194623169756197</v>
      </c>
      <c r="U4178">
        <v>8.3561339003250001</v>
      </c>
      <c r="V4178">
        <v>12.04936760505916</v>
      </c>
      <c r="W4178">
        <v>53.547775947281721</v>
      </c>
      <c r="X4178">
        <v>189.39659360298276</v>
      </c>
      <c r="Y4178">
        <v>173.16968584251356</v>
      </c>
      <c r="Z4178">
        <v>174.81009060955549</v>
      </c>
      <c r="AA4178">
        <v>2.8062990146614997</v>
      </c>
      <c r="AB4178">
        <v>4.5544236868661052</v>
      </c>
      <c r="AC4178">
        <v>-5.4714356890759763</v>
      </c>
    </row>
    <row r="4179" spans="1:29">
      <c r="A4179">
        <v>11</v>
      </c>
      <c r="B4179">
        <v>427</v>
      </c>
      <c r="C4179">
        <v>2000</v>
      </c>
      <c r="D4179">
        <v>99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99</v>
      </c>
      <c r="L4179">
        <v>99</v>
      </c>
      <c r="M4179">
        <v>99</v>
      </c>
      <c r="N4179">
        <v>180</v>
      </c>
      <c r="O4179">
        <v>99</v>
      </c>
      <c r="P4179">
        <v>9999</v>
      </c>
      <c r="Q4179">
        <v>953</v>
      </c>
      <c r="R4179">
        <v>1877</v>
      </c>
      <c r="S4179">
        <v>1848</v>
      </c>
      <c r="T4179">
        <v>5.222411574444406</v>
      </c>
      <c r="U4179">
        <v>6.7208265404131984</v>
      </c>
      <c r="V4179">
        <v>11.266382525306344</v>
      </c>
      <c r="W4179">
        <v>52.242965367965375</v>
      </c>
      <c r="X4179">
        <v>200.14268637108432</v>
      </c>
      <c r="Y4179">
        <v>181.87298881193405</v>
      </c>
      <c r="Z4179">
        <v>184.72705627705631</v>
      </c>
      <c r="AA4179">
        <v>2.8892084614293805</v>
      </c>
      <c r="AB4179">
        <v>4.8441014109243934</v>
      </c>
      <c r="AC4179">
        <v>-5.8461719344920748</v>
      </c>
    </row>
    <row r="4180" spans="1:29">
      <c r="A4180">
        <v>11</v>
      </c>
      <c r="B4180">
        <v>428</v>
      </c>
      <c r="C4180">
        <v>2000</v>
      </c>
      <c r="D4180">
        <v>99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99</v>
      </c>
      <c r="L4180">
        <v>99</v>
      </c>
      <c r="M4180">
        <v>99</v>
      </c>
      <c r="N4180">
        <v>190</v>
      </c>
      <c r="O4180">
        <v>99</v>
      </c>
      <c r="P4180">
        <v>9999</v>
      </c>
      <c r="Q4180">
        <v>731</v>
      </c>
      <c r="R4180">
        <v>1278.5</v>
      </c>
      <c r="S4180">
        <v>1260.5</v>
      </c>
      <c r="T4180">
        <v>3.5571940319271027</v>
      </c>
      <c r="U4180">
        <v>4.8271052077272723</v>
      </c>
      <c r="V4180">
        <v>10.518576456785295</v>
      </c>
      <c r="W4180">
        <v>51.145577151923838</v>
      </c>
      <c r="X4180">
        <v>210.75737539463088</v>
      </c>
      <c r="Y4180">
        <v>191.77669143527601</v>
      </c>
      <c r="Z4180">
        <v>194.51527171757272</v>
      </c>
      <c r="AA4180">
        <v>2.8642416485874209</v>
      </c>
      <c r="AB4180">
        <v>5.1904457579194334</v>
      </c>
      <c r="AC4180">
        <v>-5.0271041120678897</v>
      </c>
    </row>
    <row r="4181" spans="1:29">
      <c r="A4181">
        <v>11</v>
      </c>
      <c r="B4181">
        <v>429</v>
      </c>
      <c r="C4181">
        <v>2000</v>
      </c>
      <c r="D4181">
        <v>99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99</v>
      </c>
      <c r="L4181">
        <v>99</v>
      </c>
      <c r="M4181">
        <v>99</v>
      </c>
      <c r="N4181">
        <v>200</v>
      </c>
      <c r="O4181">
        <v>99</v>
      </c>
      <c r="P4181">
        <v>9999</v>
      </c>
      <c r="Q4181">
        <v>531</v>
      </c>
      <c r="R4181">
        <v>817</v>
      </c>
      <c r="S4181">
        <v>803</v>
      </c>
      <c r="T4181">
        <v>2.2731541056585405</v>
      </c>
      <c r="U4181">
        <v>3.2341830313460376</v>
      </c>
      <c r="V4181">
        <v>9.1578947368421026</v>
      </c>
      <c r="W4181">
        <v>49.017434620174335</v>
      </c>
      <c r="X4181">
        <v>221.63624814511837</v>
      </c>
      <c r="Y4181">
        <v>201.07233782129757</v>
      </c>
      <c r="Z4181">
        <v>204.57795765877964</v>
      </c>
      <c r="AA4181">
        <v>2.8455006651804342</v>
      </c>
      <c r="AB4181">
        <v>5.8123152539975296</v>
      </c>
      <c r="AC4181">
        <v>-8.1929816459327487</v>
      </c>
    </row>
    <row r="4182" spans="1:29">
      <c r="A4182">
        <v>11</v>
      </c>
      <c r="B4182">
        <v>430</v>
      </c>
      <c r="C4182">
        <v>2000</v>
      </c>
      <c r="D4182">
        <v>99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99</v>
      </c>
      <c r="L4182">
        <v>99</v>
      </c>
      <c r="M4182">
        <v>99</v>
      </c>
      <c r="N4182">
        <v>210</v>
      </c>
      <c r="O4182">
        <v>99</v>
      </c>
      <c r="P4182">
        <v>9999</v>
      </c>
      <c r="Q4182">
        <v>300</v>
      </c>
      <c r="R4182">
        <v>422.5</v>
      </c>
      <c r="S4182">
        <v>415.5</v>
      </c>
      <c r="T4182">
        <v>1.1755295099641778</v>
      </c>
      <c r="U4182">
        <v>1.7530601683165652</v>
      </c>
      <c r="V4182">
        <v>8.6272189349112409</v>
      </c>
      <c r="W4182">
        <v>48.158844765342963</v>
      </c>
      <c r="X4182">
        <v>232.19345201843757</v>
      </c>
      <c r="Y4182">
        <v>210.75597633136096</v>
      </c>
      <c r="Z4182">
        <v>214.30661853188928</v>
      </c>
      <c r="AA4182">
        <v>2.7956889620705176</v>
      </c>
      <c r="AB4182">
        <v>5.4654623380975824</v>
      </c>
      <c r="AC4182">
        <v>-7.5359465947374655</v>
      </c>
    </row>
    <row r="4183" spans="1:29">
      <c r="A4183">
        <v>11</v>
      </c>
      <c r="B4183">
        <v>431</v>
      </c>
      <c r="C4183">
        <v>2000</v>
      </c>
      <c r="D4183">
        <v>99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99</v>
      </c>
      <c r="L4183">
        <v>99</v>
      </c>
      <c r="M4183">
        <v>99</v>
      </c>
      <c r="N4183">
        <v>220</v>
      </c>
      <c r="O4183">
        <v>99</v>
      </c>
      <c r="P4183">
        <v>9999</v>
      </c>
      <c r="Q4183">
        <v>174</v>
      </c>
      <c r="R4183">
        <v>226</v>
      </c>
      <c r="S4183">
        <v>224</v>
      </c>
      <c r="T4183">
        <v>0.62880395089208108</v>
      </c>
      <c r="U4183">
        <v>0.98850658486280896</v>
      </c>
      <c r="V4183">
        <v>7.7212389380530979</v>
      </c>
      <c r="W4183">
        <v>46.361607142857153</v>
      </c>
      <c r="X4183">
        <v>242.86090950057036</v>
      </c>
      <c r="Y4183">
        <v>222.16769911504423</v>
      </c>
      <c r="Z4183">
        <v>224.15133928571436</v>
      </c>
      <c r="AA4183">
        <v>2.7510384388431088</v>
      </c>
      <c r="AB4183">
        <v>5.3842154478178115</v>
      </c>
      <c r="AC4183">
        <v>-13.748288854863702</v>
      </c>
    </row>
    <row r="4184" spans="1:29">
      <c r="A4184">
        <v>11</v>
      </c>
      <c r="B4184">
        <v>432</v>
      </c>
      <c r="C4184">
        <v>2000</v>
      </c>
      <c r="D4184">
        <v>99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99</v>
      </c>
      <c r="L4184">
        <v>99</v>
      </c>
      <c r="M4184">
        <v>99</v>
      </c>
      <c r="N4184">
        <v>230</v>
      </c>
      <c r="O4184">
        <v>99</v>
      </c>
      <c r="P4184">
        <v>9999</v>
      </c>
      <c r="Q4184">
        <v>145</v>
      </c>
      <c r="R4184">
        <v>191</v>
      </c>
      <c r="S4184">
        <v>190</v>
      </c>
      <c r="T4184">
        <v>0.53142280805481179</v>
      </c>
      <c r="U4184">
        <v>0.90559274750902641</v>
      </c>
      <c r="V4184">
        <v>6.9319371727748686</v>
      </c>
      <c r="W4184">
        <v>44.668421052631558</v>
      </c>
      <c r="X4184">
        <v>262.35414905866952</v>
      </c>
      <c r="Y4184">
        <v>240.82931937172796</v>
      </c>
      <c r="Z4184">
        <v>242.09684210526328</v>
      </c>
      <c r="AA4184">
        <v>12.088388971338771</v>
      </c>
      <c r="AB4184">
        <v>7.1060058091417879</v>
      </c>
      <c r="AC4184">
        <v>8.0062409438939746</v>
      </c>
    </row>
    <row r="4185" spans="1:29">
      <c r="A4185">
        <v>11</v>
      </c>
      <c r="B4185">
        <v>433</v>
      </c>
      <c r="C4185">
        <v>1999</v>
      </c>
      <c r="D4185">
        <v>99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99</v>
      </c>
      <c r="L4185">
        <v>99</v>
      </c>
      <c r="M4185">
        <v>99</v>
      </c>
      <c r="N4185">
        <v>60</v>
      </c>
      <c r="O4185">
        <v>99</v>
      </c>
      <c r="P4185">
        <v>9999</v>
      </c>
      <c r="Q4185">
        <v>108</v>
      </c>
      <c r="R4185">
        <v>54.25</v>
      </c>
      <c r="S4185">
        <v>30</v>
      </c>
      <c r="T4185">
        <v>0.13588913450519444</v>
      </c>
      <c r="U4185">
        <v>3.4782224003006207E-2</v>
      </c>
      <c r="V4185">
        <v>176.71889400921657</v>
      </c>
      <c r="W4185">
        <v>50.833333333333343</v>
      </c>
      <c r="X4185">
        <v>65.772301301606149</v>
      </c>
      <c r="Y4185">
        <v>34.608294930875559</v>
      </c>
      <c r="Z4185">
        <v>62.583333333333329</v>
      </c>
      <c r="AA4185">
        <v>6.4357378925980973</v>
      </c>
      <c r="AB4185">
        <v>29.056362852604632</v>
      </c>
      <c r="AC4185">
        <v>261.28314502340226</v>
      </c>
    </row>
    <row r="4186" spans="1:29">
      <c r="A4186">
        <v>11</v>
      </c>
      <c r="B4186">
        <v>434</v>
      </c>
      <c r="C4186">
        <v>1999</v>
      </c>
      <c r="D4186">
        <v>99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99</v>
      </c>
      <c r="L4186">
        <v>99</v>
      </c>
      <c r="M4186">
        <v>99</v>
      </c>
      <c r="N4186">
        <v>70</v>
      </c>
      <c r="O4186">
        <v>99</v>
      </c>
      <c r="P4186">
        <v>9999</v>
      </c>
      <c r="Q4186">
        <v>108</v>
      </c>
      <c r="R4186">
        <v>133</v>
      </c>
      <c r="S4186">
        <v>104</v>
      </c>
      <c r="T4186">
        <v>0.3331475555611218</v>
      </c>
      <c r="U4186">
        <v>0.14577781222756625</v>
      </c>
      <c r="V4186">
        <v>25.443609022556391</v>
      </c>
      <c r="W4186">
        <v>59.442307692307693</v>
      </c>
      <c r="X4186">
        <v>81.973623115209477</v>
      </c>
      <c r="Y4186">
        <v>59.164661654135344</v>
      </c>
      <c r="Z4186">
        <v>75.662499999999994</v>
      </c>
      <c r="AA4186">
        <v>2.7151706101656954</v>
      </c>
      <c r="AB4186">
        <v>3.2517064250260823</v>
      </c>
      <c r="AC4186">
        <v>8.8569109762637854</v>
      </c>
    </row>
    <row r="4187" spans="1:29">
      <c r="A4187">
        <v>11</v>
      </c>
      <c r="B4187">
        <v>435</v>
      </c>
      <c r="C4187">
        <v>1999</v>
      </c>
      <c r="D4187">
        <v>99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99</v>
      </c>
      <c r="L4187">
        <v>99</v>
      </c>
      <c r="M4187">
        <v>99</v>
      </c>
      <c r="N4187">
        <v>80</v>
      </c>
      <c r="O4187">
        <v>99</v>
      </c>
      <c r="P4187">
        <v>9999</v>
      </c>
      <c r="Q4187">
        <v>291</v>
      </c>
      <c r="R4187">
        <v>404</v>
      </c>
      <c r="S4187">
        <v>331</v>
      </c>
      <c r="T4187">
        <v>1.0119670108773928</v>
      </c>
      <c r="U4187">
        <v>0.52798582374736469</v>
      </c>
      <c r="V4187">
        <v>23.611386138613859</v>
      </c>
      <c r="W4187">
        <v>59.051359516616323</v>
      </c>
      <c r="X4187">
        <v>93.249519968248165</v>
      </c>
      <c r="Y4187">
        <v>70.544554455445549</v>
      </c>
      <c r="Z4187">
        <v>86.102719033232646</v>
      </c>
      <c r="AA4187">
        <v>2.7691151382986257</v>
      </c>
      <c r="AB4187">
        <v>4.1293756022799801</v>
      </c>
      <c r="AC4187">
        <v>-5.0766644402795684</v>
      </c>
    </row>
    <row r="4188" spans="1:29">
      <c r="A4188">
        <v>11</v>
      </c>
      <c r="B4188">
        <v>436</v>
      </c>
      <c r="C4188">
        <v>1999</v>
      </c>
      <c r="D4188">
        <v>99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99</v>
      </c>
      <c r="L4188">
        <v>99</v>
      </c>
      <c r="M4188">
        <v>99</v>
      </c>
      <c r="N4188">
        <v>90</v>
      </c>
      <c r="O4188">
        <v>99</v>
      </c>
      <c r="P4188">
        <v>9999</v>
      </c>
      <c r="Q4188">
        <v>652</v>
      </c>
      <c r="R4188">
        <v>1145</v>
      </c>
      <c r="S4188">
        <v>1014</v>
      </c>
      <c r="T4188">
        <v>2.8680748204322151</v>
      </c>
      <c r="U4188">
        <v>1.7967579891943348</v>
      </c>
      <c r="V4188">
        <v>19.456768558951968</v>
      </c>
      <c r="W4188">
        <v>59.022682445759379</v>
      </c>
      <c r="X4188">
        <v>103.60661787317768</v>
      </c>
      <c r="Y4188">
        <v>84.704541484716174</v>
      </c>
      <c r="Z4188">
        <v>95.647633136094683</v>
      </c>
      <c r="AA4188">
        <v>2.7750702888432706</v>
      </c>
      <c r="AB4188">
        <v>3.4283995357129222</v>
      </c>
      <c r="AC4188">
        <v>4.685320762144439</v>
      </c>
    </row>
    <row r="4189" spans="1:29">
      <c r="A4189">
        <v>11</v>
      </c>
      <c r="B4189">
        <v>437</v>
      </c>
      <c r="C4189">
        <v>1999</v>
      </c>
      <c r="D4189">
        <v>99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99</v>
      </c>
      <c r="L4189">
        <v>99</v>
      </c>
      <c r="M4189">
        <v>99</v>
      </c>
      <c r="N4189">
        <v>100</v>
      </c>
      <c r="O4189">
        <v>99</v>
      </c>
      <c r="P4189">
        <v>9999</v>
      </c>
      <c r="Q4189">
        <v>1358</v>
      </c>
      <c r="R4189">
        <v>2870.75</v>
      </c>
      <c r="S4189">
        <v>2582.75</v>
      </c>
      <c r="T4189">
        <v>7.1908522190006847</v>
      </c>
      <c r="U4189">
        <v>5.073528787880524</v>
      </c>
      <c r="V4189">
        <v>17.629887660019161</v>
      </c>
      <c r="W4189">
        <v>58.011421933985105</v>
      </c>
      <c r="X4189">
        <v>114.82395805038084</v>
      </c>
      <c r="Y4189">
        <v>95.397579029870229</v>
      </c>
      <c r="Z4189">
        <v>106.03527248088274</v>
      </c>
      <c r="AA4189">
        <v>2.9043505014169031</v>
      </c>
      <c r="AB4189">
        <v>4.0495270425563756</v>
      </c>
      <c r="AC4189">
        <v>-11.410981384050231</v>
      </c>
    </row>
    <row r="4190" spans="1:29">
      <c r="A4190">
        <v>11</v>
      </c>
      <c r="B4190">
        <v>438</v>
      </c>
      <c r="C4190">
        <v>1999</v>
      </c>
      <c r="D4190">
        <v>99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99</v>
      </c>
      <c r="L4190">
        <v>99</v>
      </c>
      <c r="M4190">
        <v>99</v>
      </c>
      <c r="N4190">
        <v>110</v>
      </c>
      <c r="O4190">
        <v>99</v>
      </c>
      <c r="P4190">
        <v>9999</v>
      </c>
      <c r="Q4190">
        <v>1914</v>
      </c>
      <c r="R4190">
        <v>4788</v>
      </c>
      <c r="S4190">
        <v>4319</v>
      </c>
      <c r="T4190">
        <v>11.99331200020039</v>
      </c>
      <c r="U4190">
        <v>9.207181674290112</v>
      </c>
      <c r="V4190">
        <v>16.20133667502089</v>
      </c>
      <c r="W4190">
        <v>57.400324149108599</v>
      </c>
      <c r="X4190">
        <v>124.67556123968258</v>
      </c>
      <c r="Y4190">
        <v>103.79947786132011</v>
      </c>
      <c r="Z4190">
        <v>115.07105811530464</v>
      </c>
      <c r="AA4190">
        <v>2.8746177560514141</v>
      </c>
      <c r="AB4190">
        <v>4.146507708199576</v>
      </c>
      <c r="AC4190">
        <v>-3.0672749285558072</v>
      </c>
    </row>
    <row r="4191" spans="1:29">
      <c r="A4191">
        <v>11</v>
      </c>
      <c r="B4191">
        <v>439</v>
      </c>
      <c r="C4191">
        <v>1999</v>
      </c>
      <c r="D4191">
        <v>99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99</v>
      </c>
      <c r="L4191">
        <v>99</v>
      </c>
      <c r="M4191">
        <v>99</v>
      </c>
      <c r="N4191">
        <v>120</v>
      </c>
      <c r="O4191">
        <v>99</v>
      </c>
      <c r="P4191">
        <v>9999</v>
      </c>
      <c r="Q4191">
        <v>1991</v>
      </c>
      <c r="R4191">
        <v>5049.25</v>
      </c>
      <c r="S4191">
        <v>4651.25</v>
      </c>
      <c r="T4191">
        <v>12.647708984338305</v>
      </c>
      <c r="U4191">
        <v>10.777435597678673</v>
      </c>
      <c r="V4191">
        <v>15.857206515819181</v>
      </c>
      <c r="W4191">
        <v>57.116474066111245</v>
      </c>
      <c r="X4191">
        <v>135.50467226100361</v>
      </c>
      <c r="Y4191">
        <v>115.21556666831728</v>
      </c>
      <c r="Z4191">
        <v>125.07437785541543</v>
      </c>
      <c r="AA4191">
        <v>2.8999836830196153</v>
      </c>
      <c r="AB4191">
        <v>3.9978893519878342</v>
      </c>
      <c r="AC4191">
        <v>-0.61772161335541109</v>
      </c>
    </row>
    <row r="4192" spans="1:29">
      <c r="A4192">
        <v>11</v>
      </c>
      <c r="B4192">
        <v>440</v>
      </c>
      <c r="C4192">
        <v>1999</v>
      </c>
      <c r="D4192">
        <v>99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99</v>
      </c>
      <c r="L4192">
        <v>99</v>
      </c>
      <c r="M4192">
        <v>99</v>
      </c>
      <c r="N4192">
        <v>130</v>
      </c>
      <c r="O4192">
        <v>99</v>
      </c>
      <c r="P4192">
        <v>9999</v>
      </c>
      <c r="Q4192">
        <v>2020</v>
      </c>
      <c r="R4192">
        <v>4799</v>
      </c>
      <c r="S4192">
        <v>4439</v>
      </c>
      <c r="T4192">
        <v>12.020865557427248</v>
      </c>
      <c r="U4192">
        <v>11.104597845054551</v>
      </c>
      <c r="V4192">
        <v>15.470723067305689</v>
      </c>
      <c r="W4192">
        <v>56.560937148006303</v>
      </c>
      <c r="X4192">
        <v>146.30192232627019</v>
      </c>
      <c r="Y4192">
        <v>124.90352156699279</v>
      </c>
      <c r="Z4192">
        <v>135.03311556656877</v>
      </c>
      <c r="AA4192">
        <v>2.9051019748292375</v>
      </c>
      <c r="AB4192">
        <v>4.0041729331918292</v>
      </c>
      <c r="AC4192">
        <v>-3.9099200835855665</v>
      </c>
    </row>
    <row r="4193" spans="1:29">
      <c r="A4193">
        <v>11</v>
      </c>
      <c r="B4193">
        <v>441</v>
      </c>
      <c r="C4193">
        <v>1999</v>
      </c>
      <c r="D4193">
        <v>99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99</v>
      </c>
      <c r="L4193">
        <v>99</v>
      </c>
      <c r="M4193">
        <v>99</v>
      </c>
      <c r="N4193">
        <v>140</v>
      </c>
      <c r="O4193">
        <v>99</v>
      </c>
      <c r="P4193">
        <v>9999</v>
      </c>
      <c r="Q4193">
        <v>1981</v>
      </c>
      <c r="R4193">
        <v>4579</v>
      </c>
      <c r="S4193">
        <v>4212</v>
      </c>
      <c r="T4193">
        <v>11.469794412890057</v>
      </c>
      <c r="U4193">
        <v>11.316273845831329</v>
      </c>
      <c r="V4193">
        <v>14.923564096964403</v>
      </c>
      <c r="W4193">
        <v>56.046296296296291</v>
      </c>
      <c r="X4193">
        <v>157.12207290477957</v>
      </c>
      <c r="Y4193">
        <v>133.39986896702345</v>
      </c>
      <c r="Z4193">
        <v>145.02326685660029</v>
      </c>
      <c r="AA4193">
        <v>2.9118050588628246</v>
      </c>
      <c r="AB4193">
        <v>4.0017200783565992</v>
      </c>
      <c r="AC4193">
        <v>-2.4214684387736622</v>
      </c>
    </row>
    <row r="4194" spans="1:29">
      <c r="A4194">
        <v>11</v>
      </c>
      <c r="B4194">
        <v>442</v>
      </c>
      <c r="C4194">
        <v>1999</v>
      </c>
      <c r="D4194">
        <v>99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99</v>
      </c>
      <c r="L4194">
        <v>99</v>
      </c>
      <c r="M4194">
        <v>99</v>
      </c>
      <c r="N4194">
        <v>150</v>
      </c>
      <c r="O4194">
        <v>99</v>
      </c>
      <c r="P4194">
        <v>9999</v>
      </c>
      <c r="Q4194">
        <v>1866</v>
      </c>
      <c r="R4194">
        <v>4141.25</v>
      </c>
      <c r="S4194">
        <v>3872.25</v>
      </c>
      <c r="T4194">
        <v>10.373288078702982</v>
      </c>
      <c r="U4194">
        <v>11.116083852448398</v>
      </c>
      <c r="V4194">
        <v>14.250769695140356</v>
      </c>
      <c r="W4194">
        <v>55.286461359674625</v>
      </c>
      <c r="X4194">
        <v>167.9030733192954</v>
      </c>
      <c r="Y4194">
        <v>144.89151826139476</v>
      </c>
      <c r="Z4194">
        <v>154.95693718122564</v>
      </c>
      <c r="AA4194">
        <v>2.8737665626148674</v>
      </c>
      <c r="AB4194">
        <v>4.278654295444321</v>
      </c>
      <c r="AC4194">
        <v>-6.8746114316228164</v>
      </c>
    </row>
    <row r="4195" spans="1:29">
      <c r="A4195">
        <v>11</v>
      </c>
      <c r="B4195">
        <v>443</v>
      </c>
      <c r="C4195">
        <v>1999</v>
      </c>
      <c r="D4195">
        <v>99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99</v>
      </c>
      <c r="L4195">
        <v>99</v>
      </c>
      <c r="M4195">
        <v>99</v>
      </c>
      <c r="N4195">
        <v>160</v>
      </c>
      <c r="O4195">
        <v>99</v>
      </c>
      <c r="P4195">
        <v>9999</v>
      </c>
      <c r="Q4195">
        <v>1707</v>
      </c>
      <c r="R4195">
        <v>3443.25</v>
      </c>
      <c r="S4195">
        <v>3249.25</v>
      </c>
      <c r="T4195">
        <v>8.6248896292167885</v>
      </c>
      <c r="U4195">
        <v>9.9275914683567201</v>
      </c>
      <c r="V4195">
        <v>13.571770856022656</v>
      </c>
      <c r="W4195">
        <v>54.381472647534032</v>
      </c>
      <c r="X4195">
        <v>178.68165603262773</v>
      </c>
      <c r="Y4195">
        <v>155.63165613882205</v>
      </c>
      <c r="Z4195">
        <v>164.92381318765851</v>
      </c>
      <c r="AA4195">
        <v>2.8905229567029345</v>
      </c>
      <c r="AB4195">
        <v>4.286015737610315</v>
      </c>
      <c r="AC4195">
        <v>-8.6802937034167815</v>
      </c>
    </row>
    <row r="4196" spans="1:29">
      <c r="A4196">
        <v>11</v>
      </c>
      <c r="B4196">
        <v>444</v>
      </c>
      <c r="C4196">
        <v>1999</v>
      </c>
      <c r="D4196">
        <v>99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99</v>
      </c>
      <c r="L4196">
        <v>99</v>
      </c>
      <c r="M4196">
        <v>99</v>
      </c>
      <c r="N4196">
        <v>170</v>
      </c>
      <c r="O4196">
        <v>99</v>
      </c>
      <c r="P4196">
        <v>9999</v>
      </c>
      <c r="Q4196">
        <v>1520</v>
      </c>
      <c r="R4196">
        <v>2906</v>
      </c>
      <c r="S4196">
        <v>2775</v>
      </c>
      <c r="T4196">
        <v>7.2791488455685744</v>
      </c>
      <c r="U4196">
        <v>8.9945534464487675</v>
      </c>
      <c r="V4196">
        <v>12.689263592567103</v>
      </c>
      <c r="W4196">
        <v>53.343783783783778</v>
      </c>
      <c r="X4196">
        <v>189.55376070281645</v>
      </c>
      <c r="Y4196">
        <v>167.07312456985548</v>
      </c>
      <c r="Z4196">
        <v>174.96018018018012</v>
      </c>
      <c r="AA4196">
        <v>2.9100267736577505</v>
      </c>
      <c r="AB4196">
        <v>4.4170851858251563</v>
      </c>
      <c r="AC4196">
        <v>-7.2275177883269777</v>
      </c>
    </row>
    <row r="4197" spans="1:29">
      <c r="A4197">
        <v>11</v>
      </c>
      <c r="B4197">
        <v>445</v>
      </c>
      <c r="C4197">
        <v>1999</v>
      </c>
      <c r="D4197">
        <v>99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99</v>
      </c>
      <c r="L4197">
        <v>99</v>
      </c>
      <c r="M4197">
        <v>99</v>
      </c>
      <c r="N4197">
        <v>180</v>
      </c>
      <c r="O4197">
        <v>99</v>
      </c>
      <c r="P4197">
        <v>9999</v>
      </c>
      <c r="Q4197">
        <v>1254</v>
      </c>
      <c r="R4197">
        <v>2208.5</v>
      </c>
      <c r="S4197">
        <v>2130.5</v>
      </c>
      <c r="T4197">
        <v>5.5320028305017876</v>
      </c>
      <c r="U4197">
        <v>7.2934516678627492</v>
      </c>
      <c r="V4197">
        <v>11.817070409780396</v>
      </c>
      <c r="W4197">
        <v>52.271767190800283</v>
      </c>
      <c r="X4197">
        <v>200.1850429653378</v>
      </c>
      <c r="Y4197">
        <v>178.26180665610133</v>
      </c>
      <c r="Z4197">
        <v>184.78817179065939</v>
      </c>
      <c r="AA4197">
        <v>2.8705074736189888</v>
      </c>
      <c r="AB4197">
        <v>4.695698861155976</v>
      </c>
      <c r="AC4197">
        <v>-3.6164924725592802</v>
      </c>
    </row>
    <row r="4198" spans="1:29">
      <c r="A4198">
        <v>11</v>
      </c>
      <c r="B4198">
        <v>446</v>
      </c>
      <c r="C4198">
        <v>1999</v>
      </c>
      <c r="D4198">
        <v>99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99</v>
      </c>
      <c r="L4198">
        <v>99</v>
      </c>
      <c r="M4198">
        <v>99</v>
      </c>
      <c r="N4198">
        <v>190</v>
      </c>
      <c r="O4198">
        <v>99</v>
      </c>
      <c r="P4198">
        <v>9999</v>
      </c>
      <c r="Q4198">
        <v>902</v>
      </c>
      <c r="R4198">
        <v>1435.75</v>
      </c>
      <c r="S4198">
        <v>1380.75</v>
      </c>
      <c r="T4198">
        <v>3.5963654353148926</v>
      </c>
      <c r="U4198">
        <v>4.9759273663426065</v>
      </c>
      <c r="V4198">
        <v>11.373149921643748</v>
      </c>
      <c r="W4198">
        <v>50.88321564367191</v>
      </c>
      <c r="X4198">
        <v>210.7661331171638</v>
      </c>
      <c r="Y4198">
        <v>187.07588368448529</v>
      </c>
      <c r="Z4198">
        <v>194.52775665399224</v>
      </c>
      <c r="AA4198">
        <v>2.8410032909489056</v>
      </c>
      <c r="AB4198">
        <v>5.056044297482714</v>
      </c>
      <c r="AC4198">
        <v>-8.828023795886228</v>
      </c>
    </row>
    <row r="4199" spans="1:29">
      <c r="A4199">
        <v>11</v>
      </c>
      <c r="B4199">
        <v>447</v>
      </c>
      <c r="C4199">
        <v>1999</v>
      </c>
      <c r="D4199">
        <v>99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99</v>
      </c>
      <c r="L4199">
        <v>99</v>
      </c>
      <c r="M4199">
        <v>99</v>
      </c>
      <c r="N4199">
        <v>200</v>
      </c>
      <c r="O4199">
        <v>99</v>
      </c>
      <c r="P4199">
        <v>9999</v>
      </c>
      <c r="Q4199">
        <v>637</v>
      </c>
      <c r="R4199">
        <v>864</v>
      </c>
      <c r="S4199">
        <v>842</v>
      </c>
      <c r="T4199">
        <v>2.1642066767278902</v>
      </c>
      <c r="U4199">
        <v>3.1923097401231519</v>
      </c>
      <c r="V4199">
        <v>9.9259259259259238</v>
      </c>
      <c r="W4199">
        <v>49.369358669833744</v>
      </c>
      <c r="X4199">
        <v>221.71060551342288</v>
      </c>
      <c r="Y4199">
        <v>199.44074074074061</v>
      </c>
      <c r="Z4199">
        <v>204.65178147268392</v>
      </c>
      <c r="AA4199">
        <v>2.9144822936937049</v>
      </c>
      <c r="AB4199">
        <v>4.9716690771735372</v>
      </c>
      <c r="AC4199">
        <v>-7.796469046744936</v>
      </c>
    </row>
    <row r="4200" spans="1:29">
      <c r="A4200">
        <v>11</v>
      </c>
      <c r="B4200">
        <v>448</v>
      </c>
      <c r="C4200">
        <v>1999</v>
      </c>
      <c r="D4200">
        <v>99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99</v>
      </c>
      <c r="L4200">
        <v>99</v>
      </c>
      <c r="M4200">
        <v>99</v>
      </c>
      <c r="N4200">
        <v>210</v>
      </c>
      <c r="O4200">
        <v>99</v>
      </c>
      <c r="P4200">
        <v>9999</v>
      </c>
      <c r="Q4200">
        <v>417</v>
      </c>
      <c r="R4200">
        <v>532.75</v>
      </c>
      <c r="S4200">
        <v>525.75</v>
      </c>
      <c r="T4200">
        <v>1.3344688738735917</v>
      </c>
      <c r="U4200">
        <v>2.0878486156082037</v>
      </c>
      <c r="V4200">
        <v>8.9141248240262794</v>
      </c>
      <c r="W4200">
        <v>48.068473609129825</v>
      </c>
      <c r="X4200">
        <v>232.23802984677033</v>
      </c>
      <c r="Y4200">
        <v>211.54274988268435</v>
      </c>
      <c r="Z4200">
        <v>214.35929624346193</v>
      </c>
      <c r="AA4200">
        <v>2.8446084089572072</v>
      </c>
      <c r="AB4200">
        <v>4.9786104446162049</v>
      </c>
      <c r="AC4200">
        <v>-8.1473675074088749</v>
      </c>
    </row>
    <row r="4201" spans="1:29">
      <c r="A4201">
        <v>11</v>
      </c>
      <c r="B4201">
        <v>449</v>
      </c>
      <c r="C4201">
        <v>1999</v>
      </c>
      <c r="D4201">
        <v>99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99</v>
      </c>
      <c r="L4201">
        <v>99</v>
      </c>
      <c r="M4201">
        <v>99</v>
      </c>
      <c r="N4201">
        <v>220</v>
      </c>
      <c r="O4201">
        <v>99</v>
      </c>
      <c r="P4201">
        <v>9999</v>
      </c>
      <c r="Q4201">
        <v>255</v>
      </c>
      <c r="R4201">
        <v>315</v>
      </c>
      <c r="S4201">
        <v>311</v>
      </c>
      <c r="T4201">
        <v>0.78903368422370979</v>
      </c>
      <c r="U4201">
        <v>1.2953363364178947</v>
      </c>
      <c r="V4201">
        <v>8.771428571428574</v>
      </c>
      <c r="W4201">
        <v>46.884244372990352</v>
      </c>
      <c r="X4201">
        <v>243.55878862921139</v>
      </c>
      <c r="Y4201">
        <v>221.9701587301588</v>
      </c>
      <c r="Z4201">
        <v>224.8250803858522</v>
      </c>
      <c r="AA4201">
        <v>2.9122671983602197</v>
      </c>
      <c r="AB4201">
        <v>5.1109342459404514</v>
      </c>
      <c r="AC4201">
        <v>-4.2448686607424628</v>
      </c>
    </row>
    <row r="4202" spans="1:29">
      <c r="A4202">
        <v>11</v>
      </c>
      <c r="B4202">
        <v>450</v>
      </c>
      <c r="C4202">
        <v>1999</v>
      </c>
      <c r="D4202">
        <v>99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99</v>
      </c>
      <c r="L4202">
        <v>99</v>
      </c>
      <c r="M4202">
        <v>99</v>
      </c>
      <c r="N4202">
        <v>230</v>
      </c>
      <c r="O4202">
        <v>99</v>
      </c>
      <c r="P4202">
        <v>9999</v>
      </c>
      <c r="Q4202">
        <v>197</v>
      </c>
      <c r="R4202">
        <v>253.5</v>
      </c>
      <c r="S4202">
        <v>251.5</v>
      </c>
      <c r="T4202">
        <v>0.6349842506371759</v>
      </c>
      <c r="U4202">
        <v>1.1325759064840408</v>
      </c>
      <c r="V4202">
        <v>7.8540433925049316</v>
      </c>
      <c r="W4202">
        <v>46.226640159045722</v>
      </c>
      <c r="X4202">
        <v>263.33647462074839</v>
      </c>
      <c r="Y4202">
        <v>241.16370808678528</v>
      </c>
      <c r="Z4202">
        <v>243.08151093439392</v>
      </c>
      <c r="AA4202">
        <v>11.708264404728469</v>
      </c>
      <c r="AB4202">
        <v>6.6503356500396622</v>
      </c>
      <c r="AC4202">
        <v>-9.3875704139572385</v>
      </c>
    </row>
    <row r="4203" spans="1:29">
      <c r="A4203">
        <v>11</v>
      </c>
      <c r="B4203">
        <v>451</v>
      </c>
      <c r="C4203">
        <v>1998</v>
      </c>
      <c r="D4203">
        <v>99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99</v>
      </c>
      <c r="L4203">
        <v>99</v>
      </c>
      <c r="M4203">
        <v>99</v>
      </c>
      <c r="N4203">
        <v>60</v>
      </c>
      <c r="O4203">
        <v>99</v>
      </c>
      <c r="P4203">
        <v>9999</v>
      </c>
      <c r="Q4203">
        <v>131</v>
      </c>
      <c r="R4203">
        <v>34.25</v>
      </c>
      <c r="S4203">
        <v>22</v>
      </c>
      <c r="T4203">
        <v>9.144977938575119E-2</v>
      </c>
      <c r="U4203">
        <v>2.8691152022711049E-2</v>
      </c>
      <c r="V4203">
        <v>279.67883211678833</v>
      </c>
      <c r="W4203">
        <v>19.590909090909086</v>
      </c>
      <c r="X4203">
        <v>95.66709634562001</v>
      </c>
      <c r="Y4203">
        <v>41.392700729927007</v>
      </c>
      <c r="Z4203">
        <v>64.440909090909074</v>
      </c>
      <c r="AA4203">
        <v>5.1555494452720509</v>
      </c>
      <c r="AB4203">
        <v>54.595753323786411</v>
      </c>
      <c r="AC4203">
        <v>880.1624921538338</v>
      </c>
    </row>
    <row r="4204" spans="1:29">
      <c r="A4204">
        <v>11</v>
      </c>
      <c r="B4204">
        <v>452</v>
      </c>
      <c r="C4204">
        <v>1998</v>
      </c>
      <c r="D4204">
        <v>99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99</v>
      </c>
      <c r="L4204">
        <v>99</v>
      </c>
      <c r="M4204">
        <v>99</v>
      </c>
      <c r="N4204">
        <v>70</v>
      </c>
      <c r="O4204">
        <v>99</v>
      </c>
      <c r="P4204">
        <v>9999</v>
      </c>
      <c r="Q4204">
        <v>109</v>
      </c>
      <c r="R4204">
        <v>129</v>
      </c>
      <c r="S4204">
        <v>95</v>
      </c>
      <c r="T4204">
        <v>0.34443858513173442</v>
      </c>
      <c r="U4204">
        <v>0.14659464540573439</v>
      </c>
      <c r="V4204">
        <v>28.868217054263564</v>
      </c>
      <c r="W4204">
        <v>57.863157894736851</v>
      </c>
      <c r="X4204">
        <v>82.541762201113599</v>
      </c>
      <c r="Y4204">
        <v>56.151937984496115</v>
      </c>
      <c r="Z4204">
        <v>76.248421052631599</v>
      </c>
      <c r="AA4204">
        <v>2.5627231880370873</v>
      </c>
      <c r="AB4204">
        <v>5.0816709359604202</v>
      </c>
      <c r="AC4204">
        <v>18.997238951212889</v>
      </c>
    </row>
    <row r="4205" spans="1:29">
      <c r="A4205">
        <v>11</v>
      </c>
      <c r="B4205">
        <v>453</v>
      </c>
      <c r="C4205">
        <v>1998</v>
      </c>
      <c r="D4205">
        <v>99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99</v>
      </c>
      <c r="L4205">
        <v>99</v>
      </c>
      <c r="M4205">
        <v>99</v>
      </c>
      <c r="N4205">
        <v>80</v>
      </c>
      <c r="O4205">
        <v>99</v>
      </c>
      <c r="P4205">
        <v>9999</v>
      </c>
      <c r="Q4205">
        <v>292</v>
      </c>
      <c r="R4205">
        <v>421.5</v>
      </c>
      <c r="S4205">
        <v>330.5</v>
      </c>
      <c r="T4205">
        <v>1.1254330514188065</v>
      </c>
      <c r="U4205">
        <v>0.57408410828316403</v>
      </c>
      <c r="V4205">
        <v>28.142348754448399</v>
      </c>
      <c r="W4205">
        <v>59.240544629349479</v>
      </c>
      <c r="X4205">
        <v>92.977024479204772</v>
      </c>
      <c r="Y4205">
        <v>67.299881376037931</v>
      </c>
      <c r="Z4205">
        <v>85.830257186081695</v>
      </c>
      <c r="AA4205">
        <v>2.8545355942455624</v>
      </c>
      <c r="AB4205">
        <v>3.918371602081903</v>
      </c>
      <c r="AC4205">
        <v>-5.1534118197037779</v>
      </c>
    </row>
    <row r="4206" spans="1:29">
      <c r="A4206">
        <v>11</v>
      </c>
      <c r="B4206">
        <v>454</v>
      </c>
      <c r="C4206">
        <v>1998</v>
      </c>
      <c r="D4206">
        <v>99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99</v>
      </c>
      <c r="L4206">
        <v>99</v>
      </c>
      <c r="M4206">
        <v>99</v>
      </c>
      <c r="N4206">
        <v>90</v>
      </c>
      <c r="O4206">
        <v>99</v>
      </c>
      <c r="P4206">
        <v>9999</v>
      </c>
      <c r="Q4206">
        <v>607</v>
      </c>
      <c r="R4206">
        <v>1017</v>
      </c>
      <c r="S4206">
        <v>838</v>
      </c>
      <c r="T4206">
        <v>2.7154576827827444</v>
      </c>
      <c r="U4206">
        <v>1.6242223669720788</v>
      </c>
      <c r="V4206">
        <v>22.91740412979351</v>
      </c>
      <c r="W4206">
        <v>58.927207637231504</v>
      </c>
      <c r="X4206">
        <v>103.73754515596698</v>
      </c>
      <c r="Y4206">
        <v>78.91524090462147</v>
      </c>
      <c r="Z4206">
        <v>95.77183770883056</v>
      </c>
      <c r="AA4206">
        <v>2.8130312534408199</v>
      </c>
      <c r="AB4206">
        <v>2.8591768400556141</v>
      </c>
      <c r="AC4206">
        <v>0.29943789814337546</v>
      </c>
    </row>
    <row r="4207" spans="1:29">
      <c r="A4207">
        <v>11</v>
      </c>
      <c r="B4207">
        <v>455</v>
      </c>
      <c r="C4207">
        <v>1998</v>
      </c>
      <c r="D4207">
        <v>99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99</v>
      </c>
      <c r="L4207">
        <v>99</v>
      </c>
      <c r="M4207">
        <v>99</v>
      </c>
      <c r="N4207">
        <v>100</v>
      </c>
      <c r="O4207">
        <v>99</v>
      </c>
      <c r="P4207">
        <v>9999</v>
      </c>
      <c r="Q4207">
        <v>1222</v>
      </c>
      <c r="R4207">
        <v>2489</v>
      </c>
      <c r="S4207">
        <v>2176</v>
      </c>
      <c r="T4207">
        <v>6.6457956464564889</v>
      </c>
      <c r="U4207">
        <v>4.672249983334166</v>
      </c>
      <c r="V4207">
        <v>18.400160707111283</v>
      </c>
      <c r="W4207">
        <v>58.258731617647058</v>
      </c>
      <c r="X4207">
        <v>114.85513507537163</v>
      </c>
      <c r="Y4207">
        <v>92.75504218561683</v>
      </c>
      <c r="Z4207">
        <v>106.09710477941188</v>
      </c>
      <c r="AA4207">
        <v>2.8838181390075661</v>
      </c>
      <c r="AB4207">
        <v>3.7064464720308306</v>
      </c>
      <c r="AC4207">
        <v>-8.1207208389155454</v>
      </c>
    </row>
    <row r="4208" spans="1:29">
      <c r="A4208">
        <v>11</v>
      </c>
      <c r="B4208">
        <v>456</v>
      </c>
      <c r="C4208">
        <v>1998</v>
      </c>
      <c r="D4208">
        <v>99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999</v>
      </c>
      <c r="K4208">
        <v>99</v>
      </c>
      <c r="L4208">
        <v>99</v>
      </c>
      <c r="M4208">
        <v>99</v>
      </c>
      <c r="N4208">
        <v>110</v>
      </c>
      <c r="O4208">
        <v>99</v>
      </c>
      <c r="P4208">
        <v>9999</v>
      </c>
      <c r="Q4208">
        <v>1769</v>
      </c>
      <c r="R4208">
        <v>4433.25</v>
      </c>
      <c r="S4208">
        <v>3914.25</v>
      </c>
      <c r="T4208">
        <v>11.837072539033036</v>
      </c>
      <c r="U4208">
        <v>9.1152378896604382</v>
      </c>
      <c r="V4208">
        <v>16.605650482151919</v>
      </c>
      <c r="W4208">
        <v>57.420195439739409</v>
      </c>
      <c r="X4208">
        <v>124.68573963900144</v>
      </c>
      <c r="Y4208">
        <v>101.59729318220273</v>
      </c>
      <c r="Z4208">
        <v>115.06832726575978</v>
      </c>
      <c r="AA4208">
        <v>2.8927902649591926</v>
      </c>
      <c r="AB4208">
        <v>4.2665285537964994</v>
      </c>
      <c r="AC4208">
        <v>-3.9294506398715874</v>
      </c>
    </row>
    <row r="4209" spans="1:29">
      <c r="A4209">
        <v>11</v>
      </c>
      <c r="B4209">
        <v>457</v>
      </c>
      <c r="C4209">
        <v>1998</v>
      </c>
      <c r="D4209">
        <v>99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999</v>
      </c>
      <c r="K4209">
        <v>99</v>
      </c>
      <c r="L4209">
        <v>99</v>
      </c>
      <c r="M4209">
        <v>99</v>
      </c>
      <c r="N4209">
        <v>120</v>
      </c>
      <c r="O4209">
        <v>99</v>
      </c>
      <c r="P4209">
        <v>9999</v>
      </c>
      <c r="Q4209">
        <v>1919</v>
      </c>
      <c r="R4209">
        <v>4708.25</v>
      </c>
      <c r="S4209">
        <v>4207.25</v>
      </c>
      <c r="T4209">
        <v>12.571340840670452</v>
      </c>
      <c r="U4209">
        <v>10.649695422890032</v>
      </c>
      <c r="V4209">
        <v>16.188180321775604</v>
      </c>
      <c r="W4209">
        <v>56.947887575019344</v>
      </c>
      <c r="X4209">
        <v>135.51561339823331</v>
      </c>
      <c r="Y4209">
        <v>111.76711092231739</v>
      </c>
      <c r="Z4209">
        <v>125.07635628973811</v>
      </c>
      <c r="AA4209">
        <v>2.906777222939426</v>
      </c>
      <c r="AB4209">
        <v>3.9290806673776375</v>
      </c>
      <c r="AC4209">
        <v>-2.4526983065292005</v>
      </c>
    </row>
    <row r="4210" spans="1:29">
      <c r="A4210">
        <v>11</v>
      </c>
      <c r="B4210">
        <v>458</v>
      </c>
      <c r="C4210">
        <v>1998</v>
      </c>
      <c r="D4210">
        <v>99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999</v>
      </c>
      <c r="K4210">
        <v>99</v>
      </c>
      <c r="L4210">
        <v>99</v>
      </c>
      <c r="M4210">
        <v>99</v>
      </c>
      <c r="N4210">
        <v>130</v>
      </c>
      <c r="O4210">
        <v>99</v>
      </c>
      <c r="P4210">
        <v>9999</v>
      </c>
      <c r="Q4210">
        <v>1874</v>
      </c>
      <c r="R4210">
        <v>4406.5</v>
      </c>
      <c r="S4210">
        <v>3959.5</v>
      </c>
      <c r="T4210">
        <v>11.76564825878285</v>
      </c>
      <c r="U4210">
        <v>10.821415317104494</v>
      </c>
      <c r="V4210">
        <v>15.719505276296379</v>
      </c>
      <c r="W4210">
        <v>56.784947594393238</v>
      </c>
      <c r="X4210">
        <v>146.31883683109277</v>
      </c>
      <c r="Y4210">
        <v>121.34632928628137</v>
      </c>
      <c r="Z4210">
        <v>135.04548554110335</v>
      </c>
      <c r="AA4210">
        <v>2.9268265129926805</v>
      </c>
      <c r="AB4210">
        <v>3.9781694623155071</v>
      </c>
      <c r="AC4210">
        <v>-1.714388815552695</v>
      </c>
    </row>
    <row r="4211" spans="1:29">
      <c r="A4211">
        <v>11</v>
      </c>
      <c r="B4211">
        <v>459</v>
      </c>
      <c r="C4211">
        <v>1998</v>
      </c>
      <c r="D4211">
        <v>99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999</v>
      </c>
      <c r="K4211">
        <v>99</v>
      </c>
      <c r="L4211">
        <v>99</v>
      </c>
      <c r="M4211">
        <v>99</v>
      </c>
      <c r="N4211">
        <v>140</v>
      </c>
      <c r="O4211">
        <v>99</v>
      </c>
      <c r="P4211">
        <v>9999</v>
      </c>
      <c r="Q4211">
        <v>1862</v>
      </c>
      <c r="R4211">
        <v>4328.25</v>
      </c>
      <c r="S4211">
        <v>3921.25</v>
      </c>
      <c r="T4211">
        <v>11.55671555113511</v>
      </c>
      <c r="U4211">
        <v>11.511686751957184</v>
      </c>
      <c r="V4211">
        <v>14.903251891642117</v>
      </c>
      <c r="W4211">
        <v>56.121134842205919</v>
      </c>
      <c r="X4211">
        <v>157.15761407503223</v>
      </c>
      <c r="Y4211">
        <v>131.4204586149136</v>
      </c>
      <c r="Z4211">
        <v>145.06103920943573</v>
      </c>
      <c r="AA4211">
        <v>2.9221928031069249</v>
      </c>
      <c r="AB4211">
        <v>4.087278421166749</v>
      </c>
      <c r="AC4211">
        <v>-5.5149159675217421</v>
      </c>
    </row>
    <row r="4212" spans="1:29">
      <c r="A4212">
        <v>11</v>
      </c>
      <c r="B4212">
        <v>460</v>
      </c>
      <c r="C4212">
        <v>1998</v>
      </c>
      <c r="D4212">
        <v>99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999</v>
      </c>
      <c r="K4212">
        <v>99</v>
      </c>
      <c r="L4212">
        <v>99</v>
      </c>
      <c r="M4212">
        <v>99</v>
      </c>
      <c r="N4212">
        <v>150</v>
      </c>
      <c r="O4212">
        <v>99</v>
      </c>
      <c r="P4212">
        <v>9999</v>
      </c>
      <c r="Q4212">
        <v>1797</v>
      </c>
      <c r="R4212">
        <v>3968</v>
      </c>
      <c r="S4212">
        <v>3675</v>
      </c>
      <c r="T4212">
        <v>10.594824075990093</v>
      </c>
      <c r="U4212">
        <v>11.52768879322428</v>
      </c>
      <c r="V4212">
        <v>14.348538306451612</v>
      </c>
      <c r="W4212">
        <v>55.380952380952387</v>
      </c>
      <c r="X4212">
        <v>167.92391679481375</v>
      </c>
      <c r="Y4212">
        <v>143.55123487903231</v>
      </c>
      <c r="Z4212">
        <v>154.99627210884356</v>
      </c>
      <c r="AA4212">
        <v>2.9173811258401483</v>
      </c>
      <c r="AB4212">
        <v>4.1882136749272822</v>
      </c>
      <c r="AC4212">
        <v>-7.6889055731915956</v>
      </c>
    </row>
    <row r="4213" spans="1:29">
      <c r="A4213">
        <v>11</v>
      </c>
      <c r="B4213">
        <v>461</v>
      </c>
      <c r="C4213">
        <v>1998</v>
      </c>
      <c r="D4213">
        <v>99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999</v>
      </c>
      <c r="K4213">
        <v>99</v>
      </c>
      <c r="L4213">
        <v>99</v>
      </c>
      <c r="M4213">
        <v>99</v>
      </c>
      <c r="N4213">
        <v>160</v>
      </c>
      <c r="O4213">
        <v>99</v>
      </c>
      <c r="P4213">
        <v>9999</v>
      </c>
      <c r="Q4213">
        <v>1635</v>
      </c>
      <c r="R4213">
        <v>3469.5</v>
      </c>
      <c r="S4213">
        <v>3196.5</v>
      </c>
      <c r="T4213">
        <v>9.2637959001128127</v>
      </c>
      <c r="U4213">
        <v>10.673280573886176</v>
      </c>
      <c r="V4213">
        <v>13.870010087908922</v>
      </c>
      <c r="W4213">
        <v>54.690442671672152</v>
      </c>
      <c r="X4213">
        <v>178.73854141733813</v>
      </c>
      <c r="Y4213">
        <v>152.00832973050859</v>
      </c>
      <c r="Z4213">
        <v>164.9907398717346</v>
      </c>
      <c r="AA4213">
        <v>2.8752824828516723</v>
      </c>
      <c r="AB4213">
        <v>4.1926666239966064</v>
      </c>
      <c r="AC4213">
        <v>-7.2988012481992941</v>
      </c>
    </row>
    <row r="4214" spans="1:29">
      <c r="A4214">
        <v>11</v>
      </c>
      <c r="B4214">
        <v>462</v>
      </c>
      <c r="C4214">
        <v>1998</v>
      </c>
      <c r="D4214">
        <v>99</v>
      </c>
      <c r="E4214">
        <v>99</v>
      </c>
      <c r="F4214">
        <v>99</v>
      </c>
      <c r="G4214">
        <v>99</v>
      </c>
      <c r="H4214">
        <v>99</v>
      </c>
      <c r="I4214">
        <v>99</v>
      </c>
      <c r="J4214">
        <v>999</v>
      </c>
      <c r="K4214">
        <v>99</v>
      </c>
      <c r="L4214">
        <v>99</v>
      </c>
      <c r="M4214">
        <v>99</v>
      </c>
      <c r="N4214">
        <v>170</v>
      </c>
      <c r="O4214">
        <v>99</v>
      </c>
      <c r="P4214">
        <v>9999</v>
      </c>
      <c r="Q4214">
        <v>1438</v>
      </c>
      <c r="R4214">
        <v>2761</v>
      </c>
      <c r="S4214">
        <v>2516</v>
      </c>
      <c r="T4214">
        <v>7.372053748439682</v>
      </c>
      <c r="U4214">
        <v>8.9074643258906878</v>
      </c>
      <c r="V4214">
        <v>12.96305686345527</v>
      </c>
      <c r="W4214">
        <v>53.456677265500794</v>
      </c>
      <c r="X4214">
        <v>189.50738952983485</v>
      </c>
      <c r="Y4214">
        <v>159.41311119159724</v>
      </c>
      <c r="Z4214">
        <v>174.93624801271852</v>
      </c>
      <c r="AA4214">
        <v>2.8776598843755568</v>
      </c>
      <c r="AB4214">
        <v>4.4714372545745906</v>
      </c>
      <c r="AC4214">
        <v>-7.0888500882233707</v>
      </c>
    </row>
    <row r="4215" spans="1:29">
      <c r="A4215">
        <v>11</v>
      </c>
      <c r="B4215">
        <v>463</v>
      </c>
      <c r="C4215">
        <v>1998</v>
      </c>
      <c r="D4215">
        <v>99</v>
      </c>
      <c r="E4215">
        <v>99</v>
      </c>
      <c r="F4215">
        <v>99</v>
      </c>
      <c r="G4215">
        <v>99</v>
      </c>
      <c r="H4215">
        <v>99</v>
      </c>
      <c r="I4215">
        <v>99</v>
      </c>
      <c r="J4215">
        <v>999</v>
      </c>
      <c r="K4215">
        <v>99</v>
      </c>
      <c r="L4215">
        <v>99</v>
      </c>
      <c r="M4215">
        <v>99</v>
      </c>
      <c r="N4215">
        <v>180</v>
      </c>
      <c r="O4215">
        <v>99</v>
      </c>
      <c r="P4215">
        <v>9999</v>
      </c>
      <c r="Q4215">
        <v>1157</v>
      </c>
      <c r="R4215">
        <v>2076</v>
      </c>
      <c r="S4215">
        <v>1916</v>
      </c>
      <c r="T4215">
        <v>5.543058160724657</v>
      </c>
      <c r="U4215">
        <v>7.1690217480834688</v>
      </c>
      <c r="V4215">
        <v>11.995664739884392</v>
      </c>
      <c r="W4215">
        <v>52.157098121085589</v>
      </c>
      <c r="X4215">
        <v>200.29601053780789</v>
      </c>
      <c r="Y4215">
        <v>170.63530828516377</v>
      </c>
      <c r="Z4215">
        <v>184.88460334029224</v>
      </c>
      <c r="AA4215">
        <v>2.8734354732288421</v>
      </c>
      <c r="AB4215">
        <v>4.8316498231283811</v>
      </c>
      <c r="AC4215">
        <v>-10.41239448086592</v>
      </c>
    </row>
    <row r="4216" spans="1:29">
      <c r="A4216">
        <v>11</v>
      </c>
      <c r="B4216">
        <v>464</v>
      </c>
      <c r="C4216">
        <v>1998</v>
      </c>
      <c r="D4216">
        <v>99</v>
      </c>
      <c r="E4216">
        <v>99</v>
      </c>
      <c r="F4216">
        <v>99</v>
      </c>
      <c r="G4216">
        <v>99</v>
      </c>
      <c r="H4216">
        <v>99</v>
      </c>
      <c r="I4216">
        <v>99</v>
      </c>
      <c r="J4216">
        <v>999</v>
      </c>
      <c r="K4216">
        <v>99</v>
      </c>
      <c r="L4216">
        <v>99</v>
      </c>
      <c r="M4216">
        <v>99</v>
      </c>
      <c r="N4216">
        <v>190</v>
      </c>
      <c r="O4216">
        <v>99</v>
      </c>
      <c r="P4216">
        <v>9999</v>
      </c>
      <c r="Q4216">
        <v>838</v>
      </c>
      <c r="R4216">
        <v>1341.75</v>
      </c>
      <c r="S4216">
        <v>1254.75</v>
      </c>
      <c r="T4216">
        <v>3.5825617953527495</v>
      </c>
      <c r="U4216">
        <v>4.939366895538825</v>
      </c>
      <c r="V4216">
        <v>11.677287125023289</v>
      </c>
      <c r="W4216">
        <v>51.108985853755719</v>
      </c>
      <c r="X4216">
        <v>210.76321915093996</v>
      </c>
      <c r="Y4216">
        <v>181.90139742873112</v>
      </c>
      <c r="Z4216">
        <v>194.51380753138065</v>
      </c>
      <c r="AA4216">
        <v>2.8485279830060901</v>
      </c>
      <c r="AB4216">
        <v>5.0612647914692692</v>
      </c>
      <c r="AC4216">
        <v>-8.7020623884420942</v>
      </c>
    </row>
    <row r="4217" spans="1:29">
      <c r="A4217">
        <v>11</v>
      </c>
      <c r="B4217">
        <v>465</v>
      </c>
      <c r="C4217">
        <v>1998</v>
      </c>
      <c r="D4217">
        <v>99</v>
      </c>
      <c r="E4217">
        <v>99</v>
      </c>
      <c r="F4217">
        <v>99</v>
      </c>
      <c r="G4217">
        <v>99</v>
      </c>
      <c r="H4217">
        <v>99</v>
      </c>
      <c r="I4217">
        <v>99</v>
      </c>
      <c r="J4217">
        <v>999</v>
      </c>
      <c r="K4217">
        <v>99</v>
      </c>
      <c r="L4217">
        <v>99</v>
      </c>
      <c r="M4217">
        <v>99</v>
      </c>
      <c r="N4217">
        <v>200</v>
      </c>
      <c r="O4217">
        <v>99</v>
      </c>
      <c r="P4217">
        <v>9999</v>
      </c>
      <c r="Q4217">
        <v>597</v>
      </c>
      <c r="R4217">
        <v>871.5</v>
      </c>
      <c r="S4217">
        <v>806.5</v>
      </c>
      <c r="T4217">
        <v>2.3269629995527641</v>
      </c>
      <c r="U4217">
        <v>3.3409214350570751</v>
      </c>
      <c r="V4217">
        <v>9.795754446356856</v>
      </c>
      <c r="W4217">
        <v>49.429634221946685</v>
      </c>
      <c r="X4217">
        <v>221.75574298431988</v>
      </c>
      <c r="Y4217">
        <v>189.42409638554244</v>
      </c>
      <c r="Z4217">
        <v>204.69076255424704</v>
      </c>
      <c r="AA4217">
        <v>2.8668025657474607</v>
      </c>
      <c r="AB4217">
        <v>5.6399108897665711</v>
      </c>
      <c r="AC4217">
        <v>-9.6139451076596636</v>
      </c>
    </row>
    <row r="4218" spans="1:29">
      <c r="A4218">
        <v>11</v>
      </c>
      <c r="B4218">
        <v>466</v>
      </c>
      <c r="C4218">
        <v>1998</v>
      </c>
      <c r="D4218">
        <v>99</v>
      </c>
      <c r="E4218">
        <v>99</v>
      </c>
      <c r="F4218">
        <v>99</v>
      </c>
      <c r="G4218">
        <v>99</v>
      </c>
      <c r="H4218">
        <v>99</v>
      </c>
      <c r="I4218">
        <v>99</v>
      </c>
      <c r="J4218">
        <v>999</v>
      </c>
      <c r="K4218">
        <v>99</v>
      </c>
      <c r="L4218">
        <v>99</v>
      </c>
      <c r="M4218">
        <v>99</v>
      </c>
      <c r="N4218">
        <v>210</v>
      </c>
      <c r="O4218">
        <v>99</v>
      </c>
      <c r="P4218">
        <v>9999</v>
      </c>
      <c r="Q4218">
        <v>370</v>
      </c>
      <c r="R4218">
        <v>486.5</v>
      </c>
      <c r="S4218">
        <v>461.5</v>
      </c>
      <c r="T4218">
        <v>1.2989873772603779</v>
      </c>
      <c r="U4218">
        <v>2.0053874685742126</v>
      </c>
      <c r="V4218">
        <v>9.6608427543679358</v>
      </c>
      <c r="W4218">
        <v>48.093174431202605</v>
      </c>
      <c r="X4218">
        <v>232.55281550954888</v>
      </c>
      <c r="Y4218">
        <v>203.68160328879753</v>
      </c>
      <c r="Z4218">
        <v>214.71527627302277</v>
      </c>
      <c r="AA4218">
        <v>2.8104191311833442</v>
      </c>
      <c r="AB4218">
        <v>5.918550359000279</v>
      </c>
      <c r="AC4218">
        <v>1.0427155839208917</v>
      </c>
    </row>
    <row r="4219" spans="1:29">
      <c r="A4219">
        <v>11</v>
      </c>
      <c r="B4219">
        <v>467</v>
      </c>
      <c r="C4219">
        <v>1998</v>
      </c>
      <c r="D4219">
        <v>99</v>
      </c>
      <c r="E4219">
        <v>99</v>
      </c>
      <c r="F4219">
        <v>99</v>
      </c>
      <c r="G4219">
        <v>99</v>
      </c>
      <c r="H4219">
        <v>99</v>
      </c>
      <c r="I4219">
        <v>99</v>
      </c>
      <c r="J4219">
        <v>999</v>
      </c>
      <c r="K4219">
        <v>99</v>
      </c>
      <c r="L4219">
        <v>99</v>
      </c>
      <c r="M4219">
        <v>99</v>
      </c>
      <c r="N4219">
        <v>220</v>
      </c>
      <c r="O4219">
        <v>99</v>
      </c>
      <c r="P4219">
        <v>9999</v>
      </c>
      <c r="Q4219">
        <v>235</v>
      </c>
      <c r="R4219">
        <v>290</v>
      </c>
      <c r="S4219">
        <v>274</v>
      </c>
      <c r="T4219">
        <v>0.7743192999085502</v>
      </c>
      <c r="U4219">
        <v>1.2452631873354336</v>
      </c>
      <c r="V4219">
        <v>8.7862068965517199</v>
      </c>
      <c r="W4219">
        <v>46.821167883211679</v>
      </c>
      <c r="X4219">
        <v>243.23943661971833</v>
      </c>
      <c r="Y4219">
        <v>212.17758620689651</v>
      </c>
      <c r="Z4219">
        <v>224.56751824817505</v>
      </c>
      <c r="AA4219">
        <v>2.9488466831417299</v>
      </c>
      <c r="AB4219">
        <v>5.2004481931629112</v>
      </c>
      <c r="AC4219">
        <v>-13.129640826652397</v>
      </c>
    </row>
    <row r="4220" spans="1:29">
      <c r="A4220">
        <v>11</v>
      </c>
      <c r="B4220">
        <v>468</v>
      </c>
      <c r="C4220">
        <v>1998</v>
      </c>
      <c r="D4220">
        <v>99</v>
      </c>
      <c r="E4220">
        <v>99</v>
      </c>
      <c r="F4220">
        <v>99</v>
      </c>
      <c r="G4220">
        <v>99</v>
      </c>
      <c r="H4220">
        <v>99</v>
      </c>
      <c r="I4220">
        <v>99</v>
      </c>
      <c r="J4220">
        <v>999</v>
      </c>
      <c r="K4220">
        <v>99</v>
      </c>
      <c r="L4220">
        <v>99</v>
      </c>
      <c r="M4220">
        <v>99</v>
      </c>
      <c r="N4220">
        <v>230</v>
      </c>
      <c r="O4220">
        <v>99</v>
      </c>
      <c r="P4220">
        <v>9999</v>
      </c>
      <c r="Q4220">
        <v>169</v>
      </c>
      <c r="R4220">
        <v>221</v>
      </c>
      <c r="S4220">
        <v>215</v>
      </c>
      <c r="T4220">
        <v>0.59008470786134337</v>
      </c>
      <c r="U4220">
        <v>1.0477279347798325</v>
      </c>
      <c r="V4220">
        <v>10.574660633484163</v>
      </c>
      <c r="W4220">
        <v>45.89767441860468</v>
      </c>
      <c r="X4220">
        <v>261.01635920640439</v>
      </c>
      <c r="Y4220">
        <v>234.25701357466073</v>
      </c>
      <c r="Z4220">
        <v>240.79441860465121</v>
      </c>
      <c r="AA4220">
        <v>9.8646404718438117</v>
      </c>
      <c r="AB4220">
        <v>5.7771598547227114</v>
      </c>
      <c r="AC4220">
        <v>-6.3905803063146092</v>
      </c>
    </row>
    <row r="4221" spans="1:29">
      <c r="A4221">
        <v>11</v>
      </c>
      <c r="B4221">
        <v>469</v>
      </c>
      <c r="C4221">
        <v>1997</v>
      </c>
      <c r="D4221">
        <v>99</v>
      </c>
      <c r="E4221">
        <v>99</v>
      </c>
      <c r="F4221">
        <v>99</v>
      </c>
      <c r="G4221">
        <v>99</v>
      </c>
      <c r="H4221">
        <v>99</v>
      </c>
      <c r="I4221">
        <v>99</v>
      </c>
      <c r="J4221">
        <v>999</v>
      </c>
      <c r="K4221">
        <v>99</v>
      </c>
      <c r="L4221">
        <v>99</v>
      </c>
      <c r="M4221">
        <v>99</v>
      </c>
      <c r="N4221">
        <v>60</v>
      </c>
      <c r="O4221">
        <v>99</v>
      </c>
      <c r="P4221">
        <v>9999</v>
      </c>
      <c r="Q4221">
        <v>95</v>
      </c>
      <c r="R4221">
        <v>66.5</v>
      </c>
      <c r="S4221">
        <v>36</v>
      </c>
      <c r="T4221">
        <v>0.17629203504632637</v>
      </c>
      <c r="U4221">
        <v>4.5610430292136239E-2</v>
      </c>
      <c r="V4221">
        <v>134.31578947368422</v>
      </c>
      <c r="W4221">
        <v>48.916666666666657</v>
      </c>
      <c r="X4221">
        <v>59.728410951539182</v>
      </c>
      <c r="Y4221">
        <v>34.079699248120306</v>
      </c>
      <c r="Z4221">
        <v>62.952777777777776</v>
      </c>
      <c r="AA4221">
        <v>7.101231744137718</v>
      </c>
      <c r="AB4221">
        <v>31.554076158591975</v>
      </c>
      <c r="AC4221">
        <v>263.34022845983498</v>
      </c>
    </row>
    <row r="4222" spans="1:29">
      <c r="A4222">
        <v>11</v>
      </c>
      <c r="B4222">
        <v>470</v>
      </c>
      <c r="C4222">
        <v>1997</v>
      </c>
      <c r="D4222">
        <v>99</v>
      </c>
      <c r="E4222">
        <v>99</v>
      </c>
      <c r="F4222">
        <v>99</v>
      </c>
      <c r="G4222">
        <v>99</v>
      </c>
      <c r="H4222">
        <v>99</v>
      </c>
      <c r="I4222">
        <v>99</v>
      </c>
      <c r="J4222">
        <v>999</v>
      </c>
      <c r="K4222">
        <v>99</v>
      </c>
      <c r="L4222">
        <v>99</v>
      </c>
      <c r="M4222">
        <v>99</v>
      </c>
      <c r="N4222">
        <v>70</v>
      </c>
      <c r="O4222">
        <v>99</v>
      </c>
      <c r="P4222">
        <v>9999</v>
      </c>
      <c r="Q4222">
        <v>127</v>
      </c>
      <c r="R4222">
        <v>145</v>
      </c>
      <c r="S4222">
        <v>102</v>
      </c>
      <c r="T4222">
        <v>0.38439616664236592</v>
      </c>
      <c r="U4222">
        <v>0.15694673237885323</v>
      </c>
      <c r="V4222">
        <v>29.468965517241383</v>
      </c>
      <c r="W4222">
        <v>58.46078431372549</v>
      </c>
      <c r="X4222">
        <v>82.612171703963853</v>
      </c>
      <c r="Y4222">
        <v>53.782068965517198</v>
      </c>
      <c r="Z4222">
        <v>76.454901960784284</v>
      </c>
      <c r="AA4222">
        <v>2.6151379617567621</v>
      </c>
      <c r="AB4222">
        <v>3.9448938667784064</v>
      </c>
      <c r="AC4222">
        <v>-1.73722234908561</v>
      </c>
    </row>
    <row r="4223" spans="1:29">
      <c r="A4223">
        <v>11</v>
      </c>
      <c r="B4223">
        <v>471</v>
      </c>
      <c r="C4223">
        <v>1997</v>
      </c>
      <c r="D4223">
        <v>99</v>
      </c>
      <c r="E4223">
        <v>99</v>
      </c>
      <c r="F4223">
        <v>99</v>
      </c>
      <c r="G4223">
        <v>99</v>
      </c>
      <c r="H4223">
        <v>99</v>
      </c>
      <c r="I4223">
        <v>99</v>
      </c>
      <c r="J4223">
        <v>999</v>
      </c>
      <c r="K4223">
        <v>99</v>
      </c>
      <c r="L4223">
        <v>99</v>
      </c>
      <c r="M4223">
        <v>99</v>
      </c>
      <c r="N4223">
        <v>80</v>
      </c>
      <c r="O4223">
        <v>99</v>
      </c>
      <c r="P4223">
        <v>9999</v>
      </c>
      <c r="Q4223">
        <v>306</v>
      </c>
      <c r="R4223">
        <v>416</v>
      </c>
      <c r="S4223">
        <v>334</v>
      </c>
      <c r="T4223">
        <v>1.1028193470567187</v>
      </c>
      <c r="U4223">
        <v>0.57634614064072731</v>
      </c>
      <c r="V4223">
        <v>25.36538461538461</v>
      </c>
      <c r="W4223">
        <v>59.08682634730539</v>
      </c>
      <c r="X4223">
        <v>92.894980831735964</v>
      </c>
      <c r="Y4223">
        <v>68.840384615384579</v>
      </c>
      <c r="Z4223">
        <v>85.741317365269396</v>
      </c>
      <c r="AA4223">
        <v>2.8062962893035897</v>
      </c>
      <c r="AB4223">
        <v>3.1606118352998744</v>
      </c>
      <c r="AC4223">
        <v>-5.8363231485543476</v>
      </c>
    </row>
    <row r="4224" spans="1:29">
      <c r="A4224">
        <v>11</v>
      </c>
      <c r="B4224">
        <v>472</v>
      </c>
      <c r="C4224">
        <v>1997</v>
      </c>
      <c r="D4224">
        <v>99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999</v>
      </c>
      <c r="K4224">
        <v>99</v>
      </c>
      <c r="L4224">
        <v>99</v>
      </c>
      <c r="M4224">
        <v>99</v>
      </c>
      <c r="N4224">
        <v>90</v>
      </c>
      <c r="O4224">
        <v>99</v>
      </c>
      <c r="P4224">
        <v>9999</v>
      </c>
      <c r="Q4224">
        <v>691</v>
      </c>
      <c r="R4224">
        <v>1164</v>
      </c>
      <c r="S4224">
        <v>941</v>
      </c>
      <c r="T4224">
        <v>3.0857733653221633</v>
      </c>
      <c r="U4224">
        <v>1.8154472744391861</v>
      </c>
      <c r="V4224">
        <v>22.702749140893477</v>
      </c>
      <c r="W4224">
        <v>58.950053134962801</v>
      </c>
      <c r="X4224">
        <v>103.87184327216237</v>
      </c>
      <c r="Y4224">
        <v>77.496821305841905</v>
      </c>
      <c r="Z4224">
        <v>95.862167906482412</v>
      </c>
      <c r="AA4224">
        <v>2.8050344101187936</v>
      </c>
      <c r="AB4224">
        <v>2.8953868723610294</v>
      </c>
      <c r="AC4224">
        <v>-8.7455635352934191</v>
      </c>
    </row>
    <row r="4225" spans="1:29">
      <c r="A4225">
        <v>11</v>
      </c>
      <c r="B4225">
        <v>473</v>
      </c>
      <c r="C4225">
        <v>1997</v>
      </c>
      <c r="D4225">
        <v>99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999</v>
      </c>
      <c r="K4225">
        <v>99</v>
      </c>
      <c r="L4225">
        <v>99</v>
      </c>
      <c r="M4225">
        <v>99</v>
      </c>
      <c r="N4225">
        <v>100</v>
      </c>
      <c r="O4225">
        <v>99</v>
      </c>
      <c r="P4225">
        <v>9999</v>
      </c>
      <c r="Q4225">
        <v>1313</v>
      </c>
      <c r="R4225">
        <v>2613.5</v>
      </c>
      <c r="S4225">
        <v>2289.5</v>
      </c>
      <c r="T4225">
        <v>6.9284095277229198</v>
      </c>
      <c r="U4225">
        <v>4.8801409493715608</v>
      </c>
      <c r="V4225">
        <v>19.03998469485364</v>
      </c>
      <c r="W4225">
        <v>58.21445730508843</v>
      </c>
      <c r="X4225">
        <v>114.65449108833816</v>
      </c>
      <c r="Y4225">
        <v>92.781863401568771</v>
      </c>
      <c r="Z4225">
        <v>105.91194583970298</v>
      </c>
      <c r="AA4225">
        <v>2.8463605173086193</v>
      </c>
      <c r="AB4225">
        <v>3.6041095094738096</v>
      </c>
      <c r="AC4225">
        <v>-10.298292337666503</v>
      </c>
    </row>
    <row r="4226" spans="1:29">
      <c r="A4226">
        <v>11</v>
      </c>
      <c r="B4226">
        <v>474</v>
      </c>
      <c r="C4226">
        <v>1997</v>
      </c>
      <c r="D4226">
        <v>99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999</v>
      </c>
      <c r="K4226">
        <v>99</v>
      </c>
      <c r="L4226">
        <v>99</v>
      </c>
      <c r="M4226">
        <v>99</v>
      </c>
      <c r="N4226">
        <v>110</v>
      </c>
      <c r="O4226">
        <v>99</v>
      </c>
      <c r="P4226">
        <v>9999</v>
      </c>
      <c r="Q4226">
        <v>1985</v>
      </c>
      <c r="R4226">
        <v>4777.5</v>
      </c>
      <c r="S4226">
        <v>4244.5</v>
      </c>
      <c r="T4226">
        <v>12.665190938854501</v>
      </c>
      <c r="U4226">
        <v>9.8329430193037979</v>
      </c>
      <c r="V4226">
        <v>17.01978021978022</v>
      </c>
      <c r="W4226">
        <v>57.282365414065247</v>
      </c>
      <c r="X4226">
        <v>124.70894116459742</v>
      </c>
      <c r="Y4226">
        <v>102.26712715855538</v>
      </c>
      <c r="Z4226">
        <v>115.10924726116112</v>
      </c>
      <c r="AA4226">
        <v>2.8856962410200442</v>
      </c>
      <c r="AB4226">
        <v>3.8660906432873321</v>
      </c>
      <c r="AC4226">
        <v>-3.4359523760218922</v>
      </c>
    </row>
    <row r="4227" spans="1:29">
      <c r="A4227">
        <v>11</v>
      </c>
      <c r="B4227">
        <v>475</v>
      </c>
      <c r="C4227">
        <v>1997</v>
      </c>
      <c r="D4227">
        <v>99</v>
      </c>
      <c r="E4227">
        <v>99</v>
      </c>
      <c r="F4227">
        <v>99</v>
      </c>
      <c r="G4227">
        <v>99</v>
      </c>
      <c r="H4227">
        <v>99</v>
      </c>
      <c r="I4227">
        <v>99</v>
      </c>
      <c r="J4227">
        <v>999</v>
      </c>
      <c r="K4227">
        <v>99</v>
      </c>
      <c r="L4227">
        <v>99</v>
      </c>
      <c r="M4227">
        <v>99</v>
      </c>
      <c r="N4227">
        <v>120</v>
      </c>
      <c r="O4227">
        <v>99</v>
      </c>
      <c r="P4227">
        <v>9999</v>
      </c>
      <c r="Q4227">
        <v>2029</v>
      </c>
      <c r="R4227">
        <v>4947.5</v>
      </c>
      <c r="S4227">
        <v>4459.5</v>
      </c>
      <c r="T4227">
        <v>13.115862306642102</v>
      </c>
      <c r="U4227">
        <v>11.222170352089263</v>
      </c>
      <c r="V4227">
        <v>16.796766043456294</v>
      </c>
      <c r="W4227">
        <v>56.979706245094718</v>
      </c>
      <c r="X4227">
        <v>135.43585765379382</v>
      </c>
      <c r="Y4227">
        <v>112.70528549772608</v>
      </c>
      <c r="Z4227">
        <v>125.0385469223007</v>
      </c>
      <c r="AA4227">
        <v>2.9073407208440742</v>
      </c>
      <c r="AB4227">
        <v>4.0896354276907534</v>
      </c>
      <c r="AC4227">
        <v>-2.566818153909455</v>
      </c>
    </row>
    <row r="4228" spans="1:29">
      <c r="A4228">
        <v>11</v>
      </c>
      <c r="B4228">
        <v>476</v>
      </c>
      <c r="C4228">
        <v>1997</v>
      </c>
      <c r="D4228">
        <v>99</v>
      </c>
      <c r="E4228">
        <v>99</v>
      </c>
      <c r="F4228">
        <v>99</v>
      </c>
      <c r="G4228">
        <v>99</v>
      </c>
      <c r="H4228">
        <v>99</v>
      </c>
      <c r="I4228">
        <v>99</v>
      </c>
      <c r="J4228">
        <v>999</v>
      </c>
      <c r="K4228">
        <v>99</v>
      </c>
      <c r="L4228">
        <v>99</v>
      </c>
      <c r="M4228">
        <v>99</v>
      </c>
      <c r="N4228">
        <v>130</v>
      </c>
      <c r="O4228">
        <v>99</v>
      </c>
      <c r="P4228">
        <v>9999</v>
      </c>
      <c r="Q4228">
        <v>2023</v>
      </c>
      <c r="R4228">
        <v>4619</v>
      </c>
      <c r="S4228">
        <v>4199</v>
      </c>
      <c r="T4228">
        <v>12.245006163593704</v>
      </c>
      <c r="U4228">
        <v>11.412768940132144</v>
      </c>
      <c r="V4228">
        <v>16.497077289456595</v>
      </c>
      <c r="W4228">
        <v>56.618004286734958</v>
      </c>
      <c r="X4228">
        <v>146.3329312226553</v>
      </c>
      <c r="Y4228">
        <v>122.77114093959683</v>
      </c>
      <c r="Z4228">
        <v>135.05117885210703</v>
      </c>
      <c r="AA4228">
        <v>2.8443256734452875</v>
      </c>
      <c r="AB4228">
        <v>3.9948847644207328</v>
      </c>
      <c r="AC4228">
        <v>-6.0494151487338597</v>
      </c>
    </row>
    <row r="4229" spans="1:29">
      <c r="A4229">
        <v>11</v>
      </c>
      <c r="B4229">
        <v>477</v>
      </c>
      <c r="C4229">
        <v>1997</v>
      </c>
      <c r="D4229">
        <v>99</v>
      </c>
      <c r="E4229">
        <v>99</v>
      </c>
      <c r="F4229">
        <v>99</v>
      </c>
      <c r="G4229">
        <v>99</v>
      </c>
      <c r="H4229">
        <v>99</v>
      </c>
      <c r="I4229">
        <v>99</v>
      </c>
      <c r="J4229">
        <v>999</v>
      </c>
      <c r="K4229">
        <v>99</v>
      </c>
      <c r="L4229">
        <v>99</v>
      </c>
      <c r="M4229">
        <v>99</v>
      </c>
      <c r="N4229">
        <v>140</v>
      </c>
      <c r="O4229">
        <v>99</v>
      </c>
      <c r="P4229">
        <v>9999</v>
      </c>
      <c r="Q4229">
        <v>1951</v>
      </c>
      <c r="R4229">
        <v>4343.5</v>
      </c>
      <c r="S4229">
        <v>3955.5</v>
      </c>
      <c r="T4229">
        <v>11.514653446973204</v>
      </c>
      <c r="U4229">
        <v>11.542421463640968</v>
      </c>
      <c r="V4229">
        <v>15.656958673880512</v>
      </c>
      <c r="W4229">
        <v>56.167867526229315</v>
      </c>
      <c r="X4229">
        <v>157.095476846699</v>
      </c>
      <c r="Y4229">
        <v>132.04146425693531</v>
      </c>
      <c r="Z4229">
        <v>144.99357856149626</v>
      </c>
      <c r="AA4229">
        <v>2.8931904133610296</v>
      </c>
      <c r="AB4229">
        <v>4.092828062956241</v>
      </c>
      <c r="AC4229">
        <v>-5.3401418407854404</v>
      </c>
    </row>
    <row r="4230" spans="1:29">
      <c r="A4230">
        <v>11</v>
      </c>
      <c r="B4230">
        <v>478</v>
      </c>
      <c r="C4230">
        <v>1997</v>
      </c>
      <c r="D4230">
        <v>99</v>
      </c>
      <c r="E4230">
        <v>99</v>
      </c>
      <c r="F4230">
        <v>99</v>
      </c>
      <c r="G4230">
        <v>99</v>
      </c>
      <c r="H4230">
        <v>99</v>
      </c>
      <c r="I4230">
        <v>99</v>
      </c>
      <c r="J4230">
        <v>999</v>
      </c>
      <c r="K4230">
        <v>99</v>
      </c>
      <c r="L4230">
        <v>99</v>
      </c>
      <c r="M4230">
        <v>99</v>
      </c>
      <c r="N4230">
        <v>150</v>
      </c>
      <c r="O4230">
        <v>99</v>
      </c>
      <c r="P4230">
        <v>9999</v>
      </c>
      <c r="Q4230">
        <v>1805</v>
      </c>
      <c r="R4230">
        <v>3847.5</v>
      </c>
      <c r="S4230">
        <v>3563.5</v>
      </c>
      <c r="T4230">
        <v>10.19975345625174</v>
      </c>
      <c r="U4230">
        <v>11.112939177747593</v>
      </c>
      <c r="V4230">
        <v>14.594411955815461</v>
      </c>
      <c r="W4230">
        <v>55.298442542444221</v>
      </c>
      <c r="X4230">
        <v>167.88284663748027</v>
      </c>
      <c r="Y4230">
        <v>143.51706302794037</v>
      </c>
      <c r="Z4230">
        <v>154.95493194892677</v>
      </c>
      <c r="AA4230">
        <v>2.9067337656775423</v>
      </c>
      <c r="AB4230">
        <v>4.2252458839554237</v>
      </c>
      <c r="AC4230">
        <v>-4.3885270109935188</v>
      </c>
    </row>
    <row r="4231" spans="1:29">
      <c r="A4231">
        <v>11</v>
      </c>
      <c r="B4231">
        <v>479</v>
      </c>
      <c r="C4231">
        <v>1997</v>
      </c>
      <c r="D4231">
        <v>99</v>
      </c>
      <c r="E4231">
        <v>99</v>
      </c>
      <c r="F4231">
        <v>99</v>
      </c>
      <c r="G4231">
        <v>99</v>
      </c>
      <c r="H4231">
        <v>99</v>
      </c>
      <c r="I4231">
        <v>99</v>
      </c>
      <c r="J4231">
        <v>999</v>
      </c>
      <c r="K4231">
        <v>99</v>
      </c>
      <c r="L4231">
        <v>99</v>
      </c>
      <c r="M4231">
        <v>99</v>
      </c>
      <c r="N4231">
        <v>160</v>
      </c>
      <c r="O4231">
        <v>99</v>
      </c>
      <c r="P4231">
        <v>9999</v>
      </c>
      <c r="Q4231">
        <v>1635</v>
      </c>
      <c r="R4231">
        <v>3306</v>
      </c>
      <c r="S4231">
        <v>3068</v>
      </c>
      <c r="T4231">
        <v>8.764232599445938</v>
      </c>
      <c r="U4231">
        <v>10.179045341070548</v>
      </c>
      <c r="V4231">
        <v>14.173623714458561</v>
      </c>
      <c r="W4231">
        <v>54.495762711864408</v>
      </c>
      <c r="X4231">
        <v>178.61621307724451</v>
      </c>
      <c r="Y4231">
        <v>152.98802177858425</v>
      </c>
      <c r="Z4231">
        <v>164.85606258148621</v>
      </c>
      <c r="AA4231">
        <v>2.8927210067147509</v>
      </c>
      <c r="AB4231">
        <v>4.1627165292963371</v>
      </c>
      <c r="AC4231">
        <v>-7.1397320453951805</v>
      </c>
    </row>
    <row r="4232" spans="1:29">
      <c r="A4232">
        <v>11</v>
      </c>
      <c r="B4232">
        <v>480</v>
      </c>
      <c r="C4232">
        <v>1997</v>
      </c>
      <c r="D4232">
        <v>99</v>
      </c>
      <c r="E4232">
        <v>99</v>
      </c>
      <c r="F4232">
        <v>99</v>
      </c>
      <c r="G4232">
        <v>99</v>
      </c>
      <c r="H4232">
        <v>99</v>
      </c>
      <c r="I4232">
        <v>99</v>
      </c>
      <c r="J4232">
        <v>999</v>
      </c>
      <c r="K4232">
        <v>99</v>
      </c>
      <c r="L4232">
        <v>99</v>
      </c>
      <c r="M4232">
        <v>99</v>
      </c>
      <c r="N4232">
        <v>170</v>
      </c>
      <c r="O4232">
        <v>99</v>
      </c>
      <c r="P4232">
        <v>9999</v>
      </c>
      <c r="Q4232">
        <v>1417</v>
      </c>
      <c r="R4232">
        <v>2667.25</v>
      </c>
      <c r="S4232">
        <v>2531.25</v>
      </c>
      <c r="T4232">
        <v>7.0709012101851751</v>
      </c>
      <c r="U4232">
        <v>8.9033137769783686</v>
      </c>
      <c r="V4232">
        <v>13.12962789389821</v>
      </c>
      <c r="W4232">
        <v>53.391012345679009</v>
      </c>
      <c r="X4232">
        <v>189.35279630224437</v>
      </c>
      <c r="Y4232">
        <v>165.85981816477675</v>
      </c>
      <c r="Z4232">
        <v>174.77120000000028</v>
      </c>
      <c r="AA4232">
        <v>2.8988044406955122</v>
      </c>
      <c r="AB4232">
        <v>4.2712280647277741</v>
      </c>
      <c r="AC4232">
        <v>-8.3314680007293465</v>
      </c>
    </row>
    <row r="4233" spans="1:29">
      <c r="A4233">
        <v>11</v>
      </c>
      <c r="B4233">
        <v>481</v>
      </c>
      <c r="C4233">
        <v>1997</v>
      </c>
      <c r="D4233">
        <v>99</v>
      </c>
      <c r="E4233">
        <v>99</v>
      </c>
      <c r="F4233">
        <v>99</v>
      </c>
      <c r="G4233">
        <v>99</v>
      </c>
      <c r="H4233">
        <v>99</v>
      </c>
      <c r="I4233">
        <v>99</v>
      </c>
      <c r="J4233">
        <v>999</v>
      </c>
      <c r="K4233">
        <v>99</v>
      </c>
      <c r="L4233">
        <v>99</v>
      </c>
      <c r="M4233">
        <v>99</v>
      </c>
      <c r="N4233">
        <v>180</v>
      </c>
      <c r="O4233">
        <v>99</v>
      </c>
      <c r="P4233">
        <v>9999</v>
      </c>
      <c r="Q4233">
        <v>1126</v>
      </c>
      <c r="R4233">
        <v>1991</v>
      </c>
      <c r="S4233">
        <v>1880</v>
      </c>
      <c r="T4233">
        <v>5.2781570192065548</v>
      </c>
      <c r="U4233">
        <v>6.9878809848520111</v>
      </c>
      <c r="V4233">
        <v>12.224510296333502</v>
      </c>
      <c r="W4233">
        <v>52.207446808510653</v>
      </c>
      <c r="X4233">
        <v>200.09555458936819</v>
      </c>
      <c r="Y4233">
        <v>174.392365645404</v>
      </c>
      <c r="Z4233">
        <v>184.68893617021249</v>
      </c>
      <c r="AA4233">
        <v>2.8576278914886282</v>
      </c>
      <c r="AB4233">
        <v>4.6236611486335999</v>
      </c>
      <c r="AC4233">
        <v>-4.868320704915936</v>
      </c>
    </row>
    <row r="4234" spans="1:29">
      <c r="A4234">
        <v>11</v>
      </c>
      <c r="B4234">
        <v>482</v>
      </c>
      <c r="C4234">
        <v>1997</v>
      </c>
      <c r="D4234">
        <v>99</v>
      </c>
      <c r="E4234">
        <v>99</v>
      </c>
      <c r="F4234">
        <v>99</v>
      </c>
      <c r="G4234">
        <v>99</v>
      </c>
      <c r="H4234">
        <v>99</v>
      </c>
      <c r="I4234">
        <v>99</v>
      </c>
      <c r="J4234">
        <v>999</v>
      </c>
      <c r="K4234">
        <v>99</v>
      </c>
      <c r="L4234">
        <v>99</v>
      </c>
      <c r="M4234">
        <v>99</v>
      </c>
      <c r="N4234">
        <v>190</v>
      </c>
      <c r="O4234">
        <v>99</v>
      </c>
      <c r="P4234">
        <v>9999</v>
      </c>
      <c r="Q4234">
        <v>774</v>
      </c>
      <c r="R4234">
        <v>1183</v>
      </c>
      <c r="S4234">
        <v>1133</v>
      </c>
      <c r="T4234">
        <v>3.1361425181925431</v>
      </c>
      <c r="U4234">
        <v>4.4397083766132353</v>
      </c>
      <c r="V4234">
        <v>11.452240067624684</v>
      </c>
      <c r="W4234">
        <v>50.955869373345109</v>
      </c>
      <c r="X4234">
        <v>210.88662150417204</v>
      </c>
      <c r="Y4234">
        <v>186.47599323753161</v>
      </c>
      <c r="Z4234">
        <v>194.70529567519847</v>
      </c>
      <c r="AA4234">
        <v>2.9244651182179147</v>
      </c>
      <c r="AB4234">
        <v>5.9946867816821037</v>
      </c>
      <c r="AC4234">
        <v>-6.2213204471945778</v>
      </c>
    </row>
    <row r="4235" spans="1:29">
      <c r="A4235">
        <v>11</v>
      </c>
      <c r="B4235">
        <v>483</v>
      </c>
      <c r="C4235">
        <v>1997</v>
      </c>
      <c r="D4235">
        <v>99</v>
      </c>
      <c r="E4235">
        <v>99</v>
      </c>
      <c r="F4235">
        <v>99</v>
      </c>
      <c r="G4235">
        <v>99</v>
      </c>
      <c r="H4235">
        <v>99</v>
      </c>
      <c r="I4235">
        <v>99</v>
      </c>
      <c r="J4235">
        <v>999</v>
      </c>
      <c r="K4235">
        <v>99</v>
      </c>
      <c r="L4235">
        <v>99</v>
      </c>
      <c r="M4235">
        <v>99</v>
      </c>
      <c r="N4235">
        <v>200</v>
      </c>
      <c r="O4235">
        <v>99</v>
      </c>
      <c r="P4235">
        <v>9999</v>
      </c>
      <c r="Q4235">
        <v>554</v>
      </c>
      <c r="R4235">
        <v>775</v>
      </c>
      <c r="S4235">
        <v>751</v>
      </c>
      <c r="T4235">
        <v>2.0545312355023002</v>
      </c>
      <c r="U4235">
        <v>3.0932698784234423</v>
      </c>
      <c r="V4235">
        <v>11.11483870967742</v>
      </c>
      <c r="W4235">
        <v>50.127829560585887</v>
      </c>
      <c r="X4235">
        <v>221.73012267151344</v>
      </c>
      <c r="Y4235">
        <v>198.32129032258061</v>
      </c>
      <c r="Z4235">
        <v>204.65912117177095</v>
      </c>
      <c r="AA4235">
        <v>2.8448858546454647</v>
      </c>
      <c r="AB4235">
        <v>7.4882711984936012</v>
      </c>
      <c r="AC4235">
        <v>-8.2542369507987896</v>
      </c>
    </row>
    <row r="4236" spans="1:29">
      <c r="A4236">
        <v>11</v>
      </c>
      <c r="B4236">
        <v>484</v>
      </c>
      <c r="C4236">
        <v>1997</v>
      </c>
      <c r="D4236">
        <v>99</v>
      </c>
      <c r="E4236">
        <v>99</v>
      </c>
      <c r="F4236">
        <v>99</v>
      </c>
      <c r="G4236">
        <v>99</v>
      </c>
      <c r="H4236">
        <v>99</v>
      </c>
      <c r="I4236">
        <v>99</v>
      </c>
      <c r="J4236">
        <v>999</v>
      </c>
      <c r="K4236">
        <v>99</v>
      </c>
      <c r="L4236">
        <v>99</v>
      </c>
      <c r="M4236">
        <v>99</v>
      </c>
      <c r="N4236">
        <v>210</v>
      </c>
      <c r="O4236">
        <v>99</v>
      </c>
      <c r="P4236">
        <v>9999</v>
      </c>
      <c r="Q4236">
        <v>336</v>
      </c>
      <c r="R4236">
        <v>450.25</v>
      </c>
      <c r="S4236">
        <v>439.25</v>
      </c>
      <c r="T4236">
        <v>1.193616372625691</v>
      </c>
      <c r="U4236">
        <v>1.8961767096555495</v>
      </c>
      <c r="V4236">
        <v>10.258745141588006</v>
      </c>
      <c r="W4236">
        <v>48.985771200910641</v>
      </c>
      <c r="X4236">
        <v>232.3878091080976</v>
      </c>
      <c r="Y4236">
        <v>209.25619100499705</v>
      </c>
      <c r="Z4236">
        <v>214.496528173022</v>
      </c>
      <c r="AA4236">
        <v>2.7808559869399501</v>
      </c>
      <c r="AB4236">
        <v>7.2506933553939392</v>
      </c>
      <c r="AC4236">
        <v>1.5529182207067527</v>
      </c>
    </row>
    <row r="4237" spans="1:29">
      <c r="A4237">
        <v>11</v>
      </c>
      <c r="B4237">
        <v>485</v>
      </c>
      <c r="C4237">
        <v>1997</v>
      </c>
      <c r="D4237">
        <v>99</v>
      </c>
      <c r="E4237">
        <v>99</v>
      </c>
      <c r="F4237">
        <v>99</v>
      </c>
      <c r="G4237">
        <v>99</v>
      </c>
      <c r="H4237">
        <v>99</v>
      </c>
      <c r="I4237">
        <v>99</v>
      </c>
      <c r="J4237">
        <v>999</v>
      </c>
      <c r="K4237">
        <v>99</v>
      </c>
      <c r="L4237">
        <v>99</v>
      </c>
      <c r="M4237">
        <v>99</v>
      </c>
      <c r="N4237">
        <v>220</v>
      </c>
      <c r="O4237">
        <v>99</v>
      </c>
      <c r="P4237">
        <v>9999</v>
      </c>
      <c r="Q4237">
        <v>173</v>
      </c>
      <c r="R4237">
        <v>202</v>
      </c>
      <c r="S4237">
        <v>200</v>
      </c>
      <c r="T4237">
        <v>0.53550362525350281</v>
      </c>
      <c r="U4237">
        <v>0.90268320467903618</v>
      </c>
      <c r="V4237">
        <v>9.717821782178218</v>
      </c>
      <c r="W4237">
        <v>47.405000000000001</v>
      </c>
      <c r="X4237">
        <v>242.9765186702852</v>
      </c>
      <c r="Y4237">
        <v>222.04306930693073</v>
      </c>
      <c r="Z4237">
        <v>224.26350000000005</v>
      </c>
      <c r="AA4237">
        <v>2.6563636328569911</v>
      </c>
      <c r="AB4237">
        <v>8.0228408310273576</v>
      </c>
      <c r="AC4237">
        <v>-2.7929296041882319</v>
      </c>
    </row>
    <row r="4238" spans="1:29">
      <c r="A4238">
        <v>11</v>
      </c>
      <c r="B4238">
        <v>486</v>
      </c>
      <c r="C4238">
        <v>1997</v>
      </c>
      <c r="D4238">
        <v>99</v>
      </c>
      <c r="E4238">
        <v>99</v>
      </c>
      <c r="F4238">
        <v>99</v>
      </c>
      <c r="G4238">
        <v>99</v>
      </c>
      <c r="H4238">
        <v>99</v>
      </c>
      <c r="I4238">
        <v>99</v>
      </c>
      <c r="J4238">
        <v>999</v>
      </c>
      <c r="K4238">
        <v>99</v>
      </c>
      <c r="L4238">
        <v>99</v>
      </c>
      <c r="M4238">
        <v>99</v>
      </c>
      <c r="N4238">
        <v>230</v>
      </c>
      <c r="O4238">
        <v>99</v>
      </c>
      <c r="P4238">
        <v>9999</v>
      </c>
      <c r="Q4238">
        <v>152</v>
      </c>
      <c r="R4238">
        <v>207</v>
      </c>
      <c r="S4238">
        <v>206</v>
      </c>
      <c r="T4238">
        <v>0.5487586654825497</v>
      </c>
      <c r="U4238">
        <v>1.0001872476915863</v>
      </c>
      <c r="V4238">
        <v>7.8937198067632819</v>
      </c>
      <c r="W4238">
        <v>45.873786407767</v>
      </c>
      <c r="X4238">
        <v>261.32962771052166</v>
      </c>
      <c r="Y4238">
        <v>240.08454106280203</v>
      </c>
      <c r="Z4238">
        <v>241.25000000000017</v>
      </c>
      <c r="AA4238">
        <v>10.913691632461964</v>
      </c>
      <c r="AB4238">
        <v>7.5693295436772896</v>
      </c>
      <c r="AC4238">
        <v>-3.0803545316882293</v>
      </c>
    </row>
    <row r="4239" spans="1:29">
      <c r="A4239">
        <v>11</v>
      </c>
      <c r="B4239">
        <v>487</v>
      </c>
      <c r="C4239">
        <v>1996</v>
      </c>
      <c r="D4239">
        <v>99</v>
      </c>
      <c r="E4239">
        <v>99</v>
      </c>
      <c r="F4239">
        <v>99</v>
      </c>
      <c r="G4239">
        <v>99</v>
      </c>
      <c r="H4239">
        <v>99</v>
      </c>
      <c r="I4239">
        <v>99</v>
      </c>
      <c r="J4239">
        <v>999</v>
      </c>
      <c r="K4239">
        <v>99</v>
      </c>
      <c r="L4239">
        <v>99</v>
      </c>
      <c r="M4239">
        <v>99</v>
      </c>
      <c r="N4239">
        <v>60</v>
      </c>
      <c r="O4239">
        <v>99</v>
      </c>
      <c r="P4239">
        <v>9999</v>
      </c>
      <c r="Q4239">
        <v>126</v>
      </c>
      <c r="R4239">
        <v>76</v>
      </c>
      <c r="S4239">
        <v>30</v>
      </c>
      <c r="T4239">
        <v>0.22252314899535197</v>
      </c>
      <c r="U4239">
        <v>4.2807641193013009E-2</v>
      </c>
      <c r="V4239">
        <v>154.86842105263156</v>
      </c>
      <c r="W4239">
        <v>99.233333333333363</v>
      </c>
      <c r="X4239">
        <v>96.055482693733211</v>
      </c>
      <c r="Y4239">
        <v>25.197368421052623</v>
      </c>
      <c r="Z4239">
        <v>63.83333333333335</v>
      </c>
      <c r="AA4239">
        <v>4.6825444175384785</v>
      </c>
    </row>
    <row r="4240" spans="1:29">
      <c r="A4240">
        <v>11</v>
      </c>
      <c r="B4240">
        <v>488</v>
      </c>
      <c r="C4240">
        <v>1996</v>
      </c>
      <c r="D4240">
        <v>99</v>
      </c>
      <c r="E4240">
        <v>99</v>
      </c>
      <c r="F4240">
        <v>99</v>
      </c>
      <c r="G4240">
        <v>99</v>
      </c>
      <c r="H4240">
        <v>99</v>
      </c>
      <c r="I4240">
        <v>99</v>
      </c>
      <c r="J4240">
        <v>999</v>
      </c>
      <c r="K4240">
        <v>99</v>
      </c>
      <c r="L4240">
        <v>99</v>
      </c>
      <c r="M4240">
        <v>99</v>
      </c>
      <c r="N4240">
        <v>70</v>
      </c>
      <c r="O4240">
        <v>99</v>
      </c>
      <c r="P4240">
        <v>9999</v>
      </c>
      <c r="Q4240">
        <v>130</v>
      </c>
      <c r="R4240">
        <v>150</v>
      </c>
      <c r="S4240">
        <v>107</v>
      </c>
      <c r="T4240">
        <v>0.43919042564872074</v>
      </c>
      <c r="U4240">
        <v>0.18240078842957089</v>
      </c>
      <c r="V4240">
        <v>31.953333333333322</v>
      </c>
      <c r="W4240">
        <v>58.514018691588781</v>
      </c>
      <c r="X4240">
        <v>82.631997110870387</v>
      </c>
      <c r="Y4240">
        <v>54.398000000000003</v>
      </c>
      <c r="Z4240">
        <v>76.258878504672879</v>
      </c>
      <c r="AA4240">
        <v>2.5760562944094367</v>
      </c>
      <c r="AB4240">
        <v>4.2036132343436865</v>
      </c>
      <c r="AC4240">
        <v>-1.3496717433428902</v>
      </c>
    </row>
    <row r="4241" spans="1:29">
      <c r="A4241">
        <v>11</v>
      </c>
      <c r="B4241">
        <v>489</v>
      </c>
      <c r="C4241">
        <v>1996</v>
      </c>
      <c r="D4241">
        <v>99</v>
      </c>
      <c r="E4241">
        <v>99</v>
      </c>
      <c r="F4241">
        <v>99</v>
      </c>
      <c r="G4241">
        <v>99</v>
      </c>
      <c r="H4241">
        <v>99</v>
      </c>
      <c r="I4241">
        <v>99</v>
      </c>
      <c r="J4241">
        <v>999</v>
      </c>
      <c r="K4241">
        <v>99</v>
      </c>
      <c r="L4241">
        <v>99</v>
      </c>
      <c r="M4241">
        <v>99</v>
      </c>
      <c r="N4241">
        <v>80</v>
      </c>
      <c r="O4241">
        <v>99</v>
      </c>
      <c r="P4241">
        <v>9999</v>
      </c>
      <c r="Q4241">
        <v>352</v>
      </c>
      <c r="R4241">
        <v>474</v>
      </c>
      <c r="S4241">
        <v>347</v>
      </c>
      <c r="T4241">
        <v>1.3878417450499581</v>
      </c>
      <c r="U4241">
        <v>0.66779026106715011</v>
      </c>
      <c r="V4241">
        <v>27.877637130801684</v>
      </c>
      <c r="W4241">
        <v>58.841498559077827</v>
      </c>
      <c r="X4241">
        <v>93.128031414713561</v>
      </c>
      <c r="Y4241">
        <v>63.024472573839603</v>
      </c>
      <c r="Z4241">
        <v>86.091066282420684</v>
      </c>
      <c r="AA4241">
        <v>2.6598640869476622</v>
      </c>
      <c r="AB4241">
        <v>2.8244927221724998</v>
      </c>
      <c r="AC4241">
        <v>-4.3035812892566687</v>
      </c>
    </row>
    <row r="4242" spans="1:29">
      <c r="A4242">
        <v>11</v>
      </c>
      <c r="B4242">
        <v>490</v>
      </c>
      <c r="C4242">
        <v>1996</v>
      </c>
      <c r="D4242">
        <v>99</v>
      </c>
      <c r="E4242">
        <v>99</v>
      </c>
      <c r="F4242">
        <v>99</v>
      </c>
      <c r="G4242">
        <v>99</v>
      </c>
      <c r="H4242">
        <v>99</v>
      </c>
      <c r="I4242">
        <v>99</v>
      </c>
      <c r="J4242">
        <v>999</v>
      </c>
      <c r="K4242">
        <v>99</v>
      </c>
      <c r="L4242">
        <v>99</v>
      </c>
      <c r="M4242">
        <v>99</v>
      </c>
      <c r="N4242">
        <v>90</v>
      </c>
      <c r="O4242">
        <v>99</v>
      </c>
      <c r="P4242">
        <v>9999</v>
      </c>
      <c r="Q4242">
        <v>696</v>
      </c>
      <c r="R4242">
        <v>1135</v>
      </c>
      <c r="S4242">
        <v>920</v>
      </c>
      <c r="T4242">
        <v>3.3232075540753208</v>
      </c>
      <c r="U4242">
        <v>1.9717110118063237</v>
      </c>
      <c r="V4242">
        <v>23.754185022026441</v>
      </c>
      <c r="W4242">
        <v>58.593478260869553</v>
      </c>
      <c r="X4242">
        <v>103.80973744875172</v>
      </c>
      <c r="Y4242">
        <v>77.713215859030754</v>
      </c>
      <c r="Z4242">
        <v>95.874456521738978</v>
      </c>
      <c r="AA4242">
        <v>2.7492547860412833</v>
      </c>
      <c r="AB4242">
        <v>3.1290992018062838</v>
      </c>
      <c r="AC4242">
        <v>-6.0756173914315132</v>
      </c>
    </row>
    <row r="4243" spans="1:29">
      <c r="A4243">
        <v>11</v>
      </c>
      <c r="B4243">
        <v>491</v>
      </c>
      <c r="C4243">
        <v>1996</v>
      </c>
      <c r="D4243">
        <v>99</v>
      </c>
      <c r="E4243">
        <v>99</v>
      </c>
      <c r="F4243">
        <v>99</v>
      </c>
      <c r="G4243">
        <v>99</v>
      </c>
      <c r="H4243">
        <v>99</v>
      </c>
      <c r="I4243">
        <v>99</v>
      </c>
      <c r="J4243">
        <v>999</v>
      </c>
      <c r="K4243">
        <v>99</v>
      </c>
      <c r="L4243">
        <v>99</v>
      </c>
      <c r="M4243">
        <v>99</v>
      </c>
      <c r="N4243">
        <v>100</v>
      </c>
      <c r="O4243">
        <v>99</v>
      </c>
      <c r="P4243">
        <v>9999</v>
      </c>
      <c r="Q4243">
        <v>1299</v>
      </c>
      <c r="R4243">
        <v>2434.5</v>
      </c>
      <c r="S4243">
        <v>2121.5</v>
      </c>
      <c r="T4243">
        <v>7.1280606082787408</v>
      </c>
      <c r="U4243">
        <v>5.0244546753589132</v>
      </c>
      <c r="V4243">
        <v>19.294310946806327</v>
      </c>
      <c r="W4243">
        <v>57.723308979495613</v>
      </c>
      <c r="X4243">
        <v>114.7556333466619</v>
      </c>
      <c r="Y4243">
        <v>92.326555760936358</v>
      </c>
      <c r="Z4243">
        <v>105.94814989394274</v>
      </c>
      <c r="AA4243">
        <v>2.8497455128180809</v>
      </c>
      <c r="AB4243">
        <v>3.3468360448605607</v>
      </c>
      <c r="AC4243">
        <v>-11.432373182674977</v>
      </c>
    </row>
    <row r="4244" spans="1:29">
      <c r="A4244">
        <v>11</v>
      </c>
      <c r="B4244">
        <v>492</v>
      </c>
      <c r="C4244">
        <v>1996</v>
      </c>
      <c r="D4244">
        <v>99</v>
      </c>
      <c r="E4244">
        <v>99</v>
      </c>
      <c r="F4244">
        <v>99</v>
      </c>
      <c r="G4244">
        <v>99</v>
      </c>
      <c r="H4244">
        <v>99</v>
      </c>
      <c r="I4244">
        <v>99</v>
      </c>
      <c r="J4244">
        <v>999</v>
      </c>
      <c r="K4244">
        <v>99</v>
      </c>
      <c r="L4244">
        <v>99</v>
      </c>
      <c r="M4244">
        <v>99</v>
      </c>
      <c r="N4244">
        <v>110</v>
      </c>
      <c r="O4244">
        <v>99</v>
      </c>
      <c r="P4244">
        <v>9999</v>
      </c>
      <c r="Q4244">
        <v>2073</v>
      </c>
      <c r="R4244">
        <v>4553.75</v>
      </c>
      <c r="S4244">
        <v>4032.25</v>
      </c>
      <c r="T4244">
        <v>13.333089338652419</v>
      </c>
      <c r="U4244">
        <v>10.379169743675424</v>
      </c>
      <c r="V4244">
        <v>17.1509195717815</v>
      </c>
      <c r="W4244">
        <v>56.907433814867616</v>
      </c>
      <c r="X4244">
        <v>124.76886021039724</v>
      </c>
      <c r="Y4244">
        <v>101.96260225089186</v>
      </c>
      <c r="Z4244">
        <v>115.14965589931153</v>
      </c>
      <c r="AA4244">
        <v>2.897471900469025</v>
      </c>
      <c r="AB4244">
        <v>3.8036315700130552</v>
      </c>
      <c r="AC4244">
        <v>-3.5138531810890008</v>
      </c>
    </row>
    <row r="4245" spans="1:29">
      <c r="A4245">
        <v>11</v>
      </c>
      <c r="B4245">
        <v>493</v>
      </c>
      <c r="C4245">
        <v>1996</v>
      </c>
      <c r="D4245">
        <v>99</v>
      </c>
      <c r="E4245">
        <v>99</v>
      </c>
      <c r="F4245">
        <v>99</v>
      </c>
      <c r="G4245">
        <v>99</v>
      </c>
      <c r="H4245">
        <v>99</v>
      </c>
      <c r="I4245">
        <v>99</v>
      </c>
      <c r="J4245">
        <v>999</v>
      </c>
      <c r="K4245">
        <v>99</v>
      </c>
      <c r="L4245">
        <v>99</v>
      </c>
      <c r="M4245">
        <v>99</v>
      </c>
      <c r="N4245">
        <v>120</v>
      </c>
      <c r="O4245">
        <v>99</v>
      </c>
      <c r="P4245">
        <v>9999</v>
      </c>
      <c r="Q4245">
        <v>2057</v>
      </c>
      <c r="R4245">
        <v>4601</v>
      </c>
      <c r="S4245">
        <v>4110</v>
      </c>
      <c r="T4245">
        <v>13.471434322731763</v>
      </c>
      <c r="U4245">
        <v>11.482397542649164</v>
      </c>
      <c r="V4245">
        <v>16.784829384916321</v>
      </c>
      <c r="W4245">
        <v>56.662530413625298</v>
      </c>
      <c r="X4245">
        <v>135.42060548804355</v>
      </c>
      <c r="Y4245">
        <v>111.64205607476639</v>
      </c>
      <c r="Z4245">
        <v>124.97934306569351</v>
      </c>
      <c r="AA4245">
        <v>2.8802172053362076</v>
      </c>
      <c r="AB4245">
        <v>3.7235990256823297</v>
      </c>
      <c r="AC4245">
        <v>-4.4823140014581444</v>
      </c>
    </row>
    <row r="4246" spans="1:29">
      <c r="A4246">
        <v>11</v>
      </c>
      <c r="B4246">
        <v>494</v>
      </c>
      <c r="C4246">
        <v>1996</v>
      </c>
      <c r="D4246">
        <v>99</v>
      </c>
      <c r="E4246">
        <v>99</v>
      </c>
      <c r="F4246">
        <v>99</v>
      </c>
      <c r="G4246">
        <v>99</v>
      </c>
      <c r="H4246">
        <v>99</v>
      </c>
      <c r="I4246">
        <v>99</v>
      </c>
      <c r="J4246">
        <v>999</v>
      </c>
      <c r="K4246">
        <v>99</v>
      </c>
      <c r="L4246">
        <v>99</v>
      </c>
      <c r="M4246">
        <v>99</v>
      </c>
      <c r="N4246">
        <v>130</v>
      </c>
      <c r="O4246">
        <v>99</v>
      </c>
      <c r="P4246">
        <v>9999</v>
      </c>
      <c r="Q4246">
        <v>2014</v>
      </c>
      <c r="R4246">
        <v>4353</v>
      </c>
      <c r="S4246">
        <v>3964</v>
      </c>
      <c r="T4246">
        <v>12.745306152325879</v>
      </c>
      <c r="U4246">
        <v>11.969161777654044</v>
      </c>
      <c r="V4246">
        <v>15.5267631518493</v>
      </c>
      <c r="W4246">
        <v>56.090312815338038</v>
      </c>
      <c r="X4246">
        <v>146.31343522443396</v>
      </c>
      <c r="Y4246">
        <v>123.00493912244436</v>
      </c>
      <c r="Z4246">
        <v>135.07580726538859</v>
      </c>
      <c r="AA4246">
        <v>2.9276371897460929</v>
      </c>
      <c r="AB4246">
        <v>3.9358397469472175</v>
      </c>
      <c r="AC4246">
        <v>-2.9567787062509119</v>
      </c>
    </row>
    <row r="4247" spans="1:29">
      <c r="A4247">
        <v>11</v>
      </c>
      <c r="B4247">
        <v>495</v>
      </c>
      <c r="C4247">
        <v>1996</v>
      </c>
      <c r="D4247">
        <v>99</v>
      </c>
      <c r="E4247">
        <v>99</v>
      </c>
      <c r="F4247">
        <v>99</v>
      </c>
      <c r="G4247">
        <v>99</v>
      </c>
      <c r="H4247">
        <v>99</v>
      </c>
      <c r="I4247">
        <v>99</v>
      </c>
      <c r="J4247">
        <v>999</v>
      </c>
      <c r="K4247">
        <v>99</v>
      </c>
      <c r="L4247">
        <v>99</v>
      </c>
      <c r="M4247">
        <v>99</v>
      </c>
      <c r="N4247">
        <v>140</v>
      </c>
      <c r="O4247">
        <v>99</v>
      </c>
      <c r="P4247">
        <v>9999</v>
      </c>
      <c r="Q4247">
        <v>1901</v>
      </c>
      <c r="R4247">
        <v>3987</v>
      </c>
      <c r="S4247">
        <v>3671.5</v>
      </c>
      <c r="T4247">
        <v>11.673681513742999</v>
      </c>
      <c r="U4247">
        <v>11.896849277134317</v>
      </c>
      <c r="V4247">
        <v>15.16002006521194</v>
      </c>
      <c r="W4247">
        <v>55.388260928775694</v>
      </c>
      <c r="X4247">
        <v>157.04881601934301</v>
      </c>
      <c r="Y4247">
        <v>133.48522698771012</v>
      </c>
      <c r="Z4247">
        <v>144.95590358164245</v>
      </c>
      <c r="AA4247">
        <v>2.88407938073646</v>
      </c>
      <c r="AB4247">
        <v>3.9402812290461271</v>
      </c>
      <c r="AC4247">
        <v>-6.3895827576711319</v>
      </c>
    </row>
    <row r="4248" spans="1:29">
      <c r="A4248">
        <v>11</v>
      </c>
      <c r="B4248">
        <v>496</v>
      </c>
      <c r="C4248">
        <v>1996</v>
      </c>
      <c r="D4248">
        <v>99</v>
      </c>
      <c r="E4248">
        <v>99</v>
      </c>
      <c r="F4248">
        <v>99</v>
      </c>
      <c r="G4248">
        <v>99</v>
      </c>
      <c r="H4248">
        <v>99</v>
      </c>
      <c r="I4248">
        <v>99</v>
      </c>
      <c r="J4248">
        <v>999</v>
      </c>
      <c r="K4248">
        <v>99</v>
      </c>
      <c r="L4248">
        <v>99</v>
      </c>
      <c r="M4248">
        <v>99</v>
      </c>
      <c r="N4248">
        <v>150</v>
      </c>
      <c r="O4248">
        <v>99</v>
      </c>
      <c r="P4248">
        <v>9999</v>
      </c>
      <c r="Q4248">
        <v>1741</v>
      </c>
      <c r="R4248">
        <v>3444.5</v>
      </c>
      <c r="S4248">
        <v>3263</v>
      </c>
      <c r="T4248">
        <v>10.085276140980126</v>
      </c>
      <c r="U4248">
        <v>11.302319320235242</v>
      </c>
      <c r="V4248">
        <v>14.275802003193496</v>
      </c>
      <c r="W4248">
        <v>54.665032178976389</v>
      </c>
      <c r="X4248">
        <v>167.86501696063635</v>
      </c>
      <c r="Y4248">
        <v>146.78742923501247</v>
      </c>
      <c r="Z4248">
        <v>154.95228317499243</v>
      </c>
      <c r="AA4248">
        <v>2.907996230199644</v>
      </c>
      <c r="AB4248">
        <v>4.1817386877758551</v>
      </c>
      <c r="AC4248">
        <v>-7.9120019948340898</v>
      </c>
    </row>
    <row r="4249" spans="1:29">
      <c r="A4249">
        <v>11</v>
      </c>
      <c r="B4249">
        <v>497</v>
      </c>
      <c r="C4249">
        <v>1996</v>
      </c>
      <c r="D4249">
        <v>99</v>
      </c>
      <c r="E4249">
        <v>99</v>
      </c>
      <c r="F4249">
        <v>99</v>
      </c>
      <c r="G4249">
        <v>99</v>
      </c>
      <c r="H4249">
        <v>99</v>
      </c>
      <c r="I4249">
        <v>99</v>
      </c>
      <c r="J4249">
        <v>999</v>
      </c>
      <c r="K4249">
        <v>99</v>
      </c>
      <c r="L4249">
        <v>99</v>
      </c>
      <c r="M4249">
        <v>99</v>
      </c>
      <c r="N4249">
        <v>160</v>
      </c>
      <c r="O4249">
        <v>99</v>
      </c>
      <c r="P4249">
        <v>9999</v>
      </c>
      <c r="Q4249">
        <v>1545</v>
      </c>
      <c r="R4249">
        <v>2904.75</v>
      </c>
      <c r="S4249">
        <v>2775.75</v>
      </c>
      <c r="T4249">
        <v>8.5049225926874783</v>
      </c>
      <c r="U4249">
        <v>10.239042339193702</v>
      </c>
      <c r="V4249">
        <v>13.570531026766503</v>
      </c>
      <c r="W4249">
        <v>53.691795010357559</v>
      </c>
      <c r="X4249">
        <v>178.75178670718762</v>
      </c>
      <c r="Y4249">
        <v>157.68778724502943</v>
      </c>
      <c r="Z4249">
        <v>165.0161577951902</v>
      </c>
      <c r="AA4249">
        <v>2.8825156045727276</v>
      </c>
      <c r="AB4249">
        <v>4.3428109367410732</v>
      </c>
      <c r="AC4249">
        <v>-11.715421828152405</v>
      </c>
    </row>
    <row r="4250" spans="1:29">
      <c r="A4250">
        <v>11</v>
      </c>
      <c r="B4250">
        <v>498</v>
      </c>
      <c r="C4250">
        <v>1996</v>
      </c>
      <c r="D4250">
        <v>99</v>
      </c>
      <c r="E4250">
        <v>99</v>
      </c>
      <c r="F4250">
        <v>99</v>
      </c>
      <c r="G4250">
        <v>99</v>
      </c>
      <c r="H4250">
        <v>99</v>
      </c>
      <c r="I4250">
        <v>99</v>
      </c>
      <c r="J4250">
        <v>999</v>
      </c>
      <c r="K4250">
        <v>99</v>
      </c>
      <c r="L4250">
        <v>99</v>
      </c>
      <c r="M4250">
        <v>99</v>
      </c>
      <c r="N4250">
        <v>170</v>
      </c>
      <c r="O4250">
        <v>99</v>
      </c>
      <c r="P4250">
        <v>9999</v>
      </c>
      <c r="Q4250">
        <v>1235</v>
      </c>
      <c r="R4250">
        <v>2186.5</v>
      </c>
      <c r="S4250">
        <v>2111.5</v>
      </c>
      <c r="T4250">
        <v>6.401932437872853</v>
      </c>
      <c r="U4250">
        <v>8.2550299984325459</v>
      </c>
      <c r="V4250">
        <v>12.81728790304139</v>
      </c>
      <c r="W4250">
        <v>52.507695950745912</v>
      </c>
      <c r="X4250">
        <v>189.46341419906832</v>
      </c>
      <c r="Y4250">
        <v>168.89494626114779</v>
      </c>
      <c r="Z4250">
        <v>174.89405635803911</v>
      </c>
      <c r="AA4250">
        <v>2.8662282224733104</v>
      </c>
      <c r="AB4250">
        <v>4.4433311845432142</v>
      </c>
      <c r="AC4250">
        <v>-6.5885009397620866</v>
      </c>
    </row>
    <row r="4251" spans="1:29">
      <c r="A4251">
        <v>11</v>
      </c>
      <c r="B4251">
        <v>499</v>
      </c>
      <c r="C4251">
        <v>1996</v>
      </c>
      <c r="D4251">
        <v>99</v>
      </c>
      <c r="E4251">
        <v>99</v>
      </c>
      <c r="F4251">
        <v>99</v>
      </c>
      <c r="G4251">
        <v>99</v>
      </c>
      <c r="H4251">
        <v>99</v>
      </c>
      <c r="I4251">
        <v>99</v>
      </c>
      <c r="J4251">
        <v>999</v>
      </c>
      <c r="K4251">
        <v>99</v>
      </c>
      <c r="L4251">
        <v>99</v>
      </c>
      <c r="M4251">
        <v>99</v>
      </c>
      <c r="N4251">
        <v>180</v>
      </c>
      <c r="O4251">
        <v>99</v>
      </c>
      <c r="P4251">
        <v>9999</v>
      </c>
      <c r="Q4251">
        <v>964</v>
      </c>
      <c r="R4251">
        <v>1544.5</v>
      </c>
      <c r="S4251">
        <v>1500.5</v>
      </c>
      <c r="T4251">
        <v>4.5221974160963292</v>
      </c>
      <c r="U4251">
        <v>6.2000598010452803</v>
      </c>
      <c r="V4251">
        <v>11.901586273875044</v>
      </c>
      <c r="W4251">
        <v>51.442852382539137</v>
      </c>
      <c r="X4251">
        <v>200.26242070296621</v>
      </c>
      <c r="Y4251">
        <v>179.57895759145319</v>
      </c>
      <c r="Z4251">
        <v>184.84485171609435</v>
      </c>
      <c r="AA4251">
        <v>2.8394389437482506</v>
      </c>
      <c r="AB4251">
        <v>4.6922784695131883</v>
      </c>
      <c r="AC4251">
        <v>-7.9032526318875744</v>
      </c>
    </row>
    <row r="4252" spans="1:29">
      <c r="A4252">
        <v>11</v>
      </c>
      <c r="B4252">
        <v>500</v>
      </c>
      <c r="C4252">
        <v>1996</v>
      </c>
      <c r="D4252">
        <v>99</v>
      </c>
      <c r="E4252">
        <v>99</v>
      </c>
      <c r="F4252">
        <v>99</v>
      </c>
      <c r="G4252">
        <v>99</v>
      </c>
      <c r="H4252">
        <v>99</v>
      </c>
      <c r="I4252">
        <v>99</v>
      </c>
      <c r="J4252">
        <v>999</v>
      </c>
      <c r="K4252">
        <v>99</v>
      </c>
      <c r="L4252">
        <v>99</v>
      </c>
      <c r="M4252">
        <v>99</v>
      </c>
      <c r="N4252">
        <v>190</v>
      </c>
      <c r="O4252">
        <v>99</v>
      </c>
      <c r="P4252">
        <v>9999</v>
      </c>
      <c r="Q4252">
        <v>712</v>
      </c>
      <c r="R4252">
        <v>1036</v>
      </c>
      <c r="S4252">
        <v>1007</v>
      </c>
      <c r="T4252">
        <v>3.0333418731471657</v>
      </c>
      <c r="U4252">
        <v>4.3777664577832711</v>
      </c>
      <c r="V4252">
        <v>11.15057915057915</v>
      </c>
      <c r="W4252">
        <v>50.538232373386286</v>
      </c>
      <c r="X4252">
        <v>210.69117407145504</v>
      </c>
      <c r="Y4252">
        <v>189.03416988417021</v>
      </c>
      <c r="Z4252">
        <v>194.47805362462796</v>
      </c>
      <c r="AA4252">
        <v>2.8558473238955076</v>
      </c>
      <c r="AB4252">
        <v>6.4258259685412558</v>
      </c>
      <c r="AC4252">
        <v>-3.0866682667132301</v>
      </c>
    </row>
    <row r="4253" spans="1:29">
      <c r="A4253">
        <v>11</v>
      </c>
      <c r="B4253">
        <v>501</v>
      </c>
      <c r="C4253">
        <v>1996</v>
      </c>
      <c r="D4253">
        <v>99</v>
      </c>
      <c r="E4253">
        <v>99</v>
      </c>
      <c r="F4253">
        <v>99</v>
      </c>
      <c r="G4253">
        <v>99</v>
      </c>
      <c r="H4253">
        <v>99</v>
      </c>
      <c r="I4253">
        <v>99</v>
      </c>
      <c r="J4253">
        <v>999</v>
      </c>
      <c r="K4253">
        <v>99</v>
      </c>
      <c r="L4253">
        <v>99</v>
      </c>
      <c r="M4253">
        <v>99</v>
      </c>
      <c r="N4253">
        <v>200</v>
      </c>
      <c r="O4253">
        <v>99</v>
      </c>
      <c r="P4253">
        <v>9999</v>
      </c>
      <c r="Q4253">
        <v>452</v>
      </c>
      <c r="R4253">
        <v>614.25</v>
      </c>
      <c r="S4253">
        <v>600.25</v>
      </c>
      <c r="T4253">
        <v>1.798484793031512</v>
      </c>
      <c r="U4253">
        <v>2.7451053765413791</v>
      </c>
      <c r="V4253">
        <v>10.275946275946277</v>
      </c>
      <c r="W4253">
        <v>49.785922532278207</v>
      </c>
      <c r="X4253">
        <v>221.63169682129595</v>
      </c>
      <c r="Y4253">
        <v>199.92234432234437</v>
      </c>
      <c r="Z4253">
        <v>204.58525614327368</v>
      </c>
      <c r="AA4253">
        <v>2.8123494101561954</v>
      </c>
      <c r="AB4253">
        <v>8.2390183499904985</v>
      </c>
      <c r="AC4253">
        <v>-3.9287642112992822</v>
      </c>
    </row>
    <row r="4254" spans="1:29">
      <c r="A4254">
        <v>11</v>
      </c>
      <c r="B4254">
        <v>502</v>
      </c>
      <c r="C4254">
        <v>1996</v>
      </c>
      <c r="D4254">
        <v>99</v>
      </c>
      <c r="E4254">
        <v>99</v>
      </c>
      <c r="F4254">
        <v>99</v>
      </c>
      <c r="G4254">
        <v>99</v>
      </c>
      <c r="H4254">
        <v>99</v>
      </c>
      <c r="I4254">
        <v>99</v>
      </c>
      <c r="J4254">
        <v>999</v>
      </c>
      <c r="K4254">
        <v>99</v>
      </c>
      <c r="L4254">
        <v>99</v>
      </c>
      <c r="M4254">
        <v>99</v>
      </c>
      <c r="N4254">
        <v>210</v>
      </c>
      <c r="O4254">
        <v>99</v>
      </c>
      <c r="P4254">
        <v>9999</v>
      </c>
      <c r="Q4254">
        <v>265</v>
      </c>
      <c r="R4254">
        <v>319</v>
      </c>
      <c r="S4254">
        <v>314</v>
      </c>
      <c r="T4254">
        <v>0.93401163854627989</v>
      </c>
      <c r="U4254">
        <v>1.5069519162220275</v>
      </c>
      <c r="V4254">
        <v>11.473354231974922</v>
      </c>
      <c r="W4254">
        <v>48.356687898089184</v>
      </c>
      <c r="X4254">
        <v>232.60222050897141</v>
      </c>
      <c r="Y4254">
        <v>211.3275862068966</v>
      </c>
      <c r="Z4254">
        <v>214.69267515923568</v>
      </c>
      <c r="AA4254">
        <v>2.831950978871236</v>
      </c>
      <c r="AB4254">
        <v>7.2579960200756082</v>
      </c>
      <c r="AC4254">
        <v>-0.75270012603277936</v>
      </c>
    </row>
    <row r="4255" spans="1:29">
      <c r="A4255">
        <v>11</v>
      </c>
      <c r="B4255">
        <v>503</v>
      </c>
      <c r="C4255">
        <v>1996</v>
      </c>
      <c r="D4255">
        <v>99</v>
      </c>
      <c r="E4255">
        <v>99</v>
      </c>
      <c r="F4255">
        <v>99</v>
      </c>
      <c r="G4255">
        <v>99</v>
      </c>
      <c r="H4255">
        <v>99</v>
      </c>
      <c r="I4255">
        <v>99</v>
      </c>
      <c r="J4255">
        <v>999</v>
      </c>
      <c r="K4255">
        <v>99</v>
      </c>
      <c r="L4255">
        <v>99</v>
      </c>
      <c r="M4255">
        <v>99</v>
      </c>
      <c r="N4255">
        <v>220</v>
      </c>
      <c r="O4255">
        <v>99</v>
      </c>
      <c r="P4255">
        <v>9999</v>
      </c>
      <c r="Q4255">
        <v>160</v>
      </c>
      <c r="R4255">
        <v>190</v>
      </c>
      <c r="S4255">
        <v>190</v>
      </c>
      <c r="T4255">
        <v>0.55630787248837987</v>
      </c>
      <c r="U4255">
        <v>0.95329375627193469</v>
      </c>
      <c r="V4255">
        <v>8.7631578947368443</v>
      </c>
      <c r="W4255">
        <v>48.663157894736841</v>
      </c>
      <c r="X4255">
        <v>243.17500142555744</v>
      </c>
      <c r="Y4255">
        <v>224.45052631578943</v>
      </c>
      <c r="Z4255">
        <v>224.45052631578943</v>
      </c>
      <c r="AA4255">
        <v>2.861205991012846</v>
      </c>
      <c r="AB4255">
        <v>10.440417945168967</v>
      </c>
      <c r="AC4255">
        <v>5.3179848240764276</v>
      </c>
    </row>
    <row r="4256" spans="1:29">
      <c r="A4256">
        <v>11</v>
      </c>
      <c r="B4256">
        <v>504</v>
      </c>
      <c r="C4256">
        <v>1996</v>
      </c>
      <c r="D4256">
        <v>99</v>
      </c>
      <c r="E4256">
        <v>99</v>
      </c>
      <c r="F4256">
        <v>99</v>
      </c>
      <c r="G4256">
        <v>99</v>
      </c>
      <c r="H4256">
        <v>99</v>
      </c>
      <c r="I4256">
        <v>99</v>
      </c>
      <c r="J4256">
        <v>999</v>
      </c>
      <c r="K4256">
        <v>99</v>
      </c>
      <c r="L4256">
        <v>99</v>
      </c>
      <c r="M4256">
        <v>99</v>
      </c>
      <c r="N4256">
        <v>230</v>
      </c>
      <c r="O4256">
        <v>99</v>
      </c>
      <c r="P4256">
        <v>9999</v>
      </c>
      <c r="Q4256">
        <v>119</v>
      </c>
      <c r="R4256">
        <v>150</v>
      </c>
      <c r="S4256">
        <v>147</v>
      </c>
      <c r="T4256">
        <v>0.43919042564872074</v>
      </c>
      <c r="U4256">
        <v>0.80368831530673457</v>
      </c>
      <c r="V4256">
        <v>9.0266666666666691</v>
      </c>
      <c r="W4256">
        <v>48.986394557823125</v>
      </c>
      <c r="X4256">
        <v>264.79523293607798</v>
      </c>
      <c r="Y4256">
        <v>239.68666666666672</v>
      </c>
      <c r="Z4256">
        <v>244.57823129251705</v>
      </c>
      <c r="AA4256">
        <v>15.450465140640294</v>
      </c>
      <c r="AB4256">
        <v>14.96003128273394</v>
      </c>
      <c r="AC4256">
        <v>22.357904262879355</v>
      </c>
    </row>
    <row r="4257" spans="1:39">
      <c r="A4257">
        <v>12</v>
      </c>
      <c r="B4257">
        <v>1</v>
      </c>
      <c r="C4257">
        <v>2023</v>
      </c>
      <c r="D4257">
        <v>99</v>
      </c>
      <c r="E4257">
        <v>99</v>
      </c>
      <c r="F4257">
        <v>99</v>
      </c>
      <c r="G4257">
        <v>99</v>
      </c>
      <c r="H4257">
        <v>99</v>
      </c>
      <c r="I4257">
        <v>99</v>
      </c>
      <c r="J4257">
        <v>999</v>
      </c>
      <c r="K4257">
        <v>0</v>
      </c>
      <c r="L4257">
        <v>99</v>
      </c>
      <c r="M4257">
        <v>99</v>
      </c>
      <c r="N4257">
        <v>99</v>
      </c>
      <c r="O4257">
        <v>99</v>
      </c>
      <c r="P4257">
        <v>9999</v>
      </c>
      <c r="Q4257">
        <v>582</v>
      </c>
      <c r="R4257">
        <v>19266</v>
      </c>
      <c r="S4257">
        <v>19263</v>
      </c>
      <c r="T4257">
        <v>64.15584415584415</v>
      </c>
      <c r="U4257">
        <v>63.28616921265769</v>
      </c>
      <c r="V4257">
        <v>5.7441087926917884</v>
      </c>
      <c r="W4257">
        <v>59.32456003737736</v>
      </c>
      <c r="X4257">
        <v>165.47192585437011</v>
      </c>
      <c r="Y4257">
        <v>152.70515415758251</v>
      </c>
      <c r="Z4257">
        <v>152.72893630275578</v>
      </c>
      <c r="AA4257">
        <v>29.937437587132756</v>
      </c>
      <c r="AB4257">
        <v>4.3302205343672604</v>
      </c>
      <c r="AC4257">
        <v>-37.584238304809809</v>
      </c>
      <c r="AD4257">
        <v>505</v>
      </c>
      <c r="AE4257">
        <v>1</v>
      </c>
      <c r="AF4257">
        <v>0</v>
      </c>
      <c r="AG4257">
        <v>57</v>
      </c>
      <c r="AH4257">
        <v>1602</v>
      </c>
      <c r="AI4257">
        <v>206</v>
      </c>
      <c r="AJ4257">
        <v>464</v>
      </c>
      <c r="AK4257">
        <v>73</v>
      </c>
      <c r="AL4257">
        <v>248</v>
      </c>
      <c r="AM4257">
        <v>48</v>
      </c>
    </row>
    <row r="4258" spans="1:39">
      <c r="A4258">
        <v>12</v>
      </c>
      <c r="B4258">
        <v>2</v>
      </c>
      <c r="C4258">
        <v>2023</v>
      </c>
      <c r="D4258">
        <v>99</v>
      </c>
      <c r="E4258">
        <v>99</v>
      </c>
      <c r="F4258">
        <v>99</v>
      </c>
      <c r="G4258">
        <v>99</v>
      </c>
      <c r="H4258">
        <v>99</v>
      </c>
      <c r="I4258">
        <v>99</v>
      </c>
      <c r="J4258">
        <v>999</v>
      </c>
      <c r="K4258">
        <v>2</v>
      </c>
      <c r="L4258">
        <v>99</v>
      </c>
      <c r="M4258">
        <v>99</v>
      </c>
      <c r="N4258">
        <v>99</v>
      </c>
      <c r="O4258">
        <v>99</v>
      </c>
      <c r="P4258">
        <v>9999</v>
      </c>
      <c r="Q4258">
        <v>234</v>
      </c>
      <c r="R4258">
        <v>10701</v>
      </c>
      <c r="S4258">
        <v>10701</v>
      </c>
      <c r="T4258">
        <v>35.634365634365629</v>
      </c>
      <c r="U4258">
        <v>36.471264646966659</v>
      </c>
      <c r="V4258">
        <v>6.3482852069900009</v>
      </c>
      <c r="W4258">
        <v>58.525838706662938</v>
      </c>
      <c r="X4258">
        <v>171.65687474859473</v>
      </c>
      <c r="Y4258">
        <v>158.43929539295419</v>
      </c>
      <c r="Z4258">
        <v>158.43929539295419</v>
      </c>
      <c r="AA4258">
        <v>32.540128994528537</v>
      </c>
      <c r="AB4258">
        <v>5.2678743793267717</v>
      </c>
      <c r="AC4258">
        <v>-40.300220442445799</v>
      </c>
      <c r="AD4258">
        <v>406</v>
      </c>
      <c r="AE4258">
        <v>0</v>
      </c>
      <c r="AF4258">
        <v>0</v>
      </c>
      <c r="AG4258">
        <v>85</v>
      </c>
      <c r="AH4258">
        <v>568</v>
      </c>
      <c r="AI4258">
        <v>115</v>
      </c>
      <c r="AJ4258">
        <v>133</v>
      </c>
      <c r="AK4258">
        <v>168</v>
      </c>
      <c r="AL4258">
        <v>94</v>
      </c>
      <c r="AM4258">
        <v>20</v>
      </c>
    </row>
    <row r="4259" spans="1:39">
      <c r="A4259">
        <v>12</v>
      </c>
      <c r="B4259">
        <v>3</v>
      </c>
      <c r="C4259">
        <v>2023</v>
      </c>
      <c r="D4259">
        <v>99</v>
      </c>
      <c r="E4259">
        <v>99</v>
      </c>
      <c r="F4259">
        <v>99</v>
      </c>
      <c r="G4259">
        <v>99</v>
      </c>
      <c r="H4259">
        <v>99</v>
      </c>
      <c r="I4259">
        <v>99</v>
      </c>
      <c r="J4259">
        <v>999</v>
      </c>
      <c r="K4259">
        <v>4</v>
      </c>
      <c r="L4259">
        <v>99</v>
      </c>
      <c r="M4259">
        <v>99</v>
      </c>
      <c r="N4259">
        <v>99</v>
      </c>
      <c r="O4259">
        <v>99</v>
      </c>
      <c r="P4259">
        <v>9999</v>
      </c>
      <c r="Q4259">
        <v>10</v>
      </c>
      <c r="R4259">
        <v>63</v>
      </c>
      <c r="S4259">
        <v>63</v>
      </c>
      <c r="T4259">
        <v>0.20979020979020976</v>
      </c>
      <c r="U4259">
        <v>0.242566140375676</v>
      </c>
      <c r="V4259">
        <v>9.0793650793650755</v>
      </c>
      <c r="W4259">
        <v>50.936507936507937</v>
      </c>
      <c r="X4259">
        <v>193.92078969543755</v>
      </c>
      <c r="Y4259">
        <v>178.98888888888891</v>
      </c>
      <c r="Z4259">
        <v>178.98888888888891</v>
      </c>
      <c r="AA4259">
        <v>53.503677699171881</v>
      </c>
      <c r="AB4259">
        <v>4.7471729795275124</v>
      </c>
      <c r="AC4259">
        <v>-25.639209954790328</v>
      </c>
      <c r="AD4259">
        <v>0</v>
      </c>
      <c r="AE4259">
        <v>0</v>
      </c>
      <c r="AF4259">
        <v>0</v>
      </c>
      <c r="AG4259">
        <v>1</v>
      </c>
      <c r="AH4259">
        <v>5</v>
      </c>
      <c r="AI4259">
        <v>0</v>
      </c>
      <c r="AJ4259">
        <v>2</v>
      </c>
      <c r="AK4259">
        <v>0</v>
      </c>
      <c r="AL4259">
        <v>0</v>
      </c>
      <c r="AM4259">
        <v>0</v>
      </c>
    </row>
    <row r="4260" spans="1:39">
      <c r="A4260">
        <v>12</v>
      </c>
      <c r="B4260">
        <v>4</v>
      </c>
      <c r="C4260">
        <v>2022</v>
      </c>
      <c r="D4260">
        <v>99</v>
      </c>
      <c r="E4260">
        <v>99</v>
      </c>
      <c r="F4260">
        <v>99</v>
      </c>
      <c r="G4260">
        <v>99</v>
      </c>
      <c r="H4260">
        <v>99</v>
      </c>
      <c r="I4260">
        <v>99</v>
      </c>
      <c r="J4260">
        <v>999</v>
      </c>
      <c r="K4260">
        <v>0</v>
      </c>
      <c r="L4260">
        <v>99</v>
      </c>
      <c r="M4260">
        <v>99</v>
      </c>
      <c r="N4260">
        <v>99</v>
      </c>
      <c r="O4260">
        <v>99</v>
      </c>
      <c r="P4260">
        <v>9999</v>
      </c>
      <c r="Q4260">
        <v>909</v>
      </c>
      <c r="R4260">
        <v>31066</v>
      </c>
      <c r="S4260">
        <v>31058</v>
      </c>
      <c r="T4260">
        <v>98.422253199847972</v>
      </c>
      <c r="U4260">
        <v>98.378965994430246</v>
      </c>
      <c r="V4260">
        <v>14.943282044679073</v>
      </c>
      <c r="W4260">
        <v>58.987378453216557</v>
      </c>
      <c r="X4260">
        <v>167.35632291338811</v>
      </c>
      <c r="Y4260">
        <v>154.4275944762766</v>
      </c>
      <c r="Z4260">
        <v>154.46737233563036</v>
      </c>
      <c r="AA4260">
        <v>30.795259933467392</v>
      </c>
      <c r="AB4260">
        <v>4.6931987088204012</v>
      </c>
      <c r="AC4260">
        <v>-41.236367397210358</v>
      </c>
      <c r="AD4260">
        <v>913</v>
      </c>
      <c r="AE4260">
        <v>0</v>
      </c>
      <c r="AF4260">
        <v>0</v>
      </c>
      <c r="AG4260">
        <v>110</v>
      </c>
      <c r="AH4260">
        <v>2294</v>
      </c>
      <c r="AI4260">
        <v>277</v>
      </c>
      <c r="AJ4260">
        <v>757</v>
      </c>
      <c r="AK4260">
        <v>195</v>
      </c>
      <c r="AL4260">
        <v>325</v>
      </c>
      <c r="AM4260">
        <v>117</v>
      </c>
    </row>
    <row r="4261" spans="1:39">
      <c r="A4261">
        <v>12</v>
      </c>
      <c r="B4261">
        <v>5</v>
      </c>
      <c r="C4261">
        <v>2022</v>
      </c>
      <c r="D4261">
        <v>99</v>
      </c>
      <c r="E4261">
        <v>99</v>
      </c>
      <c r="F4261">
        <v>99</v>
      </c>
      <c r="G4261">
        <v>99</v>
      </c>
      <c r="H4261">
        <v>99</v>
      </c>
      <c r="I4261">
        <v>99</v>
      </c>
      <c r="J4261">
        <v>999</v>
      </c>
      <c r="K4261">
        <v>2</v>
      </c>
      <c r="L4261">
        <v>99</v>
      </c>
      <c r="M4261">
        <v>99</v>
      </c>
      <c r="N4261">
        <v>99</v>
      </c>
      <c r="O4261">
        <v>99</v>
      </c>
      <c r="P4261">
        <v>9999</v>
      </c>
      <c r="Q4261">
        <v>40</v>
      </c>
      <c r="R4261">
        <v>327</v>
      </c>
      <c r="S4261">
        <v>327</v>
      </c>
      <c r="T4261">
        <v>1.0359903687745535</v>
      </c>
      <c r="U4261">
        <v>1.0467021008294062</v>
      </c>
      <c r="V4261">
        <v>14.541284403669723</v>
      </c>
      <c r="W4261">
        <v>58.354740061162097</v>
      </c>
      <c r="X4261">
        <v>169.1148064581327</v>
      </c>
      <c r="Y4261">
        <v>156.09296636085625</v>
      </c>
      <c r="Z4261">
        <v>156.09296636085625</v>
      </c>
      <c r="AA4261">
        <v>28.855220899481974</v>
      </c>
      <c r="AB4261">
        <v>4.8717026496012492</v>
      </c>
      <c r="AC4261">
        <v>-29.583336258947757</v>
      </c>
      <c r="AD4261">
        <v>15</v>
      </c>
      <c r="AE4261">
        <v>0</v>
      </c>
      <c r="AF4261">
        <v>0</v>
      </c>
      <c r="AG4261">
        <v>6</v>
      </c>
      <c r="AH4261">
        <v>12</v>
      </c>
      <c r="AI4261">
        <v>3</v>
      </c>
      <c r="AJ4261">
        <v>1</v>
      </c>
      <c r="AK4261">
        <v>5</v>
      </c>
      <c r="AL4261">
        <v>2</v>
      </c>
      <c r="AM4261">
        <v>0</v>
      </c>
    </row>
    <row r="4262" spans="1:39">
      <c r="A4262">
        <v>12</v>
      </c>
      <c r="B4262">
        <v>6</v>
      </c>
      <c r="C4262">
        <v>2022</v>
      </c>
      <c r="D4262">
        <v>99</v>
      </c>
      <c r="E4262">
        <v>99</v>
      </c>
      <c r="F4262">
        <v>99</v>
      </c>
      <c r="G4262">
        <v>99</v>
      </c>
      <c r="H4262">
        <v>99</v>
      </c>
      <c r="I4262">
        <v>99</v>
      </c>
      <c r="J4262">
        <v>999</v>
      </c>
      <c r="K4262">
        <v>4</v>
      </c>
      <c r="L4262">
        <v>99</v>
      </c>
      <c r="M4262">
        <v>99</v>
      </c>
      <c r="N4262">
        <v>99</v>
      </c>
      <c r="O4262">
        <v>99</v>
      </c>
      <c r="P4262">
        <v>9999</v>
      </c>
      <c r="Q4262">
        <v>17</v>
      </c>
      <c r="R4262">
        <v>171</v>
      </c>
      <c r="S4262">
        <v>171</v>
      </c>
      <c r="T4262">
        <v>0.54175643137751883</v>
      </c>
      <c r="U4262">
        <v>0.57433190474032225</v>
      </c>
      <c r="V4262">
        <v>10.929824561403512</v>
      </c>
      <c r="W4262">
        <v>52.011695906432749</v>
      </c>
      <c r="X4262">
        <v>177.44882248959348</v>
      </c>
      <c r="Y4262">
        <v>163.78526315789478</v>
      </c>
      <c r="Z4262">
        <v>163.78526315789478</v>
      </c>
      <c r="AA4262">
        <v>46.620171315308752</v>
      </c>
      <c r="AB4262">
        <v>6.9239716690356996</v>
      </c>
      <c r="AC4262">
        <v>-59.881725310646914</v>
      </c>
      <c r="AD4262">
        <v>1</v>
      </c>
      <c r="AE4262">
        <v>0</v>
      </c>
      <c r="AF4262">
        <v>0</v>
      </c>
      <c r="AG4262">
        <v>1</v>
      </c>
      <c r="AH4262">
        <v>7</v>
      </c>
      <c r="AI4262">
        <v>0</v>
      </c>
      <c r="AJ4262">
        <v>10</v>
      </c>
      <c r="AK4262">
        <v>0</v>
      </c>
      <c r="AL4262">
        <v>0</v>
      </c>
      <c r="AM4262">
        <v>1</v>
      </c>
    </row>
    <row r="4263" spans="1:39">
      <c r="A4263">
        <v>12</v>
      </c>
      <c r="B4263">
        <v>7</v>
      </c>
      <c r="C4263">
        <v>2021</v>
      </c>
      <c r="D4263">
        <v>99</v>
      </c>
      <c r="E4263">
        <v>99</v>
      </c>
      <c r="F4263">
        <v>99</v>
      </c>
      <c r="G4263">
        <v>99</v>
      </c>
      <c r="H4263">
        <v>99</v>
      </c>
      <c r="I4263">
        <v>99</v>
      </c>
      <c r="J4263">
        <v>999</v>
      </c>
      <c r="K4263">
        <v>0</v>
      </c>
      <c r="L4263">
        <v>99</v>
      </c>
      <c r="M4263">
        <v>99</v>
      </c>
      <c r="N4263">
        <v>99</v>
      </c>
      <c r="O4263">
        <v>99</v>
      </c>
      <c r="P4263">
        <v>9999</v>
      </c>
      <c r="Q4263">
        <v>863</v>
      </c>
      <c r="R4263">
        <v>31676</v>
      </c>
      <c r="S4263">
        <v>31678</v>
      </c>
      <c r="T4263">
        <v>99.513053312808239</v>
      </c>
      <c r="U4263">
        <v>99.452841334872815</v>
      </c>
      <c r="V4263">
        <v>15.027686576587948</v>
      </c>
      <c r="W4263">
        <v>59.066197360944528</v>
      </c>
      <c r="X4263">
        <v>166.57610534450916</v>
      </c>
      <c r="Y4263">
        <v>153.75839910342225</v>
      </c>
      <c r="Z4263">
        <v>153.74869152092953</v>
      </c>
      <c r="AA4263">
        <v>30.109231482036055</v>
      </c>
      <c r="AB4263">
        <v>4.5673201843873157</v>
      </c>
      <c r="AC4263">
        <v>-40.470451718078174</v>
      </c>
      <c r="AD4263">
        <v>1073</v>
      </c>
      <c r="AE4263">
        <v>1</v>
      </c>
      <c r="AF4263">
        <v>0</v>
      </c>
      <c r="AG4263">
        <v>118</v>
      </c>
      <c r="AH4263">
        <v>2561</v>
      </c>
      <c r="AI4263">
        <v>313</v>
      </c>
      <c r="AJ4263">
        <v>445</v>
      </c>
      <c r="AK4263">
        <v>168</v>
      </c>
      <c r="AL4263">
        <v>301</v>
      </c>
      <c r="AM4263">
        <v>97</v>
      </c>
    </row>
    <row r="4264" spans="1:39">
      <c r="A4264">
        <v>12</v>
      </c>
      <c r="B4264">
        <v>8</v>
      </c>
      <c r="C4264">
        <v>2021</v>
      </c>
      <c r="D4264">
        <v>99</v>
      </c>
      <c r="E4264">
        <v>99</v>
      </c>
      <c r="F4264">
        <v>99</v>
      </c>
      <c r="G4264">
        <v>99</v>
      </c>
      <c r="H4264">
        <v>99</v>
      </c>
      <c r="I4264">
        <v>99</v>
      </c>
      <c r="J4264">
        <v>999</v>
      </c>
      <c r="K4264">
        <v>2</v>
      </c>
      <c r="L4264">
        <v>99</v>
      </c>
      <c r="M4264">
        <v>99</v>
      </c>
      <c r="N4264">
        <v>99</v>
      </c>
      <c r="O4264">
        <v>99</v>
      </c>
      <c r="P4264">
        <v>9999</v>
      </c>
    </row>
    <row r="4265" spans="1:39">
      <c r="A4265">
        <v>12</v>
      </c>
      <c r="B4265">
        <v>9</v>
      </c>
      <c r="C4265">
        <v>2021</v>
      </c>
      <c r="D4265">
        <v>99</v>
      </c>
      <c r="E4265">
        <v>99</v>
      </c>
      <c r="F4265">
        <v>99</v>
      </c>
      <c r="G4265">
        <v>99</v>
      </c>
      <c r="H4265">
        <v>99</v>
      </c>
      <c r="I4265">
        <v>99</v>
      </c>
      <c r="J4265">
        <v>999</v>
      </c>
      <c r="K4265">
        <v>4</v>
      </c>
      <c r="L4265">
        <v>99</v>
      </c>
      <c r="M4265">
        <v>99</v>
      </c>
      <c r="N4265">
        <v>99</v>
      </c>
      <c r="O4265">
        <v>99</v>
      </c>
      <c r="P4265">
        <v>9999</v>
      </c>
      <c r="Q4265">
        <v>16</v>
      </c>
      <c r="R4265">
        <v>155</v>
      </c>
      <c r="S4265">
        <v>155</v>
      </c>
      <c r="T4265">
        <v>0.48694668719173129</v>
      </c>
      <c r="U4265">
        <v>0.54715866512717781</v>
      </c>
      <c r="V4265">
        <v>11.135483870967745</v>
      </c>
      <c r="W4265">
        <v>52.43225806451612</v>
      </c>
      <c r="X4265">
        <v>187.29745220703879</v>
      </c>
      <c r="Y4265">
        <v>172.8755483870967</v>
      </c>
      <c r="Z4265">
        <v>172.8755483870967</v>
      </c>
      <c r="AA4265">
        <v>47.308461919781266</v>
      </c>
      <c r="AB4265">
        <v>6.8467268891561135</v>
      </c>
      <c r="AC4265">
        <v>-63.959399887246093</v>
      </c>
      <c r="AD4265">
        <v>3</v>
      </c>
      <c r="AE4265">
        <v>0</v>
      </c>
      <c r="AF4265">
        <v>0</v>
      </c>
      <c r="AG4265">
        <v>4</v>
      </c>
      <c r="AH4265">
        <v>6</v>
      </c>
      <c r="AI4265">
        <v>1</v>
      </c>
      <c r="AJ4265">
        <v>7</v>
      </c>
      <c r="AK4265">
        <v>0</v>
      </c>
      <c r="AL4265">
        <v>0</v>
      </c>
      <c r="AM4265">
        <v>0</v>
      </c>
    </row>
    <row r="4266" spans="1:39">
      <c r="A4266">
        <v>12</v>
      </c>
      <c r="B4266">
        <v>10</v>
      </c>
      <c r="C4266">
        <v>2020</v>
      </c>
      <c r="D4266">
        <v>99</v>
      </c>
      <c r="E4266">
        <v>99</v>
      </c>
      <c r="F4266">
        <v>99</v>
      </c>
      <c r="G4266">
        <v>99</v>
      </c>
      <c r="H4266">
        <v>99</v>
      </c>
      <c r="I4266">
        <v>99</v>
      </c>
      <c r="J4266">
        <v>999</v>
      </c>
      <c r="K4266">
        <v>0</v>
      </c>
      <c r="L4266">
        <v>99</v>
      </c>
      <c r="M4266">
        <v>99</v>
      </c>
      <c r="N4266">
        <v>99</v>
      </c>
      <c r="O4266">
        <v>99</v>
      </c>
      <c r="P4266">
        <v>9999</v>
      </c>
      <c r="Q4266">
        <v>820</v>
      </c>
      <c r="R4266">
        <v>32023</v>
      </c>
      <c r="S4266">
        <v>32023</v>
      </c>
      <c r="T4266">
        <v>99.407090085056183</v>
      </c>
      <c r="U4266">
        <v>99.313885767546694</v>
      </c>
      <c r="V4266">
        <v>15.093464072697754</v>
      </c>
      <c r="W4266">
        <v>59.187958654716915</v>
      </c>
      <c r="X4266">
        <v>164.88492476747444</v>
      </c>
      <c r="Y4266">
        <v>152.18878556037893</v>
      </c>
      <c r="Z4266">
        <v>152.18878556037893</v>
      </c>
      <c r="AA4266">
        <v>30.535321725310599</v>
      </c>
      <c r="AB4266">
        <v>4.5676027218227615</v>
      </c>
      <c r="AC4266">
        <v>-42.682869785736763</v>
      </c>
      <c r="AD4266">
        <v>1267</v>
      </c>
      <c r="AE4266">
        <v>0</v>
      </c>
      <c r="AF4266">
        <v>0</v>
      </c>
      <c r="AG4266">
        <v>98</v>
      </c>
      <c r="AH4266">
        <v>3077</v>
      </c>
      <c r="AI4266">
        <v>442</v>
      </c>
      <c r="AJ4266">
        <v>478</v>
      </c>
      <c r="AK4266">
        <v>269</v>
      </c>
      <c r="AL4266">
        <v>371</v>
      </c>
      <c r="AM4266">
        <v>89</v>
      </c>
    </row>
    <row r="4267" spans="1:39">
      <c r="A4267">
        <v>12</v>
      </c>
      <c r="B4267">
        <v>11</v>
      </c>
      <c r="C4267">
        <v>2020</v>
      </c>
      <c r="D4267">
        <v>99</v>
      </c>
      <c r="E4267">
        <v>99</v>
      </c>
      <c r="F4267">
        <v>99</v>
      </c>
      <c r="G4267">
        <v>99</v>
      </c>
      <c r="H4267">
        <v>99</v>
      </c>
      <c r="I4267">
        <v>99</v>
      </c>
      <c r="J4267">
        <v>999</v>
      </c>
      <c r="K4267">
        <v>2</v>
      </c>
      <c r="L4267">
        <v>99</v>
      </c>
      <c r="M4267">
        <v>99</v>
      </c>
      <c r="N4267">
        <v>99</v>
      </c>
      <c r="O4267">
        <v>99</v>
      </c>
      <c r="P4267">
        <v>9999</v>
      </c>
    </row>
    <row r="4268" spans="1:39">
      <c r="A4268">
        <v>12</v>
      </c>
      <c r="B4268">
        <v>12</v>
      </c>
      <c r="C4268">
        <v>2020</v>
      </c>
      <c r="D4268">
        <v>99</v>
      </c>
      <c r="E4268">
        <v>99</v>
      </c>
      <c r="F4268">
        <v>99</v>
      </c>
      <c r="G4268">
        <v>99</v>
      </c>
      <c r="H4268">
        <v>99</v>
      </c>
      <c r="I4268">
        <v>99</v>
      </c>
      <c r="J4268">
        <v>999</v>
      </c>
      <c r="K4268">
        <v>4</v>
      </c>
      <c r="L4268">
        <v>99</v>
      </c>
      <c r="M4268">
        <v>99</v>
      </c>
      <c r="N4268">
        <v>99</v>
      </c>
      <c r="O4268">
        <v>99</v>
      </c>
      <c r="P4268">
        <v>9999</v>
      </c>
      <c r="Q4268">
        <v>14</v>
      </c>
      <c r="R4268">
        <v>191</v>
      </c>
      <c r="S4268">
        <v>191</v>
      </c>
      <c r="T4268">
        <v>0.5929099149438134</v>
      </c>
      <c r="U4268">
        <v>0.68611423245330083</v>
      </c>
      <c r="V4268">
        <v>11.282722513089007</v>
      </c>
      <c r="W4268">
        <v>52.172774869109936</v>
      </c>
      <c r="X4268">
        <v>190.98358981922144</v>
      </c>
      <c r="Y4268">
        <v>176.27785340314139</v>
      </c>
      <c r="Z4268">
        <v>176.27785340314139</v>
      </c>
      <c r="AA4268">
        <v>41.990111090869377</v>
      </c>
      <c r="AB4268">
        <v>6.1479568944076011</v>
      </c>
      <c r="AC4268">
        <v>-14.498115783542255</v>
      </c>
      <c r="AD4268">
        <v>2</v>
      </c>
      <c r="AE4268">
        <v>0</v>
      </c>
      <c r="AF4268">
        <v>0</v>
      </c>
      <c r="AG4268">
        <v>0</v>
      </c>
      <c r="AH4268">
        <v>6</v>
      </c>
      <c r="AI4268">
        <v>0</v>
      </c>
      <c r="AJ4268">
        <v>7</v>
      </c>
      <c r="AK4268">
        <v>0</v>
      </c>
      <c r="AL4268">
        <v>0</v>
      </c>
      <c r="AM4268">
        <v>0</v>
      </c>
    </row>
    <row r="4269" spans="1:39">
      <c r="A4269">
        <v>12</v>
      </c>
      <c r="B4269">
        <v>13</v>
      </c>
      <c r="C4269">
        <v>2019</v>
      </c>
      <c r="D4269">
        <v>99</v>
      </c>
      <c r="E4269">
        <v>99</v>
      </c>
      <c r="F4269">
        <v>99</v>
      </c>
      <c r="G4269">
        <v>99</v>
      </c>
      <c r="H4269">
        <v>99</v>
      </c>
      <c r="I4269">
        <v>99</v>
      </c>
      <c r="J4269">
        <v>999</v>
      </c>
      <c r="K4269">
        <v>0</v>
      </c>
      <c r="L4269">
        <v>99</v>
      </c>
      <c r="M4269">
        <v>99</v>
      </c>
      <c r="N4269">
        <v>99</v>
      </c>
      <c r="O4269">
        <v>99</v>
      </c>
      <c r="P4269">
        <v>9999</v>
      </c>
      <c r="Q4269">
        <v>848</v>
      </c>
      <c r="R4269">
        <v>32805</v>
      </c>
      <c r="S4269">
        <v>32770</v>
      </c>
      <c r="T4269">
        <v>99.502563013740172</v>
      </c>
      <c r="U4269">
        <v>99.389620408651211</v>
      </c>
      <c r="V4269">
        <v>15.082030178326477</v>
      </c>
      <c r="W4269">
        <v>59.190753738175154</v>
      </c>
      <c r="X4269">
        <v>164.70151225196659</v>
      </c>
      <c r="Y4269">
        <v>151.85735406188124</v>
      </c>
      <c r="Z4269">
        <v>152.01954531583812</v>
      </c>
      <c r="AA4269">
        <v>30.8420848019211</v>
      </c>
      <c r="AB4269">
        <v>4.6243923414869608</v>
      </c>
      <c r="AC4269">
        <v>-44.238572443557025</v>
      </c>
      <c r="AD4269">
        <v>1123</v>
      </c>
      <c r="AE4269">
        <v>2</v>
      </c>
      <c r="AF4269">
        <v>0</v>
      </c>
      <c r="AG4269">
        <v>96</v>
      </c>
      <c r="AH4269">
        <v>2846</v>
      </c>
      <c r="AI4269">
        <v>424</v>
      </c>
      <c r="AJ4269">
        <v>509</v>
      </c>
      <c r="AK4269">
        <v>252</v>
      </c>
      <c r="AL4269">
        <v>296</v>
      </c>
      <c r="AM4269">
        <v>119</v>
      </c>
    </row>
    <row r="4270" spans="1:39">
      <c r="A4270">
        <v>12</v>
      </c>
      <c r="B4270">
        <v>14</v>
      </c>
      <c r="C4270">
        <v>2019</v>
      </c>
      <c r="D4270">
        <v>99</v>
      </c>
      <c r="E4270">
        <v>99</v>
      </c>
      <c r="F4270">
        <v>99</v>
      </c>
      <c r="G4270">
        <v>99</v>
      </c>
      <c r="H4270">
        <v>99</v>
      </c>
      <c r="I4270">
        <v>99</v>
      </c>
      <c r="J4270">
        <v>999</v>
      </c>
      <c r="K4270">
        <v>2</v>
      </c>
      <c r="L4270">
        <v>99</v>
      </c>
      <c r="M4270">
        <v>99</v>
      </c>
      <c r="N4270">
        <v>99</v>
      </c>
      <c r="O4270">
        <v>99</v>
      </c>
      <c r="P4270">
        <v>9999</v>
      </c>
    </row>
    <row r="4271" spans="1:39">
      <c r="A4271">
        <v>12</v>
      </c>
      <c r="B4271">
        <v>15</v>
      </c>
      <c r="C4271">
        <v>2019</v>
      </c>
      <c r="D4271">
        <v>99</v>
      </c>
      <c r="E4271">
        <v>99</v>
      </c>
      <c r="F4271">
        <v>99</v>
      </c>
      <c r="G4271">
        <v>99</v>
      </c>
      <c r="H4271">
        <v>99</v>
      </c>
      <c r="I4271">
        <v>99</v>
      </c>
      <c r="J4271">
        <v>999</v>
      </c>
      <c r="K4271">
        <v>4</v>
      </c>
      <c r="L4271">
        <v>99</v>
      </c>
      <c r="M4271">
        <v>99</v>
      </c>
      <c r="N4271">
        <v>99</v>
      </c>
      <c r="O4271">
        <v>99</v>
      </c>
      <c r="P4271">
        <v>9999</v>
      </c>
      <c r="Q4271">
        <v>13</v>
      </c>
      <c r="R4271">
        <v>164</v>
      </c>
      <c r="S4271">
        <v>164</v>
      </c>
      <c r="T4271">
        <v>0.49743698625981991</v>
      </c>
      <c r="U4271">
        <v>0.61037959134878805</v>
      </c>
      <c r="V4271">
        <v>11.109756097560975</v>
      </c>
      <c r="W4271">
        <v>52.134146341463406</v>
      </c>
      <c r="X4271">
        <v>202.11069418386495</v>
      </c>
      <c r="Y4271">
        <v>186.54817073170727</v>
      </c>
      <c r="Z4271">
        <v>186.54817073170727</v>
      </c>
      <c r="AA4271">
        <v>36.691220576392816</v>
      </c>
      <c r="AB4271">
        <v>7.4870004334699507</v>
      </c>
      <c r="AC4271">
        <v>-51.928817940122471</v>
      </c>
      <c r="AD4271">
        <v>5</v>
      </c>
      <c r="AE4271">
        <v>0</v>
      </c>
      <c r="AF4271">
        <v>0</v>
      </c>
      <c r="AG4271">
        <v>3</v>
      </c>
      <c r="AH4271">
        <v>8</v>
      </c>
      <c r="AI4271">
        <v>0</v>
      </c>
      <c r="AJ4271">
        <v>3</v>
      </c>
      <c r="AK4271">
        <v>0</v>
      </c>
      <c r="AL4271">
        <v>1</v>
      </c>
      <c r="AM4271">
        <v>2</v>
      </c>
    </row>
    <row r="4272" spans="1:39">
      <c r="A4272">
        <v>12</v>
      </c>
      <c r="B4272">
        <v>16</v>
      </c>
      <c r="C4272">
        <v>2018</v>
      </c>
      <c r="D4272">
        <v>99</v>
      </c>
      <c r="E4272">
        <v>99</v>
      </c>
      <c r="F4272">
        <v>99</v>
      </c>
      <c r="G4272">
        <v>99</v>
      </c>
      <c r="H4272">
        <v>99</v>
      </c>
      <c r="I4272">
        <v>99</v>
      </c>
      <c r="J4272">
        <v>999</v>
      </c>
      <c r="K4272">
        <v>0</v>
      </c>
      <c r="L4272">
        <v>99</v>
      </c>
      <c r="M4272">
        <v>99</v>
      </c>
      <c r="N4272">
        <v>99</v>
      </c>
      <c r="O4272">
        <v>99</v>
      </c>
      <c r="P4272">
        <v>9999</v>
      </c>
      <c r="Q4272">
        <v>851</v>
      </c>
      <c r="R4272">
        <v>32872</v>
      </c>
      <c r="S4272">
        <v>32870</v>
      </c>
      <c r="T4272">
        <v>99.281183932346721</v>
      </c>
      <c r="U4272">
        <v>99.172081867783987</v>
      </c>
      <c r="V4272">
        <v>14.842997079581401</v>
      </c>
      <c r="W4272">
        <v>58.727289321569813</v>
      </c>
      <c r="X4272">
        <v>165.63359979032987</v>
      </c>
      <c r="Y4272">
        <v>152.871857507909</v>
      </c>
      <c r="Z4272">
        <v>152.88115911165153</v>
      </c>
      <c r="AA4272">
        <v>30.686246056565569</v>
      </c>
      <c r="AB4272">
        <v>4.7880270431126624</v>
      </c>
      <c r="AC4272">
        <v>-44.803337719072736</v>
      </c>
      <c r="AD4272">
        <v>985</v>
      </c>
      <c r="AE4272">
        <v>0</v>
      </c>
      <c r="AF4272">
        <v>0</v>
      </c>
      <c r="AG4272">
        <v>94</v>
      </c>
      <c r="AH4272">
        <v>2535</v>
      </c>
      <c r="AI4272">
        <v>344</v>
      </c>
      <c r="AJ4272">
        <v>328</v>
      </c>
      <c r="AK4272">
        <v>257</v>
      </c>
      <c r="AL4272">
        <v>698</v>
      </c>
      <c r="AM4272">
        <v>107</v>
      </c>
    </row>
    <row r="4273" spans="1:39">
      <c r="A4273">
        <v>12</v>
      </c>
      <c r="B4273">
        <v>17</v>
      </c>
      <c r="C4273">
        <v>2018</v>
      </c>
      <c r="D4273">
        <v>99</v>
      </c>
      <c r="E4273">
        <v>99</v>
      </c>
      <c r="F4273">
        <v>99</v>
      </c>
      <c r="G4273">
        <v>99</v>
      </c>
      <c r="H4273">
        <v>99</v>
      </c>
      <c r="I4273">
        <v>99</v>
      </c>
      <c r="J4273">
        <v>999</v>
      </c>
      <c r="K4273">
        <v>2</v>
      </c>
      <c r="L4273">
        <v>99</v>
      </c>
      <c r="M4273">
        <v>99</v>
      </c>
      <c r="N4273">
        <v>99</v>
      </c>
      <c r="O4273">
        <v>99</v>
      </c>
      <c r="P4273">
        <v>9999</v>
      </c>
    </row>
    <row r="4274" spans="1:39">
      <c r="A4274">
        <v>12</v>
      </c>
      <c r="B4274">
        <v>18</v>
      </c>
      <c r="C4274">
        <v>2018</v>
      </c>
      <c r="D4274">
        <v>99</v>
      </c>
      <c r="E4274">
        <v>99</v>
      </c>
      <c r="F4274">
        <v>99</v>
      </c>
      <c r="G4274">
        <v>99</v>
      </c>
      <c r="H4274">
        <v>99</v>
      </c>
      <c r="I4274">
        <v>99</v>
      </c>
      <c r="J4274">
        <v>999</v>
      </c>
      <c r="K4274">
        <v>4</v>
      </c>
      <c r="L4274">
        <v>99</v>
      </c>
      <c r="M4274">
        <v>99</v>
      </c>
      <c r="N4274">
        <v>99</v>
      </c>
      <c r="O4274">
        <v>99</v>
      </c>
      <c r="P4274">
        <v>9999</v>
      </c>
      <c r="Q4274">
        <v>16</v>
      </c>
      <c r="R4274">
        <v>238</v>
      </c>
      <c r="S4274">
        <v>238</v>
      </c>
      <c r="T4274">
        <v>0.71881606765327744</v>
      </c>
      <c r="U4274">
        <v>0.82791813221603294</v>
      </c>
      <c r="V4274">
        <v>10.344537815126049</v>
      </c>
      <c r="W4274">
        <v>50.726890756302531</v>
      </c>
      <c r="X4274">
        <v>190.97344246474319</v>
      </c>
      <c r="Y4274">
        <v>176.26848739495787</v>
      </c>
      <c r="Z4274">
        <v>176.26848739495787</v>
      </c>
      <c r="AA4274">
        <v>48.055954503664488</v>
      </c>
      <c r="AB4274">
        <v>7.4549763141950196</v>
      </c>
      <c r="AC4274">
        <v>-50.228797484941694</v>
      </c>
      <c r="AD4274">
        <v>3</v>
      </c>
      <c r="AE4274">
        <v>0</v>
      </c>
      <c r="AF4274">
        <v>0</v>
      </c>
      <c r="AG4274">
        <v>1</v>
      </c>
      <c r="AH4274">
        <v>6</v>
      </c>
      <c r="AI4274">
        <v>0</v>
      </c>
      <c r="AJ4274">
        <v>5</v>
      </c>
      <c r="AK4274">
        <v>0</v>
      </c>
      <c r="AL4274">
        <v>1</v>
      </c>
      <c r="AM4274">
        <v>0</v>
      </c>
    </row>
    <row r="4275" spans="1:39">
      <c r="A4275">
        <v>12</v>
      </c>
      <c r="B4275">
        <v>19</v>
      </c>
      <c r="C4275">
        <v>2017</v>
      </c>
      <c r="D4275">
        <v>99</v>
      </c>
      <c r="E4275">
        <v>99</v>
      </c>
      <c r="F4275">
        <v>99</v>
      </c>
      <c r="G4275">
        <v>99</v>
      </c>
      <c r="H4275">
        <v>99</v>
      </c>
      <c r="I4275">
        <v>99</v>
      </c>
      <c r="J4275">
        <v>999</v>
      </c>
      <c r="K4275">
        <v>0</v>
      </c>
      <c r="L4275">
        <v>99</v>
      </c>
      <c r="M4275">
        <v>99</v>
      </c>
      <c r="N4275">
        <v>99</v>
      </c>
      <c r="O4275">
        <v>99</v>
      </c>
      <c r="P4275">
        <v>9999</v>
      </c>
      <c r="Q4275">
        <v>887</v>
      </c>
      <c r="R4275">
        <v>31826</v>
      </c>
      <c r="S4275">
        <v>31826</v>
      </c>
      <c r="T4275">
        <v>97.778733601646721</v>
      </c>
      <c r="U4275">
        <v>97.911013599488641</v>
      </c>
      <c r="V4275">
        <v>14.85910890466914</v>
      </c>
      <c r="W4275">
        <v>58.791177025073843</v>
      </c>
      <c r="X4275">
        <v>164.74886229626512</v>
      </c>
      <c r="Y4275">
        <v>152.06319989945251</v>
      </c>
      <c r="Z4275">
        <v>152.06319989945251</v>
      </c>
      <c r="AA4275">
        <v>30.027600376683829</v>
      </c>
      <c r="AB4275">
        <v>4.816875807419569</v>
      </c>
      <c r="AC4275">
        <v>-46.755750079176387</v>
      </c>
      <c r="AD4275">
        <v>1019</v>
      </c>
      <c r="AE4275">
        <v>1</v>
      </c>
      <c r="AF4275">
        <v>0</v>
      </c>
      <c r="AG4275">
        <v>101</v>
      </c>
      <c r="AH4275">
        <v>2343</v>
      </c>
      <c r="AI4275">
        <v>326</v>
      </c>
      <c r="AJ4275">
        <v>363</v>
      </c>
      <c r="AK4275">
        <v>310</v>
      </c>
      <c r="AL4275">
        <v>1099</v>
      </c>
      <c r="AM4275">
        <v>116</v>
      </c>
    </row>
    <row r="4276" spans="1:39">
      <c r="A4276">
        <v>12</v>
      </c>
      <c r="B4276">
        <v>20</v>
      </c>
      <c r="C4276">
        <v>2017</v>
      </c>
      <c r="D4276">
        <v>99</v>
      </c>
      <c r="E4276">
        <v>99</v>
      </c>
      <c r="F4276">
        <v>99</v>
      </c>
      <c r="G4276">
        <v>99</v>
      </c>
      <c r="H4276">
        <v>99</v>
      </c>
      <c r="I4276">
        <v>99</v>
      </c>
      <c r="J4276">
        <v>999</v>
      </c>
      <c r="K4276">
        <v>2</v>
      </c>
      <c r="L4276">
        <v>99</v>
      </c>
      <c r="M4276">
        <v>99</v>
      </c>
      <c r="N4276">
        <v>99</v>
      </c>
      <c r="O4276">
        <v>99</v>
      </c>
      <c r="P4276">
        <v>9999</v>
      </c>
      <c r="Q4276">
        <v>39</v>
      </c>
      <c r="R4276">
        <v>188</v>
      </c>
      <c r="S4276">
        <v>188</v>
      </c>
      <c r="T4276">
        <v>0.57759070939199364</v>
      </c>
      <c r="U4276">
        <v>0.53624873356661473</v>
      </c>
      <c r="V4276">
        <v>14.494680851063828</v>
      </c>
      <c r="W4276">
        <v>57.882978723404271</v>
      </c>
      <c r="X4276">
        <v>152.75005186602428</v>
      </c>
      <c r="Y4276">
        <v>140.98829787234044</v>
      </c>
      <c r="Z4276">
        <v>140.98829787234044</v>
      </c>
      <c r="AA4276">
        <v>10.635302078185155</v>
      </c>
      <c r="AB4276">
        <v>3.7170005723522039</v>
      </c>
      <c r="AC4276">
        <v>-26.167674929675123</v>
      </c>
      <c r="AD4276">
        <v>1</v>
      </c>
      <c r="AE4276">
        <v>0</v>
      </c>
      <c r="AF4276">
        <v>0</v>
      </c>
      <c r="AG4276">
        <v>0</v>
      </c>
      <c r="AH4276">
        <v>25</v>
      </c>
      <c r="AI4276">
        <v>32</v>
      </c>
      <c r="AJ4276">
        <v>6</v>
      </c>
      <c r="AK4276">
        <v>0</v>
      </c>
      <c r="AL4276">
        <v>1</v>
      </c>
      <c r="AM4276">
        <v>0</v>
      </c>
    </row>
    <row r="4277" spans="1:39">
      <c r="A4277">
        <v>12</v>
      </c>
      <c r="B4277">
        <v>21</v>
      </c>
      <c r="C4277">
        <v>2017</v>
      </c>
      <c r="D4277">
        <v>99</v>
      </c>
      <c r="E4277">
        <v>99</v>
      </c>
      <c r="F4277">
        <v>99</v>
      </c>
      <c r="G4277">
        <v>99</v>
      </c>
      <c r="H4277">
        <v>99</v>
      </c>
      <c r="I4277">
        <v>99</v>
      </c>
      <c r="J4277">
        <v>999</v>
      </c>
      <c r="K4277">
        <v>4</v>
      </c>
      <c r="L4277">
        <v>99</v>
      </c>
      <c r="M4277">
        <v>99</v>
      </c>
      <c r="N4277">
        <v>99</v>
      </c>
      <c r="O4277">
        <v>99</v>
      </c>
      <c r="P4277">
        <v>9999</v>
      </c>
      <c r="Q4277">
        <v>12</v>
      </c>
      <c r="R4277">
        <v>535</v>
      </c>
      <c r="S4277">
        <v>535</v>
      </c>
      <c r="T4277">
        <v>1.643675688961258</v>
      </c>
      <c r="U4277">
        <v>1.5527376669447477</v>
      </c>
      <c r="V4277">
        <v>9.7495327102803753</v>
      </c>
      <c r="W4277">
        <v>50.042990654205617</v>
      </c>
      <c r="X4277">
        <v>155.42369963852138</v>
      </c>
      <c r="Y4277">
        <v>143.4560747663551</v>
      </c>
      <c r="Z4277">
        <v>143.4560747663551</v>
      </c>
      <c r="AA4277">
        <v>32.597517758746442</v>
      </c>
      <c r="AB4277">
        <v>5.5504502157972091</v>
      </c>
      <c r="AC4277">
        <v>-12.49962377024031</v>
      </c>
      <c r="AD4277">
        <v>2</v>
      </c>
      <c r="AE4277">
        <v>0</v>
      </c>
      <c r="AF4277">
        <v>0</v>
      </c>
      <c r="AG4277">
        <v>4</v>
      </c>
      <c r="AH4277">
        <v>31</v>
      </c>
      <c r="AI4277">
        <v>11</v>
      </c>
      <c r="AJ4277">
        <v>6</v>
      </c>
      <c r="AK4277">
        <v>0</v>
      </c>
      <c r="AL4277">
        <v>10</v>
      </c>
      <c r="AM4277">
        <v>0</v>
      </c>
    </row>
    <row r="4278" spans="1:39">
      <c r="A4278">
        <v>12</v>
      </c>
      <c r="B4278">
        <v>22</v>
      </c>
      <c r="C4278">
        <v>2016</v>
      </c>
      <c r="D4278">
        <v>99</v>
      </c>
      <c r="E4278">
        <v>99</v>
      </c>
      <c r="F4278">
        <v>99</v>
      </c>
      <c r="G4278">
        <v>99</v>
      </c>
      <c r="H4278">
        <v>99</v>
      </c>
      <c r="I4278">
        <v>99</v>
      </c>
      <c r="J4278">
        <v>999</v>
      </c>
      <c r="K4278">
        <v>0</v>
      </c>
      <c r="L4278">
        <v>99</v>
      </c>
      <c r="M4278">
        <v>99</v>
      </c>
      <c r="N4278">
        <v>99</v>
      </c>
      <c r="O4278">
        <v>99</v>
      </c>
      <c r="P4278">
        <v>9999</v>
      </c>
      <c r="Q4278">
        <v>856</v>
      </c>
      <c r="R4278">
        <v>32853</v>
      </c>
      <c r="S4278">
        <v>32845</v>
      </c>
      <c r="T4278">
        <v>98.669509851033155</v>
      </c>
      <c r="U4278">
        <v>98.707785926296225</v>
      </c>
      <c r="V4278">
        <v>14.903631327428243</v>
      </c>
      <c r="W4278">
        <v>58.898919165778665</v>
      </c>
      <c r="X4278">
        <v>163.53556152609823</v>
      </c>
      <c r="Y4278">
        <v>150.91745350500753</v>
      </c>
      <c r="Z4278">
        <v>150.95421220886016</v>
      </c>
      <c r="AA4278">
        <v>29.96590975749676</v>
      </c>
      <c r="AB4278">
        <v>4.8316975286837902</v>
      </c>
      <c r="AC4278">
        <v>-43.773320203213281</v>
      </c>
      <c r="AD4278">
        <v>1099</v>
      </c>
      <c r="AE4278">
        <v>4</v>
      </c>
      <c r="AF4278">
        <v>0</v>
      </c>
      <c r="AG4278">
        <v>146</v>
      </c>
      <c r="AH4278">
        <v>2834</v>
      </c>
      <c r="AI4278">
        <v>365</v>
      </c>
      <c r="AJ4278">
        <v>465</v>
      </c>
      <c r="AK4278">
        <v>389</v>
      </c>
      <c r="AL4278">
        <v>735</v>
      </c>
      <c r="AM4278">
        <v>104</v>
      </c>
    </row>
    <row r="4279" spans="1:39">
      <c r="A4279">
        <v>12</v>
      </c>
      <c r="B4279">
        <v>23</v>
      </c>
      <c r="C4279">
        <v>2016</v>
      </c>
      <c r="D4279">
        <v>99</v>
      </c>
      <c r="E4279">
        <v>99</v>
      </c>
      <c r="F4279">
        <v>99</v>
      </c>
      <c r="G4279">
        <v>99</v>
      </c>
      <c r="H4279">
        <v>99</v>
      </c>
      <c r="I4279">
        <v>99</v>
      </c>
      <c r="J4279">
        <v>999</v>
      </c>
      <c r="K4279">
        <v>2</v>
      </c>
      <c r="L4279">
        <v>99</v>
      </c>
      <c r="M4279">
        <v>99</v>
      </c>
      <c r="N4279">
        <v>99</v>
      </c>
      <c r="O4279">
        <v>99</v>
      </c>
      <c r="P4279">
        <v>9999</v>
      </c>
      <c r="Q4279">
        <v>40</v>
      </c>
      <c r="R4279">
        <v>179</v>
      </c>
      <c r="S4279">
        <v>179</v>
      </c>
      <c r="T4279">
        <v>0.53760211436809235</v>
      </c>
      <c r="U4279">
        <v>0.49788781562568402</v>
      </c>
      <c r="V4279">
        <v>14.871508379888269</v>
      </c>
      <c r="W4279">
        <v>58.614525139664792</v>
      </c>
      <c r="X4279">
        <v>151.37001640267036</v>
      </c>
      <c r="Y4279">
        <v>139.71452513966489</v>
      </c>
      <c r="Z4279">
        <v>139.71452513966489</v>
      </c>
      <c r="AA4279">
        <v>9.8504352155883552</v>
      </c>
      <c r="AB4279">
        <v>3.8406835944700592</v>
      </c>
      <c r="AC4279">
        <v>-40.308587873922654</v>
      </c>
      <c r="AD4279">
        <v>1</v>
      </c>
      <c r="AE4279">
        <v>0</v>
      </c>
      <c r="AF4279">
        <v>0</v>
      </c>
      <c r="AG4279">
        <v>0</v>
      </c>
      <c r="AH4279">
        <v>6</v>
      </c>
      <c r="AI4279">
        <v>0</v>
      </c>
      <c r="AJ4279">
        <v>6</v>
      </c>
      <c r="AK4279">
        <v>0</v>
      </c>
      <c r="AL4279">
        <v>3</v>
      </c>
      <c r="AM4279">
        <v>0</v>
      </c>
    </row>
    <row r="4280" spans="1:39">
      <c r="A4280">
        <v>12</v>
      </c>
      <c r="B4280">
        <v>24</v>
      </c>
      <c r="C4280">
        <v>2016</v>
      </c>
      <c r="D4280">
        <v>99</v>
      </c>
      <c r="E4280">
        <v>99</v>
      </c>
      <c r="F4280">
        <v>99</v>
      </c>
      <c r="G4280">
        <v>99</v>
      </c>
      <c r="H4280">
        <v>99</v>
      </c>
      <c r="I4280">
        <v>99</v>
      </c>
      <c r="J4280">
        <v>999</v>
      </c>
      <c r="K4280">
        <v>4</v>
      </c>
      <c r="L4280">
        <v>99</v>
      </c>
      <c r="M4280">
        <v>99</v>
      </c>
      <c r="N4280">
        <v>99</v>
      </c>
      <c r="O4280">
        <v>99</v>
      </c>
      <c r="P4280">
        <v>9999</v>
      </c>
      <c r="Q4280">
        <v>10</v>
      </c>
      <c r="R4280">
        <v>264</v>
      </c>
      <c r="S4280">
        <v>234</v>
      </c>
      <c r="T4280">
        <v>0.79288803459875057</v>
      </c>
      <c r="U4280">
        <v>0.79432625807809087</v>
      </c>
      <c r="V4280">
        <v>10.261363636363638</v>
      </c>
      <c r="W4280">
        <v>50.594017094017104</v>
      </c>
      <c r="X4280">
        <v>181.38809547260249</v>
      </c>
      <c r="Y4280">
        <v>151.13257575757578</v>
      </c>
      <c r="Z4280">
        <v>170.508547008547</v>
      </c>
      <c r="AA4280">
        <v>35.896695495009652</v>
      </c>
      <c r="AB4280">
        <v>6.5549718925810661</v>
      </c>
      <c r="AC4280">
        <v>-32.080069924258432</v>
      </c>
      <c r="AD4280">
        <v>3</v>
      </c>
      <c r="AE4280">
        <v>0</v>
      </c>
      <c r="AF4280">
        <v>0</v>
      </c>
      <c r="AG4280">
        <v>2</v>
      </c>
      <c r="AH4280">
        <v>8</v>
      </c>
      <c r="AI4280">
        <v>2</v>
      </c>
      <c r="AJ4280">
        <v>0</v>
      </c>
      <c r="AK4280">
        <v>0</v>
      </c>
      <c r="AL4280">
        <v>0</v>
      </c>
      <c r="AM4280">
        <v>0</v>
      </c>
    </row>
    <row r="4281" spans="1:39">
      <c r="A4281">
        <v>12</v>
      </c>
      <c r="B4281">
        <v>25</v>
      </c>
      <c r="C4281">
        <v>2015</v>
      </c>
      <c r="D4281">
        <v>99</v>
      </c>
      <c r="E4281">
        <v>99</v>
      </c>
      <c r="F4281">
        <v>99</v>
      </c>
      <c r="G4281">
        <v>99</v>
      </c>
      <c r="H4281">
        <v>99</v>
      </c>
      <c r="I4281">
        <v>99</v>
      </c>
      <c r="J4281">
        <v>999</v>
      </c>
      <c r="K4281">
        <v>0</v>
      </c>
      <c r="L4281">
        <v>99</v>
      </c>
      <c r="M4281">
        <v>99</v>
      </c>
      <c r="N4281">
        <v>99</v>
      </c>
      <c r="O4281">
        <v>99</v>
      </c>
      <c r="P4281">
        <v>9999</v>
      </c>
      <c r="Q4281">
        <v>823</v>
      </c>
      <c r="R4281">
        <v>35473</v>
      </c>
      <c r="S4281">
        <v>35471</v>
      </c>
      <c r="T4281">
        <v>72.735288086938695</v>
      </c>
      <c r="U4281">
        <v>77.34406839149149</v>
      </c>
      <c r="V4281">
        <v>15.174132438756237</v>
      </c>
      <c r="W4281">
        <v>59.424487609596568</v>
      </c>
      <c r="X4281">
        <v>159.88038328878437</v>
      </c>
      <c r="Y4281">
        <v>147.56502128379222</v>
      </c>
      <c r="Z4281">
        <v>147.57334160299862</v>
      </c>
      <c r="AA4281">
        <v>31.167537358827289</v>
      </c>
      <c r="AB4281">
        <v>4.6948419245989133</v>
      </c>
      <c r="AC4281">
        <v>-42.772695934149489</v>
      </c>
      <c r="AD4281">
        <v>17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990</v>
      </c>
      <c r="AM4281">
        <v>134</v>
      </c>
    </row>
    <row r="4282" spans="1:39">
      <c r="A4282">
        <v>12</v>
      </c>
      <c r="B4282">
        <v>26</v>
      </c>
      <c r="C4282">
        <v>2015</v>
      </c>
      <c r="D4282">
        <v>99</v>
      </c>
      <c r="E4282">
        <v>99</v>
      </c>
      <c r="F4282">
        <v>99</v>
      </c>
      <c r="G4282">
        <v>99</v>
      </c>
      <c r="H4282">
        <v>99</v>
      </c>
      <c r="I4282">
        <v>99</v>
      </c>
      <c r="J4282">
        <v>999</v>
      </c>
      <c r="K4282">
        <v>2</v>
      </c>
      <c r="L4282">
        <v>99</v>
      </c>
      <c r="M4282">
        <v>99</v>
      </c>
      <c r="N4282">
        <v>99</v>
      </c>
      <c r="O4282">
        <v>99</v>
      </c>
      <c r="P4282">
        <v>9999</v>
      </c>
      <c r="Q4282">
        <v>1244</v>
      </c>
      <c r="R4282">
        <v>12703</v>
      </c>
      <c r="S4282">
        <v>12702</v>
      </c>
      <c r="T4282">
        <v>26.046750051261025</v>
      </c>
      <c r="U4282">
        <v>21.583023712710567</v>
      </c>
      <c r="V4282">
        <v>14.951664961032828</v>
      </c>
      <c r="W4282">
        <v>58.722484648086926</v>
      </c>
      <c r="X4282">
        <v>124.59211271358129</v>
      </c>
      <c r="Y4282">
        <v>114.99006533889639</v>
      </c>
      <c r="Z4282">
        <v>114.99911824909471</v>
      </c>
      <c r="AA4282">
        <v>11.043983829049912</v>
      </c>
      <c r="AB4282">
        <v>3.350594087914863</v>
      </c>
      <c r="AC4282">
        <v>-10.449625397684867</v>
      </c>
      <c r="AD4282">
        <v>2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237</v>
      </c>
      <c r="AM4282">
        <v>192</v>
      </c>
    </row>
    <row r="4283" spans="1:39">
      <c r="A4283">
        <v>12</v>
      </c>
      <c r="B4283">
        <v>27</v>
      </c>
      <c r="C4283">
        <v>2015</v>
      </c>
      <c r="D4283">
        <v>99</v>
      </c>
      <c r="E4283">
        <v>99</v>
      </c>
      <c r="F4283">
        <v>99</v>
      </c>
      <c r="G4283">
        <v>99</v>
      </c>
      <c r="H4283">
        <v>99</v>
      </c>
      <c r="I4283">
        <v>99</v>
      </c>
      <c r="J4283">
        <v>999</v>
      </c>
      <c r="K4283">
        <v>4</v>
      </c>
      <c r="L4283">
        <v>99</v>
      </c>
      <c r="M4283">
        <v>99</v>
      </c>
      <c r="N4283">
        <v>99</v>
      </c>
      <c r="O4283">
        <v>99</v>
      </c>
      <c r="P4283">
        <v>9999</v>
      </c>
      <c r="Q4283">
        <v>9</v>
      </c>
      <c r="R4283">
        <v>593</v>
      </c>
      <c r="S4283">
        <v>581</v>
      </c>
      <c r="T4283">
        <v>1.2159114209555055</v>
      </c>
      <c r="U4283">
        <v>1.0711673279396279</v>
      </c>
      <c r="V4283">
        <v>13.18549747048904</v>
      </c>
      <c r="W4283">
        <v>55.662650602409613</v>
      </c>
      <c r="X4283">
        <v>134.95055166907517</v>
      </c>
      <c r="Y4283">
        <v>122.25227655986512</v>
      </c>
      <c r="Z4283">
        <v>124.77728055077452</v>
      </c>
      <c r="AA4283">
        <v>32.65838831296049</v>
      </c>
      <c r="AB4283">
        <v>4.6283344063561858</v>
      </c>
      <c r="AC4283">
        <v>-44.779157110421949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2</v>
      </c>
      <c r="AM4283">
        <v>0</v>
      </c>
    </row>
    <row r="4284" spans="1:39">
      <c r="A4284">
        <v>12</v>
      </c>
      <c r="B4284">
        <v>28</v>
      </c>
      <c r="C4284">
        <v>2014</v>
      </c>
      <c r="D4284">
        <v>99</v>
      </c>
      <c r="E4284">
        <v>99</v>
      </c>
      <c r="F4284">
        <v>99</v>
      </c>
      <c r="G4284">
        <v>99</v>
      </c>
      <c r="H4284">
        <v>99</v>
      </c>
      <c r="I4284">
        <v>99</v>
      </c>
      <c r="J4284">
        <v>999</v>
      </c>
      <c r="K4284">
        <v>0</v>
      </c>
      <c r="L4284">
        <v>99</v>
      </c>
      <c r="M4284">
        <v>99</v>
      </c>
      <c r="N4284">
        <v>99</v>
      </c>
      <c r="O4284">
        <v>99</v>
      </c>
      <c r="P4284">
        <v>9999</v>
      </c>
      <c r="Q4284">
        <v>852</v>
      </c>
      <c r="R4284">
        <v>34872</v>
      </c>
      <c r="S4284">
        <v>34818</v>
      </c>
      <c r="T4284">
        <v>79.926655970662381</v>
      </c>
      <c r="U4284">
        <v>83.568013411446685</v>
      </c>
      <c r="V4284">
        <v>16.207014223445743</v>
      </c>
      <c r="W4284">
        <v>59.407375495433392</v>
      </c>
      <c r="X4284">
        <v>161.53375806571412</v>
      </c>
      <c r="Y4284">
        <v>148.899323526036</v>
      </c>
      <c r="Z4284">
        <v>149.13025475328641</v>
      </c>
      <c r="AA4284">
        <v>31.87871079406672</v>
      </c>
      <c r="AB4284">
        <v>4.6999943963065869</v>
      </c>
      <c r="AC4284">
        <v>-45.145149088459313</v>
      </c>
    </row>
    <row r="4285" spans="1:39">
      <c r="A4285">
        <v>12</v>
      </c>
      <c r="B4285">
        <v>29</v>
      </c>
      <c r="C4285">
        <v>2014</v>
      </c>
      <c r="D4285">
        <v>99</v>
      </c>
      <c r="E4285">
        <v>99</v>
      </c>
      <c r="F4285">
        <v>99</v>
      </c>
      <c r="G4285">
        <v>99</v>
      </c>
      <c r="H4285">
        <v>99</v>
      </c>
      <c r="I4285">
        <v>99</v>
      </c>
      <c r="J4285">
        <v>999</v>
      </c>
      <c r="K4285">
        <v>2</v>
      </c>
      <c r="L4285">
        <v>99</v>
      </c>
      <c r="M4285">
        <v>99</v>
      </c>
      <c r="N4285">
        <v>99</v>
      </c>
      <c r="O4285">
        <v>99</v>
      </c>
      <c r="P4285">
        <v>9999</v>
      </c>
      <c r="Q4285">
        <v>955</v>
      </c>
      <c r="R4285">
        <v>8376</v>
      </c>
      <c r="S4285">
        <v>8375</v>
      </c>
      <c r="T4285">
        <v>19.197799679119871</v>
      </c>
      <c r="U4285">
        <v>15.699866007880397</v>
      </c>
      <c r="V4285">
        <v>15.163323782234956</v>
      </c>
      <c r="W4285">
        <v>59.076417910447759</v>
      </c>
      <c r="X4285">
        <v>126.1936285998997</v>
      </c>
      <c r="Y4285">
        <v>116.4632163323779</v>
      </c>
      <c r="Z4285">
        <v>116.47712238805939</v>
      </c>
      <c r="AA4285">
        <v>12.995296584971864</v>
      </c>
      <c r="AB4285">
        <v>3.313925255866633</v>
      </c>
      <c r="AC4285">
        <v>-15.322951019893813</v>
      </c>
    </row>
    <row r="4286" spans="1:39">
      <c r="A4286">
        <v>12</v>
      </c>
      <c r="B4286">
        <v>30</v>
      </c>
      <c r="C4286">
        <v>2014</v>
      </c>
      <c r="D4286">
        <v>99</v>
      </c>
      <c r="E4286">
        <v>99</v>
      </c>
      <c r="F4286">
        <v>99</v>
      </c>
      <c r="G4286">
        <v>99</v>
      </c>
      <c r="H4286">
        <v>99</v>
      </c>
      <c r="I4286">
        <v>99</v>
      </c>
      <c r="J4286">
        <v>999</v>
      </c>
      <c r="K4286">
        <v>4</v>
      </c>
      <c r="L4286">
        <v>99</v>
      </c>
      <c r="M4286">
        <v>99</v>
      </c>
      <c r="N4286">
        <v>99</v>
      </c>
      <c r="O4286">
        <v>99</v>
      </c>
      <c r="P4286">
        <v>9999</v>
      </c>
      <c r="Q4286">
        <v>37</v>
      </c>
      <c r="R4286">
        <v>382</v>
      </c>
      <c r="S4286">
        <v>347</v>
      </c>
      <c r="T4286">
        <v>0.87554435021774002</v>
      </c>
      <c r="U4286">
        <v>0.73212058067294628</v>
      </c>
      <c r="V4286">
        <v>25.808900523560208</v>
      </c>
      <c r="W4286">
        <v>57.360230547550415</v>
      </c>
      <c r="X4286">
        <v>140.97978932799376</v>
      </c>
      <c r="Y4286">
        <v>119.0827225130891</v>
      </c>
      <c r="Z4286">
        <v>131.09394812680128</v>
      </c>
      <c r="AA4286">
        <v>35.915141633206986</v>
      </c>
      <c r="AB4286">
        <v>4.7453818537819208</v>
      </c>
      <c r="AC4286">
        <v>-51.677817790665195</v>
      </c>
    </row>
    <row r="4287" spans="1:39">
      <c r="A4287">
        <v>12</v>
      </c>
      <c r="B4287">
        <v>31</v>
      </c>
      <c r="C4287">
        <v>2013</v>
      </c>
      <c r="D4287">
        <v>99</v>
      </c>
      <c r="E4287">
        <v>99</v>
      </c>
      <c r="F4287">
        <v>99</v>
      </c>
      <c r="G4287">
        <v>99</v>
      </c>
      <c r="H4287">
        <v>99</v>
      </c>
      <c r="I4287">
        <v>99</v>
      </c>
      <c r="J4287">
        <v>999</v>
      </c>
      <c r="K4287">
        <v>0</v>
      </c>
      <c r="L4287">
        <v>99</v>
      </c>
      <c r="M4287">
        <v>99</v>
      </c>
      <c r="N4287">
        <v>99</v>
      </c>
      <c r="O4287">
        <v>99</v>
      </c>
      <c r="P4287">
        <v>9999</v>
      </c>
      <c r="Q4287">
        <v>842</v>
      </c>
      <c r="R4287">
        <v>35230</v>
      </c>
      <c r="S4287">
        <v>35158</v>
      </c>
      <c r="T4287">
        <v>82.010335676707498</v>
      </c>
      <c r="U4287">
        <v>85.193172621308605</v>
      </c>
      <c r="V4287">
        <v>16.342747658245813</v>
      </c>
      <c r="W4287">
        <v>59.281102451789081</v>
      </c>
      <c r="X4287">
        <v>161.57827420427773</v>
      </c>
      <c r="Y4287">
        <v>148.8774056202094</v>
      </c>
      <c r="Z4287">
        <v>149.18229137038452</v>
      </c>
      <c r="AA4287">
        <v>32.318272944296375</v>
      </c>
      <c r="AB4287">
        <v>4.5739863544800796</v>
      </c>
      <c r="AC4287">
        <v>-45.163033824945849</v>
      </c>
    </row>
    <row r="4288" spans="1:39">
      <c r="A4288">
        <v>12</v>
      </c>
      <c r="B4288">
        <v>32</v>
      </c>
      <c r="C4288">
        <v>2013</v>
      </c>
      <c r="D4288">
        <v>99</v>
      </c>
      <c r="E4288">
        <v>99</v>
      </c>
      <c r="F4288">
        <v>99</v>
      </c>
      <c r="G4288">
        <v>99</v>
      </c>
      <c r="H4288">
        <v>99</v>
      </c>
      <c r="I4288">
        <v>99</v>
      </c>
      <c r="J4288">
        <v>999</v>
      </c>
      <c r="K4288">
        <v>2</v>
      </c>
      <c r="L4288">
        <v>99</v>
      </c>
      <c r="M4288">
        <v>99</v>
      </c>
      <c r="N4288">
        <v>99</v>
      </c>
      <c r="O4288">
        <v>99</v>
      </c>
      <c r="P4288">
        <v>9999</v>
      </c>
      <c r="Q4288">
        <v>774</v>
      </c>
      <c r="R4288">
        <v>7384</v>
      </c>
      <c r="S4288">
        <v>7383</v>
      </c>
      <c r="T4288">
        <v>17.188882163974117</v>
      </c>
      <c r="U4288">
        <v>14.107580299108101</v>
      </c>
      <c r="V4288">
        <v>15.395585048754061</v>
      </c>
      <c r="W4288">
        <v>59.502505756467585</v>
      </c>
      <c r="X4288">
        <v>127.45328542636751</v>
      </c>
      <c r="Y4288">
        <v>117.62441765980498</v>
      </c>
      <c r="Z4288">
        <v>117.64034945144242</v>
      </c>
      <c r="AA4288">
        <v>15.002559129287862</v>
      </c>
      <c r="AB4288">
        <v>3.344293986455984</v>
      </c>
      <c r="AC4288">
        <v>-20.348757358324612</v>
      </c>
    </row>
    <row r="4289" spans="1:29">
      <c r="A4289">
        <v>12</v>
      </c>
      <c r="B4289">
        <v>33</v>
      </c>
      <c r="C4289">
        <v>2013</v>
      </c>
      <c r="D4289">
        <v>99</v>
      </c>
      <c r="E4289">
        <v>99</v>
      </c>
      <c r="F4289">
        <v>99</v>
      </c>
      <c r="G4289">
        <v>99</v>
      </c>
      <c r="H4289">
        <v>99</v>
      </c>
      <c r="I4289">
        <v>99</v>
      </c>
      <c r="J4289">
        <v>999</v>
      </c>
      <c r="K4289">
        <v>4</v>
      </c>
      <c r="L4289">
        <v>99</v>
      </c>
      <c r="M4289">
        <v>99</v>
      </c>
      <c r="N4289">
        <v>99</v>
      </c>
      <c r="O4289">
        <v>99</v>
      </c>
      <c r="P4289">
        <v>9999</v>
      </c>
      <c r="Q4289">
        <v>38</v>
      </c>
      <c r="R4289">
        <v>342</v>
      </c>
      <c r="S4289">
        <v>291</v>
      </c>
      <c r="T4289">
        <v>0.79612644908980867</v>
      </c>
      <c r="U4289">
        <v>0.69497682327729893</v>
      </c>
      <c r="V4289">
        <v>28.675438596491219</v>
      </c>
      <c r="W4289">
        <v>55.515463917525778</v>
      </c>
      <c r="X4289">
        <v>155.04115109007623</v>
      </c>
      <c r="Y4289">
        <v>125.10678362573104</v>
      </c>
      <c r="Z4289">
        <v>147.03271477663236</v>
      </c>
      <c r="AA4289">
        <v>44.96216748557724</v>
      </c>
      <c r="AB4289">
        <v>6.2794817820778306</v>
      </c>
      <c r="AC4289">
        <v>-54.43366146913305</v>
      </c>
    </row>
    <row r="4290" spans="1:29">
      <c r="A4290">
        <v>12</v>
      </c>
      <c r="B4290">
        <v>34</v>
      </c>
      <c r="C4290">
        <v>2012</v>
      </c>
      <c r="D4290">
        <v>99</v>
      </c>
      <c r="E4290">
        <v>99</v>
      </c>
      <c r="F4290">
        <v>99</v>
      </c>
      <c r="G4290">
        <v>99</v>
      </c>
      <c r="H4290">
        <v>99</v>
      </c>
      <c r="I4290">
        <v>99</v>
      </c>
      <c r="J4290">
        <v>999</v>
      </c>
      <c r="K4290">
        <v>0</v>
      </c>
      <c r="L4290">
        <v>99</v>
      </c>
      <c r="M4290">
        <v>99</v>
      </c>
      <c r="N4290">
        <v>99</v>
      </c>
      <c r="O4290">
        <v>99</v>
      </c>
      <c r="P4290">
        <v>9999</v>
      </c>
      <c r="Q4290">
        <v>890</v>
      </c>
      <c r="R4290">
        <v>35641.5</v>
      </c>
      <c r="S4290">
        <v>35566.5</v>
      </c>
      <c r="T4290">
        <v>82.933497766195075</v>
      </c>
      <c r="U4290">
        <v>86.101009044486091</v>
      </c>
      <c r="V4290">
        <v>16.434437383387341</v>
      </c>
      <c r="W4290">
        <v>59.118974315718418</v>
      </c>
      <c r="X4290">
        <v>162.16015303109825</v>
      </c>
      <c r="Y4290">
        <v>149.3852615630646</v>
      </c>
      <c r="Z4290">
        <v>149.70027413436711</v>
      </c>
      <c r="AA4290">
        <v>32.697151706208878</v>
      </c>
      <c r="AB4290">
        <v>4.59412518944072</v>
      </c>
      <c r="AC4290">
        <v>-45.159490617949373</v>
      </c>
    </row>
    <row r="4291" spans="1:29">
      <c r="A4291">
        <v>12</v>
      </c>
      <c r="B4291">
        <v>35</v>
      </c>
      <c r="C4291">
        <v>2012</v>
      </c>
      <c r="D4291">
        <v>99</v>
      </c>
      <c r="E4291">
        <v>99</v>
      </c>
      <c r="F4291">
        <v>99</v>
      </c>
      <c r="G4291">
        <v>99</v>
      </c>
      <c r="H4291">
        <v>99</v>
      </c>
      <c r="I4291">
        <v>99</v>
      </c>
      <c r="J4291">
        <v>999</v>
      </c>
      <c r="K4291">
        <v>2</v>
      </c>
      <c r="L4291">
        <v>99</v>
      </c>
      <c r="M4291">
        <v>99</v>
      </c>
      <c r="N4291">
        <v>99</v>
      </c>
      <c r="O4291">
        <v>99</v>
      </c>
      <c r="P4291">
        <v>9999</v>
      </c>
      <c r="Q4291">
        <v>859</v>
      </c>
      <c r="R4291">
        <v>7144</v>
      </c>
      <c r="S4291">
        <v>7143</v>
      </c>
      <c r="T4291">
        <v>16.623231571109457</v>
      </c>
      <c r="U4291">
        <v>13.50176922745918</v>
      </c>
      <c r="V4291">
        <v>15.190089585666298</v>
      </c>
      <c r="W4291">
        <v>59.096038079238419</v>
      </c>
      <c r="X4291">
        <v>126.63728299680044</v>
      </c>
      <c r="Y4291">
        <v>116.87045072788376</v>
      </c>
      <c r="Z4291">
        <v>116.88681226375483</v>
      </c>
      <c r="AA4291">
        <v>13.829295466211716</v>
      </c>
      <c r="AB4291">
        <v>3.2609268360380277</v>
      </c>
      <c r="AC4291">
        <v>-18.389916196879653</v>
      </c>
    </row>
    <row r="4292" spans="1:29">
      <c r="A4292">
        <v>12</v>
      </c>
      <c r="B4292">
        <v>36</v>
      </c>
      <c r="C4292">
        <v>2012</v>
      </c>
      <c r="D4292">
        <v>99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999</v>
      </c>
      <c r="K4292">
        <v>4</v>
      </c>
      <c r="L4292">
        <v>99</v>
      </c>
      <c r="M4292">
        <v>99</v>
      </c>
      <c r="N4292">
        <v>99</v>
      </c>
      <c r="O4292">
        <v>99</v>
      </c>
      <c r="P4292">
        <v>9999</v>
      </c>
      <c r="Q4292">
        <v>32</v>
      </c>
      <c r="R4292">
        <v>190.5</v>
      </c>
      <c r="S4292">
        <v>156.5</v>
      </c>
      <c r="T4292">
        <v>0.4432706626954579</v>
      </c>
      <c r="U4292">
        <v>0.39722172805472405</v>
      </c>
      <c r="V4292">
        <v>25.790026246719162</v>
      </c>
      <c r="W4292">
        <v>55.904153354632577</v>
      </c>
      <c r="X4292">
        <v>163.07487566221062</v>
      </c>
      <c r="Y4292">
        <v>128.94173228346452</v>
      </c>
      <c r="Z4292">
        <v>156.95463258785941</v>
      </c>
      <c r="AA4292">
        <v>50.205275609107311</v>
      </c>
      <c r="AB4292">
        <v>7.4950728438720624</v>
      </c>
      <c r="AC4292">
        <v>-51.193953585525009</v>
      </c>
    </row>
    <row r="4293" spans="1:29">
      <c r="A4293">
        <v>12</v>
      </c>
      <c r="B4293">
        <v>37</v>
      </c>
      <c r="C4293">
        <v>2011</v>
      </c>
      <c r="D4293">
        <v>99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999</v>
      </c>
      <c r="K4293">
        <v>0</v>
      </c>
      <c r="L4293">
        <v>99</v>
      </c>
      <c r="M4293">
        <v>99</v>
      </c>
      <c r="N4293">
        <v>99</v>
      </c>
      <c r="O4293">
        <v>99</v>
      </c>
      <c r="P4293">
        <v>9999</v>
      </c>
      <c r="Q4293">
        <v>1015</v>
      </c>
      <c r="R4293">
        <v>35276</v>
      </c>
      <c r="S4293">
        <v>35203</v>
      </c>
      <c r="T4293">
        <v>82.182462025906261</v>
      </c>
      <c r="U4293">
        <v>85.390410206126901</v>
      </c>
      <c r="V4293">
        <v>16.386183240730244</v>
      </c>
      <c r="W4293">
        <v>58.885663153708499</v>
      </c>
      <c r="X4293">
        <v>161.73726221714105</v>
      </c>
      <c r="Y4293">
        <v>149.00388366027747</v>
      </c>
      <c r="Z4293">
        <v>149.31287106212389</v>
      </c>
      <c r="AA4293">
        <v>32.511274032022406</v>
      </c>
      <c r="AB4293">
        <v>4.6159459083178813</v>
      </c>
      <c r="AC4293">
        <v>-43.923032555371755</v>
      </c>
    </row>
    <row r="4294" spans="1:29">
      <c r="A4294">
        <v>12</v>
      </c>
      <c r="B4294">
        <v>38</v>
      </c>
      <c r="C4294">
        <v>2011</v>
      </c>
      <c r="D4294">
        <v>99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999</v>
      </c>
      <c r="K4294">
        <v>2</v>
      </c>
      <c r="L4294">
        <v>99</v>
      </c>
      <c r="M4294">
        <v>99</v>
      </c>
      <c r="N4294">
        <v>99</v>
      </c>
      <c r="O4294">
        <v>99</v>
      </c>
      <c r="P4294">
        <v>9999</v>
      </c>
      <c r="Q4294">
        <v>1030</v>
      </c>
      <c r="R4294">
        <v>7497</v>
      </c>
      <c r="S4294">
        <v>7496</v>
      </c>
      <c r="T4294">
        <v>17.465753424657535</v>
      </c>
      <c r="U4294">
        <v>14.289075031714653</v>
      </c>
      <c r="V4294">
        <v>14.931572629051621</v>
      </c>
      <c r="W4294">
        <v>58.651680896478119</v>
      </c>
      <c r="X4294">
        <v>127.12820772946203</v>
      </c>
      <c r="Y4294">
        <v>117.32334267040159</v>
      </c>
      <c r="Z4294">
        <v>117.33899413020283</v>
      </c>
      <c r="AA4294">
        <v>14.449345296972202</v>
      </c>
      <c r="AB4294">
        <v>3.4891495712591158</v>
      </c>
      <c r="AC4294">
        <v>-17.725915101657623</v>
      </c>
    </row>
    <row r="4295" spans="1:29">
      <c r="A4295">
        <v>12</v>
      </c>
      <c r="B4295">
        <v>39</v>
      </c>
      <c r="C4295">
        <v>2011</v>
      </c>
      <c r="D4295">
        <v>99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999</v>
      </c>
      <c r="K4295">
        <v>4</v>
      </c>
      <c r="L4295">
        <v>99</v>
      </c>
      <c r="M4295">
        <v>99</v>
      </c>
      <c r="N4295">
        <v>99</v>
      </c>
      <c r="O4295">
        <v>99</v>
      </c>
      <c r="P4295">
        <v>9999</v>
      </c>
      <c r="Q4295">
        <v>23</v>
      </c>
      <c r="R4295">
        <v>150</v>
      </c>
      <c r="S4295">
        <v>143</v>
      </c>
      <c r="T4295">
        <v>0.34945485043332392</v>
      </c>
      <c r="U4295">
        <v>0.31904454747091904</v>
      </c>
      <c r="V4295">
        <v>23.02</v>
      </c>
      <c r="W4295">
        <v>55.244755244755247</v>
      </c>
      <c r="X4295">
        <v>149.12163235825204</v>
      </c>
      <c r="Y4295">
        <v>130.92659999999998</v>
      </c>
      <c r="Z4295">
        <v>137.33559440559441</v>
      </c>
      <c r="AA4295">
        <v>45.060548304008599</v>
      </c>
      <c r="AB4295">
        <v>6.531490992908469</v>
      </c>
      <c r="AC4295">
        <v>-66.999023242034156</v>
      </c>
    </row>
    <row r="4296" spans="1:29">
      <c r="A4296">
        <v>12</v>
      </c>
      <c r="B4296">
        <v>40</v>
      </c>
      <c r="C4296">
        <v>2010</v>
      </c>
      <c r="D4296">
        <v>99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999</v>
      </c>
      <c r="K4296">
        <v>0</v>
      </c>
      <c r="L4296">
        <v>99</v>
      </c>
      <c r="M4296">
        <v>99</v>
      </c>
      <c r="N4296">
        <v>99</v>
      </c>
      <c r="O4296">
        <v>99</v>
      </c>
      <c r="P4296">
        <v>9999</v>
      </c>
      <c r="Q4296">
        <v>1174</v>
      </c>
      <c r="R4296">
        <v>35499</v>
      </c>
      <c r="S4296">
        <v>35374</v>
      </c>
      <c r="T4296">
        <v>83.65500176740899</v>
      </c>
      <c r="U4296">
        <v>86.556364868418427</v>
      </c>
      <c r="V4296">
        <v>14.65159581960055</v>
      </c>
      <c r="W4296">
        <v>58.293153163340314</v>
      </c>
      <c r="X4296">
        <v>161.65691206963962</v>
      </c>
      <c r="Y4296">
        <v>148.7937406687526</v>
      </c>
      <c r="Z4296">
        <v>149.31952846723723</v>
      </c>
      <c r="AA4296">
        <v>32.358541474518553</v>
      </c>
      <c r="AB4296">
        <v>4.7654845961085774</v>
      </c>
      <c r="AC4296">
        <v>-43.820838383224313</v>
      </c>
    </row>
    <row r="4297" spans="1:29">
      <c r="A4297">
        <v>12</v>
      </c>
      <c r="B4297">
        <v>41</v>
      </c>
      <c r="C4297">
        <v>2010</v>
      </c>
      <c r="D4297">
        <v>99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999</v>
      </c>
      <c r="K4297">
        <v>2</v>
      </c>
      <c r="L4297">
        <v>99</v>
      </c>
      <c r="M4297">
        <v>99</v>
      </c>
      <c r="N4297">
        <v>99</v>
      </c>
      <c r="O4297">
        <v>99</v>
      </c>
      <c r="P4297">
        <v>9999</v>
      </c>
      <c r="Q4297">
        <v>1047</v>
      </c>
      <c r="R4297">
        <v>6762</v>
      </c>
      <c r="S4297">
        <v>6756</v>
      </c>
      <c r="T4297">
        <v>15.934959349593498</v>
      </c>
      <c r="U4297">
        <v>13.051756372792328</v>
      </c>
      <c r="V4297">
        <v>14.842058562555456</v>
      </c>
      <c r="W4297">
        <v>58.507696862048526</v>
      </c>
      <c r="X4297">
        <v>127.72729705194048</v>
      </c>
      <c r="Y4297">
        <v>117.78651286601531</v>
      </c>
      <c r="Z4297">
        <v>117.89111900532798</v>
      </c>
      <c r="AA4297">
        <v>15.758333042034884</v>
      </c>
      <c r="AB4297">
        <v>3.6456540337507448</v>
      </c>
      <c r="AC4297">
        <v>-30.990015955783846</v>
      </c>
    </row>
    <row r="4298" spans="1:29">
      <c r="A4298">
        <v>12</v>
      </c>
      <c r="B4298">
        <v>42</v>
      </c>
      <c r="C4298">
        <v>2010</v>
      </c>
      <c r="D4298">
        <v>99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999</v>
      </c>
      <c r="K4298">
        <v>4</v>
      </c>
      <c r="L4298">
        <v>99</v>
      </c>
      <c r="M4298">
        <v>99</v>
      </c>
      <c r="N4298">
        <v>99</v>
      </c>
      <c r="O4298">
        <v>99</v>
      </c>
      <c r="P4298">
        <v>9999</v>
      </c>
      <c r="Q4298">
        <v>33</v>
      </c>
      <c r="R4298">
        <v>167</v>
      </c>
      <c r="S4298">
        <v>167</v>
      </c>
      <c r="T4298">
        <v>0.3935430658654413</v>
      </c>
      <c r="U4298">
        <v>0.37783350073999195</v>
      </c>
      <c r="V4298">
        <v>10.898203592814372</v>
      </c>
      <c r="W4298">
        <v>56.562874251497021</v>
      </c>
      <c r="X4298">
        <v>149.58362797698211</v>
      </c>
      <c r="Y4298">
        <v>138.06568862275449</v>
      </c>
      <c r="Z4298">
        <v>138.06568862275449</v>
      </c>
      <c r="AA4298">
        <v>35.916110699229897</v>
      </c>
      <c r="AB4298">
        <v>4.7946388600767822</v>
      </c>
      <c r="AC4298">
        <v>-36.280766383525453</v>
      </c>
    </row>
    <row r="4299" spans="1:29">
      <c r="A4299">
        <v>12</v>
      </c>
      <c r="B4299">
        <v>43</v>
      </c>
      <c r="C4299">
        <v>2009</v>
      </c>
      <c r="D4299">
        <v>99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999</v>
      </c>
      <c r="K4299">
        <v>0</v>
      </c>
      <c r="L4299">
        <v>99</v>
      </c>
      <c r="M4299">
        <v>99</v>
      </c>
      <c r="N4299">
        <v>99</v>
      </c>
      <c r="O4299">
        <v>99</v>
      </c>
      <c r="P4299">
        <v>9999</v>
      </c>
      <c r="Q4299">
        <v>1171</v>
      </c>
      <c r="R4299">
        <v>35603</v>
      </c>
      <c r="S4299">
        <v>35467</v>
      </c>
      <c r="T4299">
        <v>80.794717015385999</v>
      </c>
      <c r="U4299">
        <v>84.164368065408539</v>
      </c>
      <c r="V4299">
        <v>15.814060612869701</v>
      </c>
      <c r="W4299">
        <v>57.28054247610455</v>
      </c>
      <c r="X4299">
        <v>163.89917048695878</v>
      </c>
      <c r="Y4299">
        <v>150.8041204392886</v>
      </c>
      <c r="Z4299">
        <v>151.38238644373621</v>
      </c>
      <c r="AA4299">
        <v>32.695457346330521</v>
      </c>
      <c r="AB4299">
        <v>5.0739883447867049</v>
      </c>
      <c r="AC4299">
        <v>-50.291439901274721</v>
      </c>
    </row>
    <row r="4300" spans="1:29">
      <c r="A4300">
        <v>12</v>
      </c>
      <c r="B4300">
        <v>44</v>
      </c>
      <c r="C4300">
        <v>2009</v>
      </c>
      <c r="D4300">
        <v>99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999</v>
      </c>
      <c r="K4300">
        <v>2</v>
      </c>
      <c r="L4300">
        <v>99</v>
      </c>
      <c r="M4300">
        <v>99</v>
      </c>
      <c r="N4300">
        <v>99</v>
      </c>
      <c r="O4300">
        <v>99</v>
      </c>
      <c r="P4300">
        <v>9999</v>
      </c>
      <c r="Q4300">
        <v>1034</v>
      </c>
      <c r="R4300">
        <v>8083</v>
      </c>
      <c r="S4300">
        <v>8083</v>
      </c>
      <c r="T4300">
        <v>18.342940135251663</v>
      </c>
      <c r="U4300">
        <v>15.103180718833997</v>
      </c>
      <c r="V4300">
        <v>14.132129159965363</v>
      </c>
      <c r="W4300">
        <v>57.260051960905606</v>
      </c>
      <c r="X4300">
        <v>129.14145480616875</v>
      </c>
      <c r="Y4300">
        <v>119.19756278609403</v>
      </c>
      <c r="Z4300">
        <v>119.19756278609403</v>
      </c>
      <c r="AA4300">
        <v>13.968315987933321</v>
      </c>
      <c r="AB4300">
        <v>3.6852097429733841</v>
      </c>
      <c r="AC4300">
        <v>-26.391552431990437</v>
      </c>
    </row>
    <row r="4301" spans="1:29">
      <c r="A4301">
        <v>12</v>
      </c>
      <c r="B4301">
        <v>45</v>
      </c>
      <c r="C4301">
        <v>2009</v>
      </c>
      <c r="D4301">
        <v>99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999</v>
      </c>
      <c r="K4301">
        <v>4</v>
      </c>
      <c r="L4301">
        <v>99</v>
      </c>
      <c r="M4301">
        <v>99</v>
      </c>
      <c r="N4301">
        <v>99</v>
      </c>
      <c r="O4301">
        <v>99</v>
      </c>
      <c r="P4301">
        <v>9999</v>
      </c>
      <c r="Q4301">
        <v>23</v>
      </c>
      <c r="R4301">
        <v>379</v>
      </c>
      <c r="S4301">
        <v>379</v>
      </c>
      <c r="T4301">
        <v>0.86007352607452447</v>
      </c>
      <c r="U4301">
        <v>0.73054974668685557</v>
      </c>
      <c r="V4301">
        <v>16.311345646437999</v>
      </c>
      <c r="W4301">
        <v>55.274406332453822</v>
      </c>
      <c r="X4301">
        <v>133.22337107687733</v>
      </c>
      <c r="Y4301">
        <v>122.96517150395772</v>
      </c>
      <c r="Z4301">
        <v>122.96517150395772</v>
      </c>
      <c r="AA4301">
        <v>26.317789977461366</v>
      </c>
      <c r="AB4301">
        <v>4.363878398161849</v>
      </c>
      <c r="AC4301">
        <v>-38.737058720085948</v>
      </c>
    </row>
    <row r="4302" spans="1:29">
      <c r="A4302">
        <v>12</v>
      </c>
      <c r="B4302">
        <v>46</v>
      </c>
      <c r="C4302">
        <v>2008</v>
      </c>
      <c r="D4302">
        <v>99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999</v>
      </c>
      <c r="K4302">
        <v>0</v>
      </c>
      <c r="L4302">
        <v>99</v>
      </c>
      <c r="M4302">
        <v>99</v>
      </c>
      <c r="N4302">
        <v>99</v>
      </c>
      <c r="O4302">
        <v>99</v>
      </c>
      <c r="P4302">
        <v>9999</v>
      </c>
      <c r="Q4302">
        <v>1253</v>
      </c>
      <c r="R4302">
        <v>34048</v>
      </c>
      <c r="S4302">
        <v>33914</v>
      </c>
      <c r="T4302">
        <v>80.256458608334896</v>
      </c>
      <c r="U4302">
        <v>83.69227024794823</v>
      </c>
      <c r="V4302">
        <v>15.487928806390975</v>
      </c>
      <c r="W4302">
        <v>56.794421182992281</v>
      </c>
      <c r="X4302">
        <v>165.26072871948301</v>
      </c>
      <c r="Y4302">
        <v>152.07620711936164</v>
      </c>
      <c r="Z4302">
        <v>152.67708615910911</v>
      </c>
      <c r="AA4302">
        <v>33.059806810005838</v>
      </c>
      <c r="AB4302">
        <v>4.8501235355476702</v>
      </c>
      <c r="AC4302">
        <v>-51.958473486919218</v>
      </c>
    </row>
    <row r="4303" spans="1:29">
      <c r="A4303">
        <v>12</v>
      </c>
      <c r="B4303">
        <v>47</v>
      </c>
      <c r="C4303">
        <v>2008</v>
      </c>
      <c r="D4303">
        <v>99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999</v>
      </c>
      <c r="K4303">
        <v>2</v>
      </c>
      <c r="L4303">
        <v>99</v>
      </c>
      <c r="M4303">
        <v>99</v>
      </c>
      <c r="N4303">
        <v>99</v>
      </c>
      <c r="O4303">
        <v>99</v>
      </c>
      <c r="P4303">
        <v>9999</v>
      </c>
      <c r="Q4303">
        <v>1129</v>
      </c>
      <c r="R4303">
        <v>8207</v>
      </c>
      <c r="S4303">
        <v>8206</v>
      </c>
      <c r="T4303">
        <v>19.345181972468406</v>
      </c>
      <c r="U4303">
        <v>15.948055517432373</v>
      </c>
      <c r="V4303">
        <v>13.74923845497746</v>
      </c>
      <c r="W4303">
        <v>56.585912746770653</v>
      </c>
      <c r="X4303">
        <v>130.26807308878429</v>
      </c>
      <c r="Y4303">
        <v>120.22390642134796</v>
      </c>
      <c r="Z4303">
        <v>120.23855715330276</v>
      </c>
      <c r="AA4303">
        <v>15.173881444882905</v>
      </c>
      <c r="AB4303">
        <v>3.8122033534664066</v>
      </c>
      <c r="AC4303">
        <v>-30.043606449705525</v>
      </c>
    </row>
    <row r="4304" spans="1:29">
      <c r="A4304">
        <v>12</v>
      </c>
      <c r="B4304">
        <v>48</v>
      </c>
      <c r="C4304">
        <v>2008</v>
      </c>
      <c r="D4304">
        <v>99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999</v>
      </c>
      <c r="K4304">
        <v>4</v>
      </c>
      <c r="L4304">
        <v>99</v>
      </c>
      <c r="M4304">
        <v>99</v>
      </c>
      <c r="N4304">
        <v>99</v>
      </c>
      <c r="O4304">
        <v>99</v>
      </c>
      <c r="P4304">
        <v>9999</v>
      </c>
      <c r="Q4304">
        <v>14</v>
      </c>
      <c r="R4304">
        <v>168</v>
      </c>
      <c r="S4304">
        <v>168</v>
      </c>
      <c r="T4304">
        <v>0.39600226287007351</v>
      </c>
      <c r="U4304">
        <v>0.35785908584678899</v>
      </c>
      <c r="V4304">
        <v>18.714285714285719</v>
      </c>
      <c r="W4304">
        <v>54.767857142857153</v>
      </c>
      <c r="X4304">
        <v>142.78040035082287</v>
      </c>
      <c r="Y4304">
        <v>131.78630952380956</v>
      </c>
      <c r="Z4304">
        <v>131.78630952380956</v>
      </c>
      <c r="AA4304">
        <v>39.183051677496024</v>
      </c>
      <c r="AB4304">
        <v>6.2258803300700691</v>
      </c>
      <c r="AC4304">
        <v>-61.423198738232152</v>
      </c>
    </row>
    <row r="4305" spans="1:29">
      <c r="A4305">
        <v>12</v>
      </c>
      <c r="B4305">
        <v>49</v>
      </c>
      <c r="C4305">
        <v>2007</v>
      </c>
      <c r="D4305">
        <v>99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999</v>
      </c>
      <c r="K4305">
        <v>0</v>
      </c>
      <c r="L4305">
        <v>99</v>
      </c>
      <c r="M4305">
        <v>99</v>
      </c>
      <c r="N4305">
        <v>99</v>
      </c>
      <c r="O4305">
        <v>99</v>
      </c>
      <c r="P4305">
        <v>9999</v>
      </c>
      <c r="Q4305">
        <v>1316</v>
      </c>
      <c r="R4305">
        <v>37036</v>
      </c>
      <c r="S4305">
        <v>36877</v>
      </c>
      <c r="T4305">
        <v>84.349093559260254</v>
      </c>
      <c r="U4305">
        <v>87.194561710952513</v>
      </c>
      <c r="V4305">
        <v>15.405227346365701</v>
      </c>
      <c r="W4305">
        <v>56.808308701900899</v>
      </c>
      <c r="X4305">
        <v>165.63339385637178</v>
      </c>
      <c r="Y4305">
        <v>152.35782211902043</v>
      </c>
      <c r="Z4305">
        <v>153.01473276025811</v>
      </c>
      <c r="AA4305">
        <v>32.477401592005194</v>
      </c>
      <c r="AB4305">
        <v>4.7228900167947536</v>
      </c>
      <c r="AC4305">
        <v>-53.498790032179343</v>
      </c>
    </row>
    <row r="4306" spans="1:29">
      <c r="A4306">
        <v>12</v>
      </c>
      <c r="B4306">
        <v>50</v>
      </c>
      <c r="C4306">
        <v>2007</v>
      </c>
      <c r="D4306">
        <v>99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999</v>
      </c>
      <c r="K4306">
        <v>2</v>
      </c>
      <c r="L4306">
        <v>99</v>
      </c>
      <c r="M4306">
        <v>99</v>
      </c>
      <c r="N4306">
        <v>99</v>
      </c>
      <c r="O4306">
        <v>99</v>
      </c>
      <c r="P4306">
        <v>9999</v>
      </c>
      <c r="Q4306">
        <v>1062</v>
      </c>
      <c r="R4306">
        <v>6387</v>
      </c>
      <c r="S4306">
        <v>6387</v>
      </c>
      <c r="T4306">
        <v>14.546324132276579</v>
      </c>
      <c r="U4306">
        <v>11.898094601434805</v>
      </c>
      <c r="V4306">
        <v>13.746359793330202</v>
      </c>
      <c r="W4306">
        <v>56.538437451072497</v>
      </c>
      <c r="X4306">
        <v>130.6130868141733</v>
      </c>
      <c r="Y4306">
        <v>120.55353060904982</v>
      </c>
      <c r="Z4306">
        <v>120.55353060904982</v>
      </c>
      <c r="AA4306">
        <v>15.413232588474187</v>
      </c>
      <c r="AB4306">
        <v>3.8197879880080623</v>
      </c>
      <c r="AC4306">
        <v>-30.604826105051085</v>
      </c>
    </row>
    <row r="4307" spans="1:29">
      <c r="A4307">
        <v>12</v>
      </c>
      <c r="B4307">
        <v>51</v>
      </c>
      <c r="C4307">
        <v>2007</v>
      </c>
      <c r="D4307">
        <v>99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999</v>
      </c>
      <c r="K4307">
        <v>4</v>
      </c>
      <c r="L4307">
        <v>99</v>
      </c>
      <c r="M4307">
        <v>99</v>
      </c>
      <c r="N4307">
        <v>99</v>
      </c>
      <c r="O4307">
        <v>99</v>
      </c>
      <c r="P4307">
        <v>9999</v>
      </c>
      <c r="Q4307">
        <v>9</v>
      </c>
      <c r="R4307">
        <v>485</v>
      </c>
      <c r="S4307">
        <v>484</v>
      </c>
      <c r="T4307">
        <v>1.1045823084631503</v>
      </c>
      <c r="U4307">
        <v>0.9073436876126787</v>
      </c>
      <c r="V4307">
        <v>13.542268041237111</v>
      </c>
      <c r="W4307">
        <v>55.303719008264466</v>
      </c>
      <c r="X4307">
        <v>131.52539343914398</v>
      </c>
      <c r="Y4307">
        <v>121.06804123711341</v>
      </c>
      <c r="Z4307">
        <v>121.3181818181818</v>
      </c>
      <c r="AA4307">
        <v>16.22640817661318</v>
      </c>
      <c r="AB4307">
        <v>4.0529433508674755</v>
      </c>
      <c r="AC4307">
        <v>-46.548590423651504</v>
      </c>
    </row>
    <row r="4308" spans="1:29">
      <c r="A4308">
        <v>12</v>
      </c>
      <c r="B4308">
        <v>52</v>
      </c>
      <c r="C4308">
        <v>2006</v>
      </c>
      <c r="D4308">
        <v>99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999</v>
      </c>
      <c r="K4308">
        <v>0</v>
      </c>
      <c r="L4308">
        <v>99</v>
      </c>
      <c r="M4308">
        <v>99</v>
      </c>
      <c r="N4308">
        <v>99</v>
      </c>
      <c r="O4308">
        <v>99</v>
      </c>
      <c r="P4308">
        <v>9999</v>
      </c>
      <c r="Q4308">
        <v>1453</v>
      </c>
      <c r="R4308">
        <v>37154</v>
      </c>
      <c r="S4308">
        <v>36927</v>
      </c>
      <c r="T4308">
        <v>84.102587319193248</v>
      </c>
      <c r="U4308">
        <v>86.804764515612604</v>
      </c>
      <c r="V4308">
        <v>15.771599289443936</v>
      </c>
      <c r="W4308">
        <v>56.964741246242603</v>
      </c>
      <c r="X4308">
        <v>163.03190299681475</v>
      </c>
      <c r="Y4308">
        <v>149.71463099531621</v>
      </c>
      <c r="Z4308">
        <v>150.63496628483173</v>
      </c>
      <c r="AA4308">
        <v>32.0995364659478</v>
      </c>
      <c r="AB4308">
        <v>4.6612089678208148</v>
      </c>
      <c r="AC4308">
        <v>-52.312120475048062</v>
      </c>
    </row>
    <row r="4309" spans="1:29">
      <c r="A4309">
        <v>12</v>
      </c>
      <c r="B4309">
        <v>53</v>
      </c>
      <c r="C4309">
        <v>2006</v>
      </c>
      <c r="D4309">
        <v>99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999</v>
      </c>
      <c r="K4309">
        <v>2</v>
      </c>
      <c r="L4309">
        <v>99</v>
      </c>
      <c r="M4309">
        <v>99</v>
      </c>
      <c r="N4309">
        <v>99</v>
      </c>
      <c r="O4309">
        <v>99</v>
      </c>
      <c r="P4309">
        <v>9999</v>
      </c>
      <c r="Q4309">
        <v>984</v>
      </c>
      <c r="R4309">
        <v>6998</v>
      </c>
      <c r="S4309">
        <v>6976</v>
      </c>
      <c r="T4309">
        <v>15.840822147271204</v>
      </c>
      <c r="U4309">
        <v>13.143389802778579</v>
      </c>
      <c r="V4309">
        <v>13.630037153472422</v>
      </c>
      <c r="W4309">
        <v>56.374856651376149</v>
      </c>
      <c r="X4309">
        <v>130.7977329538823</v>
      </c>
      <c r="Y4309">
        <v>120.35377250643027</v>
      </c>
      <c r="Z4309">
        <v>120.73332855504576</v>
      </c>
      <c r="AA4309">
        <v>14.590088207335487</v>
      </c>
      <c r="AB4309">
        <v>3.9482160836525351</v>
      </c>
      <c r="AC4309">
        <v>-35.401049762855223</v>
      </c>
    </row>
    <row r="4310" spans="1:29">
      <c r="A4310">
        <v>12</v>
      </c>
      <c r="B4310">
        <v>54</v>
      </c>
      <c r="C4310">
        <v>2006</v>
      </c>
      <c r="D4310">
        <v>99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999</v>
      </c>
      <c r="K4310">
        <v>4</v>
      </c>
      <c r="L4310">
        <v>99</v>
      </c>
      <c r="M4310">
        <v>99</v>
      </c>
      <c r="N4310">
        <v>99</v>
      </c>
      <c r="O4310">
        <v>99</v>
      </c>
      <c r="P4310">
        <v>9999</v>
      </c>
      <c r="Q4310">
        <v>7</v>
      </c>
      <c r="R4310">
        <v>19</v>
      </c>
      <c r="S4310">
        <v>19</v>
      </c>
      <c r="T4310">
        <v>4.3008805487018117E-2</v>
      </c>
      <c r="U4310">
        <v>4.025870313168655E-2</v>
      </c>
      <c r="V4310">
        <v>30.78947368421052</v>
      </c>
      <c r="W4310">
        <v>55.105263157894754</v>
      </c>
      <c r="X4310">
        <v>147.10611849233044</v>
      </c>
      <c r="Y4310">
        <v>135.77894736842109</v>
      </c>
      <c r="Z4310">
        <v>135.77894736842109</v>
      </c>
      <c r="AA4310">
        <v>39.316443311691309</v>
      </c>
      <c r="AB4310">
        <v>5.2505111214062641</v>
      </c>
      <c r="AC4310">
        <v>-79.806237863585793</v>
      </c>
    </row>
    <row r="4311" spans="1:29">
      <c r="A4311">
        <v>12</v>
      </c>
      <c r="B4311">
        <v>55</v>
      </c>
      <c r="C4311">
        <v>2005</v>
      </c>
      <c r="D4311">
        <v>99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999</v>
      </c>
      <c r="K4311">
        <v>0</v>
      </c>
      <c r="L4311">
        <v>99</v>
      </c>
      <c r="M4311">
        <v>99</v>
      </c>
      <c r="N4311">
        <v>99</v>
      </c>
      <c r="O4311">
        <v>99</v>
      </c>
      <c r="P4311">
        <v>9999</v>
      </c>
      <c r="Q4311">
        <v>1567</v>
      </c>
      <c r="R4311">
        <v>32331.25</v>
      </c>
      <c r="S4311">
        <v>31803</v>
      </c>
      <c r="T4311">
        <v>82.664834286810063</v>
      </c>
      <c r="U4311">
        <v>85.515490110813516</v>
      </c>
      <c r="V4311">
        <v>15.77742895805142</v>
      </c>
      <c r="W4311">
        <v>56.794296135584702</v>
      </c>
      <c r="X4311">
        <v>162.79490369928428</v>
      </c>
      <c r="Y4311">
        <v>148.23654513821734</v>
      </c>
      <c r="Z4311">
        <v>150.6987642675216</v>
      </c>
      <c r="AA4311">
        <v>31.977379801377801</v>
      </c>
      <c r="AB4311">
        <v>4.7874952583402282</v>
      </c>
      <c r="AC4311">
        <v>-52.758717627577028</v>
      </c>
    </row>
    <row r="4312" spans="1:29">
      <c r="A4312">
        <v>12</v>
      </c>
      <c r="B4312">
        <v>56</v>
      </c>
      <c r="C4312">
        <v>2005</v>
      </c>
      <c r="D4312">
        <v>99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999</v>
      </c>
      <c r="K4312">
        <v>2</v>
      </c>
      <c r="L4312">
        <v>99</v>
      </c>
      <c r="M4312">
        <v>99</v>
      </c>
      <c r="N4312">
        <v>99</v>
      </c>
      <c r="O4312">
        <v>99</v>
      </c>
      <c r="P4312">
        <v>9999</v>
      </c>
      <c r="Q4312">
        <v>1104</v>
      </c>
      <c r="R4312">
        <v>6765</v>
      </c>
      <c r="S4312">
        <v>6757</v>
      </c>
      <c r="T4312">
        <v>17.296813576656341</v>
      </c>
      <c r="U4312">
        <v>14.448815038921145</v>
      </c>
      <c r="V4312">
        <v>13.912195121951219</v>
      </c>
      <c r="W4312">
        <v>56.856889151990515</v>
      </c>
      <c r="X4312">
        <v>129.88541974457456</v>
      </c>
      <c r="Y4312">
        <v>119.70090169992598</v>
      </c>
      <c r="Z4312">
        <v>119.84262246559112</v>
      </c>
      <c r="AA4312">
        <v>14.243929119362184</v>
      </c>
      <c r="AB4312">
        <v>3.7690586542217006</v>
      </c>
      <c r="AC4312">
        <v>-33.271241347562189</v>
      </c>
    </row>
    <row r="4313" spans="1:29">
      <c r="A4313">
        <v>12</v>
      </c>
      <c r="B4313">
        <v>57</v>
      </c>
      <c r="C4313">
        <v>2005</v>
      </c>
      <c r="D4313">
        <v>99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999</v>
      </c>
      <c r="K4313">
        <v>4</v>
      </c>
      <c r="L4313">
        <v>99</v>
      </c>
      <c r="M4313">
        <v>99</v>
      </c>
      <c r="N4313">
        <v>99</v>
      </c>
      <c r="O4313">
        <v>99</v>
      </c>
      <c r="P4313">
        <v>9999</v>
      </c>
      <c r="Q4313">
        <v>8</v>
      </c>
      <c r="R4313">
        <v>13</v>
      </c>
      <c r="S4313">
        <v>11</v>
      </c>
      <c r="T4313">
        <v>3.323851832912525E-2</v>
      </c>
      <c r="U4313">
        <v>3.3535851573943114E-2</v>
      </c>
      <c r="V4313">
        <v>64.692307692307693</v>
      </c>
      <c r="W4313">
        <v>53.72727272727272</v>
      </c>
      <c r="X4313">
        <v>182.77356446370527</v>
      </c>
      <c r="Y4313">
        <v>144.57692307692304</v>
      </c>
      <c r="Z4313">
        <v>170.86363636363637</v>
      </c>
      <c r="AA4313">
        <v>33.427867327270391</v>
      </c>
      <c r="AB4313">
        <v>4.7880705753685948</v>
      </c>
      <c r="AC4313">
        <v>-83.914858935743482</v>
      </c>
    </row>
    <row r="4314" spans="1:29">
      <c r="A4314">
        <v>12</v>
      </c>
      <c r="B4314">
        <v>58</v>
      </c>
      <c r="C4314">
        <v>2004</v>
      </c>
      <c r="D4314">
        <v>99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999</v>
      </c>
      <c r="K4314">
        <v>0</v>
      </c>
      <c r="L4314">
        <v>99</v>
      </c>
      <c r="M4314">
        <v>99</v>
      </c>
      <c r="N4314">
        <v>99</v>
      </c>
      <c r="O4314">
        <v>99</v>
      </c>
      <c r="P4314">
        <v>9999</v>
      </c>
      <c r="Q4314">
        <v>1633</v>
      </c>
      <c r="R4314">
        <v>29401</v>
      </c>
      <c r="S4314">
        <v>28897</v>
      </c>
      <c r="T4314">
        <v>77.247050786894718</v>
      </c>
      <c r="U4314">
        <v>80.648466968386799</v>
      </c>
      <c r="V4314">
        <v>15.183395122614874</v>
      </c>
      <c r="W4314">
        <v>56.361144755510949</v>
      </c>
      <c r="X4314">
        <v>163.18609013932675</v>
      </c>
      <c r="Y4314">
        <v>148.44587599061313</v>
      </c>
      <c r="Z4314">
        <v>151.03495864622684</v>
      </c>
      <c r="AA4314">
        <v>31.950229459275199</v>
      </c>
      <c r="AB4314">
        <v>4.7096148240115374</v>
      </c>
      <c r="AC4314">
        <v>-54.969502839307744</v>
      </c>
    </row>
    <row r="4315" spans="1:29">
      <c r="A4315">
        <v>12</v>
      </c>
      <c r="B4315">
        <v>59</v>
      </c>
      <c r="C4315">
        <v>2004</v>
      </c>
      <c r="D4315">
        <v>99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999</v>
      </c>
      <c r="K4315">
        <v>2</v>
      </c>
      <c r="L4315">
        <v>99</v>
      </c>
      <c r="M4315">
        <v>99</v>
      </c>
      <c r="N4315">
        <v>99</v>
      </c>
      <c r="O4315">
        <v>99</v>
      </c>
      <c r="P4315">
        <v>9999</v>
      </c>
      <c r="Q4315">
        <v>1328</v>
      </c>
      <c r="R4315">
        <v>8651</v>
      </c>
      <c r="S4315">
        <v>8650</v>
      </c>
      <c r="T4315">
        <v>22.729302961036232</v>
      </c>
      <c r="U4315">
        <v>19.324985021818648</v>
      </c>
      <c r="V4315">
        <v>13.655531152467921</v>
      </c>
      <c r="W4315">
        <v>56.411213872832384</v>
      </c>
      <c r="X4315">
        <v>130.99051168377957</v>
      </c>
      <c r="Y4315">
        <v>120.8890532886371</v>
      </c>
      <c r="Z4315">
        <v>120.90302890173402</v>
      </c>
      <c r="AA4315">
        <v>15.164610614957063</v>
      </c>
      <c r="AB4315">
        <v>3.9383737181549754</v>
      </c>
      <c r="AC4315">
        <v>-35.302249167589004</v>
      </c>
    </row>
    <row r="4316" spans="1:29">
      <c r="A4316">
        <v>12</v>
      </c>
      <c r="B4316">
        <v>60</v>
      </c>
      <c r="C4316">
        <v>2004</v>
      </c>
      <c r="D4316">
        <v>99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999</v>
      </c>
      <c r="K4316">
        <v>4</v>
      </c>
      <c r="L4316">
        <v>99</v>
      </c>
      <c r="M4316">
        <v>99</v>
      </c>
      <c r="N4316">
        <v>99</v>
      </c>
      <c r="O4316">
        <v>99</v>
      </c>
      <c r="P4316">
        <v>9999</v>
      </c>
      <c r="Q4316">
        <v>3</v>
      </c>
      <c r="R4316">
        <v>6</v>
      </c>
      <c r="S4316">
        <v>6</v>
      </c>
      <c r="T4316">
        <v>1.5764168046031372E-2</v>
      </c>
      <c r="U4316">
        <v>1.9548367482182225E-2</v>
      </c>
      <c r="V4316">
        <v>24.166666666666671</v>
      </c>
      <c r="W4316">
        <v>50.166666666666657</v>
      </c>
      <c r="X4316">
        <v>191.02564102564097</v>
      </c>
      <c r="Y4316">
        <v>176.31666666666672</v>
      </c>
      <c r="Z4316">
        <v>176.31666666666672</v>
      </c>
      <c r="AA4316">
        <v>41.539556114891376</v>
      </c>
      <c r="AB4316">
        <v>6.0941684329274155</v>
      </c>
      <c r="AC4316">
        <v>-65.324931459823986</v>
      </c>
    </row>
    <row r="4317" spans="1:29">
      <c r="A4317">
        <v>12</v>
      </c>
      <c r="B4317">
        <v>61</v>
      </c>
      <c r="C4317">
        <v>2003</v>
      </c>
      <c r="D4317">
        <v>99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999</v>
      </c>
      <c r="K4317">
        <v>0</v>
      </c>
      <c r="L4317">
        <v>99</v>
      </c>
      <c r="M4317">
        <v>99</v>
      </c>
      <c r="N4317">
        <v>99</v>
      </c>
      <c r="O4317">
        <v>99</v>
      </c>
      <c r="P4317">
        <v>9999</v>
      </c>
      <c r="Q4317">
        <v>1590</v>
      </c>
      <c r="R4317">
        <v>26638</v>
      </c>
      <c r="S4317">
        <v>26276</v>
      </c>
      <c r="T4317">
        <v>82.147593055170063</v>
      </c>
      <c r="U4317">
        <v>84.77910207104344</v>
      </c>
      <c r="V4317">
        <v>13.719385839777757</v>
      </c>
      <c r="W4317">
        <v>56.013472370223774</v>
      </c>
      <c r="X4317">
        <v>161.86574592605703</v>
      </c>
      <c r="Y4317">
        <v>147.69925670095307</v>
      </c>
      <c r="Z4317">
        <v>149.73408433551484</v>
      </c>
      <c r="AA4317">
        <v>32.358463428132559</v>
      </c>
      <c r="AB4317">
        <v>4.7095629206780867</v>
      </c>
      <c r="AC4317">
        <v>-51.984414280706801</v>
      </c>
    </row>
    <row r="4318" spans="1:29">
      <c r="A4318">
        <v>12</v>
      </c>
      <c r="B4318">
        <v>62</v>
      </c>
      <c r="C4318">
        <v>2003</v>
      </c>
      <c r="D4318">
        <v>99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999</v>
      </c>
      <c r="K4318">
        <v>2</v>
      </c>
      <c r="L4318">
        <v>99</v>
      </c>
      <c r="M4318">
        <v>99</v>
      </c>
      <c r="N4318">
        <v>99</v>
      </c>
      <c r="O4318">
        <v>99</v>
      </c>
      <c r="P4318">
        <v>9999</v>
      </c>
      <c r="Q4318">
        <v>1236</v>
      </c>
      <c r="R4318">
        <v>5777</v>
      </c>
      <c r="S4318">
        <v>5766</v>
      </c>
      <c r="T4318">
        <v>17.815400746291672</v>
      </c>
      <c r="U4318">
        <v>15.192435049838842</v>
      </c>
      <c r="V4318">
        <v>13.444348277652765</v>
      </c>
      <c r="W4318">
        <v>56.037981269510929</v>
      </c>
      <c r="X4318">
        <v>132.4897119766035</v>
      </c>
      <c r="Y4318">
        <v>122.04391552709012</v>
      </c>
      <c r="Z4318">
        <v>122.2767429760665</v>
      </c>
      <c r="AA4318">
        <v>15.409806122625712</v>
      </c>
      <c r="AB4318">
        <v>3.9509804651240561</v>
      </c>
      <c r="AC4318">
        <v>-37.951812870292926</v>
      </c>
    </row>
    <row r="4319" spans="1:29">
      <c r="A4319">
        <v>12</v>
      </c>
      <c r="B4319">
        <v>63</v>
      </c>
      <c r="C4319">
        <v>2003</v>
      </c>
      <c r="D4319">
        <v>99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999</v>
      </c>
      <c r="K4319">
        <v>4</v>
      </c>
      <c r="L4319">
        <v>99</v>
      </c>
      <c r="M4319">
        <v>99</v>
      </c>
      <c r="N4319">
        <v>99</v>
      </c>
      <c r="O4319">
        <v>99</v>
      </c>
      <c r="P4319">
        <v>9999</v>
      </c>
      <c r="Q4319">
        <v>3</v>
      </c>
      <c r="R4319">
        <v>9</v>
      </c>
      <c r="S4319">
        <v>9</v>
      </c>
      <c r="T4319">
        <v>2.7754648903691375E-2</v>
      </c>
      <c r="U4319">
        <v>2.8462879117727977E-2</v>
      </c>
      <c r="V4319">
        <v>10</v>
      </c>
      <c r="W4319">
        <v>50.777777777777779</v>
      </c>
      <c r="X4319">
        <v>159.01047309498011</v>
      </c>
      <c r="Y4319">
        <v>146.76666666666668</v>
      </c>
      <c r="Z4319">
        <v>146.76666666666668</v>
      </c>
      <c r="AA4319">
        <v>46.701962842404491</v>
      </c>
      <c r="AB4319">
        <v>7.2690787705760496</v>
      </c>
      <c r="AC4319">
        <v>-83.541652338472417</v>
      </c>
    </row>
    <row r="4320" spans="1:29">
      <c r="A4320">
        <v>12</v>
      </c>
      <c r="B4320">
        <v>64</v>
      </c>
      <c r="C4320">
        <v>2002</v>
      </c>
      <c r="D4320">
        <v>99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999</v>
      </c>
      <c r="K4320">
        <v>0</v>
      </c>
      <c r="L4320">
        <v>99</v>
      </c>
      <c r="M4320">
        <v>99</v>
      </c>
      <c r="N4320">
        <v>99</v>
      </c>
      <c r="O4320">
        <v>99</v>
      </c>
      <c r="P4320">
        <v>9999</v>
      </c>
      <c r="Q4320">
        <v>1762</v>
      </c>
      <c r="R4320">
        <v>29995</v>
      </c>
      <c r="S4320">
        <v>29568</v>
      </c>
      <c r="T4320">
        <v>90.767415118319917</v>
      </c>
      <c r="U4320">
        <v>91.926439428007356</v>
      </c>
      <c r="V4320">
        <v>13.4732788798133</v>
      </c>
      <c r="W4320">
        <v>55.739312770562755</v>
      </c>
      <c r="X4320">
        <v>157.34703346187871</v>
      </c>
      <c r="Y4320">
        <v>143.5053608934823</v>
      </c>
      <c r="Z4320">
        <v>145.57776312229444</v>
      </c>
      <c r="AA4320">
        <v>31.329823624210995</v>
      </c>
      <c r="AB4320">
        <v>4.4760766152265745</v>
      </c>
      <c r="AC4320">
        <v>-51.913356078618918</v>
      </c>
    </row>
    <row r="4321" spans="1:29">
      <c r="A4321">
        <v>12</v>
      </c>
      <c r="B4321">
        <v>65</v>
      </c>
      <c r="C4321">
        <v>2002</v>
      </c>
      <c r="D4321">
        <v>99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999</v>
      </c>
      <c r="K4321">
        <v>2</v>
      </c>
      <c r="L4321">
        <v>99</v>
      </c>
      <c r="M4321">
        <v>99</v>
      </c>
      <c r="N4321">
        <v>99</v>
      </c>
      <c r="O4321">
        <v>99</v>
      </c>
      <c r="P4321">
        <v>9999</v>
      </c>
      <c r="Q4321">
        <v>846</v>
      </c>
      <c r="R4321">
        <v>3049</v>
      </c>
      <c r="S4321">
        <v>3049</v>
      </c>
      <c r="T4321">
        <v>9.226532711977244</v>
      </c>
      <c r="U4321">
        <v>8.0718478068501582</v>
      </c>
      <c r="V4321">
        <v>13.61725155788783</v>
      </c>
      <c r="W4321">
        <v>56.366677599212878</v>
      </c>
      <c r="X4321">
        <v>134.30817769852979</v>
      </c>
      <c r="Y4321">
        <v>123.96300426369312</v>
      </c>
      <c r="Z4321">
        <v>123.96300426369312</v>
      </c>
      <c r="AA4321">
        <v>19.192966068347776</v>
      </c>
      <c r="AB4321">
        <v>3.9748328654578815</v>
      </c>
      <c r="AC4321">
        <v>-43.400739789964554</v>
      </c>
    </row>
    <row r="4322" spans="1:29">
      <c r="A4322">
        <v>12</v>
      </c>
      <c r="B4322">
        <v>66</v>
      </c>
      <c r="C4322">
        <v>2002</v>
      </c>
      <c r="D4322">
        <v>99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999</v>
      </c>
      <c r="K4322">
        <v>4</v>
      </c>
      <c r="L4322">
        <v>99</v>
      </c>
      <c r="M4322">
        <v>99</v>
      </c>
      <c r="N4322">
        <v>99</v>
      </c>
      <c r="O4322">
        <v>99</v>
      </c>
      <c r="P4322">
        <v>9999</v>
      </c>
      <c r="Q4322">
        <v>1</v>
      </c>
      <c r="R4322">
        <v>2</v>
      </c>
      <c r="S4322">
        <v>1</v>
      </c>
      <c r="T4322">
        <v>6.0521697028384676E-3</v>
      </c>
      <c r="U4322">
        <v>1.7127651425043013E-3</v>
      </c>
      <c r="V4322">
        <v>5</v>
      </c>
      <c r="W4322">
        <v>42</v>
      </c>
      <c r="X4322">
        <v>97.778981581798433</v>
      </c>
      <c r="Y4322">
        <v>40.1</v>
      </c>
      <c r="Z4322">
        <v>80.2</v>
      </c>
      <c r="AA4322">
        <v>0</v>
      </c>
      <c r="AB4322">
        <v>0</v>
      </c>
    </row>
    <row r="4323" spans="1:29" ht="18" customHeight="1">
      <c r="A4323">
        <v>12</v>
      </c>
      <c r="B4323">
        <v>67</v>
      </c>
      <c r="C4323">
        <v>2001</v>
      </c>
      <c r="D4323">
        <v>99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999</v>
      </c>
      <c r="K4323">
        <v>0</v>
      </c>
      <c r="L4323">
        <v>99</v>
      </c>
      <c r="M4323">
        <v>99</v>
      </c>
      <c r="N4323">
        <v>99</v>
      </c>
      <c r="O4323">
        <v>99</v>
      </c>
      <c r="P4323">
        <v>9999</v>
      </c>
      <c r="Q4323">
        <v>2208</v>
      </c>
      <c r="R4323">
        <v>27924.5</v>
      </c>
      <c r="S4323">
        <v>27510.5</v>
      </c>
      <c r="T4323">
        <v>92.934520342790563</v>
      </c>
      <c r="U4323">
        <v>93.281086017346482</v>
      </c>
      <c r="V4323">
        <v>13.766083546706298</v>
      </c>
      <c r="W4323">
        <v>56.029370603951214</v>
      </c>
      <c r="X4323">
        <v>153.34061952804245</v>
      </c>
      <c r="Y4323">
        <v>139.76667442568396</v>
      </c>
      <c r="Z4323">
        <v>141.86999509278317</v>
      </c>
      <c r="AA4323">
        <v>30.520855010214476</v>
      </c>
      <c r="AB4323">
        <v>4.7225381992701108</v>
      </c>
      <c r="AC4323">
        <v>-48.83970685928869</v>
      </c>
    </row>
    <row r="4324" spans="1:29" ht="18" customHeight="1">
      <c r="A4324">
        <v>12</v>
      </c>
      <c r="B4324">
        <v>68</v>
      </c>
      <c r="C4324">
        <v>2001</v>
      </c>
      <c r="D4324">
        <v>99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999</v>
      </c>
      <c r="K4324">
        <v>2</v>
      </c>
      <c r="L4324">
        <v>99</v>
      </c>
      <c r="M4324">
        <v>99</v>
      </c>
      <c r="N4324">
        <v>99</v>
      </c>
      <c r="O4324">
        <v>99</v>
      </c>
      <c r="P4324">
        <v>9999</v>
      </c>
      <c r="Q4324">
        <v>374</v>
      </c>
      <c r="R4324">
        <v>2108</v>
      </c>
      <c r="S4324">
        <v>2100</v>
      </c>
      <c r="T4324">
        <v>7.0155586987270144</v>
      </c>
      <c r="U4324">
        <v>6.6791867938621809</v>
      </c>
      <c r="V4324">
        <v>13.814041745730556</v>
      </c>
      <c r="W4324">
        <v>56.767142857142879</v>
      </c>
      <c r="X4324">
        <v>144.0120800705559</v>
      </c>
      <c r="Y4324">
        <v>132.57096774193576</v>
      </c>
      <c r="Z4324">
        <v>133.07600000000022</v>
      </c>
      <c r="AA4324">
        <v>27.0351093633011</v>
      </c>
      <c r="AB4324">
        <v>4.1599641056797365</v>
      </c>
      <c r="AC4324">
        <v>-44.543024778857934</v>
      </c>
    </row>
    <row r="4325" spans="1:29" ht="18" customHeight="1">
      <c r="A4325">
        <v>12</v>
      </c>
      <c r="B4325">
        <v>69</v>
      </c>
      <c r="C4325">
        <v>2001</v>
      </c>
      <c r="D4325">
        <v>99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999</v>
      </c>
      <c r="K4325">
        <v>4</v>
      </c>
      <c r="L4325">
        <v>99</v>
      </c>
      <c r="M4325">
        <v>99</v>
      </c>
      <c r="N4325">
        <v>99</v>
      </c>
      <c r="O4325">
        <v>99</v>
      </c>
      <c r="P4325">
        <v>9999</v>
      </c>
      <c r="Q4325">
        <v>4</v>
      </c>
      <c r="R4325">
        <v>11</v>
      </c>
      <c r="S4325">
        <v>11</v>
      </c>
      <c r="T4325">
        <v>3.6608702887095432E-2</v>
      </c>
      <c r="U4325">
        <v>2.9397450495350551E-2</v>
      </c>
      <c r="V4325">
        <v>12.363636363636362</v>
      </c>
      <c r="W4325">
        <v>54.454545454545446</v>
      </c>
      <c r="X4325">
        <v>121.14645917462816</v>
      </c>
      <c r="Y4325">
        <v>111.8181818181818</v>
      </c>
      <c r="Z4325">
        <v>111.8181818181818</v>
      </c>
      <c r="AA4325">
        <v>13.73090860939922</v>
      </c>
      <c r="AB4325">
        <v>3.7986513483229776</v>
      </c>
      <c r="AC4325">
        <v>-55.632569277936334</v>
      </c>
    </row>
    <row r="4326" spans="1:29" ht="18" customHeight="1">
      <c r="A4326">
        <v>12</v>
      </c>
      <c r="B4326">
        <v>70</v>
      </c>
      <c r="C4326">
        <v>2000</v>
      </c>
      <c r="D4326">
        <v>99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999</v>
      </c>
      <c r="K4326">
        <v>0</v>
      </c>
      <c r="L4326">
        <v>99</v>
      </c>
      <c r="M4326">
        <v>99</v>
      </c>
      <c r="N4326">
        <v>99</v>
      </c>
      <c r="O4326">
        <v>99</v>
      </c>
      <c r="P4326">
        <v>9999</v>
      </c>
      <c r="Q4326">
        <v>2844</v>
      </c>
      <c r="R4326">
        <v>34895.25</v>
      </c>
      <c r="S4326">
        <v>34340.25</v>
      </c>
      <c r="T4326">
        <v>97.089694988349052</v>
      </c>
      <c r="U4326">
        <v>97.351663325602175</v>
      </c>
      <c r="V4326">
        <v>13.495045887334236</v>
      </c>
      <c r="W4326">
        <v>55.732267528628917</v>
      </c>
      <c r="X4326">
        <v>155.75111530009104</v>
      </c>
      <c r="Y4326">
        <v>141.70554731661153</v>
      </c>
      <c r="Z4326">
        <v>143.99576298949449</v>
      </c>
      <c r="AA4326">
        <v>30.865503969396244</v>
      </c>
      <c r="AB4326">
        <v>4.9054438630659085</v>
      </c>
      <c r="AC4326">
        <v>-52.594790901219469</v>
      </c>
    </row>
    <row r="4327" spans="1:29" ht="18" customHeight="1">
      <c r="A4327">
        <v>12</v>
      </c>
      <c r="B4327">
        <v>71</v>
      </c>
      <c r="C4327">
        <v>2000</v>
      </c>
      <c r="D4327">
        <v>99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999</v>
      </c>
      <c r="K4327">
        <v>2</v>
      </c>
      <c r="L4327">
        <v>99</v>
      </c>
      <c r="M4327">
        <v>99</v>
      </c>
      <c r="N4327">
        <v>99</v>
      </c>
      <c r="O4327">
        <v>99</v>
      </c>
      <c r="P4327">
        <v>9999</v>
      </c>
      <c r="Q4327">
        <v>343</v>
      </c>
      <c r="R4327">
        <v>1035</v>
      </c>
      <c r="S4327">
        <v>1035</v>
      </c>
      <c r="T4327">
        <v>2.8796995096163873</v>
      </c>
      <c r="U4327">
        <v>2.626993473382619</v>
      </c>
      <c r="V4327">
        <v>13.994202898550721</v>
      </c>
      <c r="W4327">
        <v>57.01159420289855</v>
      </c>
      <c r="X4327">
        <v>139.67758987967187</v>
      </c>
      <c r="Y4327">
        <v>128.92241545893731</v>
      </c>
      <c r="Z4327">
        <v>128.92241545893731</v>
      </c>
      <c r="AA4327">
        <v>21.988314858141937</v>
      </c>
      <c r="AB4327">
        <v>4.0518214273098527</v>
      </c>
      <c r="AC4327">
        <v>-42.177160374294779</v>
      </c>
    </row>
    <row r="4328" spans="1:29" ht="15" customHeight="1">
      <c r="A4328">
        <v>12</v>
      </c>
      <c r="B4328">
        <v>72</v>
      </c>
      <c r="C4328">
        <v>2000</v>
      </c>
      <c r="D4328">
        <v>99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999</v>
      </c>
      <c r="K4328">
        <v>4</v>
      </c>
      <c r="L4328">
        <v>99</v>
      </c>
      <c r="M4328">
        <v>99</v>
      </c>
      <c r="N4328">
        <v>99</v>
      </c>
      <c r="O4328">
        <v>99</v>
      </c>
      <c r="P4328">
        <v>9999</v>
      </c>
      <c r="Q4328">
        <v>3</v>
      </c>
      <c r="R4328">
        <v>10</v>
      </c>
      <c r="S4328">
        <v>9</v>
      </c>
      <c r="T4328">
        <v>2.7823183667791192E-2</v>
      </c>
      <c r="U4328">
        <v>1.9553608752173265E-2</v>
      </c>
      <c r="V4328">
        <v>13.4</v>
      </c>
      <c r="W4328">
        <v>55.222222222222221</v>
      </c>
      <c r="X4328">
        <v>120.24918743228598</v>
      </c>
      <c r="Y4328">
        <v>99.32</v>
      </c>
      <c r="Z4328">
        <v>110.35555555555555</v>
      </c>
      <c r="AA4328">
        <v>14.639756457530396</v>
      </c>
      <c r="AB4328">
        <v>4.7557632353405905</v>
      </c>
      <c r="AC4328">
        <v>-45.867700386736807</v>
      </c>
    </row>
    <row r="4329" spans="1:29" ht="15" customHeight="1">
      <c r="A4329">
        <v>12</v>
      </c>
      <c r="B4329">
        <v>73</v>
      </c>
      <c r="C4329">
        <v>1999</v>
      </c>
      <c r="D4329">
        <v>99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999</v>
      </c>
      <c r="K4329">
        <v>0</v>
      </c>
      <c r="L4329">
        <v>99</v>
      </c>
      <c r="M4329">
        <v>99</v>
      </c>
      <c r="N4329">
        <v>99</v>
      </c>
      <c r="O4329">
        <v>99</v>
      </c>
      <c r="P4329">
        <v>9999</v>
      </c>
      <c r="Q4329">
        <v>4130</v>
      </c>
      <c r="R4329">
        <v>37237.25</v>
      </c>
      <c r="S4329">
        <v>34540</v>
      </c>
      <c r="T4329">
        <v>93.274427167807445</v>
      </c>
      <c r="U4329">
        <v>93.591965737906818</v>
      </c>
      <c r="V4329">
        <v>15.031480573887706</v>
      </c>
      <c r="W4329">
        <v>55.342935726693689</v>
      </c>
      <c r="X4329">
        <v>157.51357796400262</v>
      </c>
      <c r="Y4329">
        <v>135.66991923409915</v>
      </c>
      <c r="Z4329">
        <v>146.26446728430687</v>
      </c>
      <c r="AA4329">
        <v>31.028720871731828</v>
      </c>
      <c r="AB4329">
        <v>5.0586082339456881</v>
      </c>
      <c r="AC4329">
        <v>-48.771518369230463</v>
      </c>
    </row>
    <row r="4330" spans="1:29" ht="15" customHeight="1">
      <c r="A4330">
        <v>12</v>
      </c>
      <c r="B4330">
        <v>74</v>
      </c>
      <c r="C4330">
        <v>1999</v>
      </c>
      <c r="D4330">
        <v>99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999</v>
      </c>
      <c r="K4330">
        <v>2</v>
      </c>
      <c r="L4330">
        <v>99</v>
      </c>
      <c r="M4330">
        <v>99</v>
      </c>
      <c r="N4330">
        <v>99</v>
      </c>
      <c r="O4330">
        <v>99</v>
      </c>
      <c r="P4330">
        <v>9999</v>
      </c>
      <c r="Q4330">
        <v>561</v>
      </c>
      <c r="R4330">
        <v>2683</v>
      </c>
      <c r="S4330">
        <v>2479</v>
      </c>
      <c r="T4330">
        <v>6.7205630945149615</v>
      </c>
      <c r="U4330">
        <v>6.4037436825570557</v>
      </c>
      <c r="V4330">
        <v>14.530749161386503</v>
      </c>
      <c r="W4330">
        <v>56.26179911254539</v>
      </c>
      <c r="X4330">
        <v>149.97470127107476</v>
      </c>
      <c r="Y4330">
        <v>128.83559448378716</v>
      </c>
      <c r="Z4330">
        <v>139.43763614360665</v>
      </c>
      <c r="AA4330">
        <v>29.817120266235321</v>
      </c>
      <c r="AB4330">
        <v>4.535330019393891</v>
      </c>
      <c r="AC4330">
        <v>-52.553942857379567</v>
      </c>
    </row>
    <row r="4331" spans="1:29" ht="15" customHeight="1">
      <c r="A4331">
        <v>12</v>
      </c>
      <c r="B4331">
        <v>75</v>
      </c>
      <c r="C4331">
        <v>1999</v>
      </c>
      <c r="D4331">
        <v>99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999</v>
      </c>
      <c r="K4331">
        <v>4</v>
      </c>
      <c r="L4331">
        <v>99</v>
      </c>
      <c r="M4331">
        <v>99</v>
      </c>
      <c r="N4331">
        <v>99</v>
      </c>
      <c r="O4331">
        <v>99</v>
      </c>
      <c r="P4331">
        <v>9999</v>
      </c>
      <c r="Q4331">
        <v>1</v>
      </c>
      <c r="R4331">
        <v>2</v>
      </c>
      <c r="S4331">
        <v>2</v>
      </c>
      <c r="T4331">
        <v>5.0097376776108574E-3</v>
      </c>
      <c r="U4331">
        <v>4.290579536136512E-3</v>
      </c>
      <c r="V4331">
        <v>14</v>
      </c>
      <c r="W4331">
        <v>55</v>
      </c>
      <c r="X4331">
        <v>125.4604550379198</v>
      </c>
      <c r="Y4331">
        <v>115.8</v>
      </c>
      <c r="Z4331">
        <v>115.8</v>
      </c>
      <c r="AA4331">
        <v>6.2999999999998977</v>
      </c>
      <c r="AB4331">
        <v>0</v>
      </c>
    </row>
    <row r="4332" spans="1:29" ht="15" customHeight="1">
      <c r="A4332">
        <v>12</v>
      </c>
      <c r="B4332">
        <v>76</v>
      </c>
      <c r="C4332">
        <v>1998</v>
      </c>
      <c r="D4332">
        <v>99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999</v>
      </c>
      <c r="K4332">
        <v>0</v>
      </c>
      <c r="L4332">
        <v>99</v>
      </c>
      <c r="M4332">
        <v>99</v>
      </c>
      <c r="N4332">
        <v>99</v>
      </c>
      <c r="O4332">
        <v>99</v>
      </c>
      <c r="P4332">
        <v>9999</v>
      </c>
      <c r="Q4332">
        <v>3367</v>
      </c>
      <c r="R4332">
        <v>34739.25</v>
      </c>
      <c r="S4332">
        <v>31255</v>
      </c>
      <c r="T4332">
        <v>92.756109446027963</v>
      </c>
      <c r="U4332">
        <v>92.87760010908994</v>
      </c>
      <c r="V4332">
        <v>15.47724835740553</v>
      </c>
      <c r="W4332">
        <v>55.38899376099824</v>
      </c>
      <c r="X4332">
        <v>158.19140321755069</v>
      </c>
      <c r="Y4332">
        <v>132.10732528767861</v>
      </c>
      <c r="Z4332">
        <v>146.83440729483252</v>
      </c>
      <c r="AA4332">
        <v>30.674588438780969</v>
      </c>
      <c r="AB4332">
        <v>5.2657848182040032</v>
      </c>
      <c r="AC4332">
        <v>-44.253303479036568</v>
      </c>
    </row>
    <row r="4333" spans="1:29" ht="15" customHeight="1">
      <c r="A4333">
        <v>12</v>
      </c>
      <c r="B4333">
        <v>77</v>
      </c>
      <c r="C4333">
        <v>1998</v>
      </c>
      <c r="D4333">
        <v>99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999</v>
      </c>
      <c r="K4333">
        <v>2</v>
      </c>
      <c r="L4333">
        <v>99</v>
      </c>
      <c r="M4333">
        <v>99</v>
      </c>
      <c r="N4333">
        <v>99</v>
      </c>
      <c r="O4333">
        <v>99</v>
      </c>
      <c r="P4333">
        <v>9999</v>
      </c>
      <c r="Q4333">
        <v>588</v>
      </c>
      <c r="R4333">
        <v>2678</v>
      </c>
      <c r="S4333">
        <v>2495</v>
      </c>
      <c r="T4333">
        <v>7.1504382246727491</v>
      </c>
      <c r="U4333">
        <v>7.0525935915012248</v>
      </c>
      <c r="V4333">
        <v>14.67625093353249</v>
      </c>
      <c r="W4333">
        <v>56.033667334669346</v>
      </c>
      <c r="X4333">
        <v>150.54328961070397</v>
      </c>
      <c r="Y4333">
        <v>130.12916355489159</v>
      </c>
      <c r="Z4333">
        <v>139.67370741482952</v>
      </c>
      <c r="AA4333">
        <v>29.59768470611353</v>
      </c>
      <c r="AB4333">
        <v>4.7175607613075314</v>
      </c>
      <c r="AC4333">
        <v>-50.143801935089051</v>
      </c>
    </row>
    <row r="4334" spans="1:29" ht="15" customHeight="1">
      <c r="A4334">
        <v>12</v>
      </c>
      <c r="B4334">
        <v>78</v>
      </c>
      <c r="C4334">
        <v>1998</v>
      </c>
      <c r="D4334">
        <v>99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999</v>
      </c>
      <c r="K4334">
        <v>4</v>
      </c>
      <c r="L4334">
        <v>99</v>
      </c>
      <c r="M4334">
        <v>99</v>
      </c>
      <c r="N4334">
        <v>99</v>
      </c>
      <c r="O4334">
        <v>99</v>
      </c>
      <c r="P4334">
        <v>9999</v>
      </c>
      <c r="Q4334">
        <v>1</v>
      </c>
      <c r="R4334">
        <v>29</v>
      </c>
      <c r="S4334">
        <v>29</v>
      </c>
      <c r="T4334">
        <v>7.743192999085502E-2</v>
      </c>
      <c r="U4334">
        <v>6.9806299408857589E-2</v>
      </c>
      <c r="V4334">
        <v>12.655172413793101</v>
      </c>
      <c r="W4334">
        <v>54.724137931034491</v>
      </c>
      <c r="X4334">
        <v>128.86389957783837</v>
      </c>
      <c r="Y4334">
        <v>118.94137931034479</v>
      </c>
      <c r="Z4334">
        <v>118.94137931034479</v>
      </c>
      <c r="AA4334">
        <v>8.8885636418238487</v>
      </c>
      <c r="AB4334">
        <v>2.2267426608224703</v>
      </c>
      <c r="AC4334">
        <v>3.2807607825296885</v>
      </c>
    </row>
    <row r="4335" spans="1:29" ht="15" customHeight="1">
      <c r="A4335">
        <v>12</v>
      </c>
      <c r="B4335">
        <v>79</v>
      </c>
      <c r="C4335">
        <v>1997</v>
      </c>
      <c r="D4335">
        <v>99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999</v>
      </c>
      <c r="K4335">
        <v>0</v>
      </c>
      <c r="L4335">
        <v>99</v>
      </c>
      <c r="M4335">
        <v>99</v>
      </c>
      <c r="N4335">
        <v>99</v>
      </c>
      <c r="O4335">
        <v>99</v>
      </c>
      <c r="P4335">
        <v>9999</v>
      </c>
      <c r="Q4335">
        <v>3653</v>
      </c>
      <c r="R4335">
        <v>35358.5</v>
      </c>
      <c r="S4335">
        <v>32223</v>
      </c>
      <c r="T4335">
        <v>93.735667987752322</v>
      </c>
      <c r="U4335">
        <v>94.107534111320874</v>
      </c>
      <c r="V4335">
        <v>16.072316416137561</v>
      </c>
      <c r="W4335">
        <v>55.507060174409567</v>
      </c>
      <c r="X4335">
        <v>156.02099534851183</v>
      </c>
      <c r="Y4335">
        <v>132.24637922988742</v>
      </c>
      <c r="Z4335">
        <v>145.1147813673455</v>
      </c>
      <c r="AA4335">
        <v>30.343476895465582</v>
      </c>
      <c r="AB4335">
        <v>5.0811092227083012</v>
      </c>
      <c r="AC4335">
        <v>-44.772534636747153</v>
      </c>
    </row>
    <row r="4336" spans="1:29" ht="15" customHeight="1">
      <c r="A4336">
        <v>12</v>
      </c>
      <c r="B4336">
        <v>80</v>
      </c>
      <c r="C4336">
        <v>1997</v>
      </c>
      <c r="D4336">
        <v>99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999</v>
      </c>
      <c r="K4336">
        <v>2</v>
      </c>
      <c r="L4336">
        <v>99</v>
      </c>
      <c r="M4336">
        <v>99</v>
      </c>
      <c r="N4336">
        <v>99</v>
      </c>
      <c r="O4336">
        <v>99</v>
      </c>
      <c r="P4336">
        <v>9999</v>
      </c>
      <c r="Q4336">
        <v>569</v>
      </c>
      <c r="R4336">
        <v>2320</v>
      </c>
      <c r="S4336">
        <v>2078</v>
      </c>
      <c r="T4336">
        <v>6.1503386662778547</v>
      </c>
      <c r="U4336">
        <v>5.8139925224896682</v>
      </c>
      <c r="V4336">
        <v>14.012499999999999</v>
      </c>
      <c r="W4336">
        <v>56.02887391722809</v>
      </c>
      <c r="X4336">
        <v>149.16370904471921</v>
      </c>
      <c r="Y4336">
        <v>124.52017241379296</v>
      </c>
      <c r="Z4336">
        <v>139.02155919153012</v>
      </c>
      <c r="AA4336">
        <v>28.786983528465157</v>
      </c>
      <c r="AB4336">
        <v>4.7262026118727434</v>
      </c>
      <c r="AC4336">
        <v>-49.315999630123322</v>
      </c>
    </row>
    <row r="4337" spans="1:39" ht="15" customHeight="1">
      <c r="A4337">
        <v>12</v>
      </c>
      <c r="B4337">
        <v>81</v>
      </c>
      <c r="C4337">
        <v>1997</v>
      </c>
      <c r="D4337">
        <v>99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999</v>
      </c>
      <c r="K4337">
        <v>4</v>
      </c>
      <c r="L4337">
        <v>99</v>
      </c>
      <c r="M4337">
        <v>99</v>
      </c>
      <c r="N4337">
        <v>99</v>
      </c>
      <c r="O4337">
        <v>99</v>
      </c>
      <c r="P4337">
        <v>9999</v>
      </c>
      <c r="Q4337">
        <v>2</v>
      </c>
      <c r="R4337">
        <v>32</v>
      </c>
      <c r="S4337">
        <v>32</v>
      </c>
      <c r="T4337">
        <v>8.4832257465901395E-2</v>
      </c>
      <c r="U4337">
        <v>7.8473366189426977E-2</v>
      </c>
      <c r="V4337">
        <v>11.5625</v>
      </c>
      <c r="W4337">
        <v>53.125</v>
      </c>
      <c r="X4337">
        <v>132.01516793066085</v>
      </c>
      <c r="Y4337">
        <v>121.85000000000002</v>
      </c>
      <c r="Z4337">
        <v>121.85000000000002</v>
      </c>
      <c r="AA4337">
        <v>7.8120899892406541</v>
      </c>
      <c r="AB4337">
        <v>2.5217801252290015</v>
      </c>
      <c r="AC4337">
        <v>-23.73051482632334</v>
      </c>
    </row>
    <row r="4338" spans="1:39" ht="15" customHeight="1">
      <c r="A4338">
        <v>12</v>
      </c>
      <c r="B4338">
        <v>82</v>
      </c>
      <c r="C4338">
        <v>1996</v>
      </c>
      <c r="D4338">
        <v>99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999</v>
      </c>
      <c r="K4338">
        <v>0</v>
      </c>
      <c r="L4338">
        <v>99</v>
      </c>
      <c r="M4338">
        <v>99</v>
      </c>
      <c r="N4338">
        <v>99</v>
      </c>
      <c r="O4338">
        <v>99</v>
      </c>
      <c r="P4338">
        <v>9999</v>
      </c>
      <c r="Q4338">
        <v>4034</v>
      </c>
      <c r="R4338">
        <v>33799.75</v>
      </c>
      <c r="S4338">
        <v>30892.25</v>
      </c>
      <c r="T4338">
        <v>98.963510595469018</v>
      </c>
      <c r="U4338">
        <v>99.012122587493266</v>
      </c>
      <c r="V4338">
        <v>15.99857987115289</v>
      </c>
      <c r="W4338">
        <v>55.162217060913321</v>
      </c>
      <c r="X4338">
        <v>153.79144695956691</v>
      </c>
      <c r="Y4338">
        <v>131.04557578088611</v>
      </c>
      <c r="Z4338">
        <v>143.37925207778673</v>
      </c>
      <c r="AA4338">
        <v>29.772214872851841</v>
      </c>
      <c r="AB4338">
        <v>4.5044623278063582</v>
      </c>
      <c r="AC4338">
        <v>-54.757473913011694</v>
      </c>
    </row>
    <row r="4339" spans="1:39" ht="15" customHeight="1">
      <c r="A4339">
        <v>12</v>
      </c>
      <c r="B4339">
        <v>83</v>
      </c>
      <c r="C4339">
        <v>1996</v>
      </c>
      <c r="D4339">
        <v>99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999</v>
      </c>
      <c r="K4339">
        <v>2</v>
      </c>
      <c r="L4339">
        <v>99</v>
      </c>
      <c r="M4339">
        <v>99</v>
      </c>
      <c r="N4339">
        <v>99</v>
      </c>
      <c r="O4339">
        <v>99</v>
      </c>
      <c r="P4339">
        <v>9999</v>
      </c>
      <c r="Q4339">
        <v>170</v>
      </c>
      <c r="R4339">
        <v>333</v>
      </c>
      <c r="S4339">
        <v>319</v>
      </c>
      <c r="T4339">
        <v>0.97500274494016015</v>
      </c>
      <c r="U4339">
        <v>0.98490211378990644</v>
      </c>
      <c r="V4339">
        <v>16.795795795795801</v>
      </c>
      <c r="W4339">
        <v>55.802507836990593</v>
      </c>
      <c r="X4339">
        <v>149.17994917994918</v>
      </c>
      <c r="Y4339">
        <v>132.31111111111102</v>
      </c>
      <c r="Z4339">
        <v>138.11786833855791</v>
      </c>
      <c r="AA4339">
        <v>30.180733964999607</v>
      </c>
      <c r="AB4339">
        <v>5.0905770696431443</v>
      </c>
      <c r="AC4339">
        <v>-34.045229392213578</v>
      </c>
    </row>
    <row r="4340" spans="1:39" ht="15" customHeight="1">
      <c r="A4340">
        <v>12</v>
      </c>
      <c r="B4340">
        <v>84</v>
      </c>
      <c r="C4340">
        <v>1996</v>
      </c>
      <c r="D4340">
        <v>99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999</v>
      </c>
      <c r="K4340">
        <v>4</v>
      </c>
      <c r="L4340">
        <v>99</v>
      </c>
      <c r="M4340">
        <v>99</v>
      </c>
      <c r="N4340">
        <v>99</v>
      </c>
      <c r="O4340">
        <v>99</v>
      </c>
      <c r="P4340">
        <v>9999</v>
      </c>
    </row>
    <row r="4341" spans="1:39" ht="15" customHeight="1">
      <c r="A4341">
        <v>13</v>
      </c>
      <c r="B4341">
        <v>1</v>
      </c>
      <c r="C4341">
        <v>2023</v>
      </c>
      <c r="D4341">
        <v>99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999</v>
      </c>
      <c r="K4341">
        <v>99</v>
      </c>
      <c r="L4341">
        <v>99</v>
      </c>
      <c r="M4341">
        <v>99</v>
      </c>
      <c r="N4341">
        <v>99</v>
      </c>
      <c r="O4341">
        <v>1</v>
      </c>
      <c r="P4341">
        <v>9999</v>
      </c>
      <c r="Q4341">
        <v>97</v>
      </c>
      <c r="R4341">
        <v>3295</v>
      </c>
      <c r="S4341">
        <v>3295</v>
      </c>
      <c r="T4341">
        <v>10.972360972360972</v>
      </c>
      <c r="U4341">
        <v>11.318661885369783</v>
      </c>
      <c r="V4341">
        <v>6.0388467374810322</v>
      </c>
      <c r="W4341">
        <v>58.631259484066796</v>
      </c>
      <c r="X4341">
        <v>173.0112764834607</v>
      </c>
      <c r="Y4341">
        <v>159.68940819423344</v>
      </c>
      <c r="Z4341">
        <v>159.68940819423344</v>
      </c>
      <c r="AA4341">
        <v>32.377136973295706</v>
      </c>
      <c r="AB4341">
        <v>5.4170242594955917</v>
      </c>
      <c r="AC4341">
        <v>-34.343360272503006</v>
      </c>
      <c r="AD4341">
        <v>124</v>
      </c>
      <c r="AE4341">
        <v>0</v>
      </c>
      <c r="AF4341">
        <v>0</v>
      </c>
      <c r="AG4341">
        <v>26</v>
      </c>
      <c r="AH4341">
        <v>145</v>
      </c>
      <c r="AI4341">
        <v>20</v>
      </c>
      <c r="AJ4341">
        <v>45</v>
      </c>
      <c r="AK4341">
        <v>42</v>
      </c>
      <c r="AL4341">
        <v>30</v>
      </c>
      <c r="AM4341">
        <v>7</v>
      </c>
    </row>
    <row r="4342" spans="1:39" ht="15" customHeight="1">
      <c r="A4342">
        <v>13</v>
      </c>
      <c r="B4342">
        <v>2</v>
      </c>
      <c r="C4342">
        <v>2023</v>
      </c>
      <c r="D4342">
        <v>99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999</v>
      </c>
      <c r="K4342">
        <v>99</v>
      </c>
      <c r="L4342">
        <v>99</v>
      </c>
      <c r="M4342">
        <v>99</v>
      </c>
      <c r="N4342">
        <v>99</v>
      </c>
      <c r="O4342">
        <v>4</v>
      </c>
      <c r="P4342">
        <v>9999</v>
      </c>
      <c r="Q4342">
        <v>143</v>
      </c>
      <c r="R4342">
        <v>5333</v>
      </c>
      <c r="S4342">
        <v>5333</v>
      </c>
      <c r="T4342">
        <v>17.758907758907764</v>
      </c>
      <c r="U4342">
        <v>17.933107089133877</v>
      </c>
      <c r="V4342">
        <v>5.9519969998124891</v>
      </c>
      <c r="W4342">
        <v>59.073879617476081</v>
      </c>
      <c r="X4342">
        <v>169.36306352299795</v>
      </c>
      <c r="Y4342">
        <v>156.32210763172773</v>
      </c>
      <c r="Z4342">
        <v>156.32210763172773</v>
      </c>
      <c r="AA4342">
        <v>31.75358570375662</v>
      </c>
      <c r="AB4342">
        <v>5.0970865120616402</v>
      </c>
      <c r="AC4342">
        <v>-32.676875788905846</v>
      </c>
      <c r="AD4342">
        <v>191</v>
      </c>
      <c r="AE4342">
        <v>1</v>
      </c>
      <c r="AF4342">
        <v>0</v>
      </c>
      <c r="AG4342">
        <v>42</v>
      </c>
      <c r="AH4342">
        <v>316</v>
      </c>
      <c r="AI4342">
        <v>74</v>
      </c>
      <c r="AJ4342">
        <v>128</v>
      </c>
      <c r="AK4342">
        <v>71</v>
      </c>
      <c r="AL4342">
        <v>73</v>
      </c>
      <c r="AM4342">
        <v>12</v>
      </c>
    </row>
    <row r="4343" spans="1:39" ht="15" customHeight="1">
      <c r="A4343">
        <v>13</v>
      </c>
      <c r="B4343">
        <v>3</v>
      </c>
      <c r="C4343">
        <v>2023</v>
      </c>
      <c r="D4343">
        <v>99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999</v>
      </c>
      <c r="K4343">
        <v>99</v>
      </c>
      <c r="L4343">
        <v>99</v>
      </c>
      <c r="M4343">
        <v>99</v>
      </c>
      <c r="N4343">
        <v>99</v>
      </c>
      <c r="O4343">
        <v>8</v>
      </c>
      <c r="P4343">
        <v>9999</v>
      </c>
      <c r="Q4343">
        <v>78</v>
      </c>
      <c r="R4343">
        <v>3103</v>
      </c>
      <c r="S4343">
        <v>3103</v>
      </c>
      <c r="T4343">
        <v>10.333000333000337</v>
      </c>
      <c r="U4343">
        <v>10.706428844881325</v>
      </c>
      <c r="V4343">
        <v>7.6799871092491117</v>
      </c>
      <c r="W4343">
        <v>57.020302932645805</v>
      </c>
      <c r="X4343">
        <v>173.77912333816028</v>
      </c>
      <c r="Y4343">
        <v>160.39813084112151</v>
      </c>
      <c r="Z4343">
        <v>160.39813084112151</v>
      </c>
      <c r="AA4343">
        <v>33.247504681802837</v>
      </c>
      <c r="AB4343">
        <v>5.1990269335240562</v>
      </c>
      <c r="AC4343">
        <v>-45.390023336701113</v>
      </c>
      <c r="AD4343">
        <v>129</v>
      </c>
      <c r="AE4343">
        <v>0</v>
      </c>
      <c r="AF4343">
        <v>0</v>
      </c>
      <c r="AG4343">
        <v>27</v>
      </c>
      <c r="AH4343">
        <v>164</v>
      </c>
      <c r="AI4343">
        <v>42</v>
      </c>
      <c r="AJ4343">
        <v>47</v>
      </c>
      <c r="AK4343">
        <v>58</v>
      </c>
      <c r="AL4343">
        <v>21</v>
      </c>
      <c r="AM4343">
        <v>7</v>
      </c>
    </row>
    <row r="4344" spans="1:39" ht="15" customHeight="1">
      <c r="A4344">
        <v>13</v>
      </c>
      <c r="B4344">
        <v>4</v>
      </c>
      <c r="C4344">
        <v>2023</v>
      </c>
      <c r="D4344">
        <v>99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999</v>
      </c>
      <c r="K4344">
        <v>99</v>
      </c>
      <c r="L4344">
        <v>99</v>
      </c>
      <c r="M4344">
        <v>99</v>
      </c>
      <c r="N4344">
        <v>99</v>
      </c>
      <c r="O4344">
        <v>9</v>
      </c>
      <c r="P4344">
        <v>9999</v>
      </c>
      <c r="Q4344">
        <v>28</v>
      </c>
      <c r="R4344">
        <v>714</v>
      </c>
      <c r="S4344">
        <v>714</v>
      </c>
      <c r="T4344">
        <v>2.3776223776223775</v>
      </c>
      <c r="U4344">
        <v>2.596324386108984</v>
      </c>
      <c r="V4344">
        <v>6.0672268907563005</v>
      </c>
      <c r="W4344">
        <v>58.998599439775894</v>
      </c>
      <c r="X4344">
        <v>183.14517573009724</v>
      </c>
      <c r="Y4344">
        <v>169.04299719887948</v>
      </c>
      <c r="Z4344">
        <v>169.04299719887948</v>
      </c>
      <c r="AA4344">
        <v>33.231986759115003</v>
      </c>
      <c r="AB4344">
        <v>4.5165426713689678</v>
      </c>
      <c r="AC4344">
        <v>-38.760438260216198</v>
      </c>
      <c r="AD4344">
        <v>19</v>
      </c>
      <c r="AE4344">
        <v>0</v>
      </c>
      <c r="AF4344">
        <v>0</v>
      </c>
      <c r="AG4344">
        <v>1</v>
      </c>
      <c r="AH4344">
        <v>20</v>
      </c>
      <c r="AI4344">
        <v>3</v>
      </c>
      <c r="AJ4344">
        <v>9</v>
      </c>
      <c r="AK4344">
        <v>0</v>
      </c>
      <c r="AL4344">
        <v>9</v>
      </c>
      <c r="AM4344">
        <v>4</v>
      </c>
    </row>
    <row r="4345" spans="1:39" ht="15" customHeight="1">
      <c r="A4345">
        <v>13</v>
      </c>
      <c r="B4345">
        <v>5</v>
      </c>
      <c r="C4345">
        <v>2023</v>
      </c>
      <c r="D4345">
        <v>99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999</v>
      </c>
      <c r="K4345">
        <v>99</v>
      </c>
      <c r="L4345">
        <v>99</v>
      </c>
      <c r="M4345">
        <v>99</v>
      </c>
      <c r="N4345">
        <v>99</v>
      </c>
      <c r="O4345">
        <v>11</v>
      </c>
      <c r="P4345">
        <v>9999</v>
      </c>
      <c r="Q4345">
        <v>239</v>
      </c>
      <c r="R4345">
        <v>13196</v>
      </c>
      <c r="S4345">
        <v>13196</v>
      </c>
      <c r="T4345">
        <v>43.942723942723937</v>
      </c>
      <c r="U4345">
        <v>43.547356261820525</v>
      </c>
      <c r="V4345">
        <v>5.3998181267050631</v>
      </c>
      <c r="W4345">
        <v>59.582449227038509</v>
      </c>
      <c r="X4345">
        <v>166.20888269435238</v>
      </c>
      <c r="Y4345">
        <v>153.41079872688721</v>
      </c>
      <c r="Z4345">
        <v>153.41079872688721</v>
      </c>
      <c r="AA4345">
        <v>29.404628913048438</v>
      </c>
      <c r="AB4345">
        <v>4.2084343424971449</v>
      </c>
      <c r="AC4345">
        <v>-42.943294632920527</v>
      </c>
      <c r="AD4345">
        <v>283</v>
      </c>
      <c r="AE4345">
        <v>0</v>
      </c>
      <c r="AF4345">
        <v>0</v>
      </c>
      <c r="AG4345">
        <v>33</v>
      </c>
      <c r="AH4345">
        <v>1317</v>
      </c>
      <c r="AI4345">
        <v>152</v>
      </c>
      <c r="AJ4345">
        <v>320</v>
      </c>
      <c r="AK4345">
        <v>49</v>
      </c>
      <c r="AL4345">
        <v>116</v>
      </c>
      <c r="AM4345">
        <v>21</v>
      </c>
    </row>
    <row r="4346" spans="1:39" ht="15" customHeight="1">
      <c r="A4346">
        <v>13</v>
      </c>
      <c r="B4346">
        <v>6</v>
      </c>
      <c r="C4346">
        <v>2023</v>
      </c>
      <c r="D4346">
        <v>99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999</v>
      </c>
      <c r="K4346">
        <v>99</v>
      </c>
      <c r="L4346">
        <v>99</v>
      </c>
      <c r="M4346">
        <v>99</v>
      </c>
      <c r="N4346">
        <v>99</v>
      </c>
      <c r="O4346">
        <v>14</v>
      </c>
      <c r="P4346">
        <v>9999</v>
      </c>
      <c r="Q4346">
        <v>41</v>
      </c>
      <c r="R4346">
        <v>910</v>
      </c>
      <c r="S4346">
        <v>910</v>
      </c>
      <c r="T4346">
        <v>3.0303030303030303</v>
      </c>
      <c r="U4346">
        <v>2.8923844454018774</v>
      </c>
      <c r="V4346">
        <v>4.9560439560439562</v>
      </c>
      <c r="W4346">
        <v>59.839560439560422</v>
      </c>
      <c r="X4346">
        <v>160.08453085376169</v>
      </c>
      <c r="Y4346">
        <v>147.75802197802201</v>
      </c>
      <c r="Z4346">
        <v>147.75802197802201</v>
      </c>
      <c r="AA4346">
        <v>31.147226720065333</v>
      </c>
      <c r="AB4346">
        <v>4.3838584821367874</v>
      </c>
      <c r="AC4346">
        <v>-44.250046037549005</v>
      </c>
      <c r="AD4346">
        <v>32</v>
      </c>
      <c r="AE4346">
        <v>0</v>
      </c>
      <c r="AF4346">
        <v>0</v>
      </c>
      <c r="AG4346">
        <v>3</v>
      </c>
      <c r="AH4346">
        <v>41</v>
      </c>
      <c r="AI4346">
        <v>6</v>
      </c>
      <c r="AJ4346">
        <v>19</v>
      </c>
      <c r="AK4346">
        <v>4</v>
      </c>
      <c r="AL4346">
        <v>8</v>
      </c>
      <c r="AM4346">
        <v>2</v>
      </c>
    </row>
    <row r="4347" spans="1:39" ht="15" customHeight="1">
      <c r="A4347">
        <v>13</v>
      </c>
      <c r="B4347">
        <v>7</v>
      </c>
      <c r="C4347">
        <v>2023</v>
      </c>
      <c r="D4347">
        <v>99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999</v>
      </c>
      <c r="K4347">
        <v>99</v>
      </c>
      <c r="L4347">
        <v>99</v>
      </c>
      <c r="M4347">
        <v>99</v>
      </c>
      <c r="N4347">
        <v>99</v>
      </c>
      <c r="O4347">
        <v>15</v>
      </c>
      <c r="P4347">
        <v>9999</v>
      </c>
      <c r="Q4347">
        <v>6</v>
      </c>
      <c r="R4347">
        <v>177</v>
      </c>
      <c r="S4347">
        <v>177</v>
      </c>
      <c r="T4347">
        <v>0.58941058941058966</v>
      </c>
      <c r="U4347">
        <v>0.55775821329450237</v>
      </c>
      <c r="V4347">
        <v>9.5875706214689274</v>
      </c>
      <c r="W4347">
        <v>56.847457627118636</v>
      </c>
      <c r="X4347">
        <v>158.71115436644212</v>
      </c>
      <c r="Y4347">
        <v>146.49039548022589</v>
      </c>
      <c r="Z4347">
        <v>146.49039548022589</v>
      </c>
      <c r="AA4347">
        <v>29.609459252825857</v>
      </c>
      <c r="AB4347">
        <v>4.344540931930732</v>
      </c>
      <c r="AC4347">
        <v>-54.838392373332013</v>
      </c>
      <c r="AD4347">
        <v>1</v>
      </c>
      <c r="AE4347">
        <v>0</v>
      </c>
      <c r="AF4347">
        <v>0</v>
      </c>
      <c r="AG4347">
        <v>0</v>
      </c>
      <c r="AH4347">
        <v>5</v>
      </c>
      <c r="AI4347">
        <v>3</v>
      </c>
      <c r="AJ4347">
        <v>2</v>
      </c>
      <c r="AK4347">
        <v>0</v>
      </c>
      <c r="AL4347">
        <v>2</v>
      </c>
      <c r="AM4347">
        <v>0</v>
      </c>
    </row>
    <row r="4348" spans="1:39">
      <c r="A4348">
        <v>13</v>
      </c>
      <c r="B4348">
        <v>8</v>
      </c>
      <c r="C4348">
        <v>2023</v>
      </c>
      <c r="D4348">
        <v>99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999</v>
      </c>
      <c r="K4348">
        <v>99</v>
      </c>
      <c r="L4348">
        <v>99</v>
      </c>
      <c r="M4348">
        <v>99</v>
      </c>
      <c r="N4348">
        <v>99</v>
      </c>
      <c r="O4348">
        <v>16</v>
      </c>
      <c r="P4348">
        <v>9999</v>
      </c>
      <c r="Q4348">
        <v>123</v>
      </c>
      <c r="R4348">
        <v>738</v>
      </c>
      <c r="S4348">
        <v>735</v>
      </c>
      <c r="T4348">
        <v>2.4575424575424578</v>
      </c>
      <c r="U4348">
        <v>2.1782789176976398</v>
      </c>
      <c r="V4348">
        <v>8.096205962059619</v>
      </c>
      <c r="W4348">
        <v>57.820408163265306</v>
      </c>
      <c r="X4348">
        <v>149.37857287565296</v>
      </c>
      <c r="Y4348">
        <v>137.21246612466109</v>
      </c>
      <c r="Z4348">
        <v>137.77251700680262</v>
      </c>
      <c r="AA4348">
        <v>21.303732381735234</v>
      </c>
      <c r="AB4348">
        <v>4.2714514854539596</v>
      </c>
      <c r="AC4348">
        <v>-28.921107569886271</v>
      </c>
      <c r="AD4348">
        <v>19</v>
      </c>
      <c r="AE4348">
        <v>0</v>
      </c>
      <c r="AF4348">
        <v>0</v>
      </c>
      <c r="AG4348">
        <v>6</v>
      </c>
      <c r="AH4348">
        <v>15</v>
      </c>
      <c r="AI4348">
        <v>1</v>
      </c>
      <c r="AJ4348">
        <v>6</v>
      </c>
      <c r="AK4348">
        <v>4</v>
      </c>
      <c r="AL4348">
        <v>12</v>
      </c>
      <c r="AM4348">
        <v>10</v>
      </c>
    </row>
    <row r="4349" spans="1:39">
      <c r="A4349">
        <v>13</v>
      </c>
      <c r="B4349">
        <v>9</v>
      </c>
      <c r="C4349">
        <v>2023</v>
      </c>
      <c r="D4349">
        <v>99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999</v>
      </c>
      <c r="K4349">
        <v>99</v>
      </c>
      <c r="L4349">
        <v>99</v>
      </c>
      <c r="M4349">
        <v>99</v>
      </c>
      <c r="N4349">
        <v>99</v>
      </c>
      <c r="O4349">
        <v>18</v>
      </c>
      <c r="P4349">
        <v>9999</v>
      </c>
      <c r="Q4349">
        <v>47</v>
      </c>
      <c r="R4349">
        <v>2437</v>
      </c>
      <c r="S4349">
        <v>2437</v>
      </c>
      <c r="T4349">
        <v>8.1152181152181129</v>
      </c>
      <c r="U4349">
        <v>7.7781250871873473</v>
      </c>
      <c r="V4349">
        <v>6.082478457119409</v>
      </c>
      <c r="W4349">
        <v>59.333606893721793</v>
      </c>
      <c r="X4349">
        <v>160.75116778128461</v>
      </c>
      <c r="Y4349">
        <v>148.37332786212539</v>
      </c>
      <c r="Z4349">
        <v>148.37332786212539</v>
      </c>
      <c r="AA4349">
        <v>30.030858744689247</v>
      </c>
      <c r="AB4349">
        <v>4.1521028382301211</v>
      </c>
      <c r="AC4349">
        <v>-34.762777049175959</v>
      </c>
      <c r="AD4349">
        <v>103</v>
      </c>
      <c r="AE4349">
        <v>0</v>
      </c>
      <c r="AF4349">
        <v>0</v>
      </c>
      <c r="AG4349">
        <v>5</v>
      </c>
      <c r="AH4349">
        <v>137</v>
      </c>
      <c r="AI4349">
        <v>19</v>
      </c>
      <c r="AJ4349">
        <v>21</v>
      </c>
      <c r="AK4349">
        <v>12</v>
      </c>
      <c r="AL4349">
        <v>69</v>
      </c>
      <c r="AM4349">
        <v>4</v>
      </c>
    </row>
    <row r="4350" spans="1:39">
      <c r="A4350">
        <v>13</v>
      </c>
      <c r="B4350">
        <v>10</v>
      </c>
      <c r="C4350">
        <v>2023</v>
      </c>
      <c r="D4350">
        <v>99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999</v>
      </c>
      <c r="K4350">
        <v>99</v>
      </c>
      <c r="L4350">
        <v>99</v>
      </c>
      <c r="M4350">
        <v>99</v>
      </c>
      <c r="N4350">
        <v>99</v>
      </c>
      <c r="O4350">
        <v>54</v>
      </c>
      <c r="P4350">
        <v>9999</v>
      </c>
      <c r="Q4350">
        <v>7</v>
      </c>
      <c r="R4350">
        <v>123</v>
      </c>
      <c r="S4350">
        <v>123</v>
      </c>
      <c r="T4350">
        <v>0.40959040959040965</v>
      </c>
      <c r="U4350">
        <v>0.47981472535633002</v>
      </c>
      <c r="V4350">
        <v>8.6585365853658516</v>
      </c>
      <c r="W4350">
        <v>55.951219512195117</v>
      </c>
      <c r="X4350">
        <v>196.47314783006996</v>
      </c>
      <c r="Y4350">
        <v>181.34471544715453</v>
      </c>
      <c r="Z4350">
        <v>181.34471544715453</v>
      </c>
      <c r="AA4350">
        <v>39.303191296092194</v>
      </c>
      <c r="AB4350">
        <v>5.2774310986117641</v>
      </c>
      <c r="AC4350">
        <v>-52.387478140774178</v>
      </c>
      <c r="AD4350">
        <v>10</v>
      </c>
      <c r="AE4350">
        <v>0</v>
      </c>
      <c r="AF4350">
        <v>0</v>
      </c>
      <c r="AG4350">
        <v>0</v>
      </c>
      <c r="AH4350">
        <v>15</v>
      </c>
      <c r="AI4350">
        <v>1</v>
      </c>
      <c r="AJ4350">
        <v>2</v>
      </c>
      <c r="AK4350">
        <v>1</v>
      </c>
      <c r="AL4350">
        <v>1</v>
      </c>
      <c r="AM4350">
        <v>1</v>
      </c>
    </row>
    <row r="4351" spans="1:39">
      <c r="A4351">
        <v>13</v>
      </c>
      <c r="B4351">
        <v>11</v>
      </c>
      <c r="C4351">
        <v>2022</v>
      </c>
      <c r="D4351">
        <v>99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999</v>
      </c>
      <c r="K4351">
        <v>99</v>
      </c>
      <c r="L4351">
        <v>99</v>
      </c>
      <c r="M4351">
        <v>99</v>
      </c>
      <c r="N4351">
        <v>99</v>
      </c>
      <c r="O4351">
        <v>1</v>
      </c>
      <c r="P4351">
        <v>9999</v>
      </c>
      <c r="Q4351">
        <v>108</v>
      </c>
      <c r="R4351">
        <v>3230</v>
      </c>
      <c r="S4351">
        <v>3230</v>
      </c>
      <c r="T4351">
        <v>10.233177037130908</v>
      </c>
      <c r="U4351">
        <v>10.486758740827595</v>
      </c>
      <c r="V4351">
        <v>14.862848297213622</v>
      </c>
      <c r="W4351">
        <v>59.020433436532507</v>
      </c>
      <c r="X4351">
        <v>171.53195764249685</v>
      </c>
      <c r="Y4351">
        <v>158.3239969040246</v>
      </c>
      <c r="Z4351">
        <v>158.3239969040246</v>
      </c>
      <c r="AA4351">
        <v>31.159102017627443</v>
      </c>
      <c r="AB4351">
        <v>5.0378951386697404</v>
      </c>
      <c r="AC4351">
        <v>-32.469959545559725</v>
      </c>
      <c r="AD4351">
        <v>112</v>
      </c>
      <c r="AE4351">
        <v>0</v>
      </c>
      <c r="AF4351">
        <v>0</v>
      </c>
      <c r="AG4351">
        <v>16</v>
      </c>
      <c r="AH4351">
        <v>131</v>
      </c>
      <c r="AI4351">
        <v>17</v>
      </c>
      <c r="AJ4351">
        <v>71</v>
      </c>
      <c r="AK4351">
        <v>34</v>
      </c>
      <c r="AL4351">
        <v>24</v>
      </c>
      <c r="AM4351">
        <v>12</v>
      </c>
    </row>
    <row r="4352" spans="1:39">
      <c r="A4352">
        <v>13</v>
      </c>
      <c r="B4352">
        <v>12</v>
      </c>
      <c r="C4352">
        <v>2022</v>
      </c>
      <c r="D4352">
        <v>99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999</v>
      </c>
      <c r="K4352">
        <v>99</v>
      </c>
      <c r="L4352">
        <v>99</v>
      </c>
      <c r="M4352">
        <v>99</v>
      </c>
      <c r="N4352">
        <v>99</v>
      </c>
      <c r="O4352">
        <v>4</v>
      </c>
      <c r="P4352">
        <v>9999</v>
      </c>
      <c r="Q4352">
        <v>167</v>
      </c>
      <c r="R4352">
        <v>5709</v>
      </c>
      <c r="S4352">
        <v>5705</v>
      </c>
      <c r="T4352">
        <v>18.087061208972244</v>
      </c>
      <c r="U4352">
        <v>18.368480066408623</v>
      </c>
      <c r="V4352">
        <v>14.912243825538621</v>
      </c>
      <c r="W4352">
        <v>59.062226117440815</v>
      </c>
      <c r="X4352">
        <v>170.121711987705</v>
      </c>
      <c r="Y4352">
        <v>156.89935890698877</v>
      </c>
      <c r="Z4352">
        <v>157.00936722173515</v>
      </c>
      <c r="AA4352">
        <v>31.850942527893043</v>
      </c>
      <c r="AB4352">
        <v>4.9189559776753482</v>
      </c>
      <c r="AC4352">
        <v>-37.060900565914451</v>
      </c>
      <c r="AD4352">
        <v>147</v>
      </c>
      <c r="AE4352">
        <v>0</v>
      </c>
      <c r="AF4352">
        <v>0</v>
      </c>
      <c r="AG4352">
        <v>28</v>
      </c>
      <c r="AH4352">
        <v>264</v>
      </c>
      <c r="AI4352">
        <v>42</v>
      </c>
      <c r="AJ4352">
        <v>168</v>
      </c>
      <c r="AK4352">
        <v>49</v>
      </c>
      <c r="AL4352">
        <v>68</v>
      </c>
      <c r="AM4352">
        <v>28</v>
      </c>
    </row>
    <row r="4353" spans="1:39">
      <c r="A4353">
        <v>13</v>
      </c>
      <c r="B4353">
        <v>13</v>
      </c>
      <c r="C4353">
        <v>2022</v>
      </c>
      <c r="D4353">
        <v>99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999</v>
      </c>
      <c r="K4353">
        <v>99</v>
      </c>
      <c r="L4353">
        <v>99</v>
      </c>
      <c r="M4353">
        <v>99</v>
      </c>
      <c r="N4353">
        <v>99</v>
      </c>
      <c r="O4353">
        <v>8</v>
      </c>
      <c r="P4353">
        <v>9999</v>
      </c>
      <c r="Q4353">
        <v>85</v>
      </c>
      <c r="R4353">
        <v>3334</v>
      </c>
      <c r="S4353">
        <v>3334</v>
      </c>
      <c r="T4353">
        <v>10.562666328728936</v>
      </c>
      <c r="U4353">
        <v>10.843647483346404</v>
      </c>
      <c r="V4353">
        <v>13.929814037192562</v>
      </c>
      <c r="W4353">
        <v>57.18956208758248</v>
      </c>
      <c r="X4353">
        <v>171.83676374150963</v>
      </c>
      <c r="Y4353">
        <v>158.60533293341325</v>
      </c>
      <c r="Z4353">
        <v>158.60533293341325</v>
      </c>
      <c r="AA4353">
        <v>33.29461473692065</v>
      </c>
      <c r="AB4353">
        <v>5.3477228238115124</v>
      </c>
      <c r="AC4353">
        <v>-46.782247853967775</v>
      </c>
      <c r="AD4353">
        <v>171</v>
      </c>
      <c r="AE4353">
        <v>0</v>
      </c>
      <c r="AF4353">
        <v>0</v>
      </c>
      <c r="AG4353">
        <v>20</v>
      </c>
      <c r="AH4353">
        <v>166</v>
      </c>
      <c r="AI4353">
        <v>28</v>
      </c>
      <c r="AJ4353">
        <v>67</v>
      </c>
      <c r="AK4353">
        <v>24</v>
      </c>
      <c r="AL4353">
        <v>19</v>
      </c>
      <c r="AM4353">
        <v>8</v>
      </c>
    </row>
    <row r="4354" spans="1:39">
      <c r="A4354">
        <v>13</v>
      </c>
      <c r="B4354">
        <v>14</v>
      </c>
      <c r="C4354">
        <v>2022</v>
      </c>
      <c r="D4354">
        <v>99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999</v>
      </c>
      <c r="K4354">
        <v>99</v>
      </c>
      <c r="L4354">
        <v>99</v>
      </c>
      <c r="M4354">
        <v>99</v>
      </c>
      <c r="N4354">
        <v>99</v>
      </c>
      <c r="O4354">
        <v>9</v>
      </c>
      <c r="P4354">
        <v>9999</v>
      </c>
      <c r="Q4354">
        <v>31</v>
      </c>
      <c r="R4354">
        <v>668</v>
      </c>
      <c r="S4354">
        <v>668</v>
      </c>
      <c r="T4354">
        <v>2.1163350652642254</v>
      </c>
      <c r="U4354">
        <v>2.218599389656589</v>
      </c>
      <c r="V4354">
        <v>14.669161676646709</v>
      </c>
      <c r="W4354">
        <v>58.303892215568872</v>
      </c>
      <c r="X4354">
        <v>175.47235972259162</v>
      </c>
      <c r="Y4354">
        <v>161.9609880239519</v>
      </c>
      <c r="Z4354">
        <v>161.9609880239519</v>
      </c>
      <c r="AA4354">
        <v>29.793062160779765</v>
      </c>
      <c r="AB4354">
        <v>4.7005079799761527</v>
      </c>
      <c r="AC4354">
        <v>-37.31206275186539</v>
      </c>
      <c r="AD4354">
        <v>17</v>
      </c>
      <c r="AE4354">
        <v>0</v>
      </c>
      <c r="AF4354">
        <v>0</v>
      </c>
      <c r="AG4354">
        <v>2</v>
      </c>
      <c r="AH4354">
        <v>8</v>
      </c>
      <c r="AI4354">
        <v>4</v>
      </c>
      <c r="AJ4354">
        <v>13</v>
      </c>
      <c r="AK4354">
        <v>7</v>
      </c>
      <c r="AL4354">
        <v>9</v>
      </c>
      <c r="AM4354">
        <v>1</v>
      </c>
    </row>
    <row r="4355" spans="1:39">
      <c r="A4355">
        <v>13</v>
      </c>
      <c r="B4355">
        <v>15</v>
      </c>
      <c r="C4355">
        <v>2022</v>
      </c>
      <c r="D4355">
        <v>99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999</v>
      </c>
      <c r="K4355">
        <v>99</v>
      </c>
      <c r="L4355">
        <v>99</v>
      </c>
      <c r="M4355">
        <v>99</v>
      </c>
      <c r="N4355">
        <v>99</v>
      </c>
      <c r="O4355">
        <v>11</v>
      </c>
      <c r="P4355">
        <v>9999</v>
      </c>
      <c r="Q4355">
        <v>244</v>
      </c>
      <c r="R4355">
        <v>13114</v>
      </c>
      <c r="S4355">
        <v>13111</v>
      </c>
      <c r="T4355">
        <v>41.547332404004557</v>
      </c>
      <c r="U4355">
        <v>41.697437164391971</v>
      </c>
      <c r="V4355">
        <v>15.153652585023638</v>
      </c>
      <c r="W4355">
        <v>59.282358325070511</v>
      </c>
      <c r="X4355">
        <v>168.02110371075489</v>
      </c>
      <c r="Y4355">
        <v>155.05371435107546</v>
      </c>
      <c r="Z4355">
        <v>155.08919304400908</v>
      </c>
      <c r="AA4355">
        <v>29.849625953640523</v>
      </c>
      <c r="AB4355">
        <v>4.4390353303467958</v>
      </c>
      <c r="AC4355">
        <v>-45.629948022134592</v>
      </c>
      <c r="AD4355">
        <v>290</v>
      </c>
      <c r="AE4355">
        <v>0</v>
      </c>
      <c r="AF4355">
        <v>0</v>
      </c>
      <c r="AG4355">
        <v>31</v>
      </c>
      <c r="AH4355">
        <v>1474</v>
      </c>
      <c r="AI4355">
        <v>131</v>
      </c>
      <c r="AJ4355">
        <v>357</v>
      </c>
      <c r="AK4355">
        <v>60</v>
      </c>
      <c r="AL4355">
        <v>118</v>
      </c>
      <c r="AM4355">
        <v>31</v>
      </c>
    </row>
    <row r="4356" spans="1:39">
      <c r="A4356">
        <v>13</v>
      </c>
      <c r="B4356">
        <v>16</v>
      </c>
      <c r="C4356">
        <v>2022</v>
      </c>
      <c r="D4356">
        <v>99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999</v>
      </c>
      <c r="K4356">
        <v>99</v>
      </c>
      <c r="L4356">
        <v>99</v>
      </c>
      <c r="M4356">
        <v>99</v>
      </c>
      <c r="N4356">
        <v>99</v>
      </c>
      <c r="O4356">
        <v>14</v>
      </c>
      <c r="P4356">
        <v>9999</v>
      </c>
      <c r="Q4356">
        <v>51</v>
      </c>
      <c r="R4356">
        <v>1104</v>
      </c>
      <c r="S4356">
        <v>1104</v>
      </c>
      <c r="T4356">
        <v>3.4976555569636298</v>
      </c>
      <c r="U4356">
        <v>3.4118333045411502</v>
      </c>
      <c r="V4356">
        <v>15.149456521739131</v>
      </c>
      <c r="W4356">
        <v>59.418478260869549</v>
      </c>
      <c r="X4356">
        <v>163.27700315605995</v>
      </c>
      <c r="Y4356">
        <v>150.70467391304348</v>
      </c>
      <c r="Z4356">
        <v>150.70467391304348</v>
      </c>
      <c r="AA4356">
        <v>29.384482303691478</v>
      </c>
      <c r="AB4356">
        <v>4.6080686013812011</v>
      </c>
      <c r="AC4356">
        <v>-42.362223025514695</v>
      </c>
      <c r="AD4356">
        <v>30</v>
      </c>
      <c r="AE4356">
        <v>0</v>
      </c>
      <c r="AF4356">
        <v>0</v>
      </c>
      <c r="AG4356">
        <v>1</v>
      </c>
      <c r="AH4356">
        <v>91</v>
      </c>
      <c r="AI4356">
        <v>18</v>
      </c>
      <c r="AJ4356">
        <v>59</v>
      </c>
      <c r="AK4356">
        <v>5</v>
      </c>
      <c r="AL4356">
        <v>11</v>
      </c>
      <c r="AM4356">
        <v>2</v>
      </c>
    </row>
    <row r="4357" spans="1:39">
      <c r="A4357">
        <v>13</v>
      </c>
      <c r="B4357">
        <v>17</v>
      </c>
      <c r="C4357">
        <v>2022</v>
      </c>
      <c r="D4357">
        <v>99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999</v>
      </c>
      <c r="K4357">
        <v>99</v>
      </c>
      <c r="L4357">
        <v>99</v>
      </c>
      <c r="M4357">
        <v>99</v>
      </c>
      <c r="N4357">
        <v>99</v>
      </c>
      <c r="O4357">
        <v>15</v>
      </c>
      <c r="P4357">
        <v>9999</v>
      </c>
      <c r="Q4357">
        <v>12</v>
      </c>
      <c r="R4357">
        <v>198</v>
      </c>
      <c r="S4357">
        <v>199</v>
      </c>
      <c r="T4357">
        <v>0.62729692054238995</v>
      </c>
      <c r="U4357">
        <v>0.59537446727157273</v>
      </c>
      <c r="V4357">
        <v>14.772727272727275</v>
      </c>
      <c r="W4357">
        <v>58.2713567839196</v>
      </c>
      <c r="X4357">
        <v>158.15314575877957</v>
      </c>
      <c r="Y4357">
        <v>146.63343434343429</v>
      </c>
      <c r="Z4357">
        <v>145.89658291457275</v>
      </c>
      <c r="AA4357">
        <v>30.821276674746088</v>
      </c>
      <c r="AB4357">
        <v>4.4706450321355824</v>
      </c>
      <c r="AC4357">
        <v>-48.720997174641809</v>
      </c>
      <c r="AD4357">
        <v>8</v>
      </c>
      <c r="AE4357">
        <v>0</v>
      </c>
      <c r="AF4357">
        <v>0</v>
      </c>
      <c r="AG4357">
        <v>0</v>
      </c>
      <c r="AH4357">
        <v>12</v>
      </c>
      <c r="AI4357">
        <v>7</v>
      </c>
      <c r="AJ4357">
        <v>10</v>
      </c>
      <c r="AK4357">
        <v>0</v>
      </c>
      <c r="AL4357">
        <v>2</v>
      </c>
      <c r="AM4357">
        <v>0</v>
      </c>
    </row>
    <row r="4358" spans="1:39">
      <c r="A4358">
        <v>13</v>
      </c>
      <c r="B4358">
        <v>18</v>
      </c>
      <c r="C4358">
        <v>2022</v>
      </c>
      <c r="D4358">
        <v>99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999</v>
      </c>
      <c r="K4358">
        <v>99</v>
      </c>
      <c r="L4358">
        <v>99</v>
      </c>
      <c r="M4358">
        <v>99</v>
      </c>
      <c r="N4358">
        <v>99</v>
      </c>
      <c r="O4358">
        <v>16</v>
      </c>
      <c r="P4358">
        <v>9999</v>
      </c>
      <c r="Q4358">
        <v>154</v>
      </c>
      <c r="R4358">
        <v>1554</v>
      </c>
      <c r="S4358">
        <v>1552</v>
      </c>
      <c r="T4358">
        <v>4.9233303763781517</v>
      </c>
      <c r="U4358">
        <v>4.3006780442551751</v>
      </c>
      <c r="V4358">
        <v>14.714285714285712</v>
      </c>
      <c r="W4358">
        <v>58.509020618556697</v>
      </c>
      <c r="X4358">
        <v>146.46029329127941</v>
      </c>
      <c r="Y4358">
        <v>134.95653153153145</v>
      </c>
      <c r="Z4358">
        <v>135.1304445876288</v>
      </c>
      <c r="AA4358">
        <v>20.582560710661088</v>
      </c>
      <c r="AB4358">
        <v>4.2315300381176257</v>
      </c>
      <c r="AC4358">
        <v>-33.651682001412617</v>
      </c>
      <c r="AD4358">
        <v>54</v>
      </c>
      <c r="AE4358">
        <v>0</v>
      </c>
      <c r="AF4358">
        <v>0</v>
      </c>
      <c r="AG4358">
        <v>10</v>
      </c>
      <c r="AH4358">
        <v>32</v>
      </c>
      <c r="AI4358">
        <v>6</v>
      </c>
      <c r="AJ4358">
        <v>15</v>
      </c>
      <c r="AK4358">
        <v>7</v>
      </c>
      <c r="AL4358">
        <v>15</v>
      </c>
      <c r="AM4358">
        <v>25</v>
      </c>
    </row>
    <row r="4359" spans="1:39">
      <c r="A4359">
        <v>13</v>
      </c>
      <c r="B4359">
        <v>19</v>
      </c>
      <c r="C4359">
        <v>2022</v>
      </c>
      <c r="D4359">
        <v>99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999</v>
      </c>
      <c r="K4359">
        <v>99</v>
      </c>
      <c r="L4359">
        <v>99</v>
      </c>
      <c r="M4359">
        <v>99</v>
      </c>
      <c r="N4359">
        <v>99</v>
      </c>
      <c r="O4359">
        <v>18</v>
      </c>
      <c r="P4359">
        <v>9999</v>
      </c>
      <c r="Q4359">
        <v>58</v>
      </c>
      <c r="R4359">
        <v>2537</v>
      </c>
      <c r="S4359">
        <v>2537</v>
      </c>
      <c r="T4359">
        <v>8.0376378152325447</v>
      </c>
      <c r="U4359">
        <v>7.6617804689744498</v>
      </c>
      <c r="V4359">
        <v>15.243988963342527</v>
      </c>
      <c r="W4359">
        <v>59.535277887268457</v>
      </c>
      <c r="X4359">
        <v>159.55687675063439</v>
      </c>
      <c r="Y4359">
        <v>147.2709972408359</v>
      </c>
      <c r="Z4359">
        <v>147.2709972408359</v>
      </c>
      <c r="AA4359">
        <v>30.215866452668703</v>
      </c>
      <c r="AB4359">
        <v>4.2689948650357961</v>
      </c>
      <c r="AC4359">
        <v>-45.788225465921244</v>
      </c>
      <c r="AD4359">
        <v>99</v>
      </c>
      <c r="AE4359">
        <v>0</v>
      </c>
      <c r="AF4359">
        <v>0</v>
      </c>
      <c r="AG4359">
        <v>9</v>
      </c>
      <c r="AH4359">
        <v>127</v>
      </c>
      <c r="AI4359">
        <v>27</v>
      </c>
      <c r="AJ4359">
        <v>6</v>
      </c>
      <c r="AK4359">
        <v>14</v>
      </c>
      <c r="AL4359">
        <v>60</v>
      </c>
      <c r="AM4359">
        <v>10</v>
      </c>
    </row>
    <row r="4360" spans="1:39">
      <c r="A4360">
        <v>13</v>
      </c>
      <c r="B4360">
        <v>20</v>
      </c>
      <c r="C4360">
        <v>2022</v>
      </c>
      <c r="D4360">
        <v>99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999</v>
      </c>
      <c r="K4360">
        <v>99</v>
      </c>
      <c r="L4360">
        <v>99</v>
      </c>
      <c r="M4360">
        <v>99</v>
      </c>
      <c r="N4360">
        <v>99</v>
      </c>
      <c r="O4360">
        <v>54</v>
      </c>
      <c r="P4360">
        <v>9999</v>
      </c>
      <c r="Q4360">
        <v>8</v>
      </c>
      <c r="R4360">
        <v>102</v>
      </c>
      <c r="S4360">
        <v>102</v>
      </c>
      <c r="T4360">
        <v>0.32315295906729202</v>
      </c>
      <c r="U4360">
        <v>0.37298287621537568</v>
      </c>
      <c r="V4360">
        <v>13.088235294117649</v>
      </c>
      <c r="W4360">
        <v>55.66666666666665</v>
      </c>
      <c r="X4360">
        <v>193.19461262294723</v>
      </c>
      <c r="Y4360">
        <v>178.31862745098044</v>
      </c>
      <c r="Z4360">
        <v>178.31862745098044</v>
      </c>
      <c r="AA4360">
        <v>33.600250146104663</v>
      </c>
      <c r="AB4360">
        <v>5.9480320247389757</v>
      </c>
      <c r="AC4360">
        <v>-34.502729477505298</v>
      </c>
      <c r="AD4360">
        <v>0</v>
      </c>
      <c r="AE4360">
        <v>0</v>
      </c>
      <c r="AF4360">
        <v>0</v>
      </c>
      <c r="AG4360">
        <v>0</v>
      </c>
      <c r="AH4360">
        <v>6</v>
      </c>
      <c r="AI4360">
        <v>0</v>
      </c>
      <c r="AJ4360">
        <v>2</v>
      </c>
      <c r="AK4360">
        <v>0</v>
      </c>
      <c r="AL4360">
        <v>1</v>
      </c>
      <c r="AM4360">
        <v>1</v>
      </c>
    </row>
    <row r="4361" spans="1:39">
      <c r="A4361">
        <v>13</v>
      </c>
      <c r="B4361">
        <v>21</v>
      </c>
      <c r="C4361">
        <v>2021</v>
      </c>
      <c r="D4361">
        <v>99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999</v>
      </c>
      <c r="K4361">
        <v>99</v>
      </c>
      <c r="L4361">
        <v>99</v>
      </c>
      <c r="M4361">
        <v>99</v>
      </c>
      <c r="N4361">
        <v>99</v>
      </c>
      <c r="O4361">
        <v>1</v>
      </c>
      <c r="P4361">
        <v>9999</v>
      </c>
      <c r="Q4361">
        <v>107</v>
      </c>
      <c r="R4361">
        <v>3541</v>
      </c>
      <c r="S4361">
        <v>3541</v>
      </c>
      <c r="T4361">
        <v>11.12437560868336</v>
      </c>
      <c r="U4361">
        <v>11.435465220461978</v>
      </c>
      <c r="V4361">
        <v>15.174244563682576</v>
      </c>
      <c r="W4361">
        <v>59.44620163795539</v>
      </c>
      <c r="X4361">
        <v>171.34766761016283</v>
      </c>
      <c r="Y4361">
        <v>158.15389720417963</v>
      </c>
      <c r="Z4361">
        <v>158.15389720417963</v>
      </c>
      <c r="AA4361">
        <v>30.272239911178541</v>
      </c>
      <c r="AB4361">
        <v>4.5542635421318476</v>
      </c>
      <c r="AC4361">
        <v>-31.252766546159798</v>
      </c>
      <c r="AD4361">
        <v>163</v>
      </c>
      <c r="AE4361">
        <v>0</v>
      </c>
      <c r="AF4361">
        <v>0</v>
      </c>
      <c r="AG4361">
        <v>16</v>
      </c>
      <c r="AH4361">
        <v>128</v>
      </c>
      <c r="AI4361">
        <v>17</v>
      </c>
      <c r="AJ4361">
        <v>40</v>
      </c>
      <c r="AK4361">
        <v>15</v>
      </c>
      <c r="AL4361">
        <v>33</v>
      </c>
      <c r="AM4361">
        <v>6</v>
      </c>
    </row>
    <row r="4362" spans="1:39">
      <c r="A4362">
        <v>13</v>
      </c>
      <c r="B4362">
        <v>22</v>
      </c>
      <c r="C4362">
        <v>2021</v>
      </c>
      <c r="D4362">
        <v>99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999</v>
      </c>
      <c r="K4362">
        <v>99</v>
      </c>
      <c r="L4362">
        <v>99</v>
      </c>
      <c r="M4362">
        <v>99</v>
      </c>
      <c r="N4362">
        <v>99</v>
      </c>
      <c r="O4362">
        <v>4</v>
      </c>
      <c r="P4362">
        <v>9999</v>
      </c>
      <c r="Q4362">
        <v>165</v>
      </c>
      <c r="R4362">
        <v>5572</v>
      </c>
      <c r="S4362">
        <v>5572</v>
      </c>
      <c r="T4362">
        <v>17.504948006660179</v>
      </c>
      <c r="U4362">
        <v>17.804636211551696</v>
      </c>
      <c r="V4362">
        <v>15.219490308686291</v>
      </c>
      <c r="W4362">
        <v>59.536073223259187</v>
      </c>
      <c r="X4362">
        <v>169.54004078588304</v>
      </c>
      <c r="Y4362">
        <v>156.48545764536976</v>
      </c>
      <c r="Z4362">
        <v>156.48545764536976</v>
      </c>
      <c r="AA4362">
        <v>30.442816328266357</v>
      </c>
      <c r="AB4362">
        <v>4.6526850672392639</v>
      </c>
      <c r="AC4362">
        <v>-31.419049192285129</v>
      </c>
      <c r="AD4362">
        <v>163</v>
      </c>
      <c r="AE4362">
        <v>0</v>
      </c>
      <c r="AF4362">
        <v>0</v>
      </c>
      <c r="AG4362">
        <v>24</v>
      </c>
      <c r="AH4362">
        <v>241</v>
      </c>
      <c r="AI4362">
        <v>53</v>
      </c>
      <c r="AJ4362">
        <v>51</v>
      </c>
      <c r="AK4362">
        <v>20</v>
      </c>
      <c r="AL4362">
        <v>39</v>
      </c>
      <c r="AM4362">
        <v>15</v>
      </c>
    </row>
    <row r="4363" spans="1:39">
      <c r="A4363">
        <v>13</v>
      </c>
      <c r="B4363">
        <v>23</v>
      </c>
      <c r="C4363">
        <v>2021</v>
      </c>
      <c r="D4363">
        <v>99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999</v>
      </c>
      <c r="K4363">
        <v>99</v>
      </c>
      <c r="L4363">
        <v>99</v>
      </c>
      <c r="M4363">
        <v>99</v>
      </c>
      <c r="N4363">
        <v>99</v>
      </c>
      <c r="O4363">
        <v>8</v>
      </c>
      <c r="P4363">
        <v>9999</v>
      </c>
      <c r="Q4363">
        <v>70</v>
      </c>
      <c r="R4363">
        <v>3059</v>
      </c>
      <c r="S4363">
        <v>3060</v>
      </c>
      <c r="T4363">
        <v>9.6101284910935902</v>
      </c>
      <c r="U4363">
        <v>9.8762309457324839</v>
      </c>
      <c r="V4363">
        <v>14.199084668192215</v>
      </c>
      <c r="W4363">
        <v>57.550980392156845</v>
      </c>
      <c r="X4363">
        <v>171.24919203657078</v>
      </c>
      <c r="Y4363">
        <v>158.11160509970597</v>
      </c>
      <c r="Z4363">
        <v>158.05993464052304</v>
      </c>
      <c r="AA4363">
        <v>33.125670251384697</v>
      </c>
      <c r="AB4363">
        <v>5.2563390630761679</v>
      </c>
      <c r="AC4363">
        <v>-49.292475787515279</v>
      </c>
      <c r="AD4363">
        <v>148</v>
      </c>
      <c r="AE4363">
        <v>0</v>
      </c>
      <c r="AF4363">
        <v>0</v>
      </c>
      <c r="AG4363">
        <v>12</v>
      </c>
      <c r="AH4363">
        <v>115</v>
      </c>
      <c r="AI4363">
        <v>16</v>
      </c>
      <c r="AJ4363">
        <v>31</v>
      </c>
      <c r="AK4363">
        <v>10</v>
      </c>
      <c r="AL4363">
        <v>11</v>
      </c>
      <c r="AM4363">
        <v>6</v>
      </c>
    </row>
    <row r="4364" spans="1:39">
      <c r="A4364">
        <v>13</v>
      </c>
      <c r="B4364">
        <v>24</v>
      </c>
      <c r="C4364">
        <v>2021</v>
      </c>
      <c r="D4364">
        <v>99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999</v>
      </c>
      <c r="K4364">
        <v>99</v>
      </c>
      <c r="L4364">
        <v>99</v>
      </c>
      <c r="M4364">
        <v>99</v>
      </c>
      <c r="N4364">
        <v>99</v>
      </c>
      <c r="O4364">
        <v>9</v>
      </c>
      <c r="P4364">
        <v>9999</v>
      </c>
      <c r="Q4364">
        <v>25</v>
      </c>
      <c r="R4364">
        <v>1099</v>
      </c>
      <c r="S4364">
        <v>1099</v>
      </c>
      <c r="T4364">
        <v>3.4526090917658872</v>
      </c>
      <c r="U4364">
        <v>3.5076519199126599</v>
      </c>
      <c r="V4364">
        <v>14.64149226569609</v>
      </c>
      <c r="W4364">
        <v>58.222929936305711</v>
      </c>
      <c r="X4364">
        <v>169.34371540364171</v>
      </c>
      <c r="Y4364">
        <v>156.30424931756164</v>
      </c>
      <c r="Z4364">
        <v>156.30424931756164</v>
      </c>
      <c r="AA4364">
        <v>32.318826950909163</v>
      </c>
      <c r="AB4364">
        <v>4.1793702550127287</v>
      </c>
      <c r="AC4364">
        <v>-36.921926263621401</v>
      </c>
      <c r="AD4364">
        <v>24</v>
      </c>
      <c r="AE4364">
        <v>0</v>
      </c>
      <c r="AF4364">
        <v>0</v>
      </c>
      <c r="AG4364">
        <v>1</v>
      </c>
      <c r="AH4364">
        <v>154</v>
      </c>
      <c r="AI4364">
        <v>8</v>
      </c>
      <c r="AJ4364">
        <v>12</v>
      </c>
      <c r="AK4364">
        <v>6</v>
      </c>
      <c r="AL4364">
        <v>9</v>
      </c>
      <c r="AM4364">
        <v>1</v>
      </c>
    </row>
    <row r="4365" spans="1:39">
      <c r="A4365">
        <v>13</v>
      </c>
      <c r="B4365">
        <v>25</v>
      </c>
      <c r="C4365">
        <v>2021</v>
      </c>
      <c r="D4365">
        <v>99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999</v>
      </c>
      <c r="K4365">
        <v>99</v>
      </c>
      <c r="L4365">
        <v>99</v>
      </c>
      <c r="M4365">
        <v>99</v>
      </c>
      <c r="N4365">
        <v>99</v>
      </c>
      <c r="O4365">
        <v>11</v>
      </c>
      <c r="P4365">
        <v>9999</v>
      </c>
      <c r="Q4365">
        <v>247</v>
      </c>
      <c r="R4365">
        <v>13770</v>
      </c>
      <c r="S4365">
        <v>13771</v>
      </c>
      <c r="T4365">
        <v>43.259715371807367</v>
      </c>
      <c r="U4365">
        <v>43.027691543155882</v>
      </c>
      <c r="V4365">
        <v>15.117429193899781</v>
      </c>
      <c r="W4365">
        <v>59.162588047345878</v>
      </c>
      <c r="X4365">
        <v>165.78244350185787</v>
      </c>
      <c r="Y4365">
        <v>153.02630573710903</v>
      </c>
      <c r="Z4365">
        <v>153.01519352261946</v>
      </c>
      <c r="AA4365">
        <v>29.202630981324365</v>
      </c>
      <c r="AB4365">
        <v>4.3882204246748948</v>
      </c>
      <c r="AC4365">
        <v>-45.898508465373041</v>
      </c>
      <c r="AD4365">
        <v>394</v>
      </c>
      <c r="AE4365">
        <v>1</v>
      </c>
      <c r="AF4365">
        <v>0</v>
      </c>
      <c r="AG4365">
        <v>52</v>
      </c>
      <c r="AH4365">
        <v>1581</v>
      </c>
      <c r="AI4365">
        <v>178</v>
      </c>
      <c r="AJ4365">
        <v>279</v>
      </c>
      <c r="AK4365">
        <v>92</v>
      </c>
      <c r="AL4365">
        <v>115</v>
      </c>
      <c r="AM4365">
        <v>48</v>
      </c>
    </row>
    <row r="4366" spans="1:39">
      <c r="A4366">
        <v>13</v>
      </c>
      <c r="B4366">
        <v>26</v>
      </c>
      <c r="C4366">
        <v>2021</v>
      </c>
      <c r="D4366">
        <v>99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999</v>
      </c>
      <c r="K4366">
        <v>99</v>
      </c>
      <c r="L4366">
        <v>99</v>
      </c>
      <c r="M4366">
        <v>99</v>
      </c>
      <c r="N4366">
        <v>99</v>
      </c>
      <c r="O4366">
        <v>14</v>
      </c>
      <c r="P4366">
        <v>9999</v>
      </c>
      <c r="Q4366">
        <v>60</v>
      </c>
      <c r="R4366">
        <v>1119</v>
      </c>
      <c r="S4366">
        <v>1119</v>
      </c>
      <c r="T4366">
        <v>3.5154409223712744</v>
      </c>
      <c r="U4366">
        <v>3.40093154709648</v>
      </c>
      <c r="V4366">
        <v>15.134048257372656</v>
      </c>
      <c r="W4366">
        <v>59.348525469168898</v>
      </c>
      <c r="X4366">
        <v>161.25681980796571</v>
      </c>
      <c r="Y4366">
        <v>148.84004468275251</v>
      </c>
      <c r="Z4366">
        <v>148.84004468275251</v>
      </c>
      <c r="AA4366">
        <v>30.381056328641815</v>
      </c>
      <c r="AB4366">
        <v>4.9535893474948596</v>
      </c>
      <c r="AC4366">
        <v>-45.549321580565277</v>
      </c>
      <c r="AD4366">
        <v>47</v>
      </c>
      <c r="AE4366">
        <v>0</v>
      </c>
      <c r="AF4366">
        <v>0</v>
      </c>
      <c r="AG4366">
        <v>2</v>
      </c>
      <c r="AH4366">
        <v>74</v>
      </c>
      <c r="AI4366">
        <v>10</v>
      </c>
      <c r="AJ4366">
        <v>10</v>
      </c>
      <c r="AK4366">
        <v>11</v>
      </c>
      <c r="AL4366">
        <v>20</v>
      </c>
      <c r="AM4366">
        <v>1</v>
      </c>
    </row>
    <row r="4367" spans="1:39">
      <c r="A4367">
        <v>13</v>
      </c>
      <c r="B4367">
        <v>27</v>
      </c>
      <c r="C4367">
        <v>2021</v>
      </c>
      <c r="D4367">
        <v>99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999</v>
      </c>
      <c r="K4367">
        <v>99</v>
      </c>
      <c r="L4367">
        <v>99</v>
      </c>
      <c r="M4367">
        <v>99</v>
      </c>
      <c r="N4367">
        <v>99</v>
      </c>
      <c r="O4367">
        <v>15</v>
      </c>
      <c r="P4367">
        <v>9999</v>
      </c>
      <c r="Q4367">
        <v>13</v>
      </c>
      <c r="R4367">
        <v>168</v>
      </c>
      <c r="S4367">
        <v>168</v>
      </c>
      <c r="T4367">
        <v>0.52778737708523116</v>
      </c>
      <c r="U4367">
        <v>0.50436155681891837</v>
      </c>
      <c r="V4367">
        <v>15.232142857142859</v>
      </c>
      <c r="W4367">
        <v>59.529761904761877</v>
      </c>
      <c r="X4367">
        <v>159.28797141825316</v>
      </c>
      <c r="Y4367">
        <v>147.02279761904757</v>
      </c>
      <c r="Z4367">
        <v>147.02279761904757</v>
      </c>
      <c r="AA4367">
        <v>26.881892492141478</v>
      </c>
      <c r="AB4367">
        <v>4.1388484642443055</v>
      </c>
      <c r="AC4367">
        <v>-55.67691912069828</v>
      </c>
      <c r="AD4367">
        <v>7</v>
      </c>
      <c r="AE4367">
        <v>0</v>
      </c>
      <c r="AF4367">
        <v>0</v>
      </c>
      <c r="AG4367">
        <v>1</v>
      </c>
      <c r="AH4367">
        <v>15</v>
      </c>
      <c r="AI4367">
        <v>5</v>
      </c>
      <c r="AJ4367">
        <v>1</v>
      </c>
      <c r="AK4367">
        <v>0</v>
      </c>
      <c r="AL4367">
        <v>4</v>
      </c>
      <c r="AM4367">
        <v>1</v>
      </c>
    </row>
    <row r="4368" spans="1:39">
      <c r="A4368">
        <v>13</v>
      </c>
      <c r="B4368">
        <v>28</v>
      </c>
      <c r="C4368">
        <v>2021</v>
      </c>
      <c r="D4368">
        <v>99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999</v>
      </c>
      <c r="K4368">
        <v>99</v>
      </c>
      <c r="L4368">
        <v>99</v>
      </c>
      <c r="M4368">
        <v>99</v>
      </c>
      <c r="N4368">
        <v>99</v>
      </c>
      <c r="O4368">
        <v>16</v>
      </c>
      <c r="P4368">
        <v>9999</v>
      </c>
      <c r="Q4368">
        <v>120</v>
      </c>
      <c r="R4368">
        <v>685</v>
      </c>
      <c r="S4368">
        <v>685</v>
      </c>
      <c r="T4368">
        <v>2.1519901982344254</v>
      </c>
      <c r="U4368">
        <v>1.9072847372714403</v>
      </c>
      <c r="V4368">
        <v>14.503649635036499</v>
      </c>
      <c r="W4368">
        <v>58.013138686131349</v>
      </c>
      <c r="X4368">
        <v>147.73222829396363</v>
      </c>
      <c r="Y4368">
        <v>136.35684671532843</v>
      </c>
      <c r="Z4368">
        <v>136.35684671532843</v>
      </c>
      <c r="AA4368">
        <v>19.267058267685375</v>
      </c>
      <c r="AB4368">
        <v>4.5254965855395435</v>
      </c>
      <c r="AC4368">
        <v>-32.283412900854955</v>
      </c>
      <c r="AD4368">
        <v>22</v>
      </c>
      <c r="AE4368">
        <v>0</v>
      </c>
      <c r="AF4368">
        <v>0</v>
      </c>
      <c r="AG4368">
        <v>4</v>
      </c>
      <c r="AH4368">
        <v>34</v>
      </c>
      <c r="AI4368">
        <v>6</v>
      </c>
      <c r="AJ4368">
        <v>6</v>
      </c>
      <c r="AK4368">
        <v>0</v>
      </c>
      <c r="AL4368">
        <v>13</v>
      </c>
      <c r="AM4368">
        <v>14</v>
      </c>
    </row>
    <row r="4369" spans="1:39">
      <c r="A4369">
        <v>13</v>
      </c>
      <c r="B4369">
        <v>29</v>
      </c>
      <c r="C4369">
        <v>2021</v>
      </c>
      <c r="D4369">
        <v>99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999</v>
      </c>
      <c r="K4369">
        <v>99</v>
      </c>
      <c r="L4369">
        <v>99</v>
      </c>
      <c r="M4369">
        <v>99</v>
      </c>
      <c r="N4369">
        <v>99</v>
      </c>
      <c r="O4369">
        <v>18</v>
      </c>
      <c r="P4369">
        <v>9999</v>
      </c>
      <c r="Q4369">
        <v>51</v>
      </c>
      <c r="R4369">
        <v>2693</v>
      </c>
      <c r="S4369">
        <v>2693</v>
      </c>
      <c r="T4369">
        <v>8.4603059910150478</v>
      </c>
      <c r="U4369">
        <v>8.1046050863077177</v>
      </c>
      <c r="V4369">
        <v>14.995915336056443</v>
      </c>
      <c r="W4369">
        <v>59.033419977720015</v>
      </c>
      <c r="X4369">
        <v>159.67825979556972</v>
      </c>
      <c r="Y4369">
        <v>147.38303379131051</v>
      </c>
      <c r="Z4369">
        <v>147.38303379131051</v>
      </c>
      <c r="AA4369">
        <v>29.765782849356107</v>
      </c>
      <c r="AB4369">
        <v>4.4322264541940388</v>
      </c>
      <c r="AC4369">
        <v>-48.109585856566383</v>
      </c>
      <c r="AD4369">
        <v>105</v>
      </c>
      <c r="AE4369">
        <v>0</v>
      </c>
      <c r="AF4369">
        <v>0</v>
      </c>
      <c r="AG4369">
        <v>10</v>
      </c>
      <c r="AH4369">
        <v>213</v>
      </c>
      <c r="AI4369">
        <v>21</v>
      </c>
      <c r="AJ4369">
        <v>20</v>
      </c>
      <c r="AK4369">
        <v>14</v>
      </c>
      <c r="AL4369">
        <v>55</v>
      </c>
      <c r="AM4369">
        <v>3</v>
      </c>
    </row>
    <row r="4370" spans="1:39">
      <c r="A4370">
        <v>13</v>
      </c>
      <c r="B4370">
        <v>30</v>
      </c>
      <c r="C4370">
        <v>2021</v>
      </c>
      <c r="D4370">
        <v>99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999</v>
      </c>
      <c r="K4370">
        <v>99</v>
      </c>
      <c r="L4370">
        <v>99</v>
      </c>
      <c r="M4370">
        <v>99</v>
      </c>
      <c r="N4370">
        <v>99</v>
      </c>
      <c r="O4370">
        <v>54</v>
      </c>
      <c r="P4370">
        <v>9999</v>
      </c>
      <c r="Q4370">
        <v>12</v>
      </c>
      <c r="R4370">
        <v>125</v>
      </c>
      <c r="S4370">
        <v>125</v>
      </c>
      <c r="T4370">
        <v>0.39269894128365435</v>
      </c>
      <c r="U4370">
        <v>0.43114123169076424</v>
      </c>
      <c r="V4370">
        <v>13.616</v>
      </c>
      <c r="W4370">
        <v>56.344000000000008</v>
      </c>
      <c r="X4370">
        <v>183.00368364030336</v>
      </c>
      <c r="Y4370">
        <v>168.91240000000005</v>
      </c>
      <c r="Z4370">
        <v>168.91240000000005</v>
      </c>
      <c r="AA4370">
        <v>29.296496593278601</v>
      </c>
      <c r="AB4370">
        <v>5.0264961951641682</v>
      </c>
      <c r="AC4370">
        <v>-27.972444129770661</v>
      </c>
      <c r="AD4370">
        <v>3</v>
      </c>
      <c r="AE4370">
        <v>0</v>
      </c>
      <c r="AF4370">
        <v>0</v>
      </c>
      <c r="AG4370">
        <v>0</v>
      </c>
      <c r="AH4370">
        <v>12</v>
      </c>
      <c r="AI4370">
        <v>0</v>
      </c>
      <c r="AJ4370">
        <v>2</v>
      </c>
      <c r="AK4370">
        <v>0</v>
      </c>
      <c r="AL4370">
        <v>2</v>
      </c>
      <c r="AM4370">
        <v>2</v>
      </c>
    </row>
    <row r="4371" spans="1:39">
      <c r="A4371">
        <v>13</v>
      </c>
      <c r="B4371">
        <v>31</v>
      </c>
      <c r="C4371">
        <v>2020</v>
      </c>
      <c r="D4371">
        <v>99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999</v>
      </c>
      <c r="K4371">
        <v>99</v>
      </c>
      <c r="L4371">
        <v>99</v>
      </c>
      <c r="M4371">
        <v>99</v>
      </c>
      <c r="N4371">
        <v>99</v>
      </c>
      <c r="O4371">
        <v>1</v>
      </c>
      <c r="P4371">
        <v>9999</v>
      </c>
      <c r="Q4371">
        <v>107</v>
      </c>
      <c r="R4371">
        <v>3171</v>
      </c>
      <c r="S4371">
        <v>3171</v>
      </c>
      <c r="T4371">
        <v>9.8435462842242494</v>
      </c>
      <c r="U4371">
        <v>10.179914941697351</v>
      </c>
      <c r="V4371">
        <v>15.051087984862821</v>
      </c>
      <c r="W4371">
        <v>59.216966256701362</v>
      </c>
      <c r="X4371">
        <v>170.67931788386915</v>
      </c>
      <c r="Y4371">
        <v>157.53701040681153</v>
      </c>
      <c r="Z4371">
        <v>157.53701040681153</v>
      </c>
      <c r="AA4371">
        <v>31.336533549973044</v>
      </c>
      <c r="AB4371">
        <v>4.9731136859763367</v>
      </c>
      <c r="AC4371">
        <v>-31.286920680926663</v>
      </c>
      <c r="AD4371">
        <v>145</v>
      </c>
      <c r="AE4371">
        <v>0</v>
      </c>
      <c r="AF4371">
        <v>0</v>
      </c>
      <c r="AG4371">
        <v>15</v>
      </c>
      <c r="AH4371">
        <v>145</v>
      </c>
      <c r="AI4371">
        <v>26</v>
      </c>
      <c r="AJ4371">
        <v>29</v>
      </c>
      <c r="AK4371">
        <v>9</v>
      </c>
      <c r="AL4371">
        <v>37</v>
      </c>
      <c r="AM4371">
        <v>18</v>
      </c>
    </row>
    <row r="4372" spans="1:39">
      <c r="A4372">
        <v>13</v>
      </c>
      <c r="B4372">
        <v>32</v>
      </c>
      <c r="C4372">
        <v>2020</v>
      </c>
      <c r="D4372">
        <v>99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999</v>
      </c>
      <c r="K4372">
        <v>99</v>
      </c>
      <c r="L4372">
        <v>99</v>
      </c>
      <c r="M4372">
        <v>99</v>
      </c>
      <c r="N4372">
        <v>99</v>
      </c>
      <c r="O4372">
        <v>4</v>
      </c>
      <c r="P4372">
        <v>9999</v>
      </c>
      <c r="Q4372">
        <v>152</v>
      </c>
      <c r="R4372">
        <v>5100</v>
      </c>
      <c r="S4372">
        <v>5100</v>
      </c>
      <c r="T4372">
        <v>15.831626001117529</v>
      </c>
      <c r="U4372">
        <v>15.846611065017356</v>
      </c>
      <c r="V4372">
        <v>15.599411764705883</v>
      </c>
      <c r="W4372">
        <v>60.250980392156848</v>
      </c>
      <c r="X4372">
        <v>165.19588086588897</v>
      </c>
      <c r="Y4372">
        <v>152.47579803921579</v>
      </c>
      <c r="Z4372">
        <v>152.47579803921579</v>
      </c>
      <c r="AA4372">
        <v>29.297431205912087</v>
      </c>
      <c r="AB4372">
        <v>4.2143253617296281</v>
      </c>
      <c r="AC4372">
        <v>-32.691024918043794</v>
      </c>
      <c r="AD4372">
        <v>146</v>
      </c>
      <c r="AE4372">
        <v>0</v>
      </c>
      <c r="AF4372">
        <v>0</v>
      </c>
      <c r="AG4372">
        <v>5</v>
      </c>
      <c r="AH4372">
        <v>266</v>
      </c>
      <c r="AI4372">
        <v>53</v>
      </c>
      <c r="AJ4372">
        <v>48</v>
      </c>
      <c r="AK4372">
        <v>29</v>
      </c>
      <c r="AL4372">
        <v>68</v>
      </c>
      <c r="AM4372">
        <v>13</v>
      </c>
    </row>
    <row r="4373" spans="1:39">
      <c r="A4373">
        <v>13</v>
      </c>
      <c r="B4373">
        <v>33</v>
      </c>
      <c r="C4373">
        <v>2020</v>
      </c>
      <c r="D4373">
        <v>99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999</v>
      </c>
      <c r="K4373">
        <v>99</v>
      </c>
      <c r="L4373">
        <v>99</v>
      </c>
      <c r="M4373">
        <v>99</v>
      </c>
      <c r="N4373">
        <v>99</v>
      </c>
      <c r="O4373">
        <v>8</v>
      </c>
      <c r="P4373">
        <v>9999</v>
      </c>
      <c r="Q4373">
        <v>72</v>
      </c>
      <c r="R4373">
        <v>2838</v>
      </c>
      <c r="S4373">
        <v>2838</v>
      </c>
      <c r="T4373">
        <v>8.8098342335630502</v>
      </c>
      <c r="U4373">
        <v>9.0416741951290369</v>
      </c>
      <c r="V4373">
        <v>14.382663847780124</v>
      </c>
      <c r="W4373">
        <v>57.908033826638487</v>
      </c>
      <c r="X4373">
        <v>169.38285701633222</v>
      </c>
      <c r="Y4373">
        <v>156.34037702607483</v>
      </c>
      <c r="Z4373">
        <v>156.34037702607483</v>
      </c>
      <c r="AA4373">
        <v>33.418802208469302</v>
      </c>
      <c r="AB4373">
        <v>5.2724568140286259</v>
      </c>
      <c r="AC4373">
        <v>-50.82157420559281</v>
      </c>
      <c r="AD4373">
        <v>111</v>
      </c>
      <c r="AE4373">
        <v>0</v>
      </c>
      <c r="AF4373">
        <v>0</v>
      </c>
      <c r="AG4373">
        <v>9</v>
      </c>
      <c r="AH4373">
        <v>160</v>
      </c>
      <c r="AI4373">
        <v>11</v>
      </c>
      <c r="AJ4373">
        <v>28</v>
      </c>
      <c r="AK4373">
        <v>6</v>
      </c>
      <c r="AL4373">
        <v>12</v>
      </c>
      <c r="AM4373">
        <v>4</v>
      </c>
    </row>
    <row r="4374" spans="1:39">
      <c r="A4374">
        <v>13</v>
      </c>
      <c r="B4374">
        <v>34</v>
      </c>
      <c r="C4374">
        <v>2020</v>
      </c>
      <c r="D4374">
        <v>99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999</v>
      </c>
      <c r="K4374">
        <v>99</v>
      </c>
      <c r="L4374">
        <v>99</v>
      </c>
      <c r="M4374">
        <v>99</v>
      </c>
      <c r="N4374">
        <v>99</v>
      </c>
      <c r="O4374">
        <v>9</v>
      </c>
      <c r="P4374">
        <v>9999</v>
      </c>
      <c r="Q4374">
        <v>22</v>
      </c>
      <c r="R4374">
        <v>844</v>
      </c>
      <c r="S4374">
        <v>844</v>
      </c>
      <c r="T4374">
        <v>2.6199788911653319</v>
      </c>
      <c r="U4374">
        <v>2.7867634495528182</v>
      </c>
      <c r="V4374">
        <v>14.6824644549763</v>
      </c>
      <c r="W4374">
        <v>58.218009478672975</v>
      </c>
      <c r="X4374">
        <v>175.54588376045561</v>
      </c>
      <c r="Y4374">
        <v>162.02885071090051</v>
      </c>
      <c r="Z4374">
        <v>162.02885071090051</v>
      </c>
      <c r="AA4374">
        <v>32.475211308142555</v>
      </c>
      <c r="AB4374">
        <v>4.2353575832189847</v>
      </c>
      <c r="AC4374">
        <v>-43.708270707111005</v>
      </c>
      <c r="AD4374">
        <v>27</v>
      </c>
      <c r="AE4374">
        <v>0</v>
      </c>
      <c r="AF4374">
        <v>0</v>
      </c>
      <c r="AG4374">
        <v>3</v>
      </c>
      <c r="AH4374">
        <v>125</v>
      </c>
      <c r="AI4374">
        <v>13</v>
      </c>
      <c r="AJ4374">
        <v>11</v>
      </c>
      <c r="AK4374">
        <v>4</v>
      </c>
      <c r="AL4374">
        <v>17</v>
      </c>
      <c r="AM4374">
        <v>1</v>
      </c>
    </row>
    <row r="4375" spans="1:39">
      <c r="A4375">
        <v>13</v>
      </c>
      <c r="B4375">
        <v>35</v>
      </c>
      <c r="C4375">
        <v>2020</v>
      </c>
      <c r="D4375">
        <v>99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999</v>
      </c>
      <c r="K4375">
        <v>99</v>
      </c>
      <c r="L4375">
        <v>99</v>
      </c>
      <c r="M4375">
        <v>99</v>
      </c>
      <c r="N4375">
        <v>99</v>
      </c>
      <c r="O4375">
        <v>11</v>
      </c>
      <c r="P4375">
        <v>9999</v>
      </c>
      <c r="Q4375">
        <v>237</v>
      </c>
      <c r="R4375">
        <v>14074</v>
      </c>
      <c r="S4375">
        <v>14074</v>
      </c>
      <c r="T4375">
        <v>43.689079282299616</v>
      </c>
      <c r="U4375">
        <v>43.596310739102144</v>
      </c>
      <c r="V4375">
        <v>15.086897825778028</v>
      </c>
      <c r="W4375">
        <v>59.108924257496085</v>
      </c>
      <c r="X4375">
        <v>164.68922431518556</v>
      </c>
      <c r="Y4375">
        <v>152.00815404291652</v>
      </c>
      <c r="Z4375">
        <v>152.00815404291652</v>
      </c>
      <c r="AA4375">
        <v>29.768703913221557</v>
      </c>
      <c r="AB4375">
        <v>4.3975882127002093</v>
      </c>
      <c r="AC4375">
        <v>-45.77166065855652</v>
      </c>
      <c r="AD4375">
        <v>528</v>
      </c>
      <c r="AE4375">
        <v>0</v>
      </c>
      <c r="AF4375">
        <v>0</v>
      </c>
      <c r="AG4375">
        <v>26</v>
      </c>
      <c r="AH4375">
        <v>1747</v>
      </c>
      <c r="AI4375">
        <v>239</v>
      </c>
      <c r="AJ4375">
        <v>341</v>
      </c>
      <c r="AK4375">
        <v>180</v>
      </c>
      <c r="AL4375">
        <v>140</v>
      </c>
      <c r="AM4375">
        <v>33</v>
      </c>
    </row>
    <row r="4376" spans="1:39">
      <c r="A4376">
        <v>13</v>
      </c>
      <c r="B4376">
        <v>36</v>
      </c>
      <c r="C4376">
        <v>2020</v>
      </c>
      <c r="D4376">
        <v>99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999</v>
      </c>
      <c r="K4376">
        <v>99</v>
      </c>
      <c r="L4376">
        <v>99</v>
      </c>
      <c r="M4376">
        <v>99</v>
      </c>
      <c r="N4376">
        <v>99</v>
      </c>
      <c r="O4376">
        <v>14</v>
      </c>
      <c r="P4376">
        <v>9999</v>
      </c>
      <c r="Q4376">
        <v>61</v>
      </c>
      <c r="R4376">
        <v>1204</v>
      </c>
      <c r="S4376">
        <v>1204</v>
      </c>
      <c r="T4376">
        <v>3.7375054324206864</v>
      </c>
      <c r="U4376">
        <v>3.6876989107385993</v>
      </c>
      <c r="V4376">
        <v>14.904485049833887</v>
      </c>
      <c r="W4376">
        <v>58.887873754152814</v>
      </c>
      <c r="X4376">
        <v>162.84032459515609</v>
      </c>
      <c r="Y4376">
        <v>150.3016196013287</v>
      </c>
      <c r="Z4376">
        <v>150.3016196013287</v>
      </c>
      <c r="AA4376">
        <v>31.75318085070769</v>
      </c>
      <c r="AB4376">
        <v>5.086287257955532</v>
      </c>
      <c r="AC4376">
        <v>-52.017130421465474</v>
      </c>
      <c r="AD4376">
        <v>25</v>
      </c>
      <c r="AE4376">
        <v>0</v>
      </c>
      <c r="AF4376">
        <v>0</v>
      </c>
      <c r="AG4376">
        <v>0</v>
      </c>
      <c r="AH4376">
        <v>63</v>
      </c>
      <c r="AI4376">
        <v>10</v>
      </c>
      <c r="AJ4376">
        <v>3</v>
      </c>
      <c r="AK4376">
        <v>4</v>
      </c>
      <c r="AL4376">
        <v>11</v>
      </c>
      <c r="AM4376">
        <v>0</v>
      </c>
    </row>
    <row r="4377" spans="1:39">
      <c r="A4377">
        <v>13</v>
      </c>
      <c r="B4377">
        <v>37</v>
      </c>
      <c r="C4377">
        <v>2020</v>
      </c>
      <c r="D4377">
        <v>99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999</v>
      </c>
      <c r="K4377">
        <v>99</v>
      </c>
      <c r="L4377">
        <v>99</v>
      </c>
      <c r="M4377">
        <v>99</v>
      </c>
      <c r="N4377">
        <v>99</v>
      </c>
      <c r="O4377">
        <v>15</v>
      </c>
      <c r="P4377">
        <v>9999</v>
      </c>
      <c r="Q4377">
        <v>11</v>
      </c>
      <c r="R4377">
        <v>677</v>
      </c>
      <c r="S4377">
        <v>677</v>
      </c>
      <c r="T4377">
        <v>2.1015707456385422</v>
      </c>
      <c r="U4377">
        <v>1.985679624038138</v>
      </c>
      <c r="V4377">
        <v>15.865583456425401</v>
      </c>
      <c r="W4377">
        <v>60.6351550960118</v>
      </c>
      <c r="X4377">
        <v>155.93855371748737</v>
      </c>
      <c r="Y4377">
        <v>143.93128508124079</v>
      </c>
      <c r="Z4377">
        <v>143.93128508124079</v>
      </c>
      <c r="AA4377">
        <v>26.532405887131059</v>
      </c>
      <c r="AB4377">
        <v>3.6575902562469449</v>
      </c>
      <c r="AC4377">
        <v>-35.367733633985999</v>
      </c>
      <c r="AD4377">
        <v>37</v>
      </c>
      <c r="AE4377">
        <v>0</v>
      </c>
      <c r="AF4377">
        <v>0</v>
      </c>
      <c r="AG4377">
        <v>4</v>
      </c>
      <c r="AH4377">
        <v>135</v>
      </c>
      <c r="AI4377">
        <v>45</v>
      </c>
      <c r="AJ4377">
        <v>0</v>
      </c>
      <c r="AK4377">
        <v>12</v>
      </c>
      <c r="AL4377">
        <v>11</v>
      </c>
      <c r="AM4377">
        <v>0</v>
      </c>
    </row>
    <row r="4378" spans="1:39">
      <c r="A4378">
        <v>13</v>
      </c>
      <c r="B4378">
        <v>38</v>
      </c>
      <c r="C4378">
        <v>2020</v>
      </c>
      <c r="D4378">
        <v>99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999</v>
      </c>
      <c r="K4378">
        <v>99</v>
      </c>
      <c r="L4378">
        <v>99</v>
      </c>
      <c r="M4378">
        <v>99</v>
      </c>
      <c r="N4378">
        <v>99</v>
      </c>
      <c r="O4378">
        <v>16</v>
      </c>
      <c r="P4378">
        <v>9999</v>
      </c>
      <c r="Q4378">
        <v>108</v>
      </c>
      <c r="R4378">
        <v>1011</v>
      </c>
      <c r="S4378">
        <v>1011</v>
      </c>
      <c r="T4378">
        <v>3.1383870366921207</v>
      </c>
      <c r="U4378">
        <v>2.8844873998732328</v>
      </c>
      <c r="V4378">
        <v>15</v>
      </c>
      <c r="W4378">
        <v>58.934718100890223</v>
      </c>
      <c r="X4378">
        <v>151.68774038126651</v>
      </c>
      <c r="Y4378">
        <v>140.00778437190917</v>
      </c>
      <c r="Z4378">
        <v>140.00778437190917</v>
      </c>
      <c r="AA4378">
        <v>24.785356901862642</v>
      </c>
      <c r="AB4378">
        <v>4.0797795021315348</v>
      </c>
      <c r="AC4378">
        <v>-27.079271222480482</v>
      </c>
      <c r="AD4378">
        <v>67</v>
      </c>
      <c r="AE4378">
        <v>0</v>
      </c>
      <c r="AF4378">
        <v>0</v>
      </c>
      <c r="AG4378">
        <v>8</v>
      </c>
      <c r="AH4378">
        <v>54</v>
      </c>
      <c r="AI4378">
        <v>8</v>
      </c>
      <c r="AJ4378">
        <v>15</v>
      </c>
      <c r="AK4378">
        <v>7</v>
      </c>
      <c r="AL4378">
        <v>23</v>
      </c>
      <c r="AM4378">
        <v>9</v>
      </c>
    </row>
    <row r="4379" spans="1:39">
      <c r="A4379">
        <v>13</v>
      </c>
      <c r="B4379">
        <v>39</v>
      </c>
      <c r="C4379">
        <v>2020</v>
      </c>
      <c r="D4379">
        <v>99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999</v>
      </c>
      <c r="K4379">
        <v>99</v>
      </c>
      <c r="L4379">
        <v>99</v>
      </c>
      <c r="M4379">
        <v>99</v>
      </c>
      <c r="N4379">
        <v>99</v>
      </c>
      <c r="O4379">
        <v>18</v>
      </c>
      <c r="P4379">
        <v>9999</v>
      </c>
      <c r="Q4379">
        <v>50</v>
      </c>
      <c r="R4379">
        <v>3148</v>
      </c>
      <c r="S4379">
        <v>3148</v>
      </c>
      <c r="T4379">
        <v>9.772148755199602</v>
      </c>
      <c r="U4379">
        <v>9.4721136430553194</v>
      </c>
      <c r="V4379">
        <v>14.838627700127066</v>
      </c>
      <c r="W4379">
        <v>58.722998729351986</v>
      </c>
      <c r="X4379">
        <v>159.97243946525387</v>
      </c>
      <c r="Y4379">
        <v>147.65456162642971</v>
      </c>
      <c r="Z4379">
        <v>147.65456162642971</v>
      </c>
      <c r="AA4379">
        <v>32.242627293222327</v>
      </c>
      <c r="AB4379">
        <v>4.8565984565308611</v>
      </c>
      <c r="AC4379">
        <v>-51.202623842334035</v>
      </c>
      <c r="AD4379">
        <v>177</v>
      </c>
      <c r="AE4379">
        <v>0</v>
      </c>
      <c r="AF4379">
        <v>0</v>
      </c>
      <c r="AG4379">
        <v>27</v>
      </c>
      <c r="AH4379">
        <v>379</v>
      </c>
      <c r="AI4379">
        <v>34</v>
      </c>
      <c r="AJ4379">
        <v>10</v>
      </c>
      <c r="AK4379">
        <v>17</v>
      </c>
      <c r="AL4379">
        <v>51</v>
      </c>
      <c r="AM4379">
        <v>11</v>
      </c>
    </row>
    <row r="4380" spans="1:39">
      <c r="A4380">
        <v>13</v>
      </c>
      <c r="B4380">
        <v>40</v>
      </c>
      <c r="C4380">
        <v>2020</v>
      </c>
      <c r="D4380">
        <v>99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999</v>
      </c>
      <c r="K4380">
        <v>99</v>
      </c>
      <c r="L4380">
        <v>99</v>
      </c>
      <c r="M4380">
        <v>99</v>
      </c>
      <c r="N4380">
        <v>99</v>
      </c>
      <c r="O4380">
        <v>54</v>
      </c>
      <c r="P4380">
        <v>9999</v>
      </c>
      <c r="Q4380">
        <v>8</v>
      </c>
      <c r="R4380">
        <v>105</v>
      </c>
      <c r="S4380">
        <v>105</v>
      </c>
      <c r="T4380">
        <v>0.32594524119947849</v>
      </c>
      <c r="U4380">
        <v>0.37844860763107002</v>
      </c>
      <c r="V4380">
        <v>13.857142857142859</v>
      </c>
      <c r="W4380">
        <v>57.028571428571439</v>
      </c>
      <c r="X4380">
        <v>191.6243099623382</v>
      </c>
      <c r="Y4380">
        <v>176.86923809523805</v>
      </c>
      <c r="Z4380">
        <v>176.86923809523805</v>
      </c>
      <c r="AA4380">
        <v>31.222893972066572</v>
      </c>
      <c r="AB4380">
        <v>5.8918137604438066</v>
      </c>
      <c r="AC4380">
        <v>-39.639515368592392</v>
      </c>
      <c r="AD4380">
        <v>4</v>
      </c>
      <c r="AE4380">
        <v>0</v>
      </c>
      <c r="AF4380">
        <v>0</v>
      </c>
      <c r="AG4380">
        <v>1</v>
      </c>
      <c r="AH4380">
        <v>6</v>
      </c>
      <c r="AI4380">
        <v>2</v>
      </c>
      <c r="AJ4380">
        <v>0</v>
      </c>
      <c r="AK4380">
        <v>1</v>
      </c>
      <c r="AL4380">
        <v>1</v>
      </c>
      <c r="AM4380">
        <v>0</v>
      </c>
    </row>
    <row r="4381" spans="1:39">
      <c r="A4381">
        <v>13</v>
      </c>
      <c r="B4381">
        <v>41</v>
      </c>
      <c r="C4381">
        <v>2019</v>
      </c>
      <c r="D4381">
        <v>99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999</v>
      </c>
      <c r="K4381">
        <v>99</v>
      </c>
      <c r="L4381">
        <v>99</v>
      </c>
      <c r="M4381">
        <v>99</v>
      </c>
      <c r="N4381">
        <v>99</v>
      </c>
      <c r="O4381">
        <v>1</v>
      </c>
      <c r="P4381">
        <v>9999</v>
      </c>
      <c r="Q4381">
        <v>116</v>
      </c>
      <c r="R4381">
        <v>3586</v>
      </c>
      <c r="S4381">
        <v>3586</v>
      </c>
      <c r="T4381">
        <v>10.876884345900693</v>
      </c>
      <c r="U4381">
        <v>11.12724794157325</v>
      </c>
      <c r="V4381">
        <v>15.046569994422756</v>
      </c>
      <c r="W4381">
        <v>59.111823759063014</v>
      </c>
      <c r="X4381">
        <v>168.50415634654789</v>
      </c>
      <c r="Y4381">
        <v>155.52933630786427</v>
      </c>
      <c r="Z4381">
        <v>155.52933630786427</v>
      </c>
      <c r="AA4381">
        <v>30.644871912238791</v>
      </c>
      <c r="AB4381">
        <v>4.5532775552815892</v>
      </c>
      <c r="AC4381">
        <v>-39.941947669775871</v>
      </c>
      <c r="AD4381">
        <v>126</v>
      </c>
      <c r="AE4381">
        <v>0</v>
      </c>
      <c r="AF4381">
        <v>0</v>
      </c>
      <c r="AG4381">
        <v>13</v>
      </c>
      <c r="AH4381">
        <v>184</v>
      </c>
      <c r="AI4381">
        <v>32</v>
      </c>
      <c r="AJ4381">
        <v>43</v>
      </c>
      <c r="AK4381">
        <v>18</v>
      </c>
      <c r="AL4381">
        <v>38</v>
      </c>
      <c r="AM4381">
        <v>29</v>
      </c>
    </row>
    <row r="4382" spans="1:39">
      <c r="A4382">
        <v>13</v>
      </c>
      <c r="B4382">
        <v>42</v>
      </c>
      <c r="C4382">
        <v>2019</v>
      </c>
      <c r="D4382">
        <v>99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999</v>
      </c>
      <c r="K4382">
        <v>99</v>
      </c>
      <c r="L4382">
        <v>99</v>
      </c>
      <c r="M4382">
        <v>99</v>
      </c>
      <c r="N4382">
        <v>99</v>
      </c>
      <c r="O4382">
        <v>4</v>
      </c>
      <c r="P4382">
        <v>9999</v>
      </c>
      <c r="Q4382">
        <v>162</v>
      </c>
      <c r="R4382">
        <v>5784</v>
      </c>
      <c r="S4382">
        <v>5784</v>
      </c>
      <c r="T4382">
        <v>17.543753222724376</v>
      </c>
      <c r="U4382">
        <v>17.763335143822172</v>
      </c>
      <c r="V4382">
        <v>15.437240663900411</v>
      </c>
      <c r="W4382">
        <v>59.948305670816019</v>
      </c>
      <c r="X4382">
        <v>166.7743908926488</v>
      </c>
      <c r="Y4382">
        <v>153.93276279391421</v>
      </c>
      <c r="Z4382">
        <v>153.93276279391421</v>
      </c>
      <c r="AA4382">
        <v>29.0423774093926</v>
      </c>
      <c r="AB4382">
        <v>4.3714057236336989</v>
      </c>
      <c r="AC4382">
        <v>-40.027327289644248</v>
      </c>
      <c r="AD4382">
        <v>104</v>
      </c>
      <c r="AE4382">
        <v>0</v>
      </c>
      <c r="AF4382">
        <v>0</v>
      </c>
      <c r="AG4382">
        <v>9</v>
      </c>
      <c r="AH4382">
        <v>237</v>
      </c>
      <c r="AI4382">
        <v>38</v>
      </c>
      <c r="AJ4382">
        <v>55</v>
      </c>
      <c r="AK4382">
        <v>44</v>
      </c>
      <c r="AL4382">
        <v>38</v>
      </c>
      <c r="AM4382">
        <v>9</v>
      </c>
    </row>
    <row r="4383" spans="1:39">
      <c r="A4383">
        <v>13</v>
      </c>
      <c r="B4383">
        <v>43</v>
      </c>
      <c r="C4383">
        <v>2019</v>
      </c>
      <c r="D4383">
        <v>99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999</v>
      </c>
      <c r="K4383">
        <v>99</v>
      </c>
      <c r="L4383">
        <v>99</v>
      </c>
      <c r="M4383">
        <v>99</v>
      </c>
      <c r="N4383">
        <v>99</v>
      </c>
      <c r="O4383">
        <v>8</v>
      </c>
      <c r="P4383">
        <v>9999</v>
      </c>
      <c r="Q4383">
        <v>73</v>
      </c>
      <c r="R4383">
        <v>2844</v>
      </c>
      <c r="S4383">
        <v>2844</v>
      </c>
      <c r="T4383">
        <v>8.6262852983105347</v>
      </c>
      <c r="U4383">
        <v>8.7589199027092359</v>
      </c>
      <c r="V4383">
        <v>14.387130801687762</v>
      </c>
      <c r="W4383">
        <v>57.944092827004198</v>
      </c>
      <c r="X4383">
        <v>167.24536878307603</v>
      </c>
      <c r="Y4383">
        <v>154.36747538677881</v>
      </c>
      <c r="Z4383">
        <v>154.36747538677881</v>
      </c>
      <c r="AA4383">
        <v>36.262867164313676</v>
      </c>
      <c r="AB4383">
        <v>5.6966231873117907</v>
      </c>
      <c r="AC4383">
        <v>-55.525081664041807</v>
      </c>
      <c r="AD4383">
        <v>116</v>
      </c>
      <c r="AE4383">
        <v>0</v>
      </c>
      <c r="AF4383">
        <v>0</v>
      </c>
      <c r="AG4383">
        <v>10</v>
      </c>
      <c r="AH4383">
        <v>182</v>
      </c>
      <c r="AI4383">
        <v>26</v>
      </c>
      <c r="AJ4383">
        <v>20</v>
      </c>
      <c r="AK4383">
        <v>11</v>
      </c>
      <c r="AL4383">
        <v>14</v>
      </c>
      <c r="AM4383">
        <v>11</v>
      </c>
    </row>
    <row r="4384" spans="1:39">
      <c r="A4384">
        <v>13</v>
      </c>
      <c r="B4384">
        <v>44</v>
      </c>
      <c r="C4384">
        <v>2019</v>
      </c>
      <c r="D4384">
        <v>99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999</v>
      </c>
      <c r="K4384">
        <v>99</v>
      </c>
      <c r="L4384">
        <v>99</v>
      </c>
      <c r="M4384">
        <v>99</v>
      </c>
      <c r="N4384">
        <v>99</v>
      </c>
      <c r="O4384">
        <v>9</v>
      </c>
      <c r="P4384">
        <v>9999</v>
      </c>
      <c r="Q4384">
        <v>21</v>
      </c>
      <c r="R4384">
        <v>876</v>
      </c>
      <c r="S4384">
        <v>876</v>
      </c>
      <c r="T4384">
        <v>2.6570414631926957</v>
      </c>
      <c r="U4384">
        <v>2.7904896826877739</v>
      </c>
      <c r="V4384">
        <v>14.893835616438356</v>
      </c>
      <c r="W4384">
        <v>58.820776255707763</v>
      </c>
      <c r="X4384">
        <v>172.98540099041739</v>
      </c>
      <c r="Y4384">
        <v>159.6655251141554</v>
      </c>
      <c r="Z4384">
        <v>159.6655251141554</v>
      </c>
      <c r="AA4384">
        <v>34.0007862999731</v>
      </c>
      <c r="AB4384">
        <v>4.4533172018870593</v>
      </c>
      <c r="AC4384">
        <v>-48.528565199822623</v>
      </c>
      <c r="AD4384">
        <v>38</v>
      </c>
      <c r="AE4384">
        <v>0</v>
      </c>
      <c r="AF4384">
        <v>0</v>
      </c>
      <c r="AG4384">
        <v>2</v>
      </c>
      <c r="AH4384">
        <v>122</v>
      </c>
      <c r="AI4384">
        <v>6</v>
      </c>
      <c r="AJ4384">
        <v>10</v>
      </c>
      <c r="AK4384">
        <v>3</v>
      </c>
      <c r="AL4384">
        <v>6</v>
      </c>
      <c r="AM4384">
        <v>2</v>
      </c>
    </row>
    <row r="4385" spans="1:39">
      <c r="A4385">
        <v>13</v>
      </c>
      <c r="B4385">
        <v>45</v>
      </c>
      <c r="C4385">
        <v>2019</v>
      </c>
      <c r="D4385">
        <v>99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999</v>
      </c>
      <c r="K4385">
        <v>99</v>
      </c>
      <c r="L4385">
        <v>99</v>
      </c>
      <c r="M4385">
        <v>99</v>
      </c>
      <c r="N4385">
        <v>99</v>
      </c>
      <c r="O4385">
        <v>11</v>
      </c>
      <c r="P4385">
        <v>9999</v>
      </c>
      <c r="Q4385">
        <v>253</v>
      </c>
      <c r="R4385">
        <v>13527</v>
      </c>
      <c r="S4385">
        <v>13493</v>
      </c>
      <c r="T4385">
        <v>41.029451909369406</v>
      </c>
      <c r="U4385">
        <v>41.057608498050143</v>
      </c>
      <c r="V4385">
        <v>14.978487469505437</v>
      </c>
      <c r="W4385">
        <v>58.947973023048974</v>
      </c>
      <c r="X4385">
        <v>165.23991461721744</v>
      </c>
      <c r="Y4385">
        <v>152.13425001848057</v>
      </c>
      <c r="Z4385">
        <v>152.51760171940902</v>
      </c>
      <c r="AA4385">
        <v>30.443356698368245</v>
      </c>
      <c r="AB4385">
        <v>4.5940155267704048</v>
      </c>
      <c r="AC4385">
        <v>-44.75186289516467</v>
      </c>
      <c r="AD4385">
        <v>490</v>
      </c>
      <c r="AE4385">
        <v>0</v>
      </c>
      <c r="AF4385">
        <v>0</v>
      </c>
      <c r="AG4385">
        <v>28</v>
      </c>
      <c r="AH4385">
        <v>1476</v>
      </c>
      <c r="AI4385">
        <v>220</v>
      </c>
      <c r="AJ4385">
        <v>325</v>
      </c>
      <c r="AK4385">
        <v>135</v>
      </c>
      <c r="AL4385">
        <v>114</v>
      </c>
      <c r="AM4385">
        <v>38</v>
      </c>
    </row>
    <row r="4386" spans="1:39">
      <c r="A4386">
        <v>13</v>
      </c>
      <c r="B4386">
        <v>46</v>
      </c>
      <c r="C4386">
        <v>2019</v>
      </c>
      <c r="D4386">
        <v>99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999</v>
      </c>
      <c r="K4386">
        <v>99</v>
      </c>
      <c r="L4386">
        <v>99</v>
      </c>
      <c r="M4386">
        <v>99</v>
      </c>
      <c r="N4386">
        <v>99</v>
      </c>
      <c r="O4386">
        <v>14</v>
      </c>
      <c r="P4386">
        <v>9999</v>
      </c>
      <c r="Q4386">
        <v>63</v>
      </c>
      <c r="R4386">
        <v>1202</v>
      </c>
      <c r="S4386">
        <v>1201</v>
      </c>
      <c r="T4386">
        <v>3.6458491310018495</v>
      </c>
      <c r="U4386">
        <v>3.5391190873348903</v>
      </c>
      <c r="V4386">
        <v>15.265391014975036</v>
      </c>
      <c r="W4386">
        <v>59.644462947543701</v>
      </c>
      <c r="X4386">
        <v>160.02538203752147</v>
      </c>
      <c r="Y4386">
        <v>147.57933444259558</v>
      </c>
      <c r="Z4386">
        <v>147.70221482098245</v>
      </c>
      <c r="AA4386">
        <v>29.482670088729741</v>
      </c>
      <c r="AB4386">
        <v>4.9749736444727404</v>
      </c>
      <c r="AC4386">
        <v>-40.08045132685541</v>
      </c>
      <c r="AD4386">
        <v>48</v>
      </c>
      <c r="AE4386">
        <v>1</v>
      </c>
      <c r="AF4386">
        <v>0</v>
      </c>
      <c r="AG4386">
        <v>4</v>
      </c>
      <c r="AH4386">
        <v>66</v>
      </c>
      <c r="AI4386">
        <v>13</v>
      </c>
      <c r="AJ4386">
        <v>15</v>
      </c>
      <c r="AK4386">
        <v>2</v>
      </c>
      <c r="AL4386">
        <v>9</v>
      </c>
      <c r="AM4386">
        <v>1</v>
      </c>
    </row>
    <row r="4387" spans="1:39">
      <c r="A4387">
        <v>13</v>
      </c>
      <c r="B4387">
        <v>47</v>
      </c>
      <c r="C4387">
        <v>2019</v>
      </c>
      <c r="D4387">
        <v>99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999</v>
      </c>
      <c r="K4387">
        <v>99</v>
      </c>
      <c r="L4387">
        <v>99</v>
      </c>
      <c r="M4387">
        <v>99</v>
      </c>
      <c r="N4387">
        <v>99</v>
      </c>
      <c r="O4387">
        <v>15</v>
      </c>
      <c r="P4387">
        <v>9999</v>
      </c>
      <c r="Q4387">
        <v>13</v>
      </c>
      <c r="R4387">
        <v>829</v>
      </c>
      <c r="S4387">
        <v>829</v>
      </c>
      <c r="T4387">
        <v>2.5144833024962843</v>
      </c>
      <c r="U4387">
        <v>2.5306595345219005</v>
      </c>
      <c r="V4387">
        <v>15.338962605548858</v>
      </c>
      <c r="W4387">
        <v>59.676718938480114</v>
      </c>
      <c r="X4387">
        <v>165.77243921915078</v>
      </c>
      <c r="Y4387">
        <v>153.00796139927627</v>
      </c>
      <c r="Z4387">
        <v>153.00796139927627</v>
      </c>
      <c r="AA4387">
        <v>28.153574345677089</v>
      </c>
      <c r="AB4387">
        <v>4.2323016399955176</v>
      </c>
      <c r="AC4387">
        <v>-30.113852494678152</v>
      </c>
      <c r="AD4387">
        <v>50</v>
      </c>
      <c r="AE4387">
        <v>0</v>
      </c>
      <c r="AF4387">
        <v>0</v>
      </c>
      <c r="AG4387">
        <v>4</v>
      </c>
      <c r="AH4387">
        <v>148</v>
      </c>
      <c r="AI4387">
        <v>29</v>
      </c>
      <c r="AJ4387">
        <v>3</v>
      </c>
      <c r="AK4387">
        <v>8</v>
      </c>
      <c r="AL4387">
        <v>9</v>
      </c>
      <c r="AM4387">
        <v>1</v>
      </c>
    </row>
    <row r="4388" spans="1:39">
      <c r="A4388">
        <v>13</v>
      </c>
      <c r="B4388">
        <v>48</v>
      </c>
      <c r="C4388">
        <v>2019</v>
      </c>
      <c r="D4388">
        <v>99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999</v>
      </c>
      <c r="K4388">
        <v>99</v>
      </c>
      <c r="L4388">
        <v>99</v>
      </c>
      <c r="M4388">
        <v>99</v>
      </c>
      <c r="N4388">
        <v>99</v>
      </c>
      <c r="O4388">
        <v>16</v>
      </c>
      <c r="P4388">
        <v>9999</v>
      </c>
      <c r="Q4388">
        <v>95</v>
      </c>
      <c r="R4388">
        <v>438</v>
      </c>
      <c r="S4388">
        <v>438</v>
      </c>
      <c r="T4388">
        <v>1.3285207315963479</v>
      </c>
      <c r="U4388">
        <v>1.1910401393826362</v>
      </c>
      <c r="V4388">
        <v>14.767123287671236</v>
      </c>
      <c r="W4388">
        <v>58.424657534246577</v>
      </c>
      <c r="X4388">
        <v>147.66767093604827</v>
      </c>
      <c r="Y4388">
        <v>136.29726027397271</v>
      </c>
      <c r="Z4388">
        <v>136.29726027397271</v>
      </c>
      <c r="AA4388">
        <v>15.734896847302538</v>
      </c>
      <c r="AB4388">
        <v>3.8979603900439623</v>
      </c>
      <c r="AC4388">
        <v>-26.916733418796998</v>
      </c>
      <c r="AD4388">
        <v>14</v>
      </c>
      <c r="AE4388">
        <v>0</v>
      </c>
      <c r="AF4388">
        <v>0</v>
      </c>
      <c r="AG4388">
        <v>5</v>
      </c>
      <c r="AH4388">
        <v>13</v>
      </c>
      <c r="AI4388">
        <v>4</v>
      </c>
      <c r="AJ4388">
        <v>14</v>
      </c>
      <c r="AK4388">
        <v>2</v>
      </c>
      <c r="AL4388">
        <v>15</v>
      </c>
      <c r="AM4388">
        <v>9</v>
      </c>
    </row>
    <row r="4389" spans="1:39">
      <c r="A4389">
        <v>13</v>
      </c>
      <c r="B4389">
        <v>49</v>
      </c>
      <c r="C4389">
        <v>2019</v>
      </c>
      <c r="D4389">
        <v>99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999</v>
      </c>
      <c r="K4389">
        <v>99</v>
      </c>
      <c r="L4389">
        <v>99</v>
      </c>
      <c r="M4389">
        <v>99</v>
      </c>
      <c r="N4389">
        <v>99</v>
      </c>
      <c r="O4389">
        <v>18</v>
      </c>
      <c r="P4389">
        <v>9999</v>
      </c>
      <c r="Q4389">
        <v>51</v>
      </c>
      <c r="R4389">
        <v>3764</v>
      </c>
      <c r="S4389">
        <v>3764</v>
      </c>
      <c r="T4389">
        <v>11.416785465133916</v>
      </c>
      <c r="U4389">
        <v>10.820922733200749</v>
      </c>
      <c r="V4389">
        <v>15.274442082890548</v>
      </c>
      <c r="W4389">
        <v>59.554994686503704</v>
      </c>
      <c r="X4389">
        <v>156.11614508435397</v>
      </c>
      <c r="Y4389">
        <v>144.09520191285861</v>
      </c>
      <c r="Z4389">
        <v>144.09520191285861</v>
      </c>
      <c r="AA4389">
        <v>30.651316694871447</v>
      </c>
      <c r="AB4389">
        <v>4.436457024454727</v>
      </c>
      <c r="AC4389">
        <v>-52.081965439577552</v>
      </c>
      <c r="AD4389">
        <v>135</v>
      </c>
      <c r="AE4389">
        <v>0</v>
      </c>
      <c r="AF4389">
        <v>0</v>
      </c>
      <c r="AG4389">
        <v>23</v>
      </c>
      <c r="AH4389">
        <v>418</v>
      </c>
      <c r="AI4389">
        <v>53</v>
      </c>
      <c r="AJ4389">
        <v>27</v>
      </c>
      <c r="AK4389">
        <v>25</v>
      </c>
      <c r="AL4389">
        <v>52</v>
      </c>
      <c r="AM4389">
        <v>19</v>
      </c>
    </row>
    <row r="4390" spans="1:39">
      <c r="A4390">
        <v>13</v>
      </c>
      <c r="B4390">
        <v>50</v>
      </c>
      <c r="C4390">
        <v>2019</v>
      </c>
      <c r="D4390">
        <v>99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999</v>
      </c>
      <c r="K4390">
        <v>99</v>
      </c>
      <c r="L4390">
        <v>99</v>
      </c>
      <c r="M4390">
        <v>99</v>
      </c>
      <c r="N4390">
        <v>99</v>
      </c>
      <c r="O4390">
        <v>54</v>
      </c>
      <c r="P4390">
        <v>9999</v>
      </c>
      <c r="Q4390">
        <v>9</v>
      </c>
      <c r="R4390">
        <v>119</v>
      </c>
      <c r="S4390">
        <v>119</v>
      </c>
      <c r="T4390">
        <v>0.36094513027389358</v>
      </c>
      <c r="U4390">
        <v>0.42065733671724048</v>
      </c>
      <c r="V4390">
        <v>14.605042016806724</v>
      </c>
      <c r="W4390">
        <v>58.403361344537807</v>
      </c>
      <c r="X4390">
        <v>191.96172510174159</v>
      </c>
      <c r="Y4390">
        <v>177.18067226890747</v>
      </c>
      <c r="Z4390">
        <v>177.18067226890747</v>
      </c>
      <c r="AA4390">
        <v>36.633369247248069</v>
      </c>
      <c r="AB4390">
        <v>5.4807828179925213</v>
      </c>
      <c r="AC4390">
        <v>-54.502867623302627</v>
      </c>
      <c r="AD4390">
        <v>7</v>
      </c>
      <c r="AE4390">
        <v>1</v>
      </c>
      <c r="AF4390">
        <v>0</v>
      </c>
      <c r="AG4390">
        <v>1</v>
      </c>
      <c r="AH4390">
        <v>8</v>
      </c>
      <c r="AI4390">
        <v>3</v>
      </c>
      <c r="AJ4390">
        <v>0</v>
      </c>
      <c r="AK4390">
        <v>4</v>
      </c>
      <c r="AL4390">
        <v>2</v>
      </c>
      <c r="AM4390">
        <v>2</v>
      </c>
    </row>
    <row r="4391" spans="1:39">
      <c r="A4391">
        <v>13</v>
      </c>
      <c r="B4391">
        <v>51</v>
      </c>
      <c r="C4391">
        <v>2018</v>
      </c>
      <c r="D4391">
        <v>99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999</v>
      </c>
      <c r="K4391">
        <v>99</v>
      </c>
      <c r="L4391">
        <v>99</v>
      </c>
      <c r="M4391">
        <v>99</v>
      </c>
      <c r="N4391">
        <v>99</v>
      </c>
      <c r="O4391">
        <v>1</v>
      </c>
      <c r="P4391">
        <v>9999</v>
      </c>
      <c r="Q4391">
        <v>112</v>
      </c>
      <c r="R4391">
        <v>3860</v>
      </c>
      <c r="S4391">
        <v>3860</v>
      </c>
      <c r="T4391">
        <v>11.658109332527941</v>
      </c>
      <c r="U4391">
        <v>11.862507241735369</v>
      </c>
      <c r="V4391">
        <v>14.875129533678757</v>
      </c>
      <c r="W4391">
        <v>58.817098445595853</v>
      </c>
      <c r="X4391">
        <v>168.71423438999867</v>
      </c>
      <c r="Y4391">
        <v>155.72323834196877</v>
      </c>
      <c r="Z4391">
        <v>155.72323834196877</v>
      </c>
      <c r="AA4391">
        <v>30.348562741876599</v>
      </c>
      <c r="AB4391">
        <v>4.7274107401801677</v>
      </c>
      <c r="AC4391">
        <v>-43.510818593750557</v>
      </c>
      <c r="AD4391">
        <v>108</v>
      </c>
      <c r="AE4391">
        <v>0</v>
      </c>
      <c r="AF4391">
        <v>0</v>
      </c>
      <c r="AG4391">
        <v>6</v>
      </c>
      <c r="AH4391">
        <v>221</v>
      </c>
      <c r="AI4391">
        <v>29</v>
      </c>
      <c r="AJ4391">
        <v>31</v>
      </c>
      <c r="AK4391">
        <v>24</v>
      </c>
      <c r="AL4391">
        <v>43</v>
      </c>
      <c r="AM4391">
        <v>18</v>
      </c>
    </row>
    <row r="4392" spans="1:39">
      <c r="A4392">
        <v>13</v>
      </c>
      <c r="B4392">
        <v>52</v>
      </c>
      <c r="C4392">
        <v>2018</v>
      </c>
      <c r="D4392">
        <v>99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999</v>
      </c>
      <c r="K4392">
        <v>99</v>
      </c>
      <c r="L4392">
        <v>99</v>
      </c>
      <c r="M4392">
        <v>99</v>
      </c>
      <c r="N4392">
        <v>99</v>
      </c>
      <c r="O4392">
        <v>4</v>
      </c>
      <c r="P4392">
        <v>9999</v>
      </c>
      <c r="Q4392">
        <v>179</v>
      </c>
      <c r="R4392">
        <v>6365</v>
      </c>
      <c r="S4392">
        <v>6365</v>
      </c>
      <c r="T4392">
        <v>19.223799456357597</v>
      </c>
      <c r="U4392">
        <v>19.612097564163996</v>
      </c>
      <c r="V4392">
        <v>15.095836606441479</v>
      </c>
      <c r="W4392">
        <v>59.258601728201107</v>
      </c>
      <c r="X4392">
        <v>169.15629981472003</v>
      </c>
      <c r="Y4392">
        <v>156.13126472898662</v>
      </c>
      <c r="Z4392">
        <v>156.13126472898662</v>
      </c>
      <c r="AA4392">
        <v>30.4362668131403</v>
      </c>
      <c r="AB4392">
        <v>5.0737273090712973</v>
      </c>
      <c r="AC4392">
        <v>-46.770123182154649</v>
      </c>
      <c r="AD4392">
        <v>119</v>
      </c>
      <c r="AE4392">
        <v>0</v>
      </c>
      <c r="AF4392">
        <v>0</v>
      </c>
      <c r="AG4392">
        <v>14</v>
      </c>
      <c r="AH4392">
        <v>303</v>
      </c>
      <c r="AI4392">
        <v>70</v>
      </c>
      <c r="AJ4392">
        <v>67</v>
      </c>
      <c r="AK4392">
        <v>58</v>
      </c>
      <c r="AL4392">
        <v>130</v>
      </c>
      <c r="AM4392">
        <v>19</v>
      </c>
    </row>
    <row r="4393" spans="1:39">
      <c r="A4393">
        <v>13</v>
      </c>
      <c r="B4393">
        <v>53</v>
      </c>
      <c r="C4393">
        <v>2018</v>
      </c>
      <c r="D4393">
        <v>99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999</v>
      </c>
      <c r="K4393">
        <v>99</v>
      </c>
      <c r="L4393">
        <v>99</v>
      </c>
      <c r="M4393">
        <v>99</v>
      </c>
      <c r="N4393">
        <v>99</v>
      </c>
      <c r="O4393">
        <v>8</v>
      </c>
      <c r="P4393">
        <v>9999</v>
      </c>
      <c r="Q4393">
        <v>88</v>
      </c>
      <c r="R4393">
        <v>3324</v>
      </c>
      <c r="S4393">
        <v>3324</v>
      </c>
      <c r="T4393">
        <v>10.039263062518875</v>
      </c>
      <c r="U4393">
        <v>10.282016995886202</v>
      </c>
      <c r="V4393">
        <v>14.21119133574007</v>
      </c>
      <c r="W4393">
        <v>57.620637785800241</v>
      </c>
      <c r="X4393">
        <v>169.81648290185424</v>
      </c>
      <c r="Y4393">
        <v>156.74061371841151</v>
      </c>
      <c r="Z4393">
        <v>156.74061371841151</v>
      </c>
      <c r="AA4393">
        <v>32.852540106366725</v>
      </c>
      <c r="AB4393">
        <v>5.5219348252372358</v>
      </c>
      <c r="AC4393">
        <v>-50.336954711682147</v>
      </c>
      <c r="AD4393">
        <v>116</v>
      </c>
      <c r="AE4393">
        <v>0</v>
      </c>
      <c r="AF4393">
        <v>0</v>
      </c>
      <c r="AG4393">
        <v>13</v>
      </c>
      <c r="AH4393">
        <v>258</v>
      </c>
      <c r="AI4393">
        <v>25</v>
      </c>
      <c r="AJ4393">
        <v>27</v>
      </c>
      <c r="AK4393">
        <v>5</v>
      </c>
      <c r="AL4393">
        <v>9</v>
      </c>
      <c r="AM4393">
        <v>12</v>
      </c>
    </row>
    <row r="4394" spans="1:39">
      <c r="A4394">
        <v>13</v>
      </c>
      <c r="B4394">
        <v>54</v>
      </c>
      <c r="C4394">
        <v>2018</v>
      </c>
      <c r="D4394">
        <v>99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999</v>
      </c>
      <c r="K4394">
        <v>99</v>
      </c>
      <c r="L4394">
        <v>99</v>
      </c>
      <c r="M4394">
        <v>99</v>
      </c>
      <c r="N4394">
        <v>99</v>
      </c>
      <c r="O4394">
        <v>9</v>
      </c>
      <c r="P4394">
        <v>9999</v>
      </c>
      <c r="Q4394">
        <v>23</v>
      </c>
      <c r="R4394">
        <v>997</v>
      </c>
      <c r="S4394">
        <v>997</v>
      </c>
      <c r="T4394">
        <v>3.0111748716399882</v>
      </c>
      <c r="U4394">
        <v>3.055586056998127</v>
      </c>
      <c r="V4394">
        <v>14.731193580742223</v>
      </c>
      <c r="W4394">
        <v>58.520561685055149</v>
      </c>
      <c r="X4394">
        <v>168.25264525972267</v>
      </c>
      <c r="Y4394">
        <v>155.29719157472411</v>
      </c>
      <c r="Z4394">
        <v>155.29719157472411</v>
      </c>
      <c r="AA4394">
        <v>30.817007251585434</v>
      </c>
      <c r="AB4394">
        <v>4.3510485351835975</v>
      </c>
      <c r="AC4394">
        <v>-40.92945150300045</v>
      </c>
      <c r="AD4394">
        <v>40</v>
      </c>
      <c r="AE4394">
        <v>0</v>
      </c>
      <c r="AF4394">
        <v>0</v>
      </c>
      <c r="AG4394">
        <v>4</v>
      </c>
      <c r="AH4394">
        <v>133</v>
      </c>
      <c r="AI4394">
        <v>12</v>
      </c>
      <c r="AJ4394">
        <v>3</v>
      </c>
      <c r="AK4394">
        <v>4</v>
      </c>
      <c r="AL4394">
        <v>10</v>
      </c>
      <c r="AM4394">
        <v>0</v>
      </c>
    </row>
    <row r="4395" spans="1:39">
      <c r="A4395">
        <v>13</v>
      </c>
      <c r="B4395">
        <v>55</v>
      </c>
      <c r="C4395">
        <v>2018</v>
      </c>
      <c r="D4395">
        <v>99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999</v>
      </c>
      <c r="K4395">
        <v>99</v>
      </c>
      <c r="L4395">
        <v>99</v>
      </c>
      <c r="M4395">
        <v>99</v>
      </c>
      <c r="N4395">
        <v>99</v>
      </c>
      <c r="O4395">
        <v>11</v>
      </c>
      <c r="P4395">
        <v>9999</v>
      </c>
      <c r="Q4395">
        <v>235</v>
      </c>
      <c r="R4395">
        <v>12082</v>
      </c>
      <c r="S4395">
        <v>12081</v>
      </c>
      <c r="T4395">
        <v>36.490486257928126</v>
      </c>
      <c r="U4395">
        <v>36.350772413619993</v>
      </c>
      <c r="V4395">
        <v>14.763284224466144</v>
      </c>
      <c r="W4395">
        <v>58.528846949755803</v>
      </c>
      <c r="X4395">
        <v>165.18373992954997</v>
      </c>
      <c r="Y4395">
        <v>152.4540804502567</v>
      </c>
      <c r="Z4395">
        <v>152.46669977650859</v>
      </c>
      <c r="AA4395">
        <v>30.221900815631443</v>
      </c>
      <c r="AB4395">
        <v>4.6374580808922277</v>
      </c>
      <c r="AC4395">
        <v>-44.860196414693355</v>
      </c>
      <c r="AD4395">
        <v>389</v>
      </c>
      <c r="AE4395">
        <v>0</v>
      </c>
      <c r="AF4395">
        <v>0</v>
      </c>
      <c r="AG4395">
        <v>26</v>
      </c>
      <c r="AH4395">
        <v>1004</v>
      </c>
      <c r="AI4395">
        <v>115</v>
      </c>
      <c r="AJ4395">
        <v>128</v>
      </c>
      <c r="AK4395">
        <v>92</v>
      </c>
      <c r="AL4395">
        <v>146</v>
      </c>
      <c r="AM4395">
        <v>22</v>
      </c>
    </row>
    <row r="4396" spans="1:39">
      <c r="A4396">
        <v>13</v>
      </c>
      <c r="B4396">
        <v>56</v>
      </c>
      <c r="C4396">
        <v>2018</v>
      </c>
      <c r="D4396">
        <v>99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999</v>
      </c>
      <c r="K4396">
        <v>99</v>
      </c>
      <c r="L4396">
        <v>99</v>
      </c>
      <c r="M4396">
        <v>99</v>
      </c>
      <c r="N4396">
        <v>99</v>
      </c>
      <c r="O4396">
        <v>14</v>
      </c>
      <c r="P4396">
        <v>9999</v>
      </c>
      <c r="Q4396">
        <v>61</v>
      </c>
      <c r="R4396">
        <v>1088</v>
      </c>
      <c r="S4396">
        <v>1088</v>
      </c>
      <c r="T4396">
        <v>3.2860163092721222</v>
      </c>
      <c r="U4396">
        <v>3.2604149752180489</v>
      </c>
      <c r="V4396">
        <v>14.898897058823531</v>
      </c>
      <c r="W4396">
        <v>58.8125</v>
      </c>
      <c r="X4396">
        <v>164.51538700528965</v>
      </c>
      <c r="Y4396">
        <v>151.84770220588243</v>
      </c>
      <c r="Z4396">
        <v>151.84770220588243</v>
      </c>
      <c r="AA4396">
        <v>30.551733702362977</v>
      </c>
      <c r="AB4396">
        <v>4.8155070819055323</v>
      </c>
      <c r="AC4396">
        <v>-41.487569516182901</v>
      </c>
      <c r="AD4396">
        <v>26</v>
      </c>
      <c r="AE4396">
        <v>0</v>
      </c>
      <c r="AF4396">
        <v>0</v>
      </c>
      <c r="AG4396">
        <v>0</v>
      </c>
      <c r="AH4396">
        <v>66</v>
      </c>
      <c r="AI4396">
        <v>20</v>
      </c>
      <c r="AJ4396">
        <v>5</v>
      </c>
      <c r="AK4396">
        <v>9</v>
      </c>
      <c r="AL4396">
        <v>38</v>
      </c>
      <c r="AM4396">
        <v>0</v>
      </c>
    </row>
    <row r="4397" spans="1:39">
      <c r="A4397">
        <v>13</v>
      </c>
      <c r="B4397">
        <v>57</v>
      </c>
      <c r="C4397">
        <v>2018</v>
      </c>
      <c r="D4397">
        <v>99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999</v>
      </c>
      <c r="K4397">
        <v>99</v>
      </c>
      <c r="L4397">
        <v>99</v>
      </c>
      <c r="M4397">
        <v>99</v>
      </c>
      <c r="N4397">
        <v>99</v>
      </c>
      <c r="O4397">
        <v>15</v>
      </c>
      <c r="P4397">
        <v>9999</v>
      </c>
      <c r="Q4397">
        <v>13</v>
      </c>
      <c r="R4397">
        <v>721</v>
      </c>
      <c r="S4397">
        <v>721</v>
      </c>
      <c r="T4397">
        <v>2.1775898520084565</v>
      </c>
      <c r="U4397">
        <v>2.1325021082833913</v>
      </c>
      <c r="V4397">
        <v>15.360610263522879</v>
      </c>
      <c r="W4397">
        <v>59.690707350901519</v>
      </c>
      <c r="X4397">
        <v>162.37409520603831</v>
      </c>
      <c r="Y4397">
        <v>149.87128987517337</v>
      </c>
      <c r="Z4397">
        <v>149.87128987517337</v>
      </c>
      <c r="AA4397">
        <v>30.604968995001997</v>
      </c>
      <c r="AB4397">
        <v>4.7823687599311473</v>
      </c>
      <c r="AC4397">
        <v>-47.326972681384625</v>
      </c>
      <c r="AD4397">
        <v>40</v>
      </c>
      <c r="AE4397">
        <v>0</v>
      </c>
      <c r="AF4397">
        <v>0</v>
      </c>
      <c r="AG4397">
        <v>0</v>
      </c>
      <c r="AH4397">
        <v>138</v>
      </c>
      <c r="AI4397">
        <v>32</v>
      </c>
      <c r="AJ4397">
        <v>5</v>
      </c>
      <c r="AK4397">
        <v>14</v>
      </c>
      <c r="AL4397">
        <v>34</v>
      </c>
      <c r="AM4397">
        <v>1</v>
      </c>
    </row>
    <row r="4398" spans="1:39">
      <c r="A4398">
        <v>13</v>
      </c>
      <c r="B4398">
        <v>58</v>
      </c>
      <c r="C4398">
        <v>2018</v>
      </c>
      <c r="D4398">
        <v>99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999</v>
      </c>
      <c r="K4398">
        <v>99</v>
      </c>
      <c r="L4398">
        <v>99</v>
      </c>
      <c r="M4398">
        <v>99</v>
      </c>
      <c r="N4398">
        <v>99</v>
      </c>
      <c r="O4398">
        <v>16</v>
      </c>
      <c r="P4398">
        <v>9999</v>
      </c>
      <c r="Q4398">
        <v>86</v>
      </c>
      <c r="R4398">
        <v>379</v>
      </c>
      <c r="S4398">
        <v>378</v>
      </c>
      <c r="T4398">
        <v>1.1446692842041679</v>
      </c>
      <c r="U4398">
        <v>1.0266390872228184</v>
      </c>
      <c r="V4398">
        <v>14.023746701846971</v>
      </c>
      <c r="W4398">
        <v>57.037037037037024</v>
      </c>
      <c r="X4398">
        <v>149.09481243049947</v>
      </c>
      <c r="Y4398">
        <v>137.25963060686016</v>
      </c>
      <c r="Z4398">
        <v>137.62275132275127</v>
      </c>
      <c r="AA4398">
        <v>16.748072963352737</v>
      </c>
      <c r="AB4398">
        <v>4.438134851072066</v>
      </c>
      <c r="AC4398">
        <v>-35.913741279367407</v>
      </c>
      <c r="AD4398">
        <v>11</v>
      </c>
      <c r="AE4398">
        <v>0</v>
      </c>
      <c r="AF4398">
        <v>0</v>
      </c>
      <c r="AG4398">
        <v>2</v>
      </c>
      <c r="AH4398">
        <v>6</v>
      </c>
      <c r="AI4398">
        <v>0</v>
      </c>
      <c r="AJ4398">
        <v>13</v>
      </c>
      <c r="AK4398">
        <v>0</v>
      </c>
      <c r="AL4398">
        <v>22</v>
      </c>
      <c r="AM4398">
        <v>9</v>
      </c>
    </row>
    <row r="4399" spans="1:39">
      <c r="A4399">
        <v>13</v>
      </c>
      <c r="B4399">
        <v>59</v>
      </c>
      <c r="C4399">
        <v>2018</v>
      </c>
      <c r="D4399">
        <v>99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999</v>
      </c>
      <c r="K4399">
        <v>99</v>
      </c>
      <c r="L4399">
        <v>99</v>
      </c>
      <c r="M4399">
        <v>99</v>
      </c>
      <c r="N4399">
        <v>99</v>
      </c>
      <c r="O4399">
        <v>18</v>
      </c>
      <c r="P4399">
        <v>9999</v>
      </c>
      <c r="Q4399">
        <v>50</v>
      </c>
      <c r="R4399">
        <v>4101</v>
      </c>
      <c r="S4399">
        <v>4101</v>
      </c>
      <c r="T4399">
        <v>12.385986106916336</v>
      </c>
      <c r="U4399">
        <v>11.748845841639456</v>
      </c>
      <c r="V4399">
        <v>14.944403803950255</v>
      </c>
      <c r="W4399">
        <v>58.924164837844458</v>
      </c>
      <c r="X4399">
        <v>157.27799920902905</v>
      </c>
      <c r="Y4399">
        <v>145.16759326993451</v>
      </c>
      <c r="Z4399">
        <v>145.16759326993451</v>
      </c>
      <c r="AA4399">
        <v>31.096080989419526</v>
      </c>
      <c r="AB4399">
        <v>4.6394882606064014</v>
      </c>
      <c r="AC4399">
        <v>-47.31491023253605</v>
      </c>
      <c r="AD4399">
        <v>132</v>
      </c>
      <c r="AE4399">
        <v>0</v>
      </c>
      <c r="AF4399">
        <v>0</v>
      </c>
      <c r="AG4399">
        <v>30</v>
      </c>
      <c r="AH4399">
        <v>390</v>
      </c>
      <c r="AI4399">
        <v>40</v>
      </c>
      <c r="AJ4399">
        <v>53</v>
      </c>
      <c r="AK4399">
        <v>50</v>
      </c>
      <c r="AL4399">
        <v>261</v>
      </c>
      <c r="AM4399">
        <v>26</v>
      </c>
    </row>
    <row r="4400" spans="1:39">
      <c r="A4400">
        <v>13</v>
      </c>
      <c r="B4400">
        <v>60</v>
      </c>
      <c r="C4400">
        <v>2018</v>
      </c>
      <c r="D4400">
        <v>99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999</v>
      </c>
      <c r="K4400">
        <v>99</v>
      </c>
      <c r="L4400">
        <v>99</v>
      </c>
      <c r="M4400">
        <v>99</v>
      </c>
      <c r="N4400">
        <v>99</v>
      </c>
      <c r="O4400">
        <v>54</v>
      </c>
      <c r="P4400">
        <v>9999</v>
      </c>
      <c r="Q4400">
        <v>11</v>
      </c>
      <c r="R4400">
        <v>193</v>
      </c>
      <c r="S4400">
        <v>193</v>
      </c>
      <c r="T4400">
        <v>0.58290546662639697</v>
      </c>
      <c r="U4400">
        <v>0.66861771523258484</v>
      </c>
      <c r="V4400">
        <v>13.968911917098447</v>
      </c>
      <c r="W4400">
        <v>57.139896373056992</v>
      </c>
      <c r="X4400">
        <v>190.18799925900575</v>
      </c>
      <c r="Y4400">
        <v>175.54352331606219</v>
      </c>
      <c r="Z4400">
        <v>175.54352331606219</v>
      </c>
      <c r="AA4400">
        <v>36.303234586910463</v>
      </c>
      <c r="AB4400">
        <v>5.3833473791690247</v>
      </c>
      <c r="AC4400">
        <v>-50.164105130302339</v>
      </c>
      <c r="AD4400">
        <v>7</v>
      </c>
      <c r="AE4400">
        <v>0</v>
      </c>
      <c r="AF4400">
        <v>0</v>
      </c>
      <c r="AG4400">
        <v>0</v>
      </c>
      <c r="AH4400">
        <v>22</v>
      </c>
      <c r="AI4400">
        <v>1</v>
      </c>
      <c r="AJ4400">
        <v>1</v>
      </c>
      <c r="AK4400">
        <v>1</v>
      </c>
      <c r="AL4400">
        <v>6</v>
      </c>
      <c r="AM4400">
        <v>0</v>
      </c>
    </row>
    <row r="4401" spans="1:39">
      <c r="A4401">
        <v>13</v>
      </c>
      <c r="B4401">
        <v>61</v>
      </c>
      <c r="C4401">
        <v>2017</v>
      </c>
      <c r="D4401">
        <v>99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999</v>
      </c>
      <c r="K4401">
        <v>99</v>
      </c>
      <c r="L4401">
        <v>99</v>
      </c>
      <c r="M4401">
        <v>99</v>
      </c>
      <c r="N4401">
        <v>99</v>
      </c>
      <c r="O4401">
        <v>1</v>
      </c>
      <c r="P4401">
        <v>9999</v>
      </c>
      <c r="Q4401">
        <v>122</v>
      </c>
      <c r="R4401">
        <v>3726</v>
      </c>
      <c r="S4401">
        <v>3726</v>
      </c>
      <c r="T4401">
        <v>11.447356293588133</v>
      </c>
      <c r="U4401">
        <v>11.707816807828369</v>
      </c>
      <c r="V4401">
        <v>14.879227053140095</v>
      </c>
      <c r="W4401">
        <v>58.832528180354259</v>
      </c>
      <c r="X4401">
        <v>168.26973235423901</v>
      </c>
      <c r="Y4401">
        <v>155.31296296296267</v>
      </c>
      <c r="Z4401">
        <v>155.31296296296267</v>
      </c>
      <c r="AA4401">
        <v>29.903820076205879</v>
      </c>
      <c r="AB4401">
        <v>4.964325161738639</v>
      </c>
      <c r="AC4401">
        <v>-45.468921835258051</v>
      </c>
      <c r="AD4401">
        <v>116</v>
      </c>
      <c r="AE4401">
        <v>0</v>
      </c>
      <c r="AF4401">
        <v>0</v>
      </c>
      <c r="AG4401">
        <v>12</v>
      </c>
      <c r="AH4401">
        <v>229</v>
      </c>
      <c r="AI4401">
        <v>20</v>
      </c>
      <c r="AJ4401">
        <v>36</v>
      </c>
      <c r="AK4401">
        <v>20</v>
      </c>
      <c r="AL4401">
        <v>44</v>
      </c>
      <c r="AM4401">
        <v>11</v>
      </c>
    </row>
    <row r="4402" spans="1:39">
      <c r="A4402">
        <v>13</v>
      </c>
      <c r="B4402">
        <v>62</v>
      </c>
      <c r="C4402">
        <v>2017</v>
      </c>
      <c r="D4402">
        <v>99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999</v>
      </c>
      <c r="K4402">
        <v>99</v>
      </c>
      <c r="L4402">
        <v>99</v>
      </c>
      <c r="M4402">
        <v>99</v>
      </c>
      <c r="N4402">
        <v>99</v>
      </c>
      <c r="O4402">
        <v>4</v>
      </c>
      <c r="P4402">
        <v>9999</v>
      </c>
      <c r="Q4402">
        <v>177</v>
      </c>
      <c r="R4402">
        <v>6435</v>
      </c>
      <c r="S4402">
        <v>6435</v>
      </c>
      <c r="T4402">
        <v>19.770192632646172</v>
      </c>
      <c r="U4402">
        <v>19.72749068537459</v>
      </c>
      <c r="V4402">
        <v>14.82191142191142</v>
      </c>
      <c r="W4402">
        <v>58.826573426573425</v>
      </c>
      <c r="X4402">
        <v>164.1709199672367</v>
      </c>
      <c r="Y4402">
        <v>151.52975912975904</v>
      </c>
      <c r="Z4402">
        <v>151.52975912975904</v>
      </c>
      <c r="AA4402">
        <v>27.481427029285943</v>
      </c>
      <c r="AB4402">
        <v>5.2659268304536786</v>
      </c>
      <c r="AC4402">
        <v>-27.800864954178156</v>
      </c>
      <c r="AD4402">
        <v>71</v>
      </c>
      <c r="AE4402">
        <v>1</v>
      </c>
      <c r="AF4402">
        <v>0</v>
      </c>
      <c r="AG4402">
        <v>9</v>
      </c>
      <c r="AH4402">
        <v>309</v>
      </c>
      <c r="AI4402">
        <v>64</v>
      </c>
      <c r="AJ4402">
        <v>63</v>
      </c>
      <c r="AK4402">
        <v>54</v>
      </c>
      <c r="AL4402">
        <v>77</v>
      </c>
      <c r="AM4402">
        <v>14</v>
      </c>
    </row>
    <row r="4403" spans="1:39">
      <c r="A4403">
        <v>13</v>
      </c>
      <c r="B4403">
        <v>63</v>
      </c>
      <c r="C4403">
        <v>2017</v>
      </c>
      <c r="D4403">
        <v>99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999</v>
      </c>
      <c r="K4403">
        <v>99</v>
      </c>
      <c r="L4403">
        <v>99</v>
      </c>
      <c r="M4403">
        <v>99</v>
      </c>
      <c r="N4403">
        <v>99</v>
      </c>
      <c r="O4403">
        <v>8</v>
      </c>
      <c r="P4403">
        <v>9999</v>
      </c>
      <c r="Q4403">
        <v>105</v>
      </c>
      <c r="R4403">
        <v>3604</v>
      </c>
      <c r="S4403">
        <v>3604</v>
      </c>
      <c r="T4403">
        <v>11.072536790684811</v>
      </c>
      <c r="U4403">
        <v>11.430319245810029</v>
      </c>
      <c r="V4403">
        <v>14.196448390677023</v>
      </c>
      <c r="W4403">
        <v>57.587680355160941</v>
      </c>
      <c r="X4403">
        <v>169.84255485959397</v>
      </c>
      <c r="Y4403">
        <v>156.76467813540529</v>
      </c>
      <c r="Z4403">
        <v>156.76467813540529</v>
      </c>
      <c r="AA4403">
        <v>33.033506152472754</v>
      </c>
      <c r="AB4403">
        <v>5.7201983825743596</v>
      </c>
      <c r="AC4403">
        <v>-52.983676360944393</v>
      </c>
      <c r="AD4403">
        <v>125</v>
      </c>
      <c r="AE4403">
        <v>0</v>
      </c>
      <c r="AF4403">
        <v>0</v>
      </c>
      <c r="AG4403">
        <v>12</v>
      </c>
      <c r="AH4403">
        <v>345</v>
      </c>
      <c r="AI4403">
        <v>21</v>
      </c>
      <c r="AJ4403">
        <v>19</v>
      </c>
      <c r="AK4403">
        <v>11</v>
      </c>
      <c r="AL4403">
        <v>8</v>
      </c>
      <c r="AM4403">
        <v>9</v>
      </c>
    </row>
    <row r="4404" spans="1:39">
      <c r="A4404">
        <v>13</v>
      </c>
      <c r="B4404">
        <v>64</v>
      </c>
      <c r="C4404">
        <v>2017</v>
      </c>
      <c r="D4404">
        <v>99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999</v>
      </c>
      <c r="K4404">
        <v>99</v>
      </c>
      <c r="L4404">
        <v>99</v>
      </c>
      <c r="M4404">
        <v>99</v>
      </c>
      <c r="N4404">
        <v>99</v>
      </c>
      <c r="O4404">
        <v>9</v>
      </c>
      <c r="P4404">
        <v>9999</v>
      </c>
      <c r="Q4404">
        <v>31</v>
      </c>
      <c r="R4404">
        <v>1034</v>
      </c>
      <c r="S4404">
        <v>1034</v>
      </c>
      <c r="T4404">
        <v>3.176748901655964</v>
      </c>
      <c r="U4404">
        <v>3.3627961473476762</v>
      </c>
      <c r="V4404">
        <v>14.539651837524175</v>
      </c>
      <c r="W4404">
        <v>58.231141199226322</v>
      </c>
      <c r="X4404">
        <v>174.16181361341677</v>
      </c>
      <c r="Y4404">
        <v>160.75135396518357</v>
      </c>
      <c r="Z4404">
        <v>160.75135396518357</v>
      </c>
      <c r="AA4404">
        <v>32.082733401310087</v>
      </c>
      <c r="AB4404">
        <v>4.7062406871721372</v>
      </c>
      <c r="AC4404">
        <v>-45.403055766313045</v>
      </c>
      <c r="AD4404">
        <v>41</v>
      </c>
      <c r="AE4404">
        <v>0</v>
      </c>
      <c r="AF4404">
        <v>0</v>
      </c>
      <c r="AG4404">
        <v>4</v>
      </c>
      <c r="AH4404">
        <v>155</v>
      </c>
      <c r="AI4404">
        <v>9</v>
      </c>
      <c r="AJ4404">
        <v>9</v>
      </c>
      <c r="AK4404">
        <v>0</v>
      </c>
      <c r="AL4404">
        <v>35</v>
      </c>
      <c r="AM4404">
        <v>3</v>
      </c>
    </row>
    <row r="4405" spans="1:39">
      <c r="A4405">
        <v>13</v>
      </c>
      <c r="B4405">
        <v>65</v>
      </c>
      <c r="C4405">
        <v>2017</v>
      </c>
      <c r="D4405">
        <v>99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999</v>
      </c>
      <c r="K4405">
        <v>99</v>
      </c>
      <c r="L4405">
        <v>99</v>
      </c>
      <c r="M4405">
        <v>99</v>
      </c>
      <c r="N4405">
        <v>99</v>
      </c>
      <c r="O4405">
        <v>11</v>
      </c>
      <c r="P4405">
        <v>9999</v>
      </c>
      <c r="Q4405">
        <v>241</v>
      </c>
      <c r="R4405">
        <v>11053</v>
      </c>
      <c r="S4405">
        <v>11053</v>
      </c>
      <c r="T4405">
        <v>33.958032504838862</v>
      </c>
      <c r="U4405">
        <v>34.174113464258099</v>
      </c>
      <c r="V4405">
        <v>14.776802678005971</v>
      </c>
      <c r="W4405">
        <v>58.593232606532176</v>
      </c>
      <c r="X4405">
        <v>165.57319265130471</v>
      </c>
      <c r="Y4405">
        <v>152.82405681715369</v>
      </c>
      <c r="Z4405">
        <v>152.82405681715369</v>
      </c>
      <c r="AA4405">
        <v>29.768036253407129</v>
      </c>
      <c r="AB4405">
        <v>4.630108626124291</v>
      </c>
      <c r="AC4405">
        <v>-47.14751848852476</v>
      </c>
      <c r="AD4405">
        <v>417</v>
      </c>
      <c r="AE4405">
        <v>0</v>
      </c>
      <c r="AF4405">
        <v>0</v>
      </c>
      <c r="AG4405">
        <v>23</v>
      </c>
      <c r="AH4405">
        <v>747</v>
      </c>
      <c r="AI4405">
        <v>142</v>
      </c>
      <c r="AJ4405">
        <v>148</v>
      </c>
      <c r="AK4405">
        <v>90</v>
      </c>
      <c r="AL4405">
        <v>448</v>
      </c>
      <c r="AM4405">
        <v>22</v>
      </c>
    </row>
    <row r="4406" spans="1:39">
      <c r="A4406">
        <v>13</v>
      </c>
      <c r="B4406">
        <v>66</v>
      </c>
      <c r="C4406">
        <v>2017</v>
      </c>
      <c r="D4406">
        <v>99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999</v>
      </c>
      <c r="K4406">
        <v>99</v>
      </c>
      <c r="L4406">
        <v>99</v>
      </c>
      <c r="M4406">
        <v>99</v>
      </c>
      <c r="N4406">
        <v>99</v>
      </c>
      <c r="O4406">
        <v>14</v>
      </c>
      <c r="P4406">
        <v>9999</v>
      </c>
      <c r="Q4406">
        <v>58</v>
      </c>
      <c r="R4406">
        <v>1126</v>
      </c>
      <c r="S4406">
        <v>1126</v>
      </c>
      <c r="T4406">
        <v>3.4593996743371527</v>
      </c>
      <c r="U4406">
        <v>3.4463011405112951</v>
      </c>
      <c r="V4406">
        <v>14.772646536412076</v>
      </c>
      <c r="W4406">
        <v>58.741563055062194</v>
      </c>
      <c r="X4406">
        <v>163.90332705345341</v>
      </c>
      <c r="Y4406">
        <v>151.28277087033723</v>
      </c>
      <c r="Z4406">
        <v>151.28277087033723</v>
      </c>
      <c r="AA4406">
        <v>30.305964711885739</v>
      </c>
      <c r="AB4406">
        <v>5.0042428578107181</v>
      </c>
      <c r="AC4406">
        <v>-48.074649867781936</v>
      </c>
      <c r="AD4406">
        <v>27</v>
      </c>
      <c r="AE4406">
        <v>0</v>
      </c>
      <c r="AF4406">
        <v>0</v>
      </c>
      <c r="AG4406">
        <v>1</v>
      </c>
      <c r="AH4406">
        <v>70</v>
      </c>
      <c r="AI4406">
        <v>17</v>
      </c>
      <c r="AJ4406">
        <v>15</v>
      </c>
      <c r="AK4406">
        <v>17</v>
      </c>
      <c r="AL4406">
        <v>31</v>
      </c>
      <c r="AM4406">
        <v>1</v>
      </c>
    </row>
    <row r="4407" spans="1:39">
      <c r="A4407">
        <v>13</v>
      </c>
      <c r="B4407">
        <v>67</v>
      </c>
      <c r="C4407">
        <v>2017</v>
      </c>
      <c r="D4407">
        <v>99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999</v>
      </c>
      <c r="K4407">
        <v>99</v>
      </c>
      <c r="L4407">
        <v>99</v>
      </c>
      <c r="M4407">
        <v>99</v>
      </c>
      <c r="N4407">
        <v>99</v>
      </c>
      <c r="O4407">
        <v>15</v>
      </c>
      <c r="P4407">
        <v>9999</v>
      </c>
      <c r="Q4407">
        <v>11</v>
      </c>
      <c r="R4407">
        <v>704</v>
      </c>
      <c r="S4407">
        <v>704</v>
      </c>
      <c r="T4407">
        <v>2.162892869212572</v>
      </c>
      <c r="U4407">
        <v>2.0490921555642103</v>
      </c>
      <c r="V4407">
        <v>15.904829545454543</v>
      </c>
      <c r="W4407">
        <v>60.845170454545446</v>
      </c>
      <c r="X4407">
        <v>155.8697244656752</v>
      </c>
      <c r="Y4407">
        <v>143.86775568181824</v>
      </c>
      <c r="Z4407">
        <v>143.86775568181824</v>
      </c>
      <c r="AA4407">
        <v>24.997829395938631</v>
      </c>
      <c r="AB4407">
        <v>3.7970763984269928</v>
      </c>
      <c r="AC4407">
        <v>-35.421944420565225</v>
      </c>
      <c r="AD4407">
        <v>47</v>
      </c>
      <c r="AE4407">
        <v>0</v>
      </c>
      <c r="AF4407">
        <v>0</v>
      </c>
      <c r="AG4407">
        <v>0</v>
      </c>
      <c r="AH4407">
        <v>122</v>
      </c>
      <c r="AI4407">
        <v>26</v>
      </c>
      <c r="AJ4407">
        <v>13</v>
      </c>
      <c r="AK4407">
        <v>10</v>
      </c>
      <c r="AL4407">
        <v>35</v>
      </c>
      <c r="AM4407">
        <v>2</v>
      </c>
    </row>
    <row r="4408" spans="1:39">
      <c r="A4408">
        <v>13</v>
      </c>
      <c r="B4408">
        <v>68</v>
      </c>
      <c r="C4408">
        <v>2017</v>
      </c>
      <c r="D4408">
        <v>99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999</v>
      </c>
      <c r="K4408">
        <v>99</v>
      </c>
      <c r="L4408">
        <v>99</v>
      </c>
      <c r="M4408">
        <v>99</v>
      </c>
      <c r="N4408">
        <v>99</v>
      </c>
      <c r="O4408">
        <v>16</v>
      </c>
      <c r="P4408">
        <v>9999</v>
      </c>
      <c r="Q4408">
        <v>90</v>
      </c>
      <c r="R4408">
        <v>439</v>
      </c>
      <c r="S4408">
        <v>439</v>
      </c>
      <c r="T4408">
        <v>1.3487357522504531</v>
      </c>
      <c r="U4408">
        <v>1.1928700918030928</v>
      </c>
      <c r="V4408">
        <v>14.464692482915718</v>
      </c>
      <c r="W4408">
        <v>57.940774487471515</v>
      </c>
      <c r="X4408">
        <v>145.51292334346005</v>
      </c>
      <c r="Y4408">
        <v>134.30842824601362</v>
      </c>
      <c r="Z4408">
        <v>134.30842824601362</v>
      </c>
      <c r="AA4408">
        <v>12.851310066391845</v>
      </c>
      <c r="AB4408">
        <v>4.1734763254808067</v>
      </c>
      <c r="AC4408">
        <v>-36.344703915353698</v>
      </c>
      <c r="AD4408">
        <v>16</v>
      </c>
      <c r="AE4408">
        <v>0</v>
      </c>
      <c r="AF4408">
        <v>0</v>
      </c>
      <c r="AG4408">
        <v>2</v>
      </c>
      <c r="AH4408">
        <v>9</v>
      </c>
      <c r="AI4408">
        <v>2</v>
      </c>
      <c r="AJ4408">
        <v>2</v>
      </c>
      <c r="AK4408">
        <v>1</v>
      </c>
      <c r="AL4408">
        <v>14</v>
      </c>
      <c r="AM4408">
        <v>4</v>
      </c>
    </row>
    <row r="4409" spans="1:39">
      <c r="A4409">
        <v>13</v>
      </c>
      <c r="B4409">
        <v>69</v>
      </c>
      <c r="C4409">
        <v>2017</v>
      </c>
      <c r="D4409">
        <v>99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999</v>
      </c>
      <c r="K4409">
        <v>99</v>
      </c>
      <c r="L4409">
        <v>99</v>
      </c>
      <c r="M4409">
        <v>99</v>
      </c>
      <c r="N4409">
        <v>99</v>
      </c>
      <c r="O4409">
        <v>18</v>
      </c>
      <c r="P4409">
        <v>9999</v>
      </c>
      <c r="Q4409">
        <v>52</v>
      </c>
      <c r="R4409">
        <v>4242</v>
      </c>
      <c r="S4409">
        <v>4242</v>
      </c>
      <c r="T4409">
        <v>13.032658453408704</v>
      </c>
      <c r="U4409">
        <v>12.280303977192599</v>
      </c>
      <c r="V4409">
        <v>15.055869872701551</v>
      </c>
      <c r="W4409">
        <v>59.114568599717138</v>
      </c>
      <c r="X4409">
        <v>155.02844433955863</v>
      </c>
      <c r="Y4409">
        <v>143.09125412541249</v>
      </c>
      <c r="Z4409">
        <v>143.09125412541249</v>
      </c>
      <c r="AA4409">
        <v>30.014760259875896</v>
      </c>
      <c r="AB4409">
        <v>4.5134906915449724</v>
      </c>
      <c r="AC4409">
        <v>-47.948409249548241</v>
      </c>
      <c r="AD4409">
        <v>157</v>
      </c>
      <c r="AE4409">
        <v>0</v>
      </c>
      <c r="AF4409">
        <v>0</v>
      </c>
      <c r="AG4409">
        <v>42</v>
      </c>
      <c r="AH4409">
        <v>388</v>
      </c>
      <c r="AI4409">
        <v>66</v>
      </c>
      <c r="AJ4409">
        <v>70</v>
      </c>
      <c r="AK4409">
        <v>104</v>
      </c>
      <c r="AL4409">
        <v>409</v>
      </c>
      <c r="AM4409">
        <v>48</v>
      </c>
    </row>
    <row r="4410" spans="1:39">
      <c r="A4410">
        <v>13</v>
      </c>
      <c r="B4410">
        <v>70</v>
      </c>
      <c r="C4410">
        <v>2017</v>
      </c>
      <c r="D4410">
        <v>99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999</v>
      </c>
      <c r="K4410">
        <v>99</v>
      </c>
      <c r="L4410">
        <v>99</v>
      </c>
      <c r="M4410">
        <v>99</v>
      </c>
      <c r="N4410">
        <v>99</v>
      </c>
      <c r="O4410">
        <v>54</v>
      </c>
      <c r="P4410">
        <v>9999</v>
      </c>
      <c r="Q4410">
        <v>15</v>
      </c>
      <c r="R4410">
        <v>186</v>
      </c>
      <c r="S4410">
        <v>186</v>
      </c>
      <c r="T4410">
        <v>0.57144612737718514</v>
      </c>
      <c r="U4410">
        <v>0.62889628431003197</v>
      </c>
      <c r="V4410">
        <v>13.193548387096778</v>
      </c>
      <c r="W4410">
        <v>56.010752688172047</v>
      </c>
      <c r="X4410">
        <v>181.06688102144716</v>
      </c>
      <c r="Y4410">
        <v>167.12473118279573</v>
      </c>
      <c r="Z4410">
        <v>167.12473118279573</v>
      </c>
      <c r="AA4410">
        <v>34.531357592567879</v>
      </c>
      <c r="AB4410">
        <v>6.1311729896618923</v>
      </c>
      <c r="AC4410">
        <v>-55.758074669952336</v>
      </c>
      <c r="AD4410">
        <v>5</v>
      </c>
      <c r="AE4410">
        <v>0</v>
      </c>
      <c r="AF4410">
        <v>0</v>
      </c>
      <c r="AG4410">
        <v>0</v>
      </c>
      <c r="AH4410">
        <v>25</v>
      </c>
      <c r="AI4410">
        <v>2</v>
      </c>
      <c r="AJ4410">
        <v>0</v>
      </c>
      <c r="AK4410">
        <v>3</v>
      </c>
      <c r="AL4410">
        <v>9</v>
      </c>
      <c r="AM4410">
        <v>2</v>
      </c>
    </row>
    <row r="4411" spans="1:39">
      <c r="A4411">
        <v>13</v>
      </c>
      <c r="B4411">
        <v>71</v>
      </c>
      <c r="C4411">
        <v>2016</v>
      </c>
      <c r="D4411">
        <v>99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999</v>
      </c>
      <c r="K4411">
        <v>99</v>
      </c>
      <c r="L4411">
        <v>99</v>
      </c>
      <c r="M4411">
        <v>99</v>
      </c>
      <c r="N4411">
        <v>99</v>
      </c>
      <c r="O4411">
        <v>1</v>
      </c>
      <c r="P4411">
        <v>9999</v>
      </c>
      <c r="Q4411">
        <v>117</v>
      </c>
      <c r="R4411">
        <v>4364</v>
      </c>
      <c r="S4411">
        <v>4364</v>
      </c>
      <c r="T4411">
        <v>13.106679481018748</v>
      </c>
      <c r="U4411">
        <v>13.347195569817979</v>
      </c>
      <c r="V4411">
        <v>14.81049495875344</v>
      </c>
      <c r="W4411">
        <v>58.728230980751597</v>
      </c>
      <c r="X4411">
        <v>166.44343605168999</v>
      </c>
      <c r="Y4411">
        <v>153.62729147571051</v>
      </c>
      <c r="Z4411">
        <v>153.62729147571051</v>
      </c>
      <c r="AA4411">
        <v>30.8765167975187</v>
      </c>
      <c r="AB4411">
        <v>4.9795107676042072</v>
      </c>
      <c r="AC4411">
        <v>-37.094619945229155</v>
      </c>
      <c r="AD4411">
        <v>123</v>
      </c>
      <c r="AE4411">
        <v>0</v>
      </c>
      <c r="AF4411">
        <v>0</v>
      </c>
      <c r="AG4411">
        <v>11</v>
      </c>
      <c r="AH4411">
        <v>264</v>
      </c>
      <c r="AI4411">
        <v>56</v>
      </c>
      <c r="AJ4411">
        <v>20</v>
      </c>
      <c r="AK4411">
        <v>26</v>
      </c>
      <c r="AL4411">
        <v>51</v>
      </c>
      <c r="AM4411">
        <v>13</v>
      </c>
    </row>
    <row r="4412" spans="1:39">
      <c r="A4412">
        <v>13</v>
      </c>
      <c r="B4412">
        <v>72</v>
      </c>
      <c r="C4412">
        <v>2016</v>
      </c>
      <c r="D4412">
        <v>99</v>
      </c>
      <c r="E4412">
        <v>99</v>
      </c>
      <c r="F4412">
        <v>99</v>
      </c>
      <c r="G4412">
        <v>99</v>
      </c>
      <c r="H4412">
        <v>99</v>
      </c>
      <c r="I4412">
        <v>99</v>
      </c>
      <c r="J4412">
        <v>999</v>
      </c>
      <c r="K4412">
        <v>99</v>
      </c>
      <c r="L4412">
        <v>99</v>
      </c>
      <c r="M4412">
        <v>99</v>
      </c>
      <c r="N4412">
        <v>99</v>
      </c>
      <c r="O4412">
        <v>4</v>
      </c>
      <c r="P4412">
        <v>9999</v>
      </c>
      <c r="Q4412">
        <v>167</v>
      </c>
      <c r="R4412">
        <v>6528</v>
      </c>
      <c r="S4412">
        <v>6528</v>
      </c>
      <c r="T4412">
        <v>19.605958673714557</v>
      </c>
      <c r="U4412">
        <v>19.437551152209995</v>
      </c>
      <c r="V4412">
        <v>15.082261029411764</v>
      </c>
      <c r="W4412">
        <v>59.294117647058819</v>
      </c>
      <c r="X4412">
        <v>162.04020882459162</v>
      </c>
      <c r="Y4412">
        <v>149.56311274509738</v>
      </c>
      <c r="Z4412">
        <v>149.56311274509738</v>
      </c>
      <c r="AA4412">
        <v>27.481607980579042</v>
      </c>
      <c r="AB4412">
        <v>4.8769681503060838</v>
      </c>
      <c r="AC4412">
        <v>-36.044355231433528</v>
      </c>
      <c r="AD4412">
        <v>64</v>
      </c>
      <c r="AE4412">
        <v>0</v>
      </c>
      <c r="AF4412">
        <v>0</v>
      </c>
      <c r="AG4412">
        <v>17</v>
      </c>
      <c r="AH4412">
        <v>249</v>
      </c>
      <c r="AI4412">
        <v>70</v>
      </c>
      <c r="AJ4412">
        <v>73</v>
      </c>
      <c r="AK4412">
        <v>72</v>
      </c>
      <c r="AL4412">
        <v>60</v>
      </c>
      <c r="AM4412">
        <v>9</v>
      </c>
    </row>
    <row r="4413" spans="1:39">
      <c r="A4413">
        <v>13</v>
      </c>
      <c r="B4413">
        <v>73</v>
      </c>
      <c r="C4413">
        <v>2016</v>
      </c>
      <c r="D4413">
        <v>99</v>
      </c>
      <c r="E4413">
        <v>99</v>
      </c>
      <c r="F4413">
        <v>99</v>
      </c>
      <c r="G4413">
        <v>99</v>
      </c>
      <c r="H4413">
        <v>99</v>
      </c>
      <c r="I4413">
        <v>99</v>
      </c>
      <c r="J4413">
        <v>999</v>
      </c>
      <c r="K4413">
        <v>99</v>
      </c>
      <c r="L4413">
        <v>99</v>
      </c>
      <c r="M4413">
        <v>99</v>
      </c>
      <c r="N4413">
        <v>99</v>
      </c>
      <c r="O4413">
        <v>8</v>
      </c>
      <c r="P4413">
        <v>9999</v>
      </c>
      <c r="Q4413">
        <v>92</v>
      </c>
      <c r="R4413">
        <v>3723</v>
      </c>
      <c r="S4413">
        <v>3723</v>
      </c>
      <c r="T4413">
        <v>11.181523306102836</v>
      </c>
      <c r="U4413">
        <v>11.394613058851929</v>
      </c>
      <c r="V4413">
        <v>14.347300564061245</v>
      </c>
      <c r="W4413">
        <v>57.859521890948145</v>
      </c>
      <c r="X4413">
        <v>166.55893542207411</v>
      </c>
      <c r="Y4413">
        <v>153.73389739457463</v>
      </c>
      <c r="Z4413">
        <v>153.73389739457463</v>
      </c>
      <c r="AA4413">
        <v>32.399167999601197</v>
      </c>
      <c r="AB4413">
        <v>5.5170365874458707</v>
      </c>
      <c r="AC4413">
        <v>-51.133773288293682</v>
      </c>
      <c r="AD4413">
        <v>114</v>
      </c>
      <c r="AE4413">
        <v>0</v>
      </c>
      <c r="AF4413">
        <v>0</v>
      </c>
      <c r="AG4413">
        <v>15</v>
      </c>
      <c r="AH4413">
        <v>403</v>
      </c>
      <c r="AI4413">
        <v>20</v>
      </c>
      <c r="AJ4413">
        <v>23</v>
      </c>
      <c r="AK4413">
        <v>13</v>
      </c>
      <c r="AL4413">
        <v>9</v>
      </c>
      <c r="AM4413">
        <v>6</v>
      </c>
    </row>
    <row r="4414" spans="1:39">
      <c r="A4414">
        <v>13</v>
      </c>
      <c r="B4414">
        <v>74</v>
      </c>
      <c r="C4414">
        <v>2016</v>
      </c>
      <c r="D4414">
        <v>99</v>
      </c>
      <c r="E4414">
        <v>99</v>
      </c>
      <c r="F4414">
        <v>99</v>
      </c>
      <c r="G4414">
        <v>99</v>
      </c>
      <c r="H4414">
        <v>99</v>
      </c>
      <c r="I4414">
        <v>99</v>
      </c>
      <c r="J4414">
        <v>999</v>
      </c>
      <c r="K4414">
        <v>99</v>
      </c>
      <c r="L4414">
        <v>99</v>
      </c>
      <c r="M4414">
        <v>99</v>
      </c>
      <c r="N4414">
        <v>99</v>
      </c>
      <c r="O4414">
        <v>9</v>
      </c>
      <c r="P4414">
        <v>9999</v>
      </c>
      <c r="Q4414">
        <v>23</v>
      </c>
      <c r="R4414">
        <v>878</v>
      </c>
      <c r="S4414">
        <v>878</v>
      </c>
      <c r="T4414">
        <v>2.6369533877943288</v>
      </c>
      <c r="U4414">
        <v>2.795503244177437</v>
      </c>
      <c r="V4414">
        <v>14.645785876993163</v>
      </c>
      <c r="W4414">
        <v>58.440774487471515</v>
      </c>
      <c r="X4414">
        <v>173.2713963825002</v>
      </c>
      <c r="Y4414">
        <v>159.92949886104796</v>
      </c>
      <c r="Z4414">
        <v>159.92949886104796</v>
      </c>
      <c r="AA4414">
        <v>31.645091346917912</v>
      </c>
      <c r="AB4414">
        <v>4.6831764371416638</v>
      </c>
      <c r="AC4414">
        <v>-39.899504034687347</v>
      </c>
      <c r="AD4414">
        <v>43</v>
      </c>
      <c r="AE4414">
        <v>0</v>
      </c>
      <c r="AF4414">
        <v>0</v>
      </c>
      <c r="AG4414">
        <v>7</v>
      </c>
      <c r="AH4414">
        <v>175</v>
      </c>
      <c r="AI4414">
        <v>4</v>
      </c>
      <c r="AJ4414">
        <v>16</v>
      </c>
      <c r="AK4414">
        <v>6</v>
      </c>
      <c r="AL4414">
        <v>35</v>
      </c>
      <c r="AM4414">
        <v>3</v>
      </c>
    </row>
    <row r="4415" spans="1:39">
      <c r="A4415">
        <v>13</v>
      </c>
      <c r="B4415">
        <v>75</v>
      </c>
      <c r="C4415">
        <v>2016</v>
      </c>
      <c r="D4415">
        <v>99</v>
      </c>
      <c r="E4415">
        <v>99</v>
      </c>
      <c r="F4415">
        <v>99</v>
      </c>
      <c r="G4415">
        <v>99</v>
      </c>
      <c r="H4415">
        <v>99</v>
      </c>
      <c r="I4415">
        <v>99</v>
      </c>
      <c r="J4415">
        <v>999</v>
      </c>
      <c r="K4415">
        <v>99</v>
      </c>
      <c r="L4415">
        <v>99</v>
      </c>
      <c r="M4415">
        <v>99</v>
      </c>
      <c r="N4415">
        <v>99</v>
      </c>
      <c r="O4415">
        <v>11</v>
      </c>
      <c r="P4415">
        <v>9999</v>
      </c>
      <c r="Q4415">
        <v>235</v>
      </c>
      <c r="R4415">
        <v>11512</v>
      </c>
      <c r="S4415">
        <v>11512</v>
      </c>
      <c r="T4415">
        <v>34.574723690533403</v>
      </c>
      <c r="U4415">
        <v>34.688440113167424</v>
      </c>
      <c r="V4415">
        <v>14.997307157748436</v>
      </c>
      <c r="W4415">
        <v>58.988359972202922</v>
      </c>
      <c r="X4415">
        <v>163.98169849803855</v>
      </c>
      <c r="Y4415">
        <v>151.35510771368979</v>
      </c>
      <c r="Z4415">
        <v>151.35510771368979</v>
      </c>
      <c r="AA4415">
        <v>29.397572736646048</v>
      </c>
      <c r="AB4415">
        <v>4.4753634169043837</v>
      </c>
      <c r="AC4415">
        <v>-41.796407513618291</v>
      </c>
      <c r="AD4415">
        <v>531</v>
      </c>
      <c r="AE4415">
        <v>1</v>
      </c>
      <c r="AF4415">
        <v>0</v>
      </c>
      <c r="AG4415">
        <v>54</v>
      </c>
      <c r="AH4415">
        <v>1174</v>
      </c>
      <c r="AI4415">
        <v>95</v>
      </c>
      <c r="AJ4415">
        <v>250</v>
      </c>
      <c r="AK4415">
        <v>125</v>
      </c>
      <c r="AL4415">
        <v>312</v>
      </c>
      <c r="AM4415">
        <v>32</v>
      </c>
    </row>
    <row r="4416" spans="1:39">
      <c r="A4416">
        <v>13</v>
      </c>
      <c r="B4416">
        <v>76</v>
      </c>
      <c r="C4416">
        <v>2016</v>
      </c>
      <c r="D4416">
        <v>99</v>
      </c>
      <c r="E4416">
        <v>99</v>
      </c>
      <c r="F4416">
        <v>99</v>
      </c>
      <c r="G4416">
        <v>99</v>
      </c>
      <c r="H4416">
        <v>99</v>
      </c>
      <c r="I4416">
        <v>99</v>
      </c>
      <c r="J4416">
        <v>999</v>
      </c>
      <c r="K4416">
        <v>99</v>
      </c>
      <c r="L4416">
        <v>99</v>
      </c>
      <c r="M4416">
        <v>99</v>
      </c>
      <c r="N4416">
        <v>99</v>
      </c>
      <c r="O4416">
        <v>14</v>
      </c>
      <c r="P4416">
        <v>9999</v>
      </c>
      <c r="Q4416">
        <v>67</v>
      </c>
      <c r="R4416">
        <v>1180</v>
      </c>
      <c r="S4416">
        <v>1180</v>
      </c>
      <c r="T4416">
        <v>3.5439692455550218</v>
      </c>
      <c r="U4416">
        <v>3.489777720441523</v>
      </c>
      <c r="V4416">
        <v>14.844067796610171</v>
      </c>
      <c r="W4416">
        <v>58.938135593220352</v>
      </c>
      <c r="X4416">
        <v>160.94487393723495</v>
      </c>
      <c r="Y4416">
        <v>148.55211864406803</v>
      </c>
      <c r="Z4416">
        <v>148.55211864406803</v>
      </c>
      <c r="AA4416">
        <v>30.463325334350777</v>
      </c>
      <c r="AB4416">
        <v>5.3452405487486878</v>
      </c>
      <c r="AC4416">
        <v>-45.813529173471032</v>
      </c>
      <c r="AD4416">
        <v>22</v>
      </c>
      <c r="AE4416">
        <v>0</v>
      </c>
      <c r="AF4416">
        <v>0</v>
      </c>
      <c r="AG4416">
        <v>3</v>
      </c>
      <c r="AH4416">
        <v>49</v>
      </c>
      <c r="AI4416">
        <v>18</v>
      </c>
      <c r="AJ4416">
        <v>18</v>
      </c>
      <c r="AK4416">
        <v>16</v>
      </c>
      <c r="AL4416">
        <v>23</v>
      </c>
      <c r="AM4416">
        <v>0</v>
      </c>
    </row>
    <row r="4417" spans="1:39">
      <c r="A4417">
        <v>13</v>
      </c>
      <c r="B4417">
        <v>77</v>
      </c>
      <c r="C4417">
        <v>2016</v>
      </c>
      <c r="D4417">
        <v>99</v>
      </c>
      <c r="E4417">
        <v>99</v>
      </c>
      <c r="F4417">
        <v>99</v>
      </c>
      <c r="G4417">
        <v>99</v>
      </c>
      <c r="H4417">
        <v>99</v>
      </c>
      <c r="I4417">
        <v>99</v>
      </c>
      <c r="J4417">
        <v>999</v>
      </c>
      <c r="K4417">
        <v>99</v>
      </c>
      <c r="L4417">
        <v>99</v>
      </c>
      <c r="M4417">
        <v>99</v>
      </c>
      <c r="N4417">
        <v>99</v>
      </c>
      <c r="O4417">
        <v>15</v>
      </c>
      <c r="P4417">
        <v>9999</v>
      </c>
      <c r="Q4417">
        <v>13</v>
      </c>
      <c r="R4417">
        <v>751</v>
      </c>
      <c r="S4417">
        <v>751</v>
      </c>
      <c r="T4417">
        <v>2.2555261893320524</v>
      </c>
      <c r="U4417">
        <v>2.1533848603195045</v>
      </c>
      <c r="V4417">
        <v>15.725699067909453</v>
      </c>
      <c r="W4417">
        <v>60.572569906790939</v>
      </c>
      <c r="X4417">
        <v>156.0425752301374</v>
      </c>
      <c r="Y4417">
        <v>144.02729693741679</v>
      </c>
      <c r="Z4417">
        <v>144.02729693741679</v>
      </c>
      <c r="AA4417">
        <v>25.852522185386995</v>
      </c>
      <c r="AB4417">
        <v>4.1348434890816739</v>
      </c>
      <c r="AC4417">
        <v>-38.485082347222608</v>
      </c>
      <c r="AD4417">
        <v>35</v>
      </c>
      <c r="AE4417">
        <v>1</v>
      </c>
      <c r="AF4417">
        <v>0</v>
      </c>
      <c r="AG4417">
        <v>3</v>
      </c>
      <c r="AH4417">
        <v>122</v>
      </c>
      <c r="AI4417">
        <v>37</v>
      </c>
      <c r="AJ4417">
        <v>11</v>
      </c>
      <c r="AK4417">
        <v>7</v>
      </c>
      <c r="AL4417">
        <v>44</v>
      </c>
      <c r="AM4417">
        <v>2</v>
      </c>
    </row>
    <row r="4418" spans="1:39">
      <c r="A4418">
        <v>13</v>
      </c>
      <c r="B4418">
        <v>78</v>
      </c>
      <c r="C4418">
        <v>2016</v>
      </c>
      <c r="D4418">
        <v>99</v>
      </c>
      <c r="E4418">
        <v>99</v>
      </c>
      <c r="F4418">
        <v>99</v>
      </c>
      <c r="G4418">
        <v>99</v>
      </c>
      <c r="H4418">
        <v>99</v>
      </c>
      <c r="I4418">
        <v>99</v>
      </c>
      <c r="J4418">
        <v>999</v>
      </c>
      <c r="K4418">
        <v>99</v>
      </c>
      <c r="L4418">
        <v>99</v>
      </c>
      <c r="M4418">
        <v>99</v>
      </c>
      <c r="N4418">
        <v>99</v>
      </c>
      <c r="O4418">
        <v>16</v>
      </c>
      <c r="P4418">
        <v>9999</v>
      </c>
      <c r="Q4418">
        <v>108</v>
      </c>
      <c r="R4418">
        <v>423</v>
      </c>
      <c r="S4418">
        <v>392</v>
      </c>
      <c r="T4418">
        <v>1.2704228736184522</v>
      </c>
      <c r="U4418">
        <v>1.0580432128296273</v>
      </c>
      <c r="V4418">
        <v>14.111111111111112</v>
      </c>
      <c r="W4418">
        <v>57.841836734693864</v>
      </c>
      <c r="X4418">
        <v>147.32307282502069</v>
      </c>
      <c r="Y4418">
        <v>125.6394799054374</v>
      </c>
      <c r="Z4418">
        <v>135.57525510204081</v>
      </c>
      <c r="AA4418">
        <v>14.13629627532918</v>
      </c>
      <c r="AB4418">
        <v>4.6275003934858558</v>
      </c>
      <c r="AC4418">
        <v>-33.170249791015969</v>
      </c>
      <c r="AD4418">
        <v>11</v>
      </c>
      <c r="AE4418">
        <v>0</v>
      </c>
      <c r="AF4418">
        <v>0</v>
      </c>
      <c r="AG4418">
        <v>6</v>
      </c>
      <c r="AH4418">
        <v>9</v>
      </c>
      <c r="AI4418">
        <v>4</v>
      </c>
      <c r="AJ4418">
        <v>2</v>
      </c>
      <c r="AK4418">
        <v>1</v>
      </c>
      <c r="AL4418">
        <v>3</v>
      </c>
      <c r="AM4418">
        <v>6</v>
      </c>
    </row>
    <row r="4419" spans="1:39">
      <c r="A4419">
        <v>13</v>
      </c>
      <c r="B4419">
        <v>79</v>
      </c>
      <c r="C4419">
        <v>2016</v>
      </c>
      <c r="D4419">
        <v>99</v>
      </c>
      <c r="E4419">
        <v>99</v>
      </c>
      <c r="F4419">
        <v>99</v>
      </c>
      <c r="G4419">
        <v>99</v>
      </c>
      <c r="H4419">
        <v>99</v>
      </c>
      <c r="I4419">
        <v>99</v>
      </c>
      <c r="J4419">
        <v>999</v>
      </c>
      <c r="K4419">
        <v>99</v>
      </c>
      <c r="L4419">
        <v>99</v>
      </c>
      <c r="M4419">
        <v>99</v>
      </c>
      <c r="N4419">
        <v>99</v>
      </c>
      <c r="O4419">
        <v>18</v>
      </c>
      <c r="P4419">
        <v>9999</v>
      </c>
      <c r="Q4419">
        <v>54</v>
      </c>
      <c r="R4419">
        <v>3642</v>
      </c>
      <c r="S4419">
        <v>3635</v>
      </c>
      <c r="T4419">
        <v>10.938250840941851</v>
      </c>
      <c r="U4419">
        <v>10.634923478981408</v>
      </c>
      <c r="V4419">
        <v>14.78006589785832</v>
      </c>
      <c r="W4419">
        <v>58.757083906464921</v>
      </c>
      <c r="X4419">
        <v>159.14264363692419</v>
      </c>
      <c r="Y4419">
        <v>146.67548050521717</v>
      </c>
      <c r="Z4419">
        <v>146.95793672627258</v>
      </c>
      <c r="AA4419">
        <v>30.918497993332263</v>
      </c>
      <c r="AB4419">
        <v>4.8193929965720708</v>
      </c>
      <c r="AC4419">
        <v>-56.844677494947192</v>
      </c>
      <c r="AD4419">
        <v>149</v>
      </c>
      <c r="AE4419">
        <v>2</v>
      </c>
      <c r="AF4419">
        <v>0</v>
      </c>
      <c r="AG4419">
        <v>29</v>
      </c>
      <c r="AH4419">
        <v>367</v>
      </c>
      <c r="AI4419">
        <v>58</v>
      </c>
      <c r="AJ4419">
        <v>47</v>
      </c>
      <c r="AK4419">
        <v>118</v>
      </c>
      <c r="AL4419">
        <v>189</v>
      </c>
      <c r="AM4419">
        <v>29</v>
      </c>
    </row>
    <row r="4420" spans="1:39">
      <c r="A4420">
        <v>13</v>
      </c>
      <c r="B4420">
        <v>80</v>
      </c>
      <c r="C4420">
        <v>2016</v>
      </c>
      <c r="D4420">
        <v>99</v>
      </c>
      <c r="E4420">
        <v>99</v>
      </c>
      <c r="F4420">
        <v>99</v>
      </c>
      <c r="G4420">
        <v>99</v>
      </c>
      <c r="H4420">
        <v>99</v>
      </c>
      <c r="I4420">
        <v>99</v>
      </c>
      <c r="J4420">
        <v>999</v>
      </c>
      <c r="K4420">
        <v>99</v>
      </c>
      <c r="L4420">
        <v>99</v>
      </c>
      <c r="M4420">
        <v>99</v>
      </c>
      <c r="N4420">
        <v>99</v>
      </c>
      <c r="O4420">
        <v>54</v>
      </c>
      <c r="P4420">
        <v>9999</v>
      </c>
      <c r="Q4420">
        <v>13</v>
      </c>
      <c r="R4420">
        <v>295</v>
      </c>
      <c r="S4420">
        <v>295</v>
      </c>
      <c r="T4420">
        <v>0.88599231138875556</v>
      </c>
      <c r="U4420">
        <v>1.0005675892031844</v>
      </c>
      <c r="V4420">
        <v>13.094915254237289</v>
      </c>
      <c r="W4420">
        <v>55.644067796610159</v>
      </c>
      <c r="X4420">
        <v>184.58049470224211</v>
      </c>
      <c r="Y4420">
        <v>170.36779661016945</v>
      </c>
      <c r="Z4420">
        <v>170.36779661016945</v>
      </c>
      <c r="AA4420">
        <v>41.060138782522223</v>
      </c>
      <c r="AB4420">
        <v>7.9057214035569361</v>
      </c>
      <c r="AC4420">
        <v>-79.455740249890226</v>
      </c>
      <c r="AD4420">
        <v>11</v>
      </c>
      <c r="AE4420">
        <v>0</v>
      </c>
      <c r="AF4420">
        <v>0</v>
      </c>
      <c r="AG4420">
        <v>3</v>
      </c>
      <c r="AH4420">
        <v>36</v>
      </c>
      <c r="AI4420">
        <v>5</v>
      </c>
      <c r="AJ4420">
        <v>11</v>
      </c>
      <c r="AK4420">
        <v>5</v>
      </c>
      <c r="AL4420">
        <v>12</v>
      </c>
      <c r="AM4420">
        <v>4</v>
      </c>
    </row>
    <row r="4421" spans="1:39">
      <c r="A4421">
        <v>13</v>
      </c>
      <c r="B4421">
        <v>81</v>
      </c>
      <c r="C4421">
        <v>2015</v>
      </c>
      <c r="D4421">
        <v>99</v>
      </c>
      <c r="E4421">
        <v>99</v>
      </c>
      <c r="F4421">
        <v>99</v>
      </c>
      <c r="G4421">
        <v>99</v>
      </c>
      <c r="H4421">
        <v>99</v>
      </c>
      <c r="I4421">
        <v>99</v>
      </c>
      <c r="J4421">
        <v>999</v>
      </c>
      <c r="K4421">
        <v>99</v>
      </c>
      <c r="L4421">
        <v>99</v>
      </c>
      <c r="M4421">
        <v>99</v>
      </c>
      <c r="N4421">
        <v>99</v>
      </c>
      <c r="O4421">
        <v>1</v>
      </c>
      <c r="P4421">
        <v>9999</v>
      </c>
      <c r="Q4421">
        <v>203</v>
      </c>
      <c r="R4421">
        <v>4729</v>
      </c>
      <c r="S4421">
        <v>4729</v>
      </c>
      <c r="T4421">
        <v>9.6965347549723209</v>
      </c>
      <c r="U4421">
        <v>10.157829906094152</v>
      </c>
      <c r="V4421">
        <v>14.978853880312965</v>
      </c>
      <c r="W4421">
        <v>59.002114611968707</v>
      </c>
      <c r="X4421">
        <v>157.50133967426751</v>
      </c>
      <c r="Y4421">
        <v>145.3737365193488</v>
      </c>
      <c r="Z4421">
        <v>145.3737365193488</v>
      </c>
      <c r="AA4421">
        <v>32.199997202656562</v>
      </c>
      <c r="AB4421">
        <v>4.5808444569371209</v>
      </c>
      <c r="AC4421">
        <v>-28.54888816236992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71</v>
      </c>
      <c r="AM4421">
        <v>48</v>
      </c>
    </row>
    <row r="4422" spans="1:39">
      <c r="A4422">
        <v>13</v>
      </c>
      <c r="B4422">
        <v>82</v>
      </c>
      <c r="C4422">
        <v>2015</v>
      </c>
      <c r="D4422">
        <v>99</v>
      </c>
      <c r="E4422">
        <v>99</v>
      </c>
      <c r="F4422">
        <v>99</v>
      </c>
      <c r="G4422">
        <v>99</v>
      </c>
      <c r="H4422">
        <v>99</v>
      </c>
      <c r="I4422">
        <v>99</v>
      </c>
      <c r="J4422">
        <v>999</v>
      </c>
      <c r="K4422">
        <v>99</v>
      </c>
      <c r="L4422">
        <v>99</v>
      </c>
      <c r="M4422">
        <v>99</v>
      </c>
      <c r="N4422">
        <v>99</v>
      </c>
      <c r="O4422">
        <v>4</v>
      </c>
      <c r="P4422">
        <v>9999</v>
      </c>
      <c r="Q4422">
        <v>331</v>
      </c>
      <c r="R4422">
        <v>12235</v>
      </c>
      <c r="S4422">
        <v>12235</v>
      </c>
      <c r="T4422">
        <v>25.087143735903219</v>
      </c>
      <c r="U4422">
        <v>24.097746803878621</v>
      </c>
      <c r="V4422">
        <v>15.035962402942378</v>
      </c>
      <c r="W4422">
        <v>59.069718022067853</v>
      </c>
      <c r="X4422">
        <v>144.41925261923316</v>
      </c>
      <c r="Y4422">
        <v>133.29897016755231</v>
      </c>
      <c r="Z4422">
        <v>133.29897016755231</v>
      </c>
      <c r="AA4422">
        <v>28.183216444762198</v>
      </c>
      <c r="AB4422">
        <v>4.1665914988392823</v>
      </c>
      <c r="AC4422">
        <v>-7.8626843857856175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99</v>
      </c>
      <c r="AM4422">
        <v>226</v>
      </c>
    </row>
    <row r="4423" spans="1:39">
      <c r="A4423">
        <v>13</v>
      </c>
      <c r="B4423">
        <v>83</v>
      </c>
      <c r="C4423">
        <v>2015</v>
      </c>
      <c r="D4423">
        <v>99</v>
      </c>
      <c r="E4423">
        <v>99</v>
      </c>
      <c r="F4423">
        <v>99</v>
      </c>
      <c r="G4423">
        <v>99</v>
      </c>
      <c r="H4423">
        <v>99</v>
      </c>
      <c r="I4423">
        <v>99</v>
      </c>
      <c r="J4423">
        <v>999</v>
      </c>
      <c r="K4423">
        <v>99</v>
      </c>
      <c r="L4423">
        <v>99</v>
      </c>
      <c r="M4423">
        <v>99</v>
      </c>
      <c r="N4423">
        <v>99</v>
      </c>
      <c r="O4423">
        <v>8</v>
      </c>
      <c r="P4423">
        <v>9999</v>
      </c>
      <c r="Q4423">
        <v>133</v>
      </c>
      <c r="R4423">
        <v>5813</v>
      </c>
      <c r="S4423">
        <v>5813</v>
      </c>
      <c r="T4423">
        <v>11.919212630715602</v>
      </c>
      <c r="U4423">
        <v>12.309372727417498</v>
      </c>
      <c r="V4423">
        <v>14.732324101152589</v>
      </c>
      <c r="W4423">
        <v>58.531051092379151</v>
      </c>
      <c r="X4423">
        <v>155.2702417844414</v>
      </c>
      <c r="Y4423">
        <v>143.31443316703897</v>
      </c>
      <c r="Z4423">
        <v>143.31443316703897</v>
      </c>
      <c r="AA4423">
        <v>32.509421834435777</v>
      </c>
      <c r="AB4423">
        <v>4.9591769792316196</v>
      </c>
      <c r="AC4423">
        <v>-40.102154824910301</v>
      </c>
      <c r="AD4423">
        <v>2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111</v>
      </c>
      <c r="AM4423">
        <v>16</v>
      </c>
    </row>
    <row r="4424" spans="1:39">
      <c r="A4424">
        <v>13</v>
      </c>
      <c r="B4424">
        <v>84</v>
      </c>
      <c r="C4424">
        <v>2015</v>
      </c>
      <c r="D4424">
        <v>99</v>
      </c>
      <c r="E4424">
        <v>99</v>
      </c>
      <c r="F4424">
        <v>99</v>
      </c>
      <c r="G4424">
        <v>99</v>
      </c>
      <c r="H4424">
        <v>99</v>
      </c>
      <c r="I4424">
        <v>99</v>
      </c>
      <c r="J4424">
        <v>999</v>
      </c>
      <c r="K4424">
        <v>99</v>
      </c>
      <c r="L4424">
        <v>99</v>
      </c>
      <c r="M4424">
        <v>99</v>
      </c>
      <c r="N4424">
        <v>99</v>
      </c>
      <c r="O4424">
        <v>9</v>
      </c>
      <c r="P4424">
        <v>9999</v>
      </c>
      <c r="Q4424">
        <v>29</v>
      </c>
      <c r="R4424">
        <v>1044</v>
      </c>
      <c r="S4424">
        <v>1044</v>
      </c>
      <c r="T4424">
        <v>2.1406602419520202</v>
      </c>
      <c r="U4424">
        <v>2.2761057178954394</v>
      </c>
      <c r="V4424">
        <v>15.189655172413788</v>
      </c>
      <c r="W4424">
        <v>59.39176245210728</v>
      </c>
      <c r="X4424">
        <v>159.8617493347945</v>
      </c>
      <c r="Y4424">
        <v>147.55239463601524</v>
      </c>
      <c r="Z4424">
        <v>147.55239463601524</v>
      </c>
      <c r="AA4424">
        <v>31.699050954728627</v>
      </c>
      <c r="AB4424">
        <v>4.030626188134474</v>
      </c>
      <c r="AC4424">
        <v>-34.285665899809871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50</v>
      </c>
      <c r="AM4424">
        <v>0</v>
      </c>
    </row>
    <row r="4425" spans="1:39">
      <c r="A4425">
        <v>13</v>
      </c>
      <c r="B4425">
        <v>85</v>
      </c>
      <c r="C4425">
        <v>2015</v>
      </c>
      <c r="D4425">
        <v>99</v>
      </c>
      <c r="E4425">
        <v>99</v>
      </c>
      <c r="F4425">
        <v>99</v>
      </c>
      <c r="G4425">
        <v>99</v>
      </c>
      <c r="H4425">
        <v>99</v>
      </c>
      <c r="I4425">
        <v>99</v>
      </c>
      <c r="J4425">
        <v>999</v>
      </c>
      <c r="K4425">
        <v>99</v>
      </c>
      <c r="L4425">
        <v>99</v>
      </c>
      <c r="M4425">
        <v>99</v>
      </c>
      <c r="N4425">
        <v>99</v>
      </c>
      <c r="O4425">
        <v>11</v>
      </c>
      <c r="P4425">
        <v>9999</v>
      </c>
      <c r="Q4425">
        <v>452</v>
      </c>
      <c r="R4425">
        <v>15466</v>
      </c>
      <c r="S4425">
        <v>15466</v>
      </c>
      <c r="T4425">
        <v>31.712118105392648</v>
      </c>
      <c r="U4425">
        <v>31.937786017187975</v>
      </c>
      <c r="V4425">
        <v>15.35257985257986</v>
      </c>
      <c r="W4425">
        <v>59.670244407086486</v>
      </c>
      <c r="X4425">
        <v>151.41867128523904</v>
      </c>
      <c r="Y4425">
        <v>139.75943359627561</v>
      </c>
      <c r="Z4425">
        <v>139.75943359627561</v>
      </c>
      <c r="AA4425">
        <v>30.595908492644377</v>
      </c>
      <c r="AB4425">
        <v>4.0855351510336178</v>
      </c>
      <c r="AC4425">
        <v>-35.1032824264338</v>
      </c>
      <c r="AD4425">
        <v>16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718</v>
      </c>
      <c r="AM4425">
        <v>0</v>
      </c>
    </row>
    <row r="4426" spans="1:39">
      <c r="A4426">
        <v>13</v>
      </c>
      <c r="B4426">
        <v>86</v>
      </c>
      <c r="C4426">
        <v>2015</v>
      </c>
      <c r="D4426">
        <v>99</v>
      </c>
      <c r="E4426">
        <v>99</v>
      </c>
      <c r="F4426">
        <v>99</v>
      </c>
      <c r="G4426">
        <v>99</v>
      </c>
      <c r="H4426">
        <v>99</v>
      </c>
      <c r="I4426">
        <v>99</v>
      </c>
      <c r="J4426">
        <v>999</v>
      </c>
      <c r="K4426">
        <v>99</v>
      </c>
      <c r="L4426">
        <v>99</v>
      </c>
      <c r="M4426">
        <v>99</v>
      </c>
      <c r="N4426">
        <v>99</v>
      </c>
      <c r="O4426">
        <v>14</v>
      </c>
      <c r="P4426">
        <v>9999</v>
      </c>
      <c r="Q4426">
        <v>92</v>
      </c>
      <c r="R4426">
        <v>1497</v>
      </c>
      <c r="S4426">
        <v>1497</v>
      </c>
      <c r="T4426">
        <v>3.069509944638098</v>
      </c>
      <c r="U4426">
        <v>3.2114023684311701</v>
      </c>
      <c r="V4426">
        <v>14.741482965931866</v>
      </c>
      <c r="W4426">
        <v>58.64595858383435</v>
      </c>
      <c r="X4426">
        <v>157.298851947304</v>
      </c>
      <c r="Y4426">
        <v>145.18684034736131</v>
      </c>
      <c r="Z4426">
        <v>145.18684034736131</v>
      </c>
      <c r="AA4426">
        <v>31.238768998585439</v>
      </c>
      <c r="AB4426">
        <v>4.9825586279122076</v>
      </c>
      <c r="AC4426">
        <v>-35.381569579976805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25</v>
      </c>
      <c r="AM4426">
        <v>7</v>
      </c>
    </row>
    <row r="4427" spans="1:39">
      <c r="A4427">
        <v>13</v>
      </c>
      <c r="B4427">
        <v>87</v>
      </c>
      <c r="C4427">
        <v>2015</v>
      </c>
      <c r="D4427">
        <v>99</v>
      </c>
      <c r="E4427">
        <v>99</v>
      </c>
      <c r="F4427">
        <v>99</v>
      </c>
      <c r="G4427">
        <v>99</v>
      </c>
      <c r="H4427">
        <v>99</v>
      </c>
      <c r="I4427">
        <v>99</v>
      </c>
      <c r="J4427">
        <v>999</v>
      </c>
      <c r="K4427">
        <v>99</v>
      </c>
      <c r="L4427">
        <v>99</v>
      </c>
      <c r="M4427">
        <v>99</v>
      </c>
      <c r="N4427">
        <v>99</v>
      </c>
      <c r="O4427">
        <v>15</v>
      </c>
      <c r="P4427">
        <v>9999</v>
      </c>
      <c r="Q4427">
        <v>30</v>
      </c>
      <c r="R4427">
        <v>1006</v>
      </c>
      <c r="S4427">
        <v>1006</v>
      </c>
      <c r="T4427">
        <v>2.0627434898503179</v>
      </c>
      <c r="U4427">
        <v>2.1196614693034626</v>
      </c>
      <c r="V4427">
        <v>15.374751491053676</v>
      </c>
      <c r="W4427">
        <v>59.858846918489064</v>
      </c>
      <c r="X4427">
        <v>154.49739267536717</v>
      </c>
      <c r="Y4427">
        <v>142.60109343936389</v>
      </c>
      <c r="Z4427">
        <v>142.60109343936389</v>
      </c>
      <c r="AA4427">
        <v>31.003891065957813</v>
      </c>
      <c r="AB4427">
        <v>4.3893459779041173</v>
      </c>
      <c r="AC4427">
        <v>-36.839678358955027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27</v>
      </c>
      <c r="AM4427">
        <v>13</v>
      </c>
    </row>
    <row r="4428" spans="1:39">
      <c r="A4428">
        <v>13</v>
      </c>
      <c r="B4428">
        <v>88</v>
      </c>
      <c r="C4428">
        <v>2015</v>
      </c>
      <c r="D4428">
        <v>99</v>
      </c>
      <c r="E4428">
        <v>99</v>
      </c>
      <c r="F4428">
        <v>99</v>
      </c>
      <c r="G4428">
        <v>99</v>
      </c>
      <c r="H4428">
        <v>99</v>
      </c>
      <c r="I4428">
        <v>99</v>
      </c>
      <c r="J4428">
        <v>999</v>
      </c>
      <c r="K4428">
        <v>99</v>
      </c>
      <c r="L4428">
        <v>99</v>
      </c>
      <c r="M4428">
        <v>99</v>
      </c>
      <c r="N4428">
        <v>99</v>
      </c>
      <c r="O4428">
        <v>16</v>
      </c>
      <c r="P4428">
        <v>9999</v>
      </c>
      <c r="Q4428">
        <v>246</v>
      </c>
      <c r="R4428">
        <v>2321</v>
      </c>
      <c r="S4428">
        <v>2306</v>
      </c>
      <c r="T4428">
        <v>4.7590732007381593</v>
      </c>
      <c r="U4428">
        <v>4.0551625848478867</v>
      </c>
      <c r="V4428">
        <v>15.146488582507541</v>
      </c>
      <c r="W4428">
        <v>59.256287944492627</v>
      </c>
      <c r="X4428">
        <v>128.87526998067017</v>
      </c>
      <c r="Y4428">
        <v>118.24627315812158</v>
      </c>
      <c r="Z4428">
        <v>119.01543798785784</v>
      </c>
      <c r="AA4428">
        <v>17.437451226995325</v>
      </c>
      <c r="AB4428">
        <v>3.619208525217199</v>
      </c>
      <c r="AC4428">
        <v>-23.63598961603989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35</v>
      </c>
      <c r="AM4428">
        <v>4</v>
      </c>
    </row>
    <row r="4429" spans="1:39">
      <c r="A4429">
        <v>13</v>
      </c>
      <c r="B4429">
        <v>89</v>
      </c>
      <c r="C4429">
        <v>2015</v>
      </c>
      <c r="D4429">
        <v>99</v>
      </c>
      <c r="E4429">
        <v>99</v>
      </c>
      <c r="F4429">
        <v>99</v>
      </c>
      <c r="G4429">
        <v>99</v>
      </c>
      <c r="H4429">
        <v>99</v>
      </c>
      <c r="I4429">
        <v>99</v>
      </c>
      <c r="J4429">
        <v>999</v>
      </c>
      <c r="K4429">
        <v>99</v>
      </c>
      <c r="L4429">
        <v>99</v>
      </c>
      <c r="M4429">
        <v>99</v>
      </c>
      <c r="N4429">
        <v>99</v>
      </c>
      <c r="O4429">
        <v>18</v>
      </c>
      <c r="P4429">
        <v>9999</v>
      </c>
      <c r="Q4429">
        <v>86</v>
      </c>
      <c r="R4429">
        <v>4213</v>
      </c>
      <c r="S4429">
        <v>4213</v>
      </c>
      <c r="T4429">
        <v>8.638507279065001</v>
      </c>
      <c r="U4429">
        <v>8.7184807614502802</v>
      </c>
      <c r="V4429">
        <v>15.128649418466649</v>
      </c>
      <c r="W4429">
        <v>59.292428198433427</v>
      </c>
      <c r="X4429">
        <v>151.74066546846299</v>
      </c>
      <c r="Y4429">
        <v>140.05663422739147</v>
      </c>
      <c r="Z4429">
        <v>140.05663422739147</v>
      </c>
      <c r="AA4429">
        <v>31.077126505714613</v>
      </c>
      <c r="AB4429">
        <v>4.6836735198479058</v>
      </c>
      <c r="AC4429">
        <v>-48.996520302946621</v>
      </c>
      <c r="AD4429">
        <v>1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78</v>
      </c>
      <c r="AM4429">
        <v>12</v>
      </c>
    </row>
    <row r="4430" spans="1:39">
      <c r="A4430">
        <v>13</v>
      </c>
      <c r="B4430">
        <v>90</v>
      </c>
      <c r="C4430">
        <v>2015</v>
      </c>
      <c r="D4430">
        <v>99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999</v>
      </c>
      <c r="K4430">
        <v>99</v>
      </c>
      <c r="L4430">
        <v>99</v>
      </c>
      <c r="M4430">
        <v>99</v>
      </c>
      <c r="N4430">
        <v>99</v>
      </c>
      <c r="O4430">
        <v>54</v>
      </c>
      <c r="P4430">
        <v>9999</v>
      </c>
      <c r="Q4430">
        <v>22</v>
      </c>
      <c r="R4430">
        <v>446</v>
      </c>
      <c r="S4430">
        <v>446</v>
      </c>
      <c r="T4430">
        <v>0.91449661677260619</v>
      </c>
      <c r="U4430">
        <v>1.1164516434935223</v>
      </c>
      <c r="V4430">
        <v>13.159192825112109</v>
      </c>
      <c r="W4430">
        <v>55.68834080717491</v>
      </c>
      <c r="X4430">
        <v>183.55139460425872</v>
      </c>
      <c r="Y4430">
        <v>169.41793721973087</v>
      </c>
      <c r="Z4430">
        <v>169.41793721973087</v>
      </c>
      <c r="AA4430">
        <v>47.027380549053127</v>
      </c>
      <c r="AB4430">
        <v>7.7889307699169388</v>
      </c>
      <c r="AC4430">
        <v>-77.356168555870369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15</v>
      </c>
      <c r="AM4430">
        <v>0</v>
      </c>
    </row>
    <row r="4431" spans="1:39">
      <c r="A4431">
        <v>13</v>
      </c>
      <c r="B4431">
        <v>91</v>
      </c>
      <c r="C4431">
        <v>2014</v>
      </c>
      <c r="D4431">
        <v>99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999</v>
      </c>
      <c r="K4431">
        <v>99</v>
      </c>
      <c r="L4431">
        <v>99</v>
      </c>
      <c r="M4431">
        <v>99</v>
      </c>
      <c r="N4431">
        <v>99</v>
      </c>
      <c r="O4431">
        <v>1</v>
      </c>
      <c r="P4431">
        <v>9999</v>
      </c>
      <c r="Q4431">
        <v>185</v>
      </c>
      <c r="R4431">
        <v>5351</v>
      </c>
      <c r="S4431">
        <v>5349</v>
      </c>
      <c r="T4431">
        <v>12.264496905798763</v>
      </c>
      <c r="U4431">
        <v>12.816949700013902</v>
      </c>
      <c r="V4431">
        <v>15.684544944870119</v>
      </c>
      <c r="W4431">
        <v>59.260796410544017</v>
      </c>
      <c r="X4431">
        <v>161.30634850605523</v>
      </c>
      <c r="Y4431">
        <v>148.82614464586075</v>
      </c>
      <c r="Z4431">
        <v>148.88179098897004</v>
      </c>
      <c r="AA4431">
        <v>33.439874406267094</v>
      </c>
      <c r="AB4431">
        <v>4.3596320559602741</v>
      </c>
      <c r="AC4431">
        <v>-34.796037194944311</v>
      </c>
    </row>
    <row r="4432" spans="1:39">
      <c r="A4432">
        <v>13</v>
      </c>
      <c r="B4432">
        <v>92</v>
      </c>
      <c r="C4432">
        <v>2014</v>
      </c>
      <c r="D4432">
        <v>99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999</v>
      </c>
      <c r="K4432">
        <v>99</v>
      </c>
      <c r="L4432">
        <v>99</v>
      </c>
      <c r="M4432">
        <v>99</v>
      </c>
      <c r="N4432">
        <v>99</v>
      </c>
      <c r="O4432">
        <v>4</v>
      </c>
      <c r="P4432">
        <v>9999</v>
      </c>
      <c r="Q4432">
        <v>260</v>
      </c>
      <c r="R4432">
        <v>10478</v>
      </c>
      <c r="S4432">
        <v>10472</v>
      </c>
      <c r="T4432">
        <v>24.015585606234239</v>
      </c>
      <c r="U4432">
        <v>22.977213398743263</v>
      </c>
      <c r="V4432">
        <v>16.269230769230774</v>
      </c>
      <c r="W4432">
        <v>59.627387318563791</v>
      </c>
      <c r="X4432">
        <v>147.69497954440763</v>
      </c>
      <c r="Y4432">
        <v>136.25375071578529</v>
      </c>
      <c r="Z4432">
        <v>136.33181818181799</v>
      </c>
      <c r="AA4432">
        <v>30.608175268324555</v>
      </c>
      <c r="AB4432">
        <v>4.0805261652205038</v>
      </c>
      <c r="AC4432">
        <v>-21.161380902243224</v>
      </c>
    </row>
    <row r="4433" spans="1:29">
      <c r="A4433">
        <v>13</v>
      </c>
      <c r="B4433">
        <v>93</v>
      </c>
      <c r="C4433">
        <v>2014</v>
      </c>
      <c r="D4433">
        <v>99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999</v>
      </c>
      <c r="K4433">
        <v>99</v>
      </c>
      <c r="L4433">
        <v>99</v>
      </c>
      <c r="M4433">
        <v>99</v>
      </c>
      <c r="N4433">
        <v>99</v>
      </c>
      <c r="O4433">
        <v>8</v>
      </c>
      <c r="P4433">
        <v>9999</v>
      </c>
      <c r="Q4433">
        <v>124</v>
      </c>
      <c r="R4433">
        <v>5115</v>
      </c>
      <c r="S4433">
        <v>5107</v>
      </c>
      <c r="T4433">
        <v>11.723584689433878</v>
      </c>
      <c r="U4433">
        <v>12.305490818572723</v>
      </c>
      <c r="V4433">
        <v>14.663734115347014</v>
      </c>
      <c r="W4433">
        <v>58.020364205991761</v>
      </c>
      <c r="X4433">
        <v>162.17595519730895</v>
      </c>
      <c r="Y4433">
        <v>149.47990224828922</v>
      </c>
      <c r="Z4433">
        <v>149.71405913452111</v>
      </c>
      <c r="AA4433">
        <v>34.28153526012585</v>
      </c>
      <c r="AB4433">
        <v>5.4039104647159908</v>
      </c>
      <c r="AC4433">
        <v>-45.105019620112806</v>
      </c>
    </row>
    <row r="4434" spans="1:29">
      <c r="A4434">
        <v>13</v>
      </c>
      <c r="B4434">
        <v>94</v>
      </c>
      <c r="C4434">
        <v>2014</v>
      </c>
      <c r="D4434">
        <v>99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999</v>
      </c>
      <c r="K4434">
        <v>99</v>
      </c>
      <c r="L4434">
        <v>99</v>
      </c>
      <c r="M4434">
        <v>99</v>
      </c>
      <c r="N4434">
        <v>99</v>
      </c>
      <c r="O4434">
        <v>9</v>
      </c>
      <c r="P4434">
        <v>9999</v>
      </c>
      <c r="Q4434">
        <v>23</v>
      </c>
      <c r="R4434">
        <v>914</v>
      </c>
      <c r="S4434">
        <v>912</v>
      </c>
      <c r="T4434">
        <v>2.0948888379555357</v>
      </c>
      <c r="U4434">
        <v>2.2060794446719454</v>
      </c>
      <c r="V4434">
        <v>17.14004376367615</v>
      </c>
      <c r="W4434">
        <v>59.630482456140349</v>
      </c>
      <c r="X4434">
        <v>162.74042165804121</v>
      </c>
      <c r="Y4434">
        <v>149.97002188183779</v>
      </c>
      <c r="Z4434">
        <v>150.29890350877173</v>
      </c>
      <c r="AA4434">
        <v>33.330243808087779</v>
      </c>
      <c r="AB4434">
        <v>4.3063183622918313</v>
      </c>
      <c r="AC4434">
        <v>-46.218254511430381</v>
      </c>
    </row>
    <row r="4435" spans="1:29">
      <c r="A4435">
        <v>13</v>
      </c>
      <c r="B4435">
        <v>95</v>
      </c>
      <c r="C4435">
        <v>2014</v>
      </c>
      <c r="D4435">
        <v>99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999</v>
      </c>
      <c r="K4435">
        <v>99</v>
      </c>
      <c r="L4435">
        <v>99</v>
      </c>
      <c r="M4435">
        <v>99</v>
      </c>
      <c r="N4435">
        <v>99</v>
      </c>
      <c r="O4435">
        <v>11</v>
      </c>
      <c r="P4435">
        <v>9999</v>
      </c>
      <c r="Q4435">
        <v>384</v>
      </c>
      <c r="R4435">
        <v>13996</v>
      </c>
      <c r="S4435">
        <v>13984</v>
      </c>
      <c r="T4435">
        <v>32.078844831537928</v>
      </c>
      <c r="U4435">
        <v>32.31315277164785</v>
      </c>
      <c r="V4435">
        <v>16.246641897685056</v>
      </c>
      <c r="W4435">
        <v>59.599899885583511</v>
      </c>
      <c r="X4435">
        <v>155.51659009833145</v>
      </c>
      <c r="Y4435">
        <v>143.45143683909751</v>
      </c>
      <c r="Z4435">
        <v>143.57453589816998</v>
      </c>
      <c r="AA4435">
        <v>30.693341341440199</v>
      </c>
      <c r="AB4435">
        <v>4.1124813495490553</v>
      </c>
      <c r="AC4435">
        <v>-42.12193420813032</v>
      </c>
    </row>
    <row r="4436" spans="1:29">
      <c r="A4436">
        <v>13</v>
      </c>
      <c r="B4436">
        <v>96</v>
      </c>
      <c r="C4436">
        <v>2014</v>
      </c>
      <c r="D4436">
        <v>99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999</v>
      </c>
      <c r="K4436">
        <v>99</v>
      </c>
      <c r="L4436">
        <v>99</v>
      </c>
      <c r="M4436">
        <v>99</v>
      </c>
      <c r="N4436">
        <v>99</v>
      </c>
      <c r="O4436">
        <v>14</v>
      </c>
      <c r="P4436">
        <v>9999</v>
      </c>
      <c r="Q4436">
        <v>84</v>
      </c>
      <c r="R4436">
        <v>1474</v>
      </c>
      <c r="S4436">
        <v>1472</v>
      </c>
      <c r="T4436">
        <v>3.3784093513637399</v>
      </c>
      <c r="U4436">
        <v>3.415144807184082</v>
      </c>
      <c r="V4436">
        <v>15.067842605156038</v>
      </c>
      <c r="W4436">
        <v>58.576086956521742</v>
      </c>
      <c r="X4436">
        <v>156.12222547265671</v>
      </c>
      <c r="Y4436">
        <v>143.9597693351426</v>
      </c>
      <c r="Z4436">
        <v>144.1553668478262</v>
      </c>
      <c r="AA4436">
        <v>30.216959111334923</v>
      </c>
      <c r="AB4436">
        <v>6.1547899262214081</v>
      </c>
      <c r="AC4436">
        <v>-41.253280490202123</v>
      </c>
    </row>
    <row r="4437" spans="1:29">
      <c r="A4437">
        <v>13</v>
      </c>
      <c r="B4437">
        <v>97</v>
      </c>
      <c r="C4437">
        <v>2014</v>
      </c>
      <c r="D4437">
        <v>99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999</v>
      </c>
      <c r="K4437">
        <v>99</v>
      </c>
      <c r="L4437">
        <v>99</v>
      </c>
      <c r="M4437">
        <v>99</v>
      </c>
      <c r="N4437">
        <v>99</v>
      </c>
      <c r="O4437">
        <v>15</v>
      </c>
      <c r="P4437">
        <v>9999</v>
      </c>
      <c r="Q4437">
        <v>23</v>
      </c>
      <c r="R4437">
        <v>904</v>
      </c>
      <c r="S4437">
        <v>895</v>
      </c>
      <c r="T4437">
        <v>2.071968828787532</v>
      </c>
      <c r="U4437">
        <v>2.1202617333650968</v>
      </c>
      <c r="V4437">
        <v>16.383849557522122</v>
      </c>
      <c r="W4437">
        <v>59.98100558659219</v>
      </c>
      <c r="X4437">
        <v>159.33901571443627</v>
      </c>
      <c r="Y4437">
        <v>145.73053097345129</v>
      </c>
      <c r="Z4437">
        <v>147.19597765363125</v>
      </c>
      <c r="AA4437">
        <v>30.124718882195957</v>
      </c>
      <c r="AB4437">
        <v>4.531537790086964</v>
      </c>
      <c r="AC4437">
        <v>-37.720713618632075</v>
      </c>
    </row>
    <row r="4438" spans="1:29">
      <c r="A4438">
        <v>13</v>
      </c>
      <c r="B4438">
        <v>98</v>
      </c>
      <c r="C4438">
        <v>2014</v>
      </c>
      <c r="D4438">
        <v>99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999</v>
      </c>
      <c r="K4438">
        <v>99</v>
      </c>
      <c r="L4438">
        <v>99</v>
      </c>
      <c r="M4438">
        <v>99</v>
      </c>
      <c r="N4438">
        <v>99</v>
      </c>
      <c r="O4438">
        <v>16</v>
      </c>
      <c r="P4438">
        <v>9999</v>
      </c>
      <c r="Q4438">
        <v>204</v>
      </c>
      <c r="R4438">
        <v>1111</v>
      </c>
      <c r="S4438">
        <v>1072</v>
      </c>
      <c r="T4438">
        <v>2.5464130185652074</v>
      </c>
      <c r="U4438">
        <v>2.046946028386432</v>
      </c>
      <c r="V4438">
        <v>15.51755175517552</v>
      </c>
      <c r="W4438">
        <v>59.373134328358205</v>
      </c>
      <c r="X4438">
        <v>128.59409451237647</v>
      </c>
      <c r="Y4438">
        <v>114.47794779477952</v>
      </c>
      <c r="Z4438">
        <v>118.64272388059705</v>
      </c>
      <c r="AA4438">
        <v>16.074906955414189</v>
      </c>
      <c r="AB4438">
        <v>3.8121401553517553</v>
      </c>
      <c r="AC4438">
        <v>-28.771091957273512</v>
      </c>
    </row>
    <row r="4439" spans="1:29">
      <c r="A4439">
        <v>13</v>
      </c>
      <c r="B4439">
        <v>99</v>
      </c>
      <c r="C4439">
        <v>2014</v>
      </c>
      <c r="D4439">
        <v>99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999</v>
      </c>
      <c r="K4439">
        <v>99</v>
      </c>
      <c r="L4439">
        <v>99</v>
      </c>
      <c r="M4439">
        <v>99</v>
      </c>
      <c r="N4439">
        <v>99</v>
      </c>
      <c r="O4439">
        <v>18</v>
      </c>
      <c r="P4439">
        <v>9999</v>
      </c>
      <c r="Q4439">
        <v>78</v>
      </c>
      <c r="R4439">
        <v>3961</v>
      </c>
      <c r="S4439">
        <v>3955</v>
      </c>
      <c r="T4439">
        <v>9.0786156314462527</v>
      </c>
      <c r="U4439">
        <v>8.9868181101687643</v>
      </c>
      <c r="V4439">
        <v>17.716233274425658</v>
      </c>
      <c r="W4439">
        <v>59.581795195954477</v>
      </c>
      <c r="X4439">
        <v>152.97238541653309</v>
      </c>
      <c r="Y4439">
        <v>140.97126988134241</v>
      </c>
      <c r="Z4439">
        <v>141.18513274336215</v>
      </c>
      <c r="AA4439">
        <v>31.905534340755821</v>
      </c>
      <c r="AB4439">
        <v>4.4799959718158071</v>
      </c>
      <c r="AC4439">
        <v>-52.138904011603557</v>
      </c>
    </row>
    <row r="4440" spans="1:29">
      <c r="A4440">
        <v>13</v>
      </c>
      <c r="B4440">
        <v>100</v>
      </c>
      <c r="C4440">
        <v>2014</v>
      </c>
      <c r="D4440">
        <v>99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999</v>
      </c>
      <c r="K4440">
        <v>99</v>
      </c>
      <c r="L4440">
        <v>99</v>
      </c>
      <c r="M4440">
        <v>99</v>
      </c>
      <c r="N4440">
        <v>99</v>
      </c>
      <c r="O4440">
        <v>54</v>
      </c>
      <c r="P4440">
        <v>9999</v>
      </c>
      <c r="Q4440">
        <v>15</v>
      </c>
      <c r="R4440">
        <v>326</v>
      </c>
      <c r="S4440">
        <v>322</v>
      </c>
      <c r="T4440">
        <v>0.74719229887691907</v>
      </c>
      <c r="U4440">
        <v>0.81194318724594605</v>
      </c>
      <c r="V4440">
        <v>15.788343558282204</v>
      </c>
      <c r="W4440">
        <v>57.055900621118006</v>
      </c>
      <c r="X4440">
        <v>169.68042326635597</v>
      </c>
      <c r="Y4440">
        <v>154.75245398773012</v>
      </c>
      <c r="Z4440">
        <v>156.67484472049696</v>
      </c>
      <c r="AA4440">
        <v>34.951100989519603</v>
      </c>
      <c r="AB4440">
        <v>5.3981230315189892</v>
      </c>
      <c r="AC4440">
        <v>-54.263445348633795</v>
      </c>
    </row>
    <row r="4441" spans="1:29">
      <c r="A4441">
        <v>13</v>
      </c>
      <c r="B4441">
        <v>101</v>
      </c>
      <c r="C4441">
        <v>2013</v>
      </c>
      <c r="D4441">
        <v>99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999</v>
      </c>
      <c r="K4441">
        <v>99</v>
      </c>
      <c r="L4441">
        <v>99</v>
      </c>
      <c r="M4441">
        <v>99</v>
      </c>
      <c r="N4441">
        <v>99</v>
      </c>
      <c r="O4441">
        <v>1</v>
      </c>
      <c r="P4441">
        <v>9999</v>
      </c>
      <c r="Q4441">
        <v>174</v>
      </c>
      <c r="R4441">
        <v>4640</v>
      </c>
      <c r="S4441">
        <v>4626</v>
      </c>
      <c r="T4441">
        <v>10.801247730341261</v>
      </c>
      <c r="U4441">
        <v>11.535073296180038</v>
      </c>
      <c r="V4441">
        <v>15.920474137931036</v>
      </c>
      <c r="W4441">
        <v>59.453307392996095</v>
      </c>
      <c r="X4441">
        <v>166.25814902678673</v>
      </c>
      <c r="Y4441">
        <v>153.05200431034453</v>
      </c>
      <c r="Z4441">
        <v>153.51519671422361</v>
      </c>
      <c r="AA4441">
        <v>33.951020268535231</v>
      </c>
      <c r="AB4441">
        <v>4.0711998292245655</v>
      </c>
      <c r="AC4441">
        <v>-37.85085583688673</v>
      </c>
    </row>
    <row r="4442" spans="1:29">
      <c r="A4442">
        <v>13</v>
      </c>
      <c r="B4442">
        <v>102</v>
      </c>
      <c r="C4442">
        <v>2013</v>
      </c>
      <c r="D4442">
        <v>99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999</v>
      </c>
      <c r="K4442">
        <v>99</v>
      </c>
      <c r="L4442">
        <v>99</v>
      </c>
      <c r="M4442">
        <v>99</v>
      </c>
      <c r="N4442">
        <v>99</v>
      </c>
      <c r="O4442">
        <v>4</v>
      </c>
      <c r="P4442">
        <v>9999</v>
      </c>
      <c r="Q4442">
        <v>248</v>
      </c>
      <c r="R4442">
        <v>10178</v>
      </c>
      <c r="S4442">
        <v>10174</v>
      </c>
      <c r="T4442">
        <v>23.692909353321845</v>
      </c>
      <c r="U4442">
        <v>22.744814459978642</v>
      </c>
      <c r="V4442">
        <v>16.276675181764588</v>
      </c>
      <c r="W4442">
        <v>59.699921368193451</v>
      </c>
      <c r="X4442">
        <v>149.11385570858201</v>
      </c>
      <c r="Y4442">
        <v>137.5804087247007</v>
      </c>
      <c r="Z4442">
        <v>137.63449970513105</v>
      </c>
      <c r="AA4442">
        <v>31.225135404829594</v>
      </c>
      <c r="AB4442">
        <v>4.1438510906308412</v>
      </c>
      <c r="AC4442">
        <v>-28.50482515784234</v>
      </c>
    </row>
    <row r="4443" spans="1:29">
      <c r="A4443">
        <v>13</v>
      </c>
      <c r="B4443">
        <v>103</v>
      </c>
      <c r="C4443">
        <v>2013</v>
      </c>
      <c r="D4443">
        <v>99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999</v>
      </c>
      <c r="K4443">
        <v>99</v>
      </c>
      <c r="L4443">
        <v>99</v>
      </c>
      <c r="M4443">
        <v>99</v>
      </c>
      <c r="N4443">
        <v>99</v>
      </c>
      <c r="O4443">
        <v>8</v>
      </c>
      <c r="P4443">
        <v>9999</v>
      </c>
      <c r="Q4443">
        <v>112</v>
      </c>
      <c r="R4443">
        <v>4990</v>
      </c>
      <c r="S4443">
        <v>4978</v>
      </c>
      <c r="T4443">
        <v>11.615997020345455</v>
      </c>
      <c r="U4443">
        <v>12.183344982952031</v>
      </c>
      <c r="V4443">
        <v>14.753507014028052</v>
      </c>
      <c r="W4443">
        <v>57.867818400964246</v>
      </c>
      <c r="X4443">
        <v>163.19475353741024</v>
      </c>
      <c r="Y4443">
        <v>150.31511022044091</v>
      </c>
      <c r="Z4443">
        <v>150.67746082764165</v>
      </c>
      <c r="AA4443">
        <v>34.590439366993721</v>
      </c>
      <c r="AB4443">
        <v>5.0471267320988202</v>
      </c>
      <c r="AC4443">
        <v>-43.774605152197807</v>
      </c>
    </row>
    <row r="4444" spans="1:29">
      <c r="A4444">
        <v>13</v>
      </c>
      <c r="B4444">
        <v>104</v>
      </c>
      <c r="C4444">
        <v>2013</v>
      </c>
      <c r="D4444">
        <v>99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999</v>
      </c>
      <c r="K4444">
        <v>99</v>
      </c>
      <c r="L4444">
        <v>99</v>
      </c>
      <c r="M4444">
        <v>99</v>
      </c>
      <c r="N4444">
        <v>99</v>
      </c>
      <c r="O4444">
        <v>9</v>
      </c>
      <c r="P4444">
        <v>9999</v>
      </c>
      <c r="Q4444">
        <v>25</v>
      </c>
      <c r="R4444">
        <v>840</v>
      </c>
      <c r="S4444">
        <v>839</v>
      </c>
      <c r="T4444">
        <v>1.9553982960100564</v>
      </c>
      <c r="U4444">
        <v>2.0564833185044362</v>
      </c>
      <c r="V4444">
        <v>17.347619047619052</v>
      </c>
      <c r="W4444">
        <v>59.361144219308699</v>
      </c>
      <c r="X4444">
        <v>163.45921683949862</v>
      </c>
      <c r="Y4444">
        <v>150.72404761904755</v>
      </c>
      <c r="Z4444">
        <v>150.903694874851</v>
      </c>
      <c r="AA4444">
        <v>35.476344055438211</v>
      </c>
      <c r="AB4444">
        <v>4.4461515682931276</v>
      </c>
      <c r="AC4444">
        <v>-47.274891014727594</v>
      </c>
    </row>
    <row r="4445" spans="1:29">
      <c r="A4445">
        <v>13</v>
      </c>
      <c r="B4445">
        <v>105</v>
      </c>
      <c r="C4445">
        <v>2013</v>
      </c>
      <c r="D4445">
        <v>99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999</v>
      </c>
      <c r="K4445">
        <v>99</v>
      </c>
      <c r="L4445">
        <v>99</v>
      </c>
      <c r="M4445">
        <v>99</v>
      </c>
      <c r="N4445">
        <v>99</v>
      </c>
      <c r="O4445">
        <v>11</v>
      </c>
      <c r="P4445">
        <v>9999</v>
      </c>
      <c r="Q4445">
        <v>359</v>
      </c>
      <c r="R4445">
        <v>15210</v>
      </c>
      <c r="S4445">
        <v>15199</v>
      </c>
      <c r="T4445">
        <v>35.4066762884678</v>
      </c>
      <c r="U4445">
        <v>34.920468433570257</v>
      </c>
      <c r="V4445">
        <v>16.700197238658777</v>
      </c>
      <c r="W4445">
        <v>59.567734719389414</v>
      </c>
      <c r="X4445">
        <v>153.22719913269148</v>
      </c>
      <c r="Y4445">
        <v>141.3472912557533</v>
      </c>
      <c r="Z4445">
        <v>141.44958878873661</v>
      </c>
      <c r="AA4445">
        <v>30.1672886630293</v>
      </c>
      <c r="AB4445">
        <v>4.0184784145372872</v>
      </c>
      <c r="AC4445">
        <v>-41.328828656431106</v>
      </c>
    </row>
    <row r="4446" spans="1:29">
      <c r="A4446">
        <v>13</v>
      </c>
      <c r="B4446">
        <v>106</v>
      </c>
      <c r="C4446">
        <v>2013</v>
      </c>
      <c r="D4446">
        <v>99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999</v>
      </c>
      <c r="K4446">
        <v>99</v>
      </c>
      <c r="L4446">
        <v>99</v>
      </c>
      <c r="M4446">
        <v>99</v>
      </c>
      <c r="N4446">
        <v>99</v>
      </c>
      <c r="O4446">
        <v>14</v>
      </c>
      <c r="P4446">
        <v>9999</v>
      </c>
      <c r="Q4446">
        <v>87</v>
      </c>
      <c r="R4446">
        <v>1383</v>
      </c>
      <c r="S4446">
        <v>1377</v>
      </c>
      <c r="T4446">
        <v>3.2194236230737006</v>
      </c>
      <c r="U4446">
        <v>3.3164931793692491</v>
      </c>
      <c r="V4446">
        <v>15.477223427331888</v>
      </c>
      <c r="W4446">
        <v>59.045025417574415</v>
      </c>
      <c r="X4446">
        <v>160.57011740614453</v>
      </c>
      <c r="Y4446">
        <v>147.6364425162688</v>
      </c>
      <c r="Z4446">
        <v>148.2797385620913</v>
      </c>
      <c r="AA4446">
        <v>32.250825986911039</v>
      </c>
      <c r="AB4446">
        <v>5.6982465179993511</v>
      </c>
      <c r="AC4446">
        <v>-42.612780753519125</v>
      </c>
    </row>
    <row r="4447" spans="1:29">
      <c r="A4447">
        <v>13</v>
      </c>
      <c r="B4447">
        <v>107</v>
      </c>
      <c r="C4447">
        <v>2013</v>
      </c>
      <c r="D4447">
        <v>99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999</v>
      </c>
      <c r="K4447">
        <v>99</v>
      </c>
      <c r="L4447">
        <v>99</v>
      </c>
      <c r="M4447">
        <v>99</v>
      </c>
      <c r="N4447">
        <v>99</v>
      </c>
      <c r="O4447">
        <v>15</v>
      </c>
      <c r="P4447">
        <v>9999</v>
      </c>
      <c r="Q4447">
        <v>22</v>
      </c>
      <c r="R4447">
        <v>810</v>
      </c>
      <c r="S4447">
        <v>792</v>
      </c>
      <c r="T4447">
        <v>1.8855626425811265</v>
      </c>
      <c r="U4447">
        <v>1.8597055548312671</v>
      </c>
      <c r="V4447">
        <v>17.745679012345668</v>
      </c>
      <c r="W4447">
        <v>60.593434343434346</v>
      </c>
      <c r="X4447">
        <v>156.28813718015604</v>
      </c>
      <c r="Y4447">
        <v>141.35000000000019</v>
      </c>
      <c r="Z4447">
        <v>144.5625000000002</v>
      </c>
      <c r="AA4447">
        <v>28.074894340581249</v>
      </c>
      <c r="AB4447">
        <v>4.112540236299707</v>
      </c>
      <c r="AC4447">
        <v>-44.623418439091317</v>
      </c>
    </row>
    <row r="4448" spans="1:29">
      <c r="A4448">
        <v>13</v>
      </c>
      <c r="B4448">
        <v>108</v>
      </c>
      <c r="C4448">
        <v>2013</v>
      </c>
      <c r="D4448">
        <v>99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999</v>
      </c>
      <c r="K4448">
        <v>99</v>
      </c>
      <c r="L4448">
        <v>99</v>
      </c>
      <c r="M4448">
        <v>99</v>
      </c>
      <c r="N4448">
        <v>99</v>
      </c>
      <c r="O4448">
        <v>16</v>
      </c>
      <c r="P4448">
        <v>9999</v>
      </c>
      <c r="Q4448">
        <v>146</v>
      </c>
      <c r="R4448">
        <v>681</v>
      </c>
      <c r="S4448">
        <v>628</v>
      </c>
      <c r="T4448">
        <v>1.5852693328367238</v>
      </c>
      <c r="U4448">
        <v>1.2088902311726049</v>
      </c>
      <c r="V4448">
        <v>15.772393538913365</v>
      </c>
      <c r="W4448">
        <v>60.170382165605098</v>
      </c>
      <c r="X4448">
        <v>128.45554065384044</v>
      </c>
      <c r="Y4448">
        <v>109.28898678414086</v>
      </c>
      <c r="Z4448">
        <v>118.51242038216552</v>
      </c>
      <c r="AA4448">
        <v>14.120333800085877</v>
      </c>
      <c r="AB4448">
        <v>3.6574609872228914</v>
      </c>
      <c r="AC4448">
        <v>-21.935297547971288</v>
      </c>
    </row>
    <row r="4449" spans="1:29">
      <c r="A4449">
        <v>13</v>
      </c>
      <c r="B4449">
        <v>109</v>
      </c>
      <c r="C4449">
        <v>2013</v>
      </c>
      <c r="D4449">
        <v>99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999</v>
      </c>
      <c r="K4449">
        <v>99</v>
      </c>
      <c r="L4449">
        <v>99</v>
      </c>
      <c r="M4449">
        <v>99</v>
      </c>
      <c r="N4449">
        <v>99</v>
      </c>
      <c r="O4449">
        <v>18</v>
      </c>
      <c r="P4449">
        <v>9999</v>
      </c>
      <c r="Q4449">
        <v>77</v>
      </c>
      <c r="R4449">
        <v>3723</v>
      </c>
      <c r="S4449">
        <v>3718</v>
      </c>
      <c r="T4449">
        <v>8.6666045905302855</v>
      </c>
      <c r="U4449">
        <v>8.7973504178756503</v>
      </c>
      <c r="V4449">
        <v>17.235562718237983</v>
      </c>
      <c r="W4449">
        <v>58.98466917697688</v>
      </c>
      <c r="X4449">
        <v>157.79255129529199</v>
      </c>
      <c r="Y4449">
        <v>145.47738920225589</v>
      </c>
      <c r="Z4449">
        <v>145.67302850995119</v>
      </c>
      <c r="AA4449">
        <v>32.966089728703913</v>
      </c>
      <c r="AB4449">
        <v>4.6621790434069421</v>
      </c>
      <c r="AC4449">
        <v>-52.385715456077101</v>
      </c>
    </row>
    <row r="4450" spans="1:29">
      <c r="A4450">
        <v>13</v>
      </c>
      <c r="B4450">
        <v>110</v>
      </c>
      <c r="C4450">
        <v>2013</v>
      </c>
      <c r="D4450">
        <v>99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999</v>
      </c>
      <c r="K4450">
        <v>99</v>
      </c>
      <c r="L4450">
        <v>99</v>
      </c>
      <c r="M4450">
        <v>99</v>
      </c>
      <c r="N4450">
        <v>99</v>
      </c>
      <c r="O4450">
        <v>54</v>
      </c>
      <c r="P4450">
        <v>9999</v>
      </c>
      <c r="Q4450">
        <v>16</v>
      </c>
      <c r="R4450">
        <v>503</v>
      </c>
      <c r="S4450">
        <v>503</v>
      </c>
      <c r="T4450">
        <v>1.1709111224917359</v>
      </c>
      <c r="U4450">
        <v>1.3773761255658172</v>
      </c>
      <c r="V4450">
        <v>13.610337972167001</v>
      </c>
      <c r="W4450">
        <v>55.141153081510943</v>
      </c>
      <c r="X4450">
        <v>182.64992924360641</v>
      </c>
      <c r="Y4450">
        <v>168.58588469184875</v>
      </c>
      <c r="Z4450">
        <v>168.58588469184875</v>
      </c>
      <c r="AA4450">
        <v>39.643360144435249</v>
      </c>
      <c r="AB4450">
        <v>6.6996006128867052</v>
      </c>
      <c r="AC4450">
        <v>-68.500166828517621</v>
      </c>
    </row>
    <row r="4451" spans="1:29">
      <c r="A4451">
        <v>13</v>
      </c>
      <c r="B4451">
        <v>111</v>
      </c>
      <c r="C4451">
        <v>2012</v>
      </c>
      <c r="D4451">
        <v>99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999</v>
      </c>
      <c r="K4451">
        <v>99</v>
      </c>
      <c r="L4451">
        <v>99</v>
      </c>
      <c r="M4451">
        <v>99</v>
      </c>
      <c r="N4451">
        <v>99</v>
      </c>
      <c r="O4451">
        <v>1</v>
      </c>
      <c r="P4451">
        <v>9999</v>
      </c>
      <c r="Q4451">
        <v>172</v>
      </c>
      <c r="R4451">
        <v>4793</v>
      </c>
      <c r="S4451">
        <v>4786</v>
      </c>
      <c r="T4451">
        <v>11.152736411020102</v>
      </c>
      <c r="U4451">
        <v>11.7538264129373</v>
      </c>
      <c r="V4451">
        <v>16.172751929897764</v>
      </c>
      <c r="W4451">
        <v>59.501044713748442</v>
      </c>
      <c r="X4451">
        <v>164.48325801960604</v>
      </c>
      <c r="Y4451">
        <v>151.64473190068907</v>
      </c>
      <c r="Z4451">
        <v>151.86652737150075</v>
      </c>
      <c r="AA4451">
        <v>33.699490652268288</v>
      </c>
      <c r="AB4451">
        <v>4.0447893246011892</v>
      </c>
      <c r="AC4451">
        <v>-39.029895777947274</v>
      </c>
    </row>
    <row r="4452" spans="1:29">
      <c r="A4452">
        <v>13</v>
      </c>
      <c r="B4452">
        <v>112</v>
      </c>
      <c r="C4452">
        <v>2012</v>
      </c>
      <c r="D4452">
        <v>99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999</v>
      </c>
      <c r="K4452">
        <v>99</v>
      </c>
      <c r="L4452">
        <v>99</v>
      </c>
      <c r="M4452">
        <v>99</v>
      </c>
      <c r="N4452">
        <v>99</v>
      </c>
      <c r="O4452">
        <v>4</v>
      </c>
      <c r="P4452">
        <v>9999</v>
      </c>
      <c r="Q4452">
        <v>256</v>
      </c>
      <c r="R4452">
        <v>10425</v>
      </c>
      <c r="S4452">
        <v>10413</v>
      </c>
      <c r="T4452">
        <v>24.257725241995526</v>
      </c>
      <c r="U4452">
        <v>23.207143464374631</v>
      </c>
      <c r="V4452">
        <v>16.369592326139088</v>
      </c>
      <c r="W4452">
        <v>59.560549313358315</v>
      </c>
      <c r="X4452">
        <v>149.32023871693573</v>
      </c>
      <c r="Y4452">
        <v>137.65788968824987</v>
      </c>
      <c r="Z4452">
        <v>137.81652741765157</v>
      </c>
      <c r="AA4452">
        <v>31.677537908052638</v>
      </c>
      <c r="AB4452">
        <v>4.1259470817986204</v>
      </c>
      <c r="AC4452">
        <v>-30.254701087489849</v>
      </c>
    </row>
    <row r="4453" spans="1:29">
      <c r="A4453">
        <v>13</v>
      </c>
      <c r="B4453">
        <v>113</v>
      </c>
      <c r="C4453">
        <v>2012</v>
      </c>
      <c r="D4453">
        <v>99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999</v>
      </c>
      <c r="K4453">
        <v>99</v>
      </c>
      <c r="L4453">
        <v>99</v>
      </c>
      <c r="M4453">
        <v>99</v>
      </c>
      <c r="N4453">
        <v>99</v>
      </c>
      <c r="O4453">
        <v>8</v>
      </c>
      <c r="P4453">
        <v>9999</v>
      </c>
      <c r="Q4453">
        <v>130</v>
      </c>
      <c r="R4453">
        <v>4950</v>
      </c>
      <c r="S4453">
        <v>4934</v>
      </c>
      <c r="T4453">
        <v>11.518056589724496</v>
      </c>
      <c r="U4453">
        <v>12.130041642512799</v>
      </c>
      <c r="V4453">
        <v>14.938585858585862</v>
      </c>
      <c r="W4453">
        <v>57.580056749087952</v>
      </c>
      <c r="X4453">
        <v>164.69247184740203</v>
      </c>
      <c r="Y4453">
        <v>151.53486868686855</v>
      </c>
      <c r="Z4453">
        <v>152.02626672071332</v>
      </c>
      <c r="AA4453">
        <v>34.720862264858845</v>
      </c>
      <c r="AB4453">
        <v>5.1009246239754722</v>
      </c>
      <c r="AC4453">
        <v>-46.311795622873483</v>
      </c>
    </row>
    <row r="4454" spans="1:29">
      <c r="A4454">
        <v>13</v>
      </c>
      <c r="B4454">
        <v>114</v>
      </c>
      <c r="C4454">
        <v>2012</v>
      </c>
      <c r="D4454">
        <v>99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999</v>
      </c>
      <c r="K4454">
        <v>99</v>
      </c>
      <c r="L4454">
        <v>99</v>
      </c>
      <c r="M4454">
        <v>99</v>
      </c>
      <c r="N4454">
        <v>99</v>
      </c>
      <c r="O4454">
        <v>9</v>
      </c>
      <c r="P4454">
        <v>9999</v>
      </c>
      <c r="Q4454">
        <v>19</v>
      </c>
      <c r="R4454">
        <v>755</v>
      </c>
      <c r="S4454">
        <v>752</v>
      </c>
      <c r="T4454">
        <v>1.7567944899478778</v>
      </c>
      <c r="U4454">
        <v>1.9812895975124143</v>
      </c>
      <c r="V4454">
        <v>16.754966887417222</v>
      </c>
      <c r="W4454">
        <v>58.240691489361708</v>
      </c>
      <c r="X4454">
        <v>176.43517754514855</v>
      </c>
      <c r="Y4454">
        <v>162.27682119205312</v>
      </c>
      <c r="Z4454">
        <v>162.92420212765964</v>
      </c>
      <c r="AA4454">
        <v>36.93967479325547</v>
      </c>
      <c r="AB4454">
        <v>4.8104267902985081</v>
      </c>
      <c r="AC4454">
        <v>-56.432029895510723</v>
      </c>
    </row>
    <row r="4455" spans="1:29">
      <c r="A4455">
        <v>13</v>
      </c>
      <c r="B4455">
        <v>115</v>
      </c>
      <c r="C4455">
        <v>2012</v>
      </c>
      <c r="D4455">
        <v>99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999</v>
      </c>
      <c r="K4455">
        <v>99</v>
      </c>
      <c r="L4455">
        <v>99</v>
      </c>
      <c r="M4455">
        <v>99</v>
      </c>
      <c r="N4455">
        <v>99</v>
      </c>
      <c r="O4455">
        <v>11</v>
      </c>
      <c r="P4455">
        <v>9999</v>
      </c>
      <c r="Q4455">
        <v>415</v>
      </c>
      <c r="R4455">
        <v>14907</v>
      </c>
      <c r="S4455">
        <v>14893</v>
      </c>
      <c r="T4455">
        <v>34.686801935964262</v>
      </c>
      <c r="U4455">
        <v>34.425494987249486</v>
      </c>
      <c r="V4455">
        <v>16.743409136647216</v>
      </c>
      <c r="W4455">
        <v>59.36339219767676</v>
      </c>
      <c r="X4455">
        <v>154.84933274637876</v>
      </c>
      <c r="Y4455">
        <v>142.80566176963862</v>
      </c>
      <c r="Z4455">
        <v>142.93990465319297</v>
      </c>
      <c r="AA4455">
        <v>31.2243492090168</v>
      </c>
      <c r="AB4455">
        <v>4.0600749727569241</v>
      </c>
      <c r="AC4455">
        <v>-38.139924934620446</v>
      </c>
    </row>
    <row r="4456" spans="1:29">
      <c r="A4456">
        <v>13</v>
      </c>
      <c r="B4456">
        <v>116</v>
      </c>
      <c r="C4456">
        <v>2012</v>
      </c>
      <c r="D4456">
        <v>99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999</v>
      </c>
      <c r="K4456">
        <v>99</v>
      </c>
      <c r="L4456">
        <v>99</v>
      </c>
      <c r="M4456">
        <v>99</v>
      </c>
      <c r="N4456">
        <v>99</v>
      </c>
      <c r="O4456">
        <v>14</v>
      </c>
      <c r="P4456">
        <v>9999</v>
      </c>
      <c r="Q4456">
        <v>89</v>
      </c>
      <c r="R4456">
        <v>1571</v>
      </c>
      <c r="S4456">
        <v>1559</v>
      </c>
      <c r="T4456">
        <v>3.6555286671630673</v>
      </c>
      <c r="U4456">
        <v>3.6685593699680448</v>
      </c>
      <c r="V4456">
        <v>15.861871419478039</v>
      </c>
      <c r="W4456">
        <v>58.976266837716494</v>
      </c>
      <c r="X4456">
        <v>157.68041141132639</v>
      </c>
      <c r="Y4456">
        <v>144.40254614894971</v>
      </c>
      <c r="Z4456">
        <v>145.51404746632451</v>
      </c>
      <c r="AA4456">
        <v>30.833443002936406</v>
      </c>
      <c r="AB4456">
        <v>5.2709840190596475</v>
      </c>
      <c r="AC4456">
        <v>-45.531099228894163</v>
      </c>
    </row>
    <row r="4457" spans="1:29">
      <c r="A4457">
        <v>13</v>
      </c>
      <c r="B4457">
        <v>117</v>
      </c>
      <c r="C4457">
        <v>2012</v>
      </c>
      <c r="D4457">
        <v>99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999</v>
      </c>
      <c r="K4457">
        <v>99</v>
      </c>
      <c r="L4457">
        <v>99</v>
      </c>
      <c r="M4457">
        <v>99</v>
      </c>
      <c r="N4457">
        <v>99</v>
      </c>
      <c r="O4457">
        <v>15</v>
      </c>
      <c r="P4457">
        <v>9999</v>
      </c>
      <c r="Q4457">
        <v>25</v>
      </c>
      <c r="R4457">
        <v>869</v>
      </c>
      <c r="S4457">
        <v>858</v>
      </c>
      <c r="T4457">
        <v>2.0220588235294121</v>
      </c>
      <c r="U4457">
        <v>1.9112258905756756</v>
      </c>
      <c r="V4457">
        <v>17.644418872266971</v>
      </c>
      <c r="W4457">
        <v>61.174825174825195</v>
      </c>
      <c r="X4457">
        <v>149.01500710022705</v>
      </c>
      <c r="Y4457">
        <v>136.002761795167</v>
      </c>
      <c r="Z4457">
        <v>137.7463869463871</v>
      </c>
      <c r="AA4457">
        <v>30.123507493799501</v>
      </c>
      <c r="AB4457">
        <v>4.1346475404950382</v>
      </c>
      <c r="AC4457">
        <v>-41.695958330566626</v>
      </c>
    </row>
    <row r="4458" spans="1:29">
      <c r="A4458">
        <v>13</v>
      </c>
      <c r="B4458">
        <v>118</v>
      </c>
      <c r="C4458">
        <v>2012</v>
      </c>
      <c r="D4458">
        <v>99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999</v>
      </c>
      <c r="K4458">
        <v>99</v>
      </c>
      <c r="L4458">
        <v>99</v>
      </c>
      <c r="M4458">
        <v>99</v>
      </c>
      <c r="N4458">
        <v>99</v>
      </c>
      <c r="O4458">
        <v>16</v>
      </c>
      <c r="P4458">
        <v>9999</v>
      </c>
      <c r="Q4458">
        <v>156</v>
      </c>
      <c r="R4458">
        <v>597</v>
      </c>
      <c r="S4458">
        <v>567</v>
      </c>
      <c r="T4458">
        <v>1.3891474311243484</v>
      </c>
      <c r="U4458">
        <v>1.0502634730773237</v>
      </c>
      <c r="V4458">
        <v>15.268006700167501</v>
      </c>
      <c r="W4458">
        <v>59.081128747795411</v>
      </c>
      <c r="X4458">
        <v>124.31442151167548</v>
      </c>
      <c r="Y4458">
        <v>108.78760469011721</v>
      </c>
      <c r="Z4458">
        <v>114.54356261022927</v>
      </c>
      <c r="AA4458">
        <v>9.4788127241111066</v>
      </c>
      <c r="AB4458">
        <v>3.5021454944866042</v>
      </c>
      <c r="AC4458">
        <v>-27.649766035309671</v>
      </c>
    </row>
    <row r="4459" spans="1:29">
      <c r="A4459">
        <v>13</v>
      </c>
      <c r="B4459">
        <v>119</v>
      </c>
      <c r="C4459">
        <v>2012</v>
      </c>
      <c r="D4459">
        <v>99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999</v>
      </c>
      <c r="K4459">
        <v>99</v>
      </c>
      <c r="L4459">
        <v>99</v>
      </c>
      <c r="M4459">
        <v>99</v>
      </c>
      <c r="N4459">
        <v>99</v>
      </c>
      <c r="O4459">
        <v>18</v>
      </c>
      <c r="P4459">
        <v>9999</v>
      </c>
      <c r="Q4459">
        <v>91</v>
      </c>
      <c r="R4459">
        <v>3598</v>
      </c>
      <c r="S4459">
        <v>3594</v>
      </c>
      <c r="T4459">
        <v>8.3721146686522712</v>
      </c>
      <c r="U4459">
        <v>8.5554309665898565</v>
      </c>
      <c r="V4459">
        <v>16.031962201222907</v>
      </c>
      <c r="W4459">
        <v>58.391207568169193</v>
      </c>
      <c r="X4459">
        <v>159.47489787573105</v>
      </c>
      <c r="Y4459">
        <v>147.04024458032276</v>
      </c>
      <c r="Z4459">
        <v>147.20389538119124</v>
      </c>
      <c r="AA4459">
        <v>32.618560532699846</v>
      </c>
      <c r="AB4459">
        <v>4.6995412390259119</v>
      </c>
      <c r="AC4459">
        <v>-47.204678393084599</v>
      </c>
    </row>
    <row r="4460" spans="1:29">
      <c r="A4460">
        <v>13</v>
      </c>
      <c r="B4460">
        <v>120</v>
      </c>
      <c r="C4460">
        <v>2012</v>
      </c>
      <c r="D4460">
        <v>99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999</v>
      </c>
      <c r="K4460">
        <v>99</v>
      </c>
      <c r="L4460">
        <v>99</v>
      </c>
      <c r="M4460">
        <v>99</v>
      </c>
      <c r="N4460">
        <v>99</v>
      </c>
      <c r="O4460">
        <v>54</v>
      </c>
      <c r="P4460">
        <v>9999</v>
      </c>
      <c r="Q4460">
        <v>19</v>
      </c>
      <c r="R4460">
        <v>511</v>
      </c>
      <c r="S4460">
        <v>510</v>
      </c>
      <c r="T4460">
        <v>1.1890357408786298</v>
      </c>
      <c r="U4460">
        <v>1.3167241952024729</v>
      </c>
      <c r="V4460">
        <v>15.205479452054796</v>
      </c>
      <c r="W4460">
        <v>56.403921568627446</v>
      </c>
      <c r="X4460">
        <v>172.93582358216739</v>
      </c>
      <c r="Y4460">
        <v>159.34168297455972</v>
      </c>
      <c r="Z4460">
        <v>159.65411764705877</v>
      </c>
      <c r="AA4460">
        <v>37.425331317457371</v>
      </c>
      <c r="AB4460">
        <v>6.3663934070599568</v>
      </c>
      <c r="AC4460">
        <v>-66.040865024207122</v>
      </c>
    </row>
    <row r="4461" spans="1:29">
      <c r="A4461">
        <v>13</v>
      </c>
      <c r="B4461">
        <v>121</v>
      </c>
      <c r="C4461">
        <v>2011</v>
      </c>
      <c r="D4461">
        <v>99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999</v>
      </c>
      <c r="K4461">
        <v>99</v>
      </c>
      <c r="L4461">
        <v>99</v>
      </c>
      <c r="M4461">
        <v>99</v>
      </c>
      <c r="N4461">
        <v>99</v>
      </c>
      <c r="O4461">
        <v>1</v>
      </c>
      <c r="P4461">
        <v>9999</v>
      </c>
      <c r="Q4461">
        <v>205</v>
      </c>
      <c r="R4461">
        <v>5161</v>
      </c>
      <c r="S4461">
        <v>5159</v>
      </c>
      <c r="T4461">
        <v>12.023576553909235</v>
      </c>
      <c r="U4461">
        <v>12.622061142576857</v>
      </c>
      <c r="V4461">
        <v>15.743073047858941</v>
      </c>
      <c r="W4461">
        <v>59.24035665826711</v>
      </c>
      <c r="X4461">
        <v>163.16431071187077</v>
      </c>
      <c r="Y4461">
        <v>150.54427436543307</v>
      </c>
      <c r="Z4461">
        <v>150.60263616980038</v>
      </c>
      <c r="AA4461">
        <v>32.818270882120181</v>
      </c>
      <c r="AB4461">
        <v>4.3109411452277513</v>
      </c>
      <c r="AC4461">
        <v>-38.464716202115603</v>
      </c>
    </row>
    <row r="4462" spans="1:29">
      <c r="A4462">
        <v>13</v>
      </c>
      <c r="B4462">
        <v>122</v>
      </c>
      <c r="C4462">
        <v>2011</v>
      </c>
      <c r="D4462">
        <v>99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999</v>
      </c>
      <c r="K4462">
        <v>99</v>
      </c>
      <c r="L4462">
        <v>99</v>
      </c>
      <c r="M4462">
        <v>99</v>
      </c>
      <c r="N4462">
        <v>99</v>
      </c>
      <c r="O4462">
        <v>4</v>
      </c>
      <c r="P4462">
        <v>9999</v>
      </c>
      <c r="Q4462">
        <v>282</v>
      </c>
      <c r="R4462">
        <v>9959</v>
      </c>
      <c r="S4462">
        <v>9939</v>
      </c>
      <c r="T4462">
        <v>23.201472369769821</v>
      </c>
      <c r="U4462">
        <v>22.359180924325397</v>
      </c>
      <c r="V4462">
        <v>16.055527663420026</v>
      </c>
      <c r="W4462">
        <v>59.318945567964569</v>
      </c>
      <c r="X4462">
        <v>150.0249723759066</v>
      </c>
      <c r="Y4462">
        <v>138.1999799176626</v>
      </c>
      <c r="Z4462">
        <v>138.47807626521799</v>
      </c>
      <c r="AA4462">
        <v>31.469710254930664</v>
      </c>
      <c r="AB4462">
        <v>4.2693655142786948</v>
      </c>
      <c r="AC4462">
        <v>-26.674452264677686</v>
      </c>
    </row>
    <row r="4463" spans="1:29">
      <c r="A4463">
        <v>13</v>
      </c>
      <c r="B4463">
        <v>123</v>
      </c>
      <c r="C4463">
        <v>2011</v>
      </c>
      <c r="D4463">
        <v>99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999</v>
      </c>
      <c r="K4463">
        <v>99</v>
      </c>
      <c r="L4463">
        <v>99</v>
      </c>
      <c r="M4463">
        <v>99</v>
      </c>
      <c r="N4463">
        <v>99</v>
      </c>
      <c r="O4463">
        <v>8</v>
      </c>
      <c r="P4463">
        <v>9999</v>
      </c>
      <c r="Q4463">
        <v>139</v>
      </c>
      <c r="R4463">
        <v>5412</v>
      </c>
      <c r="S4463">
        <v>5411</v>
      </c>
      <c r="T4463">
        <v>12.60833100363433</v>
      </c>
      <c r="U4463">
        <v>13.06391995212905</v>
      </c>
      <c r="V4463">
        <v>15.283813747228381</v>
      </c>
      <c r="W4463">
        <v>58.028830160783599</v>
      </c>
      <c r="X4463">
        <v>161.01188402802981</v>
      </c>
      <c r="Y4463">
        <v>148.58793422025178</v>
      </c>
      <c r="Z4463">
        <v>148.61539456662405</v>
      </c>
      <c r="AA4463">
        <v>33.630280239119294</v>
      </c>
      <c r="AB4463">
        <v>4.9876858617944881</v>
      </c>
      <c r="AC4463">
        <v>-49.344610140058563</v>
      </c>
    </row>
    <row r="4464" spans="1:29">
      <c r="A4464">
        <v>13</v>
      </c>
      <c r="B4464">
        <v>124</v>
      </c>
      <c r="C4464">
        <v>2011</v>
      </c>
      <c r="D4464">
        <v>99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999</v>
      </c>
      <c r="K4464">
        <v>99</v>
      </c>
      <c r="L4464">
        <v>99</v>
      </c>
      <c r="M4464">
        <v>99</v>
      </c>
      <c r="N4464">
        <v>99</v>
      </c>
      <c r="O4464">
        <v>9</v>
      </c>
      <c r="P4464">
        <v>9999</v>
      </c>
      <c r="Q4464">
        <v>35</v>
      </c>
      <c r="R4464">
        <v>649</v>
      </c>
      <c r="S4464">
        <v>647</v>
      </c>
      <c r="T4464">
        <v>1.5119746528748486</v>
      </c>
      <c r="U4464">
        <v>1.6500942361315121</v>
      </c>
      <c r="V4464">
        <v>16.819722650231125</v>
      </c>
      <c r="W4464">
        <v>58.426584234930417</v>
      </c>
      <c r="X4464">
        <v>169.94776529271638</v>
      </c>
      <c r="Y4464">
        <v>156.50631741140236</v>
      </c>
      <c r="Z4464">
        <v>156.99010819165397</v>
      </c>
      <c r="AA4464">
        <v>37.019611258934006</v>
      </c>
      <c r="AB4464">
        <v>4.8150111026174809</v>
      </c>
      <c r="AC4464">
        <v>-43.421652662385092</v>
      </c>
    </row>
    <row r="4465" spans="1:29">
      <c r="A4465">
        <v>13</v>
      </c>
      <c r="B4465">
        <v>125</v>
      </c>
      <c r="C4465">
        <v>2011</v>
      </c>
      <c r="D4465">
        <v>99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999</v>
      </c>
      <c r="K4465">
        <v>99</v>
      </c>
      <c r="L4465">
        <v>99</v>
      </c>
      <c r="M4465">
        <v>99</v>
      </c>
      <c r="N4465">
        <v>99</v>
      </c>
      <c r="O4465">
        <v>11</v>
      </c>
      <c r="P4465">
        <v>9999</v>
      </c>
      <c r="Q4465">
        <v>464</v>
      </c>
      <c r="R4465">
        <v>14181</v>
      </c>
      <c r="S4465">
        <v>14151</v>
      </c>
      <c r="T4465">
        <v>33.037461559966452</v>
      </c>
      <c r="U4465">
        <v>32.926049262046583</v>
      </c>
      <c r="V4465">
        <v>16.709329384387559</v>
      </c>
      <c r="W4465">
        <v>58.789484842060624</v>
      </c>
      <c r="X4465">
        <v>155.11972094564737</v>
      </c>
      <c r="Y4465">
        <v>142.92249488752597</v>
      </c>
      <c r="Z4465">
        <v>143.2254893647096</v>
      </c>
      <c r="AA4465">
        <v>31.679897539806682</v>
      </c>
      <c r="AB4465">
        <v>4.1421620635828669</v>
      </c>
      <c r="AC4465">
        <v>-35.141124367089056</v>
      </c>
    </row>
    <row r="4466" spans="1:29">
      <c r="A4466">
        <v>13</v>
      </c>
      <c r="B4466">
        <v>126</v>
      </c>
      <c r="C4466">
        <v>2011</v>
      </c>
      <c r="D4466">
        <v>99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999</v>
      </c>
      <c r="K4466">
        <v>99</v>
      </c>
      <c r="L4466">
        <v>99</v>
      </c>
      <c r="M4466">
        <v>99</v>
      </c>
      <c r="N4466">
        <v>99</v>
      </c>
      <c r="O4466">
        <v>14</v>
      </c>
      <c r="P4466">
        <v>9999</v>
      </c>
      <c r="Q4466">
        <v>104</v>
      </c>
      <c r="R4466">
        <v>1540</v>
      </c>
      <c r="S4466">
        <v>1534</v>
      </c>
      <c r="T4466">
        <v>3.5877364644487946</v>
      </c>
      <c r="U4466">
        <v>3.6579948644474962</v>
      </c>
      <c r="V4466">
        <v>16.067532467532462</v>
      </c>
      <c r="W4466">
        <v>58.672099087353317</v>
      </c>
      <c r="X4466">
        <v>159.12664799988764</v>
      </c>
      <c r="Y4466">
        <v>146.21441558441578</v>
      </c>
      <c r="Z4466">
        <v>146.7863102998698</v>
      </c>
      <c r="AA4466">
        <v>31.57941307550044</v>
      </c>
      <c r="AB4466">
        <v>5.2779377615649992</v>
      </c>
      <c r="AC4466">
        <v>-44.458343195725433</v>
      </c>
    </row>
    <row r="4467" spans="1:29">
      <c r="A4467">
        <v>13</v>
      </c>
      <c r="B4467">
        <v>127</v>
      </c>
      <c r="C4467">
        <v>2011</v>
      </c>
      <c r="D4467">
        <v>99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999</v>
      </c>
      <c r="K4467">
        <v>99</v>
      </c>
      <c r="L4467">
        <v>99</v>
      </c>
      <c r="M4467">
        <v>99</v>
      </c>
      <c r="N4467">
        <v>99</v>
      </c>
      <c r="O4467">
        <v>15</v>
      </c>
      <c r="P4467">
        <v>9999</v>
      </c>
      <c r="Q4467">
        <v>32</v>
      </c>
      <c r="R4467">
        <v>870</v>
      </c>
      <c r="S4467">
        <v>868</v>
      </c>
      <c r="T4467">
        <v>2.0268381325132796</v>
      </c>
      <c r="U4467">
        <v>1.9411561305956713</v>
      </c>
      <c r="V4467">
        <v>18.25977011494253</v>
      </c>
      <c r="W4467">
        <v>61.054147465437801</v>
      </c>
      <c r="X4467">
        <v>149.21208951320631</v>
      </c>
      <c r="Y4467">
        <v>137.34379310344841</v>
      </c>
      <c r="Z4467">
        <v>137.66025345622131</v>
      </c>
      <c r="AA4467">
        <v>33.747510212722958</v>
      </c>
      <c r="AB4467">
        <v>4.4556771466744678</v>
      </c>
      <c r="AC4467">
        <v>-58.155808945699583</v>
      </c>
    </row>
    <row r="4468" spans="1:29">
      <c r="A4468">
        <v>13</v>
      </c>
      <c r="B4468">
        <v>128</v>
      </c>
      <c r="C4468">
        <v>2011</v>
      </c>
      <c r="D4468">
        <v>99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999</v>
      </c>
      <c r="K4468">
        <v>99</v>
      </c>
      <c r="L4468">
        <v>99</v>
      </c>
      <c r="M4468">
        <v>99</v>
      </c>
      <c r="N4468">
        <v>99</v>
      </c>
      <c r="O4468">
        <v>16</v>
      </c>
      <c r="P4468">
        <v>9999</v>
      </c>
      <c r="Q4468">
        <v>209</v>
      </c>
      <c r="R4468">
        <v>992</v>
      </c>
      <c r="S4468">
        <v>990</v>
      </c>
      <c r="T4468">
        <v>2.3110614108657157</v>
      </c>
      <c r="U4468">
        <v>1.8549983008135864</v>
      </c>
      <c r="V4468">
        <v>15.665322580645158</v>
      </c>
      <c r="W4468">
        <v>58.682828282828275</v>
      </c>
      <c r="X4468">
        <v>124.907166323</v>
      </c>
      <c r="Y4468">
        <v>115.1064516129032</v>
      </c>
      <c r="Z4468">
        <v>115.33898989898988</v>
      </c>
      <c r="AA4468">
        <v>10.664326210556084</v>
      </c>
      <c r="AB4468">
        <v>3.6683753705696991</v>
      </c>
      <c r="AC4468">
        <v>-26.824630688447755</v>
      </c>
    </row>
    <row r="4469" spans="1:29">
      <c r="A4469">
        <v>13</v>
      </c>
      <c r="B4469">
        <v>129</v>
      </c>
      <c r="C4469">
        <v>2011</v>
      </c>
      <c r="D4469">
        <v>99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999</v>
      </c>
      <c r="K4469">
        <v>99</v>
      </c>
      <c r="L4469">
        <v>99</v>
      </c>
      <c r="M4469">
        <v>99</v>
      </c>
      <c r="N4469">
        <v>99</v>
      </c>
      <c r="O4469">
        <v>18</v>
      </c>
      <c r="P4469">
        <v>9999</v>
      </c>
      <c r="Q4469">
        <v>94</v>
      </c>
      <c r="R4469">
        <v>3699</v>
      </c>
      <c r="S4469">
        <v>3685</v>
      </c>
      <c r="T4469">
        <v>8.6175566116857691</v>
      </c>
      <c r="U4469">
        <v>8.7406032304508816</v>
      </c>
      <c r="V4469">
        <v>15.745066234117328</v>
      </c>
      <c r="W4469">
        <v>58.115603799185905</v>
      </c>
      <c r="X4469">
        <v>158.2100137163367</v>
      </c>
      <c r="Y4469">
        <v>145.45374155177049</v>
      </c>
      <c r="Z4469">
        <v>146.00634735413817</v>
      </c>
      <c r="AA4469">
        <v>32.040289585976524</v>
      </c>
      <c r="AB4469">
        <v>4.6507539483477407</v>
      </c>
      <c r="AC4469">
        <v>-47.262741107240686</v>
      </c>
    </row>
    <row r="4470" spans="1:29">
      <c r="A4470">
        <v>13</v>
      </c>
      <c r="B4470">
        <v>130</v>
      </c>
      <c r="C4470">
        <v>2011</v>
      </c>
      <c r="D4470">
        <v>99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999</v>
      </c>
      <c r="K4470">
        <v>99</v>
      </c>
      <c r="L4470">
        <v>99</v>
      </c>
      <c r="M4470">
        <v>99</v>
      </c>
      <c r="N4470">
        <v>99</v>
      </c>
      <c r="O4470">
        <v>54</v>
      </c>
      <c r="P4470">
        <v>9999</v>
      </c>
      <c r="Q4470">
        <v>28</v>
      </c>
      <c r="R4470">
        <v>461</v>
      </c>
      <c r="S4470">
        <v>459</v>
      </c>
      <c r="T4470">
        <v>1.0739912403317491</v>
      </c>
      <c r="U4470">
        <v>1.1839419564829785</v>
      </c>
      <c r="V4470">
        <v>15.841648590021697</v>
      </c>
      <c r="W4470">
        <v>57.505446623093682</v>
      </c>
      <c r="X4470">
        <v>172.14520226649401</v>
      </c>
      <c r="Y4470">
        <v>158.08741865509751</v>
      </c>
      <c r="Z4470">
        <v>158.77625272331142</v>
      </c>
      <c r="AA4470">
        <v>37.266826006496494</v>
      </c>
      <c r="AB4470">
        <v>5.3810642708704108</v>
      </c>
      <c r="AC4470">
        <v>-65.572887380295597</v>
      </c>
    </row>
    <row r="4471" spans="1:29">
      <c r="A4471">
        <v>13</v>
      </c>
      <c r="B4471">
        <v>131</v>
      </c>
      <c r="C4471">
        <v>2010</v>
      </c>
      <c r="D4471">
        <v>99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999</v>
      </c>
      <c r="K4471">
        <v>99</v>
      </c>
      <c r="L4471">
        <v>99</v>
      </c>
      <c r="M4471">
        <v>99</v>
      </c>
      <c r="N4471">
        <v>99</v>
      </c>
      <c r="O4471">
        <v>1</v>
      </c>
      <c r="P4471">
        <v>9999</v>
      </c>
      <c r="Q4471">
        <v>219</v>
      </c>
      <c r="R4471">
        <v>6067</v>
      </c>
      <c r="S4471">
        <v>6052</v>
      </c>
      <c r="T4471">
        <v>14.297160362907977</v>
      </c>
      <c r="U4471">
        <v>14.566102625588655</v>
      </c>
      <c r="V4471">
        <v>15.162188890720293</v>
      </c>
      <c r="W4471">
        <v>59.151685393258418</v>
      </c>
      <c r="X4471">
        <v>159.04558718720764</v>
      </c>
      <c r="Y4471">
        <v>146.51130707103965</v>
      </c>
      <c r="Z4471">
        <v>146.87443820224678</v>
      </c>
      <c r="AA4471">
        <v>33.00113948740367</v>
      </c>
      <c r="AB4471">
        <v>4.1345663134476469</v>
      </c>
      <c r="AC4471">
        <v>-34.298287857544715</v>
      </c>
    </row>
    <row r="4472" spans="1:29">
      <c r="A4472">
        <v>13</v>
      </c>
      <c r="B4472">
        <v>132</v>
      </c>
      <c r="C4472">
        <v>2010</v>
      </c>
      <c r="D4472">
        <v>99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999</v>
      </c>
      <c r="K4472">
        <v>99</v>
      </c>
      <c r="L4472">
        <v>99</v>
      </c>
      <c r="M4472">
        <v>99</v>
      </c>
      <c r="N4472">
        <v>99</v>
      </c>
      <c r="O4472">
        <v>4</v>
      </c>
      <c r="P4472">
        <v>9999</v>
      </c>
      <c r="Q4472">
        <v>284</v>
      </c>
      <c r="R4472">
        <v>8656</v>
      </c>
      <c r="S4472">
        <v>8638</v>
      </c>
      <c r="T4472">
        <v>20.398256156474609</v>
      </c>
      <c r="U4472">
        <v>20.199917656540705</v>
      </c>
      <c r="V4472">
        <v>14.9827865064695</v>
      </c>
      <c r="W4472">
        <v>59.312456587172967</v>
      </c>
      <c r="X4472">
        <v>154.58766569272052</v>
      </c>
      <c r="Y4472">
        <v>142.40791358595189</v>
      </c>
      <c r="Z4472">
        <v>142.70466543181297</v>
      </c>
      <c r="AA4472">
        <v>31.820676972375622</v>
      </c>
      <c r="AB4472">
        <v>4.3506802430605962</v>
      </c>
      <c r="AC4472">
        <v>-37.627571081449808</v>
      </c>
    </row>
    <row r="4473" spans="1:29">
      <c r="A4473">
        <v>13</v>
      </c>
      <c r="B4473">
        <v>133</v>
      </c>
      <c r="C4473">
        <v>2010</v>
      </c>
      <c r="D4473">
        <v>99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999</v>
      </c>
      <c r="K4473">
        <v>99</v>
      </c>
      <c r="L4473">
        <v>99</v>
      </c>
      <c r="M4473">
        <v>99</v>
      </c>
      <c r="N4473">
        <v>99</v>
      </c>
      <c r="O4473">
        <v>8</v>
      </c>
      <c r="P4473">
        <v>9999</v>
      </c>
      <c r="Q4473">
        <v>142</v>
      </c>
      <c r="R4473">
        <v>5054</v>
      </c>
      <c r="S4473">
        <v>5052</v>
      </c>
      <c r="T4473">
        <v>11.909979969364912</v>
      </c>
      <c r="U4473">
        <v>12.148237097989671</v>
      </c>
      <c r="V4473">
        <v>14.326671943015439</v>
      </c>
      <c r="W4473">
        <v>57.918448139350758</v>
      </c>
      <c r="X4473">
        <v>158.96763491668125</v>
      </c>
      <c r="Y4473">
        <v>146.6830035615354</v>
      </c>
      <c r="Z4473">
        <v>146.7410728424386</v>
      </c>
      <c r="AA4473">
        <v>32.569729288275852</v>
      </c>
      <c r="AB4473">
        <v>5.0490939082200486</v>
      </c>
      <c r="AC4473">
        <v>-45.493152030463683</v>
      </c>
    </row>
    <row r="4474" spans="1:29">
      <c r="A4474">
        <v>13</v>
      </c>
      <c r="B4474">
        <v>134</v>
      </c>
      <c r="C4474">
        <v>2010</v>
      </c>
      <c r="D4474">
        <v>99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999</v>
      </c>
      <c r="K4474">
        <v>99</v>
      </c>
      <c r="L4474">
        <v>99</v>
      </c>
      <c r="M4474">
        <v>99</v>
      </c>
      <c r="N4474">
        <v>99</v>
      </c>
      <c r="O4474">
        <v>9</v>
      </c>
      <c r="P4474">
        <v>9999</v>
      </c>
      <c r="Q4474">
        <v>28</v>
      </c>
      <c r="R4474">
        <v>655</v>
      </c>
      <c r="S4474">
        <v>650</v>
      </c>
      <c r="T4474">
        <v>1.5435371745021798</v>
      </c>
      <c r="U4474">
        <v>1.6179347421587478</v>
      </c>
      <c r="V4474">
        <v>14.27022900763359</v>
      </c>
      <c r="W4474">
        <v>57.652307692307694</v>
      </c>
      <c r="X4474">
        <v>164.31219141035277</v>
      </c>
      <c r="Y4474">
        <v>150.73755725190821</v>
      </c>
      <c r="Z4474">
        <v>151.89707692307675</v>
      </c>
      <c r="AA4474">
        <v>34.079856997853007</v>
      </c>
      <c r="AB4474">
        <v>5.0792824354599029</v>
      </c>
      <c r="AC4474">
        <v>-51.600988079319379</v>
      </c>
    </row>
    <row r="4475" spans="1:29">
      <c r="A4475">
        <v>13</v>
      </c>
      <c r="B4475">
        <v>135</v>
      </c>
      <c r="C4475">
        <v>2010</v>
      </c>
      <c r="D4475">
        <v>99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999</v>
      </c>
      <c r="K4475">
        <v>99</v>
      </c>
      <c r="L4475">
        <v>99</v>
      </c>
      <c r="M4475">
        <v>99</v>
      </c>
      <c r="N4475">
        <v>99</v>
      </c>
      <c r="O4475">
        <v>11</v>
      </c>
      <c r="P4475">
        <v>9999</v>
      </c>
      <c r="Q4475">
        <v>471</v>
      </c>
      <c r="R4475">
        <v>13352</v>
      </c>
      <c r="S4475">
        <v>13277</v>
      </c>
      <c r="T4475">
        <v>31.464592906798643</v>
      </c>
      <c r="U4475">
        <v>31.120819441682443</v>
      </c>
      <c r="V4475">
        <v>14.337028160575196</v>
      </c>
      <c r="W4475">
        <v>57.573021013783205</v>
      </c>
      <c r="X4475">
        <v>154.7778235064622</v>
      </c>
      <c r="Y4475">
        <v>142.23499850209663</v>
      </c>
      <c r="Z4475">
        <v>143.03846501468661</v>
      </c>
      <c r="AA4475">
        <v>31.095553940639821</v>
      </c>
      <c r="AB4475">
        <v>4.4253446461732109</v>
      </c>
      <c r="AC4475">
        <v>-39.999950239716064</v>
      </c>
    </row>
    <row r="4476" spans="1:29">
      <c r="A4476">
        <v>13</v>
      </c>
      <c r="B4476">
        <v>136</v>
      </c>
      <c r="C4476">
        <v>2010</v>
      </c>
      <c r="D4476">
        <v>99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999</v>
      </c>
      <c r="K4476">
        <v>99</v>
      </c>
      <c r="L4476">
        <v>99</v>
      </c>
      <c r="M4476">
        <v>99</v>
      </c>
      <c r="N4476">
        <v>99</v>
      </c>
      <c r="O4476">
        <v>14</v>
      </c>
      <c r="P4476">
        <v>9999</v>
      </c>
      <c r="Q4476">
        <v>103</v>
      </c>
      <c r="R4476">
        <v>1453</v>
      </c>
      <c r="S4476">
        <v>1448</v>
      </c>
      <c r="T4476">
        <v>3.4240603275597974</v>
      </c>
      <c r="U4476">
        <v>3.5174334008431605</v>
      </c>
      <c r="V4476">
        <v>14.316586373021337</v>
      </c>
      <c r="W4476">
        <v>58.111878453038678</v>
      </c>
      <c r="X4476">
        <v>160.56062139153923</v>
      </c>
      <c r="Y4476">
        <v>147.72773571920155</v>
      </c>
      <c r="Z4476">
        <v>148.23784530386729</v>
      </c>
      <c r="AA4476">
        <v>31.792409858944524</v>
      </c>
      <c r="AB4476">
        <v>5.1526340747115604</v>
      </c>
      <c r="AC4476">
        <v>-39.211176934031549</v>
      </c>
    </row>
    <row r="4477" spans="1:29">
      <c r="A4477">
        <v>13</v>
      </c>
      <c r="B4477">
        <v>137</v>
      </c>
      <c r="C4477">
        <v>2010</v>
      </c>
      <c r="D4477">
        <v>99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999</v>
      </c>
      <c r="K4477">
        <v>99</v>
      </c>
      <c r="L4477">
        <v>99</v>
      </c>
      <c r="M4477">
        <v>99</v>
      </c>
      <c r="N4477">
        <v>99</v>
      </c>
      <c r="O4477">
        <v>15</v>
      </c>
      <c r="P4477">
        <v>9999</v>
      </c>
      <c r="Q4477">
        <v>33</v>
      </c>
      <c r="R4477">
        <v>940</v>
      </c>
      <c r="S4477">
        <v>938</v>
      </c>
      <c r="T4477">
        <v>2.2151525863084718</v>
      </c>
      <c r="U4477">
        <v>2.1972758272389501</v>
      </c>
      <c r="V4477">
        <v>14.638297872340427</v>
      </c>
      <c r="W4477">
        <v>59.534115138592753</v>
      </c>
      <c r="X4477">
        <v>154.81593324266396</v>
      </c>
      <c r="Y4477">
        <v>142.64563829787227</v>
      </c>
      <c r="Z4477">
        <v>142.94978678038379</v>
      </c>
      <c r="AA4477">
        <v>35.130770094281011</v>
      </c>
      <c r="AB4477">
        <v>5.0922626531998283</v>
      </c>
      <c r="AC4477">
        <v>-57.347003526606549</v>
      </c>
    </row>
    <row r="4478" spans="1:29">
      <c r="A4478">
        <v>13</v>
      </c>
      <c r="B4478">
        <v>138</v>
      </c>
      <c r="C4478">
        <v>2010</v>
      </c>
      <c r="D4478">
        <v>99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999</v>
      </c>
      <c r="K4478">
        <v>99</v>
      </c>
      <c r="L4478">
        <v>99</v>
      </c>
      <c r="M4478">
        <v>99</v>
      </c>
      <c r="N4478">
        <v>99</v>
      </c>
      <c r="O4478">
        <v>16</v>
      </c>
      <c r="P4478">
        <v>9999</v>
      </c>
      <c r="Q4478">
        <v>258</v>
      </c>
      <c r="R4478">
        <v>2364</v>
      </c>
      <c r="S4478">
        <v>2363</v>
      </c>
      <c r="T4478">
        <v>5.5708731000353477</v>
      </c>
      <c r="U4478">
        <v>5.360508500415162</v>
      </c>
      <c r="V4478">
        <v>15.438663282571911</v>
      </c>
      <c r="W4478">
        <v>57.686838764282705</v>
      </c>
      <c r="X4478">
        <v>149.9657190834711</v>
      </c>
      <c r="Y4478">
        <v>138.37584602368844</v>
      </c>
      <c r="Z4478">
        <v>138.43440541684276</v>
      </c>
      <c r="AA4478">
        <v>32.616197259539526</v>
      </c>
      <c r="AB4478">
        <v>4.9512332205611491</v>
      </c>
      <c r="AC4478">
        <v>-53.97800339317304</v>
      </c>
    </row>
    <row r="4479" spans="1:29">
      <c r="A4479">
        <v>13</v>
      </c>
      <c r="B4479">
        <v>139</v>
      </c>
      <c r="C4479">
        <v>2010</v>
      </c>
      <c r="D4479">
        <v>99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999</v>
      </c>
      <c r="K4479">
        <v>99</v>
      </c>
      <c r="L4479">
        <v>99</v>
      </c>
      <c r="M4479">
        <v>99</v>
      </c>
      <c r="N4479">
        <v>99</v>
      </c>
      <c r="O4479">
        <v>18</v>
      </c>
      <c r="P4479">
        <v>9999</v>
      </c>
      <c r="Q4479">
        <v>93</v>
      </c>
      <c r="R4479">
        <v>3448</v>
      </c>
      <c r="S4479">
        <v>3440</v>
      </c>
      <c r="T4479">
        <v>8.1253682102038436</v>
      </c>
      <c r="U4479">
        <v>8.1208362891096577</v>
      </c>
      <c r="V4479">
        <v>14.643271461716939</v>
      </c>
      <c r="W4479">
        <v>58.370058139534898</v>
      </c>
      <c r="X4479">
        <v>156.07435842971461</v>
      </c>
      <c r="Y4479">
        <v>143.72597737819049</v>
      </c>
      <c r="Z4479">
        <v>144.06022383720961</v>
      </c>
      <c r="AA4479">
        <v>35.409619777252743</v>
      </c>
      <c r="AB4479">
        <v>4.4198257091140514</v>
      </c>
      <c r="AC4479">
        <v>-41.843351402917619</v>
      </c>
    </row>
    <row r="4480" spans="1:29">
      <c r="A4480">
        <v>13</v>
      </c>
      <c r="B4480">
        <v>140</v>
      </c>
      <c r="C4480">
        <v>2010</v>
      </c>
      <c r="D4480">
        <v>99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999</v>
      </c>
      <c r="K4480">
        <v>99</v>
      </c>
      <c r="L4480">
        <v>99</v>
      </c>
      <c r="M4480">
        <v>99</v>
      </c>
      <c r="N4480">
        <v>99</v>
      </c>
      <c r="O4480">
        <v>54</v>
      </c>
      <c r="P4480">
        <v>9999</v>
      </c>
      <c r="Q4480">
        <v>26</v>
      </c>
      <c r="R4480">
        <v>446</v>
      </c>
      <c r="S4480">
        <v>446</v>
      </c>
      <c r="T4480">
        <v>1.0510192058442323</v>
      </c>
      <c r="U4480">
        <v>1.1509344184328389</v>
      </c>
      <c r="V4480">
        <v>13.428251121076229</v>
      </c>
      <c r="W4480">
        <v>56.706278026905849</v>
      </c>
      <c r="X4480">
        <v>170.61444208542039</v>
      </c>
      <c r="Y4480">
        <v>157.47713004484305</v>
      </c>
      <c r="Z4480">
        <v>157.47713004484305</v>
      </c>
      <c r="AA4480">
        <v>32.618797255022486</v>
      </c>
      <c r="AB4480">
        <v>5.308534971724244</v>
      </c>
      <c r="AC4480">
        <v>-47.821342806473375</v>
      </c>
    </row>
    <row r="4481" spans="1:29">
      <c r="A4481">
        <v>13</v>
      </c>
      <c r="B4481">
        <v>141</v>
      </c>
      <c r="C4481">
        <v>2009</v>
      </c>
      <c r="D4481">
        <v>99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999</v>
      </c>
      <c r="K4481">
        <v>99</v>
      </c>
      <c r="L4481">
        <v>99</v>
      </c>
      <c r="M4481">
        <v>99</v>
      </c>
      <c r="N4481">
        <v>99</v>
      </c>
      <c r="O4481">
        <v>1</v>
      </c>
      <c r="P4481">
        <v>9999</v>
      </c>
      <c r="Q4481">
        <v>226</v>
      </c>
      <c r="R4481">
        <v>5933</v>
      </c>
      <c r="S4481">
        <v>5912</v>
      </c>
      <c r="T4481">
        <v>13.463895066491171</v>
      </c>
      <c r="U4481">
        <v>13.640040242170976</v>
      </c>
      <c r="V4481">
        <v>15.532277094218777</v>
      </c>
      <c r="W4481">
        <v>57.766914749661694</v>
      </c>
      <c r="X4481">
        <v>159.36814471603151</v>
      </c>
      <c r="Y4481">
        <v>146.66039103320412</v>
      </c>
      <c r="Z4481">
        <v>147.18134303112316</v>
      </c>
      <c r="AA4481">
        <v>33.116980945601163</v>
      </c>
      <c r="AB4481">
        <v>4.320835862607634</v>
      </c>
      <c r="AC4481">
        <v>-44.049404937040151</v>
      </c>
    </row>
    <row r="4482" spans="1:29">
      <c r="A4482">
        <v>13</v>
      </c>
      <c r="B4482">
        <v>142</v>
      </c>
      <c r="C4482">
        <v>2009</v>
      </c>
      <c r="D4482">
        <v>99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999</v>
      </c>
      <c r="K4482">
        <v>99</v>
      </c>
      <c r="L4482">
        <v>99</v>
      </c>
      <c r="M4482">
        <v>99</v>
      </c>
      <c r="N4482">
        <v>99</v>
      </c>
      <c r="O4482">
        <v>4</v>
      </c>
      <c r="P4482">
        <v>9999</v>
      </c>
      <c r="Q4482">
        <v>313</v>
      </c>
      <c r="R4482">
        <v>10759</v>
      </c>
      <c r="S4482">
        <v>10733</v>
      </c>
      <c r="T4482">
        <v>24.41564925339264</v>
      </c>
      <c r="U4482">
        <v>23.540401852052803</v>
      </c>
      <c r="V4482">
        <v>15.420856956966261</v>
      </c>
      <c r="W4482">
        <v>57.892015279977642</v>
      </c>
      <c r="X4482">
        <v>151.56719809372197</v>
      </c>
      <c r="Y4482">
        <v>139.57688446881679</v>
      </c>
      <c r="Z4482">
        <v>139.91500046585296</v>
      </c>
      <c r="AA4482">
        <v>30.745634810517707</v>
      </c>
      <c r="AB4482">
        <v>4.5077430170692958</v>
      </c>
      <c r="AC4482">
        <v>-26.987022380667881</v>
      </c>
    </row>
    <row r="4483" spans="1:29">
      <c r="A4483">
        <v>13</v>
      </c>
      <c r="B4483">
        <v>143</v>
      </c>
      <c r="C4483">
        <v>2009</v>
      </c>
      <c r="D4483">
        <v>99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999</v>
      </c>
      <c r="K4483">
        <v>99</v>
      </c>
      <c r="L4483">
        <v>99</v>
      </c>
      <c r="M4483">
        <v>99</v>
      </c>
      <c r="N4483">
        <v>99</v>
      </c>
      <c r="O4483">
        <v>8</v>
      </c>
      <c r="P4483">
        <v>9999</v>
      </c>
      <c r="Q4483">
        <v>146</v>
      </c>
      <c r="R4483">
        <v>5209</v>
      </c>
      <c r="S4483">
        <v>5207</v>
      </c>
      <c r="T4483">
        <v>11.82090500612717</v>
      </c>
      <c r="U4483">
        <v>12.11085153976906</v>
      </c>
      <c r="V4483">
        <v>14.576694183144555</v>
      </c>
      <c r="W4483">
        <v>56.363741117726121</v>
      </c>
      <c r="X4483">
        <v>160.75502292369629</v>
      </c>
      <c r="Y4483">
        <v>148.31731618352859</v>
      </c>
      <c r="Z4483">
        <v>148.37428461686204</v>
      </c>
      <c r="AA4483">
        <v>33.139356766717746</v>
      </c>
      <c r="AB4483">
        <v>5.3131814502880559</v>
      </c>
      <c r="AC4483">
        <v>-43.124328968117069</v>
      </c>
    </row>
    <row r="4484" spans="1:29">
      <c r="A4484">
        <v>13</v>
      </c>
      <c r="B4484">
        <v>144</v>
      </c>
      <c r="C4484">
        <v>2009</v>
      </c>
      <c r="D4484">
        <v>99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999</v>
      </c>
      <c r="K4484">
        <v>99</v>
      </c>
      <c r="L4484">
        <v>99</v>
      </c>
      <c r="M4484">
        <v>99</v>
      </c>
      <c r="N4484">
        <v>99</v>
      </c>
      <c r="O4484">
        <v>9</v>
      </c>
      <c r="P4484">
        <v>9999</v>
      </c>
      <c r="Q4484">
        <v>32</v>
      </c>
      <c r="R4484">
        <v>713</v>
      </c>
      <c r="S4484">
        <v>713</v>
      </c>
      <c r="T4484">
        <v>1.6180275041982479</v>
      </c>
      <c r="U4484">
        <v>1.7024873080858469</v>
      </c>
      <c r="V4484">
        <v>15.385694249649372</v>
      </c>
      <c r="W4484">
        <v>57.534361851332406</v>
      </c>
      <c r="X4484">
        <v>165.03048933367171</v>
      </c>
      <c r="Y4484">
        <v>152.32314165497911</v>
      </c>
      <c r="Z4484">
        <v>152.32314165497911</v>
      </c>
      <c r="AA4484">
        <v>34.576374153415877</v>
      </c>
      <c r="AB4484">
        <v>5.2290332192130196</v>
      </c>
      <c r="AC4484">
        <v>-53.234055574589846</v>
      </c>
    </row>
    <row r="4485" spans="1:29">
      <c r="A4485">
        <v>13</v>
      </c>
      <c r="B4485">
        <v>145</v>
      </c>
      <c r="C4485">
        <v>2009</v>
      </c>
      <c r="D4485">
        <v>99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999</v>
      </c>
      <c r="K4485">
        <v>99</v>
      </c>
      <c r="L4485">
        <v>99</v>
      </c>
      <c r="M4485">
        <v>99</v>
      </c>
      <c r="N4485">
        <v>99</v>
      </c>
      <c r="O4485">
        <v>11</v>
      </c>
      <c r="P4485">
        <v>9999</v>
      </c>
      <c r="Q4485">
        <v>452</v>
      </c>
      <c r="R4485">
        <v>12878</v>
      </c>
      <c r="S4485">
        <v>12831</v>
      </c>
      <c r="T4485">
        <v>29.224345300231477</v>
      </c>
      <c r="U4485">
        <v>29.33403075811982</v>
      </c>
      <c r="V4485">
        <v>15.591163224103123</v>
      </c>
      <c r="W4485">
        <v>56.8813810303172</v>
      </c>
      <c r="X4485">
        <v>157.93211969921171</v>
      </c>
      <c r="Y4485">
        <v>145.30978412797049</v>
      </c>
      <c r="Z4485">
        <v>145.84205439950151</v>
      </c>
      <c r="AA4485">
        <v>32.228723430171392</v>
      </c>
      <c r="AB4485">
        <v>4.8942321216715392</v>
      </c>
      <c r="AC4485">
        <v>-49.252068296329888</v>
      </c>
    </row>
    <row r="4486" spans="1:29">
      <c r="A4486">
        <v>13</v>
      </c>
      <c r="B4486">
        <v>146</v>
      </c>
      <c r="C4486">
        <v>2009</v>
      </c>
      <c r="D4486">
        <v>99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999</v>
      </c>
      <c r="K4486">
        <v>99</v>
      </c>
      <c r="L4486">
        <v>99</v>
      </c>
      <c r="M4486">
        <v>99</v>
      </c>
      <c r="N4486">
        <v>99</v>
      </c>
      <c r="O4486">
        <v>14</v>
      </c>
      <c r="P4486">
        <v>9999</v>
      </c>
      <c r="Q4486">
        <v>106</v>
      </c>
      <c r="R4486">
        <v>1535</v>
      </c>
      <c r="S4486">
        <v>1523</v>
      </c>
      <c r="T4486">
        <v>3.4834112467662135</v>
      </c>
      <c r="U4486">
        <v>3.5777073271033593</v>
      </c>
      <c r="V4486">
        <v>15.817589576547228</v>
      </c>
      <c r="W4486">
        <v>57.485883125410382</v>
      </c>
      <c r="X4486">
        <v>162.3197970080569</v>
      </c>
      <c r="Y4486">
        <v>148.68527687296421</v>
      </c>
      <c r="Z4486">
        <v>149.85679579776763</v>
      </c>
      <c r="AA4486">
        <v>33.23888601880607</v>
      </c>
      <c r="AB4486">
        <v>5.4397220058066811</v>
      </c>
      <c r="AC4486">
        <v>-50.135446894995837</v>
      </c>
    </row>
    <row r="4487" spans="1:29">
      <c r="A4487">
        <v>13</v>
      </c>
      <c r="B4487">
        <v>147</v>
      </c>
      <c r="C4487">
        <v>2009</v>
      </c>
      <c r="D4487">
        <v>99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999</v>
      </c>
      <c r="K4487">
        <v>99</v>
      </c>
      <c r="L4487">
        <v>99</v>
      </c>
      <c r="M4487">
        <v>99</v>
      </c>
      <c r="N4487">
        <v>99</v>
      </c>
      <c r="O4487">
        <v>15</v>
      </c>
      <c r="P4487">
        <v>9999</v>
      </c>
      <c r="Q4487">
        <v>35</v>
      </c>
      <c r="R4487">
        <v>793</v>
      </c>
      <c r="S4487">
        <v>788</v>
      </c>
      <c r="T4487">
        <v>1.799573367221895</v>
      </c>
      <c r="U4487">
        <v>1.8164829653687595</v>
      </c>
      <c r="V4487">
        <v>17.264817150063049</v>
      </c>
      <c r="W4487">
        <v>58.596446700507606</v>
      </c>
      <c r="X4487">
        <v>159.0912630697367</v>
      </c>
      <c r="Y4487">
        <v>146.12673392181577</v>
      </c>
      <c r="Z4487">
        <v>147.05393401015226</v>
      </c>
      <c r="AA4487">
        <v>36.589789736345637</v>
      </c>
      <c r="AB4487">
        <v>5.2478748479501958</v>
      </c>
      <c r="AC4487">
        <v>-65.13482391161098</v>
      </c>
    </row>
    <row r="4488" spans="1:29">
      <c r="A4488">
        <v>13</v>
      </c>
      <c r="B4488">
        <v>148</v>
      </c>
      <c r="C4488">
        <v>2009</v>
      </c>
      <c r="D4488">
        <v>99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999</v>
      </c>
      <c r="K4488">
        <v>99</v>
      </c>
      <c r="L4488">
        <v>99</v>
      </c>
      <c r="M4488">
        <v>99</v>
      </c>
      <c r="N4488">
        <v>99</v>
      </c>
      <c r="O4488">
        <v>16</v>
      </c>
      <c r="P4488">
        <v>9999</v>
      </c>
      <c r="Q4488">
        <v>224</v>
      </c>
      <c r="R4488">
        <v>3164</v>
      </c>
      <c r="S4488">
        <v>3141</v>
      </c>
      <c r="T4488">
        <v>7.1801388825852142</v>
      </c>
      <c r="U4488">
        <v>6.9300161095030415</v>
      </c>
      <c r="V4488">
        <v>16.578697850821744</v>
      </c>
      <c r="W4488">
        <v>57.305635148042008</v>
      </c>
      <c r="X4488">
        <v>152.1714014515959</v>
      </c>
      <c r="Y4488">
        <v>139.72345132743359</v>
      </c>
      <c r="Z4488">
        <v>140.74657752308181</v>
      </c>
      <c r="AA4488">
        <v>31.931911283240193</v>
      </c>
      <c r="AB4488">
        <v>4.7004707662477072</v>
      </c>
      <c r="AC4488">
        <v>-51.743264336523922</v>
      </c>
    </row>
    <row r="4489" spans="1:29">
      <c r="A4489">
        <v>13</v>
      </c>
      <c r="B4489">
        <v>149</v>
      </c>
      <c r="C4489">
        <v>2009</v>
      </c>
      <c r="D4489">
        <v>99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999</v>
      </c>
      <c r="K4489">
        <v>99</v>
      </c>
      <c r="L4489">
        <v>99</v>
      </c>
      <c r="M4489">
        <v>99</v>
      </c>
      <c r="N4489">
        <v>99</v>
      </c>
      <c r="O4489">
        <v>18</v>
      </c>
      <c r="P4489">
        <v>9999</v>
      </c>
      <c r="Q4489">
        <v>93</v>
      </c>
      <c r="R4489">
        <v>2599</v>
      </c>
      <c r="S4489">
        <v>2599</v>
      </c>
      <c r="T4489">
        <v>5.8979712249807124</v>
      </c>
      <c r="U4489">
        <v>6.1646160244996944</v>
      </c>
      <c r="V4489">
        <v>15.4609465178915</v>
      </c>
      <c r="W4489">
        <v>56.659099653712978</v>
      </c>
      <c r="X4489">
        <v>163.93420754794849</v>
      </c>
      <c r="Y4489">
        <v>151.31127356675643</v>
      </c>
      <c r="Z4489">
        <v>151.31127356675643</v>
      </c>
      <c r="AA4489">
        <v>34.058960712323369</v>
      </c>
      <c r="AB4489">
        <v>4.9618770687201392</v>
      </c>
      <c r="AC4489">
        <v>-54.762156892689909</v>
      </c>
    </row>
    <row r="4490" spans="1:29">
      <c r="A4490">
        <v>13</v>
      </c>
      <c r="B4490">
        <v>150</v>
      </c>
      <c r="C4490">
        <v>2009</v>
      </c>
      <c r="D4490">
        <v>99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999</v>
      </c>
      <c r="K4490">
        <v>99</v>
      </c>
      <c r="L4490">
        <v>99</v>
      </c>
      <c r="M4490">
        <v>99</v>
      </c>
      <c r="N4490">
        <v>99</v>
      </c>
      <c r="O4490">
        <v>54</v>
      </c>
      <c r="P4490">
        <v>9999</v>
      </c>
      <c r="Q4490">
        <v>35</v>
      </c>
      <c r="R4490">
        <v>483</v>
      </c>
      <c r="S4490">
        <v>483</v>
      </c>
      <c r="T4490">
        <v>1.0960831480052649</v>
      </c>
      <c r="U4490">
        <v>1.1833658733266381</v>
      </c>
      <c r="V4490">
        <v>14.691511387163564</v>
      </c>
      <c r="W4490">
        <v>56.316770186335397</v>
      </c>
      <c r="X4490">
        <v>169.33305518731109</v>
      </c>
      <c r="Y4490">
        <v>156.29440993788825</v>
      </c>
      <c r="Z4490">
        <v>156.29440993788825</v>
      </c>
      <c r="AA4490">
        <v>35.467455554829399</v>
      </c>
      <c r="AB4490">
        <v>5.463322873003241</v>
      </c>
      <c r="AC4490">
        <v>-53.799244860253559</v>
      </c>
    </row>
    <row r="4491" spans="1:29">
      <c r="A4491">
        <v>13</v>
      </c>
      <c r="B4491">
        <v>151</v>
      </c>
      <c r="C4491">
        <v>2008</v>
      </c>
      <c r="D4491">
        <v>99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999</v>
      </c>
      <c r="K4491">
        <v>99</v>
      </c>
      <c r="L4491">
        <v>99</v>
      </c>
      <c r="M4491">
        <v>99</v>
      </c>
      <c r="N4491">
        <v>99</v>
      </c>
      <c r="O4491">
        <v>1</v>
      </c>
      <c r="P4491">
        <v>9999</v>
      </c>
      <c r="Q4491">
        <v>260</v>
      </c>
      <c r="R4491">
        <v>7043</v>
      </c>
      <c r="S4491">
        <v>7017</v>
      </c>
      <c r="T4491">
        <v>16.601452008297191</v>
      </c>
      <c r="U4491">
        <v>16.748332467433556</v>
      </c>
      <c r="V4491">
        <v>15.02385347153202</v>
      </c>
      <c r="W4491">
        <v>56.7411999429956</v>
      </c>
      <c r="X4491">
        <v>159.84107223095836</v>
      </c>
      <c r="Y4491">
        <v>147.12328553173356</v>
      </c>
      <c r="Z4491">
        <v>147.66841955251525</v>
      </c>
      <c r="AA4491">
        <v>33.30484988349528</v>
      </c>
      <c r="AB4491">
        <v>4.1509225551072095</v>
      </c>
      <c r="AC4491">
        <v>-41.188798482670094</v>
      </c>
    </row>
    <row r="4492" spans="1:29">
      <c r="A4492">
        <v>13</v>
      </c>
      <c r="B4492">
        <v>152</v>
      </c>
      <c r="C4492">
        <v>2008</v>
      </c>
      <c r="D4492">
        <v>99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999</v>
      </c>
      <c r="K4492">
        <v>99</v>
      </c>
      <c r="L4492">
        <v>99</v>
      </c>
      <c r="M4492">
        <v>99</v>
      </c>
      <c r="N4492">
        <v>99</v>
      </c>
      <c r="O4492">
        <v>4</v>
      </c>
      <c r="P4492">
        <v>9999</v>
      </c>
      <c r="Q4492">
        <v>333</v>
      </c>
      <c r="R4492">
        <v>10426</v>
      </c>
      <c r="S4492">
        <v>10374</v>
      </c>
      <c r="T4492">
        <v>24.575711861210632</v>
      </c>
      <c r="U4492">
        <v>23.946499694099671</v>
      </c>
      <c r="V4492">
        <v>15.332534049491654</v>
      </c>
      <c r="W4492">
        <v>57.174281858492392</v>
      </c>
      <c r="X4492">
        <v>154.60493486676643</v>
      </c>
      <c r="Y4492">
        <v>142.09927105313588</v>
      </c>
      <c r="Z4492">
        <v>142.81154810102129</v>
      </c>
      <c r="AA4492">
        <v>30.47728767871105</v>
      </c>
      <c r="AB4492">
        <v>4.5365395079865793</v>
      </c>
      <c r="AC4492">
        <v>-32.707588355928557</v>
      </c>
    </row>
    <row r="4493" spans="1:29">
      <c r="A4493">
        <v>13</v>
      </c>
      <c r="B4493">
        <v>153</v>
      </c>
      <c r="C4493">
        <v>2008</v>
      </c>
      <c r="D4493">
        <v>99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999</v>
      </c>
      <c r="K4493">
        <v>99</v>
      </c>
      <c r="L4493">
        <v>99</v>
      </c>
      <c r="M4493">
        <v>99</v>
      </c>
      <c r="N4493">
        <v>99</v>
      </c>
      <c r="O4493">
        <v>8</v>
      </c>
      <c r="P4493">
        <v>9999</v>
      </c>
      <c r="Q4493">
        <v>167</v>
      </c>
      <c r="R4493">
        <v>5254</v>
      </c>
      <c r="S4493">
        <v>5253</v>
      </c>
      <c r="T4493">
        <v>12.384499339996228</v>
      </c>
      <c r="U4493">
        <v>12.682911596258203</v>
      </c>
      <c r="V4493">
        <v>13.9343357441949</v>
      </c>
      <c r="W4493">
        <v>55.419569769655446</v>
      </c>
      <c r="X4493">
        <v>161.85769414295487</v>
      </c>
      <c r="Y4493">
        <v>149.34697373429813</v>
      </c>
      <c r="Z4493">
        <v>149.37540453074476</v>
      </c>
      <c r="AA4493">
        <v>35.06975551942211</v>
      </c>
      <c r="AB4493">
        <v>5.4165750973123421</v>
      </c>
      <c r="AC4493">
        <v>-51.476816160175723</v>
      </c>
    </row>
    <row r="4494" spans="1:29">
      <c r="A4494">
        <v>13</v>
      </c>
      <c r="B4494">
        <v>154</v>
      </c>
      <c r="C4494">
        <v>2008</v>
      </c>
      <c r="D4494">
        <v>99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999</v>
      </c>
      <c r="K4494">
        <v>99</v>
      </c>
      <c r="L4494">
        <v>99</v>
      </c>
      <c r="M4494">
        <v>99</v>
      </c>
      <c r="N4494">
        <v>99</v>
      </c>
      <c r="O4494">
        <v>9</v>
      </c>
      <c r="P4494">
        <v>9999</v>
      </c>
      <c r="Q4494">
        <v>28</v>
      </c>
      <c r="R4494">
        <v>517</v>
      </c>
      <c r="S4494">
        <v>514</v>
      </c>
      <c r="T4494">
        <v>1.2186498208561189</v>
      </c>
      <c r="U4494">
        <v>1.3184089850866396</v>
      </c>
      <c r="V4494">
        <v>14.460348162475825</v>
      </c>
      <c r="W4494">
        <v>55.77237354085603</v>
      </c>
      <c r="X4494">
        <v>171.42066803439303</v>
      </c>
      <c r="Y4494">
        <v>157.77098646034835</v>
      </c>
      <c r="Z4494">
        <v>158.69182879377445</v>
      </c>
      <c r="AA4494">
        <v>37.079142554929369</v>
      </c>
      <c r="AB4494">
        <v>4.3055406580964668</v>
      </c>
      <c r="AC4494">
        <v>-75.222546658594482</v>
      </c>
    </row>
    <row r="4495" spans="1:29">
      <c r="A4495">
        <v>13</v>
      </c>
      <c r="B4495">
        <v>155</v>
      </c>
      <c r="C4495">
        <v>2008</v>
      </c>
      <c r="D4495">
        <v>99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999</v>
      </c>
      <c r="K4495">
        <v>99</v>
      </c>
      <c r="L4495">
        <v>99</v>
      </c>
      <c r="M4495">
        <v>99</v>
      </c>
      <c r="N4495">
        <v>99</v>
      </c>
      <c r="O4495">
        <v>11</v>
      </c>
      <c r="P4495">
        <v>9999</v>
      </c>
      <c r="Q4495">
        <v>480</v>
      </c>
      <c r="R4495">
        <v>10447</v>
      </c>
      <c r="S4495">
        <v>10417</v>
      </c>
      <c r="T4495">
        <v>24.625212144069391</v>
      </c>
      <c r="U4495">
        <v>24.71701337651503</v>
      </c>
      <c r="V4495">
        <v>15.266200823202835</v>
      </c>
      <c r="W4495">
        <v>57.011615628299886</v>
      </c>
      <c r="X4495">
        <v>158.9419679233178</v>
      </c>
      <c r="Y4495">
        <v>146.37669187326503</v>
      </c>
      <c r="Z4495">
        <v>146.79824325621578</v>
      </c>
      <c r="AA4495">
        <v>33.700754931686156</v>
      </c>
      <c r="AB4495">
        <v>4.6848208878638689</v>
      </c>
      <c r="AC4495">
        <v>-48.725599596529278</v>
      </c>
    </row>
    <row r="4496" spans="1:29">
      <c r="A4496">
        <v>13</v>
      </c>
      <c r="B4496">
        <v>156</v>
      </c>
      <c r="C4496">
        <v>2008</v>
      </c>
      <c r="D4496">
        <v>99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999</v>
      </c>
      <c r="K4496">
        <v>99</v>
      </c>
      <c r="L4496">
        <v>99</v>
      </c>
      <c r="M4496">
        <v>99</v>
      </c>
      <c r="N4496">
        <v>99</v>
      </c>
      <c r="O4496">
        <v>14</v>
      </c>
      <c r="P4496">
        <v>9999</v>
      </c>
      <c r="Q4496">
        <v>106</v>
      </c>
      <c r="R4496">
        <v>1483</v>
      </c>
      <c r="S4496">
        <v>1481</v>
      </c>
      <c r="T4496">
        <v>3.4956628323590424</v>
      </c>
      <c r="U4496">
        <v>3.5506136455514219</v>
      </c>
      <c r="V4496">
        <v>15.868509777478087</v>
      </c>
      <c r="W4496">
        <v>57.527346387575953</v>
      </c>
      <c r="X4496">
        <v>160.66529369692924</v>
      </c>
      <c r="Y4496">
        <v>148.1254888739042</v>
      </c>
      <c r="Z4496">
        <v>148.32552329507087</v>
      </c>
      <c r="AA4496">
        <v>32.027446610797305</v>
      </c>
      <c r="AB4496">
        <v>4.7309190636245244</v>
      </c>
      <c r="AC4496">
        <v>-48.022425915118518</v>
      </c>
    </row>
    <row r="4497" spans="1:29">
      <c r="A4497">
        <v>13</v>
      </c>
      <c r="B4497">
        <v>157</v>
      </c>
      <c r="C4497">
        <v>2008</v>
      </c>
      <c r="D4497">
        <v>99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999</v>
      </c>
      <c r="K4497">
        <v>99</v>
      </c>
      <c r="L4497">
        <v>99</v>
      </c>
      <c r="M4497">
        <v>99</v>
      </c>
      <c r="N4497">
        <v>99</v>
      </c>
      <c r="O4497">
        <v>15</v>
      </c>
      <c r="P4497">
        <v>9999</v>
      </c>
      <c r="Q4497">
        <v>37</v>
      </c>
      <c r="R4497">
        <v>812</v>
      </c>
      <c r="S4497">
        <v>803</v>
      </c>
      <c r="T4497">
        <v>1.9140109372053551</v>
      </c>
      <c r="U4497">
        <v>1.9324658948011872</v>
      </c>
      <c r="V4497">
        <v>17.434729064039402</v>
      </c>
      <c r="W4497">
        <v>57.554171855541696</v>
      </c>
      <c r="X4497">
        <v>161.11349796391067</v>
      </c>
      <c r="Y4497">
        <v>147.23916256157639</v>
      </c>
      <c r="Z4497">
        <v>148.88941469489413</v>
      </c>
      <c r="AA4497">
        <v>34.898623865807963</v>
      </c>
      <c r="AB4497">
        <v>4.3989121156373292</v>
      </c>
      <c r="AC4497">
        <v>-52.130893846362646</v>
      </c>
    </row>
    <row r="4498" spans="1:29">
      <c r="A4498">
        <v>13</v>
      </c>
      <c r="B4498">
        <v>158</v>
      </c>
      <c r="C4498">
        <v>2008</v>
      </c>
      <c r="D4498">
        <v>99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999</v>
      </c>
      <c r="K4498">
        <v>99</v>
      </c>
      <c r="L4498">
        <v>99</v>
      </c>
      <c r="M4498">
        <v>99</v>
      </c>
      <c r="N4498">
        <v>99</v>
      </c>
      <c r="O4498">
        <v>16</v>
      </c>
      <c r="P4498">
        <v>9999</v>
      </c>
      <c r="Q4498">
        <v>253</v>
      </c>
      <c r="R4498">
        <v>3254</v>
      </c>
      <c r="S4498">
        <v>3243</v>
      </c>
      <c r="T4498">
        <v>7.670186686781066</v>
      </c>
      <c r="U4498">
        <v>7.3710249918831519</v>
      </c>
      <c r="V4498">
        <v>15.868776889981563</v>
      </c>
      <c r="W4498">
        <v>56.921060746222643</v>
      </c>
      <c r="X4498">
        <v>152.19578070760156</v>
      </c>
      <c r="Y4498">
        <v>140.14508297480029</v>
      </c>
      <c r="Z4498">
        <v>140.62044403330248</v>
      </c>
      <c r="AA4498">
        <v>32.255825006624399</v>
      </c>
      <c r="AB4498">
        <v>4.5174752864430312</v>
      </c>
      <c r="AC4498">
        <v>-48.471382997157043</v>
      </c>
    </row>
    <row r="4499" spans="1:29">
      <c r="A4499">
        <v>13</v>
      </c>
      <c r="B4499">
        <v>159</v>
      </c>
      <c r="C4499">
        <v>2008</v>
      </c>
      <c r="D4499">
        <v>99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999</v>
      </c>
      <c r="K4499">
        <v>99</v>
      </c>
      <c r="L4499">
        <v>99</v>
      </c>
      <c r="M4499">
        <v>99</v>
      </c>
      <c r="N4499">
        <v>99</v>
      </c>
      <c r="O4499">
        <v>18</v>
      </c>
      <c r="P4499">
        <v>9999</v>
      </c>
      <c r="Q4499">
        <v>97</v>
      </c>
      <c r="R4499">
        <v>2643</v>
      </c>
      <c r="S4499">
        <v>2642</v>
      </c>
      <c r="T4499">
        <v>6.2299641712238358</v>
      </c>
      <c r="U4499">
        <v>6.3661663897904877</v>
      </c>
      <c r="V4499">
        <v>14.927733636019674</v>
      </c>
      <c r="W4499">
        <v>56.174489023467075</v>
      </c>
      <c r="X4499">
        <v>161.52743463897525</v>
      </c>
      <c r="Y4499">
        <v>149.02130155126773</v>
      </c>
      <c r="Z4499">
        <v>149.077706283119</v>
      </c>
      <c r="AA4499">
        <v>32.98782731989008</v>
      </c>
      <c r="AB4499">
        <v>4.5133564321010589</v>
      </c>
      <c r="AC4499">
        <v>-49.970014700365937</v>
      </c>
    </row>
    <row r="4500" spans="1:29">
      <c r="A4500">
        <v>13</v>
      </c>
      <c r="B4500">
        <v>160</v>
      </c>
      <c r="C4500">
        <v>2008</v>
      </c>
      <c r="D4500">
        <v>99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999</v>
      </c>
      <c r="K4500">
        <v>99</v>
      </c>
      <c r="L4500">
        <v>99</v>
      </c>
      <c r="M4500">
        <v>99</v>
      </c>
      <c r="N4500">
        <v>99</v>
      </c>
      <c r="O4500">
        <v>54</v>
      </c>
      <c r="P4500">
        <v>9999</v>
      </c>
      <c r="Q4500">
        <v>32</v>
      </c>
      <c r="R4500">
        <v>543</v>
      </c>
      <c r="S4500">
        <v>543</v>
      </c>
      <c r="T4500">
        <v>1.2799358853479159</v>
      </c>
      <c r="U4500">
        <v>1.3629116486275441</v>
      </c>
      <c r="V4500">
        <v>15.988950276243099</v>
      </c>
      <c r="W4500">
        <v>55.694290976058923</v>
      </c>
      <c r="X4500">
        <v>168.24172118701733</v>
      </c>
      <c r="Y4500">
        <v>155.28710865561723</v>
      </c>
      <c r="Z4500">
        <v>155.28710865561723</v>
      </c>
      <c r="AA4500">
        <v>32.845345787348748</v>
      </c>
      <c r="AB4500">
        <v>5.032720250130124</v>
      </c>
      <c r="AC4500">
        <v>-56.204190881993583</v>
      </c>
    </row>
    <row r="4501" spans="1:29">
      <c r="A4501">
        <v>13</v>
      </c>
      <c r="B4501">
        <v>161</v>
      </c>
      <c r="C4501">
        <v>2007</v>
      </c>
      <c r="D4501">
        <v>99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999</v>
      </c>
      <c r="K4501">
        <v>99</v>
      </c>
      <c r="L4501">
        <v>99</v>
      </c>
      <c r="M4501">
        <v>99</v>
      </c>
      <c r="N4501">
        <v>99</v>
      </c>
      <c r="O4501">
        <v>1</v>
      </c>
      <c r="P4501">
        <v>9999</v>
      </c>
      <c r="Q4501">
        <v>270</v>
      </c>
      <c r="R4501">
        <v>8312</v>
      </c>
      <c r="S4501">
        <v>8278</v>
      </c>
      <c r="T4501">
        <v>18.930491026692177</v>
      </c>
      <c r="U4501">
        <v>19.093769824191593</v>
      </c>
      <c r="V4501">
        <v>14.783806544754571</v>
      </c>
      <c r="W4501">
        <v>56.45324957719258</v>
      </c>
      <c r="X4501">
        <v>161.58340432764757</v>
      </c>
      <c r="Y4501">
        <v>148.65707410971987</v>
      </c>
      <c r="Z4501">
        <v>149.26764919062475</v>
      </c>
      <c r="AA4501">
        <v>32.558755142303461</v>
      </c>
      <c r="AB4501">
        <v>4.1402013142758847</v>
      </c>
      <c r="AC4501">
        <v>-47.167431874113113</v>
      </c>
    </row>
    <row r="4502" spans="1:29">
      <c r="A4502">
        <v>13</v>
      </c>
      <c r="B4502">
        <v>162</v>
      </c>
      <c r="C4502">
        <v>2007</v>
      </c>
      <c r="D4502">
        <v>99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999</v>
      </c>
      <c r="K4502">
        <v>99</v>
      </c>
      <c r="L4502">
        <v>99</v>
      </c>
      <c r="M4502">
        <v>99</v>
      </c>
      <c r="N4502">
        <v>99</v>
      </c>
      <c r="O4502">
        <v>4</v>
      </c>
      <c r="P4502">
        <v>9999</v>
      </c>
      <c r="Q4502">
        <v>330</v>
      </c>
      <c r="R4502">
        <v>10601</v>
      </c>
      <c r="S4502">
        <v>10542</v>
      </c>
      <c r="T4502">
        <v>24.143664024779088</v>
      </c>
      <c r="U4502">
        <v>23.568206700673965</v>
      </c>
      <c r="V4502">
        <v>15.46165456089048</v>
      </c>
      <c r="W4502">
        <v>57.433029785619411</v>
      </c>
      <c r="X4502">
        <v>156.63395887650577</v>
      </c>
      <c r="Y4502">
        <v>143.87294594849536</v>
      </c>
      <c r="Z4502">
        <v>144.67815405046477</v>
      </c>
      <c r="AA4502">
        <v>29.92032976847899</v>
      </c>
      <c r="AB4502">
        <v>4.3018596992907696</v>
      </c>
      <c r="AC4502">
        <v>-37.205736989446727</v>
      </c>
    </row>
    <row r="4503" spans="1:29">
      <c r="A4503">
        <v>13</v>
      </c>
      <c r="B4503">
        <v>163</v>
      </c>
      <c r="C4503">
        <v>2007</v>
      </c>
      <c r="D4503">
        <v>99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999</v>
      </c>
      <c r="K4503">
        <v>99</v>
      </c>
      <c r="L4503">
        <v>99</v>
      </c>
      <c r="M4503">
        <v>99</v>
      </c>
      <c r="N4503">
        <v>99</v>
      </c>
      <c r="O4503">
        <v>8</v>
      </c>
      <c r="P4503">
        <v>9999</v>
      </c>
      <c r="Q4503">
        <v>165</v>
      </c>
      <c r="R4503">
        <v>5601</v>
      </c>
      <c r="S4503">
        <v>5596</v>
      </c>
      <c r="T4503">
        <v>12.756217545777536</v>
      </c>
      <c r="U4503">
        <v>13.065353515969129</v>
      </c>
      <c r="V4503">
        <v>14.300660596322087</v>
      </c>
      <c r="W4503">
        <v>55.852930664760549</v>
      </c>
      <c r="X4503">
        <v>163.67844079847245</v>
      </c>
      <c r="Y4503">
        <v>150.95761471165812</v>
      </c>
      <c r="Z4503">
        <v>151.09249463902739</v>
      </c>
      <c r="AA4503">
        <v>34.373223067401405</v>
      </c>
      <c r="AB4503">
        <v>5.0797070998585889</v>
      </c>
      <c r="AC4503">
        <v>-49.742742832774489</v>
      </c>
    </row>
    <row r="4504" spans="1:29">
      <c r="A4504">
        <v>13</v>
      </c>
      <c r="B4504">
        <v>164</v>
      </c>
      <c r="C4504">
        <v>2007</v>
      </c>
      <c r="D4504">
        <v>99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999</v>
      </c>
      <c r="K4504">
        <v>99</v>
      </c>
      <c r="L4504">
        <v>99</v>
      </c>
      <c r="M4504">
        <v>99</v>
      </c>
      <c r="N4504">
        <v>99</v>
      </c>
      <c r="O4504">
        <v>9</v>
      </c>
      <c r="P4504">
        <v>9999</v>
      </c>
      <c r="Q4504">
        <v>28</v>
      </c>
      <c r="R4504">
        <v>757</v>
      </c>
      <c r="S4504">
        <v>753</v>
      </c>
      <c r="T4504">
        <v>1.7240593969208347</v>
      </c>
      <c r="U4504">
        <v>1.7996350320579717</v>
      </c>
      <c r="V4504">
        <v>14.926023778071338</v>
      </c>
      <c r="W4504">
        <v>56.877822045152719</v>
      </c>
      <c r="X4504">
        <v>167.24840456211501</v>
      </c>
      <c r="Y4504">
        <v>153.84663143989451</v>
      </c>
      <c r="Z4504">
        <v>154.66387782204529</v>
      </c>
      <c r="AA4504">
        <v>31.27638259458481</v>
      </c>
      <c r="AB4504">
        <v>4.6217856463308564</v>
      </c>
      <c r="AC4504">
        <v>-51.796646978540721</v>
      </c>
    </row>
    <row r="4505" spans="1:29">
      <c r="A4505">
        <v>13</v>
      </c>
      <c r="B4505">
        <v>165</v>
      </c>
      <c r="C4505">
        <v>2007</v>
      </c>
      <c r="D4505">
        <v>99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999</v>
      </c>
      <c r="K4505">
        <v>99</v>
      </c>
      <c r="L4505">
        <v>99</v>
      </c>
      <c r="M4505">
        <v>99</v>
      </c>
      <c r="N4505">
        <v>99</v>
      </c>
      <c r="O4505">
        <v>11</v>
      </c>
      <c r="P4505">
        <v>9999</v>
      </c>
      <c r="Q4505">
        <v>426</v>
      </c>
      <c r="R4505">
        <v>9963</v>
      </c>
      <c r="S4505">
        <v>9926</v>
      </c>
      <c r="T4505">
        <v>22.690625854058485</v>
      </c>
      <c r="U4505">
        <v>22.73391810267486</v>
      </c>
      <c r="V4505">
        <v>15.337950416541204</v>
      </c>
      <c r="W4505">
        <v>56.838504936530349</v>
      </c>
      <c r="X4505">
        <v>160.46139948578906</v>
      </c>
      <c r="Y4505">
        <v>147.66704807788852</v>
      </c>
      <c r="Z4505">
        <v>148.21748942172101</v>
      </c>
      <c r="AA4505">
        <v>33.678447205133757</v>
      </c>
      <c r="AB4505">
        <v>4.8198883949694391</v>
      </c>
      <c r="AC4505">
        <v>-51.418863324587882</v>
      </c>
    </row>
    <row r="4506" spans="1:29">
      <c r="A4506">
        <v>13</v>
      </c>
      <c r="B4506">
        <v>166</v>
      </c>
      <c r="C4506">
        <v>2007</v>
      </c>
      <c r="D4506">
        <v>99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999</v>
      </c>
      <c r="K4506">
        <v>99</v>
      </c>
      <c r="L4506">
        <v>99</v>
      </c>
      <c r="M4506">
        <v>99</v>
      </c>
      <c r="N4506">
        <v>99</v>
      </c>
      <c r="O4506">
        <v>14</v>
      </c>
      <c r="P4506">
        <v>9999</v>
      </c>
      <c r="Q4506">
        <v>125</v>
      </c>
      <c r="R4506">
        <v>1425</v>
      </c>
      <c r="S4506">
        <v>1419</v>
      </c>
      <c r="T4506">
        <v>3.245422246515441</v>
      </c>
      <c r="U4506">
        <v>3.2761847531492254</v>
      </c>
      <c r="V4506">
        <v>14.9859649122807</v>
      </c>
      <c r="W4506">
        <v>57.174066243833678</v>
      </c>
      <c r="X4506">
        <v>161.81650225238084</v>
      </c>
      <c r="Y4506">
        <v>148.78287719298245</v>
      </c>
      <c r="Z4506">
        <v>149.41198026779421</v>
      </c>
      <c r="AA4506">
        <v>32.753578594358153</v>
      </c>
      <c r="AB4506">
        <v>4.7860501455387956</v>
      </c>
      <c r="AC4506">
        <v>-44.414226536527856</v>
      </c>
    </row>
    <row r="4507" spans="1:29">
      <c r="A4507">
        <v>13</v>
      </c>
      <c r="B4507">
        <v>167</v>
      </c>
      <c r="C4507">
        <v>2007</v>
      </c>
      <c r="D4507">
        <v>99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999</v>
      </c>
      <c r="K4507">
        <v>99</v>
      </c>
      <c r="L4507">
        <v>99</v>
      </c>
      <c r="M4507">
        <v>99</v>
      </c>
      <c r="N4507">
        <v>99</v>
      </c>
      <c r="O4507">
        <v>15</v>
      </c>
      <c r="P4507">
        <v>9999</v>
      </c>
      <c r="Q4507">
        <v>40</v>
      </c>
      <c r="R4507">
        <v>944</v>
      </c>
      <c r="S4507">
        <v>936</v>
      </c>
      <c r="T4507">
        <v>2.1499498952354918</v>
      </c>
      <c r="U4507">
        <v>2.0991551820244898</v>
      </c>
      <c r="V4507">
        <v>16.298728813559322</v>
      </c>
      <c r="W4507">
        <v>57.192307692307693</v>
      </c>
      <c r="X4507">
        <v>157.20717722239564</v>
      </c>
      <c r="Y4507">
        <v>143.90370762711851</v>
      </c>
      <c r="Z4507">
        <v>145.13365384615372</v>
      </c>
      <c r="AA4507">
        <v>34.652447310373709</v>
      </c>
      <c r="AB4507">
        <v>5.119447650597249</v>
      </c>
      <c r="AC4507">
        <v>-60.256033105097963</v>
      </c>
    </row>
    <row r="4508" spans="1:29">
      <c r="A4508">
        <v>13</v>
      </c>
      <c r="B4508">
        <v>168</v>
      </c>
      <c r="C4508">
        <v>2007</v>
      </c>
      <c r="D4508">
        <v>99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999</v>
      </c>
      <c r="K4508">
        <v>99</v>
      </c>
      <c r="L4508">
        <v>99</v>
      </c>
      <c r="M4508">
        <v>99</v>
      </c>
      <c r="N4508">
        <v>99</v>
      </c>
      <c r="O4508">
        <v>16</v>
      </c>
      <c r="P4508">
        <v>9999</v>
      </c>
      <c r="Q4508">
        <v>253</v>
      </c>
      <c r="R4508">
        <v>3341</v>
      </c>
      <c r="S4508">
        <v>3334</v>
      </c>
      <c r="T4508">
        <v>7.6090917372688383</v>
      </c>
      <c r="U4508">
        <v>7.4537655018003379</v>
      </c>
      <c r="V4508">
        <v>15.340915893445075</v>
      </c>
      <c r="W4508">
        <v>56.777744451109776</v>
      </c>
      <c r="X4508">
        <v>156.64064742100763</v>
      </c>
      <c r="Y4508">
        <v>144.37722238850651</v>
      </c>
      <c r="Z4508">
        <v>144.68035392921411</v>
      </c>
      <c r="AA4508">
        <v>33.942360468709964</v>
      </c>
      <c r="AB4508">
        <v>4.4499923713486726</v>
      </c>
      <c r="AC4508">
        <v>-43.723927440516341</v>
      </c>
    </row>
    <row r="4509" spans="1:29">
      <c r="A4509">
        <v>13</v>
      </c>
      <c r="B4509">
        <v>169</v>
      </c>
      <c r="C4509">
        <v>2007</v>
      </c>
      <c r="D4509">
        <v>99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999</v>
      </c>
      <c r="K4509">
        <v>99</v>
      </c>
      <c r="L4509">
        <v>99</v>
      </c>
      <c r="M4509">
        <v>99</v>
      </c>
      <c r="N4509">
        <v>99</v>
      </c>
      <c r="O4509">
        <v>18</v>
      </c>
      <c r="P4509">
        <v>9999</v>
      </c>
      <c r="Q4509">
        <v>97</v>
      </c>
      <c r="R4509">
        <v>2469</v>
      </c>
      <c r="S4509">
        <v>2469</v>
      </c>
      <c r="T4509">
        <v>5.6231210713309645</v>
      </c>
      <c r="U4509">
        <v>5.7300813699600992</v>
      </c>
      <c r="V4509">
        <v>15.324422843256379</v>
      </c>
      <c r="W4509">
        <v>56.257594167679208</v>
      </c>
      <c r="X4509">
        <v>162.71868679754596</v>
      </c>
      <c r="Y4509">
        <v>150.18934791413523</v>
      </c>
      <c r="Z4509">
        <v>150.18934791413523</v>
      </c>
      <c r="AA4509">
        <v>32.171187320030327</v>
      </c>
      <c r="AB4509">
        <v>4.5225760189797501</v>
      </c>
      <c r="AC4509">
        <v>-49.289656045309314</v>
      </c>
    </row>
    <row r="4510" spans="1:29">
      <c r="A4510">
        <v>13</v>
      </c>
      <c r="B4510">
        <v>170</v>
      </c>
      <c r="C4510">
        <v>2007</v>
      </c>
      <c r="D4510">
        <v>99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999</v>
      </c>
      <c r="K4510">
        <v>99</v>
      </c>
      <c r="L4510">
        <v>99</v>
      </c>
      <c r="M4510">
        <v>99</v>
      </c>
      <c r="N4510">
        <v>99</v>
      </c>
      <c r="O4510">
        <v>54</v>
      </c>
      <c r="P4510">
        <v>9999</v>
      </c>
      <c r="Q4510">
        <v>33</v>
      </c>
      <c r="R4510">
        <v>495</v>
      </c>
      <c r="S4510">
        <v>495</v>
      </c>
      <c r="T4510">
        <v>1.1273572014211533</v>
      </c>
      <c r="U4510">
        <v>1.17993001749833</v>
      </c>
      <c r="V4510">
        <v>16.327272727272732</v>
      </c>
      <c r="W4510">
        <v>55.75555555555556</v>
      </c>
      <c r="X4510">
        <v>167.12783304332598</v>
      </c>
      <c r="Y4510">
        <v>154.25898989898971</v>
      </c>
      <c r="Z4510">
        <v>154.25898989898971</v>
      </c>
      <c r="AA4510">
        <v>30.73188182646652</v>
      </c>
      <c r="AB4510">
        <v>4.8711523997365811</v>
      </c>
      <c r="AC4510">
        <v>-58.313738072645037</v>
      </c>
    </row>
    <row r="4511" spans="1:29">
      <c r="A4511">
        <v>13</v>
      </c>
      <c r="B4511">
        <v>171</v>
      </c>
      <c r="C4511">
        <v>2006</v>
      </c>
      <c r="D4511">
        <v>99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999</v>
      </c>
      <c r="K4511">
        <v>99</v>
      </c>
      <c r="L4511">
        <v>99</v>
      </c>
      <c r="M4511">
        <v>99</v>
      </c>
      <c r="N4511">
        <v>99</v>
      </c>
      <c r="O4511">
        <v>1</v>
      </c>
      <c r="P4511">
        <v>9999</v>
      </c>
      <c r="Q4511">
        <v>266</v>
      </c>
      <c r="R4511">
        <v>8273</v>
      </c>
      <c r="S4511">
        <v>8234</v>
      </c>
      <c r="T4511">
        <v>18.726939357584264</v>
      </c>
      <c r="U4511">
        <v>18.558550539372664</v>
      </c>
      <c r="V4511">
        <v>15.369757040976673</v>
      </c>
      <c r="W4511">
        <v>56.689701238766098</v>
      </c>
      <c r="X4511">
        <v>156.35877207100742</v>
      </c>
      <c r="Y4511">
        <v>143.74981264353957</v>
      </c>
      <c r="Z4511">
        <v>144.43067767792121</v>
      </c>
      <c r="AA4511">
        <v>31.17006259051719</v>
      </c>
      <c r="AB4511">
        <v>4.0432172661974626</v>
      </c>
      <c r="AC4511">
        <v>-47.715176517097319</v>
      </c>
    </row>
    <row r="4512" spans="1:29">
      <c r="A4512">
        <v>13</v>
      </c>
      <c r="B4512">
        <v>172</v>
      </c>
      <c r="C4512">
        <v>2006</v>
      </c>
      <c r="D4512">
        <v>99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999</v>
      </c>
      <c r="K4512">
        <v>99</v>
      </c>
      <c r="L4512">
        <v>99</v>
      </c>
      <c r="M4512">
        <v>99</v>
      </c>
      <c r="N4512">
        <v>99</v>
      </c>
      <c r="O4512">
        <v>4</v>
      </c>
      <c r="P4512">
        <v>9999</v>
      </c>
      <c r="Q4512">
        <v>369</v>
      </c>
      <c r="R4512">
        <v>10183</v>
      </c>
      <c r="S4512">
        <v>10100</v>
      </c>
      <c r="T4512">
        <v>23.050456119700296</v>
      </c>
      <c r="U4512">
        <v>22.842616185871407</v>
      </c>
      <c r="V4512">
        <v>15.373760188549539</v>
      </c>
      <c r="W4512">
        <v>57.110099009900992</v>
      </c>
      <c r="X4512">
        <v>156.87182416597477</v>
      </c>
      <c r="Y4512">
        <v>143.74619463812351</v>
      </c>
      <c r="Z4512">
        <v>144.92747524752588</v>
      </c>
      <c r="AA4512">
        <v>30.04157430453132</v>
      </c>
      <c r="AB4512">
        <v>4.462290513162535</v>
      </c>
      <c r="AC4512">
        <v>-38.492648997489873</v>
      </c>
    </row>
    <row r="4513" spans="1:29">
      <c r="A4513">
        <v>13</v>
      </c>
      <c r="B4513">
        <v>173</v>
      </c>
      <c r="C4513">
        <v>2006</v>
      </c>
      <c r="D4513">
        <v>99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999</v>
      </c>
      <c r="K4513">
        <v>99</v>
      </c>
      <c r="L4513">
        <v>99</v>
      </c>
      <c r="M4513">
        <v>99</v>
      </c>
      <c r="N4513">
        <v>99</v>
      </c>
      <c r="O4513">
        <v>8</v>
      </c>
      <c r="P4513">
        <v>9999</v>
      </c>
      <c r="Q4513">
        <v>174</v>
      </c>
      <c r="R4513">
        <v>5474</v>
      </c>
      <c r="S4513">
        <v>5472</v>
      </c>
      <c r="T4513">
        <v>12.391063222944064</v>
      </c>
      <c r="U4513">
        <v>12.781314281396485</v>
      </c>
      <c r="V4513">
        <v>14.595907928388748</v>
      </c>
      <c r="W4513">
        <v>55.815972222222221</v>
      </c>
      <c r="X4513">
        <v>162.15158351248559</v>
      </c>
      <c r="Y4513">
        <v>149.62252466203901</v>
      </c>
      <c r="Z4513">
        <v>149.6772112573102</v>
      </c>
      <c r="AA4513">
        <v>33.724643464369379</v>
      </c>
      <c r="AB4513">
        <v>5.2382157501235875</v>
      </c>
      <c r="AC4513">
        <v>-47.983742815507085</v>
      </c>
    </row>
    <row r="4514" spans="1:29">
      <c r="A4514">
        <v>13</v>
      </c>
      <c r="B4514">
        <v>174</v>
      </c>
      <c r="C4514">
        <v>2006</v>
      </c>
      <c r="D4514">
        <v>99</v>
      </c>
      <c r="E4514">
        <v>99</v>
      </c>
      <c r="F4514">
        <v>99</v>
      </c>
      <c r="G4514">
        <v>99</v>
      </c>
      <c r="H4514">
        <v>99</v>
      </c>
      <c r="I4514">
        <v>99</v>
      </c>
      <c r="J4514">
        <v>999</v>
      </c>
      <c r="K4514">
        <v>99</v>
      </c>
      <c r="L4514">
        <v>99</v>
      </c>
      <c r="M4514">
        <v>99</v>
      </c>
      <c r="N4514">
        <v>99</v>
      </c>
      <c r="O4514">
        <v>9</v>
      </c>
      <c r="P4514">
        <v>9999</v>
      </c>
      <c r="Q4514">
        <v>29</v>
      </c>
      <c r="R4514">
        <v>624</v>
      </c>
      <c r="S4514">
        <v>622</v>
      </c>
      <c r="T4514">
        <v>1.4124997170473328</v>
      </c>
      <c r="U4514">
        <v>1.5120452922426297</v>
      </c>
      <c r="V4514">
        <v>15.157051282051276</v>
      </c>
      <c r="W4514">
        <v>57.046623794212202</v>
      </c>
      <c r="X4514">
        <v>168.65398505431011</v>
      </c>
      <c r="Y4514">
        <v>155.27676282051269</v>
      </c>
      <c r="Z4514">
        <v>155.77604501607701</v>
      </c>
      <c r="AA4514">
        <v>35.589054394831606</v>
      </c>
      <c r="AB4514">
        <v>5.0508106238650239</v>
      </c>
      <c r="AC4514">
        <v>-53.736308218373161</v>
      </c>
    </row>
    <row r="4515" spans="1:29">
      <c r="A4515">
        <v>13</v>
      </c>
      <c r="B4515">
        <v>175</v>
      </c>
      <c r="C4515">
        <v>2006</v>
      </c>
      <c r="D4515">
        <v>99</v>
      </c>
      <c r="E4515">
        <v>99</v>
      </c>
      <c r="F4515">
        <v>99</v>
      </c>
      <c r="G4515">
        <v>99</v>
      </c>
      <c r="H4515">
        <v>99</v>
      </c>
      <c r="I4515">
        <v>99</v>
      </c>
      <c r="J4515">
        <v>999</v>
      </c>
      <c r="K4515">
        <v>99</v>
      </c>
      <c r="L4515">
        <v>99</v>
      </c>
      <c r="M4515">
        <v>99</v>
      </c>
      <c r="N4515">
        <v>99</v>
      </c>
      <c r="O4515">
        <v>11</v>
      </c>
      <c r="P4515">
        <v>9999</v>
      </c>
      <c r="Q4515">
        <v>407</v>
      </c>
      <c r="R4515">
        <v>10803</v>
      </c>
      <c r="S4515">
        <v>10760</v>
      </c>
      <c r="T4515">
        <v>24.453901351381944</v>
      </c>
      <c r="U4515">
        <v>24.249896466250899</v>
      </c>
      <c r="V4515">
        <v>15.838378228269924</v>
      </c>
      <c r="W4515">
        <v>57.40055762081785</v>
      </c>
      <c r="X4515">
        <v>156.32781873419299</v>
      </c>
      <c r="Y4515">
        <v>143.84400629454828</v>
      </c>
      <c r="Z4515">
        <v>144.41884758364355</v>
      </c>
      <c r="AA4515">
        <v>32.244573731141799</v>
      </c>
      <c r="AB4515">
        <v>4.3419540238032193</v>
      </c>
      <c r="AC4515">
        <v>-45.453892478155858</v>
      </c>
    </row>
    <row r="4516" spans="1:29">
      <c r="A4516">
        <v>13</v>
      </c>
      <c r="B4516">
        <v>176</v>
      </c>
      <c r="C4516">
        <v>2006</v>
      </c>
      <c r="D4516">
        <v>99</v>
      </c>
      <c r="E4516">
        <v>99</v>
      </c>
      <c r="F4516">
        <v>99</v>
      </c>
      <c r="G4516">
        <v>99</v>
      </c>
      <c r="H4516">
        <v>99</v>
      </c>
      <c r="I4516">
        <v>99</v>
      </c>
      <c r="J4516">
        <v>999</v>
      </c>
      <c r="K4516">
        <v>99</v>
      </c>
      <c r="L4516">
        <v>99</v>
      </c>
      <c r="M4516">
        <v>99</v>
      </c>
      <c r="N4516">
        <v>99</v>
      </c>
      <c r="O4516">
        <v>14</v>
      </c>
      <c r="P4516">
        <v>9999</v>
      </c>
      <c r="Q4516">
        <v>125</v>
      </c>
      <c r="R4516">
        <v>1514</v>
      </c>
      <c r="S4516">
        <v>1457</v>
      </c>
      <c r="T4516">
        <v>3.427122710912919</v>
      </c>
      <c r="U4516">
        <v>3.4540260060797729</v>
      </c>
      <c r="V4516">
        <v>15.289960369881104</v>
      </c>
      <c r="W4516">
        <v>57.049416609471521</v>
      </c>
      <c r="X4516">
        <v>163.83197058583613</v>
      </c>
      <c r="Y4516">
        <v>146.19280052840156</v>
      </c>
      <c r="Z4516">
        <v>151.91207961564859</v>
      </c>
      <c r="AA4516">
        <v>31.78011498686638</v>
      </c>
      <c r="AB4516">
        <v>4.831295399746776</v>
      </c>
      <c r="AC4516">
        <v>-46.800369442137537</v>
      </c>
    </row>
    <row r="4517" spans="1:29">
      <c r="A4517">
        <v>13</v>
      </c>
      <c r="B4517">
        <v>177</v>
      </c>
      <c r="C4517">
        <v>2006</v>
      </c>
      <c r="D4517">
        <v>99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999</v>
      </c>
      <c r="K4517">
        <v>99</v>
      </c>
      <c r="L4517">
        <v>99</v>
      </c>
      <c r="M4517">
        <v>99</v>
      </c>
      <c r="N4517">
        <v>99</v>
      </c>
      <c r="O4517">
        <v>15</v>
      </c>
      <c r="P4517">
        <v>9999</v>
      </c>
      <c r="Q4517">
        <v>46</v>
      </c>
      <c r="R4517">
        <v>920</v>
      </c>
      <c r="S4517">
        <v>902</v>
      </c>
      <c r="T4517">
        <v>2.0825316341082458</v>
      </c>
      <c r="U4517">
        <v>1.9678387924049408</v>
      </c>
      <c r="V4517">
        <v>17.11304347826087</v>
      </c>
      <c r="W4517">
        <v>57.664079822616401</v>
      </c>
      <c r="X4517">
        <v>151.07011635027547</v>
      </c>
      <c r="Y4517">
        <v>137.06543478260869</v>
      </c>
      <c r="Z4517">
        <v>139.80066518847013</v>
      </c>
      <c r="AA4517">
        <v>35.483930962366571</v>
      </c>
      <c r="AB4517">
        <v>4.8408388557491602</v>
      </c>
      <c r="AC4517">
        <v>-65.782039944028909</v>
      </c>
    </row>
    <row r="4518" spans="1:29">
      <c r="A4518">
        <v>13</v>
      </c>
      <c r="B4518">
        <v>178</v>
      </c>
      <c r="C4518">
        <v>2006</v>
      </c>
      <c r="D4518">
        <v>99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999</v>
      </c>
      <c r="K4518">
        <v>99</v>
      </c>
      <c r="L4518">
        <v>99</v>
      </c>
      <c r="M4518">
        <v>99</v>
      </c>
      <c r="N4518">
        <v>99</v>
      </c>
      <c r="O4518">
        <v>16</v>
      </c>
      <c r="P4518">
        <v>9999</v>
      </c>
      <c r="Q4518">
        <v>308</v>
      </c>
      <c r="R4518">
        <v>3861</v>
      </c>
      <c r="S4518">
        <v>3857</v>
      </c>
      <c r="T4518">
        <v>8.7398419992303698</v>
      </c>
      <c r="U4518">
        <v>8.7628221815934566</v>
      </c>
      <c r="V4518">
        <v>15.464387464387462</v>
      </c>
      <c r="W4518">
        <v>56.538242157116912</v>
      </c>
      <c r="X4518">
        <v>157.68816873908901</v>
      </c>
      <c r="Y4518">
        <v>145.43550893550875</v>
      </c>
      <c r="Z4518">
        <v>145.58633653098241</v>
      </c>
      <c r="AA4518">
        <v>32.70270889035455</v>
      </c>
      <c r="AB4518">
        <v>4.8027898210612818</v>
      </c>
      <c r="AC4518">
        <v>-46.30400020355755</v>
      </c>
    </row>
    <row r="4519" spans="1:29">
      <c r="A4519">
        <v>13</v>
      </c>
      <c r="B4519">
        <v>179</v>
      </c>
      <c r="C4519">
        <v>2006</v>
      </c>
      <c r="D4519">
        <v>99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999</v>
      </c>
      <c r="K4519">
        <v>99</v>
      </c>
      <c r="L4519">
        <v>99</v>
      </c>
      <c r="M4519">
        <v>99</v>
      </c>
      <c r="N4519">
        <v>99</v>
      </c>
      <c r="O4519">
        <v>18</v>
      </c>
      <c r="P4519">
        <v>9999</v>
      </c>
      <c r="Q4519">
        <v>99</v>
      </c>
      <c r="R4519">
        <v>2060</v>
      </c>
      <c r="S4519">
        <v>2059</v>
      </c>
      <c r="T4519">
        <v>4.6630599633293341</v>
      </c>
      <c r="U4519">
        <v>4.7737836348917844</v>
      </c>
      <c r="V4519">
        <v>15.533009708737861</v>
      </c>
      <c r="W4519">
        <v>56.638659543467696</v>
      </c>
      <c r="X4519">
        <v>160.93779255067403</v>
      </c>
      <c r="Y4519">
        <v>148.49839805825255</v>
      </c>
      <c r="Z4519">
        <v>148.57051966974277</v>
      </c>
      <c r="AA4519">
        <v>31.65539390614228</v>
      </c>
      <c r="AB4519">
        <v>4.5642125585814526</v>
      </c>
      <c r="AC4519">
        <v>-50.524212007088302</v>
      </c>
    </row>
    <row r="4520" spans="1:29">
      <c r="A4520">
        <v>13</v>
      </c>
      <c r="B4520">
        <v>180</v>
      </c>
      <c r="C4520">
        <v>2006</v>
      </c>
      <c r="D4520">
        <v>99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999</v>
      </c>
      <c r="K4520">
        <v>99</v>
      </c>
      <c r="L4520">
        <v>99</v>
      </c>
      <c r="M4520">
        <v>99</v>
      </c>
      <c r="N4520">
        <v>99</v>
      </c>
      <c r="O4520">
        <v>54</v>
      </c>
      <c r="P4520">
        <v>9999</v>
      </c>
      <c r="Q4520">
        <v>33</v>
      </c>
      <c r="R4520">
        <v>465</v>
      </c>
      <c r="S4520">
        <v>465</v>
      </c>
      <c r="T4520">
        <v>1.0525839237612336</v>
      </c>
      <c r="U4520">
        <v>1.0971066198959483</v>
      </c>
      <c r="V4520">
        <v>15.623655913978496</v>
      </c>
      <c r="W4520">
        <v>56.430107526881699</v>
      </c>
      <c r="X4520">
        <v>163.80246740991845</v>
      </c>
      <c r="Y4520">
        <v>151.18967741935478</v>
      </c>
      <c r="Z4520">
        <v>151.18967741935478</v>
      </c>
      <c r="AA4520">
        <v>29.451270138980405</v>
      </c>
      <c r="AB4520">
        <v>4.8384611644665423</v>
      </c>
      <c r="AC4520">
        <v>-53.201472499880083</v>
      </c>
    </row>
    <row r="4521" spans="1:29">
      <c r="A4521">
        <v>13</v>
      </c>
      <c r="B4521">
        <v>181</v>
      </c>
      <c r="C4521">
        <v>2005</v>
      </c>
      <c r="D4521">
        <v>99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999</v>
      </c>
      <c r="K4521">
        <v>99</v>
      </c>
      <c r="L4521">
        <v>99</v>
      </c>
      <c r="M4521">
        <v>99</v>
      </c>
      <c r="N4521">
        <v>99</v>
      </c>
      <c r="O4521">
        <v>1</v>
      </c>
      <c r="P4521">
        <v>9999</v>
      </c>
      <c r="Q4521">
        <v>279</v>
      </c>
      <c r="R4521">
        <v>8225.25</v>
      </c>
      <c r="S4521">
        <v>8186</v>
      </c>
      <c r="T4521">
        <v>21.030394068202881</v>
      </c>
      <c r="U4521">
        <v>21.120101368021945</v>
      </c>
      <c r="V4521">
        <v>15.321114859730704</v>
      </c>
      <c r="W4521">
        <v>56.627168336183743</v>
      </c>
      <c r="X4521">
        <v>156.48526722028859</v>
      </c>
      <c r="Y4521">
        <v>143.90632503571371</v>
      </c>
      <c r="Z4521">
        <v>144.59632299047203</v>
      </c>
      <c r="AA4521">
        <v>31.012436562044918</v>
      </c>
      <c r="AB4521">
        <v>4.2220338952697132</v>
      </c>
      <c r="AC4521">
        <v>-49.492459157760443</v>
      </c>
    </row>
    <row r="4522" spans="1:29">
      <c r="A4522">
        <v>13</v>
      </c>
      <c r="B4522">
        <v>182</v>
      </c>
      <c r="C4522">
        <v>2005</v>
      </c>
      <c r="D4522">
        <v>99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999</v>
      </c>
      <c r="K4522">
        <v>99</v>
      </c>
      <c r="L4522">
        <v>99</v>
      </c>
      <c r="M4522">
        <v>99</v>
      </c>
      <c r="N4522">
        <v>99</v>
      </c>
      <c r="O4522">
        <v>4</v>
      </c>
      <c r="P4522">
        <v>9999</v>
      </c>
      <c r="Q4522">
        <v>372</v>
      </c>
      <c r="R4522">
        <v>5329</v>
      </c>
      <c r="S4522">
        <v>5243</v>
      </c>
      <c r="T4522">
        <v>13.625235705839112</v>
      </c>
      <c r="U4522">
        <v>12.819698861078228</v>
      </c>
      <c r="V4522">
        <v>15.91818352411334</v>
      </c>
      <c r="W4522">
        <v>57.103948121304605</v>
      </c>
      <c r="X4522">
        <v>148.26773188752153</v>
      </c>
      <c r="Y4522">
        <v>134.82334396697311</v>
      </c>
      <c r="Z4522">
        <v>137.0348273888994</v>
      </c>
      <c r="AA4522">
        <v>27.338582215169598</v>
      </c>
      <c r="AB4522">
        <v>4.2517198340866651</v>
      </c>
      <c r="AC4522">
        <v>-33.200373942210824</v>
      </c>
    </row>
    <row r="4523" spans="1:29">
      <c r="A4523">
        <v>13</v>
      </c>
      <c r="B4523">
        <v>183</v>
      </c>
      <c r="C4523">
        <v>2005</v>
      </c>
      <c r="D4523">
        <v>99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999</v>
      </c>
      <c r="K4523">
        <v>99</v>
      </c>
      <c r="L4523">
        <v>99</v>
      </c>
      <c r="M4523">
        <v>99</v>
      </c>
      <c r="N4523">
        <v>99</v>
      </c>
      <c r="O4523">
        <v>8</v>
      </c>
      <c r="P4523">
        <v>9999</v>
      </c>
      <c r="Q4523">
        <v>178</v>
      </c>
      <c r="R4523">
        <v>5549</v>
      </c>
      <c r="S4523">
        <v>5545</v>
      </c>
      <c r="T4523">
        <v>14.187733708332003</v>
      </c>
      <c r="U4523">
        <v>14.910087785778927</v>
      </c>
      <c r="V4523">
        <v>14.300594701748063</v>
      </c>
      <c r="W4523">
        <v>55.952569882777262</v>
      </c>
      <c r="X4523">
        <v>163.26819059274371</v>
      </c>
      <c r="Y4523">
        <v>150.59080915480251</v>
      </c>
      <c r="Z4523">
        <v>150.69944093778165</v>
      </c>
      <c r="AA4523">
        <v>32.980562705466504</v>
      </c>
      <c r="AB4523">
        <v>5.3689909834337692</v>
      </c>
      <c r="AC4523">
        <v>-52.379619050007435</v>
      </c>
    </row>
    <row r="4524" spans="1:29">
      <c r="A4524">
        <v>13</v>
      </c>
      <c r="B4524">
        <v>184</v>
      </c>
      <c r="C4524">
        <v>2005</v>
      </c>
      <c r="D4524">
        <v>99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999</v>
      </c>
      <c r="K4524">
        <v>99</v>
      </c>
      <c r="L4524">
        <v>99</v>
      </c>
      <c r="M4524">
        <v>99</v>
      </c>
      <c r="N4524">
        <v>99</v>
      </c>
      <c r="O4524">
        <v>9</v>
      </c>
      <c r="P4524">
        <v>9999</v>
      </c>
      <c r="Q4524">
        <v>30</v>
      </c>
      <c r="R4524">
        <v>670</v>
      </c>
      <c r="S4524">
        <v>658</v>
      </c>
      <c r="T4524">
        <v>1.7130620985010705</v>
      </c>
      <c r="U4524">
        <v>1.7951074912811695</v>
      </c>
      <c r="V4524">
        <v>15.01194029850746</v>
      </c>
      <c r="W4524">
        <v>56.776595744680861</v>
      </c>
      <c r="X4524">
        <v>164.83433320935964</v>
      </c>
      <c r="Y4524">
        <v>150.15805970149253</v>
      </c>
      <c r="Z4524">
        <v>152.89650455927057</v>
      </c>
      <c r="AA4524">
        <v>34.160468406677644</v>
      </c>
      <c r="AB4524">
        <v>5.0682514347232228</v>
      </c>
      <c r="AC4524">
        <v>-50.202752180645163</v>
      </c>
    </row>
    <row r="4525" spans="1:29">
      <c r="A4525">
        <v>13</v>
      </c>
      <c r="B4525">
        <v>185</v>
      </c>
      <c r="C4525">
        <v>2005</v>
      </c>
      <c r="D4525">
        <v>99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999</v>
      </c>
      <c r="K4525">
        <v>99</v>
      </c>
      <c r="L4525">
        <v>99</v>
      </c>
      <c r="M4525">
        <v>99</v>
      </c>
      <c r="N4525">
        <v>99</v>
      </c>
      <c r="O4525">
        <v>11</v>
      </c>
      <c r="P4525">
        <v>9999</v>
      </c>
      <c r="Q4525">
        <v>432</v>
      </c>
      <c r="R4525">
        <v>10981</v>
      </c>
      <c r="S4525">
        <v>10789</v>
      </c>
      <c r="T4525">
        <v>28.076320751701878</v>
      </c>
      <c r="U4525">
        <v>28.083353907758145</v>
      </c>
      <c r="V4525">
        <v>15.629359803296602</v>
      </c>
      <c r="W4525">
        <v>57.26091389378071</v>
      </c>
      <c r="X4525">
        <v>157.51010091990875</v>
      </c>
      <c r="Y4525">
        <v>143.33098078499197</v>
      </c>
      <c r="Z4525">
        <v>145.88168504958725</v>
      </c>
      <c r="AA4525">
        <v>32.937940197234695</v>
      </c>
      <c r="AB4525">
        <v>4.3996154099841753</v>
      </c>
      <c r="AC4525">
        <v>-45.938759686104753</v>
      </c>
    </row>
    <row r="4526" spans="1:29">
      <c r="A4526">
        <v>13</v>
      </c>
      <c r="B4526">
        <v>186</v>
      </c>
      <c r="C4526">
        <v>2005</v>
      </c>
      <c r="D4526">
        <v>99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999</v>
      </c>
      <c r="K4526">
        <v>99</v>
      </c>
      <c r="L4526">
        <v>99</v>
      </c>
      <c r="M4526">
        <v>99</v>
      </c>
      <c r="N4526">
        <v>99</v>
      </c>
      <c r="O4526">
        <v>14</v>
      </c>
      <c r="P4526">
        <v>9999</v>
      </c>
      <c r="Q4526">
        <v>142</v>
      </c>
      <c r="R4526">
        <v>1449</v>
      </c>
      <c r="S4526">
        <v>1430</v>
      </c>
      <c r="T4526">
        <v>3.7048163891463446</v>
      </c>
      <c r="U4526">
        <v>3.874819186089967</v>
      </c>
      <c r="V4526">
        <v>15.493443754313324</v>
      </c>
      <c r="W4526">
        <v>57.18531468531468</v>
      </c>
      <c r="X4526">
        <v>164.26601227580997</v>
      </c>
      <c r="Y4526">
        <v>149.87046238785365</v>
      </c>
      <c r="Z4526">
        <v>151.86174825174817</v>
      </c>
      <c r="AA4526">
        <v>32.843148934117977</v>
      </c>
      <c r="AB4526">
        <v>5.0152140287448885</v>
      </c>
      <c r="AC4526">
        <v>-48.357683281107427</v>
      </c>
    </row>
    <row r="4527" spans="1:29">
      <c r="A4527">
        <v>13</v>
      </c>
      <c r="B4527">
        <v>187</v>
      </c>
      <c r="C4527">
        <v>2005</v>
      </c>
      <c r="D4527">
        <v>99</v>
      </c>
      <c r="E4527">
        <v>99</v>
      </c>
      <c r="F4527">
        <v>99</v>
      </c>
      <c r="G4527">
        <v>99</v>
      </c>
      <c r="H4527">
        <v>99</v>
      </c>
      <c r="I4527">
        <v>99</v>
      </c>
      <c r="J4527">
        <v>999</v>
      </c>
      <c r="K4527">
        <v>99</v>
      </c>
      <c r="L4527">
        <v>99</v>
      </c>
      <c r="M4527">
        <v>99</v>
      </c>
      <c r="N4527">
        <v>99</v>
      </c>
      <c r="O4527">
        <v>15</v>
      </c>
      <c r="P4527">
        <v>9999</v>
      </c>
      <c r="Q4527">
        <v>58</v>
      </c>
      <c r="R4527">
        <v>838</v>
      </c>
      <c r="S4527">
        <v>836</v>
      </c>
      <c r="T4527">
        <v>2.1426060276774588</v>
      </c>
      <c r="U4527">
        <v>2.316023915210661</v>
      </c>
      <c r="V4527">
        <v>16.941527446300711</v>
      </c>
      <c r="W4527">
        <v>57.413875598086143</v>
      </c>
      <c r="X4527">
        <v>168.24612074872587</v>
      </c>
      <c r="Y4527">
        <v>154.8930787589498</v>
      </c>
      <c r="Z4527">
        <v>155.26363636363627</v>
      </c>
      <c r="AA4527">
        <v>31.843247850475787</v>
      </c>
      <c r="AB4527">
        <v>5.0491364370201239</v>
      </c>
      <c r="AC4527">
        <v>-56.612464305445549</v>
      </c>
    </row>
    <row r="4528" spans="1:29">
      <c r="A4528">
        <v>13</v>
      </c>
      <c r="B4528">
        <v>188</v>
      </c>
      <c r="C4528">
        <v>2005</v>
      </c>
      <c r="D4528">
        <v>99</v>
      </c>
      <c r="E4528">
        <v>99</v>
      </c>
      <c r="F4528">
        <v>99</v>
      </c>
      <c r="G4528">
        <v>99</v>
      </c>
      <c r="H4528">
        <v>99</v>
      </c>
      <c r="I4528">
        <v>99</v>
      </c>
      <c r="J4528">
        <v>999</v>
      </c>
      <c r="K4528">
        <v>99</v>
      </c>
      <c r="L4528">
        <v>99</v>
      </c>
      <c r="M4528">
        <v>99</v>
      </c>
      <c r="N4528">
        <v>99</v>
      </c>
      <c r="O4528">
        <v>16</v>
      </c>
      <c r="P4528">
        <v>9999</v>
      </c>
      <c r="Q4528">
        <v>355</v>
      </c>
      <c r="R4528">
        <v>3711</v>
      </c>
      <c r="S4528">
        <v>3527</v>
      </c>
      <c r="T4528">
        <v>9.4883185784141375</v>
      </c>
      <c r="U4528">
        <v>8.8923660464874619</v>
      </c>
      <c r="V4528">
        <v>15.576933441120996</v>
      </c>
      <c r="W4528">
        <v>56.720158775163043</v>
      </c>
      <c r="X4528">
        <v>152.65333684840229</v>
      </c>
      <c r="Y4528">
        <v>134.29485313931562</v>
      </c>
      <c r="Z4528">
        <v>141.30087893393824</v>
      </c>
      <c r="AA4528">
        <v>31.838947780484567</v>
      </c>
      <c r="AB4528">
        <v>4.8027375212547119</v>
      </c>
      <c r="AC4528">
        <v>-49.760646799332036</v>
      </c>
    </row>
    <row r="4529" spans="1:39">
      <c r="A4529">
        <v>13</v>
      </c>
      <c r="B4529">
        <v>189</v>
      </c>
      <c r="C4529">
        <v>2005</v>
      </c>
      <c r="D4529">
        <v>99</v>
      </c>
      <c r="E4529">
        <v>99</v>
      </c>
      <c r="F4529">
        <v>99</v>
      </c>
      <c r="G4529">
        <v>99</v>
      </c>
      <c r="H4529">
        <v>99</v>
      </c>
      <c r="I4529">
        <v>99</v>
      </c>
      <c r="J4529">
        <v>999</v>
      </c>
      <c r="K4529">
        <v>99</v>
      </c>
      <c r="L4529">
        <v>99</v>
      </c>
      <c r="M4529">
        <v>99</v>
      </c>
      <c r="N4529">
        <v>99</v>
      </c>
      <c r="O4529">
        <v>18</v>
      </c>
      <c r="P4529">
        <v>9999</v>
      </c>
      <c r="Q4529">
        <v>105</v>
      </c>
      <c r="R4529">
        <v>1945</v>
      </c>
      <c r="S4529">
        <v>1945</v>
      </c>
      <c r="T4529">
        <v>4.9729937038575853</v>
      </c>
      <c r="U4529">
        <v>5.0736522776303126</v>
      </c>
      <c r="V4529">
        <v>16.680719794344473</v>
      </c>
      <c r="W4529">
        <v>56.433933161953718</v>
      </c>
      <c r="X4529">
        <v>158.39168688221872</v>
      </c>
      <c r="Y4529">
        <v>146.19552699228785</v>
      </c>
      <c r="Z4529">
        <v>146.19552699228785</v>
      </c>
      <c r="AA4529">
        <v>30.583920461399028</v>
      </c>
      <c r="AB4529">
        <v>4.6027688331335668</v>
      </c>
      <c r="AC4529">
        <v>-57.568179709837047</v>
      </c>
    </row>
    <row r="4530" spans="1:39">
      <c r="A4530">
        <v>13</v>
      </c>
      <c r="B4530">
        <v>190</v>
      </c>
      <c r="C4530">
        <v>2005</v>
      </c>
      <c r="D4530">
        <v>99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999</v>
      </c>
      <c r="K4530">
        <v>99</v>
      </c>
      <c r="L4530">
        <v>99</v>
      </c>
      <c r="M4530">
        <v>99</v>
      </c>
      <c r="N4530">
        <v>99</v>
      </c>
      <c r="O4530">
        <v>54</v>
      </c>
      <c r="P4530">
        <v>9999</v>
      </c>
      <c r="Q4530">
        <v>34</v>
      </c>
      <c r="R4530">
        <v>414</v>
      </c>
      <c r="S4530">
        <v>413</v>
      </c>
      <c r="T4530">
        <v>1.0585189683275276</v>
      </c>
      <c r="U4530">
        <v>1.1147891606632079</v>
      </c>
      <c r="V4530">
        <v>15.239130434782613</v>
      </c>
      <c r="W4530">
        <v>55.98305084745764</v>
      </c>
      <c r="X4530">
        <v>163.81103417233223</v>
      </c>
      <c r="Y4530">
        <v>150.91256038647339</v>
      </c>
      <c r="Z4530">
        <v>151.27796610169477</v>
      </c>
      <c r="AA4530">
        <v>29.26041750671309</v>
      </c>
      <c r="AB4530">
        <v>5.1811918557259311</v>
      </c>
      <c r="AC4530">
        <v>-58.172763186496923</v>
      </c>
    </row>
    <row r="4531" spans="1:39">
      <c r="A4531">
        <v>15</v>
      </c>
      <c r="B4531">
        <v>1</v>
      </c>
      <c r="C4531">
        <v>2023</v>
      </c>
      <c r="D4531">
        <v>1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999</v>
      </c>
      <c r="K4531">
        <v>0</v>
      </c>
      <c r="M4531">
        <v>99</v>
      </c>
      <c r="N4531">
        <v>99</v>
      </c>
      <c r="O4531">
        <v>99</v>
      </c>
      <c r="P4531">
        <v>99</v>
      </c>
      <c r="Q4531">
        <v>230</v>
      </c>
      <c r="R4531">
        <v>1537</v>
      </c>
      <c r="S4531">
        <v>1535</v>
      </c>
      <c r="T4531">
        <v>62.785947712418277</v>
      </c>
      <c r="U4531">
        <v>62.097021188011887</v>
      </c>
      <c r="V4531">
        <v>6.1151594014313586</v>
      </c>
      <c r="W4531">
        <v>59.029315960912015</v>
      </c>
      <c r="X4531">
        <v>168.45418640666404</v>
      </c>
      <c r="Y4531">
        <v>155.26174365647381</v>
      </c>
      <c r="Z4531">
        <v>155.46403908794804</v>
      </c>
      <c r="AA4531">
        <v>30.67180664876788</v>
      </c>
      <c r="AB4531">
        <v>4.4806991646843972</v>
      </c>
      <c r="AC4531">
        <v>-42.776901636878407</v>
      </c>
      <c r="AD4531">
        <v>59</v>
      </c>
      <c r="AE4531">
        <v>0</v>
      </c>
      <c r="AF4531">
        <v>0</v>
      </c>
      <c r="AG4531">
        <v>7</v>
      </c>
      <c r="AH4531">
        <v>115</v>
      </c>
      <c r="AI4531">
        <v>13</v>
      </c>
      <c r="AJ4531">
        <v>15</v>
      </c>
      <c r="AK4531">
        <v>5</v>
      </c>
      <c r="AL4531">
        <v>22</v>
      </c>
      <c r="AM4531">
        <v>7</v>
      </c>
    </row>
    <row r="4532" spans="1:39">
      <c r="A4532">
        <v>15</v>
      </c>
      <c r="B4532">
        <v>2</v>
      </c>
      <c r="C4532">
        <v>2023</v>
      </c>
      <c r="D4532">
        <v>1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999</v>
      </c>
      <c r="K4532">
        <v>2</v>
      </c>
      <c r="M4532">
        <v>99</v>
      </c>
      <c r="N4532">
        <v>99</v>
      </c>
      <c r="O4532">
        <v>99</v>
      </c>
      <c r="P4532">
        <v>99</v>
      </c>
      <c r="Q4532">
        <v>121</v>
      </c>
      <c r="R4532">
        <v>905</v>
      </c>
      <c r="S4532">
        <v>905</v>
      </c>
      <c r="T4532">
        <v>36.968954248366003</v>
      </c>
      <c r="U4532">
        <v>37.661239014045094</v>
      </c>
      <c r="V4532">
        <v>6.7756906077348047</v>
      </c>
      <c r="W4532">
        <v>58.145856353591149</v>
      </c>
      <c r="X4532">
        <v>173.26541484350221</v>
      </c>
      <c r="Y4532">
        <v>159.92397790055253</v>
      </c>
      <c r="Z4532">
        <v>159.92397790055253</v>
      </c>
      <c r="AA4532">
        <v>32.285787538697988</v>
      </c>
      <c r="AB4532">
        <v>5.2243318282042805</v>
      </c>
      <c r="AC4532">
        <v>-39.838007207621494</v>
      </c>
      <c r="AD4532">
        <v>44</v>
      </c>
      <c r="AE4532">
        <v>0</v>
      </c>
      <c r="AF4532">
        <v>0</v>
      </c>
      <c r="AG4532">
        <v>8</v>
      </c>
      <c r="AH4532">
        <v>61</v>
      </c>
      <c r="AI4532">
        <v>8</v>
      </c>
      <c r="AJ4532">
        <v>12</v>
      </c>
      <c r="AK4532">
        <v>20</v>
      </c>
      <c r="AL4532">
        <v>13</v>
      </c>
      <c r="AM4532">
        <v>2</v>
      </c>
    </row>
    <row r="4533" spans="1:39">
      <c r="A4533">
        <v>15</v>
      </c>
      <c r="B4533">
        <v>3</v>
      </c>
      <c r="C4533">
        <v>2023</v>
      </c>
      <c r="D4533">
        <v>1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999</v>
      </c>
      <c r="K4533">
        <v>4</v>
      </c>
      <c r="M4533">
        <v>99</v>
      </c>
      <c r="N4533">
        <v>99</v>
      </c>
      <c r="O4533">
        <v>99</v>
      </c>
      <c r="P4533">
        <v>99</v>
      </c>
      <c r="Q4533">
        <v>3</v>
      </c>
      <c r="R4533">
        <v>6</v>
      </c>
      <c r="S4533">
        <v>6</v>
      </c>
      <c r="T4533">
        <v>0.24509803921568624</v>
      </c>
      <c r="U4533">
        <v>0.2417397979429996</v>
      </c>
      <c r="V4533">
        <v>9.5</v>
      </c>
      <c r="W4533">
        <v>50</v>
      </c>
      <c r="X4533">
        <v>167.75009028530155</v>
      </c>
      <c r="Y4533">
        <v>154.83333333333337</v>
      </c>
      <c r="Z4533">
        <v>154.83333333333337</v>
      </c>
      <c r="AA4533">
        <v>27.696971354684582</v>
      </c>
      <c r="AB4533">
        <v>3.214550253664318</v>
      </c>
      <c r="AC4533">
        <v>-26.619251813199341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</row>
    <row r="4534" spans="1:39">
      <c r="A4534">
        <v>15</v>
      </c>
      <c r="B4534">
        <v>4</v>
      </c>
      <c r="C4534">
        <v>2023</v>
      </c>
      <c r="D4534">
        <v>2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999</v>
      </c>
      <c r="K4534">
        <v>0</v>
      </c>
      <c r="M4534">
        <v>99</v>
      </c>
      <c r="N4534">
        <v>99</v>
      </c>
      <c r="O4534">
        <v>99</v>
      </c>
      <c r="P4534">
        <v>99</v>
      </c>
      <c r="Q4534">
        <v>212</v>
      </c>
      <c r="R4534">
        <v>1716</v>
      </c>
      <c r="S4534">
        <v>1716</v>
      </c>
      <c r="T4534">
        <v>66.229255113855643</v>
      </c>
      <c r="U4534">
        <v>65.362384052688483</v>
      </c>
      <c r="V4534">
        <v>5.142773892773894</v>
      </c>
      <c r="W4534">
        <v>59.805361305361295</v>
      </c>
      <c r="X4534">
        <v>164.16652145254545</v>
      </c>
      <c r="Y4534">
        <v>151.52569930069924</v>
      </c>
      <c r="Z4534">
        <v>151.52569930069924</v>
      </c>
      <c r="AA4534">
        <v>30.564673461176717</v>
      </c>
      <c r="AB4534">
        <v>4.2602536856618594</v>
      </c>
      <c r="AC4534">
        <v>-44.735924929810224</v>
      </c>
      <c r="AD4534">
        <v>38</v>
      </c>
      <c r="AE4534">
        <v>0</v>
      </c>
      <c r="AF4534">
        <v>0</v>
      </c>
      <c r="AG4534">
        <v>5</v>
      </c>
      <c r="AH4534">
        <v>149</v>
      </c>
      <c r="AI4534">
        <v>17</v>
      </c>
      <c r="AJ4534">
        <v>25</v>
      </c>
      <c r="AK4534">
        <v>5</v>
      </c>
      <c r="AL4534">
        <v>24</v>
      </c>
      <c r="AM4534">
        <v>2</v>
      </c>
    </row>
    <row r="4535" spans="1:39">
      <c r="A4535">
        <v>15</v>
      </c>
      <c r="B4535">
        <v>5</v>
      </c>
      <c r="C4535">
        <v>2023</v>
      </c>
      <c r="D4535">
        <v>2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999</v>
      </c>
      <c r="K4535">
        <v>2</v>
      </c>
      <c r="M4535">
        <v>99</v>
      </c>
      <c r="N4535">
        <v>99</v>
      </c>
      <c r="O4535">
        <v>99</v>
      </c>
      <c r="P4535">
        <v>99</v>
      </c>
      <c r="Q4535">
        <v>107</v>
      </c>
      <c r="R4535">
        <v>874</v>
      </c>
      <c r="S4535">
        <v>874</v>
      </c>
      <c r="T4535">
        <v>33.732149749131622</v>
      </c>
      <c r="U4535">
        <v>34.56773334003671</v>
      </c>
      <c r="V4535">
        <v>6.6773455377574358</v>
      </c>
      <c r="W4535">
        <v>58.135011441647599</v>
      </c>
      <c r="X4535">
        <v>170.46431024095628</v>
      </c>
      <c r="Y4535">
        <v>157.33855835240277</v>
      </c>
      <c r="Z4535">
        <v>157.33855835240277</v>
      </c>
      <c r="AA4535">
        <v>31.167551750693558</v>
      </c>
      <c r="AB4535">
        <v>5.4004479695836256</v>
      </c>
      <c r="AC4535">
        <v>-44.590640474034259</v>
      </c>
      <c r="AD4535">
        <v>32</v>
      </c>
      <c r="AE4535">
        <v>0</v>
      </c>
      <c r="AF4535">
        <v>0</v>
      </c>
      <c r="AG4535">
        <v>3</v>
      </c>
      <c r="AH4535">
        <v>48</v>
      </c>
      <c r="AI4535">
        <v>14</v>
      </c>
      <c r="AJ4535">
        <v>11</v>
      </c>
      <c r="AK4535">
        <v>4</v>
      </c>
      <c r="AL4535">
        <v>15</v>
      </c>
      <c r="AM4535">
        <v>2</v>
      </c>
    </row>
    <row r="4536" spans="1:39">
      <c r="A4536">
        <v>15</v>
      </c>
      <c r="B4536">
        <v>6</v>
      </c>
      <c r="C4536">
        <v>2023</v>
      </c>
      <c r="D4536">
        <v>2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999</v>
      </c>
      <c r="K4536">
        <v>4</v>
      </c>
      <c r="M4536">
        <v>99</v>
      </c>
      <c r="N4536">
        <v>99</v>
      </c>
      <c r="O4536">
        <v>99</v>
      </c>
      <c r="P4536">
        <v>99</v>
      </c>
      <c r="Q4536">
        <v>1</v>
      </c>
      <c r="R4536">
        <v>1</v>
      </c>
      <c r="S4536">
        <v>1</v>
      </c>
      <c r="T4536">
        <v>3.8595137012736411E-2</v>
      </c>
      <c r="U4536">
        <v>6.9882607274829686E-2</v>
      </c>
      <c r="V4536">
        <v>11</v>
      </c>
      <c r="W4536">
        <v>50</v>
      </c>
      <c r="X4536">
        <v>301.19176598049825</v>
      </c>
      <c r="Y4536">
        <v>278</v>
      </c>
      <c r="Z4536">
        <v>278</v>
      </c>
      <c r="AA4536">
        <v>0</v>
      </c>
      <c r="AB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</row>
    <row r="4537" spans="1:39">
      <c r="A4537">
        <v>15</v>
      </c>
      <c r="B4537">
        <v>7</v>
      </c>
      <c r="C4537">
        <v>2023</v>
      </c>
      <c r="D4537">
        <v>3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999</v>
      </c>
      <c r="K4537">
        <v>0</v>
      </c>
      <c r="M4537">
        <v>99</v>
      </c>
      <c r="N4537">
        <v>99</v>
      </c>
      <c r="O4537">
        <v>99</v>
      </c>
      <c r="P4537">
        <v>99</v>
      </c>
      <c r="Q4537">
        <v>225</v>
      </c>
      <c r="R4537">
        <v>2024</v>
      </c>
      <c r="S4537">
        <v>2024</v>
      </c>
      <c r="T4537">
        <v>69.986168741355485</v>
      </c>
      <c r="U4537">
        <v>68.98805300392209</v>
      </c>
      <c r="V4537">
        <v>5.9594861660079053</v>
      </c>
      <c r="W4537">
        <v>59.350790513833999</v>
      </c>
      <c r="X4537">
        <v>164.93417023882444</v>
      </c>
      <c r="Y4537">
        <v>152.23423913043499</v>
      </c>
      <c r="Z4537">
        <v>152.23423913043499</v>
      </c>
      <c r="AA4537">
        <v>29.383066104974695</v>
      </c>
      <c r="AB4537">
        <v>4.0999697973905498</v>
      </c>
      <c r="AC4537">
        <v>-31.324533256095897</v>
      </c>
      <c r="AD4537">
        <v>55</v>
      </c>
      <c r="AE4537">
        <v>0</v>
      </c>
      <c r="AF4537">
        <v>0</v>
      </c>
      <c r="AG4537">
        <v>3</v>
      </c>
      <c r="AH4537">
        <v>169</v>
      </c>
      <c r="AI4537">
        <v>21</v>
      </c>
      <c r="AJ4537">
        <v>40</v>
      </c>
      <c r="AK4537">
        <v>2</v>
      </c>
      <c r="AL4537">
        <v>26</v>
      </c>
      <c r="AM4537">
        <v>10</v>
      </c>
    </row>
    <row r="4538" spans="1:39">
      <c r="A4538">
        <v>15</v>
      </c>
      <c r="B4538">
        <v>8</v>
      </c>
      <c r="C4538">
        <v>2023</v>
      </c>
      <c r="D4538">
        <v>3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999</v>
      </c>
      <c r="K4538">
        <v>2</v>
      </c>
      <c r="M4538">
        <v>99</v>
      </c>
      <c r="N4538">
        <v>99</v>
      </c>
      <c r="O4538">
        <v>99</v>
      </c>
      <c r="P4538">
        <v>99</v>
      </c>
      <c r="Q4538">
        <v>113</v>
      </c>
      <c r="R4538">
        <v>859</v>
      </c>
      <c r="S4538">
        <v>859</v>
      </c>
      <c r="T4538">
        <v>29.702627939142456</v>
      </c>
      <c r="U4538">
        <v>30.607832728173161</v>
      </c>
      <c r="V4538">
        <v>6.0686845168800918</v>
      </c>
      <c r="W4538">
        <v>58.84400465657739</v>
      </c>
      <c r="X4538">
        <v>172.41961665218321</v>
      </c>
      <c r="Y4538">
        <v>159.14330616996497</v>
      </c>
      <c r="Z4538">
        <v>159.14330616996497</v>
      </c>
      <c r="AA4538">
        <v>32.364811677755604</v>
      </c>
      <c r="AB4538">
        <v>5.4754289357314763</v>
      </c>
      <c r="AC4538">
        <v>-41.576435125451539</v>
      </c>
      <c r="AD4538">
        <v>43</v>
      </c>
      <c r="AE4538">
        <v>0</v>
      </c>
      <c r="AF4538">
        <v>0</v>
      </c>
      <c r="AG4538">
        <v>5</v>
      </c>
      <c r="AH4538">
        <v>44</v>
      </c>
      <c r="AI4538">
        <v>6</v>
      </c>
      <c r="AJ4538">
        <v>4</v>
      </c>
      <c r="AK4538">
        <v>11</v>
      </c>
      <c r="AL4538">
        <v>11</v>
      </c>
      <c r="AM4538">
        <v>3</v>
      </c>
    </row>
    <row r="4539" spans="1:39">
      <c r="A4539">
        <v>15</v>
      </c>
      <c r="B4539">
        <v>9</v>
      </c>
      <c r="C4539">
        <v>2023</v>
      </c>
      <c r="D4539">
        <v>3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999</v>
      </c>
      <c r="K4539">
        <v>4</v>
      </c>
      <c r="M4539">
        <v>99</v>
      </c>
      <c r="N4539">
        <v>99</v>
      </c>
      <c r="O4539">
        <v>99</v>
      </c>
      <c r="P4539">
        <v>99</v>
      </c>
      <c r="Q4539">
        <v>3</v>
      </c>
      <c r="R4539">
        <v>9</v>
      </c>
      <c r="S4539">
        <v>9</v>
      </c>
      <c r="T4539">
        <v>0.31120331950207464</v>
      </c>
      <c r="U4539">
        <v>0.40411426790476512</v>
      </c>
      <c r="V4539">
        <v>9.7777777777777768</v>
      </c>
      <c r="W4539">
        <v>53.222222222222221</v>
      </c>
      <c r="X4539">
        <v>217.27458769712297</v>
      </c>
      <c r="Y4539">
        <v>200.54444444444445</v>
      </c>
      <c r="Z4539">
        <v>200.54444444444445</v>
      </c>
      <c r="AA4539">
        <v>32.171247035240512</v>
      </c>
      <c r="AB4539">
        <v>4.0490815907307871</v>
      </c>
      <c r="AC4539">
        <v>3.5492973068906566</v>
      </c>
      <c r="AD4539">
        <v>0</v>
      </c>
      <c r="AE4539">
        <v>0</v>
      </c>
      <c r="AF4539">
        <v>0</v>
      </c>
      <c r="AG4539">
        <v>0</v>
      </c>
      <c r="AH4539">
        <v>2</v>
      </c>
      <c r="AI4539">
        <v>0</v>
      </c>
      <c r="AJ4539">
        <v>0</v>
      </c>
      <c r="AK4539">
        <v>0</v>
      </c>
      <c r="AL4539">
        <v>0</v>
      </c>
      <c r="AM4539">
        <v>0</v>
      </c>
    </row>
    <row r="4540" spans="1:39">
      <c r="A4540">
        <v>15</v>
      </c>
      <c r="B4540">
        <v>10</v>
      </c>
      <c r="C4540">
        <v>2023</v>
      </c>
      <c r="D4540">
        <v>4</v>
      </c>
      <c r="E4540">
        <v>99</v>
      </c>
      <c r="F4540">
        <v>99</v>
      </c>
      <c r="G4540">
        <v>99</v>
      </c>
      <c r="H4540">
        <v>99</v>
      </c>
      <c r="I4540">
        <v>99</v>
      </c>
      <c r="J4540">
        <v>999</v>
      </c>
      <c r="K4540">
        <v>0</v>
      </c>
      <c r="M4540">
        <v>99</v>
      </c>
      <c r="N4540">
        <v>99</v>
      </c>
      <c r="O4540">
        <v>99</v>
      </c>
      <c r="P4540">
        <v>99</v>
      </c>
      <c r="Q4540">
        <v>186</v>
      </c>
      <c r="R4540">
        <v>1422</v>
      </c>
      <c r="S4540">
        <v>1422</v>
      </c>
      <c r="T4540">
        <v>59.672681493915213</v>
      </c>
      <c r="U4540">
        <v>58.860966557953638</v>
      </c>
      <c r="V4540">
        <v>5.2454289732770754</v>
      </c>
      <c r="W4540">
        <v>59.525316455696192</v>
      </c>
      <c r="X4540">
        <v>166.68533324800057</v>
      </c>
      <c r="Y4540">
        <v>153.85056258790453</v>
      </c>
      <c r="Z4540">
        <v>153.85056258790453</v>
      </c>
      <c r="AA4540">
        <v>31.705377788257099</v>
      </c>
      <c r="AB4540">
        <v>4.773387063288939</v>
      </c>
      <c r="AC4540">
        <v>-43.731089728895405</v>
      </c>
      <c r="AD4540">
        <v>47</v>
      </c>
      <c r="AE4540">
        <v>1</v>
      </c>
      <c r="AF4540">
        <v>0</v>
      </c>
      <c r="AG4540">
        <v>5</v>
      </c>
      <c r="AH4540">
        <v>103</v>
      </c>
      <c r="AI4540">
        <v>11</v>
      </c>
      <c r="AJ4540">
        <v>18</v>
      </c>
      <c r="AK4540">
        <v>5</v>
      </c>
      <c r="AL4540">
        <v>22</v>
      </c>
      <c r="AM4540">
        <v>4</v>
      </c>
    </row>
    <row r="4541" spans="1:39">
      <c r="A4541">
        <v>15</v>
      </c>
      <c r="B4541">
        <v>11</v>
      </c>
      <c r="C4541">
        <v>2023</v>
      </c>
      <c r="D4541">
        <v>4</v>
      </c>
      <c r="E4541">
        <v>99</v>
      </c>
      <c r="F4541">
        <v>99</v>
      </c>
      <c r="G4541">
        <v>99</v>
      </c>
      <c r="H4541">
        <v>99</v>
      </c>
      <c r="I4541">
        <v>99</v>
      </c>
      <c r="J4541">
        <v>999</v>
      </c>
      <c r="K4541">
        <v>2</v>
      </c>
      <c r="M4541">
        <v>99</v>
      </c>
      <c r="N4541">
        <v>99</v>
      </c>
      <c r="O4541">
        <v>99</v>
      </c>
      <c r="P4541">
        <v>99</v>
      </c>
      <c r="Q4541">
        <v>102</v>
      </c>
      <c r="R4541">
        <v>960</v>
      </c>
      <c r="S4541">
        <v>960</v>
      </c>
      <c r="T4541">
        <v>40.285354595048254</v>
      </c>
      <c r="U4541">
        <v>41.095797534342502</v>
      </c>
      <c r="V4541">
        <v>6.2531249999999998</v>
      </c>
      <c r="W4541">
        <v>58.372916666666669</v>
      </c>
      <c r="X4541">
        <v>172.38353196099669</v>
      </c>
      <c r="Y4541">
        <v>159.10999999999987</v>
      </c>
      <c r="Z4541">
        <v>159.10999999999987</v>
      </c>
      <c r="AA4541">
        <v>32.388934002732277</v>
      </c>
      <c r="AB4541">
        <v>5.3877267772585373</v>
      </c>
      <c r="AC4541">
        <v>-44.562985536623671</v>
      </c>
      <c r="AD4541">
        <v>47</v>
      </c>
      <c r="AE4541">
        <v>0</v>
      </c>
      <c r="AF4541">
        <v>0</v>
      </c>
      <c r="AG4541">
        <v>7</v>
      </c>
      <c r="AH4541">
        <v>60</v>
      </c>
      <c r="AI4541">
        <v>7</v>
      </c>
      <c r="AJ4541">
        <v>3</v>
      </c>
      <c r="AK4541">
        <v>11</v>
      </c>
      <c r="AL4541">
        <v>8</v>
      </c>
      <c r="AM4541">
        <v>1</v>
      </c>
    </row>
    <row r="4542" spans="1:39">
      <c r="A4542">
        <v>15</v>
      </c>
      <c r="B4542">
        <v>12</v>
      </c>
      <c r="C4542">
        <v>2023</v>
      </c>
      <c r="D4542">
        <v>4</v>
      </c>
      <c r="E4542">
        <v>99</v>
      </c>
      <c r="F4542">
        <v>99</v>
      </c>
      <c r="G4542">
        <v>99</v>
      </c>
      <c r="H4542">
        <v>99</v>
      </c>
      <c r="I4542">
        <v>99</v>
      </c>
      <c r="J4542">
        <v>999</v>
      </c>
      <c r="K4542">
        <v>4</v>
      </c>
      <c r="M4542">
        <v>99</v>
      </c>
      <c r="N4542">
        <v>99</v>
      </c>
      <c r="O4542">
        <v>99</v>
      </c>
      <c r="P4542">
        <v>99</v>
      </c>
      <c r="Q4542">
        <v>1</v>
      </c>
      <c r="R4542">
        <v>1</v>
      </c>
      <c r="S4542">
        <v>1</v>
      </c>
      <c r="T4542">
        <v>4.1963911036508601E-2</v>
      </c>
      <c r="U4542">
        <v>4.3235907703847755E-2</v>
      </c>
      <c r="V4542">
        <v>0</v>
      </c>
      <c r="W4542">
        <v>61</v>
      </c>
      <c r="X4542">
        <v>174.10617551462619</v>
      </c>
      <c r="Y4542">
        <v>160.70000000000005</v>
      </c>
      <c r="Z4542">
        <v>160.70000000000005</v>
      </c>
      <c r="AA4542">
        <v>0</v>
      </c>
      <c r="AB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</row>
    <row r="4543" spans="1:39">
      <c r="A4543">
        <v>15</v>
      </c>
      <c r="B4543">
        <v>13</v>
      </c>
      <c r="C4543">
        <v>2023</v>
      </c>
      <c r="D4543">
        <v>5</v>
      </c>
      <c r="E4543">
        <v>99</v>
      </c>
      <c r="F4543">
        <v>99</v>
      </c>
      <c r="G4543">
        <v>99</v>
      </c>
      <c r="H4543">
        <v>99</v>
      </c>
      <c r="I4543">
        <v>99</v>
      </c>
      <c r="J4543">
        <v>999</v>
      </c>
      <c r="K4543">
        <v>0</v>
      </c>
      <c r="M4543">
        <v>99</v>
      </c>
      <c r="N4543">
        <v>99</v>
      </c>
      <c r="O4543">
        <v>99</v>
      </c>
      <c r="P4543">
        <v>99</v>
      </c>
      <c r="Q4543">
        <v>210</v>
      </c>
      <c r="R4543">
        <v>1702</v>
      </c>
      <c r="S4543">
        <v>1702</v>
      </c>
      <c r="T4543">
        <v>64.641093809342948</v>
      </c>
      <c r="U4543">
        <v>63.370598396860203</v>
      </c>
      <c r="V4543">
        <v>5.4400705052878955</v>
      </c>
      <c r="W4543">
        <v>59.564042303172734</v>
      </c>
      <c r="X4543">
        <v>163.78825242879125</v>
      </c>
      <c r="Y4543">
        <v>151.17655699177462</v>
      </c>
      <c r="Z4543">
        <v>151.17655699177462</v>
      </c>
      <c r="AA4543">
        <v>29.31544166860732</v>
      </c>
      <c r="AB4543">
        <v>4.3037244677525637</v>
      </c>
      <c r="AC4543">
        <v>-41.260148662802905</v>
      </c>
      <c r="AD4543">
        <v>45</v>
      </c>
      <c r="AE4543">
        <v>0</v>
      </c>
      <c r="AF4543">
        <v>0</v>
      </c>
      <c r="AG4543">
        <v>2</v>
      </c>
      <c r="AH4543">
        <v>147</v>
      </c>
      <c r="AI4543">
        <v>16</v>
      </c>
      <c r="AJ4543">
        <v>17</v>
      </c>
      <c r="AK4543">
        <v>10</v>
      </c>
      <c r="AL4543">
        <v>11</v>
      </c>
      <c r="AM4543">
        <v>2</v>
      </c>
    </row>
    <row r="4544" spans="1:39">
      <c r="A4544">
        <v>15</v>
      </c>
      <c r="B4544">
        <v>14</v>
      </c>
      <c r="C4544">
        <v>2023</v>
      </c>
      <c r="D4544">
        <v>5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999</v>
      </c>
      <c r="K4544">
        <v>2</v>
      </c>
      <c r="M4544">
        <v>99</v>
      </c>
      <c r="N4544">
        <v>99</v>
      </c>
      <c r="O4544">
        <v>99</v>
      </c>
      <c r="P4544">
        <v>99</v>
      </c>
      <c r="Q4544">
        <v>98</v>
      </c>
      <c r="R4544">
        <v>926</v>
      </c>
      <c r="S4544">
        <v>926</v>
      </c>
      <c r="T4544">
        <v>35.169008735282951</v>
      </c>
      <c r="U4544">
        <v>36.461925550983821</v>
      </c>
      <c r="V4544">
        <v>6.2386609071274304</v>
      </c>
      <c r="W4544">
        <v>58.597192224622056</v>
      </c>
      <c r="X4544">
        <v>173.21404753491865</v>
      </c>
      <c r="Y4544">
        <v>159.87656587472975</v>
      </c>
      <c r="Z4544">
        <v>159.87656587472975</v>
      </c>
      <c r="AA4544">
        <v>33.669379373984839</v>
      </c>
      <c r="AB4544">
        <v>5.343973079264666</v>
      </c>
      <c r="AC4544">
        <v>-44.757784578686177</v>
      </c>
      <c r="AD4544">
        <v>26</v>
      </c>
      <c r="AE4544">
        <v>0</v>
      </c>
      <c r="AF4544">
        <v>0</v>
      </c>
      <c r="AG4544">
        <v>14</v>
      </c>
      <c r="AH4544">
        <v>43</v>
      </c>
      <c r="AI4544">
        <v>10</v>
      </c>
      <c r="AJ4544">
        <v>3</v>
      </c>
      <c r="AK4544">
        <v>6</v>
      </c>
      <c r="AL4544">
        <v>10</v>
      </c>
      <c r="AM4544">
        <v>1</v>
      </c>
    </row>
    <row r="4545" spans="1:39">
      <c r="A4545">
        <v>15</v>
      </c>
      <c r="B4545">
        <v>15</v>
      </c>
      <c r="C4545">
        <v>2023</v>
      </c>
      <c r="D4545">
        <v>5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999</v>
      </c>
      <c r="K4545">
        <v>4</v>
      </c>
      <c r="M4545">
        <v>99</v>
      </c>
      <c r="N4545">
        <v>99</v>
      </c>
      <c r="O4545">
        <v>99</v>
      </c>
      <c r="P4545">
        <v>99</v>
      </c>
      <c r="Q4545">
        <v>1</v>
      </c>
      <c r="R4545">
        <v>5</v>
      </c>
      <c r="S4545">
        <v>5</v>
      </c>
      <c r="T4545">
        <v>0.18989745537409797</v>
      </c>
      <c r="U4545">
        <v>0.1674760521559831</v>
      </c>
      <c r="V4545">
        <v>11.6</v>
      </c>
      <c r="W4545">
        <v>52.8</v>
      </c>
      <c r="X4545">
        <v>147.34561213434452</v>
      </c>
      <c r="Y4545">
        <v>136</v>
      </c>
      <c r="Z4545">
        <v>136</v>
      </c>
      <c r="AA4545">
        <v>4.6561786907293135</v>
      </c>
      <c r="AB4545">
        <v>3.9698866482558688</v>
      </c>
      <c r="AC4545">
        <v>-55.722357106788031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</row>
    <row r="4546" spans="1:39">
      <c r="A4546">
        <v>15</v>
      </c>
      <c r="B4546">
        <v>16</v>
      </c>
      <c r="C4546">
        <v>2023</v>
      </c>
      <c r="D4546">
        <v>6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999</v>
      </c>
      <c r="K4546">
        <v>0</v>
      </c>
      <c r="M4546">
        <v>99</v>
      </c>
      <c r="N4546">
        <v>99</v>
      </c>
      <c r="O4546">
        <v>99</v>
      </c>
      <c r="P4546">
        <v>99</v>
      </c>
      <c r="Q4546">
        <v>220</v>
      </c>
      <c r="R4546">
        <v>1615</v>
      </c>
      <c r="S4546">
        <v>1615</v>
      </c>
      <c r="T4546">
        <v>63.532651455546798</v>
      </c>
      <c r="U4546">
        <v>62.855361810514893</v>
      </c>
      <c r="V4546">
        <v>5.7306501547987638</v>
      </c>
      <c r="W4546">
        <v>59.460061919504639</v>
      </c>
      <c r="X4546">
        <v>166.67308447014511</v>
      </c>
      <c r="Y4546">
        <v>153.83925696594429</v>
      </c>
      <c r="Z4546">
        <v>153.83925696594429</v>
      </c>
      <c r="AA4546">
        <v>29.622901682513632</v>
      </c>
      <c r="AB4546">
        <v>4.1655504465173978</v>
      </c>
      <c r="AC4546">
        <v>-38.065149298976671</v>
      </c>
      <c r="AD4546">
        <v>45</v>
      </c>
      <c r="AE4546">
        <v>0</v>
      </c>
      <c r="AF4546">
        <v>0</v>
      </c>
      <c r="AG4546">
        <v>3</v>
      </c>
      <c r="AH4546">
        <v>144</v>
      </c>
      <c r="AI4546">
        <v>27</v>
      </c>
      <c r="AJ4546">
        <v>26</v>
      </c>
      <c r="AK4546">
        <v>5</v>
      </c>
      <c r="AL4546">
        <v>33</v>
      </c>
      <c r="AM4546">
        <v>6</v>
      </c>
    </row>
    <row r="4547" spans="1:39">
      <c r="A4547">
        <v>15</v>
      </c>
      <c r="B4547">
        <v>17</v>
      </c>
      <c r="C4547">
        <v>2023</v>
      </c>
      <c r="D4547">
        <v>6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999</v>
      </c>
      <c r="K4547">
        <v>2</v>
      </c>
      <c r="M4547">
        <v>99</v>
      </c>
      <c r="N4547">
        <v>99</v>
      </c>
      <c r="O4547">
        <v>99</v>
      </c>
      <c r="P4547">
        <v>99</v>
      </c>
      <c r="Q4547">
        <v>118</v>
      </c>
      <c r="R4547">
        <v>917</v>
      </c>
      <c r="S4547">
        <v>917</v>
      </c>
      <c r="T4547">
        <v>36.073957513768683</v>
      </c>
      <c r="U4547">
        <v>36.725535654833152</v>
      </c>
      <c r="V4547">
        <v>6.0479825517993451</v>
      </c>
      <c r="W4547">
        <v>58.753544165757901</v>
      </c>
      <c r="X4547">
        <v>171.511984413823</v>
      </c>
      <c r="Y4547">
        <v>158.30556161395845</v>
      </c>
      <c r="Z4547">
        <v>158.30556161395845</v>
      </c>
      <c r="AA4547">
        <v>29.731479148936621</v>
      </c>
      <c r="AB4547">
        <v>5.2445434053396793</v>
      </c>
      <c r="AC4547">
        <v>-34.658736475283384</v>
      </c>
      <c r="AD4547">
        <v>24</v>
      </c>
      <c r="AE4547">
        <v>0</v>
      </c>
      <c r="AF4547">
        <v>0</v>
      </c>
      <c r="AG4547">
        <v>6</v>
      </c>
      <c r="AH4547">
        <v>41</v>
      </c>
      <c r="AI4547">
        <v>12</v>
      </c>
      <c r="AJ4547">
        <v>11</v>
      </c>
      <c r="AK4547">
        <v>25</v>
      </c>
      <c r="AL4547">
        <v>5</v>
      </c>
      <c r="AM4547">
        <v>1</v>
      </c>
    </row>
    <row r="4548" spans="1:39">
      <c r="A4548">
        <v>15</v>
      </c>
      <c r="B4548">
        <v>18</v>
      </c>
      <c r="C4548">
        <v>2023</v>
      </c>
      <c r="D4548">
        <v>6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999</v>
      </c>
      <c r="K4548">
        <v>4</v>
      </c>
      <c r="M4548">
        <v>99</v>
      </c>
      <c r="N4548">
        <v>99</v>
      </c>
      <c r="O4548">
        <v>99</v>
      </c>
      <c r="P4548">
        <v>99</v>
      </c>
      <c r="Q4548">
        <v>3</v>
      </c>
      <c r="R4548">
        <v>10</v>
      </c>
      <c r="S4548">
        <v>10</v>
      </c>
      <c r="T4548">
        <v>0.39339103068450049</v>
      </c>
      <c r="U4548">
        <v>0.41910253465198272</v>
      </c>
      <c r="V4548">
        <v>10.7</v>
      </c>
      <c r="W4548">
        <v>51.3</v>
      </c>
      <c r="X4548">
        <v>179.47995666305525</v>
      </c>
      <c r="Y4548">
        <v>165.66000000000005</v>
      </c>
      <c r="Z4548">
        <v>165.66000000000005</v>
      </c>
      <c r="AA4548">
        <v>44.103677851172442</v>
      </c>
      <c r="AB4548">
        <v>3.2264531609804257</v>
      </c>
      <c r="AC4548">
        <v>-66.190460585731799</v>
      </c>
      <c r="AD4548">
        <v>0</v>
      </c>
      <c r="AE4548">
        <v>0</v>
      </c>
      <c r="AF4548">
        <v>0</v>
      </c>
      <c r="AG4548">
        <v>0</v>
      </c>
      <c r="AH4548">
        <v>2</v>
      </c>
      <c r="AI4548">
        <v>0</v>
      </c>
      <c r="AJ4548">
        <v>0</v>
      </c>
      <c r="AK4548">
        <v>0</v>
      </c>
      <c r="AL4548">
        <v>0</v>
      </c>
      <c r="AM4548">
        <v>0</v>
      </c>
    </row>
    <row r="4549" spans="1:39">
      <c r="A4549">
        <v>15</v>
      </c>
      <c r="B4549">
        <v>19</v>
      </c>
      <c r="C4549">
        <v>2023</v>
      </c>
      <c r="D4549">
        <v>7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999</v>
      </c>
      <c r="K4549">
        <v>0</v>
      </c>
      <c r="M4549">
        <v>99</v>
      </c>
      <c r="N4549">
        <v>99</v>
      </c>
      <c r="O4549">
        <v>99</v>
      </c>
      <c r="P4549">
        <v>99</v>
      </c>
      <c r="Q4549">
        <v>199</v>
      </c>
      <c r="R4549">
        <v>1342</v>
      </c>
      <c r="S4549">
        <v>1342</v>
      </c>
      <c r="T4549">
        <v>60.071620411817356</v>
      </c>
      <c r="U4549">
        <v>59.537201010190735</v>
      </c>
      <c r="V4549">
        <v>5.9083457526080485</v>
      </c>
      <c r="W4549">
        <v>59.181073025335309</v>
      </c>
      <c r="X4549">
        <v>165.61889968724412</v>
      </c>
      <c r="Y4549">
        <v>152.86624441132628</v>
      </c>
      <c r="Z4549">
        <v>152.86624441132628</v>
      </c>
      <c r="AA4549">
        <v>30.11899179619969</v>
      </c>
      <c r="AB4549">
        <v>4.3020287085943796</v>
      </c>
      <c r="AC4549">
        <v>-42.183857000055248</v>
      </c>
      <c r="AD4549">
        <v>32</v>
      </c>
      <c r="AE4549">
        <v>0</v>
      </c>
      <c r="AF4549">
        <v>0</v>
      </c>
      <c r="AG4549">
        <v>4</v>
      </c>
      <c r="AH4549">
        <v>126</v>
      </c>
      <c r="AI4549">
        <v>8</v>
      </c>
      <c r="AJ4549">
        <v>32</v>
      </c>
      <c r="AK4549">
        <v>7</v>
      </c>
      <c r="AL4549">
        <v>20</v>
      </c>
      <c r="AM4549">
        <v>2</v>
      </c>
    </row>
    <row r="4550" spans="1:39">
      <c r="A4550">
        <v>15</v>
      </c>
      <c r="B4550">
        <v>20</v>
      </c>
      <c r="C4550">
        <v>2023</v>
      </c>
      <c r="D4550">
        <v>7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999</v>
      </c>
      <c r="K4550">
        <v>2</v>
      </c>
      <c r="M4550">
        <v>99</v>
      </c>
      <c r="N4550">
        <v>99</v>
      </c>
      <c r="O4550">
        <v>99</v>
      </c>
      <c r="P4550">
        <v>99</v>
      </c>
      <c r="Q4550">
        <v>99</v>
      </c>
      <c r="R4550">
        <v>880</v>
      </c>
      <c r="S4550">
        <v>880</v>
      </c>
      <c r="T4550">
        <v>39.391226499552367</v>
      </c>
      <c r="U4550">
        <v>39.839904158417191</v>
      </c>
      <c r="V4550">
        <v>6.1181818181818173</v>
      </c>
      <c r="W4550">
        <v>58.81363636363637</v>
      </c>
      <c r="X4550">
        <v>169.00891362158956</v>
      </c>
      <c r="Y4550">
        <v>155.99522727272705</v>
      </c>
      <c r="Z4550">
        <v>155.99522727272705</v>
      </c>
      <c r="AA4550">
        <v>33.505713216259174</v>
      </c>
      <c r="AB4550">
        <v>5.1147554331068514</v>
      </c>
      <c r="AC4550">
        <v>-42.885046067189805</v>
      </c>
      <c r="AD4550">
        <v>27</v>
      </c>
      <c r="AE4550">
        <v>0</v>
      </c>
      <c r="AF4550">
        <v>0</v>
      </c>
      <c r="AG4550">
        <v>2</v>
      </c>
      <c r="AH4550">
        <v>43</v>
      </c>
      <c r="AI4550">
        <v>15</v>
      </c>
      <c r="AJ4550">
        <v>13</v>
      </c>
      <c r="AK4550">
        <v>30</v>
      </c>
      <c r="AL4550">
        <v>8</v>
      </c>
      <c r="AM4550">
        <v>1</v>
      </c>
    </row>
    <row r="4551" spans="1:39">
      <c r="A4551">
        <v>15</v>
      </c>
      <c r="B4551">
        <v>21</v>
      </c>
      <c r="C4551">
        <v>2023</v>
      </c>
      <c r="D4551">
        <v>7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999</v>
      </c>
      <c r="K4551">
        <v>4</v>
      </c>
      <c r="M4551">
        <v>99</v>
      </c>
      <c r="N4551">
        <v>99</v>
      </c>
      <c r="O4551">
        <v>99</v>
      </c>
      <c r="P4551">
        <v>99</v>
      </c>
      <c r="Q4551">
        <v>4</v>
      </c>
      <c r="R4551">
        <v>12</v>
      </c>
      <c r="S4551">
        <v>12</v>
      </c>
      <c r="T4551">
        <v>0.53715308863025968</v>
      </c>
      <c r="U4551">
        <v>0.62289483139206581</v>
      </c>
      <c r="V4551">
        <v>9</v>
      </c>
      <c r="W4551">
        <v>48.5</v>
      </c>
      <c r="X4551">
        <v>193.77934272300473</v>
      </c>
      <c r="Y4551">
        <v>178.85833333333329</v>
      </c>
      <c r="Z4551">
        <v>178.85833333333329</v>
      </c>
      <c r="AA4551">
        <v>55.298364326824611</v>
      </c>
      <c r="AB4551">
        <v>5.880759588125783</v>
      </c>
      <c r="AC4551">
        <v>-43.229006416577249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</row>
    <row r="4552" spans="1:39">
      <c r="A4552">
        <v>15</v>
      </c>
      <c r="B4552">
        <v>22</v>
      </c>
      <c r="C4552">
        <v>2023</v>
      </c>
      <c r="D4552">
        <v>8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999</v>
      </c>
      <c r="K4552">
        <v>0</v>
      </c>
      <c r="M4552">
        <v>99</v>
      </c>
      <c r="N4552">
        <v>99</v>
      </c>
      <c r="O4552">
        <v>99</v>
      </c>
      <c r="P4552">
        <v>99</v>
      </c>
      <c r="Q4552">
        <v>218</v>
      </c>
      <c r="R4552">
        <v>1664</v>
      </c>
      <c r="S4552">
        <v>1664</v>
      </c>
      <c r="T4552">
        <v>67.341157426143255</v>
      </c>
      <c r="U4552">
        <v>66.833002926997693</v>
      </c>
      <c r="V4552">
        <v>6.0060096153846141</v>
      </c>
      <c r="W4552">
        <v>59.060697115384599</v>
      </c>
      <c r="X4552">
        <v>168.33525189599123</v>
      </c>
      <c r="Y4552">
        <v>155.37343749999988</v>
      </c>
      <c r="Z4552">
        <v>155.37343749999988</v>
      </c>
      <c r="AA4552">
        <v>30.494647484482623</v>
      </c>
      <c r="AB4552">
        <v>4.3794530628167747</v>
      </c>
      <c r="AC4552">
        <v>-37.454503158722659</v>
      </c>
      <c r="AD4552">
        <v>36</v>
      </c>
      <c r="AE4552">
        <v>0</v>
      </c>
      <c r="AF4552">
        <v>0</v>
      </c>
      <c r="AG4552">
        <v>5</v>
      </c>
      <c r="AH4552">
        <v>134</v>
      </c>
      <c r="AI4552">
        <v>29</v>
      </c>
      <c r="AJ4552">
        <v>57</v>
      </c>
      <c r="AK4552">
        <v>7</v>
      </c>
      <c r="AL4552">
        <v>28</v>
      </c>
      <c r="AM4552">
        <v>3</v>
      </c>
    </row>
    <row r="4553" spans="1:39">
      <c r="A4553">
        <v>15</v>
      </c>
      <c r="B4553">
        <v>23</v>
      </c>
      <c r="C4553">
        <v>2023</v>
      </c>
      <c r="D4553">
        <v>8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999</v>
      </c>
      <c r="K4553">
        <v>2</v>
      </c>
      <c r="M4553">
        <v>99</v>
      </c>
      <c r="N4553">
        <v>99</v>
      </c>
      <c r="O4553">
        <v>99</v>
      </c>
      <c r="P4553">
        <v>99</v>
      </c>
      <c r="Q4553">
        <v>99</v>
      </c>
      <c r="R4553">
        <v>805</v>
      </c>
      <c r="S4553">
        <v>805</v>
      </c>
      <c r="T4553">
        <v>32.577903682719537</v>
      </c>
      <c r="U4553">
        <v>33.073083951299637</v>
      </c>
      <c r="V4553">
        <v>6.3055900621117997</v>
      </c>
      <c r="W4553">
        <v>58.493167701863342</v>
      </c>
      <c r="X4553">
        <v>172.19329354050714</v>
      </c>
      <c r="Y4553">
        <v>158.93440993788829</v>
      </c>
      <c r="Z4553">
        <v>158.93440993788829</v>
      </c>
      <c r="AA4553">
        <v>32.549082227373482</v>
      </c>
      <c r="AB4553">
        <v>5.2485090958899923</v>
      </c>
      <c r="AC4553">
        <v>-41.864118137782242</v>
      </c>
      <c r="AD4553">
        <v>26</v>
      </c>
      <c r="AE4553">
        <v>0</v>
      </c>
      <c r="AF4553">
        <v>0</v>
      </c>
      <c r="AG4553">
        <v>5</v>
      </c>
      <c r="AH4553">
        <v>45</v>
      </c>
      <c r="AI4553">
        <v>6</v>
      </c>
      <c r="AJ4553">
        <v>15</v>
      </c>
      <c r="AK4553">
        <v>24</v>
      </c>
      <c r="AL4553">
        <v>5</v>
      </c>
      <c r="AM4553">
        <v>1</v>
      </c>
    </row>
    <row r="4554" spans="1:39">
      <c r="A4554">
        <v>15</v>
      </c>
      <c r="B4554">
        <v>24</v>
      </c>
      <c r="C4554">
        <v>2023</v>
      </c>
      <c r="D4554">
        <v>8</v>
      </c>
      <c r="E4554">
        <v>99</v>
      </c>
      <c r="F4554">
        <v>99</v>
      </c>
      <c r="G4554">
        <v>99</v>
      </c>
      <c r="H4554">
        <v>99</v>
      </c>
      <c r="I4554">
        <v>99</v>
      </c>
      <c r="J4554">
        <v>999</v>
      </c>
      <c r="K4554">
        <v>4</v>
      </c>
      <c r="M4554">
        <v>99</v>
      </c>
      <c r="N4554">
        <v>99</v>
      </c>
      <c r="O4554">
        <v>99</v>
      </c>
      <c r="P4554">
        <v>99</v>
      </c>
      <c r="Q4554">
        <v>1</v>
      </c>
      <c r="R4554">
        <v>2</v>
      </c>
      <c r="S4554">
        <v>2</v>
      </c>
      <c r="T4554">
        <v>8.0938891137191424E-2</v>
      </c>
      <c r="U4554">
        <v>9.3913121702668453E-2</v>
      </c>
      <c r="V4554">
        <v>4</v>
      </c>
      <c r="W4554">
        <v>54</v>
      </c>
      <c r="X4554">
        <v>196.80390032502712</v>
      </c>
      <c r="Y4554">
        <v>181.65</v>
      </c>
      <c r="Z4554">
        <v>181.65</v>
      </c>
      <c r="AA4554">
        <v>15.349999999999923</v>
      </c>
      <c r="AB4554">
        <v>6</v>
      </c>
      <c r="AC4554">
        <v>100.0000000000009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</row>
    <row r="4555" spans="1:39">
      <c r="A4555">
        <v>15</v>
      </c>
      <c r="B4555">
        <v>25</v>
      </c>
      <c r="C4555">
        <v>2023</v>
      </c>
      <c r="D4555">
        <v>9</v>
      </c>
      <c r="E4555">
        <v>99</v>
      </c>
      <c r="F4555">
        <v>99</v>
      </c>
      <c r="G4555">
        <v>99</v>
      </c>
      <c r="H4555">
        <v>99</v>
      </c>
      <c r="I4555">
        <v>99</v>
      </c>
      <c r="J4555">
        <v>999</v>
      </c>
      <c r="K4555">
        <v>0</v>
      </c>
      <c r="M4555">
        <v>99</v>
      </c>
      <c r="N4555">
        <v>99</v>
      </c>
      <c r="O4555">
        <v>99</v>
      </c>
      <c r="P4555">
        <v>99</v>
      </c>
      <c r="Q4555">
        <v>204</v>
      </c>
      <c r="R4555">
        <v>1777</v>
      </c>
      <c r="S4555">
        <v>1776</v>
      </c>
      <c r="T4555">
        <v>67.954110898661582</v>
      </c>
      <c r="U4555">
        <v>66.715023524324394</v>
      </c>
      <c r="V4555">
        <v>6.329206527855936</v>
      </c>
      <c r="W4555">
        <v>58.938063063063055</v>
      </c>
      <c r="X4555">
        <v>164.98578501875713</v>
      </c>
      <c r="Y4555">
        <v>152.19769274057381</v>
      </c>
      <c r="Z4555">
        <v>152.28338963963947</v>
      </c>
      <c r="AA4555">
        <v>28.287048774576075</v>
      </c>
      <c r="AB4555">
        <v>4.2927229263195379</v>
      </c>
      <c r="AC4555">
        <v>-30.654716745407494</v>
      </c>
      <c r="AD4555">
        <v>43</v>
      </c>
      <c r="AE4555">
        <v>0</v>
      </c>
      <c r="AF4555">
        <v>0</v>
      </c>
      <c r="AG4555">
        <v>5</v>
      </c>
      <c r="AH4555">
        <v>138</v>
      </c>
      <c r="AI4555">
        <v>24</v>
      </c>
      <c r="AJ4555">
        <v>78</v>
      </c>
      <c r="AK4555">
        <v>9</v>
      </c>
      <c r="AL4555">
        <v>21</v>
      </c>
      <c r="AM4555">
        <v>5</v>
      </c>
    </row>
    <row r="4556" spans="1:39">
      <c r="A4556">
        <v>15</v>
      </c>
      <c r="B4556">
        <v>26</v>
      </c>
      <c r="C4556">
        <v>2023</v>
      </c>
      <c r="D4556">
        <v>9</v>
      </c>
      <c r="E4556">
        <v>99</v>
      </c>
      <c r="F4556">
        <v>99</v>
      </c>
      <c r="G4556">
        <v>99</v>
      </c>
      <c r="H4556">
        <v>99</v>
      </c>
      <c r="I4556">
        <v>99</v>
      </c>
      <c r="J4556">
        <v>999</v>
      </c>
      <c r="K4556">
        <v>2</v>
      </c>
      <c r="M4556">
        <v>99</v>
      </c>
      <c r="N4556">
        <v>99</v>
      </c>
      <c r="O4556">
        <v>99</v>
      </c>
      <c r="P4556">
        <v>99</v>
      </c>
      <c r="Q4556">
        <v>99</v>
      </c>
      <c r="R4556">
        <v>833</v>
      </c>
      <c r="S4556">
        <v>833</v>
      </c>
      <c r="T4556">
        <v>31.854684512428289</v>
      </c>
      <c r="U4556">
        <v>33.005047745510552</v>
      </c>
      <c r="V4556">
        <v>6.7130852340936382</v>
      </c>
      <c r="W4556">
        <v>57.914765906362547</v>
      </c>
      <c r="X4556">
        <v>174.02254509604501</v>
      </c>
      <c r="Y4556">
        <v>160.62280912364923</v>
      </c>
      <c r="Z4556">
        <v>160.62280912364923</v>
      </c>
      <c r="AA4556">
        <v>33.501515735480822</v>
      </c>
      <c r="AB4556">
        <v>5.3822602636290542</v>
      </c>
      <c r="AC4556">
        <v>-33.943598638926488</v>
      </c>
      <c r="AD4556">
        <v>28</v>
      </c>
      <c r="AE4556">
        <v>0</v>
      </c>
      <c r="AF4556">
        <v>0</v>
      </c>
      <c r="AG4556">
        <v>5</v>
      </c>
      <c r="AH4556">
        <v>52</v>
      </c>
      <c r="AI4556">
        <v>4</v>
      </c>
      <c r="AJ4556">
        <v>14</v>
      </c>
      <c r="AK4556">
        <v>13</v>
      </c>
      <c r="AL4556">
        <v>9</v>
      </c>
      <c r="AM4556">
        <v>3</v>
      </c>
    </row>
    <row r="4557" spans="1:39">
      <c r="A4557">
        <v>15</v>
      </c>
      <c r="B4557">
        <v>27</v>
      </c>
      <c r="C4557">
        <v>2023</v>
      </c>
      <c r="D4557">
        <v>9</v>
      </c>
      <c r="E4557">
        <v>99</v>
      </c>
      <c r="F4557">
        <v>99</v>
      </c>
      <c r="G4557">
        <v>99</v>
      </c>
      <c r="H4557">
        <v>99</v>
      </c>
      <c r="I4557">
        <v>99</v>
      </c>
      <c r="J4557">
        <v>999</v>
      </c>
      <c r="K4557">
        <v>4</v>
      </c>
      <c r="M4557">
        <v>99</v>
      </c>
      <c r="N4557">
        <v>99</v>
      </c>
      <c r="O4557">
        <v>99</v>
      </c>
      <c r="P4557">
        <v>99</v>
      </c>
      <c r="Q4557">
        <v>4</v>
      </c>
      <c r="R4557">
        <v>5</v>
      </c>
      <c r="S4557">
        <v>5</v>
      </c>
      <c r="T4557">
        <v>0.19120458891013381</v>
      </c>
      <c r="U4557">
        <v>0.27992873016503445</v>
      </c>
      <c r="V4557">
        <v>4.8</v>
      </c>
      <c r="W4557">
        <v>50.4</v>
      </c>
      <c r="X4557">
        <v>245.89382448537381</v>
      </c>
      <c r="Y4557">
        <v>226.96</v>
      </c>
      <c r="Z4557">
        <v>226.96</v>
      </c>
      <c r="AA4557">
        <v>65.459838068849621</v>
      </c>
      <c r="AB4557">
        <v>4.8000000000000158</v>
      </c>
      <c r="AC4557">
        <v>-70.012394396387307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</row>
    <row r="4558" spans="1:39">
      <c r="A4558">
        <v>15</v>
      </c>
      <c r="B4558">
        <v>28</v>
      </c>
      <c r="C4558">
        <v>2023</v>
      </c>
      <c r="D4558">
        <v>10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999</v>
      </c>
      <c r="K4558">
        <v>0</v>
      </c>
      <c r="M4558">
        <v>99</v>
      </c>
      <c r="N4558">
        <v>99</v>
      </c>
      <c r="O4558">
        <v>99</v>
      </c>
      <c r="P4558">
        <v>99</v>
      </c>
      <c r="Q4558">
        <v>235</v>
      </c>
      <c r="R4558">
        <v>1615</v>
      </c>
      <c r="S4558">
        <v>1615</v>
      </c>
      <c r="T4558">
        <v>60.759969902182092</v>
      </c>
      <c r="U4558">
        <v>60.147248289366487</v>
      </c>
      <c r="V4558">
        <v>6.1256965944272466</v>
      </c>
      <c r="W4558">
        <v>58.850773993808048</v>
      </c>
      <c r="X4558">
        <v>165.54987941461562</v>
      </c>
      <c r="Y4558">
        <v>152.80253869969027</v>
      </c>
      <c r="Z4558">
        <v>152.80253869969027</v>
      </c>
      <c r="AA4558">
        <v>29.835719025657099</v>
      </c>
      <c r="AB4558">
        <v>4.5800101756419052</v>
      </c>
      <c r="AC4558">
        <v>-30.242372125596685</v>
      </c>
      <c r="AD4558">
        <v>44</v>
      </c>
      <c r="AE4558">
        <v>0</v>
      </c>
      <c r="AF4558">
        <v>0</v>
      </c>
      <c r="AG4558">
        <v>5</v>
      </c>
      <c r="AH4558">
        <v>122</v>
      </c>
      <c r="AI4558">
        <v>10</v>
      </c>
      <c r="AJ4558">
        <v>58</v>
      </c>
      <c r="AK4558">
        <v>4</v>
      </c>
      <c r="AL4558">
        <v>21</v>
      </c>
      <c r="AM4558">
        <v>4</v>
      </c>
    </row>
    <row r="4559" spans="1:39">
      <c r="A4559">
        <v>15</v>
      </c>
      <c r="B4559">
        <v>29</v>
      </c>
      <c r="C4559">
        <v>2023</v>
      </c>
      <c r="D4559">
        <v>10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999</v>
      </c>
      <c r="K4559">
        <v>2</v>
      </c>
      <c r="M4559">
        <v>99</v>
      </c>
      <c r="N4559">
        <v>99</v>
      </c>
      <c r="O4559">
        <v>99</v>
      </c>
      <c r="P4559">
        <v>99</v>
      </c>
      <c r="Q4559">
        <v>109</v>
      </c>
      <c r="R4559">
        <v>1033</v>
      </c>
      <c r="S4559">
        <v>1033</v>
      </c>
      <c r="T4559">
        <v>38.863807373965379</v>
      </c>
      <c r="U4559">
        <v>39.416032597701246</v>
      </c>
      <c r="V4559">
        <v>6.2352371732817025</v>
      </c>
      <c r="W4559">
        <v>58.675701839303017</v>
      </c>
      <c r="X4559">
        <v>169.61264196992201</v>
      </c>
      <c r="Y4559">
        <v>156.55246853823814</v>
      </c>
      <c r="Z4559">
        <v>156.55246853823814</v>
      </c>
      <c r="AA4559">
        <v>32.181471405831402</v>
      </c>
      <c r="AB4559">
        <v>5.1863959470727137</v>
      </c>
      <c r="AC4559">
        <v>-37.920713719718599</v>
      </c>
      <c r="AD4559">
        <v>34</v>
      </c>
      <c r="AE4559">
        <v>0</v>
      </c>
      <c r="AF4559">
        <v>0</v>
      </c>
      <c r="AG4559">
        <v>8</v>
      </c>
      <c r="AH4559">
        <v>46</v>
      </c>
      <c r="AI4559">
        <v>17</v>
      </c>
      <c r="AJ4559">
        <v>31</v>
      </c>
      <c r="AK4559">
        <v>6</v>
      </c>
      <c r="AL4559">
        <v>4</v>
      </c>
      <c r="AM4559">
        <v>1</v>
      </c>
    </row>
    <row r="4560" spans="1:39">
      <c r="A4560">
        <v>15</v>
      </c>
      <c r="B4560">
        <v>30</v>
      </c>
      <c r="C4560">
        <v>2023</v>
      </c>
      <c r="D4560">
        <v>10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999</v>
      </c>
      <c r="K4560">
        <v>4</v>
      </c>
      <c r="M4560">
        <v>99</v>
      </c>
      <c r="N4560">
        <v>99</v>
      </c>
      <c r="O4560">
        <v>99</v>
      </c>
      <c r="P4560">
        <v>99</v>
      </c>
      <c r="Q4560">
        <v>2</v>
      </c>
      <c r="R4560">
        <v>10</v>
      </c>
      <c r="S4560">
        <v>10</v>
      </c>
      <c r="T4560">
        <v>0.37622272385252065</v>
      </c>
      <c r="U4560">
        <v>0.43671911293227744</v>
      </c>
      <c r="V4560">
        <v>8.6</v>
      </c>
      <c r="W4560">
        <v>48.9</v>
      </c>
      <c r="X4560">
        <v>194.12784398699887</v>
      </c>
      <c r="Y4560">
        <v>179.18</v>
      </c>
      <c r="Z4560">
        <v>179.18</v>
      </c>
      <c r="AA4560">
        <v>66.268632096943122</v>
      </c>
      <c r="AB4560">
        <v>2.7000000000000277</v>
      </c>
      <c r="AC4560">
        <v>5.8448970663331812</v>
      </c>
      <c r="AD4560">
        <v>0</v>
      </c>
      <c r="AE4560">
        <v>0</v>
      </c>
      <c r="AF4560">
        <v>0</v>
      </c>
      <c r="AG4560">
        <v>0</v>
      </c>
      <c r="AH4560">
        <v>1</v>
      </c>
      <c r="AI4560">
        <v>0</v>
      </c>
      <c r="AJ4560">
        <v>2</v>
      </c>
      <c r="AK4560">
        <v>0</v>
      </c>
      <c r="AL4560">
        <v>0</v>
      </c>
      <c r="AM4560">
        <v>0</v>
      </c>
    </row>
    <row r="4561" spans="1:39">
      <c r="A4561">
        <v>15</v>
      </c>
      <c r="B4561">
        <v>31</v>
      </c>
      <c r="C4561">
        <v>2023</v>
      </c>
      <c r="D4561">
        <v>11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999</v>
      </c>
      <c r="K4561">
        <v>0</v>
      </c>
      <c r="M4561">
        <v>99</v>
      </c>
      <c r="N4561">
        <v>99</v>
      </c>
      <c r="O4561">
        <v>99</v>
      </c>
      <c r="P4561">
        <v>99</v>
      </c>
      <c r="Q4561">
        <v>211</v>
      </c>
      <c r="R4561">
        <v>1419</v>
      </c>
      <c r="S4561">
        <v>1419</v>
      </c>
      <c r="T4561">
        <v>63.63228699551567</v>
      </c>
      <c r="U4561">
        <v>62.202606601165847</v>
      </c>
      <c r="V4561">
        <v>5.3988724453840735</v>
      </c>
      <c r="W4561">
        <v>59.457364341085267</v>
      </c>
      <c r="X4561">
        <v>164.30489479949023</v>
      </c>
      <c r="Y4561">
        <v>151.65341789992954</v>
      </c>
      <c r="Z4561">
        <v>151.65341789992954</v>
      </c>
      <c r="AA4561">
        <v>29.44889543787793</v>
      </c>
      <c r="AB4561">
        <v>4.2734385023406531</v>
      </c>
      <c r="AC4561">
        <v>-33.2993110652314</v>
      </c>
      <c r="AD4561">
        <v>30</v>
      </c>
      <c r="AE4561">
        <v>0</v>
      </c>
      <c r="AF4561">
        <v>0</v>
      </c>
      <c r="AG4561">
        <v>5</v>
      </c>
      <c r="AH4561">
        <v>126</v>
      </c>
      <c r="AI4561">
        <v>14</v>
      </c>
      <c r="AJ4561">
        <v>53</v>
      </c>
      <c r="AK4561">
        <v>9</v>
      </c>
      <c r="AL4561">
        <v>9</v>
      </c>
      <c r="AM4561">
        <v>1</v>
      </c>
    </row>
    <row r="4562" spans="1:39">
      <c r="A4562">
        <v>15</v>
      </c>
      <c r="B4562">
        <v>32</v>
      </c>
      <c r="C4562">
        <v>2023</v>
      </c>
      <c r="D4562">
        <v>11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999</v>
      </c>
      <c r="K4562">
        <v>2</v>
      </c>
      <c r="M4562">
        <v>99</v>
      </c>
      <c r="N4562">
        <v>99</v>
      </c>
      <c r="O4562">
        <v>99</v>
      </c>
      <c r="P4562">
        <v>99</v>
      </c>
      <c r="Q4562">
        <v>108</v>
      </c>
      <c r="R4562">
        <v>810</v>
      </c>
      <c r="S4562">
        <v>810</v>
      </c>
      <c r="T4562">
        <v>36.322869955156953</v>
      </c>
      <c r="U4562">
        <v>37.737241953624121</v>
      </c>
      <c r="V4562">
        <v>6.677777777777778</v>
      </c>
      <c r="W4562">
        <v>58.498765432098764</v>
      </c>
      <c r="X4562">
        <v>174.62621885157088</v>
      </c>
      <c r="Y4562">
        <v>161.17999999999995</v>
      </c>
      <c r="Z4562">
        <v>161.17999999999995</v>
      </c>
      <c r="AA4562">
        <v>32.644831251017457</v>
      </c>
      <c r="AB4562">
        <v>5.0251833410975939</v>
      </c>
      <c r="AC4562">
        <v>-30.803882157264471</v>
      </c>
      <c r="AD4562">
        <v>40</v>
      </c>
      <c r="AE4562">
        <v>0</v>
      </c>
      <c r="AF4562">
        <v>0</v>
      </c>
      <c r="AG4562">
        <v>11</v>
      </c>
      <c r="AH4562">
        <v>37</v>
      </c>
      <c r="AI4562">
        <v>8</v>
      </c>
      <c r="AJ4562">
        <v>11</v>
      </c>
      <c r="AK4562">
        <v>11</v>
      </c>
      <c r="AL4562">
        <v>4</v>
      </c>
      <c r="AM4562">
        <v>1</v>
      </c>
    </row>
    <row r="4563" spans="1:39">
      <c r="A4563">
        <v>15</v>
      </c>
      <c r="B4563">
        <v>33</v>
      </c>
      <c r="C4563">
        <v>2023</v>
      </c>
      <c r="D4563">
        <v>11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999</v>
      </c>
      <c r="K4563">
        <v>4</v>
      </c>
      <c r="M4563">
        <v>99</v>
      </c>
      <c r="N4563">
        <v>99</v>
      </c>
      <c r="O4563">
        <v>99</v>
      </c>
      <c r="P4563">
        <v>99</v>
      </c>
      <c r="Q4563">
        <v>1</v>
      </c>
      <c r="R4563">
        <v>1</v>
      </c>
      <c r="S4563">
        <v>1</v>
      </c>
      <c r="T4563">
        <v>4.4843049327354251E-2</v>
      </c>
      <c r="U4563">
        <v>6.0151445210011215E-2</v>
      </c>
      <c r="V4563">
        <v>11</v>
      </c>
      <c r="W4563">
        <v>54</v>
      </c>
      <c r="X4563">
        <v>225.46045503791984</v>
      </c>
      <c r="Y4563">
        <v>208.1</v>
      </c>
      <c r="Z4563">
        <v>208.1</v>
      </c>
      <c r="AA4563">
        <v>0</v>
      </c>
      <c r="AB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</row>
    <row r="4564" spans="1:39">
      <c r="A4564">
        <v>15</v>
      </c>
      <c r="B4564">
        <v>34</v>
      </c>
      <c r="C4564">
        <v>2023</v>
      </c>
      <c r="D4564">
        <v>12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999</v>
      </c>
      <c r="K4564">
        <v>0</v>
      </c>
      <c r="M4564">
        <v>99</v>
      </c>
      <c r="N4564">
        <v>99</v>
      </c>
      <c r="O4564">
        <v>99</v>
      </c>
      <c r="P4564">
        <v>99</v>
      </c>
      <c r="Q4564">
        <v>195</v>
      </c>
      <c r="R4564">
        <v>1433</v>
      </c>
      <c r="S4564">
        <v>1433</v>
      </c>
      <c r="T4564">
        <v>61.423060437205329</v>
      </c>
      <c r="U4564">
        <v>60.62382655733461</v>
      </c>
      <c r="V4564">
        <v>5.3614794138171664</v>
      </c>
      <c r="W4564">
        <v>59.713886950453606</v>
      </c>
      <c r="X4564">
        <v>162.24597572012107</v>
      </c>
      <c r="Y4564">
        <v>149.7530355896719</v>
      </c>
      <c r="Z4564">
        <v>149.7530355896719</v>
      </c>
      <c r="AA4564">
        <v>29.625960745625353</v>
      </c>
      <c r="AB4564">
        <v>3.941538380870647</v>
      </c>
      <c r="AC4564">
        <v>-35.475413234046513</v>
      </c>
      <c r="AD4564">
        <v>31</v>
      </c>
      <c r="AE4564">
        <v>0</v>
      </c>
      <c r="AF4564">
        <v>0</v>
      </c>
      <c r="AG4564">
        <v>8</v>
      </c>
      <c r="AH4564">
        <v>129</v>
      </c>
      <c r="AI4564">
        <v>16</v>
      </c>
      <c r="AJ4564">
        <v>45</v>
      </c>
      <c r="AK4564">
        <v>5</v>
      </c>
      <c r="AL4564">
        <v>11</v>
      </c>
      <c r="AM4564">
        <v>2</v>
      </c>
    </row>
    <row r="4565" spans="1:39">
      <c r="A4565">
        <v>15</v>
      </c>
      <c r="B4565">
        <v>35</v>
      </c>
      <c r="C4565">
        <v>2023</v>
      </c>
      <c r="D4565">
        <v>12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999</v>
      </c>
      <c r="K4565">
        <v>2</v>
      </c>
      <c r="M4565">
        <v>99</v>
      </c>
      <c r="N4565">
        <v>99</v>
      </c>
      <c r="O4565">
        <v>99</v>
      </c>
      <c r="P4565">
        <v>99</v>
      </c>
      <c r="Q4565">
        <v>91</v>
      </c>
      <c r="R4565">
        <v>899</v>
      </c>
      <c r="S4565">
        <v>899</v>
      </c>
      <c r="T4565">
        <v>38.534076296613812</v>
      </c>
      <c r="U4565">
        <v>39.34148219757175</v>
      </c>
      <c r="V4565">
        <v>6.1446051167964404</v>
      </c>
      <c r="W4565">
        <v>59.007786429365993</v>
      </c>
      <c r="X4565">
        <v>167.82930835634181</v>
      </c>
      <c r="Y4565">
        <v>154.90645161290331</v>
      </c>
      <c r="Z4565">
        <v>154.90645161290331</v>
      </c>
      <c r="AA4565">
        <v>33.78815673701051</v>
      </c>
      <c r="AB4565">
        <v>5.0436300528603164</v>
      </c>
      <c r="AC4565">
        <v>-44.136095524220494</v>
      </c>
      <c r="AD4565">
        <v>35</v>
      </c>
      <c r="AE4565">
        <v>0</v>
      </c>
      <c r="AF4565">
        <v>0</v>
      </c>
      <c r="AG4565">
        <v>11</v>
      </c>
      <c r="AH4565">
        <v>48</v>
      </c>
      <c r="AI4565">
        <v>8</v>
      </c>
      <c r="AJ4565">
        <v>5</v>
      </c>
      <c r="AK4565">
        <v>7</v>
      </c>
      <c r="AL4565">
        <v>2</v>
      </c>
      <c r="AM4565">
        <v>3</v>
      </c>
    </row>
    <row r="4566" spans="1:39">
      <c r="A4566">
        <v>15</v>
      </c>
      <c r="B4566">
        <v>36</v>
      </c>
      <c r="C4566">
        <v>2023</v>
      </c>
      <c r="D4566">
        <v>12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999</v>
      </c>
      <c r="K4566">
        <v>4</v>
      </c>
      <c r="M4566">
        <v>99</v>
      </c>
      <c r="N4566">
        <v>99</v>
      </c>
      <c r="O4566">
        <v>99</v>
      </c>
      <c r="P4566">
        <v>99</v>
      </c>
      <c r="Q4566">
        <v>1</v>
      </c>
      <c r="R4566">
        <v>1</v>
      </c>
      <c r="S4566">
        <v>1</v>
      </c>
      <c r="T4566">
        <v>4.2863266180882993E-2</v>
      </c>
      <c r="U4566">
        <v>3.46912450936466E-2</v>
      </c>
      <c r="V4566">
        <v>14</v>
      </c>
      <c r="W4566">
        <v>57</v>
      </c>
      <c r="X4566">
        <v>133.04442036836403</v>
      </c>
      <c r="Y4566">
        <v>122.8</v>
      </c>
      <c r="Z4566">
        <v>122.8</v>
      </c>
      <c r="AA4566">
        <v>0</v>
      </c>
      <c r="AB4566">
        <v>0</v>
      </c>
      <c r="AD4566">
        <v>0</v>
      </c>
      <c r="AE4566">
        <v>0</v>
      </c>
      <c r="AF4566">
        <v>0</v>
      </c>
      <c r="AG4566">
        <v>1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</row>
    <row r="4567" spans="1:39">
      <c r="A4567">
        <v>16</v>
      </c>
      <c r="B4567">
        <v>1</v>
      </c>
      <c r="C4567">
        <v>2023</v>
      </c>
      <c r="D4567">
        <v>1</v>
      </c>
      <c r="E4567">
        <v>99</v>
      </c>
      <c r="F4567">
        <v>171</v>
      </c>
      <c r="G4567">
        <v>99</v>
      </c>
      <c r="H4567">
        <v>99</v>
      </c>
      <c r="I4567">
        <v>99</v>
      </c>
      <c r="J4567">
        <v>103</v>
      </c>
      <c r="M4567">
        <v>99</v>
      </c>
      <c r="N4567">
        <v>99</v>
      </c>
      <c r="O4567">
        <v>99</v>
      </c>
      <c r="P4567">
        <v>99</v>
      </c>
      <c r="R4567">
        <v>0</v>
      </c>
    </row>
    <row r="4568" spans="1:39">
      <c r="A4568">
        <v>16</v>
      </c>
      <c r="B4568">
        <v>2</v>
      </c>
      <c r="C4568">
        <v>2023</v>
      </c>
      <c r="D4568">
        <v>2</v>
      </c>
      <c r="E4568">
        <v>99</v>
      </c>
      <c r="F4568">
        <v>171</v>
      </c>
      <c r="G4568">
        <v>99</v>
      </c>
      <c r="H4568">
        <v>99</v>
      </c>
      <c r="I4568">
        <v>99</v>
      </c>
      <c r="J4568">
        <v>103</v>
      </c>
      <c r="M4568">
        <v>99</v>
      </c>
      <c r="N4568">
        <v>99</v>
      </c>
      <c r="O4568">
        <v>99</v>
      </c>
      <c r="P4568">
        <v>99</v>
      </c>
      <c r="R4568">
        <v>0</v>
      </c>
    </row>
    <row r="4569" spans="1:39">
      <c r="A4569">
        <v>16</v>
      </c>
      <c r="B4569">
        <v>3</v>
      </c>
      <c r="C4569">
        <v>2023</v>
      </c>
      <c r="D4569">
        <v>3</v>
      </c>
      <c r="E4569">
        <v>99</v>
      </c>
      <c r="F4569">
        <v>171</v>
      </c>
      <c r="G4569">
        <v>99</v>
      </c>
      <c r="H4569">
        <v>99</v>
      </c>
      <c r="I4569">
        <v>99</v>
      </c>
      <c r="J4569">
        <v>103</v>
      </c>
      <c r="M4569">
        <v>99</v>
      </c>
      <c r="N4569">
        <v>99</v>
      </c>
      <c r="O4569">
        <v>99</v>
      </c>
      <c r="P4569">
        <v>99</v>
      </c>
      <c r="R4569">
        <v>0</v>
      </c>
    </row>
    <row r="4570" spans="1:39">
      <c r="A4570">
        <v>16</v>
      </c>
      <c r="B4570">
        <v>4</v>
      </c>
      <c r="C4570">
        <v>2023</v>
      </c>
      <c r="D4570">
        <v>4</v>
      </c>
      <c r="E4570">
        <v>99</v>
      </c>
      <c r="F4570">
        <v>171</v>
      </c>
      <c r="G4570">
        <v>99</v>
      </c>
      <c r="H4570">
        <v>99</v>
      </c>
      <c r="I4570">
        <v>99</v>
      </c>
      <c r="J4570">
        <v>103</v>
      </c>
      <c r="M4570">
        <v>99</v>
      </c>
      <c r="N4570">
        <v>99</v>
      </c>
      <c r="O4570">
        <v>99</v>
      </c>
      <c r="P4570">
        <v>99</v>
      </c>
      <c r="R4570">
        <v>0</v>
      </c>
    </row>
    <row r="4571" spans="1:39">
      <c r="A4571">
        <v>16</v>
      </c>
      <c r="B4571">
        <v>5</v>
      </c>
      <c r="C4571">
        <v>2023</v>
      </c>
      <c r="D4571">
        <v>5</v>
      </c>
      <c r="E4571">
        <v>99</v>
      </c>
      <c r="F4571">
        <v>171</v>
      </c>
      <c r="G4571">
        <v>99</v>
      </c>
      <c r="H4571">
        <v>99</v>
      </c>
      <c r="I4571">
        <v>99</v>
      </c>
      <c r="J4571">
        <v>103</v>
      </c>
      <c r="M4571">
        <v>99</v>
      </c>
      <c r="N4571">
        <v>99</v>
      </c>
      <c r="O4571">
        <v>99</v>
      </c>
      <c r="P4571">
        <v>99</v>
      </c>
      <c r="R4571">
        <v>0</v>
      </c>
    </row>
    <row r="4572" spans="1:39">
      <c r="A4572">
        <v>16</v>
      </c>
      <c r="B4572">
        <v>6</v>
      </c>
      <c r="C4572">
        <v>2023</v>
      </c>
      <c r="D4572">
        <v>6</v>
      </c>
      <c r="E4572">
        <v>99</v>
      </c>
      <c r="F4572">
        <v>171</v>
      </c>
      <c r="G4572">
        <v>99</v>
      </c>
      <c r="H4572">
        <v>99</v>
      </c>
      <c r="I4572">
        <v>99</v>
      </c>
      <c r="J4572">
        <v>103</v>
      </c>
      <c r="M4572">
        <v>99</v>
      </c>
      <c r="N4572">
        <v>99</v>
      </c>
      <c r="O4572">
        <v>99</v>
      </c>
      <c r="P4572">
        <v>99</v>
      </c>
      <c r="R4572">
        <v>0</v>
      </c>
    </row>
    <row r="4573" spans="1:39">
      <c r="A4573">
        <v>16</v>
      </c>
      <c r="B4573">
        <v>7</v>
      </c>
      <c r="C4573">
        <v>2023</v>
      </c>
      <c r="D4573">
        <v>7</v>
      </c>
      <c r="E4573">
        <v>99</v>
      </c>
      <c r="F4573">
        <v>171</v>
      </c>
      <c r="G4573">
        <v>99</v>
      </c>
      <c r="H4573">
        <v>99</v>
      </c>
      <c r="I4573">
        <v>99</v>
      </c>
      <c r="J4573">
        <v>103</v>
      </c>
      <c r="M4573">
        <v>99</v>
      </c>
      <c r="N4573">
        <v>99</v>
      </c>
      <c r="O4573">
        <v>99</v>
      </c>
      <c r="P4573">
        <v>99</v>
      </c>
      <c r="R4573">
        <v>0</v>
      </c>
    </row>
    <row r="4574" spans="1:39">
      <c r="A4574">
        <v>16</v>
      </c>
      <c r="B4574">
        <v>8</v>
      </c>
      <c r="C4574">
        <v>2023</v>
      </c>
      <c r="D4574">
        <v>8</v>
      </c>
      <c r="E4574">
        <v>99</v>
      </c>
      <c r="F4574">
        <v>171</v>
      </c>
      <c r="G4574">
        <v>99</v>
      </c>
      <c r="H4574">
        <v>99</v>
      </c>
      <c r="I4574">
        <v>99</v>
      </c>
      <c r="J4574">
        <v>103</v>
      </c>
      <c r="M4574">
        <v>99</v>
      </c>
      <c r="N4574">
        <v>99</v>
      </c>
      <c r="O4574">
        <v>99</v>
      </c>
      <c r="P4574">
        <v>99</v>
      </c>
      <c r="R4574">
        <v>0</v>
      </c>
    </row>
    <row r="4575" spans="1:39">
      <c r="A4575">
        <v>16</v>
      </c>
      <c r="B4575">
        <v>9</v>
      </c>
      <c r="C4575">
        <v>2023</v>
      </c>
      <c r="D4575">
        <v>9</v>
      </c>
      <c r="E4575">
        <v>99</v>
      </c>
      <c r="F4575">
        <v>171</v>
      </c>
      <c r="G4575">
        <v>99</v>
      </c>
      <c r="H4575">
        <v>99</v>
      </c>
      <c r="I4575">
        <v>99</v>
      </c>
      <c r="J4575">
        <v>103</v>
      </c>
      <c r="M4575">
        <v>99</v>
      </c>
      <c r="N4575">
        <v>99</v>
      </c>
      <c r="O4575">
        <v>99</v>
      </c>
      <c r="P4575">
        <v>99</v>
      </c>
      <c r="R4575">
        <v>0</v>
      </c>
    </row>
    <row r="4576" spans="1:39">
      <c r="A4576">
        <v>16</v>
      </c>
      <c r="B4576">
        <v>10</v>
      </c>
      <c r="C4576">
        <v>2023</v>
      </c>
      <c r="D4576">
        <v>10</v>
      </c>
      <c r="E4576">
        <v>99</v>
      </c>
      <c r="F4576">
        <v>171</v>
      </c>
      <c r="G4576">
        <v>99</v>
      </c>
      <c r="H4576">
        <v>99</v>
      </c>
      <c r="I4576">
        <v>99</v>
      </c>
      <c r="J4576">
        <v>103</v>
      </c>
      <c r="M4576">
        <v>99</v>
      </c>
      <c r="N4576">
        <v>99</v>
      </c>
      <c r="O4576">
        <v>99</v>
      </c>
      <c r="P4576">
        <v>99</v>
      </c>
      <c r="R4576">
        <v>0</v>
      </c>
    </row>
    <row r="4577" spans="1:39">
      <c r="A4577">
        <v>16</v>
      </c>
      <c r="B4577">
        <v>11</v>
      </c>
      <c r="C4577">
        <v>2023</v>
      </c>
      <c r="D4577">
        <v>11</v>
      </c>
      <c r="E4577">
        <v>99</v>
      </c>
      <c r="F4577">
        <v>171</v>
      </c>
      <c r="G4577">
        <v>99</v>
      </c>
      <c r="H4577">
        <v>99</v>
      </c>
      <c r="I4577">
        <v>99</v>
      </c>
      <c r="J4577">
        <v>103</v>
      </c>
      <c r="M4577">
        <v>99</v>
      </c>
      <c r="N4577">
        <v>99</v>
      </c>
      <c r="O4577">
        <v>99</v>
      </c>
      <c r="P4577">
        <v>99</v>
      </c>
      <c r="R4577">
        <v>0</v>
      </c>
    </row>
    <row r="4578" spans="1:39">
      <c r="A4578">
        <v>16</v>
      </c>
      <c r="B4578">
        <v>12</v>
      </c>
      <c r="C4578">
        <v>2023</v>
      </c>
      <c r="D4578">
        <v>12</v>
      </c>
      <c r="E4578">
        <v>99</v>
      </c>
      <c r="F4578">
        <v>171</v>
      </c>
      <c r="G4578">
        <v>99</v>
      </c>
      <c r="H4578">
        <v>99</v>
      </c>
      <c r="I4578">
        <v>99</v>
      </c>
      <c r="J4578">
        <v>103</v>
      </c>
      <c r="M4578">
        <v>99</v>
      </c>
      <c r="N4578">
        <v>99</v>
      </c>
      <c r="O4578">
        <v>99</v>
      </c>
      <c r="P4578">
        <v>99</v>
      </c>
      <c r="R4578">
        <v>0</v>
      </c>
    </row>
    <row r="4579" spans="1:39">
      <c r="A4579">
        <v>16</v>
      </c>
      <c r="B4579">
        <v>13</v>
      </c>
      <c r="C4579">
        <v>2023</v>
      </c>
      <c r="D4579">
        <v>1</v>
      </c>
      <c r="E4579">
        <v>99</v>
      </c>
      <c r="F4579">
        <v>171</v>
      </c>
      <c r="G4579">
        <v>99</v>
      </c>
      <c r="H4579">
        <v>99</v>
      </c>
      <c r="I4579">
        <v>99</v>
      </c>
      <c r="J4579">
        <v>106</v>
      </c>
      <c r="M4579">
        <v>99</v>
      </c>
      <c r="N4579">
        <v>99</v>
      </c>
      <c r="O4579">
        <v>99</v>
      </c>
      <c r="P4579">
        <v>99</v>
      </c>
      <c r="Q4579">
        <v>2</v>
      </c>
      <c r="R4579">
        <v>2</v>
      </c>
      <c r="S4579">
        <v>2</v>
      </c>
      <c r="T4579">
        <v>8.1699346405228732E-2</v>
      </c>
      <c r="U4579">
        <v>7.1090756510255718E-2</v>
      </c>
      <c r="V4579">
        <v>5.5</v>
      </c>
      <c r="W4579">
        <v>56</v>
      </c>
      <c r="X4579">
        <v>147.99566630552545</v>
      </c>
      <c r="Y4579">
        <v>136.6</v>
      </c>
      <c r="Z4579">
        <v>136.6</v>
      </c>
      <c r="AA4579">
        <v>0.5</v>
      </c>
      <c r="AB4579">
        <v>4</v>
      </c>
      <c r="AC4579">
        <v>-99.999999999954525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</row>
    <row r="4580" spans="1:39">
      <c r="A4580">
        <v>16</v>
      </c>
      <c r="B4580">
        <v>14</v>
      </c>
      <c r="C4580">
        <v>2023</v>
      </c>
      <c r="D4580">
        <v>2</v>
      </c>
      <c r="E4580">
        <v>99</v>
      </c>
      <c r="F4580">
        <v>171</v>
      </c>
      <c r="G4580">
        <v>99</v>
      </c>
      <c r="H4580">
        <v>99</v>
      </c>
      <c r="I4580">
        <v>99</v>
      </c>
      <c r="J4580">
        <v>106</v>
      </c>
      <c r="M4580">
        <v>99</v>
      </c>
      <c r="N4580">
        <v>99</v>
      </c>
      <c r="O4580">
        <v>99</v>
      </c>
      <c r="P4580">
        <v>99</v>
      </c>
      <c r="Q4580">
        <v>3</v>
      </c>
      <c r="R4580">
        <v>4</v>
      </c>
      <c r="S4580">
        <v>4</v>
      </c>
      <c r="T4580">
        <v>0.15438054805094564</v>
      </c>
      <c r="U4580">
        <v>0.13858374600940151</v>
      </c>
      <c r="V4580">
        <v>13.25</v>
      </c>
      <c r="W4580">
        <v>57</v>
      </c>
      <c r="X4580">
        <v>149.32286023835323</v>
      </c>
      <c r="Y4580">
        <v>137.82499999999999</v>
      </c>
      <c r="Z4580">
        <v>137.82499999999999</v>
      </c>
      <c r="AA4580">
        <v>7.351998027747606</v>
      </c>
      <c r="AB4580">
        <v>1.8708286933869704</v>
      </c>
      <c r="AC4580">
        <v>20.35722736949916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1</v>
      </c>
      <c r="AK4580">
        <v>0</v>
      </c>
      <c r="AL4580">
        <v>1</v>
      </c>
      <c r="AM4580">
        <v>0</v>
      </c>
    </row>
    <row r="4581" spans="1:39">
      <c r="A4581">
        <v>16</v>
      </c>
      <c r="B4581">
        <v>15</v>
      </c>
      <c r="C4581">
        <v>2023</v>
      </c>
      <c r="D4581">
        <v>3</v>
      </c>
      <c r="E4581">
        <v>99</v>
      </c>
      <c r="F4581">
        <v>171</v>
      </c>
      <c r="G4581">
        <v>99</v>
      </c>
      <c r="H4581">
        <v>99</v>
      </c>
      <c r="I4581">
        <v>99</v>
      </c>
      <c r="J4581">
        <v>106</v>
      </c>
      <c r="M4581">
        <v>99</v>
      </c>
      <c r="N4581">
        <v>99</v>
      </c>
      <c r="O4581">
        <v>99</v>
      </c>
      <c r="P4581">
        <v>99</v>
      </c>
      <c r="Q4581">
        <v>2</v>
      </c>
      <c r="R4581">
        <v>5</v>
      </c>
      <c r="S4581">
        <v>5</v>
      </c>
      <c r="T4581">
        <v>0.17289073305670821</v>
      </c>
      <c r="U4581">
        <v>0.15670650789880061</v>
      </c>
      <c r="V4581">
        <v>10.6</v>
      </c>
      <c r="W4581">
        <v>57.4</v>
      </c>
      <c r="X4581">
        <v>151.65763813651139</v>
      </c>
      <c r="Y4581">
        <v>139.97999999999999</v>
      </c>
      <c r="Z4581">
        <v>139.97999999999999</v>
      </c>
      <c r="AA4581">
        <v>4.0700859941780871</v>
      </c>
      <c r="AB4581">
        <v>2.5768197453450528</v>
      </c>
      <c r="AC4581">
        <v>-46.835022499800885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</row>
    <row r="4582" spans="1:39">
      <c r="A4582">
        <v>16</v>
      </c>
      <c r="B4582">
        <v>16</v>
      </c>
      <c r="C4582">
        <v>2023</v>
      </c>
      <c r="D4582">
        <v>4</v>
      </c>
      <c r="E4582">
        <v>99</v>
      </c>
      <c r="F4582">
        <v>171</v>
      </c>
      <c r="G4582">
        <v>99</v>
      </c>
      <c r="H4582">
        <v>99</v>
      </c>
      <c r="I4582">
        <v>99</v>
      </c>
      <c r="J4582">
        <v>106</v>
      </c>
      <c r="M4582">
        <v>99</v>
      </c>
      <c r="N4582">
        <v>99</v>
      </c>
      <c r="O4582">
        <v>99</v>
      </c>
      <c r="P4582">
        <v>99</v>
      </c>
      <c r="Q4582">
        <v>1</v>
      </c>
      <c r="R4582">
        <v>1</v>
      </c>
      <c r="S4582">
        <v>1</v>
      </c>
      <c r="T4582">
        <v>4.1963911036508601E-2</v>
      </c>
      <c r="U4582">
        <v>3.9038769183748059E-2</v>
      </c>
      <c r="V4582">
        <v>14</v>
      </c>
      <c r="W4582">
        <v>55</v>
      </c>
      <c r="X4582">
        <v>157.20476706392199</v>
      </c>
      <c r="Y4582">
        <v>145.1</v>
      </c>
      <c r="Z4582">
        <v>145.1</v>
      </c>
      <c r="AA4582">
        <v>0</v>
      </c>
      <c r="AB4582">
        <v>0</v>
      </c>
      <c r="AD4582">
        <v>1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1</v>
      </c>
      <c r="AM4582">
        <v>0</v>
      </c>
    </row>
    <row r="4583" spans="1:39">
      <c r="A4583">
        <v>16</v>
      </c>
      <c r="B4583">
        <v>17</v>
      </c>
      <c r="C4583">
        <v>2023</v>
      </c>
      <c r="D4583">
        <v>5</v>
      </c>
      <c r="E4583">
        <v>99</v>
      </c>
      <c r="F4583">
        <v>171</v>
      </c>
      <c r="G4583">
        <v>99</v>
      </c>
      <c r="H4583">
        <v>99</v>
      </c>
      <c r="I4583">
        <v>99</v>
      </c>
      <c r="J4583">
        <v>106</v>
      </c>
      <c r="M4583">
        <v>99</v>
      </c>
      <c r="N4583">
        <v>99</v>
      </c>
      <c r="O4583">
        <v>99</v>
      </c>
      <c r="P4583">
        <v>99</v>
      </c>
      <c r="Q4583">
        <v>1</v>
      </c>
      <c r="R4583">
        <v>2</v>
      </c>
      <c r="S4583">
        <v>2</v>
      </c>
      <c r="T4583">
        <v>7.5958982149639184E-2</v>
      </c>
      <c r="U4583">
        <v>6.8788325539950221E-2</v>
      </c>
      <c r="V4583">
        <v>14</v>
      </c>
      <c r="W4583">
        <v>56</v>
      </c>
      <c r="X4583">
        <v>151.30010834236188</v>
      </c>
      <c r="Y4583">
        <v>139.65</v>
      </c>
      <c r="Z4583">
        <v>139.65</v>
      </c>
      <c r="AA4583">
        <v>4.9999999986903278E-2</v>
      </c>
      <c r="AB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1</v>
      </c>
      <c r="AK4583">
        <v>0</v>
      </c>
      <c r="AL4583">
        <v>0</v>
      </c>
      <c r="AM4583">
        <v>0</v>
      </c>
    </row>
    <row r="4584" spans="1:39">
      <c r="A4584">
        <v>16</v>
      </c>
      <c r="B4584">
        <v>18</v>
      </c>
      <c r="C4584">
        <v>2023</v>
      </c>
      <c r="D4584">
        <v>6</v>
      </c>
      <c r="E4584">
        <v>99</v>
      </c>
      <c r="F4584">
        <v>171</v>
      </c>
      <c r="G4584">
        <v>99</v>
      </c>
      <c r="H4584">
        <v>99</v>
      </c>
      <c r="I4584">
        <v>99</v>
      </c>
      <c r="J4584">
        <v>106</v>
      </c>
      <c r="M4584">
        <v>99</v>
      </c>
      <c r="N4584">
        <v>99</v>
      </c>
      <c r="O4584">
        <v>99</v>
      </c>
      <c r="P4584">
        <v>99</v>
      </c>
      <c r="Q4584">
        <v>1</v>
      </c>
      <c r="R4584">
        <v>1</v>
      </c>
      <c r="S4584">
        <v>1</v>
      </c>
      <c r="T4584">
        <v>3.9339103068450051E-2</v>
      </c>
      <c r="U4584">
        <v>3.4280087797503099E-2</v>
      </c>
      <c r="V4584">
        <v>14</v>
      </c>
      <c r="W4584">
        <v>57</v>
      </c>
      <c r="X4584">
        <v>146.80390032502714</v>
      </c>
      <c r="Y4584">
        <v>135.5</v>
      </c>
      <c r="Z4584">
        <v>135.5</v>
      </c>
      <c r="AA4584">
        <v>0</v>
      </c>
      <c r="AB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</row>
    <row r="4585" spans="1:39">
      <c r="A4585">
        <v>16</v>
      </c>
      <c r="B4585">
        <v>19</v>
      </c>
      <c r="C4585">
        <v>2023</v>
      </c>
      <c r="D4585">
        <v>7</v>
      </c>
      <c r="E4585">
        <v>99</v>
      </c>
      <c r="F4585">
        <v>171</v>
      </c>
      <c r="G4585">
        <v>99</v>
      </c>
      <c r="H4585">
        <v>99</v>
      </c>
      <c r="I4585">
        <v>99</v>
      </c>
      <c r="J4585">
        <v>106</v>
      </c>
      <c r="M4585">
        <v>99</v>
      </c>
      <c r="N4585">
        <v>99</v>
      </c>
      <c r="O4585">
        <v>99</v>
      </c>
      <c r="P4585">
        <v>99</v>
      </c>
      <c r="R4585">
        <v>0</v>
      </c>
    </row>
    <row r="4586" spans="1:39">
      <c r="A4586">
        <v>16</v>
      </c>
      <c r="B4586">
        <v>20</v>
      </c>
      <c r="C4586">
        <v>2023</v>
      </c>
      <c r="D4586">
        <v>8</v>
      </c>
      <c r="E4586">
        <v>99</v>
      </c>
      <c r="F4586">
        <v>171</v>
      </c>
      <c r="G4586">
        <v>99</v>
      </c>
      <c r="H4586">
        <v>99</v>
      </c>
      <c r="I4586">
        <v>99</v>
      </c>
      <c r="J4586">
        <v>106</v>
      </c>
      <c r="M4586">
        <v>99</v>
      </c>
      <c r="N4586">
        <v>99</v>
      </c>
      <c r="O4586">
        <v>99</v>
      </c>
      <c r="P4586">
        <v>99</v>
      </c>
      <c r="Q4586">
        <v>2</v>
      </c>
      <c r="R4586">
        <v>4</v>
      </c>
      <c r="S4586">
        <v>4</v>
      </c>
      <c r="T4586">
        <v>0.16187778227438285</v>
      </c>
      <c r="U4586">
        <v>0.15747832023469749</v>
      </c>
      <c r="V4586">
        <v>11.75</v>
      </c>
      <c r="W4586">
        <v>54</v>
      </c>
      <c r="X4586">
        <v>165.00541711809319</v>
      </c>
      <c r="Y4586">
        <v>152.30000000000001</v>
      </c>
      <c r="Z4586">
        <v>152.30000000000001</v>
      </c>
      <c r="AA4586">
        <v>10.776595009556347</v>
      </c>
      <c r="AB4586">
        <v>1.4142135623730951</v>
      </c>
      <c r="AC4586">
        <v>-3.2807523181464435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</row>
    <row r="4587" spans="1:39">
      <c r="A4587">
        <v>16</v>
      </c>
      <c r="B4587">
        <v>21</v>
      </c>
      <c r="C4587">
        <v>2023</v>
      </c>
      <c r="D4587">
        <v>9</v>
      </c>
      <c r="E4587">
        <v>99</v>
      </c>
      <c r="F4587">
        <v>171</v>
      </c>
      <c r="G4587">
        <v>99</v>
      </c>
      <c r="H4587">
        <v>99</v>
      </c>
      <c r="I4587">
        <v>99</v>
      </c>
      <c r="J4587">
        <v>106</v>
      </c>
      <c r="M4587">
        <v>99</v>
      </c>
      <c r="N4587">
        <v>99</v>
      </c>
      <c r="O4587">
        <v>99</v>
      </c>
      <c r="P4587">
        <v>99</v>
      </c>
      <c r="Q4587">
        <v>1</v>
      </c>
      <c r="R4587">
        <v>1</v>
      </c>
      <c r="S4587">
        <v>1</v>
      </c>
      <c r="T4587">
        <v>3.8240917782026762E-2</v>
      </c>
      <c r="U4587">
        <v>3.3375358822108854E-2</v>
      </c>
      <c r="V4587">
        <v>0</v>
      </c>
      <c r="W4587">
        <v>60</v>
      </c>
      <c r="X4587">
        <v>146.5872156013001</v>
      </c>
      <c r="Y4587">
        <v>135.30000000000001</v>
      </c>
      <c r="Z4587">
        <v>135.30000000000001</v>
      </c>
      <c r="AA4587">
        <v>0</v>
      </c>
      <c r="AB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</row>
    <row r="4588" spans="1:39">
      <c r="A4588">
        <v>16</v>
      </c>
      <c r="B4588">
        <v>22</v>
      </c>
      <c r="C4588">
        <v>2023</v>
      </c>
      <c r="D4588">
        <v>10</v>
      </c>
      <c r="E4588">
        <v>99</v>
      </c>
      <c r="F4588">
        <v>171</v>
      </c>
      <c r="G4588">
        <v>99</v>
      </c>
      <c r="H4588">
        <v>99</v>
      </c>
      <c r="I4588">
        <v>99</v>
      </c>
      <c r="J4588">
        <v>106</v>
      </c>
      <c r="M4588">
        <v>99</v>
      </c>
      <c r="N4588">
        <v>99</v>
      </c>
      <c r="O4588">
        <v>99</v>
      </c>
      <c r="P4588">
        <v>99</v>
      </c>
      <c r="Q4588">
        <v>1</v>
      </c>
      <c r="R4588">
        <v>1</v>
      </c>
      <c r="S4588">
        <v>1</v>
      </c>
      <c r="T4588">
        <v>3.7622272385252065E-2</v>
      </c>
      <c r="U4588">
        <v>3.3098814340999698E-2</v>
      </c>
      <c r="V4588">
        <v>0</v>
      </c>
      <c r="W4588">
        <v>61</v>
      </c>
      <c r="X4588">
        <v>147.12892741061748</v>
      </c>
      <c r="Y4588">
        <v>135.80000000000001</v>
      </c>
      <c r="Z4588">
        <v>135.80000000000001</v>
      </c>
      <c r="AA4588">
        <v>0</v>
      </c>
      <c r="AB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</row>
    <row r="4589" spans="1:39">
      <c r="A4589">
        <v>16</v>
      </c>
      <c r="B4589">
        <v>23</v>
      </c>
      <c r="C4589">
        <v>2023</v>
      </c>
      <c r="D4589">
        <v>11</v>
      </c>
      <c r="E4589">
        <v>99</v>
      </c>
      <c r="F4589">
        <v>171</v>
      </c>
      <c r="G4589">
        <v>99</v>
      </c>
      <c r="H4589">
        <v>99</v>
      </c>
      <c r="I4589">
        <v>99</v>
      </c>
      <c r="J4589">
        <v>106</v>
      </c>
      <c r="M4589">
        <v>99</v>
      </c>
      <c r="N4589">
        <v>99</v>
      </c>
      <c r="O4589">
        <v>99</v>
      </c>
      <c r="P4589">
        <v>99</v>
      </c>
      <c r="Q4589">
        <v>2</v>
      </c>
      <c r="R4589">
        <v>10</v>
      </c>
      <c r="S4589">
        <v>10</v>
      </c>
      <c r="T4589">
        <v>0.44843049327354256</v>
      </c>
      <c r="U4589">
        <v>0.41256202666145625</v>
      </c>
      <c r="V4589">
        <v>11.6</v>
      </c>
      <c r="W4589">
        <v>53.4</v>
      </c>
      <c r="X4589">
        <v>154.63705308775732</v>
      </c>
      <c r="Y4589">
        <v>142.72999999999999</v>
      </c>
      <c r="Z4589">
        <v>142.72999999999999</v>
      </c>
      <c r="AA4589">
        <v>6.2145072210116492</v>
      </c>
      <c r="AB4589">
        <v>3.2310988842807244</v>
      </c>
      <c r="AC4589">
        <v>-10.767099918002875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</row>
    <row r="4590" spans="1:39">
      <c r="A4590">
        <v>16</v>
      </c>
      <c r="B4590">
        <v>24</v>
      </c>
      <c r="C4590">
        <v>2023</v>
      </c>
      <c r="D4590">
        <v>12</v>
      </c>
      <c r="E4590">
        <v>99</v>
      </c>
      <c r="F4590">
        <v>171</v>
      </c>
      <c r="G4590">
        <v>99</v>
      </c>
      <c r="H4590">
        <v>99</v>
      </c>
      <c r="I4590">
        <v>99</v>
      </c>
      <c r="J4590">
        <v>106</v>
      </c>
      <c r="M4590">
        <v>99</v>
      </c>
      <c r="N4590">
        <v>99</v>
      </c>
      <c r="O4590">
        <v>99</v>
      </c>
      <c r="P4590">
        <v>99</v>
      </c>
      <c r="Q4590">
        <v>5</v>
      </c>
      <c r="R4590">
        <v>6</v>
      </c>
      <c r="S4590">
        <v>6</v>
      </c>
      <c r="T4590">
        <v>0.25717959708529797</v>
      </c>
      <c r="U4590">
        <v>0.24775425038377888</v>
      </c>
      <c r="V4590">
        <v>7.8333333333333313</v>
      </c>
      <c r="W4590">
        <v>56.5</v>
      </c>
      <c r="X4590">
        <v>158.36041892379924</v>
      </c>
      <c r="Y4590">
        <v>146.16666666666663</v>
      </c>
      <c r="Z4590">
        <v>146.16666666666663</v>
      </c>
      <c r="AA4590">
        <v>7.1618588524367057</v>
      </c>
      <c r="AB4590">
        <v>5.0579969684978403</v>
      </c>
      <c r="AC4590">
        <v>14.262843639355015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</row>
    <row r="4591" spans="1:39">
      <c r="A4591">
        <v>16</v>
      </c>
      <c r="B4591">
        <v>25</v>
      </c>
      <c r="C4591">
        <v>2023</v>
      </c>
      <c r="D4591">
        <v>1</v>
      </c>
      <c r="E4591">
        <v>99</v>
      </c>
      <c r="F4591">
        <v>171</v>
      </c>
      <c r="G4591">
        <v>99</v>
      </c>
      <c r="H4591">
        <v>99</v>
      </c>
      <c r="I4591">
        <v>99</v>
      </c>
      <c r="J4591">
        <v>109</v>
      </c>
      <c r="M4591">
        <v>99</v>
      </c>
      <c r="N4591">
        <v>99</v>
      </c>
      <c r="O4591">
        <v>99</v>
      </c>
      <c r="P4591">
        <v>99</v>
      </c>
      <c r="Q4591">
        <v>123</v>
      </c>
      <c r="R4591">
        <v>910</v>
      </c>
      <c r="S4591">
        <v>910</v>
      </c>
      <c r="T4591">
        <v>37.173202614379072</v>
      </c>
      <c r="U4591">
        <v>37.865507842231601</v>
      </c>
      <c r="V4591">
        <v>6.7857142857142891</v>
      </c>
      <c r="W4591">
        <v>58.093406593406606</v>
      </c>
      <c r="X4591">
        <v>173.24800876263501</v>
      </c>
      <c r="Y4591">
        <v>159.90791208791211</v>
      </c>
      <c r="Z4591">
        <v>159.90791208791211</v>
      </c>
      <c r="AA4591">
        <v>32.273745718053028</v>
      </c>
      <c r="AB4591">
        <v>5.2578628131737117</v>
      </c>
      <c r="AC4591">
        <v>-39.324418112438352</v>
      </c>
      <c r="AD4591">
        <v>44</v>
      </c>
      <c r="AE4591">
        <v>0</v>
      </c>
      <c r="AF4591">
        <v>0</v>
      </c>
      <c r="AG4591">
        <v>8</v>
      </c>
      <c r="AH4591">
        <v>61</v>
      </c>
      <c r="AI4591">
        <v>8</v>
      </c>
      <c r="AJ4591">
        <v>12</v>
      </c>
      <c r="AK4591">
        <v>20</v>
      </c>
      <c r="AL4591">
        <v>13</v>
      </c>
      <c r="AM4591">
        <v>2</v>
      </c>
    </row>
    <row r="4592" spans="1:39">
      <c r="A4592">
        <v>16</v>
      </c>
      <c r="B4592">
        <v>26</v>
      </c>
      <c r="C4592">
        <v>2023</v>
      </c>
      <c r="D4592">
        <v>2</v>
      </c>
      <c r="E4592">
        <v>99</v>
      </c>
      <c r="F4592">
        <v>171</v>
      </c>
      <c r="G4592">
        <v>99</v>
      </c>
      <c r="H4592">
        <v>99</v>
      </c>
      <c r="I4592">
        <v>99</v>
      </c>
      <c r="J4592">
        <v>109</v>
      </c>
      <c r="M4592">
        <v>99</v>
      </c>
      <c r="N4592">
        <v>99</v>
      </c>
      <c r="O4592">
        <v>99</v>
      </c>
      <c r="P4592">
        <v>99</v>
      </c>
      <c r="Q4592">
        <v>108</v>
      </c>
      <c r="R4592">
        <v>875</v>
      </c>
      <c r="S4592">
        <v>875</v>
      </c>
      <c r="T4592">
        <v>33.770744886144342</v>
      </c>
      <c r="U4592">
        <v>34.637615947311531</v>
      </c>
      <c r="V4592">
        <v>6.6822857142857188</v>
      </c>
      <c r="W4592">
        <v>58.125714285714281</v>
      </c>
      <c r="X4592">
        <v>170.61371304751577</v>
      </c>
      <c r="Y4592">
        <v>157.47645714285724</v>
      </c>
      <c r="Z4592">
        <v>157.47645714285724</v>
      </c>
      <c r="AA4592">
        <v>31.415380673751361</v>
      </c>
      <c r="AB4592">
        <v>5.4043550088076158</v>
      </c>
      <c r="AC4592">
        <v>-44.816358180777939</v>
      </c>
      <c r="AD4592">
        <v>32</v>
      </c>
      <c r="AE4592">
        <v>0</v>
      </c>
      <c r="AF4592">
        <v>0</v>
      </c>
      <c r="AG4592">
        <v>3</v>
      </c>
      <c r="AH4592">
        <v>48</v>
      </c>
      <c r="AI4592">
        <v>14</v>
      </c>
      <c r="AJ4592">
        <v>11</v>
      </c>
      <c r="AK4592">
        <v>4</v>
      </c>
      <c r="AL4592">
        <v>15</v>
      </c>
      <c r="AM4592">
        <v>2</v>
      </c>
    </row>
    <row r="4593" spans="1:39">
      <c r="A4593">
        <v>16</v>
      </c>
      <c r="B4593">
        <v>27</v>
      </c>
      <c r="C4593">
        <v>2023</v>
      </c>
      <c r="D4593">
        <v>3</v>
      </c>
      <c r="E4593">
        <v>99</v>
      </c>
      <c r="F4593">
        <v>171</v>
      </c>
      <c r="G4593">
        <v>99</v>
      </c>
      <c r="H4593">
        <v>99</v>
      </c>
      <c r="I4593">
        <v>99</v>
      </c>
      <c r="J4593">
        <v>109</v>
      </c>
      <c r="M4593">
        <v>99</v>
      </c>
      <c r="N4593">
        <v>99</v>
      </c>
      <c r="O4593">
        <v>99</v>
      </c>
      <c r="P4593">
        <v>99</v>
      </c>
      <c r="Q4593">
        <v>113</v>
      </c>
      <c r="R4593">
        <v>859</v>
      </c>
      <c r="S4593">
        <v>859</v>
      </c>
      <c r="T4593">
        <v>29.702627939142456</v>
      </c>
      <c r="U4593">
        <v>30.607832728173175</v>
      </c>
      <c r="V4593">
        <v>6.0686845168800918</v>
      </c>
      <c r="W4593">
        <v>58.84400465657739</v>
      </c>
      <c r="X4593">
        <v>172.41961665218321</v>
      </c>
      <c r="Y4593">
        <v>159.14330616996497</v>
      </c>
      <c r="Z4593">
        <v>159.14330616996497</v>
      </c>
      <c r="AA4593">
        <v>32.364811677755604</v>
      </c>
      <c r="AB4593">
        <v>5.4754289357314763</v>
      </c>
      <c r="AC4593">
        <v>-41.576435125451539</v>
      </c>
      <c r="AD4593">
        <v>43</v>
      </c>
      <c r="AE4593">
        <v>0</v>
      </c>
      <c r="AF4593">
        <v>0</v>
      </c>
      <c r="AG4593">
        <v>5</v>
      </c>
      <c r="AH4593">
        <v>44</v>
      </c>
      <c r="AI4593">
        <v>6</v>
      </c>
      <c r="AJ4593">
        <v>4</v>
      </c>
      <c r="AK4593">
        <v>11</v>
      </c>
      <c r="AL4593">
        <v>11</v>
      </c>
      <c r="AM4593">
        <v>3</v>
      </c>
    </row>
    <row r="4594" spans="1:39">
      <c r="A4594">
        <v>16</v>
      </c>
      <c r="B4594">
        <v>28</v>
      </c>
      <c r="C4594">
        <v>2023</v>
      </c>
      <c r="D4594">
        <v>4</v>
      </c>
      <c r="E4594">
        <v>99</v>
      </c>
      <c r="F4594">
        <v>171</v>
      </c>
      <c r="G4594">
        <v>99</v>
      </c>
      <c r="H4594">
        <v>99</v>
      </c>
      <c r="I4594">
        <v>99</v>
      </c>
      <c r="J4594">
        <v>109</v>
      </c>
      <c r="M4594">
        <v>99</v>
      </c>
      <c r="N4594">
        <v>99</v>
      </c>
      <c r="O4594">
        <v>99</v>
      </c>
      <c r="P4594">
        <v>99</v>
      </c>
      <c r="Q4594">
        <v>102</v>
      </c>
      <c r="R4594">
        <v>960</v>
      </c>
      <c r="S4594">
        <v>960</v>
      </c>
      <c r="T4594">
        <v>40.285354595048254</v>
      </c>
      <c r="U4594">
        <v>41.09579753434253</v>
      </c>
      <c r="V4594">
        <v>6.2531249999999998</v>
      </c>
      <c r="W4594">
        <v>58.372916666666669</v>
      </c>
      <c r="X4594">
        <v>172.38353196099669</v>
      </c>
      <c r="Y4594">
        <v>159.10999999999987</v>
      </c>
      <c r="Z4594">
        <v>159.10999999999987</v>
      </c>
      <c r="AA4594">
        <v>32.388934002732277</v>
      </c>
      <c r="AB4594">
        <v>5.3877267772585373</v>
      </c>
      <c r="AC4594">
        <v>-44.562985536623671</v>
      </c>
      <c r="AD4594">
        <v>47</v>
      </c>
      <c r="AE4594">
        <v>0</v>
      </c>
      <c r="AF4594">
        <v>0</v>
      </c>
      <c r="AG4594">
        <v>7</v>
      </c>
      <c r="AH4594">
        <v>60</v>
      </c>
      <c r="AI4594">
        <v>7</v>
      </c>
      <c r="AJ4594">
        <v>3</v>
      </c>
      <c r="AK4594">
        <v>11</v>
      </c>
      <c r="AL4594">
        <v>8</v>
      </c>
      <c r="AM4594">
        <v>1</v>
      </c>
    </row>
    <row r="4595" spans="1:39">
      <c r="A4595">
        <v>16</v>
      </c>
      <c r="B4595">
        <v>29</v>
      </c>
      <c r="C4595">
        <v>2023</v>
      </c>
      <c r="D4595">
        <v>5</v>
      </c>
      <c r="E4595">
        <v>99</v>
      </c>
      <c r="F4595">
        <v>171</v>
      </c>
      <c r="G4595">
        <v>99</v>
      </c>
      <c r="H4595">
        <v>99</v>
      </c>
      <c r="I4595">
        <v>99</v>
      </c>
      <c r="J4595">
        <v>109</v>
      </c>
      <c r="M4595">
        <v>99</v>
      </c>
      <c r="N4595">
        <v>99</v>
      </c>
      <c r="O4595">
        <v>99</v>
      </c>
      <c r="P4595">
        <v>99</v>
      </c>
      <c r="Q4595">
        <v>99</v>
      </c>
      <c r="R4595">
        <v>931</v>
      </c>
      <c r="S4595">
        <v>931</v>
      </c>
      <c r="T4595">
        <v>35.358906190657045</v>
      </c>
      <c r="U4595">
        <v>36.629401603139847</v>
      </c>
      <c r="V4595">
        <v>6.2674543501611151</v>
      </c>
      <c r="W4595">
        <v>58.566058002148203</v>
      </c>
      <c r="X4595">
        <v>173.07511931042575</v>
      </c>
      <c r="Y4595">
        <v>159.74833512352285</v>
      </c>
      <c r="Z4595">
        <v>159.74833512352285</v>
      </c>
      <c r="AA4595">
        <v>33.625891591236638</v>
      </c>
      <c r="AB4595">
        <v>5.3543288281206491</v>
      </c>
      <c r="AC4595">
        <v>-44.108826067177283</v>
      </c>
      <c r="AD4595">
        <v>26</v>
      </c>
      <c r="AE4595">
        <v>0</v>
      </c>
      <c r="AF4595">
        <v>0</v>
      </c>
      <c r="AG4595">
        <v>14</v>
      </c>
      <c r="AH4595">
        <v>43</v>
      </c>
      <c r="AI4595">
        <v>10</v>
      </c>
      <c r="AJ4595">
        <v>3</v>
      </c>
      <c r="AK4595">
        <v>6</v>
      </c>
      <c r="AL4595">
        <v>10</v>
      </c>
      <c r="AM4595">
        <v>1</v>
      </c>
    </row>
    <row r="4596" spans="1:39">
      <c r="A4596">
        <v>16</v>
      </c>
      <c r="B4596">
        <v>30</v>
      </c>
      <c r="C4596">
        <v>2023</v>
      </c>
      <c r="D4596">
        <v>6</v>
      </c>
      <c r="E4596">
        <v>99</v>
      </c>
      <c r="F4596">
        <v>171</v>
      </c>
      <c r="G4596">
        <v>99</v>
      </c>
      <c r="H4596">
        <v>99</v>
      </c>
      <c r="I4596">
        <v>99</v>
      </c>
      <c r="J4596">
        <v>109</v>
      </c>
      <c r="M4596">
        <v>99</v>
      </c>
      <c r="N4596">
        <v>99</v>
      </c>
      <c r="O4596">
        <v>99</v>
      </c>
      <c r="P4596">
        <v>99</v>
      </c>
      <c r="Q4596">
        <v>119</v>
      </c>
      <c r="R4596">
        <v>925</v>
      </c>
      <c r="S4596">
        <v>925</v>
      </c>
      <c r="T4596">
        <v>36.388670338316288</v>
      </c>
      <c r="U4596">
        <v>37.079316280486474</v>
      </c>
      <c r="V4596">
        <v>6.0810810810810816</v>
      </c>
      <c r="W4596">
        <v>58.678918918918932</v>
      </c>
      <c r="X4596">
        <v>171.66653977921601</v>
      </c>
      <c r="Y4596">
        <v>158.44821621621605</v>
      </c>
      <c r="Z4596">
        <v>158.44821621621605</v>
      </c>
      <c r="AA4596">
        <v>29.932946497252217</v>
      </c>
      <c r="AB4596">
        <v>5.2873780268514334</v>
      </c>
      <c r="AC4596">
        <v>-34.963730163214549</v>
      </c>
      <c r="AD4596">
        <v>24</v>
      </c>
      <c r="AE4596">
        <v>0</v>
      </c>
      <c r="AF4596">
        <v>0</v>
      </c>
      <c r="AG4596">
        <v>6</v>
      </c>
      <c r="AH4596">
        <v>43</v>
      </c>
      <c r="AI4596">
        <v>12</v>
      </c>
      <c r="AJ4596">
        <v>11</v>
      </c>
      <c r="AK4596">
        <v>25</v>
      </c>
      <c r="AL4596">
        <v>5</v>
      </c>
      <c r="AM4596">
        <v>1</v>
      </c>
    </row>
    <row r="4597" spans="1:39">
      <c r="A4597">
        <v>16</v>
      </c>
      <c r="B4597">
        <v>31</v>
      </c>
      <c r="C4597">
        <v>2023</v>
      </c>
      <c r="D4597">
        <v>7</v>
      </c>
      <c r="E4597">
        <v>99</v>
      </c>
      <c r="F4597">
        <v>171</v>
      </c>
      <c r="G4597">
        <v>99</v>
      </c>
      <c r="H4597">
        <v>99</v>
      </c>
      <c r="I4597">
        <v>99</v>
      </c>
      <c r="J4597">
        <v>109</v>
      </c>
      <c r="M4597">
        <v>99</v>
      </c>
      <c r="N4597">
        <v>99</v>
      </c>
      <c r="O4597">
        <v>99</v>
      </c>
      <c r="P4597">
        <v>99</v>
      </c>
      <c r="Q4597">
        <v>99</v>
      </c>
      <c r="R4597">
        <v>881</v>
      </c>
      <c r="S4597">
        <v>881</v>
      </c>
      <c r="T4597">
        <v>39.435989256938221</v>
      </c>
      <c r="U4597">
        <v>39.922993563545809</v>
      </c>
      <c r="V4597">
        <v>6.1237230419977298</v>
      </c>
      <c r="W4597">
        <v>58.80817253121451</v>
      </c>
      <c r="X4597">
        <v>169.16915796709876</v>
      </c>
      <c r="Y4597">
        <v>156.14313280363203</v>
      </c>
      <c r="Z4597">
        <v>156.14313280363203</v>
      </c>
      <c r="AA4597">
        <v>33.772910262481275</v>
      </c>
      <c r="AB4597">
        <v>5.1144207725376178</v>
      </c>
      <c r="AC4597">
        <v>-42.911963553277133</v>
      </c>
      <c r="AD4597">
        <v>27</v>
      </c>
      <c r="AE4597">
        <v>0</v>
      </c>
      <c r="AF4597">
        <v>0</v>
      </c>
      <c r="AG4597">
        <v>2</v>
      </c>
      <c r="AH4597">
        <v>43</v>
      </c>
      <c r="AI4597">
        <v>15</v>
      </c>
      <c r="AJ4597">
        <v>13</v>
      </c>
      <c r="AK4597">
        <v>30</v>
      </c>
      <c r="AL4597">
        <v>8</v>
      </c>
      <c r="AM4597">
        <v>1</v>
      </c>
    </row>
    <row r="4598" spans="1:39">
      <c r="A4598">
        <v>16</v>
      </c>
      <c r="B4598">
        <v>32</v>
      </c>
      <c r="C4598">
        <v>2023</v>
      </c>
      <c r="D4598">
        <v>8</v>
      </c>
      <c r="E4598">
        <v>99</v>
      </c>
      <c r="F4598">
        <v>171</v>
      </c>
      <c r="G4598">
        <v>99</v>
      </c>
      <c r="H4598">
        <v>99</v>
      </c>
      <c r="I4598">
        <v>99</v>
      </c>
      <c r="J4598">
        <v>109</v>
      </c>
      <c r="M4598">
        <v>99</v>
      </c>
      <c r="N4598">
        <v>99</v>
      </c>
      <c r="O4598">
        <v>99</v>
      </c>
      <c r="P4598">
        <v>99</v>
      </c>
      <c r="Q4598">
        <v>100</v>
      </c>
      <c r="R4598">
        <v>807</v>
      </c>
      <c r="S4598">
        <v>807</v>
      </c>
      <c r="T4598">
        <v>32.658842573856745</v>
      </c>
      <c r="U4598">
        <v>33.166997073002271</v>
      </c>
      <c r="V4598">
        <v>6.2998760842626993</v>
      </c>
      <c r="W4598">
        <v>58.482032218091696</v>
      </c>
      <c r="X4598">
        <v>172.25428637020858</v>
      </c>
      <c r="Y4598">
        <v>158.99070631970267</v>
      </c>
      <c r="Z4598">
        <v>158.99070631970267</v>
      </c>
      <c r="AA4598">
        <v>32.537312492119675</v>
      </c>
      <c r="AB4598">
        <v>5.2552551696935348</v>
      </c>
      <c r="AC4598">
        <v>-41.73592161684185</v>
      </c>
      <c r="AD4598">
        <v>26</v>
      </c>
      <c r="AE4598">
        <v>0</v>
      </c>
      <c r="AF4598">
        <v>0</v>
      </c>
      <c r="AG4598">
        <v>5</v>
      </c>
      <c r="AH4598">
        <v>45</v>
      </c>
      <c r="AI4598">
        <v>6</v>
      </c>
      <c r="AJ4598">
        <v>15</v>
      </c>
      <c r="AK4598">
        <v>24</v>
      </c>
      <c r="AL4598">
        <v>5</v>
      </c>
      <c r="AM4598">
        <v>1</v>
      </c>
    </row>
    <row r="4599" spans="1:39">
      <c r="A4599">
        <v>16</v>
      </c>
      <c r="B4599">
        <v>33</v>
      </c>
      <c r="C4599">
        <v>2023</v>
      </c>
      <c r="D4599">
        <v>9</v>
      </c>
      <c r="E4599">
        <v>99</v>
      </c>
      <c r="F4599">
        <v>171</v>
      </c>
      <c r="G4599">
        <v>99</v>
      </c>
      <c r="H4599">
        <v>99</v>
      </c>
      <c r="I4599">
        <v>99</v>
      </c>
      <c r="J4599">
        <v>109</v>
      </c>
      <c r="M4599">
        <v>99</v>
      </c>
      <c r="N4599">
        <v>99</v>
      </c>
      <c r="O4599">
        <v>99</v>
      </c>
      <c r="P4599">
        <v>99</v>
      </c>
      <c r="Q4599">
        <v>102</v>
      </c>
      <c r="R4599">
        <v>837</v>
      </c>
      <c r="S4599">
        <v>837</v>
      </c>
      <c r="T4599">
        <v>32.007648183556405</v>
      </c>
      <c r="U4599">
        <v>33.25160111685345</v>
      </c>
      <c r="V4599">
        <v>6.709677419354839</v>
      </c>
      <c r="W4599">
        <v>57.867383512544805</v>
      </c>
      <c r="X4599">
        <v>174.48466185403956</v>
      </c>
      <c r="Y4599">
        <v>161.0493428912782</v>
      </c>
      <c r="Z4599">
        <v>161.0493428912782</v>
      </c>
      <c r="AA4599">
        <v>34.174920624454025</v>
      </c>
      <c r="AB4599">
        <v>5.4127465351367281</v>
      </c>
      <c r="AC4599">
        <v>-35.204470396749862</v>
      </c>
      <c r="AD4599">
        <v>28</v>
      </c>
      <c r="AE4599">
        <v>0</v>
      </c>
      <c r="AF4599">
        <v>0</v>
      </c>
      <c r="AG4599">
        <v>5</v>
      </c>
      <c r="AH4599">
        <v>52</v>
      </c>
      <c r="AI4599">
        <v>4</v>
      </c>
      <c r="AJ4599">
        <v>14</v>
      </c>
      <c r="AK4599">
        <v>13</v>
      </c>
      <c r="AL4599">
        <v>9</v>
      </c>
      <c r="AM4599">
        <v>3</v>
      </c>
    </row>
    <row r="4600" spans="1:39">
      <c r="A4600">
        <v>16</v>
      </c>
      <c r="B4600">
        <v>34</v>
      </c>
      <c r="C4600">
        <v>2023</v>
      </c>
      <c r="D4600">
        <v>10</v>
      </c>
      <c r="E4600">
        <v>99</v>
      </c>
      <c r="F4600">
        <v>171</v>
      </c>
      <c r="G4600">
        <v>99</v>
      </c>
      <c r="H4600">
        <v>99</v>
      </c>
      <c r="I4600">
        <v>99</v>
      </c>
      <c r="J4600">
        <v>109</v>
      </c>
      <c r="M4600">
        <v>99</v>
      </c>
      <c r="N4600">
        <v>99</v>
      </c>
      <c r="O4600">
        <v>99</v>
      </c>
      <c r="P4600">
        <v>99</v>
      </c>
      <c r="Q4600">
        <v>110</v>
      </c>
      <c r="R4600">
        <v>1042</v>
      </c>
      <c r="S4600">
        <v>1042</v>
      </c>
      <c r="T4600">
        <v>39.202407825432658</v>
      </c>
      <c r="U4600">
        <v>39.806247632752317</v>
      </c>
      <c r="V4600">
        <v>6.2504798464491369</v>
      </c>
      <c r="W4600">
        <v>58.583493282149718</v>
      </c>
      <c r="X4600">
        <v>169.81230361647204</v>
      </c>
      <c r="Y4600">
        <v>156.73675623800389</v>
      </c>
      <c r="Z4600">
        <v>156.73675623800389</v>
      </c>
      <c r="AA4600">
        <v>32.750592179904451</v>
      </c>
      <c r="AB4600">
        <v>5.2575908092507122</v>
      </c>
      <c r="AC4600">
        <v>-37.572406750255873</v>
      </c>
      <c r="AD4600">
        <v>34</v>
      </c>
      <c r="AE4600">
        <v>0</v>
      </c>
      <c r="AF4600">
        <v>0</v>
      </c>
      <c r="AG4600">
        <v>8</v>
      </c>
      <c r="AH4600">
        <v>47</v>
      </c>
      <c r="AI4600">
        <v>17</v>
      </c>
      <c r="AJ4600">
        <v>33</v>
      </c>
      <c r="AK4600">
        <v>6</v>
      </c>
      <c r="AL4600">
        <v>4</v>
      </c>
      <c r="AM4600">
        <v>1</v>
      </c>
    </row>
    <row r="4601" spans="1:39">
      <c r="A4601">
        <v>16</v>
      </c>
      <c r="B4601">
        <v>35</v>
      </c>
      <c r="C4601">
        <v>2023</v>
      </c>
      <c r="D4601">
        <v>11</v>
      </c>
      <c r="E4601">
        <v>99</v>
      </c>
      <c r="F4601">
        <v>171</v>
      </c>
      <c r="G4601">
        <v>99</v>
      </c>
      <c r="H4601">
        <v>99</v>
      </c>
      <c r="I4601">
        <v>99</v>
      </c>
      <c r="J4601">
        <v>109</v>
      </c>
      <c r="M4601">
        <v>99</v>
      </c>
      <c r="N4601">
        <v>99</v>
      </c>
      <c r="O4601">
        <v>99</v>
      </c>
      <c r="P4601">
        <v>99</v>
      </c>
      <c r="Q4601">
        <v>109</v>
      </c>
      <c r="R4601">
        <v>811</v>
      </c>
      <c r="S4601">
        <v>811</v>
      </c>
      <c r="T4601">
        <v>36.367713004484315</v>
      </c>
      <c r="U4601">
        <v>37.797393398834153</v>
      </c>
      <c r="V4601">
        <v>6.683107274969176</v>
      </c>
      <c r="W4601">
        <v>58.493218249075198</v>
      </c>
      <c r="X4601">
        <v>174.68889978398309</v>
      </c>
      <c r="Y4601">
        <v>161.23785450061652</v>
      </c>
      <c r="Z4601">
        <v>161.23785450061652</v>
      </c>
      <c r="AA4601">
        <v>32.666223460931946</v>
      </c>
      <c r="AB4601">
        <v>5.0245651424761855</v>
      </c>
      <c r="AC4601">
        <v>-30.907913511213206</v>
      </c>
      <c r="AD4601">
        <v>40</v>
      </c>
      <c r="AE4601">
        <v>0</v>
      </c>
      <c r="AF4601">
        <v>0</v>
      </c>
      <c r="AG4601">
        <v>11</v>
      </c>
      <c r="AH4601">
        <v>37</v>
      </c>
      <c r="AI4601">
        <v>8</v>
      </c>
      <c r="AJ4601">
        <v>11</v>
      </c>
      <c r="AK4601">
        <v>11</v>
      </c>
      <c r="AL4601">
        <v>4</v>
      </c>
      <c r="AM4601">
        <v>1</v>
      </c>
    </row>
    <row r="4602" spans="1:39">
      <c r="A4602">
        <v>16</v>
      </c>
      <c r="B4602">
        <v>36</v>
      </c>
      <c r="C4602">
        <v>2023</v>
      </c>
      <c r="D4602">
        <v>12</v>
      </c>
      <c r="E4602">
        <v>99</v>
      </c>
      <c r="F4602">
        <v>171</v>
      </c>
      <c r="G4602">
        <v>99</v>
      </c>
      <c r="H4602">
        <v>99</v>
      </c>
      <c r="I4602">
        <v>99</v>
      </c>
      <c r="J4602">
        <v>109</v>
      </c>
      <c r="M4602">
        <v>99</v>
      </c>
      <c r="N4602">
        <v>99</v>
      </c>
      <c r="O4602">
        <v>99</v>
      </c>
      <c r="P4602">
        <v>99</v>
      </c>
      <c r="Q4602">
        <v>92</v>
      </c>
      <c r="R4602">
        <v>900</v>
      </c>
      <c r="S4602">
        <v>900</v>
      </c>
      <c r="T4602">
        <v>38.576939562794678</v>
      </c>
      <c r="U4602">
        <v>39.376173442665376</v>
      </c>
      <c r="V4602">
        <v>6.1533333333333324</v>
      </c>
      <c r="W4602">
        <v>59.00555555555556</v>
      </c>
      <c r="X4602">
        <v>167.79065848079961</v>
      </c>
      <c r="Y4602">
        <v>154.87077777777779</v>
      </c>
      <c r="Z4602">
        <v>154.87077777777779</v>
      </c>
      <c r="AA4602">
        <v>33.786315794276618</v>
      </c>
      <c r="AB4602">
        <v>5.0412710282474604</v>
      </c>
      <c r="AC4602">
        <v>-44.06808369970345</v>
      </c>
      <c r="AD4602">
        <v>35</v>
      </c>
      <c r="AE4602">
        <v>0</v>
      </c>
      <c r="AF4602">
        <v>0</v>
      </c>
      <c r="AG4602">
        <v>12</v>
      </c>
      <c r="AH4602">
        <v>48</v>
      </c>
      <c r="AI4602">
        <v>8</v>
      </c>
      <c r="AJ4602">
        <v>5</v>
      </c>
      <c r="AK4602">
        <v>7</v>
      </c>
      <c r="AL4602">
        <v>2</v>
      </c>
      <c r="AM4602">
        <v>3</v>
      </c>
    </row>
    <row r="4603" spans="1:39">
      <c r="A4603">
        <v>16</v>
      </c>
      <c r="B4603">
        <v>37</v>
      </c>
      <c r="C4603">
        <v>2023</v>
      </c>
      <c r="D4603">
        <v>1</v>
      </c>
      <c r="E4603">
        <v>99</v>
      </c>
      <c r="F4603">
        <v>171</v>
      </c>
      <c r="G4603">
        <v>99</v>
      </c>
      <c r="H4603">
        <v>99</v>
      </c>
      <c r="I4603">
        <v>99</v>
      </c>
      <c r="J4603">
        <v>111</v>
      </c>
      <c r="M4603">
        <v>99</v>
      </c>
      <c r="N4603">
        <v>99</v>
      </c>
      <c r="O4603">
        <v>99</v>
      </c>
      <c r="P4603">
        <v>99</v>
      </c>
      <c r="Q4603">
        <v>58</v>
      </c>
      <c r="R4603">
        <v>505</v>
      </c>
      <c r="S4603">
        <v>505</v>
      </c>
      <c r="T4603">
        <v>20.629084967320257</v>
      </c>
      <c r="U4603">
        <v>20.714082188929165</v>
      </c>
      <c r="V4603">
        <v>5.5722772277227719</v>
      </c>
      <c r="W4603">
        <v>59.629702970297046</v>
      </c>
      <c r="X4603">
        <v>170.7812449717344</v>
      </c>
      <c r="Y4603">
        <v>157.63108910891097</v>
      </c>
      <c r="Z4603">
        <v>157.63108910891097</v>
      </c>
      <c r="AA4603">
        <v>29.320417712806133</v>
      </c>
      <c r="AB4603">
        <v>3.6651298939458758</v>
      </c>
      <c r="AC4603">
        <v>-34.562136643444241</v>
      </c>
      <c r="AD4603">
        <v>13</v>
      </c>
      <c r="AE4603">
        <v>0</v>
      </c>
      <c r="AF4603">
        <v>0</v>
      </c>
      <c r="AG4603">
        <v>2</v>
      </c>
      <c r="AH4603">
        <v>48</v>
      </c>
      <c r="AI4603">
        <v>5</v>
      </c>
      <c r="AJ4603">
        <v>5</v>
      </c>
      <c r="AK4603">
        <v>0</v>
      </c>
      <c r="AL4603">
        <v>2</v>
      </c>
      <c r="AM4603">
        <v>2</v>
      </c>
    </row>
    <row r="4604" spans="1:39">
      <c r="A4604">
        <v>16</v>
      </c>
      <c r="B4604">
        <v>38</v>
      </c>
      <c r="C4604">
        <v>2023</v>
      </c>
      <c r="D4604">
        <v>2</v>
      </c>
      <c r="E4604">
        <v>99</v>
      </c>
      <c r="F4604">
        <v>171</v>
      </c>
      <c r="G4604">
        <v>99</v>
      </c>
      <c r="H4604">
        <v>99</v>
      </c>
      <c r="I4604">
        <v>99</v>
      </c>
      <c r="J4604">
        <v>111</v>
      </c>
      <c r="M4604">
        <v>99</v>
      </c>
      <c r="N4604">
        <v>99</v>
      </c>
      <c r="O4604">
        <v>99</v>
      </c>
      <c r="P4604">
        <v>99</v>
      </c>
      <c r="Q4604">
        <v>59</v>
      </c>
      <c r="R4604">
        <v>630</v>
      </c>
      <c r="S4604">
        <v>630</v>
      </c>
      <c r="T4604">
        <v>24.314936318023928</v>
      </c>
      <c r="U4604">
        <v>23.645257786380444</v>
      </c>
      <c r="V4604">
        <v>4.3587301587301566</v>
      </c>
      <c r="W4604">
        <v>60.611111111111121</v>
      </c>
      <c r="X4604">
        <v>161.76236908631299</v>
      </c>
      <c r="Y4604">
        <v>149.30666666666673</v>
      </c>
      <c r="Z4604">
        <v>149.30666666666673</v>
      </c>
      <c r="AA4604">
        <v>29.191271580866804</v>
      </c>
      <c r="AB4604">
        <v>3.5611934467860311</v>
      </c>
      <c r="AC4604">
        <v>-35.461766112047734</v>
      </c>
      <c r="AD4604">
        <v>16</v>
      </c>
      <c r="AE4604">
        <v>0</v>
      </c>
      <c r="AF4604">
        <v>0</v>
      </c>
      <c r="AG4604">
        <v>1</v>
      </c>
      <c r="AH4604">
        <v>88</v>
      </c>
      <c r="AI4604">
        <v>2</v>
      </c>
      <c r="AJ4604">
        <v>5</v>
      </c>
      <c r="AK4604">
        <v>1</v>
      </c>
      <c r="AL4604">
        <v>2</v>
      </c>
      <c r="AM4604">
        <v>0</v>
      </c>
    </row>
    <row r="4605" spans="1:39">
      <c r="A4605">
        <v>16</v>
      </c>
      <c r="B4605">
        <v>39</v>
      </c>
      <c r="C4605">
        <v>2023</v>
      </c>
      <c r="D4605">
        <v>3</v>
      </c>
      <c r="E4605">
        <v>99</v>
      </c>
      <c r="F4605">
        <v>171</v>
      </c>
      <c r="G4605">
        <v>99</v>
      </c>
      <c r="H4605">
        <v>99</v>
      </c>
      <c r="I4605">
        <v>99</v>
      </c>
      <c r="J4605">
        <v>111</v>
      </c>
      <c r="M4605">
        <v>99</v>
      </c>
      <c r="N4605">
        <v>99</v>
      </c>
      <c r="O4605">
        <v>99</v>
      </c>
      <c r="P4605">
        <v>99</v>
      </c>
      <c r="Q4605">
        <v>65</v>
      </c>
      <c r="R4605">
        <v>653</v>
      </c>
      <c r="S4605">
        <v>653</v>
      </c>
      <c r="T4605">
        <v>22.579529737206087</v>
      </c>
      <c r="U4605">
        <v>22.373923356434442</v>
      </c>
      <c r="V4605">
        <v>4.9142419601837668</v>
      </c>
      <c r="W4605">
        <v>60.079632465543639</v>
      </c>
      <c r="X4605">
        <v>165.79683069556475</v>
      </c>
      <c r="Y4605">
        <v>153.03047473200621</v>
      </c>
      <c r="Z4605">
        <v>153.03047473200621</v>
      </c>
      <c r="AA4605">
        <v>29.149595768470956</v>
      </c>
      <c r="AB4605">
        <v>3.9011246487325506</v>
      </c>
      <c r="AC4605">
        <v>-31.276356262624589</v>
      </c>
      <c r="AD4605">
        <v>12</v>
      </c>
      <c r="AE4605">
        <v>0</v>
      </c>
      <c r="AF4605">
        <v>0</v>
      </c>
      <c r="AG4605">
        <v>1</v>
      </c>
      <c r="AH4605">
        <v>68</v>
      </c>
      <c r="AI4605">
        <v>4</v>
      </c>
      <c r="AJ4605">
        <v>15</v>
      </c>
      <c r="AK4605">
        <v>1</v>
      </c>
      <c r="AL4605">
        <v>2</v>
      </c>
      <c r="AM4605">
        <v>5</v>
      </c>
    </row>
    <row r="4606" spans="1:39">
      <c r="A4606">
        <v>16</v>
      </c>
      <c r="B4606">
        <v>40</v>
      </c>
      <c r="C4606">
        <v>2023</v>
      </c>
      <c r="D4606">
        <v>4</v>
      </c>
      <c r="E4606">
        <v>99</v>
      </c>
      <c r="F4606">
        <v>171</v>
      </c>
      <c r="G4606">
        <v>99</v>
      </c>
      <c r="H4606">
        <v>99</v>
      </c>
      <c r="I4606">
        <v>99</v>
      </c>
      <c r="J4606">
        <v>111</v>
      </c>
      <c r="M4606">
        <v>99</v>
      </c>
      <c r="N4606">
        <v>99</v>
      </c>
      <c r="O4606">
        <v>99</v>
      </c>
      <c r="P4606">
        <v>99</v>
      </c>
      <c r="Q4606">
        <v>44</v>
      </c>
      <c r="R4606">
        <v>479</v>
      </c>
      <c r="S4606">
        <v>479</v>
      </c>
      <c r="T4606">
        <v>20.100713386487623</v>
      </c>
      <c r="U4606">
        <v>19.506470319504473</v>
      </c>
      <c r="V4606">
        <v>4.2985386221294366</v>
      </c>
      <c r="W4606">
        <v>60.7286012526096</v>
      </c>
      <c r="X4606">
        <v>163.98826554961684</v>
      </c>
      <c r="Y4606">
        <v>151.36116910229651</v>
      </c>
      <c r="Z4606">
        <v>151.36116910229651</v>
      </c>
      <c r="AA4606">
        <v>29.025817380822375</v>
      </c>
      <c r="AB4606">
        <v>3.780158661337341</v>
      </c>
      <c r="AC4606">
        <v>-27.486855936723728</v>
      </c>
      <c r="AD4606">
        <v>16</v>
      </c>
      <c r="AE4606">
        <v>0</v>
      </c>
      <c r="AF4606">
        <v>0</v>
      </c>
      <c r="AG4606">
        <v>1</v>
      </c>
      <c r="AH4606">
        <v>42</v>
      </c>
      <c r="AI4606">
        <v>1</v>
      </c>
      <c r="AJ4606">
        <v>6</v>
      </c>
      <c r="AK4606">
        <v>2</v>
      </c>
      <c r="AL4606">
        <v>1</v>
      </c>
      <c r="AM4606">
        <v>3</v>
      </c>
    </row>
    <row r="4607" spans="1:39">
      <c r="A4607">
        <v>16</v>
      </c>
      <c r="B4607">
        <v>41</v>
      </c>
      <c r="C4607">
        <v>2023</v>
      </c>
      <c r="D4607">
        <v>5</v>
      </c>
      <c r="E4607">
        <v>99</v>
      </c>
      <c r="F4607">
        <v>171</v>
      </c>
      <c r="G4607">
        <v>99</v>
      </c>
      <c r="H4607">
        <v>99</v>
      </c>
      <c r="I4607">
        <v>99</v>
      </c>
      <c r="J4607">
        <v>111</v>
      </c>
      <c r="M4607">
        <v>99</v>
      </c>
      <c r="N4607">
        <v>99</v>
      </c>
      <c r="O4607">
        <v>99</v>
      </c>
      <c r="P4607">
        <v>99</v>
      </c>
      <c r="Q4607">
        <v>53</v>
      </c>
      <c r="R4607">
        <v>485</v>
      </c>
      <c r="S4607">
        <v>485</v>
      </c>
      <c r="T4607">
        <v>18.420053171287503</v>
      </c>
      <c r="U4607">
        <v>18.086551623754236</v>
      </c>
      <c r="V4607">
        <v>3.7402061855670095</v>
      </c>
      <c r="W4607">
        <v>60.480412371134015</v>
      </c>
      <c r="X4607">
        <v>164.04708983480589</v>
      </c>
      <c r="Y4607">
        <v>151.41546391752587</v>
      </c>
      <c r="Z4607">
        <v>151.41546391752587</v>
      </c>
      <c r="AA4607">
        <v>28.004941906322166</v>
      </c>
      <c r="AB4607">
        <v>4.08998372127071</v>
      </c>
      <c r="AC4607">
        <v>-42.985845408525435</v>
      </c>
      <c r="AD4607">
        <v>11</v>
      </c>
      <c r="AE4607">
        <v>0</v>
      </c>
      <c r="AF4607">
        <v>0</v>
      </c>
      <c r="AG4607">
        <v>1</v>
      </c>
      <c r="AH4607">
        <v>59</v>
      </c>
      <c r="AI4607">
        <v>5</v>
      </c>
      <c r="AJ4607">
        <v>8</v>
      </c>
      <c r="AK4607">
        <v>5</v>
      </c>
      <c r="AL4607">
        <v>2</v>
      </c>
      <c r="AM4607">
        <v>0</v>
      </c>
    </row>
    <row r="4608" spans="1:39">
      <c r="A4608">
        <v>16</v>
      </c>
      <c r="B4608">
        <v>42</v>
      </c>
      <c r="C4608">
        <v>2023</v>
      </c>
      <c r="D4608">
        <v>6</v>
      </c>
      <c r="E4608">
        <v>99</v>
      </c>
      <c r="F4608">
        <v>171</v>
      </c>
      <c r="G4608">
        <v>99</v>
      </c>
      <c r="H4608">
        <v>99</v>
      </c>
      <c r="I4608">
        <v>99</v>
      </c>
      <c r="J4608">
        <v>111</v>
      </c>
      <c r="M4608">
        <v>99</v>
      </c>
      <c r="N4608">
        <v>99</v>
      </c>
      <c r="O4608">
        <v>99</v>
      </c>
      <c r="P4608">
        <v>99</v>
      </c>
      <c r="Q4608">
        <v>60</v>
      </c>
      <c r="R4608">
        <v>543</v>
      </c>
      <c r="S4608">
        <v>543</v>
      </c>
      <c r="T4608">
        <v>21.36113296616837</v>
      </c>
      <c r="U4608">
        <v>21.240372481615236</v>
      </c>
      <c r="V4608">
        <v>5.4143646408839778</v>
      </c>
      <c r="W4608">
        <v>59.659300184162063</v>
      </c>
      <c r="X4608">
        <v>167.51664541719779</v>
      </c>
      <c r="Y4608">
        <v>154.6178637200737</v>
      </c>
      <c r="Z4608">
        <v>154.6178637200737</v>
      </c>
      <c r="AA4608">
        <v>29.29327846780097</v>
      </c>
      <c r="AB4608">
        <v>3.9321994496845303</v>
      </c>
      <c r="AC4608">
        <v>-39.839121235748053</v>
      </c>
      <c r="AD4608">
        <v>15</v>
      </c>
      <c r="AE4608">
        <v>0</v>
      </c>
      <c r="AF4608">
        <v>0</v>
      </c>
      <c r="AG4608">
        <v>2</v>
      </c>
      <c r="AH4608">
        <v>59</v>
      </c>
      <c r="AI4608">
        <v>7</v>
      </c>
      <c r="AJ4608">
        <v>11</v>
      </c>
      <c r="AK4608">
        <v>3</v>
      </c>
      <c r="AL4608">
        <v>2</v>
      </c>
      <c r="AM4608">
        <v>5</v>
      </c>
    </row>
    <row r="4609" spans="1:39">
      <c r="A4609">
        <v>16</v>
      </c>
      <c r="B4609">
        <v>43</v>
      </c>
      <c r="C4609">
        <v>2023</v>
      </c>
      <c r="D4609">
        <v>7</v>
      </c>
      <c r="E4609">
        <v>99</v>
      </c>
      <c r="F4609">
        <v>171</v>
      </c>
      <c r="G4609">
        <v>99</v>
      </c>
      <c r="H4609">
        <v>99</v>
      </c>
      <c r="I4609">
        <v>99</v>
      </c>
      <c r="J4609">
        <v>111</v>
      </c>
      <c r="M4609">
        <v>99</v>
      </c>
      <c r="N4609">
        <v>99</v>
      </c>
      <c r="O4609">
        <v>99</v>
      </c>
      <c r="P4609">
        <v>99</v>
      </c>
      <c r="Q4609">
        <v>66</v>
      </c>
      <c r="R4609">
        <v>526</v>
      </c>
      <c r="S4609">
        <v>526</v>
      </c>
      <c r="T4609">
        <v>23.54521038495972</v>
      </c>
      <c r="U4609">
        <v>22.884238436119844</v>
      </c>
      <c r="V4609">
        <v>5.3992395437262353</v>
      </c>
      <c r="W4609">
        <v>59.541825095057021</v>
      </c>
      <c r="X4609">
        <v>162.41446926660871</v>
      </c>
      <c r="Y4609">
        <v>149.90855513307989</v>
      </c>
      <c r="Z4609">
        <v>149.90855513307989</v>
      </c>
      <c r="AA4609">
        <v>29.605644163797223</v>
      </c>
      <c r="AB4609">
        <v>4.2176029466743046</v>
      </c>
      <c r="AC4609">
        <v>-48.119003743148561</v>
      </c>
      <c r="AD4609">
        <v>16</v>
      </c>
      <c r="AE4609">
        <v>0</v>
      </c>
      <c r="AF4609">
        <v>0</v>
      </c>
      <c r="AG4609">
        <v>1</v>
      </c>
      <c r="AH4609">
        <v>70</v>
      </c>
      <c r="AI4609">
        <v>3</v>
      </c>
      <c r="AJ4609">
        <v>15</v>
      </c>
      <c r="AK4609">
        <v>7</v>
      </c>
      <c r="AL4609">
        <v>7</v>
      </c>
      <c r="AM4609">
        <v>0</v>
      </c>
    </row>
    <row r="4610" spans="1:39">
      <c r="A4610">
        <v>16</v>
      </c>
      <c r="B4610">
        <v>44</v>
      </c>
      <c r="C4610">
        <v>2023</v>
      </c>
      <c r="D4610">
        <v>8</v>
      </c>
      <c r="E4610">
        <v>99</v>
      </c>
      <c r="F4610">
        <v>171</v>
      </c>
      <c r="G4610">
        <v>99</v>
      </c>
      <c r="H4610">
        <v>99</v>
      </c>
      <c r="I4610">
        <v>99</v>
      </c>
      <c r="J4610">
        <v>111</v>
      </c>
      <c r="M4610">
        <v>99</v>
      </c>
      <c r="N4610">
        <v>99</v>
      </c>
      <c r="O4610">
        <v>99</v>
      </c>
      <c r="P4610">
        <v>99</v>
      </c>
      <c r="Q4610">
        <v>60</v>
      </c>
      <c r="R4610">
        <v>530</v>
      </c>
      <c r="S4610">
        <v>530</v>
      </c>
      <c r="T4610">
        <v>21.448806151355726</v>
      </c>
      <c r="U4610">
        <v>21.555633507726174</v>
      </c>
      <c r="V4610">
        <v>6.1622641509433986</v>
      </c>
      <c r="W4610">
        <v>59.049056603773593</v>
      </c>
      <c r="X4610">
        <v>170.45994398904324</v>
      </c>
      <c r="Y4610">
        <v>157.33452830188676</v>
      </c>
      <c r="Z4610">
        <v>157.33452830188676</v>
      </c>
      <c r="AA4610">
        <v>29.709055799126368</v>
      </c>
      <c r="AB4610">
        <v>4.2747005915899612</v>
      </c>
      <c r="AC4610">
        <v>-42.249440209705718</v>
      </c>
      <c r="AD4610">
        <v>9</v>
      </c>
      <c r="AE4610">
        <v>0</v>
      </c>
      <c r="AF4610">
        <v>0</v>
      </c>
      <c r="AG4610">
        <v>2</v>
      </c>
      <c r="AH4610">
        <v>47</v>
      </c>
      <c r="AI4610">
        <v>9</v>
      </c>
      <c r="AJ4610">
        <v>30</v>
      </c>
      <c r="AK4610">
        <v>3</v>
      </c>
      <c r="AL4610">
        <v>7</v>
      </c>
      <c r="AM4610">
        <v>1</v>
      </c>
    </row>
    <row r="4611" spans="1:39">
      <c r="A4611">
        <v>16</v>
      </c>
      <c r="B4611">
        <v>45</v>
      </c>
      <c r="C4611">
        <v>2023</v>
      </c>
      <c r="D4611">
        <v>9</v>
      </c>
      <c r="E4611">
        <v>99</v>
      </c>
      <c r="F4611">
        <v>171</v>
      </c>
      <c r="G4611">
        <v>99</v>
      </c>
      <c r="H4611">
        <v>99</v>
      </c>
      <c r="I4611">
        <v>99</v>
      </c>
      <c r="J4611">
        <v>111</v>
      </c>
      <c r="M4611">
        <v>99</v>
      </c>
      <c r="N4611">
        <v>99</v>
      </c>
      <c r="O4611">
        <v>99</v>
      </c>
      <c r="P4611">
        <v>99</v>
      </c>
      <c r="Q4611">
        <v>55</v>
      </c>
      <c r="R4611">
        <v>690</v>
      </c>
      <c r="S4611">
        <v>690</v>
      </c>
      <c r="T4611">
        <v>26.38623326959847</v>
      </c>
      <c r="U4611">
        <v>25.477436604702294</v>
      </c>
      <c r="V4611">
        <v>6.2594202898550719</v>
      </c>
      <c r="W4611">
        <v>59.320289855072467</v>
      </c>
      <c r="X4611">
        <v>162.17234286432091</v>
      </c>
      <c r="Y4611">
        <v>149.68507246376805</v>
      </c>
      <c r="Z4611">
        <v>149.68507246376805</v>
      </c>
      <c r="AA4611">
        <v>26.189688651479401</v>
      </c>
      <c r="AB4611">
        <v>3.6661823017421153</v>
      </c>
      <c r="AC4611">
        <v>-29.700161019150919</v>
      </c>
      <c r="AD4611">
        <v>12</v>
      </c>
      <c r="AE4611">
        <v>0</v>
      </c>
      <c r="AF4611">
        <v>0</v>
      </c>
      <c r="AG4611">
        <v>4</v>
      </c>
      <c r="AH4611">
        <v>57</v>
      </c>
      <c r="AI4611">
        <v>9</v>
      </c>
      <c r="AJ4611">
        <v>38</v>
      </c>
      <c r="AK4611">
        <v>4</v>
      </c>
      <c r="AL4611">
        <v>7</v>
      </c>
      <c r="AM4611">
        <v>1</v>
      </c>
    </row>
    <row r="4612" spans="1:39">
      <c r="A4612">
        <v>16</v>
      </c>
      <c r="B4612">
        <v>46</v>
      </c>
      <c r="C4612">
        <v>2023</v>
      </c>
      <c r="D4612">
        <v>10</v>
      </c>
      <c r="E4612">
        <v>99</v>
      </c>
      <c r="F4612">
        <v>171</v>
      </c>
      <c r="G4612">
        <v>99</v>
      </c>
      <c r="H4612">
        <v>99</v>
      </c>
      <c r="I4612">
        <v>99</v>
      </c>
      <c r="J4612">
        <v>111</v>
      </c>
      <c r="M4612">
        <v>99</v>
      </c>
      <c r="N4612">
        <v>99</v>
      </c>
      <c r="O4612">
        <v>99</v>
      </c>
      <c r="P4612">
        <v>99</v>
      </c>
      <c r="Q4612">
        <v>57</v>
      </c>
      <c r="R4612">
        <v>430</v>
      </c>
      <c r="S4612">
        <v>430</v>
      </c>
      <c r="T4612">
        <v>16.177577125658388</v>
      </c>
      <c r="U4612">
        <v>16.401486180635686</v>
      </c>
      <c r="V4612">
        <v>4.9325581395348816</v>
      </c>
      <c r="W4612">
        <v>59.990697674418641</v>
      </c>
      <c r="X4612">
        <v>169.55100909571919</v>
      </c>
      <c r="Y4612">
        <v>156.49558139534886</v>
      </c>
      <c r="Z4612">
        <v>156.49558139534886</v>
      </c>
      <c r="AA4612">
        <v>29.961228496743274</v>
      </c>
      <c r="AB4612">
        <v>3.8675642207496463</v>
      </c>
      <c r="AC4612">
        <v>-40.304007090778668</v>
      </c>
      <c r="AD4612">
        <v>13</v>
      </c>
      <c r="AE4612">
        <v>0</v>
      </c>
      <c r="AF4612">
        <v>0</v>
      </c>
      <c r="AG4612">
        <v>0</v>
      </c>
      <c r="AH4612">
        <v>51</v>
      </c>
      <c r="AI4612">
        <v>3</v>
      </c>
      <c r="AJ4612">
        <v>16</v>
      </c>
      <c r="AK4612">
        <v>2</v>
      </c>
      <c r="AL4612">
        <v>3</v>
      </c>
      <c r="AM4612">
        <v>1</v>
      </c>
    </row>
    <row r="4613" spans="1:39">
      <c r="A4613">
        <v>16</v>
      </c>
      <c r="B4613">
        <v>47</v>
      </c>
      <c r="C4613">
        <v>2023</v>
      </c>
      <c r="D4613">
        <v>11</v>
      </c>
      <c r="E4613">
        <v>99</v>
      </c>
      <c r="F4613">
        <v>171</v>
      </c>
      <c r="G4613">
        <v>99</v>
      </c>
      <c r="H4613">
        <v>99</v>
      </c>
      <c r="I4613">
        <v>99</v>
      </c>
      <c r="J4613">
        <v>111</v>
      </c>
      <c r="M4613">
        <v>99</v>
      </c>
      <c r="N4613">
        <v>99</v>
      </c>
      <c r="O4613">
        <v>99</v>
      </c>
      <c r="P4613">
        <v>99</v>
      </c>
      <c r="Q4613">
        <v>60</v>
      </c>
      <c r="R4613">
        <v>502</v>
      </c>
      <c r="S4613">
        <v>502</v>
      </c>
      <c r="T4613">
        <v>22.511210762331839</v>
      </c>
      <c r="U4613">
        <v>21.988720664608437</v>
      </c>
      <c r="V4613">
        <v>4.5458167330677313</v>
      </c>
      <c r="W4613">
        <v>60.143426294820713</v>
      </c>
      <c r="X4613">
        <v>164.18011593927653</v>
      </c>
      <c r="Y4613">
        <v>151.53824701195211</v>
      </c>
      <c r="Z4613">
        <v>151.53824701195211</v>
      </c>
      <c r="AA4613">
        <v>28.152346135677391</v>
      </c>
      <c r="AB4613">
        <v>3.9909442578503111</v>
      </c>
      <c r="AC4613">
        <v>-32.854821577047346</v>
      </c>
      <c r="AD4613">
        <v>11</v>
      </c>
      <c r="AE4613">
        <v>0</v>
      </c>
      <c r="AF4613">
        <v>0</v>
      </c>
      <c r="AG4613">
        <v>1</v>
      </c>
      <c r="AH4613">
        <v>69</v>
      </c>
      <c r="AI4613">
        <v>5</v>
      </c>
      <c r="AJ4613">
        <v>11</v>
      </c>
      <c r="AK4613">
        <v>4</v>
      </c>
      <c r="AL4613">
        <v>1</v>
      </c>
      <c r="AM4613">
        <v>1</v>
      </c>
    </row>
    <row r="4614" spans="1:39">
      <c r="A4614">
        <v>16</v>
      </c>
      <c r="B4614">
        <v>48</v>
      </c>
      <c r="C4614">
        <v>2023</v>
      </c>
      <c r="D4614">
        <v>12</v>
      </c>
      <c r="E4614">
        <v>99</v>
      </c>
      <c r="F4614">
        <v>171</v>
      </c>
      <c r="G4614">
        <v>99</v>
      </c>
      <c r="H4614">
        <v>99</v>
      </c>
      <c r="I4614">
        <v>99</v>
      </c>
      <c r="J4614">
        <v>111</v>
      </c>
      <c r="M4614">
        <v>99</v>
      </c>
      <c r="N4614">
        <v>99</v>
      </c>
      <c r="O4614">
        <v>99</v>
      </c>
      <c r="P4614">
        <v>99</v>
      </c>
      <c r="Q4614">
        <v>49</v>
      </c>
      <c r="R4614">
        <v>390</v>
      </c>
      <c r="S4614">
        <v>390</v>
      </c>
      <c r="T4614">
        <v>16.716673810544364</v>
      </c>
      <c r="U4614">
        <v>16.988003270243109</v>
      </c>
      <c r="V4614">
        <v>5.3461538461538485</v>
      </c>
      <c r="W4614">
        <v>59.787179487179493</v>
      </c>
      <c r="X4614">
        <v>167.05308775731302</v>
      </c>
      <c r="Y4614">
        <v>154.19000000000011</v>
      </c>
      <c r="Z4614">
        <v>154.19000000000011</v>
      </c>
      <c r="AA4614">
        <v>29.46843643890595</v>
      </c>
      <c r="AB4614">
        <v>4.0278950083826164</v>
      </c>
      <c r="AC4614">
        <v>-44.472088645136942</v>
      </c>
      <c r="AD4614">
        <v>12</v>
      </c>
      <c r="AE4614">
        <v>0</v>
      </c>
      <c r="AF4614">
        <v>0</v>
      </c>
      <c r="AG4614">
        <v>2</v>
      </c>
      <c r="AH4614">
        <v>56</v>
      </c>
      <c r="AI4614">
        <v>6</v>
      </c>
      <c r="AJ4614">
        <v>12</v>
      </c>
      <c r="AK4614">
        <v>0</v>
      </c>
      <c r="AL4614">
        <v>0</v>
      </c>
      <c r="AM4614">
        <v>0</v>
      </c>
    </row>
    <row r="4615" spans="1:39">
      <c r="A4615">
        <v>16</v>
      </c>
      <c r="B4615">
        <v>49</v>
      </c>
      <c r="C4615">
        <v>2023</v>
      </c>
      <c r="D4615">
        <v>1</v>
      </c>
      <c r="E4615">
        <v>99</v>
      </c>
      <c r="F4615">
        <v>171</v>
      </c>
      <c r="G4615">
        <v>99</v>
      </c>
      <c r="H4615">
        <v>99</v>
      </c>
      <c r="I4615">
        <v>99</v>
      </c>
      <c r="J4615">
        <v>113</v>
      </c>
      <c r="M4615">
        <v>99</v>
      </c>
      <c r="N4615">
        <v>99</v>
      </c>
      <c r="O4615">
        <v>99</v>
      </c>
      <c r="P4615">
        <v>99</v>
      </c>
      <c r="R4615">
        <v>0</v>
      </c>
    </row>
    <row r="4616" spans="1:39">
      <c r="A4616">
        <v>16</v>
      </c>
      <c r="B4616">
        <v>50</v>
      </c>
      <c r="C4616">
        <v>2023</v>
      </c>
      <c r="D4616">
        <v>2</v>
      </c>
      <c r="E4616">
        <v>99</v>
      </c>
      <c r="F4616">
        <v>171</v>
      </c>
      <c r="G4616">
        <v>99</v>
      </c>
      <c r="H4616">
        <v>99</v>
      </c>
      <c r="I4616">
        <v>99</v>
      </c>
      <c r="J4616">
        <v>113</v>
      </c>
      <c r="M4616">
        <v>99</v>
      </c>
      <c r="N4616">
        <v>99</v>
      </c>
      <c r="O4616">
        <v>99</v>
      </c>
      <c r="P4616">
        <v>99</v>
      </c>
      <c r="R4616">
        <v>0</v>
      </c>
    </row>
    <row r="4617" spans="1:39">
      <c r="A4617">
        <v>16</v>
      </c>
      <c r="B4617">
        <v>51</v>
      </c>
      <c r="C4617">
        <v>2023</v>
      </c>
      <c r="D4617">
        <v>3</v>
      </c>
      <c r="E4617">
        <v>99</v>
      </c>
      <c r="F4617">
        <v>171</v>
      </c>
      <c r="G4617">
        <v>99</v>
      </c>
      <c r="H4617">
        <v>99</v>
      </c>
      <c r="I4617">
        <v>99</v>
      </c>
      <c r="J4617">
        <v>113</v>
      </c>
      <c r="M4617">
        <v>99</v>
      </c>
      <c r="N4617">
        <v>99</v>
      </c>
      <c r="O4617">
        <v>99</v>
      </c>
      <c r="P4617">
        <v>99</v>
      </c>
      <c r="R4617">
        <v>0</v>
      </c>
    </row>
    <row r="4618" spans="1:39">
      <c r="A4618">
        <v>16</v>
      </c>
      <c r="B4618">
        <v>52</v>
      </c>
      <c r="C4618">
        <v>2023</v>
      </c>
      <c r="D4618">
        <v>4</v>
      </c>
      <c r="E4618">
        <v>99</v>
      </c>
      <c r="F4618">
        <v>171</v>
      </c>
      <c r="G4618">
        <v>99</v>
      </c>
      <c r="H4618">
        <v>99</v>
      </c>
      <c r="I4618">
        <v>99</v>
      </c>
      <c r="J4618">
        <v>113</v>
      </c>
      <c r="M4618">
        <v>99</v>
      </c>
      <c r="N4618">
        <v>99</v>
      </c>
      <c r="O4618">
        <v>99</v>
      </c>
      <c r="P4618">
        <v>99</v>
      </c>
      <c r="R4618">
        <v>0</v>
      </c>
    </row>
    <row r="4619" spans="1:39">
      <c r="A4619">
        <v>16</v>
      </c>
      <c r="B4619">
        <v>53</v>
      </c>
      <c r="C4619">
        <v>2023</v>
      </c>
      <c r="D4619">
        <v>5</v>
      </c>
      <c r="E4619">
        <v>99</v>
      </c>
      <c r="F4619">
        <v>171</v>
      </c>
      <c r="G4619">
        <v>99</v>
      </c>
      <c r="H4619">
        <v>99</v>
      </c>
      <c r="I4619">
        <v>99</v>
      </c>
      <c r="J4619">
        <v>113</v>
      </c>
      <c r="M4619">
        <v>99</v>
      </c>
      <c r="N4619">
        <v>99</v>
      </c>
      <c r="O4619">
        <v>99</v>
      </c>
      <c r="P4619">
        <v>99</v>
      </c>
      <c r="R4619">
        <v>0</v>
      </c>
    </row>
    <row r="4620" spans="1:39">
      <c r="A4620">
        <v>16</v>
      </c>
      <c r="B4620">
        <v>54</v>
      </c>
      <c r="C4620">
        <v>2023</v>
      </c>
      <c r="D4620">
        <v>6</v>
      </c>
      <c r="E4620">
        <v>99</v>
      </c>
      <c r="F4620">
        <v>171</v>
      </c>
      <c r="G4620">
        <v>99</v>
      </c>
      <c r="H4620">
        <v>99</v>
      </c>
      <c r="I4620">
        <v>99</v>
      </c>
      <c r="J4620">
        <v>113</v>
      </c>
      <c r="M4620">
        <v>99</v>
      </c>
      <c r="N4620">
        <v>99</v>
      </c>
      <c r="O4620">
        <v>99</v>
      </c>
      <c r="P4620">
        <v>99</v>
      </c>
      <c r="R4620">
        <v>0</v>
      </c>
    </row>
    <row r="4621" spans="1:39">
      <c r="A4621">
        <v>16</v>
      </c>
      <c r="B4621">
        <v>55</v>
      </c>
      <c r="C4621">
        <v>2023</v>
      </c>
      <c r="D4621">
        <v>7</v>
      </c>
      <c r="E4621">
        <v>99</v>
      </c>
      <c r="F4621">
        <v>171</v>
      </c>
      <c r="G4621">
        <v>99</v>
      </c>
      <c r="H4621">
        <v>99</v>
      </c>
      <c r="I4621">
        <v>99</v>
      </c>
      <c r="J4621">
        <v>113</v>
      </c>
      <c r="M4621">
        <v>99</v>
      </c>
      <c r="N4621">
        <v>99</v>
      </c>
      <c r="O4621">
        <v>99</v>
      </c>
      <c r="P4621">
        <v>99</v>
      </c>
      <c r="R4621">
        <v>0</v>
      </c>
    </row>
    <row r="4622" spans="1:39">
      <c r="A4622">
        <v>16</v>
      </c>
      <c r="B4622">
        <v>56</v>
      </c>
      <c r="C4622">
        <v>2023</v>
      </c>
      <c r="D4622">
        <v>8</v>
      </c>
      <c r="E4622">
        <v>99</v>
      </c>
      <c r="F4622">
        <v>171</v>
      </c>
      <c r="G4622">
        <v>99</v>
      </c>
      <c r="H4622">
        <v>99</v>
      </c>
      <c r="I4622">
        <v>99</v>
      </c>
      <c r="J4622">
        <v>113</v>
      </c>
      <c r="M4622">
        <v>99</v>
      </c>
      <c r="N4622">
        <v>99</v>
      </c>
      <c r="O4622">
        <v>99</v>
      </c>
      <c r="P4622">
        <v>99</v>
      </c>
      <c r="R4622">
        <v>0</v>
      </c>
    </row>
    <row r="4623" spans="1:39">
      <c r="A4623">
        <v>16</v>
      </c>
      <c r="B4623">
        <v>57</v>
      </c>
      <c r="C4623">
        <v>2023</v>
      </c>
      <c r="D4623">
        <v>9</v>
      </c>
      <c r="E4623">
        <v>99</v>
      </c>
      <c r="F4623">
        <v>171</v>
      </c>
      <c r="G4623">
        <v>99</v>
      </c>
      <c r="H4623">
        <v>99</v>
      </c>
      <c r="I4623">
        <v>99</v>
      </c>
      <c r="J4623">
        <v>113</v>
      </c>
      <c r="M4623">
        <v>99</v>
      </c>
      <c r="N4623">
        <v>99</v>
      </c>
      <c r="O4623">
        <v>99</v>
      </c>
      <c r="P4623">
        <v>99</v>
      </c>
      <c r="R4623">
        <v>0</v>
      </c>
    </row>
    <row r="4624" spans="1:39">
      <c r="A4624">
        <v>16</v>
      </c>
      <c r="B4624">
        <v>58</v>
      </c>
      <c r="C4624">
        <v>2023</v>
      </c>
      <c r="D4624">
        <v>10</v>
      </c>
      <c r="E4624">
        <v>99</v>
      </c>
      <c r="F4624">
        <v>171</v>
      </c>
      <c r="G4624">
        <v>99</v>
      </c>
      <c r="H4624">
        <v>99</v>
      </c>
      <c r="I4624">
        <v>99</v>
      </c>
      <c r="J4624">
        <v>113</v>
      </c>
      <c r="M4624">
        <v>99</v>
      </c>
      <c r="N4624">
        <v>99</v>
      </c>
      <c r="O4624">
        <v>99</v>
      </c>
      <c r="P4624">
        <v>99</v>
      </c>
      <c r="R4624">
        <v>0</v>
      </c>
    </row>
    <row r="4625" spans="1:39">
      <c r="A4625">
        <v>16</v>
      </c>
      <c r="B4625">
        <v>59</v>
      </c>
      <c r="C4625">
        <v>2023</v>
      </c>
      <c r="D4625">
        <v>11</v>
      </c>
      <c r="E4625">
        <v>99</v>
      </c>
      <c r="F4625">
        <v>171</v>
      </c>
      <c r="G4625">
        <v>99</v>
      </c>
      <c r="H4625">
        <v>99</v>
      </c>
      <c r="I4625">
        <v>99</v>
      </c>
      <c r="J4625">
        <v>113</v>
      </c>
      <c r="M4625">
        <v>99</v>
      </c>
      <c r="N4625">
        <v>99</v>
      </c>
      <c r="O4625">
        <v>99</v>
      </c>
      <c r="P4625">
        <v>99</v>
      </c>
      <c r="R4625">
        <v>0</v>
      </c>
    </row>
    <row r="4626" spans="1:39">
      <c r="A4626">
        <v>16</v>
      </c>
      <c r="B4626">
        <v>60</v>
      </c>
      <c r="C4626">
        <v>2023</v>
      </c>
      <c r="D4626">
        <v>12</v>
      </c>
      <c r="E4626">
        <v>99</v>
      </c>
      <c r="F4626">
        <v>171</v>
      </c>
      <c r="G4626">
        <v>99</v>
      </c>
      <c r="H4626">
        <v>99</v>
      </c>
      <c r="I4626">
        <v>99</v>
      </c>
      <c r="J4626">
        <v>113</v>
      </c>
      <c r="M4626">
        <v>99</v>
      </c>
      <c r="N4626">
        <v>99</v>
      </c>
      <c r="O4626">
        <v>99</v>
      </c>
      <c r="P4626">
        <v>99</v>
      </c>
      <c r="R4626">
        <v>0</v>
      </c>
    </row>
    <row r="4627" spans="1:39">
      <c r="A4627">
        <v>16</v>
      </c>
      <c r="B4627">
        <v>61</v>
      </c>
      <c r="C4627">
        <v>2023</v>
      </c>
      <c r="D4627">
        <v>1</v>
      </c>
      <c r="E4627">
        <v>99</v>
      </c>
      <c r="F4627">
        <v>171</v>
      </c>
      <c r="G4627">
        <v>99</v>
      </c>
      <c r="H4627">
        <v>99</v>
      </c>
      <c r="I4627">
        <v>99</v>
      </c>
      <c r="J4627">
        <v>116</v>
      </c>
      <c r="M4627">
        <v>99</v>
      </c>
      <c r="N4627">
        <v>99</v>
      </c>
      <c r="O4627">
        <v>99</v>
      </c>
      <c r="P4627">
        <v>99</v>
      </c>
      <c r="Q4627">
        <v>17</v>
      </c>
      <c r="R4627">
        <v>101</v>
      </c>
      <c r="S4627">
        <v>101</v>
      </c>
      <c r="T4627">
        <v>4.1258169934640527</v>
      </c>
      <c r="U4627">
        <v>3.8216746140685247</v>
      </c>
      <c r="V4627">
        <v>5.4455445544554451</v>
      </c>
      <c r="W4627">
        <v>60.049504950495056</v>
      </c>
      <c r="X4627">
        <v>157.54266650933781</v>
      </c>
      <c r="Y4627">
        <v>145.41188118811877</v>
      </c>
      <c r="Z4627">
        <v>145.41188118811877</v>
      </c>
      <c r="AA4627">
        <v>24.276041593947081</v>
      </c>
      <c r="AB4627">
        <v>3.4191546567547006</v>
      </c>
      <c r="AC4627">
        <v>-27.940587957030036</v>
      </c>
      <c r="AD4627">
        <v>8</v>
      </c>
      <c r="AE4627">
        <v>0</v>
      </c>
      <c r="AF4627">
        <v>0</v>
      </c>
      <c r="AG4627">
        <v>2</v>
      </c>
      <c r="AH4627">
        <v>12</v>
      </c>
      <c r="AI4627">
        <v>0</v>
      </c>
      <c r="AJ4627">
        <v>0</v>
      </c>
      <c r="AK4627">
        <v>0</v>
      </c>
      <c r="AL4627">
        <v>4</v>
      </c>
      <c r="AM4627">
        <v>0</v>
      </c>
    </row>
    <row r="4628" spans="1:39">
      <c r="A4628">
        <v>16</v>
      </c>
      <c r="B4628">
        <v>62</v>
      </c>
      <c r="C4628">
        <v>2023</v>
      </c>
      <c r="D4628">
        <v>2</v>
      </c>
      <c r="E4628">
        <v>99</v>
      </c>
      <c r="F4628">
        <v>171</v>
      </c>
      <c r="G4628">
        <v>99</v>
      </c>
      <c r="H4628">
        <v>99</v>
      </c>
      <c r="I4628">
        <v>99</v>
      </c>
      <c r="J4628">
        <v>116</v>
      </c>
      <c r="M4628">
        <v>99</v>
      </c>
      <c r="N4628">
        <v>99</v>
      </c>
      <c r="O4628">
        <v>99</v>
      </c>
      <c r="P4628">
        <v>99</v>
      </c>
      <c r="Q4628">
        <v>11</v>
      </c>
      <c r="R4628">
        <v>106</v>
      </c>
      <c r="S4628">
        <v>106</v>
      </c>
      <c r="T4628">
        <v>4.0910845233500588</v>
      </c>
      <c r="U4628">
        <v>4.030190291847866</v>
      </c>
      <c r="V4628">
        <v>4.2358490566037741</v>
      </c>
      <c r="W4628">
        <v>60.622641509433983</v>
      </c>
      <c r="X4628">
        <v>163.86782231852649</v>
      </c>
      <c r="Y4628">
        <v>151.25000000000003</v>
      </c>
      <c r="Z4628">
        <v>151.25000000000003</v>
      </c>
      <c r="AA4628">
        <v>26.639169097189736</v>
      </c>
      <c r="AB4628">
        <v>3.9726727616914257</v>
      </c>
      <c r="AC4628">
        <v>-27.006084628463537</v>
      </c>
      <c r="AD4628">
        <v>0</v>
      </c>
      <c r="AE4628">
        <v>0</v>
      </c>
      <c r="AF4628">
        <v>0</v>
      </c>
      <c r="AG4628">
        <v>0</v>
      </c>
      <c r="AH4628">
        <v>10</v>
      </c>
      <c r="AI4628">
        <v>0</v>
      </c>
      <c r="AJ4628">
        <v>1</v>
      </c>
      <c r="AK4628">
        <v>1</v>
      </c>
      <c r="AL4628">
        <v>2</v>
      </c>
      <c r="AM4628">
        <v>0</v>
      </c>
    </row>
    <row r="4629" spans="1:39">
      <c r="A4629">
        <v>16</v>
      </c>
      <c r="B4629">
        <v>63</v>
      </c>
      <c r="C4629">
        <v>2023</v>
      </c>
      <c r="D4629">
        <v>3</v>
      </c>
      <c r="E4629">
        <v>99</v>
      </c>
      <c r="F4629">
        <v>171</v>
      </c>
      <c r="G4629">
        <v>99</v>
      </c>
      <c r="H4629">
        <v>99</v>
      </c>
      <c r="I4629">
        <v>99</v>
      </c>
      <c r="J4629">
        <v>116</v>
      </c>
      <c r="M4629">
        <v>99</v>
      </c>
      <c r="N4629">
        <v>99</v>
      </c>
      <c r="O4629">
        <v>99</v>
      </c>
      <c r="P4629">
        <v>99</v>
      </c>
      <c r="Q4629">
        <v>15</v>
      </c>
      <c r="R4629">
        <v>135</v>
      </c>
      <c r="S4629">
        <v>135</v>
      </c>
      <c r="T4629">
        <v>4.6680497925311206</v>
      </c>
      <c r="U4629">
        <v>4.4119408612611153</v>
      </c>
      <c r="V4629">
        <v>5.4592592592592588</v>
      </c>
      <c r="W4629">
        <v>60.133333333333354</v>
      </c>
      <c r="X4629">
        <v>158.14052405601703</v>
      </c>
      <c r="Y4629">
        <v>145.96370370370363</v>
      </c>
      <c r="Z4629">
        <v>145.96370370370363</v>
      </c>
      <c r="AA4629">
        <v>27.757664560228516</v>
      </c>
      <c r="AB4629">
        <v>3.8639837435437823</v>
      </c>
      <c r="AC4629">
        <v>-32.141742670065163</v>
      </c>
      <c r="AD4629">
        <v>3</v>
      </c>
      <c r="AE4629">
        <v>0</v>
      </c>
      <c r="AF4629">
        <v>0</v>
      </c>
      <c r="AG4629">
        <v>0</v>
      </c>
      <c r="AH4629">
        <v>11</v>
      </c>
      <c r="AI4629">
        <v>1</v>
      </c>
      <c r="AJ4629">
        <v>0</v>
      </c>
      <c r="AK4629">
        <v>0</v>
      </c>
      <c r="AL4629">
        <v>2</v>
      </c>
      <c r="AM4629">
        <v>0</v>
      </c>
    </row>
    <row r="4630" spans="1:39">
      <c r="A4630">
        <v>16</v>
      </c>
      <c r="B4630">
        <v>64</v>
      </c>
      <c r="C4630">
        <v>2023</v>
      </c>
      <c r="D4630">
        <v>4</v>
      </c>
      <c r="E4630">
        <v>99</v>
      </c>
      <c r="F4630">
        <v>171</v>
      </c>
      <c r="G4630">
        <v>99</v>
      </c>
      <c r="H4630">
        <v>99</v>
      </c>
      <c r="I4630">
        <v>99</v>
      </c>
      <c r="J4630">
        <v>116</v>
      </c>
      <c r="M4630">
        <v>99</v>
      </c>
      <c r="N4630">
        <v>99</v>
      </c>
      <c r="O4630">
        <v>99</v>
      </c>
      <c r="P4630">
        <v>99</v>
      </c>
      <c r="Q4630">
        <v>13</v>
      </c>
      <c r="R4630">
        <v>162</v>
      </c>
      <c r="S4630">
        <v>162</v>
      </c>
      <c r="T4630">
        <v>6.7981535879143955</v>
      </c>
      <c r="U4630">
        <v>6.4350473980700684</v>
      </c>
      <c r="V4630">
        <v>4.6975308641975309</v>
      </c>
      <c r="W4630">
        <v>60.02469135802469</v>
      </c>
      <c r="X4630">
        <v>159.95813437127984</v>
      </c>
      <c r="Y4630">
        <v>147.6413580246913</v>
      </c>
      <c r="Z4630">
        <v>147.6413580246913</v>
      </c>
      <c r="AA4630">
        <v>23.477343018170032</v>
      </c>
      <c r="AB4630">
        <v>3.8392878346874961</v>
      </c>
      <c r="AC4630">
        <v>-18.196489732537444</v>
      </c>
      <c r="AD4630">
        <v>6</v>
      </c>
      <c r="AE4630">
        <v>0</v>
      </c>
      <c r="AF4630">
        <v>0</v>
      </c>
      <c r="AG4630">
        <v>0</v>
      </c>
      <c r="AH4630">
        <v>13</v>
      </c>
      <c r="AI4630">
        <v>1</v>
      </c>
      <c r="AJ4630">
        <v>1</v>
      </c>
      <c r="AK4630">
        <v>1</v>
      </c>
      <c r="AL4630">
        <v>3</v>
      </c>
      <c r="AM4630">
        <v>0</v>
      </c>
    </row>
    <row r="4631" spans="1:39">
      <c r="A4631">
        <v>16</v>
      </c>
      <c r="B4631">
        <v>65</v>
      </c>
      <c r="C4631">
        <v>2023</v>
      </c>
      <c r="D4631">
        <v>5</v>
      </c>
      <c r="E4631">
        <v>99</v>
      </c>
      <c r="F4631">
        <v>171</v>
      </c>
      <c r="G4631">
        <v>99</v>
      </c>
      <c r="H4631">
        <v>99</v>
      </c>
      <c r="I4631">
        <v>99</v>
      </c>
      <c r="J4631">
        <v>116</v>
      </c>
      <c r="M4631">
        <v>99</v>
      </c>
      <c r="N4631">
        <v>99</v>
      </c>
      <c r="O4631">
        <v>99</v>
      </c>
      <c r="P4631">
        <v>99</v>
      </c>
      <c r="Q4631">
        <v>13</v>
      </c>
      <c r="R4631">
        <v>202</v>
      </c>
      <c r="S4631">
        <v>202</v>
      </c>
      <c r="T4631">
        <v>7.6718571971135603</v>
      </c>
      <c r="U4631">
        <v>7.2949612859402446</v>
      </c>
      <c r="V4631">
        <v>6.1732673267326739</v>
      </c>
      <c r="W4631">
        <v>59.737623762376238</v>
      </c>
      <c r="X4631">
        <v>158.86422878474195</v>
      </c>
      <c r="Y4631">
        <v>146.6316831683169</v>
      </c>
      <c r="Z4631">
        <v>146.6316831683169</v>
      </c>
      <c r="AA4631">
        <v>27.265741863098597</v>
      </c>
      <c r="AB4631">
        <v>3.8838928997161042</v>
      </c>
      <c r="AC4631">
        <v>-33.143105434407225</v>
      </c>
      <c r="AD4631">
        <v>2</v>
      </c>
      <c r="AE4631">
        <v>0</v>
      </c>
      <c r="AF4631">
        <v>0</v>
      </c>
      <c r="AG4631">
        <v>0</v>
      </c>
      <c r="AH4631">
        <v>12</v>
      </c>
      <c r="AI4631">
        <v>0</v>
      </c>
      <c r="AJ4631">
        <v>1</v>
      </c>
      <c r="AK4631">
        <v>0</v>
      </c>
      <c r="AL4631">
        <v>1</v>
      </c>
      <c r="AM4631">
        <v>0</v>
      </c>
    </row>
    <row r="4632" spans="1:39">
      <c r="A4632">
        <v>16</v>
      </c>
      <c r="B4632">
        <v>66</v>
      </c>
      <c r="C4632">
        <v>2023</v>
      </c>
      <c r="D4632">
        <v>6</v>
      </c>
      <c r="E4632">
        <v>99</v>
      </c>
      <c r="F4632">
        <v>171</v>
      </c>
      <c r="G4632">
        <v>99</v>
      </c>
      <c r="H4632">
        <v>99</v>
      </c>
      <c r="I4632">
        <v>99</v>
      </c>
      <c r="J4632">
        <v>116</v>
      </c>
      <c r="M4632">
        <v>99</v>
      </c>
      <c r="N4632">
        <v>99</v>
      </c>
      <c r="O4632">
        <v>99</v>
      </c>
      <c r="P4632">
        <v>99</v>
      </c>
      <c r="Q4632">
        <v>12</v>
      </c>
      <c r="R4632">
        <v>189</v>
      </c>
      <c r="S4632">
        <v>189</v>
      </c>
      <c r="T4632">
        <v>7.4350904799370596</v>
      </c>
      <c r="U4632">
        <v>7.2855938626752383</v>
      </c>
      <c r="V4632">
        <v>5.4074074074074083</v>
      </c>
      <c r="W4632">
        <v>59.571428571428562</v>
      </c>
      <c r="X4632">
        <v>165.08165803940454</v>
      </c>
      <c r="Y4632">
        <v>152.37037037037049</v>
      </c>
      <c r="Z4632">
        <v>152.37037037037049</v>
      </c>
      <c r="AA4632">
        <v>29.766553268955839</v>
      </c>
      <c r="AB4632">
        <v>4.2614835297731748</v>
      </c>
      <c r="AC4632">
        <v>-40.856175087267594</v>
      </c>
      <c r="AD4632">
        <v>7</v>
      </c>
      <c r="AE4632">
        <v>0</v>
      </c>
      <c r="AF4632">
        <v>0</v>
      </c>
      <c r="AG4632">
        <v>0</v>
      </c>
      <c r="AH4632">
        <v>13</v>
      </c>
      <c r="AI4632">
        <v>4</v>
      </c>
      <c r="AJ4632">
        <v>3</v>
      </c>
      <c r="AK4632">
        <v>2</v>
      </c>
      <c r="AL4632">
        <v>8</v>
      </c>
      <c r="AM4632">
        <v>0</v>
      </c>
    </row>
    <row r="4633" spans="1:39">
      <c r="A4633">
        <v>16</v>
      </c>
      <c r="B4633">
        <v>67</v>
      </c>
      <c r="C4633">
        <v>2023</v>
      </c>
      <c r="D4633">
        <v>7</v>
      </c>
      <c r="E4633">
        <v>99</v>
      </c>
      <c r="F4633">
        <v>171</v>
      </c>
      <c r="G4633">
        <v>99</v>
      </c>
      <c r="H4633">
        <v>99</v>
      </c>
      <c r="I4633">
        <v>99</v>
      </c>
      <c r="J4633">
        <v>116</v>
      </c>
      <c r="M4633">
        <v>99</v>
      </c>
      <c r="N4633">
        <v>99</v>
      </c>
      <c r="O4633">
        <v>99</v>
      </c>
      <c r="P4633">
        <v>99</v>
      </c>
      <c r="Q4633">
        <v>4</v>
      </c>
      <c r="R4633">
        <v>21</v>
      </c>
      <c r="S4633">
        <v>21</v>
      </c>
      <c r="T4633">
        <v>0.94001790510295391</v>
      </c>
      <c r="U4633">
        <v>0.8936391766400078</v>
      </c>
      <c r="V4633">
        <v>3.8571428571428559</v>
      </c>
      <c r="W4633">
        <v>61.33333333333335</v>
      </c>
      <c r="X4633">
        <v>158.86085745240675</v>
      </c>
      <c r="Y4633">
        <v>146.62857142857149</v>
      </c>
      <c r="Z4633">
        <v>146.62857142857149</v>
      </c>
      <c r="AA4633">
        <v>28.898923078586048</v>
      </c>
      <c r="AB4633">
        <v>3.4133258928489658</v>
      </c>
      <c r="AC4633">
        <v>-65.789019810959275</v>
      </c>
      <c r="AD4633">
        <v>2</v>
      </c>
      <c r="AE4633">
        <v>0</v>
      </c>
      <c r="AF4633">
        <v>0</v>
      </c>
      <c r="AG4633">
        <v>0</v>
      </c>
      <c r="AH4633">
        <v>1</v>
      </c>
      <c r="AI4633">
        <v>0</v>
      </c>
      <c r="AJ4633">
        <v>0</v>
      </c>
      <c r="AK4633">
        <v>0</v>
      </c>
      <c r="AL4633">
        <v>1</v>
      </c>
      <c r="AM4633">
        <v>0</v>
      </c>
    </row>
    <row r="4634" spans="1:39">
      <c r="A4634">
        <v>16</v>
      </c>
      <c r="B4634">
        <v>68</v>
      </c>
      <c r="C4634">
        <v>2023</v>
      </c>
      <c r="D4634">
        <v>8</v>
      </c>
      <c r="E4634">
        <v>99</v>
      </c>
      <c r="F4634">
        <v>171</v>
      </c>
      <c r="G4634">
        <v>99</v>
      </c>
      <c r="H4634">
        <v>99</v>
      </c>
      <c r="I4634">
        <v>99</v>
      </c>
      <c r="J4634">
        <v>116</v>
      </c>
      <c r="M4634">
        <v>99</v>
      </c>
      <c r="N4634">
        <v>99</v>
      </c>
      <c r="O4634">
        <v>99</v>
      </c>
      <c r="P4634">
        <v>99</v>
      </c>
      <c r="Q4634">
        <v>12</v>
      </c>
      <c r="R4634">
        <v>133</v>
      </c>
      <c r="S4634">
        <v>133</v>
      </c>
      <c r="T4634">
        <v>5.3824362606232308</v>
      </c>
      <c r="U4634">
        <v>5.3524533865981558</v>
      </c>
      <c r="V4634">
        <v>4.5639097744360893</v>
      </c>
      <c r="W4634">
        <v>60.052631578947377</v>
      </c>
      <c r="X4634">
        <v>168.67032152428749</v>
      </c>
      <c r="Y4634">
        <v>155.68270676691722</v>
      </c>
      <c r="Z4634">
        <v>155.68270676691722</v>
      </c>
      <c r="AA4634">
        <v>27.965275221912776</v>
      </c>
      <c r="AB4634">
        <v>3.8355593635326151</v>
      </c>
      <c r="AC4634">
        <v>-40.756456331840653</v>
      </c>
      <c r="AD4634">
        <v>5</v>
      </c>
      <c r="AE4634">
        <v>0</v>
      </c>
      <c r="AF4634">
        <v>0</v>
      </c>
      <c r="AG4634">
        <v>1</v>
      </c>
      <c r="AH4634">
        <v>10</v>
      </c>
      <c r="AI4634">
        <v>0</v>
      </c>
      <c r="AJ4634">
        <v>0</v>
      </c>
      <c r="AK4634">
        <v>0</v>
      </c>
      <c r="AL4634">
        <v>1</v>
      </c>
      <c r="AM4634">
        <v>0</v>
      </c>
    </row>
    <row r="4635" spans="1:39">
      <c r="A4635">
        <v>16</v>
      </c>
      <c r="B4635">
        <v>69</v>
      </c>
      <c r="C4635">
        <v>2023</v>
      </c>
      <c r="D4635">
        <v>9</v>
      </c>
      <c r="E4635">
        <v>99</v>
      </c>
      <c r="F4635">
        <v>171</v>
      </c>
      <c r="G4635">
        <v>99</v>
      </c>
      <c r="H4635">
        <v>99</v>
      </c>
      <c r="I4635">
        <v>99</v>
      </c>
      <c r="J4635">
        <v>116</v>
      </c>
      <c r="M4635">
        <v>99</v>
      </c>
      <c r="N4635">
        <v>99</v>
      </c>
      <c r="O4635">
        <v>99</v>
      </c>
      <c r="P4635">
        <v>99</v>
      </c>
      <c r="Q4635">
        <v>16</v>
      </c>
      <c r="R4635">
        <v>181</v>
      </c>
      <c r="S4635">
        <v>181</v>
      </c>
      <c r="T4635">
        <v>6.921606118546844</v>
      </c>
      <c r="U4635">
        <v>6.6387856204252271</v>
      </c>
      <c r="V4635">
        <v>5.0883977900552484</v>
      </c>
      <c r="W4635">
        <v>59.71270718232045</v>
      </c>
      <c r="X4635">
        <v>161.09431771247978</v>
      </c>
      <c r="Y4635">
        <v>148.69005524861879</v>
      </c>
      <c r="Z4635">
        <v>148.69005524861879</v>
      </c>
      <c r="AA4635">
        <v>29.548677144525993</v>
      </c>
      <c r="AB4635">
        <v>4.4937407502917344</v>
      </c>
      <c r="AC4635">
        <v>-53.753264234403041</v>
      </c>
      <c r="AD4635">
        <v>9</v>
      </c>
      <c r="AE4635">
        <v>0</v>
      </c>
      <c r="AF4635">
        <v>0</v>
      </c>
      <c r="AG4635">
        <v>0</v>
      </c>
      <c r="AH4635">
        <v>24</v>
      </c>
      <c r="AI4635">
        <v>3</v>
      </c>
      <c r="AJ4635">
        <v>3</v>
      </c>
      <c r="AK4635">
        <v>3</v>
      </c>
      <c r="AL4635">
        <v>3</v>
      </c>
      <c r="AM4635">
        <v>0</v>
      </c>
    </row>
    <row r="4636" spans="1:39">
      <c r="A4636">
        <v>16</v>
      </c>
      <c r="B4636">
        <v>70</v>
      </c>
      <c r="C4636">
        <v>2023</v>
      </c>
      <c r="D4636">
        <v>10</v>
      </c>
      <c r="E4636">
        <v>99</v>
      </c>
      <c r="F4636">
        <v>171</v>
      </c>
      <c r="G4636">
        <v>99</v>
      </c>
      <c r="H4636">
        <v>99</v>
      </c>
      <c r="I4636">
        <v>99</v>
      </c>
      <c r="J4636">
        <v>116</v>
      </c>
      <c r="M4636">
        <v>99</v>
      </c>
      <c r="N4636">
        <v>99</v>
      </c>
      <c r="O4636">
        <v>99</v>
      </c>
      <c r="P4636">
        <v>99</v>
      </c>
      <c r="Q4636">
        <v>18</v>
      </c>
      <c r="R4636">
        <v>187</v>
      </c>
      <c r="S4636">
        <v>187</v>
      </c>
      <c r="T4636">
        <v>7.0353649360421375</v>
      </c>
      <c r="U4636">
        <v>6.6968065737462572</v>
      </c>
      <c r="V4636">
        <v>5.0267379679144382</v>
      </c>
      <c r="W4636">
        <v>58.8288770053476</v>
      </c>
      <c r="X4636">
        <v>159.18853309077011</v>
      </c>
      <c r="Y4636">
        <v>146.93101604278081</v>
      </c>
      <c r="Z4636">
        <v>146.93101604278081</v>
      </c>
      <c r="AA4636">
        <v>33.416584638681883</v>
      </c>
      <c r="AB4636">
        <v>4.9621692169668608</v>
      </c>
      <c r="AC4636">
        <v>-33.730881698420554</v>
      </c>
      <c r="AD4636">
        <v>7</v>
      </c>
      <c r="AE4636">
        <v>0</v>
      </c>
      <c r="AF4636">
        <v>0</v>
      </c>
      <c r="AG4636">
        <v>1</v>
      </c>
      <c r="AH4636">
        <v>21</v>
      </c>
      <c r="AI4636">
        <v>0</v>
      </c>
      <c r="AJ4636">
        <v>1</v>
      </c>
      <c r="AK4636">
        <v>0</v>
      </c>
      <c r="AL4636">
        <v>3</v>
      </c>
      <c r="AM4636">
        <v>0</v>
      </c>
    </row>
    <row r="4637" spans="1:39">
      <c r="A4637">
        <v>16</v>
      </c>
      <c r="B4637">
        <v>71</v>
      </c>
      <c r="C4637">
        <v>2023</v>
      </c>
      <c r="D4637">
        <v>11</v>
      </c>
      <c r="E4637">
        <v>99</v>
      </c>
      <c r="F4637">
        <v>171</v>
      </c>
      <c r="G4637">
        <v>99</v>
      </c>
      <c r="H4637">
        <v>99</v>
      </c>
      <c r="I4637">
        <v>99</v>
      </c>
      <c r="J4637">
        <v>116</v>
      </c>
      <c r="M4637">
        <v>99</v>
      </c>
      <c r="N4637">
        <v>99</v>
      </c>
      <c r="O4637">
        <v>99</v>
      </c>
      <c r="P4637">
        <v>99</v>
      </c>
      <c r="Q4637">
        <v>11</v>
      </c>
      <c r="R4637">
        <v>85</v>
      </c>
      <c r="S4637">
        <v>85</v>
      </c>
      <c r="T4637">
        <v>3.8116591928251129</v>
      </c>
      <c r="U4637">
        <v>3.5656713014015224</v>
      </c>
      <c r="V4637">
        <v>3.2470588235294122</v>
      </c>
      <c r="W4637">
        <v>60.905882352941184</v>
      </c>
      <c r="X4637">
        <v>157.2340832324262</v>
      </c>
      <c r="Y4637">
        <v>145.12705882352944</v>
      </c>
      <c r="Z4637">
        <v>145.12705882352944</v>
      </c>
      <c r="AA4637">
        <v>24.241337510348888</v>
      </c>
      <c r="AB4637">
        <v>3.4045766063509446</v>
      </c>
      <c r="AC4637">
        <v>-42.169765006649357</v>
      </c>
      <c r="AD4637">
        <v>0</v>
      </c>
      <c r="AE4637">
        <v>0</v>
      </c>
      <c r="AF4637">
        <v>0</v>
      </c>
      <c r="AG4637">
        <v>1</v>
      </c>
      <c r="AH4637">
        <v>5</v>
      </c>
      <c r="AI4637">
        <v>0</v>
      </c>
      <c r="AJ4637">
        <v>2</v>
      </c>
      <c r="AK4637">
        <v>0</v>
      </c>
      <c r="AL4637">
        <v>2</v>
      </c>
      <c r="AM4637">
        <v>0</v>
      </c>
    </row>
    <row r="4638" spans="1:39">
      <c r="A4638">
        <v>16</v>
      </c>
      <c r="B4638">
        <v>72</v>
      </c>
      <c r="C4638">
        <v>2023</v>
      </c>
      <c r="D4638">
        <v>12</v>
      </c>
      <c r="E4638">
        <v>99</v>
      </c>
      <c r="F4638">
        <v>171</v>
      </c>
      <c r="G4638">
        <v>99</v>
      </c>
      <c r="H4638">
        <v>99</v>
      </c>
      <c r="I4638">
        <v>99</v>
      </c>
      <c r="J4638">
        <v>116</v>
      </c>
      <c r="M4638">
        <v>99</v>
      </c>
      <c r="N4638">
        <v>99</v>
      </c>
      <c r="O4638">
        <v>99</v>
      </c>
      <c r="P4638">
        <v>99</v>
      </c>
      <c r="Q4638">
        <v>13</v>
      </c>
      <c r="R4638">
        <v>187</v>
      </c>
      <c r="S4638">
        <v>187</v>
      </c>
      <c r="T4638">
        <v>8.0154307758251182</v>
      </c>
      <c r="U4638">
        <v>7.4477413682927711</v>
      </c>
      <c r="V4638">
        <v>3.5240641711229954</v>
      </c>
      <c r="W4638">
        <v>60.839572192513359</v>
      </c>
      <c r="X4638">
        <v>152.74245224535204</v>
      </c>
      <c r="Y4638">
        <v>140.98128342245997</v>
      </c>
      <c r="Z4638">
        <v>140.98128342245997</v>
      </c>
      <c r="AA4638">
        <v>28.550526044019751</v>
      </c>
      <c r="AB4638">
        <v>3.1241573544349195</v>
      </c>
      <c r="AC4638">
        <v>-41.134165500385848</v>
      </c>
      <c r="AD4638">
        <v>5</v>
      </c>
      <c r="AE4638">
        <v>0</v>
      </c>
      <c r="AF4638">
        <v>0</v>
      </c>
      <c r="AG4638">
        <v>3</v>
      </c>
      <c r="AH4638">
        <v>9</v>
      </c>
      <c r="AI4638">
        <v>0</v>
      </c>
      <c r="AJ4638">
        <v>0</v>
      </c>
      <c r="AK4638">
        <v>0</v>
      </c>
      <c r="AL4638">
        <v>0</v>
      </c>
      <c r="AM4638">
        <v>0</v>
      </c>
    </row>
    <row r="4639" spans="1:39">
      <c r="A4639">
        <v>16</v>
      </c>
      <c r="B4639">
        <v>73</v>
      </c>
      <c r="C4639">
        <v>2023</v>
      </c>
      <c r="D4639">
        <v>1</v>
      </c>
      <c r="E4639">
        <v>99</v>
      </c>
      <c r="F4639">
        <v>171</v>
      </c>
      <c r="G4639">
        <v>99</v>
      </c>
      <c r="H4639">
        <v>99</v>
      </c>
      <c r="I4639">
        <v>99</v>
      </c>
      <c r="J4639">
        <v>117</v>
      </c>
      <c r="M4639">
        <v>99</v>
      </c>
      <c r="N4639">
        <v>99</v>
      </c>
      <c r="O4639">
        <v>99</v>
      </c>
      <c r="P4639">
        <v>99</v>
      </c>
      <c r="Q4639">
        <v>37</v>
      </c>
      <c r="R4639">
        <v>306</v>
      </c>
      <c r="S4639">
        <v>306</v>
      </c>
      <c r="T4639">
        <v>12.5</v>
      </c>
      <c r="U4639">
        <v>13.072398337225705</v>
      </c>
      <c r="V4639">
        <v>6.2091503267973849</v>
      </c>
      <c r="W4639">
        <v>58.052287581699353</v>
      </c>
      <c r="X4639">
        <v>177.86877119934297</v>
      </c>
      <c r="Y4639">
        <v>164.17287581699338</v>
      </c>
      <c r="Z4639">
        <v>164.17287581699338</v>
      </c>
      <c r="AA4639">
        <v>36.524433798195346</v>
      </c>
      <c r="AB4639">
        <v>6.0685526584414893</v>
      </c>
      <c r="AC4639">
        <v>-66.222544906469111</v>
      </c>
      <c r="AD4639">
        <v>4</v>
      </c>
      <c r="AE4639">
        <v>0</v>
      </c>
      <c r="AF4639">
        <v>0</v>
      </c>
      <c r="AG4639">
        <v>0</v>
      </c>
      <c r="AH4639">
        <v>23</v>
      </c>
      <c r="AI4639">
        <v>5</v>
      </c>
      <c r="AJ4639">
        <v>3</v>
      </c>
      <c r="AK4639">
        <v>0</v>
      </c>
      <c r="AL4639">
        <v>3</v>
      </c>
      <c r="AM4639">
        <v>0</v>
      </c>
    </row>
    <row r="4640" spans="1:39">
      <c r="A4640">
        <v>16</v>
      </c>
      <c r="B4640">
        <v>74</v>
      </c>
      <c r="C4640">
        <v>2023</v>
      </c>
      <c r="D4640">
        <v>2</v>
      </c>
      <c r="E4640">
        <v>99</v>
      </c>
      <c r="F4640">
        <v>171</v>
      </c>
      <c r="G4640">
        <v>99</v>
      </c>
      <c r="H4640">
        <v>99</v>
      </c>
      <c r="I4640">
        <v>99</v>
      </c>
      <c r="J4640">
        <v>117</v>
      </c>
      <c r="M4640">
        <v>99</v>
      </c>
      <c r="N4640">
        <v>99</v>
      </c>
      <c r="O4640">
        <v>99</v>
      </c>
      <c r="P4640">
        <v>99</v>
      </c>
      <c r="Q4640">
        <v>39</v>
      </c>
      <c r="R4640">
        <v>390</v>
      </c>
      <c r="S4640">
        <v>390</v>
      </c>
      <c r="T4640">
        <v>15.05210343496719</v>
      </c>
      <c r="U4640">
        <v>15.114552173147985</v>
      </c>
      <c r="V4640">
        <v>4.9974358974358974</v>
      </c>
      <c r="W4640">
        <v>59.274358974358989</v>
      </c>
      <c r="X4640">
        <v>167.03391949329125</v>
      </c>
      <c r="Y4640">
        <v>154.17230769230761</v>
      </c>
      <c r="Z4640">
        <v>154.17230769230761</v>
      </c>
      <c r="AA4640">
        <v>31.734771874973685</v>
      </c>
      <c r="AB4640">
        <v>4.8356697066861996</v>
      </c>
      <c r="AC4640">
        <v>-54.743033526142611</v>
      </c>
      <c r="AD4640">
        <v>4</v>
      </c>
      <c r="AE4640">
        <v>0</v>
      </c>
      <c r="AF4640">
        <v>0</v>
      </c>
      <c r="AG4640">
        <v>1</v>
      </c>
      <c r="AH4640">
        <v>18</v>
      </c>
      <c r="AI4640">
        <v>8</v>
      </c>
      <c r="AJ4640">
        <v>7</v>
      </c>
      <c r="AK4640">
        <v>1</v>
      </c>
      <c r="AL4640">
        <v>4</v>
      </c>
      <c r="AM4640">
        <v>0</v>
      </c>
    </row>
    <row r="4641" spans="1:39">
      <c r="A4641">
        <v>16</v>
      </c>
      <c r="B4641">
        <v>75</v>
      </c>
      <c r="C4641">
        <v>2023</v>
      </c>
      <c r="D4641">
        <v>3</v>
      </c>
      <c r="E4641">
        <v>99</v>
      </c>
      <c r="F4641">
        <v>171</v>
      </c>
      <c r="G4641">
        <v>99</v>
      </c>
      <c r="H4641">
        <v>99</v>
      </c>
      <c r="I4641">
        <v>99</v>
      </c>
      <c r="J4641">
        <v>117</v>
      </c>
      <c r="M4641">
        <v>99</v>
      </c>
      <c r="N4641">
        <v>99</v>
      </c>
      <c r="O4641">
        <v>99</v>
      </c>
      <c r="P4641">
        <v>99</v>
      </c>
      <c r="Q4641">
        <v>37</v>
      </c>
      <c r="R4641">
        <v>447</v>
      </c>
      <c r="S4641">
        <v>447</v>
      </c>
      <c r="T4641">
        <v>15.456431535269711</v>
      </c>
      <c r="U4641">
        <v>15.393285420562959</v>
      </c>
      <c r="V4641">
        <v>6.1118568232662192</v>
      </c>
      <c r="W4641">
        <v>59.107382550335593</v>
      </c>
      <c r="X4641">
        <v>166.63685433890549</v>
      </c>
      <c r="Y4641">
        <v>153.80581655480981</v>
      </c>
      <c r="Z4641">
        <v>153.80581655480981</v>
      </c>
      <c r="AA4641">
        <v>28.977993844321631</v>
      </c>
      <c r="AB4641">
        <v>4.2222500118278194</v>
      </c>
      <c r="AC4641">
        <v>-47.881265317819995</v>
      </c>
      <c r="AD4641">
        <v>10</v>
      </c>
      <c r="AE4641">
        <v>0</v>
      </c>
      <c r="AF4641">
        <v>0</v>
      </c>
      <c r="AG4641">
        <v>1</v>
      </c>
      <c r="AH4641">
        <v>23</v>
      </c>
      <c r="AI4641">
        <v>9</v>
      </c>
      <c r="AJ4641">
        <v>4</v>
      </c>
      <c r="AK4641">
        <v>1</v>
      </c>
      <c r="AL4641">
        <v>5</v>
      </c>
      <c r="AM4641">
        <v>1</v>
      </c>
    </row>
    <row r="4642" spans="1:39">
      <c r="A4642">
        <v>16</v>
      </c>
      <c r="B4642">
        <v>76</v>
      </c>
      <c r="C4642">
        <v>2023</v>
      </c>
      <c r="D4642">
        <v>4</v>
      </c>
      <c r="E4642">
        <v>99</v>
      </c>
      <c r="F4642">
        <v>171</v>
      </c>
      <c r="G4642">
        <v>99</v>
      </c>
      <c r="H4642">
        <v>99</v>
      </c>
      <c r="I4642">
        <v>99</v>
      </c>
      <c r="J4642">
        <v>117</v>
      </c>
      <c r="M4642">
        <v>99</v>
      </c>
      <c r="N4642">
        <v>99</v>
      </c>
      <c r="O4642">
        <v>99</v>
      </c>
      <c r="P4642">
        <v>99</v>
      </c>
      <c r="Q4642">
        <v>36</v>
      </c>
      <c r="R4642">
        <v>302</v>
      </c>
      <c r="S4642">
        <v>302</v>
      </c>
      <c r="T4642">
        <v>12.673101133025598</v>
      </c>
      <c r="U4642">
        <v>13.384136645915948</v>
      </c>
      <c r="V4642">
        <v>5.5993377483443716</v>
      </c>
      <c r="W4642">
        <v>58.069536423841051</v>
      </c>
      <c r="X4642">
        <v>178.46498245714747</v>
      </c>
      <c r="Y4642">
        <v>164.72317880794705</v>
      </c>
      <c r="Z4642">
        <v>164.72317880794705</v>
      </c>
      <c r="AA4642">
        <v>36.248182313337928</v>
      </c>
      <c r="AB4642">
        <v>6.5365857116104484</v>
      </c>
      <c r="AC4642">
        <v>-68.59914418588248</v>
      </c>
      <c r="AD4642">
        <v>4</v>
      </c>
      <c r="AE4642">
        <v>0</v>
      </c>
      <c r="AF4642">
        <v>0</v>
      </c>
      <c r="AG4642">
        <v>1</v>
      </c>
      <c r="AH4642">
        <v>13</v>
      </c>
      <c r="AI4642">
        <v>2</v>
      </c>
      <c r="AJ4642">
        <v>0</v>
      </c>
      <c r="AK4642">
        <v>0</v>
      </c>
      <c r="AL4642">
        <v>4</v>
      </c>
      <c r="AM4642">
        <v>0</v>
      </c>
    </row>
    <row r="4643" spans="1:39">
      <c r="A4643">
        <v>16</v>
      </c>
      <c r="B4643">
        <v>77</v>
      </c>
      <c r="C4643">
        <v>2023</v>
      </c>
      <c r="D4643">
        <v>5</v>
      </c>
      <c r="E4643">
        <v>99</v>
      </c>
      <c r="F4643">
        <v>171</v>
      </c>
      <c r="G4643">
        <v>99</v>
      </c>
      <c r="H4643">
        <v>99</v>
      </c>
      <c r="I4643">
        <v>99</v>
      </c>
      <c r="J4643">
        <v>117</v>
      </c>
      <c r="M4643">
        <v>99</v>
      </c>
      <c r="N4643">
        <v>99</v>
      </c>
      <c r="O4643">
        <v>99</v>
      </c>
      <c r="P4643">
        <v>99</v>
      </c>
      <c r="Q4643">
        <v>41</v>
      </c>
      <c r="R4643">
        <v>411</v>
      </c>
      <c r="S4643">
        <v>411</v>
      </c>
      <c r="T4643">
        <v>15.609570831750855</v>
      </c>
      <c r="U4643">
        <v>15.252241100494979</v>
      </c>
      <c r="V4643">
        <v>5.8102189781021876</v>
      </c>
      <c r="W4643">
        <v>59.481751824817515</v>
      </c>
      <c r="X4643">
        <v>163.24742390333023</v>
      </c>
      <c r="Y4643">
        <v>150.67737226277356</v>
      </c>
      <c r="Z4643">
        <v>150.67737226277356</v>
      </c>
      <c r="AA4643">
        <v>29.478132418883785</v>
      </c>
      <c r="AB4643">
        <v>4.12535131252978</v>
      </c>
      <c r="AC4643">
        <v>-49.621548594044</v>
      </c>
      <c r="AD4643">
        <v>11</v>
      </c>
      <c r="AE4643">
        <v>0</v>
      </c>
      <c r="AF4643">
        <v>0</v>
      </c>
      <c r="AG4643">
        <v>0</v>
      </c>
      <c r="AH4643">
        <v>28</v>
      </c>
      <c r="AI4643">
        <v>3</v>
      </c>
      <c r="AJ4643">
        <v>6</v>
      </c>
      <c r="AK4643">
        <v>1</v>
      </c>
      <c r="AL4643">
        <v>2</v>
      </c>
      <c r="AM4643">
        <v>0</v>
      </c>
    </row>
    <row r="4644" spans="1:39">
      <c r="A4644">
        <v>16</v>
      </c>
      <c r="B4644">
        <v>78</v>
      </c>
      <c r="C4644">
        <v>2023</v>
      </c>
      <c r="D4644">
        <v>6</v>
      </c>
      <c r="E4644">
        <v>99</v>
      </c>
      <c r="F4644">
        <v>171</v>
      </c>
      <c r="G4644">
        <v>99</v>
      </c>
      <c r="H4644">
        <v>99</v>
      </c>
      <c r="I4644">
        <v>99</v>
      </c>
      <c r="J4644">
        <v>117</v>
      </c>
      <c r="M4644">
        <v>99</v>
      </c>
      <c r="N4644">
        <v>99</v>
      </c>
      <c r="O4644">
        <v>99</v>
      </c>
      <c r="P4644">
        <v>99</v>
      </c>
      <c r="Q4644">
        <v>36</v>
      </c>
      <c r="R4644">
        <v>264</v>
      </c>
      <c r="S4644">
        <v>264</v>
      </c>
      <c r="T4644">
        <v>10.385523210070806</v>
      </c>
      <c r="U4644">
        <v>10.54131673991559</v>
      </c>
      <c r="V4644">
        <v>5.5227272727272716</v>
      </c>
      <c r="W4644">
        <v>59.776515151515149</v>
      </c>
      <c r="X4644">
        <v>170.99625726386287</v>
      </c>
      <c r="Y4644">
        <v>157.82954545454555</v>
      </c>
      <c r="Z4644">
        <v>157.82954545454555</v>
      </c>
      <c r="AA4644">
        <v>29.903315764856824</v>
      </c>
      <c r="AB4644">
        <v>4.0301018832238702</v>
      </c>
      <c r="AC4644">
        <v>-37.687736274347117</v>
      </c>
      <c r="AD4644">
        <v>2</v>
      </c>
      <c r="AE4644">
        <v>0</v>
      </c>
      <c r="AF4644">
        <v>0</v>
      </c>
      <c r="AG4644">
        <v>0</v>
      </c>
      <c r="AH4644">
        <v>26</v>
      </c>
      <c r="AI4644">
        <v>6</v>
      </c>
      <c r="AJ4644">
        <v>5</v>
      </c>
      <c r="AK4644">
        <v>0</v>
      </c>
      <c r="AL4644">
        <v>7</v>
      </c>
      <c r="AM4644">
        <v>0</v>
      </c>
    </row>
    <row r="4645" spans="1:39">
      <c r="A4645">
        <v>16</v>
      </c>
      <c r="B4645">
        <v>79</v>
      </c>
      <c r="C4645">
        <v>2023</v>
      </c>
      <c r="D4645">
        <v>7</v>
      </c>
      <c r="E4645">
        <v>99</v>
      </c>
      <c r="F4645">
        <v>171</v>
      </c>
      <c r="G4645">
        <v>99</v>
      </c>
      <c r="H4645">
        <v>99</v>
      </c>
      <c r="I4645">
        <v>99</v>
      </c>
      <c r="J4645">
        <v>117</v>
      </c>
      <c r="M4645">
        <v>99</v>
      </c>
      <c r="N4645">
        <v>99</v>
      </c>
      <c r="O4645">
        <v>99</v>
      </c>
      <c r="P4645">
        <v>99</v>
      </c>
      <c r="Q4645">
        <v>35</v>
      </c>
      <c r="R4645">
        <v>372</v>
      </c>
      <c r="S4645">
        <v>372</v>
      </c>
      <c r="T4645">
        <v>16.651745747538051</v>
      </c>
      <c r="U4645">
        <v>16.780664285718437</v>
      </c>
      <c r="V4645">
        <v>6.2069892473118315</v>
      </c>
      <c r="W4645">
        <v>58.946236559139777</v>
      </c>
      <c r="X4645">
        <v>168.39927072775782</v>
      </c>
      <c r="Y4645">
        <v>155.43252688172038</v>
      </c>
      <c r="Z4645">
        <v>155.43252688172038</v>
      </c>
      <c r="AA4645">
        <v>29.386615361965113</v>
      </c>
      <c r="AB4645">
        <v>4.2933196204562742</v>
      </c>
      <c r="AC4645">
        <v>-50.067432961850471</v>
      </c>
      <c r="AD4645">
        <v>2</v>
      </c>
      <c r="AE4645">
        <v>0</v>
      </c>
      <c r="AF4645">
        <v>0</v>
      </c>
      <c r="AG4645">
        <v>0</v>
      </c>
      <c r="AH4645">
        <v>19</v>
      </c>
      <c r="AI4645">
        <v>4</v>
      </c>
      <c r="AJ4645">
        <v>9</v>
      </c>
      <c r="AK4645">
        <v>0</v>
      </c>
      <c r="AL4645">
        <v>2</v>
      </c>
      <c r="AM4645">
        <v>0</v>
      </c>
    </row>
    <row r="4646" spans="1:39">
      <c r="A4646">
        <v>16</v>
      </c>
      <c r="B4646">
        <v>80</v>
      </c>
      <c r="C4646">
        <v>2023</v>
      </c>
      <c r="D4646">
        <v>8</v>
      </c>
      <c r="E4646">
        <v>99</v>
      </c>
      <c r="F4646">
        <v>171</v>
      </c>
      <c r="G4646">
        <v>99</v>
      </c>
      <c r="H4646">
        <v>99</v>
      </c>
      <c r="I4646">
        <v>99</v>
      </c>
      <c r="J4646">
        <v>117</v>
      </c>
      <c r="M4646">
        <v>99</v>
      </c>
      <c r="N4646">
        <v>99</v>
      </c>
      <c r="O4646">
        <v>99</v>
      </c>
      <c r="P4646">
        <v>99</v>
      </c>
      <c r="Q4646">
        <v>41</v>
      </c>
      <c r="R4646">
        <v>407</v>
      </c>
      <c r="S4646">
        <v>407</v>
      </c>
      <c r="T4646">
        <v>16.471064346418459</v>
      </c>
      <c r="U4646">
        <v>16.235596045877578</v>
      </c>
      <c r="V4646">
        <v>5.7100737100737105</v>
      </c>
      <c r="W4646">
        <v>59.410319410319438</v>
      </c>
      <c r="X4646">
        <v>167.19036578191515</v>
      </c>
      <c r="Y4646">
        <v>154.31670761670762</v>
      </c>
      <c r="Z4646">
        <v>154.31670761670762</v>
      </c>
      <c r="AA4646">
        <v>30.232834648442637</v>
      </c>
      <c r="AB4646">
        <v>4.1785919411337566</v>
      </c>
      <c r="AC4646">
        <v>-51.979899914089664</v>
      </c>
      <c r="AD4646">
        <v>0</v>
      </c>
      <c r="AE4646">
        <v>0</v>
      </c>
      <c r="AF4646">
        <v>0</v>
      </c>
      <c r="AG4646">
        <v>0</v>
      </c>
      <c r="AH4646">
        <v>25</v>
      </c>
      <c r="AI4646">
        <v>7</v>
      </c>
      <c r="AJ4646">
        <v>12</v>
      </c>
      <c r="AK4646">
        <v>0</v>
      </c>
      <c r="AL4646">
        <v>5</v>
      </c>
      <c r="AM4646">
        <v>0</v>
      </c>
    </row>
    <row r="4647" spans="1:39">
      <c r="A4647">
        <v>16</v>
      </c>
      <c r="B4647">
        <v>81</v>
      </c>
      <c r="C4647">
        <v>2023</v>
      </c>
      <c r="D4647">
        <v>9</v>
      </c>
      <c r="E4647">
        <v>99</v>
      </c>
      <c r="F4647">
        <v>171</v>
      </c>
      <c r="G4647">
        <v>99</v>
      </c>
      <c r="H4647">
        <v>99</v>
      </c>
      <c r="I4647">
        <v>99</v>
      </c>
      <c r="J4647">
        <v>117</v>
      </c>
      <c r="M4647">
        <v>99</v>
      </c>
      <c r="N4647">
        <v>99</v>
      </c>
      <c r="O4647">
        <v>99</v>
      </c>
      <c r="P4647">
        <v>99</v>
      </c>
      <c r="Q4647">
        <v>32</v>
      </c>
      <c r="R4647">
        <v>287</v>
      </c>
      <c r="S4647">
        <v>287</v>
      </c>
      <c r="T4647">
        <v>10.975143403441688</v>
      </c>
      <c r="U4647">
        <v>11.091300230470059</v>
      </c>
      <c r="V4647">
        <v>6.3066202090592336</v>
      </c>
      <c r="W4647">
        <v>58.853658536585357</v>
      </c>
      <c r="X4647">
        <v>169.73473108821781</v>
      </c>
      <c r="Y4647">
        <v>156.66515679442523</v>
      </c>
      <c r="Z4647">
        <v>156.66515679442523</v>
      </c>
      <c r="AA4647">
        <v>26.8713499469585</v>
      </c>
      <c r="AB4647">
        <v>4.3408173970283341</v>
      </c>
      <c r="AC4647">
        <v>-45.642056515853277</v>
      </c>
      <c r="AD4647">
        <v>3</v>
      </c>
      <c r="AE4647">
        <v>0</v>
      </c>
      <c r="AF4647">
        <v>0</v>
      </c>
      <c r="AG4647">
        <v>0</v>
      </c>
      <c r="AH4647">
        <v>9</v>
      </c>
      <c r="AI4647">
        <v>5</v>
      </c>
      <c r="AJ4647">
        <v>14</v>
      </c>
      <c r="AK4647">
        <v>0</v>
      </c>
      <c r="AL4647">
        <v>3</v>
      </c>
      <c r="AM4647">
        <v>0</v>
      </c>
    </row>
    <row r="4648" spans="1:39">
      <c r="A4648">
        <v>16</v>
      </c>
      <c r="B4648">
        <v>82</v>
      </c>
      <c r="C4648">
        <v>2023</v>
      </c>
      <c r="D4648">
        <v>10</v>
      </c>
      <c r="E4648">
        <v>99</v>
      </c>
      <c r="F4648">
        <v>171</v>
      </c>
      <c r="G4648">
        <v>99</v>
      </c>
      <c r="H4648">
        <v>99</v>
      </c>
      <c r="I4648">
        <v>99</v>
      </c>
      <c r="J4648">
        <v>117</v>
      </c>
      <c r="M4648">
        <v>99</v>
      </c>
      <c r="N4648">
        <v>99</v>
      </c>
      <c r="O4648">
        <v>99</v>
      </c>
      <c r="P4648">
        <v>99</v>
      </c>
      <c r="Q4648">
        <v>40</v>
      </c>
      <c r="R4648">
        <v>380</v>
      </c>
      <c r="S4648">
        <v>380</v>
      </c>
      <c r="T4648">
        <v>14.296463506395789</v>
      </c>
      <c r="U4648">
        <v>14.321427996917276</v>
      </c>
      <c r="V4648">
        <v>6.1394736842105244</v>
      </c>
      <c r="W4648">
        <v>59.08947368421051</v>
      </c>
      <c r="X4648">
        <v>167.52836859211939</v>
      </c>
      <c r="Y4648">
        <v>154.62868421052625</v>
      </c>
      <c r="Z4648">
        <v>154.62868421052625</v>
      </c>
      <c r="AA4648">
        <v>27.370033427959768</v>
      </c>
      <c r="AB4648">
        <v>4.1227730495054775</v>
      </c>
      <c r="AC4648">
        <v>-35.659285057432101</v>
      </c>
      <c r="AD4648">
        <v>7</v>
      </c>
      <c r="AE4648">
        <v>0</v>
      </c>
      <c r="AF4648">
        <v>0</v>
      </c>
      <c r="AG4648">
        <v>0</v>
      </c>
      <c r="AH4648">
        <v>18</v>
      </c>
      <c r="AI4648">
        <v>5</v>
      </c>
      <c r="AJ4648">
        <v>11</v>
      </c>
      <c r="AK4648">
        <v>0</v>
      </c>
      <c r="AL4648">
        <v>6</v>
      </c>
      <c r="AM4648">
        <v>1</v>
      </c>
    </row>
    <row r="4649" spans="1:39">
      <c r="A4649">
        <v>16</v>
      </c>
      <c r="B4649">
        <v>83</v>
      </c>
      <c r="C4649">
        <v>2023</v>
      </c>
      <c r="D4649">
        <v>11</v>
      </c>
      <c r="E4649">
        <v>99</v>
      </c>
      <c r="F4649">
        <v>171</v>
      </c>
      <c r="G4649">
        <v>99</v>
      </c>
      <c r="H4649">
        <v>99</v>
      </c>
      <c r="I4649">
        <v>99</v>
      </c>
      <c r="J4649">
        <v>117</v>
      </c>
      <c r="M4649">
        <v>99</v>
      </c>
      <c r="N4649">
        <v>99</v>
      </c>
      <c r="O4649">
        <v>99</v>
      </c>
      <c r="P4649">
        <v>99</v>
      </c>
      <c r="Q4649">
        <v>34</v>
      </c>
      <c r="R4649">
        <v>246</v>
      </c>
      <c r="S4649">
        <v>246</v>
      </c>
      <c r="T4649">
        <v>11.031390134529152</v>
      </c>
      <c r="U4649">
        <v>11.009362062272501</v>
      </c>
      <c r="V4649">
        <v>4.8617886178861793</v>
      </c>
      <c r="W4649">
        <v>59.707317073170735</v>
      </c>
      <c r="X4649">
        <v>167.74568612425011</v>
      </c>
      <c r="Y4649">
        <v>154.82926829268283</v>
      </c>
      <c r="Z4649">
        <v>154.82926829268283</v>
      </c>
      <c r="AA4649">
        <v>31.641556321655219</v>
      </c>
      <c r="AB4649">
        <v>4.270777441681421</v>
      </c>
      <c r="AC4649">
        <v>-37.613939969162502</v>
      </c>
      <c r="AD4649">
        <v>1</v>
      </c>
      <c r="AE4649">
        <v>0</v>
      </c>
      <c r="AF4649">
        <v>0</v>
      </c>
      <c r="AG4649">
        <v>0</v>
      </c>
      <c r="AH4649">
        <v>16</v>
      </c>
      <c r="AI4649">
        <v>1</v>
      </c>
      <c r="AJ4649">
        <v>8</v>
      </c>
      <c r="AK4649">
        <v>4</v>
      </c>
      <c r="AL4649">
        <v>1</v>
      </c>
      <c r="AM4649">
        <v>0</v>
      </c>
    </row>
    <row r="4650" spans="1:39">
      <c r="A4650">
        <v>16</v>
      </c>
      <c r="B4650">
        <v>84</v>
      </c>
      <c r="C4650">
        <v>2023</v>
      </c>
      <c r="D4650">
        <v>12</v>
      </c>
      <c r="E4650">
        <v>99</v>
      </c>
      <c r="F4650">
        <v>171</v>
      </c>
      <c r="G4650">
        <v>99</v>
      </c>
      <c r="H4650">
        <v>99</v>
      </c>
      <c r="I4650">
        <v>99</v>
      </c>
      <c r="J4650">
        <v>117</v>
      </c>
      <c r="M4650">
        <v>99</v>
      </c>
      <c r="N4650">
        <v>99</v>
      </c>
      <c r="O4650">
        <v>99</v>
      </c>
      <c r="P4650">
        <v>99</v>
      </c>
      <c r="Q4650">
        <v>37</v>
      </c>
      <c r="R4650">
        <v>467</v>
      </c>
      <c r="S4650">
        <v>467</v>
      </c>
      <c r="T4650">
        <v>20.017145306472351</v>
      </c>
      <c r="U4650">
        <v>19.686010331662988</v>
      </c>
      <c r="V4650">
        <v>6.0685224839400398</v>
      </c>
      <c r="W4650">
        <v>59.481798715203432</v>
      </c>
      <c r="X4650">
        <v>161.66559561619431</v>
      </c>
      <c r="Y4650">
        <v>149.21734475374731</v>
      </c>
      <c r="Z4650">
        <v>149.21734475374731</v>
      </c>
      <c r="AA4650">
        <v>29.171576523899603</v>
      </c>
      <c r="AB4650">
        <v>3.7782753532146511</v>
      </c>
      <c r="AC4650">
        <v>-40.431174362801698</v>
      </c>
      <c r="AD4650">
        <v>2</v>
      </c>
      <c r="AE4650">
        <v>0</v>
      </c>
      <c r="AF4650">
        <v>0</v>
      </c>
      <c r="AG4650">
        <v>1</v>
      </c>
      <c r="AH4650">
        <v>23</v>
      </c>
      <c r="AI4650">
        <v>6</v>
      </c>
      <c r="AJ4650">
        <v>18</v>
      </c>
      <c r="AK4650">
        <v>4</v>
      </c>
      <c r="AL4650">
        <v>4</v>
      </c>
      <c r="AM4650">
        <v>0</v>
      </c>
    </row>
    <row r="4651" spans="1:39">
      <c r="A4651">
        <v>16</v>
      </c>
      <c r="B4651">
        <v>85</v>
      </c>
      <c r="C4651">
        <v>2023</v>
      </c>
      <c r="D4651">
        <v>1</v>
      </c>
      <c r="E4651">
        <v>99</v>
      </c>
      <c r="F4651">
        <v>171</v>
      </c>
      <c r="G4651">
        <v>99</v>
      </c>
      <c r="H4651">
        <v>99</v>
      </c>
      <c r="I4651">
        <v>99</v>
      </c>
      <c r="J4651">
        <v>121</v>
      </c>
      <c r="M4651">
        <v>99</v>
      </c>
      <c r="N4651">
        <v>99</v>
      </c>
      <c r="O4651">
        <v>99</v>
      </c>
      <c r="P4651">
        <v>99</v>
      </c>
      <c r="Q4651">
        <v>30</v>
      </c>
      <c r="R4651">
        <v>98</v>
      </c>
      <c r="S4651">
        <v>98</v>
      </c>
      <c r="T4651">
        <v>4.00326797385621</v>
      </c>
      <c r="U4651">
        <v>3.5516754597674955</v>
      </c>
      <c r="V4651">
        <v>7.5612244897959187</v>
      </c>
      <c r="W4651">
        <v>58.346938775510189</v>
      </c>
      <c r="X4651">
        <v>150.89437725252611</v>
      </c>
      <c r="Y4651">
        <v>139.27551020408163</v>
      </c>
      <c r="Z4651">
        <v>139.27551020408163</v>
      </c>
      <c r="AA4651">
        <v>20.925163355978587</v>
      </c>
      <c r="AB4651">
        <v>3.9125701162559374</v>
      </c>
      <c r="AC4651">
        <v>-26.06219284997486</v>
      </c>
      <c r="AD4651">
        <v>4</v>
      </c>
      <c r="AE4651">
        <v>0</v>
      </c>
      <c r="AF4651">
        <v>0</v>
      </c>
      <c r="AG4651">
        <v>1</v>
      </c>
      <c r="AH4651">
        <v>1</v>
      </c>
      <c r="AI4651">
        <v>0</v>
      </c>
      <c r="AJ4651">
        <v>0</v>
      </c>
      <c r="AK4651">
        <v>1</v>
      </c>
      <c r="AL4651">
        <v>0</v>
      </c>
      <c r="AM4651">
        <v>2</v>
      </c>
    </row>
    <row r="4652" spans="1:39">
      <c r="A4652">
        <v>16</v>
      </c>
      <c r="B4652">
        <v>86</v>
      </c>
      <c r="C4652">
        <v>2023</v>
      </c>
      <c r="D4652">
        <v>2</v>
      </c>
      <c r="E4652">
        <v>99</v>
      </c>
      <c r="F4652">
        <v>171</v>
      </c>
      <c r="G4652">
        <v>99</v>
      </c>
      <c r="H4652">
        <v>99</v>
      </c>
      <c r="I4652">
        <v>99</v>
      </c>
      <c r="J4652">
        <v>121</v>
      </c>
      <c r="M4652">
        <v>99</v>
      </c>
      <c r="N4652">
        <v>99</v>
      </c>
      <c r="O4652">
        <v>99</v>
      </c>
      <c r="P4652">
        <v>99</v>
      </c>
      <c r="Q4652">
        <v>18</v>
      </c>
      <c r="R4652">
        <v>28</v>
      </c>
      <c r="S4652">
        <v>28</v>
      </c>
      <c r="T4652">
        <v>1.0806638363566188</v>
      </c>
      <c r="U4652">
        <v>0.96568713707548837</v>
      </c>
      <c r="V4652">
        <v>8.0357142857142883</v>
      </c>
      <c r="W4652">
        <v>57.25</v>
      </c>
      <c r="X4652">
        <v>148.64572047670643</v>
      </c>
      <c r="Y4652">
        <v>137.20000000000002</v>
      </c>
      <c r="Z4652">
        <v>137.20000000000002</v>
      </c>
      <c r="AA4652">
        <v>17.759122404314549</v>
      </c>
      <c r="AB4652">
        <v>4.5404924213758395</v>
      </c>
      <c r="AC4652">
        <v>-17.038827227747142</v>
      </c>
      <c r="AD4652">
        <v>3</v>
      </c>
      <c r="AE4652">
        <v>0</v>
      </c>
      <c r="AF4652">
        <v>0</v>
      </c>
      <c r="AG4652">
        <v>1</v>
      </c>
      <c r="AH4652">
        <v>0</v>
      </c>
      <c r="AI4652">
        <v>0</v>
      </c>
      <c r="AJ4652">
        <v>0</v>
      </c>
      <c r="AK4652">
        <v>1</v>
      </c>
      <c r="AL4652">
        <v>0</v>
      </c>
      <c r="AM4652">
        <v>1</v>
      </c>
    </row>
    <row r="4653" spans="1:39">
      <c r="A4653">
        <v>16</v>
      </c>
      <c r="B4653">
        <v>87</v>
      </c>
      <c r="C4653">
        <v>2023</v>
      </c>
      <c r="D4653">
        <v>3</v>
      </c>
      <c r="E4653">
        <v>99</v>
      </c>
      <c r="F4653">
        <v>171</v>
      </c>
      <c r="G4653">
        <v>99</v>
      </c>
      <c r="H4653">
        <v>99</v>
      </c>
      <c r="I4653">
        <v>99</v>
      </c>
      <c r="J4653">
        <v>121</v>
      </c>
      <c r="M4653">
        <v>99</v>
      </c>
      <c r="N4653">
        <v>99</v>
      </c>
      <c r="O4653">
        <v>99</v>
      </c>
      <c r="P4653">
        <v>99</v>
      </c>
      <c r="Q4653">
        <v>22</v>
      </c>
      <c r="R4653">
        <v>64</v>
      </c>
      <c r="S4653">
        <v>64</v>
      </c>
      <c r="T4653">
        <v>2.213001383125865</v>
      </c>
      <c r="U4653">
        <v>1.8544387079180125</v>
      </c>
      <c r="V4653">
        <v>9.71875</v>
      </c>
      <c r="W4653">
        <v>57.609375</v>
      </c>
      <c r="X4653">
        <v>140.21025189599132</v>
      </c>
      <c r="Y4653">
        <v>129.41406250000003</v>
      </c>
      <c r="Z4653">
        <v>129.41406250000003</v>
      </c>
      <c r="AA4653">
        <v>11.63733038527684</v>
      </c>
      <c r="AB4653">
        <v>3.3476539709735529</v>
      </c>
      <c r="AC4653">
        <v>-33.86875538009599</v>
      </c>
      <c r="AD4653">
        <v>2</v>
      </c>
      <c r="AE4653">
        <v>0</v>
      </c>
      <c r="AF4653">
        <v>0</v>
      </c>
      <c r="AG4653">
        <v>1</v>
      </c>
      <c r="AH4653">
        <v>2</v>
      </c>
      <c r="AI4653">
        <v>1</v>
      </c>
      <c r="AJ4653">
        <v>0</v>
      </c>
      <c r="AK4653">
        <v>0</v>
      </c>
      <c r="AL4653">
        <v>4</v>
      </c>
      <c r="AM4653">
        <v>0</v>
      </c>
    </row>
    <row r="4654" spans="1:39">
      <c r="A4654">
        <v>16</v>
      </c>
      <c r="B4654">
        <v>88</v>
      </c>
      <c r="C4654">
        <v>2023</v>
      </c>
      <c r="D4654">
        <v>4</v>
      </c>
      <c r="E4654">
        <v>99</v>
      </c>
      <c r="F4654">
        <v>171</v>
      </c>
      <c r="G4654">
        <v>99</v>
      </c>
      <c r="H4654">
        <v>99</v>
      </c>
      <c r="I4654">
        <v>99</v>
      </c>
      <c r="J4654">
        <v>121</v>
      </c>
      <c r="M4654">
        <v>99</v>
      </c>
      <c r="N4654">
        <v>99</v>
      </c>
      <c r="O4654">
        <v>99</v>
      </c>
      <c r="P4654">
        <v>99</v>
      </c>
      <c r="Q4654">
        <v>20</v>
      </c>
      <c r="R4654">
        <v>43</v>
      </c>
      <c r="S4654">
        <v>43</v>
      </c>
      <c r="T4654">
        <v>1.8044481745698695</v>
      </c>
      <c r="U4654">
        <v>1.5643757644307572</v>
      </c>
      <c r="V4654">
        <v>10.906976744186048</v>
      </c>
      <c r="W4654">
        <v>55.418604651162781</v>
      </c>
      <c r="X4654">
        <v>146.5015495477337</v>
      </c>
      <c r="Y4654">
        <v>135.22093023255812</v>
      </c>
      <c r="Z4654">
        <v>135.22093023255812</v>
      </c>
      <c r="AA4654">
        <v>12.62766542233342</v>
      </c>
      <c r="AB4654">
        <v>4.2329414597699255</v>
      </c>
      <c r="AC4654">
        <v>-39.999975891406109</v>
      </c>
      <c r="AD4654">
        <v>0</v>
      </c>
      <c r="AE4654">
        <v>0</v>
      </c>
      <c r="AF4654">
        <v>0</v>
      </c>
      <c r="AG4654">
        <v>1</v>
      </c>
      <c r="AH4654">
        <v>1</v>
      </c>
      <c r="AI4654">
        <v>0</v>
      </c>
      <c r="AJ4654">
        <v>0</v>
      </c>
      <c r="AK4654">
        <v>0</v>
      </c>
      <c r="AL4654">
        <v>1</v>
      </c>
      <c r="AM4654">
        <v>0</v>
      </c>
    </row>
    <row r="4655" spans="1:39">
      <c r="A4655">
        <v>16</v>
      </c>
      <c r="B4655">
        <v>89</v>
      </c>
      <c r="C4655">
        <v>2023</v>
      </c>
      <c r="D4655">
        <v>5</v>
      </c>
      <c r="E4655">
        <v>99</v>
      </c>
      <c r="F4655">
        <v>171</v>
      </c>
      <c r="G4655">
        <v>99</v>
      </c>
      <c r="H4655">
        <v>99</v>
      </c>
      <c r="I4655">
        <v>99</v>
      </c>
      <c r="J4655">
        <v>121</v>
      </c>
      <c r="M4655">
        <v>99</v>
      </c>
      <c r="N4655">
        <v>99</v>
      </c>
      <c r="O4655">
        <v>99</v>
      </c>
      <c r="P4655">
        <v>99</v>
      </c>
      <c r="Q4655">
        <v>19</v>
      </c>
      <c r="R4655">
        <v>52</v>
      </c>
      <c r="S4655">
        <v>52</v>
      </c>
      <c r="T4655">
        <v>1.9749335358906193</v>
      </c>
      <c r="U4655">
        <v>1.7876837126091252</v>
      </c>
      <c r="V4655">
        <v>6.0576923076923057</v>
      </c>
      <c r="W4655">
        <v>59.5</v>
      </c>
      <c r="X4655">
        <v>151.23135261271764</v>
      </c>
      <c r="Y4655">
        <v>139.58653846153851</v>
      </c>
      <c r="Z4655">
        <v>139.58653846153851</v>
      </c>
      <c r="AA4655">
        <v>28.071940746028275</v>
      </c>
      <c r="AB4655">
        <v>4.2130748865881804</v>
      </c>
      <c r="AC4655">
        <v>-57.108150455504706</v>
      </c>
      <c r="AD4655">
        <v>1</v>
      </c>
      <c r="AE4655">
        <v>0</v>
      </c>
      <c r="AF4655">
        <v>0</v>
      </c>
      <c r="AG4655">
        <v>0</v>
      </c>
      <c r="AH4655">
        <v>2</v>
      </c>
      <c r="AI4655">
        <v>0</v>
      </c>
      <c r="AJ4655">
        <v>0</v>
      </c>
      <c r="AK4655">
        <v>2</v>
      </c>
      <c r="AL4655">
        <v>0</v>
      </c>
      <c r="AM4655">
        <v>2</v>
      </c>
    </row>
    <row r="4656" spans="1:39">
      <c r="A4656">
        <v>16</v>
      </c>
      <c r="B4656">
        <v>90</v>
      </c>
      <c r="C4656">
        <v>2023</v>
      </c>
      <c r="D4656">
        <v>6</v>
      </c>
      <c r="E4656">
        <v>99</v>
      </c>
      <c r="F4656">
        <v>171</v>
      </c>
      <c r="G4656">
        <v>99</v>
      </c>
      <c r="H4656">
        <v>99</v>
      </c>
      <c r="I4656">
        <v>99</v>
      </c>
      <c r="J4656">
        <v>121</v>
      </c>
      <c r="M4656">
        <v>99</v>
      </c>
      <c r="N4656">
        <v>99</v>
      </c>
      <c r="O4656">
        <v>99</v>
      </c>
      <c r="P4656">
        <v>99</v>
      </c>
      <c r="Q4656">
        <v>20</v>
      </c>
      <c r="R4656">
        <v>23</v>
      </c>
      <c r="S4656">
        <v>23</v>
      </c>
      <c r="T4656">
        <v>0.90479937057435067</v>
      </c>
      <c r="U4656">
        <v>0.79380539839280784</v>
      </c>
      <c r="V4656">
        <v>8.1304347826086936</v>
      </c>
      <c r="W4656">
        <v>58.217391304347821</v>
      </c>
      <c r="X4656">
        <v>147.80253426916013</v>
      </c>
      <c r="Y4656">
        <v>136.42173913043479</v>
      </c>
      <c r="Z4656">
        <v>136.42173913043479</v>
      </c>
      <c r="AA4656">
        <v>24.968884227856815</v>
      </c>
      <c r="AB4656">
        <v>3.3094925624321556</v>
      </c>
      <c r="AC4656">
        <v>-10.81289091602304</v>
      </c>
      <c r="AD4656">
        <v>0</v>
      </c>
      <c r="AE4656">
        <v>0</v>
      </c>
      <c r="AF4656">
        <v>0</v>
      </c>
      <c r="AG4656">
        <v>0</v>
      </c>
      <c r="AH4656">
        <v>1</v>
      </c>
      <c r="AI4656">
        <v>0</v>
      </c>
      <c r="AJ4656">
        <v>0</v>
      </c>
      <c r="AK4656">
        <v>0</v>
      </c>
      <c r="AL4656">
        <v>0</v>
      </c>
      <c r="AM4656">
        <v>1</v>
      </c>
    </row>
    <row r="4657" spans="1:39">
      <c r="A4657">
        <v>16</v>
      </c>
      <c r="B4657">
        <v>91</v>
      </c>
      <c r="C4657">
        <v>2023</v>
      </c>
      <c r="D4657">
        <v>7</v>
      </c>
      <c r="E4657">
        <v>99</v>
      </c>
      <c r="F4657">
        <v>171</v>
      </c>
      <c r="G4657">
        <v>99</v>
      </c>
      <c r="H4657">
        <v>99</v>
      </c>
      <c r="I4657">
        <v>99</v>
      </c>
      <c r="J4657">
        <v>121</v>
      </c>
      <c r="M4657">
        <v>99</v>
      </c>
      <c r="N4657">
        <v>99</v>
      </c>
      <c r="O4657">
        <v>99</v>
      </c>
      <c r="P4657">
        <v>99</v>
      </c>
      <c r="Q4657">
        <v>18</v>
      </c>
      <c r="R4657">
        <v>42</v>
      </c>
      <c r="S4657">
        <v>42</v>
      </c>
      <c r="T4657">
        <v>1.880035810205908</v>
      </c>
      <c r="U4657">
        <v>1.8432033563127936</v>
      </c>
      <c r="V4657">
        <v>8.3571428571428612</v>
      </c>
      <c r="W4657">
        <v>56.238095238095241</v>
      </c>
      <c r="X4657">
        <v>163.83170819790533</v>
      </c>
      <c r="Y4657">
        <v>151.21666666666661</v>
      </c>
      <c r="Z4657">
        <v>151.21666666666661</v>
      </c>
      <c r="AA4657">
        <v>30.142620645277127</v>
      </c>
      <c r="AB4657">
        <v>5.259048998809722</v>
      </c>
      <c r="AC4657">
        <v>-26.46879139374435</v>
      </c>
      <c r="AD4657">
        <v>0</v>
      </c>
      <c r="AE4657">
        <v>0</v>
      </c>
      <c r="AF4657">
        <v>0</v>
      </c>
      <c r="AG4657">
        <v>1</v>
      </c>
      <c r="AH4657">
        <v>0</v>
      </c>
      <c r="AI4657">
        <v>0</v>
      </c>
      <c r="AJ4657">
        <v>1</v>
      </c>
      <c r="AK4657">
        <v>0</v>
      </c>
      <c r="AL4657">
        <v>1</v>
      </c>
      <c r="AM4657">
        <v>0</v>
      </c>
    </row>
    <row r="4658" spans="1:39">
      <c r="A4658">
        <v>16</v>
      </c>
      <c r="B4658">
        <v>92</v>
      </c>
      <c r="C4658">
        <v>2023</v>
      </c>
      <c r="D4658">
        <v>8</v>
      </c>
      <c r="E4658">
        <v>99</v>
      </c>
      <c r="F4658">
        <v>171</v>
      </c>
      <c r="G4658">
        <v>99</v>
      </c>
      <c r="H4658">
        <v>99</v>
      </c>
      <c r="I4658">
        <v>99</v>
      </c>
      <c r="J4658">
        <v>121</v>
      </c>
      <c r="M4658">
        <v>99</v>
      </c>
      <c r="N4658">
        <v>99</v>
      </c>
      <c r="O4658">
        <v>99</v>
      </c>
      <c r="P4658">
        <v>99</v>
      </c>
      <c r="Q4658">
        <v>14</v>
      </c>
      <c r="R4658">
        <v>17</v>
      </c>
      <c r="S4658">
        <v>17</v>
      </c>
      <c r="T4658">
        <v>0.68798057466612683</v>
      </c>
      <c r="U4658">
        <v>0.62376097624150517</v>
      </c>
      <c r="V4658">
        <v>8.3529411764705888</v>
      </c>
      <c r="W4658">
        <v>57.588235294117645</v>
      </c>
      <c r="X4658">
        <v>153.78242304505764</v>
      </c>
      <c r="Y4658">
        <v>141.94117647058829</v>
      </c>
      <c r="Z4658">
        <v>141.94117647058829</v>
      </c>
      <c r="AA4658">
        <v>25.553221480425421</v>
      </c>
      <c r="AB4658">
        <v>3.6470588235294255</v>
      </c>
      <c r="AC4658">
        <v>-21.896851823281025</v>
      </c>
      <c r="AD4658">
        <v>1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3</v>
      </c>
      <c r="AM4658">
        <v>0</v>
      </c>
    </row>
    <row r="4659" spans="1:39">
      <c r="A4659">
        <v>16</v>
      </c>
      <c r="B4659">
        <v>93</v>
      </c>
      <c r="C4659">
        <v>2023</v>
      </c>
      <c r="D4659">
        <v>9</v>
      </c>
      <c r="E4659">
        <v>99</v>
      </c>
      <c r="F4659">
        <v>171</v>
      </c>
      <c r="G4659">
        <v>99</v>
      </c>
      <c r="H4659">
        <v>99</v>
      </c>
      <c r="I4659">
        <v>99</v>
      </c>
      <c r="J4659">
        <v>121</v>
      </c>
      <c r="M4659">
        <v>99</v>
      </c>
      <c r="N4659">
        <v>99</v>
      </c>
      <c r="O4659">
        <v>99</v>
      </c>
      <c r="P4659">
        <v>99</v>
      </c>
      <c r="Q4659">
        <v>15</v>
      </c>
      <c r="R4659">
        <v>37</v>
      </c>
      <c r="S4659">
        <v>37</v>
      </c>
      <c r="T4659">
        <v>1.4149139579349903</v>
      </c>
      <c r="U4659">
        <v>1.277538679524773</v>
      </c>
      <c r="V4659">
        <v>6.7027027027027044</v>
      </c>
      <c r="W4659">
        <v>56.135135135135137</v>
      </c>
      <c r="X4659">
        <v>151.65002488946149</v>
      </c>
      <c r="Y4659">
        <v>139.97297297297303</v>
      </c>
      <c r="Z4659">
        <v>139.97297297297303</v>
      </c>
      <c r="AA4659">
        <v>18.334071791577504</v>
      </c>
      <c r="AB4659">
        <v>5.68146422962859</v>
      </c>
      <c r="AC4659">
        <v>-59.266123069744111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1</v>
      </c>
      <c r="AK4659">
        <v>0</v>
      </c>
      <c r="AL4659">
        <v>0</v>
      </c>
      <c r="AM4659">
        <v>0</v>
      </c>
    </row>
    <row r="4660" spans="1:39">
      <c r="A4660">
        <v>16</v>
      </c>
      <c r="B4660">
        <v>94</v>
      </c>
      <c r="C4660">
        <v>2023</v>
      </c>
      <c r="D4660">
        <v>10</v>
      </c>
      <c r="E4660">
        <v>99</v>
      </c>
      <c r="F4660">
        <v>171</v>
      </c>
      <c r="G4660">
        <v>99</v>
      </c>
      <c r="H4660">
        <v>99</v>
      </c>
      <c r="I4660">
        <v>99</v>
      </c>
      <c r="J4660">
        <v>121</v>
      </c>
      <c r="M4660">
        <v>99</v>
      </c>
      <c r="N4660">
        <v>99</v>
      </c>
      <c r="O4660">
        <v>99</v>
      </c>
      <c r="P4660">
        <v>99</v>
      </c>
      <c r="Q4660">
        <v>26</v>
      </c>
      <c r="R4660">
        <v>65</v>
      </c>
      <c r="S4660">
        <v>65</v>
      </c>
      <c r="T4660">
        <v>2.4454477050413845</v>
      </c>
      <c r="U4660">
        <v>2.1195184049393765</v>
      </c>
      <c r="V4660">
        <v>8.2615384615384624</v>
      </c>
      <c r="W4660">
        <v>57.861538461538451</v>
      </c>
      <c r="X4660">
        <v>144.94707892324351</v>
      </c>
      <c r="Y4660">
        <v>133.78615384615389</v>
      </c>
      <c r="Z4660">
        <v>133.78615384615389</v>
      </c>
      <c r="AA4660">
        <v>15.16007790646777</v>
      </c>
      <c r="AB4660">
        <v>4.5298222857887538</v>
      </c>
      <c r="AC4660">
        <v>0.42734374295555794</v>
      </c>
      <c r="AD4660">
        <v>1</v>
      </c>
      <c r="AE4660">
        <v>0</v>
      </c>
      <c r="AF4660">
        <v>0</v>
      </c>
      <c r="AG4660">
        <v>0</v>
      </c>
      <c r="AH4660">
        <v>2</v>
      </c>
      <c r="AI4660">
        <v>0</v>
      </c>
      <c r="AJ4660">
        <v>1</v>
      </c>
      <c r="AK4660">
        <v>0</v>
      </c>
      <c r="AL4660">
        <v>1</v>
      </c>
      <c r="AM4660">
        <v>1</v>
      </c>
    </row>
    <row r="4661" spans="1:39">
      <c r="A4661">
        <v>16</v>
      </c>
      <c r="B4661">
        <v>95</v>
      </c>
      <c r="C4661">
        <v>2023</v>
      </c>
      <c r="D4661">
        <v>11</v>
      </c>
      <c r="E4661">
        <v>99</v>
      </c>
      <c r="F4661">
        <v>171</v>
      </c>
      <c r="G4661">
        <v>99</v>
      </c>
      <c r="H4661">
        <v>99</v>
      </c>
      <c r="I4661">
        <v>99</v>
      </c>
      <c r="J4661">
        <v>121</v>
      </c>
      <c r="M4661">
        <v>99</v>
      </c>
      <c r="N4661">
        <v>99</v>
      </c>
      <c r="O4661">
        <v>99</v>
      </c>
      <c r="P4661">
        <v>99</v>
      </c>
      <c r="Q4661">
        <v>13</v>
      </c>
      <c r="R4661">
        <v>21</v>
      </c>
      <c r="S4661">
        <v>21</v>
      </c>
      <c r="T4661">
        <v>0.9417040358744394</v>
      </c>
      <c r="U4661">
        <v>0.83015353504638301</v>
      </c>
      <c r="V4661">
        <v>8.761904761904761</v>
      </c>
      <c r="W4661">
        <v>57.523809523809554</v>
      </c>
      <c r="X4661">
        <v>148.17107774854253</v>
      </c>
      <c r="Y4661">
        <v>136.76190476190473</v>
      </c>
      <c r="Z4661">
        <v>136.76190476190473</v>
      </c>
      <c r="AA4661">
        <v>24.506160084480168</v>
      </c>
      <c r="AB4661">
        <v>4.0428543384363849</v>
      </c>
      <c r="AC4661">
        <v>-38.334704383153849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</row>
    <row r="4662" spans="1:39">
      <c r="A4662">
        <v>16</v>
      </c>
      <c r="B4662">
        <v>96</v>
      </c>
      <c r="C4662">
        <v>2023</v>
      </c>
      <c r="D4662">
        <v>12</v>
      </c>
      <c r="E4662">
        <v>99</v>
      </c>
      <c r="F4662">
        <v>171</v>
      </c>
      <c r="G4662">
        <v>99</v>
      </c>
      <c r="H4662">
        <v>99</v>
      </c>
      <c r="I4662">
        <v>99</v>
      </c>
      <c r="J4662">
        <v>121</v>
      </c>
      <c r="M4662">
        <v>99</v>
      </c>
      <c r="N4662">
        <v>99</v>
      </c>
      <c r="O4662">
        <v>99</v>
      </c>
      <c r="P4662">
        <v>99</v>
      </c>
      <c r="Q4662">
        <v>9</v>
      </c>
      <c r="R4662">
        <v>9</v>
      </c>
      <c r="S4662">
        <v>9</v>
      </c>
      <c r="T4662">
        <v>0.38576939562794682</v>
      </c>
      <c r="U4662">
        <v>0.33801363806635276</v>
      </c>
      <c r="V4662">
        <v>8.6666666666666643</v>
      </c>
      <c r="W4662">
        <v>58.111111111111121</v>
      </c>
      <c r="X4662">
        <v>144.03515107740461</v>
      </c>
      <c r="Y4662">
        <v>132.94444444444443</v>
      </c>
      <c r="Z4662">
        <v>132.94444444444443</v>
      </c>
      <c r="AA4662">
        <v>11.074004706830822</v>
      </c>
      <c r="AB4662">
        <v>3.5728744868474189</v>
      </c>
      <c r="AC4662">
        <v>-29.302478634910699</v>
      </c>
      <c r="AD4662">
        <v>1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1</v>
      </c>
    </row>
    <row r="4663" spans="1:39">
      <c r="A4663">
        <v>16</v>
      </c>
      <c r="B4663">
        <v>97</v>
      </c>
      <c r="C4663">
        <v>2023</v>
      </c>
      <c r="D4663">
        <v>1</v>
      </c>
      <c r="E4663">
        <v>99</v>
      </c>
      <c r="F4663">
        <v>171</v>
      </c>
      <c r="G4663">
        <v>99</v>
      </c>
      <c r="H4663">
        <v>99</v>
      </c>
      <c r="I4663">
        <v>99</v>
      </c>
      <c r="J4663">
        <v>134</v>
      </c>
      <c r="M4663">
        <v>99</v>
      </c>
      <c r="N4663">
        <v>99</v>
      </c>
      <c r="O4663">
        <v>99</v>
      </c>
      <c r="P4663">
        <v>99</v>
      </c>
      <c r="Q4663">
        <v>12</v>
      </c>
      <c r="R4663">
        <v>84</v>
      </c>
      <c r="S4663">
        <v>84</v>
      </c>
      <c r="T4663">
        <v>3.431372549019609</v>
      </c>
      <c r="U4663">
        <v>3.5367651363852199</v>
      </c>
      <c r="V4663">
        <v>6.4880952380952399</v>
      </c>
      <c r="W4663">
        <v>58.464285714285694</v>
      </c>
      <c r="X4663">
        <v>175.30439044523555</v>
      </c>
      <c r="Y4663">
        <v>161.80595238095225</v>
      </c>
      <c r="Z4663">
        <v>161.80595238095225</v>
      </c>
      <c r="AA4663">
        <v>29.801203839500904</v>
      </c>
      <c r="AB4663">
        <v>4.9121967459323237</v>
      </c>
      <c r="AC4663">
        <v>-29.669991783105385</v>
      </c>
      <c r="AD4663">
        <v>3</v>
      </c>
      <c r="AE4663">
        <v>0</v>
      </c>
      <c r="AF4663">
        <v>0</v>
      </c>
      <c r="AG4663">
        <v>0</v>
      </c>
      <c r="AH4663">
        <v>5</v>
      </c>
      <c r="AI4663">
        <v>1</v>
      </c>
      <c r="AJ4663">
        <v>4</v>
      </c>
      <c r="AK4663">
        <v>0</v>
      </c>
      <c r="AL4663">
        <v>0</v>
      </c>
      <c r="AM4663">
        <v>0</v>
      </c>
    </row>
    <row r="4664" spans="1:39">
      <c r="A4664">
        <v>16</v>
      </c>
      <c r="B4664">
        <v>98</v>
      </c>
      <c r="C4664">
        <v>2023</v>
      </c>
      <c r="D4664">
        <v>2</v>
      </c>
      <c r="E4664">
        <v>99</v>
      </c>
      <c r="F4664">
        <v>171</v>
      </c>
      <c r="G4664">
        <v>99</v>
      </c>
      <c r="H4664">
        <v>99</v>
      </c>
      <c r="I4664">
        <v>99</v>
      </c>
      <c r="J4664">
        <v>134</v>
      </c>
      <c r="M4664">
        <v>99</v>
      </c>
      <c r="N4664">
        <v>99</v>
      </c>
      <c r="O4664">
        <v>99</v>
      </c>
      <c r="P4664">
        <v>99</v>
      </c>
      <c r="Q4664">
        <v>11</v>
      </c>
      <c r="R4664">
        <v>122</v>
      </c>
      <c r="S4664">
        <v>122</v>
      </c>
      <c r="T4664">
        <v>4.7086067155538398</v>
      </c>
      <c r="U4664">
        <v>4.9830069631231009</v>
      </c>
      <c r="V4664">
        <v>6.6475409836065582</v>
      </c>
      <c r="W4664">
        <v>59.26229508196721</v>
      </c>
      <c r="X4664">
        <v>176.03768893309419</v>
      </c>
      <c r="Y4664">
        <v>162.48278688524587</v>
      </c>
      <c r="Z4664">
        <v>162.48278688524587</v>
      </c>
      <c r="AA4664">
        <v>29.814180509388223</v>
      </c>
      <c r="AB4664">
        <v>4.3735480563784312</v>
      </c>
      <c r="AC4664">
        <v>-48.890060182461809</v>
      </c>
      <c r="AD4664">
        <v>6</v>
      </c>
      <c r="AE4664">
        <v>0</v>
      </c>
      <c r="AF4664">
        <v>0</v>
      </c>
      <c r="AG4664">
        <v>0</v>
      </c>
      <c r="AH4664">
        <v>3</v>
      </c>
      <c r="AI4664">
        <v>2</v>
      </c>
      <c r="AJ4664">
        <v>8</v>
      </c>
      <c r="AK4664">
        <v>0</v>
      </c>
      <c r="AL4664">
        <v>0</v>
      </c>
      <c r="AM4664">
        <v>1</v>
      </c>
    </row>
    <row r="4665" spans="1:39">
      <c r="A4665">
        <v>16</v>
      </c>
      <c r="B4665">
        <v>99</v>
      </c>
      <c r="C4665">
        <v>2023</v>
      </c>
      <c r="D4665">
        <v>3</v>
      </c>
      <c r="E4665">
        <v>99</v>
      </c>
      <c r="F4665">
        <v>171</v>
      </c>
      <c r="G4665">
        <v>99</v>
      </c>
      <c r="H4665">
        <v>99</v>
      </c>
      <c r="I4665">
        <v>99</v>
      </c>
      <c r="J4665">
        <v>134</v>
      </c>
      <c r="M4665">
        <v>99</v>
      </c>
      <c r="N4665">
        <v>99</v>
      </c>
      <c r="O4665">
        <v>99</v>
      </c>
      <c r="P4665">
        <v>99</v>
      </c>
      <c r="Q4665">
        <v>14</v>
      </c>
      <c r="R4665">
        <v>117</v>
      </c>
      <c r="S4665">
        <v>117</v>
      </c>
      <c r="T4665">
        <v>4.0456431535269699</v>
      </c>
      <c r="U4665">
        <v>4.3276431041188177</v>
      </c>
      <c r="V4665">
        <v>7.871794871794874</v>
      </c>
      <c r="W4665">
        <v>57.94871794871797</v>
      </c>
      <c r="X4665">
        <v>178.98343380466881</v>
      </c>
      <c r="Y4665">
        <v>165.20170940170951</v>
      </c>
      <c r="Z4665">
        <v>165.20170940170951</v>
      </c>
      <c r="AA4665">
        <v>29.577000717396661</v>
      </c>
      <c r="AB4665">
        <v>4.4450032521810492</v>
      </c>
      <c r="AC4665">
        <v>-15.47388991243192</v>
      </c>
      <c r="AD4665">
        <v>9</v>
      </c>
      <c r="AE4665">
        <v>0</v>
      </c>
      <c r="AF4665">
        <v>0</v>
      </c>
      <c r="AG4665">
        <v>0</v>
      </c>
      <c r="AH4665">
        <v>12</v>
      </c>
      <c r="AI4665">
        <v>5</v>
      </c>
      <c r="AJ4665">
        <v>16</v>
      </c>
      <c r="AK4665">
        <v>0</v>
      </c>
      <c r="AL4665">
        <v>2</v>
      </c>
      <c r="AM4665">
        <v>0</v>
      </c>
    </row>
    <row r="4666" spans="1:39">
      <c r="A4666">
        <v>16</v>
      </c>
      <c r="B4666">
        <v>100</v>
      </c>
      <c r="C4666">
        <v>2023</v>
      </c>
      <c r="D4666">
        <v>4</v>
      </c>
      <c r="E4666">
        <v>99</v>
      </c>
      <c r="F4666">
        <v>171</v>
      </c>
      <c r="G4666">
        <v>99</v>
      </c>
      <c r="H4666">
        <v>99</v>
      </c>
      <c r="I4666">
        <v>99</v>
      </c>
      <c r="J4666">
        <v>134</v>
      </c>
      <c r="M4666">
        <v>99</v>
      </c>
      <c r="N4666">
        <v>99</v>
      </c>
      <c r="O4666">
        <v>99</v>
      </c>
      <c r="P4666">
        <v>99</v>
      </c>
      <c r="Q4666">
        <v>11</v>
      </c>
      <c r="R4666">
        <v>66</v>
      </c>
      <c r="S4666">
        <v>66</v>
      </c>
      <c r="T4666">
        <v>2.7696181284095678</v>
      </c>
      <c r="U4666">
        <v>3.0879908566951624</v>
      </c>
      <c r="V4666">
        <v>6.6666666666666687</v>
      </c>
      <c r="W4666">
        <v>58.939393939393938</v>
      </c>
      <c r="X4666">
        <v>188.40900883154404</v>
      </c>
      <c r="Y4666">
        <v>173.90151515151516</v>
      </c>
      <c r="Z4666">
        <v>173.90151515151516</v>
      </c>
      <c r="AA4666">
        <v>31.716712411426958</v>
      </c>
      <c r="AB4666">
        <v>4.4377129923405194</v>
      </c>
      <c r="AC4666">
        <v>-33.298899440063671</v>
      </c>
      <c r="AD4666">
        <v>5</v>
      </c>
      <c r="AE4666">
        <v>1</v>
      </c>
      <c r="AF4666">
        <v>0</v>
      </c>
      <c r="AG4666">
        <v>1</v>
      </c>
      <c r="AH4666">
        <v>2</v>
      </c>
      <c r="AI4666">
        <v>1</v>
      </c>
      <c r="AJ4666">
        <v>6</v>
      </c>
      <c r="AK4666">
        <v>0</v>
      </c>
      <c r="AL4666">
        <v>0</v>
      </c>
      <c r="AM4666">
        <v>0</v>
      </c>
    </row>
    <row r="4667" spans="1:39">
      <c r="A4667">
        <v>16</v>
      </c>
      <c r="B4667">
        <v>101</v>
      </c>
      <c r="C4667">
        <v>2023</v>
      </c>
      <c r="D4667">
        <v>5</v>
      </c>
      <c r="E4667">
        <v>99</v>
      </c>
      <c r="F4667">
        <v>171</v>
      </c>
      <c r="G4667">
        <v>99</v>
      </c>
      <c r="H4667">
        <v>99</v>
      </c>
      <c r="I4667">
        <v>99</v>
      </c>
      <c r="J4667">
        <v>134</v>
      </c>
      <c r="M4667">
        <v>99</v>
      </c>
      <c r="N4667">
        <v>99</v>
      </c>
      <c r="O4667">
        <v>99</v>
      </c>
      <c r="P4667">
        <v>99</v>
      </c>
      <c r="Q4667">
        <v>13</v>
      </c>
      <c r="R4667">
        <v>82</v>
      </c>
      <c r="S4667">
        <v>82</v>
      </c>
      <c r="T4667">
        <v>3.1143182681352055</v>
      </c>
      <c r="U4667">
        <v>3.2854368243388032</v>
      </c>
      <c r="V4667">
        <v>7.4634146341463428</v>
      </c>
      <c r="W4667">
        <v>58.609756097560975</v>
      </c>
      <c r="X4667">
        <v>176.25188277884951</v>
      </c>
      <c r="Y4667">
        <v>162.68048780487803</v>
      </c>
      <c r="Z4667">
        <v>162.68048780487803</v>
      </c>
      <c r="AA4667">
        <v>30.466320625323178</v>
      </c>
      <c r="AB4667">
        <v>4.7131267068842817</v>
      </c>
      <c r="AC4667">
        <v>-29.508857054307398</v>
      </c>
      <c r="AD4667">
        <v>4</v>
      </c>
      <c r="AE4667">
        <v>0</v>
      </c>
      <c r="AF4667">
        <v>0</v>
      </c>
      <c r="AG4667">
        <v>0</v>
      </c>
      <c r="AH4667">
        <v>7</v>
      </c>
      <c r="AI4667">
        <v>3</v>
      </c>
      <c r="AJ4667">
        <v>0</v>
      </c>
      <c r="AK4667">
        <v>0</v>
      </c>
      <c r="AL4667">
        <v>0</v>
      </c>
      <c r="AM4667">
        <v>0</v>
      </c>
    </row>
    <row r="4668" spans="1:39">
      <c r="A4668">
        <v>16</v>
      </c>
      <c r="B4668">
        <v>102</v>
      </c>
      <c r="C4668">
        <v>2023</v>
      </c>
      <c r="D4668">
        <v>6</v>
      </c>
      <c r="E4668">
        <v>99</v>
      </c>
      <c r="F4668">
        <v>171</v>
      </c>
      <c r="G4668">
        <v>99</v>
      </c>
      <c r="H4668">
        <v>99</v>
      </c>
      <c r="I4668">
        <v>99</v>
      </c>
      <c r="J4668">
        <v>134</v>
      </c>
      <c r="M4668">
        <v>99</v>
      </c>
      <c r="N4668">
        <v>99</v>
      </c>
      <c r="O4668">
        <v>99</v>
      </c>
      <c r="P4668">
        <v>99</v>
      </c>
      <c r="Q4668">
        <v>14</v>
      </c>
      <c r="R4668">
        <v>86</v>
      </c>
      <c r="S4668">
        <v>86</v>
      </c>
      <c r="T4668">
        <v>3.3831628638867048</v>
      </c>
      <c r="U4668">
        <v>3.4326637879825901</v>
      </c>
      <c r="V4668">
        <v>6.825581395348836</v>
      </c>
      <c r="W4668">
        <v>58.5</v>
      </c>
      <c r="X4668">
        <v>170.93401194285573</v>
      </c>
      <c r="Y4668">
        <v>157.77209302325574</v>
      </c>
      <c r="Z4668">
        <v>157.77209302325574</v>
      </c>
      <c r="AA4668">
        <v>28.624926733583077</v>
      </c>
      <c r="AB4668">
        <v>4.3207180712426494</v>
      </c>
      <c r="AC4668">
        <v>-21.274854475649551</v>
      </c>
      <c r="AD4668">
        <v>1</v>
      </c>
      <c r="AE4668">
        <v>0</v>
      </c>
      <c r="AF4668">
        <v>0</v>
      </c>
      <c r="AG4668">
        <v>0</v>
      </c>
      <c r="AH4668">
        <v>3</v>
      </c>
      <c r="AI4668">
        <v>1</v>
      </c>
      <c r="AJ4668">
        <v>0</v>
      </c>
      <c r="AK4668">
        <v>0</v>
      </c>
      <c r="AL4668">
        <v>0</v>
      </c>
      <c r="AM4668">
        <v>0</v>
      </c>
    </row>
    <row r="4669" spans="1:39">
      <c r="A4669">
        <v>16</v>
      </c>
      <c r="B4669">
        <v>103</v>
      </c>
      <c r="C4669">
        <v>2023</v>
      </c>
      <c r="D4669">
        <v>7</v>
      </c>
      <c r="E4669">
        <v>99</v>
      </c>
      <c r="F4669">
        <v>171</v>
      </c>
      <c r="G4669">
        <v>99</v>
      </c>
      <c r="H4669">
        <v>99</v>
      </c>
      <c r="I4669">
        <v>99</v>
      </c>
      <c r="J4669">
        <v>134</v>
      </c>
      <c r="M4669">
        <v>99</v>
      </c>
      <c r="N4669">
        <v>99</v>
      </c>
      <c r="O4669">
        <v>99</v>
      </c>
      <c r="P4669">
        <v>99</v>
      </c>
      <c r="Q4669">
        <v>7</v>
      </c>
      <c r="R4669">
        <v>29</v>
      </c>
      <c r="S4669">
        <v>29</v>
      </c>
      <c r="T4669">
        <v>1.2981199641897945</v>
      </c>
      <c r="U4669">
        <v>1.393655719064361</v>
      </c>
      <c r="V4669">
        <v>5.1034482758620685</v>
      </c>
      <c r="W4669">
        <v>60.758620689655153</v>
      </c>
      <c r="X4669">
        <v>179.40374341539953</v>
      </c>
      <c r="Y4669">
        <v>165.58965517241381</v>
      </c>
      <c r="Z4669">
        <v>165.58965517241381</v>
      </c>
      <c r="AA4669">
        <v>35.985584708013995</v>
      </c>
      <c r="AB4669">
        <v>3.3800140013359257</v>
      </c>
      <c r="AC4669">
        <v>-43.995772967253217</v>
      </c>
      <c r="AD4669">
        <v>1</v>
      </c>
      <c r="AE4669">
        <v>0</v>
      </c>
      <c r="AF4669">
        <v>0</v>
      </c>
      <c r="AG4669">
        <v>0</v>
      </c>
      <c r="AH4669">
        <v>4</v>
      </c>
      <c r="AI4669">
        <v>1</v>
      </c>
      <c r="AJ4669">
        <v>4</v>
      </c>
      <c r="AK4669">
        <v>0</v>
      </c>
      <c r="AL4669">
        <v>0</v>
      </c>
      <c r="AM4669">
        <v>0</v>
      </c>
    </row>
    <row r="4670" spans="1:39">
      <c r="A4670">
        <v>16</v>
      </c>
      <c r="B4670">
        <v>104</v>
      </c>
      <c r="C4670">
        <v>2023</v>
      </c>
      <c r="D4670">
        <v>8</v>
      </c>
      <c r="E4670">
        <v>99</v>
      </c>
      <c r="F4670">
        <v>171</v>
      </c>
      <c r="G4670">
        <v>99</v>
      </c>
      <c r="H4670">
        <v>99</v>
      </c>
      <c r="I4670">
        <v>99</v>
      </c>
      <c r="J4670">
        <v>134</v>
      </c>
      <c r="M4670">
        <v>99</v>
      </c>
      <c r="N4670">
        <v>99</v>
      </c>
      <c r="O4670">
        <v>99</v>
      </c>
      <c r="P4670">
        <v>99</v>
      </c>
      <c r="Q4670">
        <v>10</v>
      </c>
      <c r="R4670">
        <v>84</v>
      </c>
      <c r="S4670">
        <v>84</v>
      </c>
      <c r="T4670">
        <v>3.3994334277620406</v>
      </c>
      <c r="U4670">
        <v>3.584803186997231</v>
      </c>
      <c r="V4670">
        <v>5.7857142857142847</v>
      </c>
      <c r="W4670">
        <v>58.5</v>
      </c>
      <c r="X4670">
        <v>178.86421090646439</v>
      </c>
      <c r="Y4670">
        <v>165.09166666666661</v>
      </c>
      <c r="Z4670">
        <v>165.09166666666661</v>
      </c>
      <c r="AA4670">
        <v>29.178711288545944</v>
      </c>
      <c r="AB4670">
        <v>4.8292264982529618</v>
      </c>
      <c r="AC4670">
        <v>-23.59356356383066</v>
      </c>
      <c r="AD4670">
        <v>5</v>
      </c>
      <c r="AE4670">
        <v>0</v>
      </c>
      <c r="AF4670">
        <v>0</v>
      </c>
      <c r="AG4670">
        <v>0</v>
      </c>
      <c r="AH4670">
        <v>7</v>
      </c>
      <c r="AI4670">
        <v>4</v>
      </c>
      <c r="AJ4670">
        <v>3</v>
      </c>
      <c r="AK4670">
        <v>2</v>
      </c>
      <c r="AL4670">
        <v>1</v>
      </c>
      <c r="AM4670">
        <v>1</v>
      </c>
    </row>
    <row r="4671" spans="1:39">
      <c r="A4671">
        <v>16</v>
      </c>
      <c r="B4671">
        <v>105</v>
      </c>
      <c r="C4671">
        <v>2023</v>
      </c>
      <c r="D4671">
        <v>9</v>
      </c>
      <c r="E4671">
        <v>99</v>
      </c>
      <c r="F4671">
        <v>171</v>
      </c>
      <c r="G4671">
        <v>99</v>
      </c>
      <c r="H4671">
        <v>99</v>
      </c>
      <c r="I4671">
        <v>99</v>
      </c>
      <c r="J4671">
        <v>134</v>
      </c>
      <c r="M4671">
        <v>99</v>
      </c>
      <c r="N4671">
        <v>99</v>
      </c>
      <c r="O4671">
        <v>99</v>
      </c>
      <c r="P4671">
        <v>99</v>
      </c>
      <c r="Q4671">
        <v>16</v>
      </c>
      <c r="R4671">
        <v>101</v>
      </c>
      <c r="S4671">
        <v>101</v>
      </c>
      <c r="T4671">
        <v>3.8623326959847031</v>
      </c>
      <c r="U4671">
        <v>3.9684609026048809</v>
      </c>
      <c r="V4671">
        <v>6.3465346534653477</v>
      </c>
      <c r="W4671">
        <v>59.049504950495056</v>
      </c>
      <c r="X4671">
        <v>172.57221930210355</v>
      </c>
      <c r="Y4671">
        <v>159.28415841584155</v>
      </c>
      <c r="Z4671">
        <v>159.28415841584155</v>
      </c>
      <c r="AA4671">
        <v>30.565390810209887</v>
      </c>
      <c r="AB4671">
        <v>4.4284772378341604</v>
      </c>
      <c r="AC4671">
        <v>-24.845864135277484</v>
      </c>
      <c r="AD4671">
        <v>4</v>
      </c>
      <c r="AE4671">
        <v>0</v>
      </c>
      <c r="AF4671">
        <v>0</v>
      </c>
      <c r="AG4671">
        <v>0</v>
      </c>
      <c r="AH4671">
        <v>6</v>
      </c>
      <c r="AI4671">
        <v>2</v>
      </c>
      <c r="AJ4671">
        <v>5</v>
      </c>
      <c r="AK4671">
        <v>0</v>
      </c>
      <c r="AL4671">
        <v>1</v>
      </c>
      <c r="AM4671">
        <v>1</v>
      </c>
    </row>
    <row r="4672" spans="1:39">
      <c r="A4672">
        <v>16</v>
      </c>
      <c r="B4672">
        <v>106</v>
      </c>
      <c r="C4672">
        <v>2023</v>
      </c>
      <c r="D4672">
        <v>10</v>
      </c>
      <c r="E4672">
        <v>99</v>
      </c>
      <c r="F4672">
        <v>171</v>
      </c>
      <c r="G4672">
        <v>99</v>
      </c>
      <c r="H4672">
        <v>99</v>
      </c>
      <c r="I4672">
        <v>99</v>
      </c>
      <c r="J4672">
        <v>134</v>
      </c>
      <c r="M4672">
        <v>99</v>
      </c>
      <c r="N4672">
        <v>99</v>
      </c>
      <c r="O4672">
        <v>99</v>
      </c>
      <c r="P4672">
        <v>99</v>
      </c>
      <c r="Q4672">
        <v>17</v>
      </c>
      <c r="R4672">
        <v>104</v>
      </c>
      <c r="S4672">
        <v>104</v>
      </c>
      <c r="T4672">
        <v>3.9127163280662152</v>
      </c>
      <c r="U4672">
        <v>4.0470003163642199</v>
      </c>
      <c r="V4672">
        <v>6.8846153846153859</v>
      </c>
      <c r="W4672">
        <v>58.182692307692307</v>
      </c>
      <c r="X4672">
        <v>172.97587298941579</v>
      </c>
      <c r="Y4672">
        <v>159.65673076923079</v>
      </c>
      <c r="Z4672">
        <v>159.65673076923079</v>
      </c>
      <c r="AA4672">
        <v>32.462421364565387</v>
      </c>
      <c r="AB4672">
        <v>5.591484636819386</v>
      </c>
      <c r="AC4672">
        <v>-32.867286839510257</v>
      </c>
      <c r="AD4672">
        <v>5</v>
      </c>
      <c r="AE4672">
        <v>0</v>
      </c>
      <c r="AF4672">
        <v>0</v>
      </c>
      <c r="AG4672">
        <v>1</v>
      </c>
      <c r="AH4672">
        <v>3</v>
      </c>
      <c r="AI4672">
        <v>0</v>
      </c>
      <c r="AJ4672">
        <v>11</v>
      </c>
      <c r="AK4672">
        <v>1</v>
      </c>
      <c r="AL4672">
        <v>0</v>
      </c>
      <c r="AM4672">
        <v>0</v>
      </c>
    </row>
    <row r="4673" spans="1:39">
      <c r="A4673">
        <v>16</v>
      </c>
      <c r="B4673">
        <v>107</v>
      </c>
      <c r="C4673">
        <v>2023</v>
      </c>
      <c r="D4673">
        <v>11</v>
      </c>
      <c r="E4673">
        <v>99</v>
      </c>
      <c r="F4673">
        <v>171</v>
      </c>
      <c r="G4673">
        <v>99</v>
      </c>
      <c r="H4673">
        <v>99</v>
      </c>
      <c r="I4673">
        <v>99</v>
      </c>
      <c r="J4673">
        <v>134</v>
      </c>
      <c r="M4673">
        <v>99</v>
      </c>
      <c r="N4673">
        <v>99</v>
      </c>
      <c r="O4673">
        <v>99</v>
      </c>
      <c r="P4673">
        <v>99</v>
      </c>
      <c r="Q4673">
        <v>14</v>
      </c>
      <c r="R4673">
        <v>122</v>
      </c>
      <c r="S4673">
        <v>122</v>
      </c>
      <c r="T4673">
        <v>5.4708520179372195</v>
      </c>
      <c r="U4673">
        <v>5.699096514309022</v>
      </c>
      <c r="V4673">
        <v>6.3688524590163951</v>
      </c>
      <c r="W4673">
        <v>59</v>
      </c>
      <c r="X4673">
        <v>175.09368950144747</v>
      </c>
      <c r="Y4673">
        <v>161.61147540983603</v>
      </c>
      <c r="Z4673">
        <v>161.61147540983603</v>
      </c>
      <c r="AA4673">
        <v>33.352877814049378</v>
      </c>
      <c r="AB4673">
        <v>4.1607061191384407</v>
      </c>
      <c r="AC4673">
        <v>-28.138597793362912</v>
      </c>
      <c r="AD4673">
        <v>4</v>
      </c>
      <c r="AE4673">
        <v>0</v>
      </c>
      <c r="AF4673">
        <v>0</v>
      </c>
      <c r="AG4673">
        <v>0</v>
      </c>
      <c r="AH4673">
        <v>7</v>
      </c>
      <c r="AI4673">
        <v>3</v>
      </c>
      <c r="AJ4673">
        <v>17</v>
      </c>
      <c r="AK4673">
        <v>0</v>
      </c>
      <c r="AL4673">
        <v>1</v>
      </c>
      <c r="AM4673">
        <v>0</v>
      </c>
    </row>
    <row r="4674" spans="1:39">
      <c r="A4674">
        <v>16</v>
      </c>
      <c r="B4674">
        <v>108</v>
      </c>
      <c r="C4674">
        <v>2023</v>
      </c>
      <c r="D4674">
        <v>12</v>
      </c>
      <c r="E4674">
        <v>99</v>
      </c>
      <c r="F4674">
        <v>171</v>
      </c>
      <c r="G4674">
        <v>99</v>
      </c>
      <c r="H4674">
        <v>99</v>
      </c>
      <c r="I4674">
        <v>99</v>
      </c>
      <c r="J4674">
        <v>134</v>
      </c>
      <c r="M4674">
        <v>99</v>
      </c>
      <c r="N4674">
        <v>99</v>
      </c>
      <c r="O4674">
        <v>99</v>
      </c>
      <c r="P4674">
        <v>99</v>
      </c>
      <c r="Q4674">
        <v>10</v>
      </c>
      <c r="R4674">
        <v>59</v>
      </c>
      <c r="S4674">
        <v>59</v>
      </c>
      <c r="T4674">
        <v>2.5289327046720955</v>
      </c>
      <c r="U4674">
        <v>2.7733220935205898</v>
      </c>
      <c r="V4674">
        <v>5.0508474576271185</v>
      </c>
      <c r="W4674">
        <v>59.542372881355931</v>
      </c>
      <c r="X4674">
        <v>180.27067227353689</v>
      </c>
      <c r="Y4674">
        <v>166.3898305084746</v>
      </c>
      <c r="Z4674">
        <v>166.3898305084746</v>
      </c>
      <c r="AA4674">
        <v>32.610919949784957</v>
      </c>
      <c r="AB4674">
        <v>4.0934922884008094</v>
      </c>
      <c r="AC4674">
        <v>-23.615544819454673</v>
      </c>
      <c r="AD4674">
        <v>2</v>
      </c>
      <c r="AE4674">
        <v>0</v>
      </c>
      <c r="AF4674">
        <v>0</v>
      </c>
      <c r="AG4674">
        <v>0</v>
      </c>
      <c r="AH4674">
        <v>1</v>
      </c>
      <c r="AI4674">
        <v>2</v>
      </c>
      <c r="AJ4674">
        <v>2</v>
      </c>
      <c r="AK4674">
        <v>1</v>
      </c>
      <c r="AL4674">
        <v>0</v>
      </c>
      <c r="AM4674">
        <v>0</v>
      </c>
    </row>
    <row r="4675" spans="1:39">
      <c r="A4675">
        <v>16</v>
      </c>
      <c r="B4675">
        <v>109</v>
      </c>
      <c r="C4675">
        <v>2023</v>
      </c>
      <c r="D4675">
        <v>1</v>
      </c>
      <c r="E4675">
        <v>99</v>
      </c>
      <c r="F4675">
        <v>171</v>
      </c>
      <c r="G4675">
        <v>99</v>
      </c>
      <c r="H4675">
        <v>99</v>
      </c>
      <c r="I4675">
        <v>99</v>
      </c>
      <c r="J4675">
        <v>141</v>
      </c>
      <c r="M4675">
        <v>99</v>
      </c>
      <c r="N4675">
        <v>99</v>
      </c>
      <c r="O4675">
        <v>99</v>
      </c>
      <c r="P4675">
        <v>99</v>
      </c>
      <c r="Q4675">
        <v>1</v>
      </c>
      <c r="R4675">
        <v>3</v>
      </c>
      <c r="S4675">
        <v>3</v>
      </c>
      <c r="T4675">
        <v>0.12254901960784312</v>
      </c>
      <c r="U4675">
        <v>0.10994086612585303</v>
      </c>
      <c r="V4675">
        <v>4.6666666666666679</v>
      </c>
      <c r="W4675">
        <v>60.33333333333335</v>
      </c>
      <c r="X4675">
        <v>152.58215962441307</v>
      </c>
      <c r="Y4675">
        <v>140.83333333333337</v>
      </c>
      <c r="Z4675">
        <v>140.83333333333337</v>
      </c>
      <c r="AA4675">
        <v>3.4836124290101593</v>
      </c>
      <c r="AB4675">
        <v>1.2472191289245664</v>
      </c>
      <c r="AC4675">
        <v>-99.991170771976883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</row>
    <row r="4676" spans="1:39">
      <c r="A4676">
        <v>16</v>
      </c>
      <c r="B4676">
        <v>110</v>
      </c>
      <c r="C4676">
        <v>2023</v>
      </c>
      <c r="D4676">
        <v>2</v>
      </c>
      <c r="E4676">
        <v>99</v>
      </c>
      <c r="F4676">
        <v>171</v>
      </c>
      <c r="G4676">
        <v>99</v>
      </c>
      <c r="H4676">
        <v>99</v>
      </c>
      <c r="I4676">
        <v>99</v>
      </c>
      <c r="J4676">
        <v>141</v>
      </c>
      <c r="M4676">
        <v>99</v>
      </c>
      <c r="N4676">
        <v>99</v>
      </c>
      <c r="O4676">
        <v>99</v>
      </c>
      <c r="P4676">
        <v>99</v>
      </c>
      <c r="Q4676">
        <v>2</v>
      </c>
      <c r="R4676">
        <v>4</v>
      </c>
      <c r="S4676">
        <v>4</v>
      </c>
      <c r="T4676">
        <v>0.15438054805094564</v>
      </c>
      <c r="U4676">
        <v>0.13524044141675681</v>
      </c>
      <c r="V4676">
        <v>6.25</v>
      </c>
      <c r="W4676">
        <v>57.75</v>
      </c>
      <c r="X4676">
        <v>145.72047670639219</v>
      </c>
      <c r="Y4676">
        <v>134.5</v>
      </c>
      <c r="Z4676">
        <v>134.5</v>
      </c>
      <c r="AA4676">
        <v>3.3458930048642777</v>
      </c>
      <c r="AB4676">
        <v>4.1457809879442502</v>
      </c>
      <c r="AC4676">
        <v>-26.673703512122845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1</v>
      </c>
      <c r="AK4676">
        <v>0</v>
      </c>
      <c r="AL4676">
        <v>1</v>
      </c>
      <c r="AM4676">
        <v>0</v>
      </c>
    </row>
    <row r="4677" spans="1:39">
      <c r="A4677">
        <v>16</v>
      </c>
      <c r="B4677">
        <v>111</v>
      </c>
      <c r="C4677">
        <v>2023</v>
      </c>
      <c r="D4677">
        <v>3</v>
      </c>
      <c r="E4677">
        <v>99</v>
      </c>
      <c r="F4677">
        <v>171</v>
      </c>
      <c r="G4677">
        <v>99</v>
      </c>
      <c r="H4677">
        <v>99</v>
      </c>
      <c r="I4677">
        <v>99</v>
      </c>
      <c r="J4677">
        <v>141</v>
      </c>
      <c r="M4677">
        <v>99</v>
      </c>
      <c r="N4677">
        <v>99</v>
      </c>
      <c r="O4677">
        <v>99</v>
      </c>
      <c r="P4677">
        <v>99</v>
      </c>
      <c r="Q4677">
        <v>3</v>
      </c>
      <c r="R4677">
        <v>3</v>
      </c>
      <c r="S4677">
        <v>3</v>
      </c>
      <c r="T4677">
        <v>0.10373443983402487</v>
      </c>
      <c r="U4677">
        <v>9.0320624784077985E-2</v>
      </c>
      <c r="V4677">
        <v>12</v>
      </c>
      <c r="W4677">
        <v>54.66666666666665</v>
      </c>
      <c r="X4677">
        <v>145.68436258577103</v>
      </c>
      <c r="Y4677">
        <v>134.4666666666667</v>
      </c>
      <c r="Z4677">
        <v>134.4666666666667</v>
      </c>
      <c r="AA4677">
        <v>3.1457201966415465</v>
      </c>
      <c r="AB4677">
        <v>0.94280904158227774</v>
      </c>
      <c r="AC4677">
        <v>-3.7463958276747991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1</v>
      </c>
      <c r="AM4677">
        <v>1</v>
      </c>
    </row>
    <row r="4678" spans="1:39">
      <c r="A4678">
        <v>16</v>
      </c>
      <c r="B4678">
        <v>112</v>
      </c>
      <c r="C4678">
        <v>2023</v>
      </c>
      <c r="D4678">
        <v>4</v>
      </c>
      <c r="E4678">
        <v>99</v>
      </c>
      <c r="F4678">
        <v>171</v>
      </c>
      <c r="G4678">
        <v>99</v>
      </c>
      <c r="H4678">
        <v>99</v>
      </c>
      <c r="I4678">
        <v>99</v>
      </c>
      <c r="J4678">
        <v>141</v>
      </c>
      <c r="M4678">
        <v>99</v>
      </c>
      <c r="N4678">
        <v>99</v>
      </c>
      <c r="O4678">
        <v>99</v>
      </c>
      <c r="P4678">
        <v>99</v>
      </c>
      <c r="Q4678">
        <v>1</v>
      </c>
      <c r="R4678">
        <v>1</v>
      </c>
      <c r="S4678">
        <v>1</v>
      </c>
      <c r="T4678">
        <v>4.1963911036508601E-2</v>
      </c>
      <c r="U4678">
        <v>4.1406385784829927E-2</v>
      </c>
      <c r="V4678">
        <v>11</v>
      </c>
      <c r="W4678">
        <v>54</v>
      </c>
      <c r="X4678">
        <v>166.73889490790901</v>
      </c>
      <c r="Y4678">
        <v>153.9</v>
      </c>
      <c r="Z4678">
        <v>153.9</v>
      </c>
      <c r="AA4678">
        <v>0</v>
      </c>
      <c r="AB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</row>
    <row r="4679" spans="1:39">
      <c r="A4679">
        <v>16</v>
      </c>
      <c r="B4679">
        <v>113</v>
      </c>
      <c r="C4679">
        <v>2023</v>
      </c>
      <c r="D4679">
        <v>5</v>
      </c>
      <c r="E4679">
        <v>99</v>
      </c>
      <c r="F4679">
        <v>171</v>
      </c>
      <c r="G4679">
        <v>99</v>
      </c>
      <c r="H4679">
        <v>99</v>
      </c>
      <c r="I4679">
        <v>99</v>
      </c>
      <c r="J4679">
        <v>141</v>
      </c>
      <c r="M4679">
        <v>99</v>
      </c>
      <c r="N4679">
        <v>99</v>
      </c>
      <c r="O4679">
        <v>99</v>
      </c>
      <c r="P4679">
        <v>99</v>
      </c>
      <c r="R4679">
        <v>0</v>
      </c>
    </row>
    <row r="4680" spans="1:39">
      <c r="A4680">
        <v>16</v>
      </c>
      <c r="B4680">
        <v>114</v>
      </c>
      <c r="C4680">
        <v>2023</v>
      </c>
      <c r="D4680">
        <v>6</v>
      </c>
      <c r="E4680">
        <v>99</v>
      </c>
      <c r="F4680">
        <v>171</v>
      </c>
      <c r="G4680">
        <v>99</v>
      </c>
      <c r="H4680">
        <v>99</v>
      </c>
      <c r="I4680">
        <v>99</v>
      </c>
      <c r="J4680">
        <v>141</v>
      </c>
      <c r="M4680">
        <v>99</v>
      </c>
      <c r="N4680">
        <v>99</v>
      </c>
      <c r="O4680">
        <v>99</v>
      </c>
      <c r="P4680">
        <v>99</v>
      </c>
      <c r="Q4680">
        <v>2</v>
      </c>
      <c r="R4680">
        <v>4</v>
      </c>
      <c r="S4680">
        <v>4</v>
      </c>
      <c r="T4680">
        <v>0.15735641227380021</v>
      </c>
      <c r="U4680">
        <v>0.13942255634836867</v>
      </c>
      <c r="V4680">
        <v>13.25</v>
      </c>
      <c r="W4680">
        <v>56.5</v>
      </c>
      <c r="X4680">
        <v>149.2686890574214</v>
      </c>
      <c r="Y4680">
        <v>137.77500000000001</v>
      </c>
      <c r="Z4680">
        <v>137.77500000000001</v>
      </c>
      <c r="AA4680">
        <v>8.9161020070432553</v>
      </c>
      <c r="AB4680">
        <v>2.0615528128088303</v>
      </c>
      <c r="AC4680">
        <v>-25.637865786657912</v>
      </c>
      <c r="AD4680">
        <v>2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3</v>
      </c>
      <c r="AM4680">
        <v>0</v>
      </c>
    </row>
    <row r="4681" spans="1:39">
      <c r="A4681">
        <v>16</v>
      </c>
      <c r="B4681">
        <v>115</v>
      </c>
      <c r="C4681">
        <v>2023</v>
      </c>
      <c r="D4681">
        <v>7</v>
      </c>
      <c r="E4681">
        <v>99</v>
      </c>
      <c r="F4681">
        <v>171</v>
      </c>
      <c r="G4681">
        <v>99</v>
      </c>
      <c r="H4681">
        <v>99</v>
      </c>
      <c r="I4681">
        <v>99</v>
      </c>
      <c r="J4681">
        <v>141</v>
      </c>
      <c r="M4681">
        <v>99</v>
      </c>
      <c r="N4681">
        <v>99</v>
      </c>
      <c r="O4681">
        <v>99</v>
      </c>
      <c r="P4681">
        <v>99</v>
      </c>
      <c r="Q4681">
        <v>2</v>
      </c>
      <c r="R4681">
        <v>4</v>
      </c>
      <c r="S4681">
        <v>4</v>
      </c>
      <c r="T4681">
        <v>0.17905102954341984</v>
      </c>
      <c r="U4681">
        <v>0.15181302068731747</v>
      </c>
      <c r="V4681">
        <v>3.5</v>
      </c>
      <c r="W4681">
        <v>61.25</v>
      </c>
      <c r="X4681">
        <v>141.68472372697724</v>
      </c>
      <c r="Y4681">
        <v>130.77500000000001</v>
      </c>
      <c r="Z4681">
        <v>130.77500000000001</v>
      </c>
      <c r="AA4681">
        <v>23.20596636643252</v>
      </c>
      <c r="AB4681">
        <v>1.4790199457749036</v>
      </c>
      <c r="AC4681">
        <v>-0.71018408399576749</v>
      </c>
      <c r="AD4681">
        <v>0</v>
      </c>
      <c r="AE4681">
        <v>0</v>
      </c>
      <c r="AF4681">
        <v>0</v>
      </c>
      <c r="AG4681">
        <v>0</v>
      </c>
      <c r="AH4681">
        <v>1</v>
      </c>
      <c r="AI4681">
        <v>0</v>
      </c>
      <c r="AJ4681">
        <v>0</v>
      </c>
      <c r="AK4681">
        <v>0</v>
      </c>
      <c r="AL4681">
        <v>2</v>
      </c>
      <c r="AM4681">
        <v>0</v>
      </c>
    </row>
    <row r="4682" spans="1:39">
      <c r="A4682">
        <v>16</v>
      </c>
      <c r="B4682">
        <v>116</v>
      </c>
      <c r="C4682">
        <v>2023</v>
      </c>
      <c r="D4682">
        <v>8</v>
      </c>
      <c r="E4682">
        <v>99</v>
      </c>
      <c r="F4682">
        <v>171</v>
      </c>
      <c r="G4682">
        <v>99</v>
      </c>
      <c r="H4682">
        <v>99</v>
      </c>
      <c r="I4682">
        <v>99</v>
      </c>
      <c r="J4682">
        <v>141</v>
      </c>
      <c r="M4682">
        <v>99</v>
      </c>
      <c r="N4682">
        <v>99</v>
      </c>
      <c r="O4682">
        <v>99</v>
      </c>
      <c r="P4682">
        <v>99</v>
      </c>
      <c r="Q4682">
        <v>4</v>
      </c>
      <c r="R4682">
        <v>6</v>
      </c>
      <c r="S4682">
        <v>6</v>
      </c>
      <c r="T4682">
        <v>0.24281667341157423</v>
      </c>
      <c r="U4682">
        <v>0.18327663993171447</v>
      </c>
      <c r="V4682">
        <v>6.6666666666666687</v>
      </c>
      <c r="W4682">
        <v>48.833333333333343</v>
      </c>
      <c r="X4682">
        <v>128.02455760202238</v>
      </c>
      <c r="Y4682">
        <v>118.1666666666667</v>
      </c>
      <c r="Z4682">
        <v>118.1666666666667</v>
      </c>
      <c r="AA4682">
        <v>25.952049801294859</v>
      </c>
      <c r="AB4682">
        <v>7.4030774381709215</v>
      </c>
      <c r="AC4682">
        <v>37.004258545440251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1</v>
      </c>
      <c r="AK4682">
        <v>0</v>
      </c>
      <c r="AL4682">
        <v>0</v>
      </c>
      <c r="AM4682">
        <v>0</v>
      </c>
    </row>
    <row r="4683" spans="1:39">
      <c r="A4683">
        <v>16</v>
      </c>
      <c r="B4683">
        <v>117</v>
      </c>
      <c r="C4683">
        <v>2023</v>
      </c>
      <c r="D4683">
        <v>9</v>
      </c>
      <c r="E4683">
        <v>99</v>
      </c>
      <c r="F4683">
        <v>171</v>
      </c>
      <c r="G4683">
        <v>99</v>
      </c>
      <c r="H4683">
        <v>99</v>
      </c>
      <c r="I4683">
        <v>99</v>
      </c>
      <c r="J4683">
        <v>141</v>
      </c>
      <c r="M4683">
        <v>99</v>
      </c>
      <c r="N4683">
        <v>99</v>
      </c>
      <c r="O4683">
        <v>99</v>
      </c>
      <c r="P4683">
        <v>99</v>
      </c>
      <c r="Q4683">
        <v>1</v>
      </c>
      <c r="R4683">
        <v>11</v>
      </c>
      <c r="S4683">
        <v>11</v>
      </c>
      <c r="T4683">
        <v>0.42065009560229449</v>
      </c>
      <c r="U4683">
        <v>0.36974372016599366</v>
      </c>
      <c r="V4683">
        <v>14</v>
      </c>
      <c r="W4683">
        <v>57.36363636363636</v>
      </c>
      <c r="X4683">
        <v>147.63124199743925</v>
      </c>
      <c r="Y4683">
        <v>136.26363636363638</v>
      </c>
      <c r="Z4683">
        <v>136.26363636363638</v>
      </c>
      <c r="AA4683">
        <v>5.9740762279080748</v>
      </c>
      <c r="AB4683">
        <v>0.97912087402417902</v>
      </c>
      <c r="AC4683">
        <v>-12.82901783645168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9</v>
      </c>
      <c r="AK4683">
        <v>0</v>
      </c>
      <c r="AL4683">
        <v>0</v>
      </c>
      <c r="AM4683">
        <v>1</v>
      </c>
    </row>
    <row r="4684" spans="1:39">
      <c r="A4684">
        <v>16</v>
      </c>
      <c r="B4684">
        <v>118</v>
      </c>
      <c r="C4684">
        <v>2023</v>
      </c>
      <c r="D4684">
        <v>10</v>
      </c>
      <c r="E4684">
        <v>99</v>
      </c>
      <c r="F4684">
        <v>171</v>
      </c>
      <c r="G4684">
        <v>99</v>
      </c>
      <c r="H4684">
        <v>99</v>
      </c>
      <c r="I4684">
        <v>99</v>
      </c>
      <c r="J4684">
        <v>141</v>
      </c>
      <c r="M4684">
        <v>99</v>
      </c>
      <c r="N4684">
        <v>99</v>
      </c>
      <c r="O4684">
        <v>99</v>
      </c>
      <c r="P4684">
        <v>99</v>
      </c>
      <c r="Q4684">
        <v>3</v>
      </c>
      <c r="R4684">
        <v>13</v>
      </c>
      <c r="S4684">
        <v>13</v>
      </c>
      <c r="T4684">
        <v>0.4890895410082769</v>
      </c>
      <c r="U4684">
        <v>0.43808401249273071</v>
      </c>
      <c r="V4684">
        <v>9.8461538461538431</v>
      </c>
      <c r="W4684">
        <v>57.307692307692307</v>
      </c>
      <c r="X4684">
        <v>149.79581631802651</v>
      </c>
      <c r="Y4684">
        <v>138.26153846153852</v>
      </c>
      <c r="Z4684">
        <v>138.26153846153852</v>
      </c>
      <c r="AA4684">
        <v>9.305047303772124</v>
      </c>
      <c r="AB4684">
        <v>3.8905134204313527</v>
      </c>
      <c r="AC4684">
        <v>-14.968849831328153</v>
      </c>
      <c r="AD4684">
        <v>0</v>
      </c>
      <c r="AE4684">
        <v>0</v>
      </c>
      <c r="AF4684">
        <v>0</v>
      </c>
      <c r="AG4684">
        <v>1</v>
      </c>
      <c r="AH4684">
        <v>1</v>
      </c>
      <c r="AI4684">
        <v>0</v>
      </c>
      <c r="AJ4684">
        <v>3</v>
      </c>
      <c r="AK4684">
        <v>0</v>
      </c>
      <c r="AL4684">
        <v>0</v>
      </c>
      <c r="AM4684">
        <v>0</v>
      </c>
    </row>
    <row r="4685" spans="1:39">
      <c r="A4685">
        <v>16</v>
      </c>
      <c r="B4685">
        <v>119</v>
      </c>
      <c r="C4685">
        <v>2023</v>
      </c>
      <c r="D4685">
        <v>11</v>
      </c>
      <c r="E4685">
        <v>99</v>
      </c>
      <c r="F4685">
        <v>171</v>
      </c>
      <c r="G4685">
        <v>99</v>
      </c>
      <c r="H4685">
        <v>99</v>
      </c>
      <c r="I4685">
        <v>99</v>
      </c>
      <c r="J4685">
        <v>141</v>
      </c>
      <c r="M4685">
        <v>99</v>
      </c>
      <c r="N4685">
        <v>99</v>
      </c>
      <c r="O4685">
        <v>99</v>
      </c>
      <c r="P4685">
        <v>99</v>
      </c>
      <c r="Q4685">
        <v>3</v>
      </c>
      <c r="R4685">
        <v>3</v>
      </c>
      <c r="S4685">
        <v>3</v>
      </c>
      <c r="T4685">
        <v>0.13452914798206278</v>
      </c>
      <c r="U4685">
        <v>0.13284768966132229</v>
      </c>
      <c r="V4685">
        <v>7.3333333333333313</v>
      </c>
      <c r="W4685">
        <v>55.33333333333335</v>
      </c>
      <c r="X4685">
        <v>165.9804983748646</v>
      </c>
      <c r="Y4685">
        <v>153.20000000000005</v>
      </c>
      <c r="Z4685">
        <v>153.20000000000005</v>
      </c>
      <c r="AA4685">
        <v>19.430388570484077</v>
      </c>
      <c r="AB4685">
        <v>4.7842333648024198</v>
      </c>
      <c r="AC4685">
        <v>98.573378980032786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1</v>
      </c>
      <c r="AK4685">
        <v>0</v>
      </c>
      <c r="AL4685">
        <v>0</v>
      </c>
      <c r="AM4685">
        <v>0</v>
      </c>
    </row>
    <row r="4686" spans="1:39">
      <c r="A4686">
        <v>16</v>
      </c>
      <c r="B4686">
        <v>120</v>
      </c>
      <c r="C4686">
        <v>2023</v>
      </c>
      <c r="D4686">
        <v>12</v>
      </c>
      <c r="E4686">
        <v>99</v>
      </c>
      <c r="F4686">
        <v>171</v>
      </c>
      <c r="G4686">
        <v>99</v>
      </c>
      <c r="H4686">
        <v>99</v>
      </c>
      <c r="I4686">
        <v>99</v>
      </c>
      <c r="J4686">
        <v>141</v>
      </c>
      <c r="M4686">
        <v>99</v>
      </c>
      <c r="N4686">
        <v>99</v>
      </c>
      <c r="O4686">
        <v>99</v>
      </c>
      <c r="P4686">
        <v>99</v>
      </c>
      <c r="Q4686">
        <v>3</v>
      </c>
      <c r="R4686">
        <v>4</v>
      </c>
      <c r="S4686">
        <v>4</v>
      </c>
      <c r="T4686">
        <v>0.17145306472353197</v>
      </c>
      <c r="U4686">
        <v>0.14998030961088743</v>
      </c>
      <c r="V4686">
        <v>0</v>
      </c>
      <c r="W4686">
        <v>60.5</v>
      </c>
      <c r="X4686">
        <v>143.79739978331523</v>
      </c>
      <c r="Y4686">
        <v>132.72499999999999</v>
      </c>
      <c r="Z4686">
        <v>132.72499999999999</v>
      </c>
      <c r="AA4686">
        <v>2.1335123622798671</v>
      </c>
      <c r="AB4686">
        <v>0.5</v>
      </c>
      <c r="AC4686">
        <v>48.042843253373135</v>
      </c>
      <c r="AD4686">
        <v>0</v>
      </c>
      <c r="AE4686">
        <v>0</v>
      </c>
      <c r="AF4686">
        <v>0</v>
      </c>
      <c r="AG4686">
        <v>0</v>
      </c>
      <c r="AH4686">
        <v>1</v>
      </c>
      <c r="AI4686">
        <v>0</v>
      </c>
      <c r="AJ4686">
        <v>1</v>
      </c>
      <c r="AK4686">
        <v>0</v>
      </c>
      <c r="AL4686">
        <v>1</v>
      </c>
      <c r="AM4686">
        <v>0</v>
      </c>
    </row>
    <row r="4687" spans="1:39">
      <c r="A4687">
        <v>16</v>
      </c>
      <c r="B4687">
        <v>121</v>
      </c>
      <c r="C4687">
        <v>2023</v>
      </c>
      <c r="D4687">
        <v>1</v>
      </c>
      <c r="E4687">
        <v>99</v>
      </c>
      <c r="F4687">
        <v>171</v>
      </c>
      <c r="G4687">
        <v>99</v>
      </c>
      <c r="H4687">
        <v>99</v>
      </c>
      <c r="I4687">
        <v>99</v>
      </c>
      <c r="J4687">
        <v>143</v>
      </c>
      <c r="M4687">
        <v>99</v>
      </c>
      <c r="N4687">
        <v>99</v>
      </c>
      <c r="O4687">
        <v>99</v>
      </c>
      <c r="P4687">
        <v>99</v>
      </c>
      <c r="Q4687">
        <v>3</v>
      </c>
      <c r="R4687">
        <v>3</v>
      </c>
      <c r="S4687">
        <v>3</v>
      </c>
      <c r="T4687">
        <v>0.12254901960784312</v>
      </c>
      <c r="U4687">
        <v>0.10580344654857238</v>
      </c>
      <c r="V4687">
        <v>4.6666666666666679</v>
      </c>
      <c r="W4687">
        <v>63</v>
      </c>
      <c r="X4687">
        <v>146.84001444564822</v>
      </c>
      <c r="Y4687">
        <v>135.5333333333333</v>
      </c>
      <c r="Z4687">
        <v>135.5333333333333</v>
      </c>
      <c r="AA4687">
        <v>33.791649198515863</v>
      </c>
      <c r="AB4687">
        <v>2.8284271247461903</v>
      </c>
      <c r="AC4687">
        <v>-98.90781100305793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</row>
    <row r="4688" spans="1:39">
      <c r="A4688">
        <v>16</v>
      </c>
      <c r="B4688">
        <v>122</v>
      </c>
      <c r="C4688">
        <v>2023</v>
      </c>
      <c r="D4688">
        <v>2</v>
      </c>
      <c r="E4688">
        <v>99</v>
      </c>
      <c r="F4688">
        <v>171</v>
      </c>
      <c r="G4688">
        <v>99</v>
      </c>
      <c r="H4688">
        <v>99</v>
      </c>
      <c r="I4688">
        <v>99</v>
      </c>
      <c r="J4688">
        <v>143</v>
      </c>
      <c r="M4688">
        <v>99</v>
      </c>
      <c r="N4688">
        <v>99</v>
      </c>
      <c r="O4688">
        <v>99</v>
      </c>
      <c r="P4688">
        <v>99</v>
      </c>
      <c r="Q4688">
        <v>3</v>
      </c>
      <c r="R4688">
        <v>4</v>
      </c>
      <c r="S4688">
        <v>4</v>
      </c>
      <c r="T4688">
        <v>0.15438054805094564</v>
      </c>
      <c r="U4688">
        <v>0.15022246801236774</v>
      </c>
      <c r="V4688">
        <v>3.5</v>
      </c>
      <c r="W4688">
        <v>62</v>
      </c>
      <c r="X4688">
        <v>161.86348862405205</v>
      </c>
      <c r="Y4688">
        <v>149.40000000000003</v>
      </c>
      <c r="Z4688">
        <v>149.40000000000003</v>
      </c>
      <c r="AA4688">
        <v>15.007498125936625</v>
      </c>
      <c r="AB4688">
        <v>3.6742346141747673</v>
      </c>
      <c r="AC4688">
        <v>-94.258237754673061</v>
      </c>
      <c r="AD4688">
        <v>1</v>
      </c>
      <c r="AE4688">
        <v>0</v>
      </c>
      <c r="AF4688">
        <v>0</v>
      </c>
      <c r="AG4688">
        <v>1</v>
      </c>
      <c r="AH4688">
        <v>2</v>
      </c>
      <c r="AI4688">
        <v>0</v>
      </c>
      <c r="AJ4688">
        <v>0</v>
      </c>
      <c r="AK4688">
        <v>0</v>
      </c>
      <c r="AL4688">
        <v>0</v>
      </c>
      <c r="AM4688">
        <v>0</v>
      </c>
    </row>
    <row r="4689" spans="1:39">
      <c r="A4689">
        <v>16</v>
      </c>
      <c r="B4689">
        <v>123</v>
      </c>
      <c r="C4689">
        <v>2023</v>
      </c>
      <c r="D4689">
        <v>3</v>
      </c>
      <c r="E4689">
        <v>99</v>
      </c>
      <c r="F4689">
        <v>171</v>
      </c>
      <c r="G4689">
        <v>99</v>
      </c>
      <c r="H4689">
        <v>99</v>
      </c>
      <c r="I4689">
        <v>99</v>
      </c>
      <c r="J4689">
        <v>143</v>
      </c>
      <c r="M4689">
        <v>99</v>
      </c>
      <c r="N4689">
        <v>99</v>
      </c>
      <c r="O4689">
        <v>99</v>
      </c>
      <c r="P4689">
        <v>99</v>
      </c>
      <c r="Q4689">
        <v>4</v>
      </c>
      <c r="R4689">
        <v>13</v>
      </c>
      <c r="S4689">
        <v>13</v>
      </c>
      <c r="T4689">
        <v>0.44951590594744129</v>
      </c>
      <c r="U4689">
        <v>0.43839311682504889</v>
      </c>
      <c r="V4689">
        <v>9.1538461538461569</v>
      </c>
      <c r="W4689">
        <v>55.076923076923087</v>
      </c>
      <c r="X4689">
        <v>163.18026502208517</v>
      </c>
      <c r="Y4689">
        <v>150.61538461538464</v>
      </c>
      <c r="Z4689">
        <v>150.61538461538464</v>
      </c>
      <c r="AA4689">
        <v>21.403265248872753</v>
      </c>
      <c r="AB4689">
        <v>6.2691127879412498</v>
      </c>
      <c r="AC4689">
        <v>-5.2177749010093688</v>
      </c>
      <c r="AD4689">
        <v>1</v>
      </c>
      <c r="AE4689">
        <v>0</v>
      </c>
      <c r="AF4689">
        <v>0</v>
      </c>
      <c r="AG4689">
        <v>0</v>
      </c>
      <c r="AH4689">
        <v>1</v>
      </c>
      <c r="AI4689">
        <v>0</v>
      </c>
      <c r="AJ4689">
        <v>0</v>
      </c>
      <c r="AK4689">
        <v>0</v>
      </c>
      <c r="AL4689">
        <v>0</v>
      </c>
      <c r="AM4689">
        <v>0</v>
      </c>
    </row>
    <row r="4690" spans="1:39">
      <c r="A4690">
        <v>16</v>
      </c>
      <c r="B4690">
        <v>124</v>
      </c>
      <c r="C4690">
        <v>2023</v>
      </c>
      <c r="D4690">
        <v>4</v>
      </c>
      <c r="E4690">
        <v>99</v>
      </c>
      <c r="F4690">
        <v>171</v>
      </c>
      <c r="G4690">
        <v>99</v>
      </c>
      <c r="H4690">
        <v>99</v>
      </c>
      <c r="I4690">
        <v>99</v>
      </c>
      <c r="J4690">
        <v>143</v>
      </c>
      <c r="M4690">
        <v>99</v>
      </c>
      <c r="N4690">
        <v>99</v>
      </c>
      <c r="O4690">
        <v>99</v>
      </c>
      <c r="P4690">
        <v>99</v>
      </c>
      <c r="Q4690">
        <v>1</v>
      </c>
      <c r="R4690">
        <v>5</v>
      </c>
      <c r="S4690">
        <v>5</v>
      </c>
      <c r="T4690">
        <v>0.209819555182543</v>
      </c>
      <c r="U4690">
        <v>0.13710652498992421</v>
      </c>
      <c r="V4690">
        <v>2.8</v>
      </c>
      <c r="W4690">
        <v>62</v>
      </c>
      <c r="X4690">
        <v>110.42253521126761</v>
      </c>
      <c r="Y4690">
        <v>101.92</v>
      </c>
      <c r="Z4690">
        <v>101.92</v>
      </c>
      <c r="AA4690">
        <v>18.174641674597076</v>
      </c>
      <c r="AB4690">
        <v>2.2803508501982757</v>
      </c>
      <c r="AC4690">
        <v>41.742511367417727</v>
      </c>
      <c r="AD4690">
        <v>2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</row>
    <row r="4691" spans="1:39">
      <c r="A4691">
        <v>16</v>
      </c>
      <c r="B4691">
        <v>125</v>
      </c>
      <c r="C4691">
        <v>2023</v>
      </c>
      <c r="D4691">
        <v>5</v>
      </c>
      <c r="E4691">
        <v>99</v>
      </c>
      <c r="F4691">
        <v>171</v>
      </c>
      <c r="G4691">
        <v>99</v>
      </c>
      <c r="H4691">
        <v>99</v>
      </c>
      <c r="I4691">
        <v>99</v>
      </c>
      <c r="J4691">
        <v>143</v>
      </c>
      <c r="M4691">
        <v>99</v>
      </c>
      <c r="N4691">
        <v>99</v>
      </c>
      <c r="O4691">
        <v>99</v>
      </c>
      <c r="P4691">
        <v>99</v>
      </c>
      <c r="Q4691">
        <v>2</v>
      </c>
      <c r="R4691">
        <v>2</v>
      </c>
      <c r="S4691">
        <v>2</v>
      </c>
      <c r="T4691">
        <v>7.5958982149639184E-2</v>
      </c>
      <c r="U4691">
        <v>7.521645048299605E-2</v>
      </c>
      <c r="V4691">
        <v>11</v>
      </c>
      <c r="W4691">
        <v>52.5</v>
      </c>
      <c r="X4691">
        <v>165.43878656554713</v>
      </c>
      <c r="Y4691">
        <v>152.69999999999999</v>
      </c>
      <c r="Z4691">
        <v>152.69999999999999</v>
      </c>
      <c r="AA4691">
        <v>20.800000000000075</v>
      </c>
      <c r="AB4691">
        <v>3.5</v>
      </c>
      <c r="AC4691">
        <v>-99.999999999997385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</row>
    <row r="4692" spans="1:39">
      <c r="A4692">
        <v>16</v>
      </c>
      <c r="B4692">
        <v>126</v>
      </c>
      <c r="C4692">
        <v>2023</v>
      </c>
      <c r="D4692">
        <v>6</v>
      </c>
      <c r="E4692">
        <v>99</v>
      </c>
      <c r="F4692">
        <v>171</v>
      </c>
      <c r="G4692">
        <v>99</v>
      </c>
      <c r="H4692">
        <v>99</v>
      </c>
      <c r="I4692">
        <v>99</v>
      </c>
      <c r="J4692">
        <v>143</v>
      </c>
      <c r="M4692">
        <v>99</v>
      </c>
      <c r="N4692">
        <v>99</v>
      </c>
      <c r="O4692">
        <v>99</v>
      </c>
      <c r="P4692">
        <v>99</v>
      </c>
      <c r="Q4692">
        <v>3</v>
      </c>
      <c r="R4692">
        <v>7</v>
      </c>
      <c r="S4692">
        <v>7</v>
      </c>
      <c r="T4692">
        <v>0.27537372147915035</v>
      </c>
      <c r="U4692">
        <v>0.22994222730000419</v>
      </c>
      <c r="V4692">
        <v>1.5714285714285712</v>
      </c>
      <c r="W4692">
        <v>62</v>
      </c>
      <c r="X4692">
        <v>140.67481813960688</v>
      </c>
      <c r="Y4692">
        <v>129.84285714285713</v>
      </c>
      <c r="Z4692">
        <v>129.84285714285713</v>
      </c>
      <c r="AA4692">
        <v>18.080364814813375</v>
      </c>
      <c r="AB4692">
        <v>4.0355562548072959</v>
      </c>
      <c r="AC4692">
        <v>-88.379780762464719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1</v>
      </c>
      <c r="AJ4692">
        <v>0</v>
      </c>
      <c r="AK4692">
        <v>0</v>
      </c>
      <c r="AL4692">
        <v>1</v>
      </c>
      <c r="AM4692">
        <v>0</v>
      </c>
    </row>
    <row r="4693" spans="1:39">
      <c r="A4693">
        <v>16</v>
      </c>
      <c r="B4693">
        <v>127</v>
      </c>
      <c r="C4693">
        <v>2023</v>
      </c>
      <c r="D4693">
        <v>7</v>
      </c>
      <c r="E4693">
        <v>99</v>
      </c>
      <c r="F4693">
        <v>171</v>
      </c>
      <c r="G4693">
        <v>99</v>
      </c>
      <c r="H4693">
        <v>99</v>
      </c>
      <c r="I4693">
        <v>99</v>
      </c>
      <c r="J4693">
        <v>143</v>
      </c>
      <c r="M4693">
        <v>99</v>
      </c>
      <c r="N4693">
        <v>99</v>
      </c>
      <c r="O4693">
        <v>99</v>
      </c>
      <c r="P4693">
        <v>99</v>
      </c>
      <c r="Q4693">
        <v>3</v>
      </c>
      <c r="R4693">
        <v>10</v>
      </c>
      <c r="S4693">
        <v>10</v>
      </c>
      <c r="T4693">
        <v>0.44762757385854962</v>
      </c>
      <c r="U4693">
        <v>0.42827465996611447</v>
      </c>
      <c r="V4693">
        <v>8.4</v>
      </c>
      <c r="W4693">
        <v>58.8</v>
      </c>
      <c r="X4693">
        <v>159.88082340195015</v>
      </c>
      <c r="Y4693">
        <v>147.57000000000005</v>
      </c>
      <c r="Z4693">
        <v>147.57000000000005</v>
      </c>
      <c r="AA4693">
        <v>14.163689491089411</v>
      </c>
      <c r="AB4693">
        <v>2.4413111231468596</v>
      </c>
      <c r="AC4693">
        <v>57.099935186033349</v>
      </c>
      <c r="AD4693">
        <v>0</v>
      </c>
      <c r="AE4693">
        <v>0</v>
      </c>
      <c r="AF4693">
        <v>0</v>
      </c>
      <c r="AG4693">
        <v>0</v>
      </c>
      <c r="AH4693">
        <v>1</v>
      </c>
      <c r="AI4693">
        <v>0</v>
      </c>
      <c r="AJ4693">
        <v>0</v>
      </c>
      <c r="AK4693">
        <v>0</v>
      </c>
      <c r="AL4693">
        <v>1</v>
      </c>
      <c r="AM4693">
        <v>0</v>
      </c>
    </row>
    <row r="4694" spans="1:39">
      <c r="A4694">
        <v>16</v>
      </c>
      <c r="B4694">
        <v>128</v>
      </c>
      <c r="C4694">
        <v>2023</v>
      </c>
      <c r="D4694">
        <v>8</v>
      </c>
      <c r="E4694">
        <v>99</v>
      </c>
      <c r="F4694">
        <v>171</v>
      </c>
      <c r="G4694">
        <v>99</v>
      </c>
      <c r="H4694">
        <v>99</v>
      </c>
      <c r="I4694">
        <v>99</v>
      </c>
      <c r="J4694">
        <v>143</v>
      </c>
      <c r="M4694">
        <v>99</v>
      </c>
      <c r="N4694">
        <v>99</v>
      </c>
      <c r="O4694">
        <v>99</v>
      </c>
      <c r="P4694">
        <v>99</v>
      </c>
      <c r="Q4694">
        <v>4</v>
      </c>
      <c r="R4694">
        <v>8</v>
      </c>
      <c r="S4694">
        <v>8</v>
      </c>
      <c r="T4694">
        <v>0.3237555645487657</v>
      </c>
      <c r="U4694">
        <v>0.34879431630446051</v>
      </c>
      <c r="V4694">
        <v>10.5</v>
      </c>
      <c r="W4694">
        <v>59.375</v>
      </c>
      <c r="X4694">
        <v>182.73293607800656</v>
      </c>
      <c r="Y4694">
        <v>168.66249999999999</v>
      </c>
      <c r="Z4694">
        <v>168.66249999999999</v>
      </c>
      <c r="AA4694">
        <v>40.509040271894882</v>
      </c>
      <c r="AB4694">
        <v>2.4968730444297718</v>
      </c>
      <c r="AC4694">
        <v>-60.628674894939557</v>
      </c>
      <c r="AD4694">
        <v>1</v>
      </c>
      <c r="AE4694">
        <v>0</v>
      </c>
      <c r="AF4694">
        <v>0</v>
      </c>
      <c r="AG4694">
        <v>1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</row>
    <row r="4695" spans="1:39">
      <c r="A4695">
        <v>16</v>
      </c>
      <c r="B4695">
        <v>129</v>
      </c>
      <c r="C4695">
        <v>2023</v>
      </c>
      <c r="D4695">
        <v>9</v>
      </c>
      <c r="E4695">
        <v>99</v>
      </c>
      <c r="F4695">
        <v>171</v>
      </c>
      <c r="G4695">
        <v>99</v>
      </c>
      <c r="H4695">
        <v>99</v>
      </c>
      <c r="I4695">
        <v>99</v>
      </c>
      <c r="J4695">
        <v>143</v>
      </c>
      <c r="M4695">
        <v>99</v>
      </c>
      <c r="N4695">
        <v>99</v>
      </c>
      <c r="O4695">
        <v>99</v>
      </c>
      <c r="P4695">
        <v>99</v>
      </c>
      <c r="Q4695">
        <v>1</v>
      </c>
      <c r="R4695">
        <v>3</v>
      </c>
      <c r="S4695">
        <v>3</v>
      </c>
      <c r="T4695">
        <v>0.1147227533460803</v>
      </c>
      <c r="U4695">
        <v>5.3060160255991251E-2</v>
      </c>
      <c r="V4695">
        <v>1.333333333333333</v>
      </c>
      <c r="W4695">
        <v>44.333333333333343</v>
      </c>
      <c r="X4695">
        <v>77.681473456121338</v>
      </c>
      <c r="Y4695">
        <v>71.7</v>
      </c>
      <c r="Z4695">
        <v>71.7</v>
      </c>
      <c r="AA4695">
        <v>5.971599450733434</v>
      </c>
      <c r="AB4695">
        <v>11.145502331533644</v>
      </c>
      <c r="AC4695">
        <v>-73.070776200331423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</row>
    <row r="4696" spans="1:39">
      <c r="A4696">
        <v>16</v>
      </c>
      <c r="B4696">
        <v>130</v>
      </c>
      <c r="C4696">
        <v>2023</v>
      </c>
      <c r="D4696">
        <v>10</v>
      </c>
      <c r="E4696">
        <v>99</v>
      </c>
      <c r="F4696">
        <v>171</v>
      </c>
      <c r="G4696">
        <v>99</v>
      </c>
      <c r="H4696">
        <v>99</v>
      </c>
      <c r="I4696">
        <v>99</v>
      </c>
      <c r="J4696">
        <v>143</v>
      </c>
      <c r="M4696">
        <v>99</v>
      </c>
      <c r="N4696">
        <v>99</v>
      </c>
      <c r="O4696">
        <v>99</v>
      </c>
      <c r="P4696">
        <v>99</v>
      </c>
      <c r="Q4696">
        <v>5</v>
      </c>
      <c r="R4696">
        <v>10</v>
      </c>
      <c r="S4696">
        <v>10</v>
      </c>
      <c r="T4696">
        <v>0.37622272385252065</v>
      </c>
      <c r="U4696">
        <v>0.36233208688755614</v>
      </c>
      <c r="V4696">
        <v>7.5</v>
      </c>
      <c r="W4696">
        <v>58.4</v>
      </c>
      <c r="X4696">
        <v>161.06175514626219</v>
      </c>
      <c r="Y4696">
        <v>148.66</v>
      </c>
      <c r="Z4696">
        <v>148.66</v>
      </c>
      <c r="AA4696">
        <v>19.959368727492425</v>
      </c>
      <c r="AB4696">
        <v>4.8207883172775938</v>
      </c>
      <c r="AC4696">
        <v>-71.02897215587268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</row>
    <row r="4697" spans="1:39">
      <c r="A4697">
        <v>16</v>
      </c>
      <c r="B4697">
        <v>131</v>
      </c>
      <c r="C4697">
        <v>2023</v>
      </c>
      <c r="D4697">
        <v>11</v>
      </c>
      <c r="E4697">
        <v>99</v>
      </c>
      <c r="F4697">
        <v>171</v>
      </c>
      <c r="G4697">
        <v>99</v>
      </c>
      <c r="H4697">
        <v>99</v>
      </c>
      <c r="I4697">
        <v>99</v>
      </c>
      <c r="J4697">
        <v>143</v>
      </c>
      <c r="M4697">
        <v>99</v>
      </c>
      <c r="N4697">
        <v>99</v>
      </c>
      <c r="O4697">
        <v>99</v>
      </c>
      <c r="P4697">
        <v>99</v>
      </c>
      <c r="Q4697">
        <v>2</v>
      </c>
      <c r="R4697">
        <v>3</v>
      </c>
      <c r="S4697">
        <v>3</v>
      </c>
      <c r="T4697">
        <v>0.13452914798206278</v>
      </c>
      <c r="U4697">
        <v>0.15192503412965835</v>
      </c>
      <c r="V4697">
        <v>9.3333333333333357</v>
      </c>
      <c r="W4697">
        <v>59</v>
      </c>
      <c r="X4697">
        <v>189.81581798483205</v>
      </c>
      <c r="Y4697">
        <v>175.20000000000005</v>
      </c>
      <c r="Z4697">
        <v>175.20000000000005</v>
      </c>
      <c r="AA4697">
        <v>34.077656413941696</v>
      </c>
      <c r="AB4697">
        <v>4.3204937989385748</v>
      </c>
      <c r="AC4697">
        <v>-86.077124763172947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</row>
    <row r="4698" spans="1:39">
      <c r="A4698">
        <v>16</v>
      </c>
      <c r="B4698">
        <v>132</v>
      </c>
      <c r="C4698">
        <v>2023</v>
      </c>
      <c r="D4698">
        <v>12</v>
      </c>
      <c r="E4698">
        <v>99</v>
      </c>
      <c r="F4698">
        <v>171</v>
      </c>
      <c r="G4698">
        <v>99</v>
      </c>
      <c r="H4698">
        <v>99</v>
      </c>
      <c r="I4698">
        <v>99</v>
      </c>
      <c r="J4698">
        <v>143</v>
      </c>
      <c r="M4698">
        <v>99</v>
      </c>
      <c r="N4698">
        <v>99</v>
      </c>
      <c r="O4698">
        <v>99</v>
      </c>
      <c r="P4698">
        <v>99</v>
      </c>
      <c r="Q4698">
        <v>3</v>
      </c>
      <c r="R4698">
        <v>9</v>
      </c>
      <c r="S4698">
        <v>9</v>
      </c>
      <c r="T4698">
        <v>0.38576939562794682</v>
      </c>
      <c r="U4698">
        <v>0.34713845253316711</v>
      </c>
      <c r="V4698">
        <v>1.5555555555555556</v>
      </c>
      <c r="W4698">
        <v>62</v>
      </c>
      <c r="X4698">
        <v>147.92343806428309</v>
      </c>
      <c r="Y4698">
        <v>136.53333333333339</v>
      </c>
      <c r="Z4698">
        <v>136.53333333333339</v>
      </c>
      <c r="AA4698">
        <v>15.68318278354937</v>
      </c>
      <c r="AB4698">
        <v>1.8257418583505536</v>
      </c>
      <c r="AC4698">
        <v>9.15790041935443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</row>
    <row r="4699" spans="1:39">
      <c r="A4699">
        <v>16</v>
      </c>
      <c r="B4699">
        <v>133</v>
      </c>
      <c r="C4699">
        <v>2023</v>
      </c>
      <c r="D4699">
        <v>1</v>
      </c>
      <c r="E4699">
        <v>99</v>
      </c>
      <c r="F4699">
        <v>171</v>
      </c>
      <c r="G4699">
        <v>99</v>
      </c>
      <c r="H4699">
        <v>99</v>
      </c>
      <c r="I4699">
        <v>99</v>
      </c>
      <c r="J4699">
        <v>147</v>
      </c>
      <c r="M4699">
        <v>99</v>
      </c>
      <c r="N4699">
        <v>99</v>
      </c>
      <c r="O4699">
        <v>99</v>
      </c>
      <c r="P4699">
        <v>99</v>
      </c>
      <c r="Q4699">
        <v>9</v>
      </c>
      <c r="R4699">
        <v>42</v>
      </c>
      <c r="S4699">
        <v>40</v>
      </c>
      <c r="T4699">
        <v>1.7156862745098045</v>
      </c>
      <c r="U4699">
        <v>1.483355993728817</v>
      </c>
      <c r="V4699">
        <v>8.2380952380952355</v>
      </c>
      <c r="W4699">
        <v>56.95</v>
      </c>
      <c r="X4699">
        <v>155.82985090027341</v>
      </c>
      <c r="Y4699">
        <v>135.72619047619051</v>
      </c>
      <c r="Z4699">
        <v>142.51250000000002</v>
      </c>
      <c r="AA4699">
        <v>26.360843949881382</v>
      </c>
      <c r="AB4699">
        <v>4.3356083771484561</v>
      </c>
      <c r="AC4699">
        <v>-47.050691921302075</v>
      </c>
      <c r="AD4699">
        <v>2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1</v>
      </c>
      <c r="AK4699">
        <v>0</v>
      </c>
      <c r="AL4699">
        <v>0</v>
      </c>
      <c r="AM4699">
        <v>1</v>
      </c>
    </row>
    <row r="4700" spans="1:39">
      <c r="A4700">
        <v>16</v>
      </c>
      <c r="B4700">
        <v>134</v>
      </c>
      <c r="C4700">
        <v>2023</v>
      </c>
      <c r="D4700">
        <v>2</v>
      </c>
      <c r="E4700">
        <v>99</v>
      </c>
      <c r="F4700">
        <v>171</v>
      </c>
      <c r="G4700">
        <v>99</v>
      </c>
      <c r="H4700">
        <v>99</v>
      </c>
      <c r="I4700">
        <v>99</v>
      </c>
      <c r="J4700">
        <v>147</v>
      </c>
      <c r="M4700">
        <v>99</v>
      </c>
      <c r="N4700">
        <v>99</v>
      </c>
      <c r="O4700">
        <v>99</v>
      </c>
      <c r="P4700">
        <v>99</v>
      </c>
      <c r="Q4700">
        <v>10</v>
      </c>
      <c r="R4700">
        <v>17</v>
      </c>
      <c r="S4700">
        <v>17</v>
      </c>
      <c r="T4700">
        <v>0.65611732921651855</v>
      </c>
      <c r="U4700">
        <v>0.56237902516276606</v>
      </c>
      <c r="V4700">
        <v>8.5294117647058822</v>
      </c>
      <c r="W4700">
        <v>58.117647058823515</v>
      </c>
      <c r="X4700">
        <v>142.57854821235105</v>
      </c>
      <c r="Y4700">
        <v>131.6</v>
      </c>
      <c r="Z4700">
        <v>131.6</v>
      </c>
      <c r="AA4700">
        <v>14.38839401576648</v>
      </c>
      <c r="AB4700">
        <v>3.8939221561024127</v>
      </c>
      <c r="AC4700">
        <v>-64.926347542064377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</row>
    <row r="4701" spans="1:39">
      <c r="A4701">
        <v>16</v>
      </c>
      <c r="B4701">
        <v>135</v>
      </c>
      <c r="C4701">
        <v>2023</v>
      </c>
      <c r="D4701">
        <v>3</v>
      </c>
      <c r="E4701">
        <v>99</v>
      </c>
      <c r="F4701">
        <v>171</v>
      </c>
      <c r="G4701">
        <v>99</v>
      </c>
      <c r="H4701">
        <v>99</v>
      </c>
      <c r="I4701">
        <v>99</v>
      </c>
      <c r="J4701">
        <v>147</v>
      </c>
      <c r="M4701">
        <v>99</v>
      </c>
      <c r="N4701">
        <v>99</v>
      </c>
      <c r="O4701">
        <v>99</v>
      </c>
      <c r="P4701">
        <v>99</v>
      </c>
      <c r="Q4701">
        <v>10</v>
      </c>
      <c r="R4701">
        <v>42</v>
      </c>
      <c r="S4701">
        <v>42</v>
      </c>
      <c r="T4701">
        <v>1.4522821576763487</v>
      </c>
      <c r="U4701">
        <v>1.2870353184093095</v>
      </c>
      <c r="V4701">
        <v>7.6904761904761934</v>
      </c>
      <c r="W4701">
        <v>58.309523809523824</v>
      </c>
      <c r="X4701">
        <v>148.28199969045036</v>
      </c>
      <c r="Y4701">
        <v>136.86428571428576</v>
      </c>
      <c r="Z4701">
        <v>136.86428571428576</v>
      </c>
      <c r="AA4701">
        <v>22.100525973363521</v>
      </c>
      <c r="AB4701">
        <v>4.4050192974989004</v>
      </c>
      <c r="AC4701">
        <v>-41.892989129217902</v>
      </c>
      <c r="AD4701">
        <v>0</v>
      </c>
      <c r="AE4701">
        <v>0</v>
      </c>
      <c r="AF4701">
        <v>0</v>
      </c>
      <c r="AG4701">
        <v>0</v>
      </c>
      <c r="AH4701">
        <v>2</v>
      </c>
      <c r="AI4701">
        <v>0</v>
      </c>
      <c r="AJ4701">
        <v>1</v>
      </c>
      <c r="AK4701">
        <v>0</v>
      </c>
      <c r="AL4701">
        <v>2</v>
      </c>
      <c r="AM4701">
        <v>0</v>
      </c>
    </row>
    <row r="4702" spans="1:39">
      <c r="A4702">
        <v>16</v>
      </c>
      <c r="B4702">
        <v>136</v>
      </c>
      <c r="C4702">
        <v>2023</v>
      </c>
      <c r="D4702">
        <v>4</v>
      </c>
      <c r="E4702">
        <v>99</v>
      </c>
      <c r="F4702">
        <v>171</v>
      </c>
      <c r="G4702">
        <v>99</v>
      </c>
      <c r="H4702">
        <v>99</v>
      </c>
      <c r="I4702">
        <v>99</v>
      </c>
      <c r="J4702">
        <v>147</v>
      </c>
      <c r="M4702">
        <v>99</v>
      </c>
      <c r="N4702">
        <v>99</v>
      </c>
      <c r="O4702">
        <v>99</v>
      </c>
      <c r="P4702">
        <v>99</v>
      </c>
      <c r="Q4702">
        <v>6</v>
      </c>
      <c r="R4702">
        <v>9</v>
      </c>
      <c r="S4702">
        <v>9</v>
      </c>
      <c r="T4702">
        <v>0.37767519932857752</v>
      </c>
      <c r="U4702">
        <v>0.3172337198108704</v>
      </c>
      <c r="V4702">
        <v>4</v>
      </c>
      <c r="W4702">
        <v>60.222222222222221</v>
      </c>
      <c r="X4702">
        <v>141.94053208137717</v>
      </c>
      <c r="Y4702">
        <v>131.01111111111109</v>
      </c>
      <c r="Z4702">
        <v>131.01111111111109</v>
      </c>
      <c r="AA4702">
        <v>22.271478743723037</v>
      </c>
      <c r="AB4702">
        <v>4.391349521193213</v>
      </c>
      <c r="AC4702">
        <v>-25.598496454425156</v>
      </c>
      <c r="AD4702">
        <v>0</v>
      </c>
      <c r="AE4702">
        <v>0</v>
      </c>
      <c r="AF4702">
        <v>0</v>
      </c>
      <c r="AG4702">
        <v>0</v>
      </c>
      <c r="AH4702">
        <v>1</v>
      </c>
      <c r="AI4702">
        <v>0</v>
      </c>
      <c r="AJ4702">
        <v>0</v>
      </c>
      <c r="AK4702">
        <v>0</v>
      </c>
      <c r="AL4702">
        <v>0</v>
      </c>
      <c r="AM4702">
        <v>0</v>
      </c>
    </row>
    <row r="4703" spans="1:39">
      <c r="A4703">
        <v>16</v>
      </c>
      <c r="B4703">
        <v>137</v>
      </c>
      <c r="C4703">
        <v>2023</v>
      </c>
      <c r="D4703">
        <v>5</v>
      </c>
      <c r="E4703">
        <v>99</v>
      </c>
      <c r="F4703">
        <v>171</v>
      </c>
      <c r="G4703">
        <v>99</v>
      </c>
      <c r="H4703">
        <v>99</v>
      </c>
      <c r="I4703">
        <v>99</v>
      </c>
      <c r="J4703">
        <v>147</v>
      </c>
      <c r="M4703">
        <v>99</v>
      </c>
      <c r="N4703">
        <v>99</v>
      </c>
      <c r="O4703">
        <v>99</v>
      </c>
      <c r="P4703">
        <v>99</v>
      </c>
      <c r="Q4703">
        <v>6</v>
      </c>
      <c r="R4703">
        <v>10</v>
      </c>
      <c r="S4703">
        <v>10</v>
      </c>
      <c r="T4703">
        <v>0.37979491074819594</v>
      </c>
      <c r="U4703">
        <v>0.33128240846325457</v>
      </c>
      <c r="V4703">
        <v>11.7</v>
      </c>
      <c r="W4703">
        <v>56.5</v>
      </c>
      <c r="X4703">
        <v>145.7313109425786</v>
      </c>
      <c r="Y4703">
        <v>134.51000000000002</v>
      </c>
      <c r="Z4703">
        <v>134.51000000000002</v>
      </c>
      <c r="AA4703">
        <v>22.649523173788744</v>
      </c>
      <c r="AB4703">
        <v>4.0062451248020254</v>
      </c>
      <c r="AC4703">
        <v>11.466886204485428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</row>
    <row r="4704" spans="1:39">
      <c r="A4704">
        <v>16</v>
      </c>
      <c r="B4704">
        <v>138</v>
      </c>
      <c r="C4704">
        <v>2023</v>
      </c>
      <c r="D4704">
        <v>6</v>
      </c>
      <c r="E4704">
        <v>99</v>
      </c>
      <c r="F4704">
        <v>171</v>
      </c>
      <c r="G4704">
        <v>99</v>
      </c>
      <c r="H4704">
        <v>99</v>
      </c>
      <c r="I4704">
        <v>99</v>
      </c>
      <c r="J4704">
        <v>147</v>
      </c>
      <c r="M4704">
        <v>99</v>
      </c>
      <c r="N4704">
        <v>99</v>
      </c>
      <c r="O4704">
        <v>99</v>
      </c>
      <c r="P4704">
        <v>99</v>
      </c>
      <c r="Q4704">
        <v>7</v>
      </c>
      <c r="R4704">
        <v>14</v>
      </c>
      <c r="S4704">
        <v>14</v>
      </c>
      <c r="T4704">
        <v>0.55074744295830069</v>
      </c>
      <c r="U4704">
        <v>0.4832606915925492</v>
      </c>
      <c r="V4704">
        <v>9.5714285714285694</v>
      </c>
      <c r="W4704">
        <v>58.285714285714306</v>
      </c>
      <c r="X4704">
        <v>147.82541402259719</v>
      </c>
      <c r="Y4704">
        <v>136.44285714285721</v>
      </c>
      <c r="Z4704">
        <v>136.44285714285721</v>
      </c>
      <c r="AA4704">
        <v>18.202068731944888</v>
      </c>
      <c r="AB4704">
        <v>2.8392295591931394</v>
      </c>
      <c r="AC4704">
        <v>-53.719668396879506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</row>
    <row r="4705" spans="1:39">
      <c r="A4705">
        <v>16</v>
      </c>
      <c r="B4705">
        <v>139</v>
      </c>
      <c r="C4705">
        <v>2023</v>
      </c>
      <c r="D4705">
        <v>7</v>
      </c>
      <c r="E4705">
        <v>99</v>
      </c>
      <c r="F4705">
        <v>171</v>
      </c>
      <c r="G4705">
        <v>99</v>
      </c>
      <c r="H4705">
        <v>99</v>
      </c>
      <c r="I4705">
        <v>99</v>
      </c>
      <c r="J4705">
        <v>147</v>
      </c>
      <c r="M4705">
        <v>99</v>
      </c>
      <c r="N4705">
        <v>99</v>
      </c>
      <c r="O4705">
        <v>99</v>
      </c>
      <c r="P4705">
        <v>99</v>
      </c>
      <c r="Q4705">
        <v>8</v>
      </c>
      <c r="R4705">
        <v>26</v>
      </c>
      <c r="S4705">
        <v>26</v>
      </c>
      <c r="T4705">
        <v>1.1638316920322296</v>
      </c>
      <c r="U4705">
        <v>1.0906391354290561</v>
      </c>
      <c r="V4705">
        <v>3.8461538461538449</v>
      </c>
      <c r="W4705">
        <v>60</v>
      </c>
      <c r="X4705">
        <v>156.59638303191929</v>
      </c>
      <c r="Y4705">
        <v>144.53846153846149</v>
      </c>
      <c r="Z4705">
        <v>144.53846153846149</v>
      </c>
      <c r="AA4705">
        <v>17.337400144975192</v>
      </c>
      <c r="AB4705">
        <v>3.647970985039807</v>
      </c>
      <c r="AC4705">
        <v>-17.15514487465548</v>
      </c>
      <c r="AD4705">
        <v>0</v>
      </c>
      <c r="AE4705">
        <v>0</v>
      </c>
      <c r="AF4705">
        <v>0</v>
      </c>
      <c r="AG4705">
        <v>0</v>
      </c>
      <c r="AH4705">
        <v>1</v>
      </c>
      <c r="AI4705">
        <v>0</v>
      </c>
      <c r="AJ4705">
        <v>0</v>
      </c>
      <c r="AK4705">
        <v>0</v>
      </c>
      <c r="AL4705">
        <v>0</v>
      </c>
      <c r="AM4705">
        <v>0</v>
      </c>
    </row>
    <row r="4706" spans="1:39">
      <c r="A4706">
        <v>16</v>
      </c>
      <c r="B4706">
        <v>140</v>
      </c>
      <c r="C4706">
        <v>2023</v>
      </c>
      <c r="D4706">
        <v>8</v>
      </c>
      <c r="E4706">
        <v>99</v>
      </c>
      <c r="F4706">
        <v>171</v>
      </c>
      <c r="G4706">
        <v>99</v>
      </c>
      <c r="H4706">
        <v>99</v>
      </c>
      <c r="I4706">
        <v>99</v>
      </c>
      <c r="J4706">
        <v>147</v>
      </c>
      <c r="M4706">
        <v>99</v>
      </c>
      <c r="N4706">
        <v>99</v>
      </c>
      <c r="O4706">
        <v>99</v>
      </c>
      <c r="P4706">
        <v>99</v>
      </c>
      <c r="Q4706">
        <v>7</v>
      </c>
      <c r="R4706">
        <v>17</v>
      </c>
      <c r="S4706">
        <v>17</v>
      </c>
      <c r="T4706">
        <v>0.68798057466612683</v>
      </c>
      <c r="U4706">
        <v>0.58524444683413479</v>
      </c>
      <c r="V4706">
        <v>10.352941176470589</v>
      </c>
      <c r="W4706">
        <v>57.705882352941181</v>
      </c>
      <c r="X4706">
        <v>144.28653368172837</v>
      </c>
      <c r="Y4706">
        <v>133.1764705882353</v>
      </c>
      <c r="Z4706">
        <v>133.1764705882353</v>
      </c>
      <c r="AA4706">
        <v>15.551830965091749</v>
      </c>
      <c r="AB4706">
        <v>2.823529411764786</v>
      </c>
      <c r="AC4706">
        <v>-51.228915306550526</v>
      </c>
      <c r="AD4706">
        <v>2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</row>
    <row r="4707" spans="1:39">
      <c r="A4707">
        <v>16</v>
      </c>
      <c r="B4707">
        <v>141</v>
      </c>
      <c r="C4707">
        <v>2023</v>
      </c>
      <c r="D4707">
        <v>9</v>
      </c>
      <c r="E4707">
        <v>99</v>
      </c>
      <c r="F4707">
        <v>171</v>
      </c>
      <c r="G4707">
        <v>99</v>
      </c>
      <c r="H4707">
        <v>99</v>
      </c>
      <c r="I4707">
        <v>99</v>
      </c>
      <c r="J4707">
        <v>147</v>
      </c>
      <c r="M4707">
        <v>99</v>
      </c>
      <c r="N4707">
        <v>99</v>
      </c>
      <c r="O4707">
        <v>99</v>
      </c>
      <c r="P4707">
        <v>99</v>
      </c>
      <c r="Q4707">
        <v>7</v>
      </c>
      <c r="R4707">
        <v>23</v>
      </c>
      <c r="S4707">
        <v>22</v>
      </c>
      <c r="T4707">
        <v>0.87954110898661597</v>
      </c>
      <c r="U4707">
        <v>0.73618197242203742</v>
      </c>
      <c r="V4707">
        <v>10.739130434782609</v>
      </c>
      <c r="W4707">
        <v>56.77272727272728</v>
      </c>
      <c r="X4707">
        <v>147.6282443826841</v>
      </c>
      <c r="Y4707">
        <v>129.75652173913045</v>
      </c>
      <c r="Z4707">
        <v>135.65454545454543</v>
      </c>
      <c r="AA4707">
        <v>11.669802805560252</v>
      </c>
      <c r="AB4707">
        <v>3.9992251315589105</v>
      </c>
      <c r="AC4707">
        <v>-10.53108693227391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1</v>
      </c>
      <c r="AK4707">
        <v>0</v>
      </c>
      <c r="AL4707">
        <v>0</v>
      </c>
      <c r="AM4707">
        <v>1</v>
      </c>
    </row>
    <row r="4708" spans="1:39">
      <c r="A4708">
        <v>16</v>
      </c>
      <c r="B4708">
        <v>142</v>
      </c>
      <c r="C4708">
        <v>2023</v>
      </c>
      <c r="D4708">
        <v>10</v>
      </c>
      <c r="E4708">
        <v>99</v>
      </c>
      <c r="F4708">
        <v>171</v>
      </c>
      <c r="G4708">
        <v>99</v>
      </c>
      <c r="H4708">
        <v>99</v>
      </c>
      <c r="I4708">
        <v>99</v>
      </c>
      <c r="J4708">
        <v>147</v>
      </c>
      <c r="M4708">
        <v>99</v>
      </c>
      <c r="N4708">
        <v>99</v>
      </c>
      <c r="O4708">
        <v>99</v>
      </c>
      <c r="P4708">
        <v>99</v>
      </c>
      <c r="Q4708">
        <v>6</v>
      </c>
      <c r="R4708">
        <v>7</v>
      </c>
      <c r="S4708">
        <v>7</v>
      </c>
      <c r="T4708">
        <v>0.26335590669676456</v>
      </c>
      <c r="U4708">
        <v>0.23298348032814145</v>
      </c>
      <c r="V4708">
        <v>7.5714285714285694</v>
      </c>
      <c r="W4708">
        <v>57.857142857142847</v>
      </c>
      <c r="X4708">
        <v>147.94923386472684</v>
      </c>
      <c r="Y4708">
        <v>136.55714285714296</v>
      </c>
      <c r="Z4708">
        <v>136.55714285714296</v>
      </c>
      <c r="AA4708">
        <v>15.495239558638261</v>
      </c>
      <c r="AB4708">
        <v>3.1363569143000678</v>
      </c>
      <c r="AC4708">
        <v>-4.4806865690808531</v>
      </c>
      <c r="AD4708">
        <v>1</v>
      </c>
      <c r="AE4708">
        <v>0</v>
      </c>
      <c r="AF4708">
        <v>0</v>
      </c>
      <c r="AG4708">
        <v>1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</row>
    <row r="4709" spans="1:39">
      <c r="A4709">
        <v>16</v>
      </c>
      <c r="B4709">
        <v>143</v>
      </c>
      <c r="C4709">
        <v>2023</v>
      </c>
      <c r="D4709">
        <v>11</v>
      </c>
      <c r="E4709">
        <v>99</v>
      </c>
      <c r="F4709">
        <v>171</v>
      </c>
      <c r="G4709">
        <v>99</v>
      </c>
      <c r="H4709">
        <v>99</v>
      </c>
      <c r="I4709">
        <v>99</v>
      </c>
      <c r="J4709">
        <v>147</v>
      </c>
      <c r="M4709">
        <v>99</v>
      </c>
      <c r="N4709">
        <v>99</v>
      </c>
      <c r="O4709">
        <v>99</v>
      </c>
      <c r="P4709">
        <v>99</v>
      </c>
      <c r="Q4709">
        <v>7</v>
      </c>
      <c r="R4709">
        <v>16</v>
      </c>
      <c r="S4709">
        <v>16</v>
      </c>
      <c r="T4709">
        <v>0.71748878923766801</v>
      </c>
      <c r="U4709">
        <v>0.65241627574971806</v>
      </c>
      <c r="V4709">
        <v>8.375</v>
      </c>
      <c r="W4709">
        <v>58.6875</v>
      </c>
      <c r="X4709">
        <v>152.8372156013001</v>
      </c>
      <c r="Y4709">
        <v>141.06874999999997</v>
      </c>
      <c r="Z4709">
        <v>141.06874999999997</v>
      </c>
      <c r="AA4709">
        <v>13.982699969516331</v>
      </c>
      <c r="AB4709">
        <v>2.5179046348104608</v>
      </c>
      <c r="AC4709">
        <v>-1.110615667848325</v>
      </c>
      <c r="AD4709">
        <v>1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</row>
    <row r="4710" spans="1:39">
      <c r="A4710">
        <v>16</v>
      </c>
      <c r="B4710">
        <v>144</v>
      </c>
      <c r="C4710">
        <v>2023</v>
      </c>
      <c r="D4710">
        <v>12</v>
      </c>
      <c r="E4710">
        <v>99</v>
      </c>
      <c r="F4710">
        <v>171</v>
      </c>
      <c r="G4710">
        <v>99</v>
      </c>
      <c r="H4710">
        <v>99</v>
      </c>
      <c r="I4710">
        <v>99</v>
      </c>
      <c r="J4710">
        <v>147</v>
      </c>
      <c r="M4710">
        <v>99</v>
      </c>
      <c r="N4710">
        <v>99</v>
      </c>
      <c r="O4710">
        <v>99</v>
      </c>
      <c r="P4710">
        <v>99</v>
      </c>
      <c r="Q4710">
        <v>7</v>
      </c>
      <c r="R4710">
        <v>13</v>
      </c>
      <c r="S4710">
        <v>13</v>
      </c>
      <c r="T4710">
        <v>0.55722246035147904</v>
      </c>
      <c r="U4710">
        <v>0.45423495916998657</v>
      </c>
      <c r="V4710">
        <v>6</v>
      </c>
      <c r="W4710">
        <v>58.769230769230759</v>
      </c>
      <c r="X4710">
        <v>134.00283356946409</v>
      </c>
      <c r="Y4710">
        <v>123.6846153846154</v>
      </c>
      <c r="Z4710">
        <v>123.6846153846154</v>
      </c>
      <c r="AA4710">
        <v>15.850156327976876</v>
      </c>
      <c r="AB4710">
        <v>4.3350777857247556</v>
      </c>
      <c r="AC4710">
        <v>-56.125973993268914</v>
      </c>
      <c r="AD4710">
        <v>0</v>
      </c>
      <c r="AE4710">
        <v>0</v>
      </c>
      <c r="AF4710">
        <v>0</v>
      </c>
      <c r="AG4710">
        <v>0</v>
      </c>
      <c r="AH4710">
        <v>1</v>
      </c>
      <c r="AI4710">
        <v>0</v>
      </c>
      <c r="AJ4710">
        <v>0</v>
      </c>
      <c r="AK4710">
        <v>0</v>
      </c>
      <c r="AL4710">
        <v>0</v>
      </c>
      <c r="AM4710">
        <v>0</v>
      </c>
    </row>
    <row r="4711" spans="1:39">
      <c r="A4711">
        <v>16</v>
      </c>
      <c r="B4711">
        <v>145</v>
      </c>
      <c r="C4711">
        <v>2023</v>
      </c>
      <c r="D4711">
        <v>1</v>
      </c>
      <c r="E4711">
        <v>99</v>
      </c>
      <c r="F4711">
        <v>171</v>
      </c>
      <c r="G4711">
        <v>99</v>
      </c>
      <c r="H4711">
        <v>99</v>
      </c>
      <c r="I4711">
        <v>99</v>
      </c>
      <c r="J4711">
        <v>155</v>
      </c>
      <c r="M4711">
        <v>99</v>
      </c>
      <c r="N4711">
        <v>99</v>
      </c>
      <c r="O4711">
        <v>99</v>
      </c>
      <c r="P4711">
        <v>99</v>
      </c>
      <c r="Q4711">
        <v>6</v>
      </c>
      <c r="R4711">
        <v>17</v>
      </c>
      <c r="S4711">
        <v>17</v>
      </c>
      <c r="T4711">
        <v>0.69444444444444442</v>
      </c>
      <c r="U4711">
        <v>0.68350691846811396</v>
      </c>
      <c r="V4711">
        <v>8.6470588235294112</v>
      </c>
      <c r="W4711">
        <v>57.294117647058819</v>
      </c>
      <c r="X4711">
        <v>167.40169523930919</v>
      </c>
      <c r="Y4711">
        <v>154.51176470588237</v>
      </c>
      <c r="Z4711">
        <v>154.51176470588237</v>
      </c>
      <c r="AA4711">
        <v>35.479005927332494</v>
      </c>
      <c r="AB4711">
        <v>5.1308147029074211</v>
      </c>
      <c r="AC4711">
        <v>-62.316589255098961</v>
      </c>
      <c r="AD4711">
        <v>1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5</v>
      </c>
      <c r="AM4711">
        <v>0</v>
      </c>
    </row>
    <row r="4712" spans="1:39">
      <c r="A4712">
        <v>16</v>
      </c>
      <c r="B4712">
        <v>146</v>
      </c>
      <c r="C4712">
        <v>2023</v>
      </c>
      <c r="D4712">
        <v>2</v>
      </c>
      <c r="E4712">
        <v>99</v>
      </c>
      <c r="F4712">
        <v>171</v>
      </c>
      <c r="G4712">
        <v>99</v>
      </c>
      <c r="H4712">
        <v>99</v>
      </c>
      <c r="I4712">
        <v>99</v>
      </c>
      <c r="J4712">
        <v>155</v>
      </c>
      <c r="M4712">
        <v>99</v>
      </c>
      <c r="N4712">
        <v>99</v>
      </c>
      <c r="O4712">
        <v>99</v>
      </c>
      <c r="P4712">
        <v>99</v>
      </c>
      <c r="Q4712">
        <v>9</v>
      </c>
      <c r="R4712">
        <v>38</v>
      </c>
      <c r="S4712">
        <v>38</v>
      </c>
      <c r="T4712">
        <v>1.4666152064839828</v>
      </c>
      <c r="U4712">
        <v>1.4761066840954224</v>
      </c>
      <c r="V4712">
        <v>4.0526315789473681</v>
      </c>
      <c r="W4712">
        <v>58.84210526315789</v>
      </c>
      <c r="X4712">
        <v>167.42031134173462</v>
      </c>
      <c r="Y4712">
        <v>154.52894736842109</v>
      </c>
      <c r="Z4712">
        <v>154.52894736842109</v>
      </c>
      <c r="AA4712">
        <v>41.768559744172357</v>
      </c>
      <c r="AB4712">
        <v>5.2592090449413522</v>
      </c>
      <c r="AC4712">
        <v>-73.201162969292142</v>
      </c>
      <c r="AD4712">
        <v>0</v>
      </c>
      <c r="AE4712">
        <v>0</v>
      </c>
      <c r="AF4712">
        <v>0</v>
      </c>
      <c r="AG4712">
        <v>0</v>
      </c>
      <c r="AH4712">
        <v>1</v>
      </c>
      <c r="AI4712">
        <v>0</v>
      </c>
      <c r="AJ4712">
        <v>0</v>
      </c>
      <c r="AK4712">
        <v>0</v>
      </c>
      <c r="AL4712">
        <v>1</v>
      </c>
      <c r="AM4712">
        <v>0</v>
      </c>
    </row>
    <row r="4713" spans="1:39">
      <c r="A4713">
        <v>16</v>
      </c>
      <c r="B4713">
        <v>147</v>
      </c>
      <c r="C4713">
        <v>2023</v>
      </c>
      <c r="D4713">
        <v>3</v>
      </c>
      <c r="E4713">
        <v>99</v>
      </c>
      <c r="F4713">
        <v>171</v>
      </c>
      <c r="G4713">
        <v>99</v>
      </c>
      <c r="H4713">
        <v>99</v>
      </c>
      <c r="I4713">
        <v>99</v>
      </c>
      <c r="J4713">
        <v>155</v>
      </c>
      <c r="M4713">
        <v>99</v>
      </c>
      <c r="N4713">
        <v>99</v>
      </c>
      <c r="O4713">
        <v>99</v>
      </c>
      <c r="P4713">
        <v>99</v>
      </c>
      <c r="Q4713">
        <v>5</v>
      </c>
      <c r="R4713">
        <v>23</v>
      </c>
      <c r="S4713">
        <v>23</v>
      </c>
      <c r="T4713">
        <v>0.79529737206085749</v>
      </c>
      <c r="U4713">
        <v>0.83664124598578149</v>
      </c>
      <c r="V4713">
        <v>8.5652173913043494</v>
      </c>
      <c r="W4713">
        <v>56.782608695652179</v>
      </c>
      <c r="X4713">
        <v>176.01865372839043</v>
      </c>
      <c r="Y4713">
        <v>162.46521739130438</v>
      </c>
      <c r="Z4713">
        <v>162.46521739130438</v>
      </c>
      <c r="AA4713">
        <v>43.503549167511913</v>
      </c>
      <c r="AB4713">
        <v>4.8180504964157214</v>
      </c>
      <c r="AC4713">
        <v>-48.677568038034813</v>
      </c>
      <c r="AD4713">
        <v>3</v>
      </c>
      <c r="AE4713">
        <v>0</v>
      </c>
      <c r="AF4713">
        <v>0</v>
      </c>
      <c r="AG4713">
        <v>0</v>
      </c>
      <c r="AH4713">
        <v>3</v>
      </c>
      <c r="AI4713">
        <v>0</v>
      </c>
      <c r="AJ4713">
        <v>0</v>
      </c>
      <c r="AK4713">
        <v>0</v>
      </c>
      <c r="AL4713">
        <v>0</v>
      </c>
      <c r="AM4713">
        <v>0</v>
      </c>
    </row>
    <row r="4714" spans="1:39">
      <c r="A4714">
        <v>16</v>
      </c>
      <c r="B4714">
        <v>148</v>
      </c>
      <c r="C4714">
        <v>2023</v>
      </c>
      <c r="D4714">
        <v>4</v>
      </c>
      <c r="E4714">
        <v>99</v>
      </c>
      <c r="F4714">
        <v>171</v>
      </c>
      <c r="G4714">
        <v>99</v>
      </c>
      <c r="H4714">
        <v>99</v>
      </c>
      <c r="I4714">
        <v>99</v>
      </c>
      <c r="J4714">
        <v>155</v>
      </c>
      <c r="M4714">
        <v>99</v>
      </c>
      <c r="N4714">
        <v>99</v>
      </c>
      <c r="O4714">
        <v>99</v>
      </c>
      <c r="P4714">
        <v>99</v>
      </c>
      <c r="Q4714">
        <v>5</v>
      </c>
      <c r="R4714">
        <v>26</v>
      </c>
      <c r="S4714">
        <v>26</v>
      </c>
      <c r="T4714">
        <v>1.0910616869492236</v>
      </c>
      <c r="U4714">
        <v>1.0523517697126952</v>
      </c>
      <c r="V4714">
        <v>3.4230769230769225</v>
      </c>
      <c r="W4714">
        <v>60.115384615384599</v>
      </c>
      <c r="X4714">
        <v>162.98858238186511</v>
      </c>
      <c r="Y4714">
        <v>150.4384615384615</v>
      </c>
      <c r="Z4714">
        <v>150.4384615384615</v>
      </c>
      <c r="AA4714">
        <v>39.413713709854513</v>
      </c>
      <c r="AB4714">
        <v>3.5983641911389301</v>
      </c>
      <c r="AC4714">
        <v>-74.789282726011649</v>
      </c>
      <c r="AD4714">
        <v>0</v>
      </c>
      <c r="AE4714">
        <v>0</v>
      </c>
      <c r="AF4714">
        <v>0</v>
      </c>
      <c r="AG4714">
        <v>0</v>
      </c>
      <c r="AH4714">
        <v>1</v>
      </c>
      <c r="AI4714">
        <v>1</v>
      </c>
      <c r="AJ4714">
        <v>0</v>
      </c>
      <c r="AK4714">
        <v>0</v>
      </c>
      <c r="AL4714">
        <v>1</v>
      </c>
      <c r="AM4714">
        <v>0</v>
      </c>
    </row>
    <row r="4715" spans="1:39">
      <c r="A4715">
        <v>16</v>
      </c>
      <c r="B4715">
        <v>149</v>
      </c>
      <c r="C4715">
        <v>2023</v>
      </c>
      <c r="D4715">
        <v>5</v>
      </c>
      <c r="E4715">
        <v>99</v>
      </c>
      <c r="F4715">
        <v>171</v>
      </c>
      <c r="G4715">
        <v>99</v>
      </c>
      <c r="H4715">
        <v>99</v>
      </c>
      <c r="I4715">
        <v>99</v>
      </c>
      <c r="J4715">
        <v>155</v>
      </c>
      <c r="M4715">
        <v>99</v>
      </c>
      <c r="N4715">
        <v>99</v>
      </c>
      <c r="O4715">
        <v>99</v>
      </c>
      <c r="P4715">
        <v>99</v>
      </c>
      <c r="Q4715">
        <v>6</v>
      </c>
      <c r="R4715">
        <v>13</v>
      </c>
      <c r="S4715">
        <v>13</v>
      </c>
      <c r="T4715">
        <v>0.49373338397265482</v>
      </c>
      <c r="U4715">
        <v>0.63091676883526837</v>
      </c>
      <c r="V4715">
        <v>6.2307692307692308</v>
      </c>
      <c r="W4715">
        <v>52.923076923076913</v>
      </c>
      <c r="X4715">
        <v>213.49279106592223</v>
      </c>
      <c r="Y4715">
        <v>197.05384615384619</v>
      </c>
      <c r="Z4715">
        <v>197.05384615384619</v>
      </c>
      <c r="AA4715">
        <v>42.56303226952155</v>
      </c>
      <c r="AB4715">
        <v>7.3637525807842019</v>
      </c>
      <c r="AC4715">
        <v>-76.655799616891372</v>
      </c>
      <c r="AD4715">
        <v>1</v>
      </c>
      <c r="AE4715">
        <v>0</v>
      </c>
      <c r="AF4715">
        <v>0</v>
      </c>
      <c r="AG4715">
        <v>0</v>
      </c>
      <c r="AH4715">
        <v>1</v>
      </c>
      <c r="AI4715">
        <v>0</v>
      </c>
      <c r="AJ4715">
        <v>0</v>
      </c>
      <c r="AK4715">
        <v>0</v>
      </c>
      <c r="AL4715">
        <v>0</v>
      </c>
      <c r="AM4715">
        <v>0</v>
      </c>
    </row>
    <row r="4716" spans="1:39">
      <c r="A4716">
        <v>16</v>
      </c>
      <c r="B4716">
        <v>150</v>
      </c>
      <c r="C4716">
        <v>2023</v>
      </c>
      <c r="D4716">
        <v>6</v>
      </c>
      <c r="E4716">
        <v>99</v>
      </c>
      <c r="F4716">
        <v>171</v>
      </c>
      <c r="G4716">
        <v>99</v>
      </c>
      <c r="H4716">
        <v>99</v>
      </c>
      <c r="I4716">
        <v>99</v>
      </c>
      <c r="J4716">
        <v>155</v>
      </c>
      <c r="M4716">
        <v>99</v>
      </c>
      <c r="N4716">
        <v>99</v>
      </c>
      <c r="O4716">
        <v>99</v>
      </c>
      <c r="P4716">
        <v>99</v>
      </c>
      <c r="Q4716">
        <v>4</v>
      </c>
      <c r="R4716">
        <v>26</v>
      </c>
      <c r="S4716">
        <v>26</v>
      </c>
      <c r="T4716">
        <v>1.0228166797797009</v>
      </c>
      <c r="U4716">
        <v>0.96072792185253153</v>
      </c>
      <c r="V4716">
        <v>3.4230769230769225</v>
      </c>
      <c r="W4716">
        <v>60.653846153846168</v>
      </c>
      <c r="X4716">
        <v>158.24235352946076</v>
      </c>
      <c r="Y4716">
        <v>146.05769230769238</v>
      </c>
      <c r="Z4716">
        <v>146.05769230769238</v>
      </c>
      <c r="AA4716">
        <v>29.262448673459527</v>
      </c>
      <c r="AB4716">
        <v>4.3583898552306328</v>
      </c>
      <c r="AC4716">
        <v>-66.281761419500228</v>
      </c>
      <c r="AD4716">
        <v>0</v>
      </c>
      <c r="AE4716">
        <v>0</v>
      </c>
      <c r="AF4716">
        <v>0</v>
      </c>
      <c r="AG4716">
        <v>0</v>
      </c>
      <c r="AH4716">
        <v>1</v>
      </c>
      <c r="AI4716">
        <v>0</v>
      </c>
      <c r="AJ4716">
        <v>0</v>
      </c>
      <c r="AK4716">
        <v>0</v>
      </c>
      <c r="AL4716">
        <v>0</v>
      </c>
      <c r="AM4716">
        <v>0</v>
      </c>
    </row>
    <row r="4717" spans="1:39">
      <c r="A4717">
        <v>16</v>
      </c>
      <c r="B4717">
        <v>151</v>
      </c>
      <c r="C4717">
        <v>2023</v>
      </c>
      <c r="D4717">
        <v>7</v>
      </c>
      <c r="E4717">
        <v>99</v>
      </c>
      <c r="F4717">
        <v>171</v>
      </c>
      <c r="G4717">
        <v>99</v>
      </c>
      <c r="H4717">
        <v>99</v>
      </c>
      <c r="I4717">
        <v>99</v>
      </c>
      <c r="J4717">
        <v>155</v>
      </c>
      <c r="M4717">
        <v>99</v>
      </c>
      <c r="N4717">
        <v>99</v>
      </c>
      <c r="O4717">
        <v>99</v>
      </c>
      <c r="P4717">
        <v>99</v>
      </c>
      <c r="Q4717">
        <v>7</v>
      </c>
      <c r="R4717">
        <v>33</v>
      </c>
      <c r="S4717">
        <v>33</v>
      </c>
      <c r="T4717">
        <v>1.477170993733214</v>
      </c>
      <c r="U4717">
        <v>1.6777500909833356</v>
      </c>
      <c r="V4717">
        <v>9.1818181818181817</v>
      </c>
      <c r="W4717">
        <v>57.090909090909101</v>
      </c>
      <c r="X4717">
        <v>189.79611937358413</v>
      </c>
      <c r="Y4717">
        <v>175.18181818181824</v>
      </c>
      <c r="Z4717">
        <v>175.18181818181824</v>
      </c>
      <c r="AA4717">
        <v>35.519192034093493</v>
      </c>
      <c r="AB4717">
        <v>4.6863026478116883</v>
      </c>
      <c r="AC4717">
        <v>-61.182647989439921</v>
      </c>
      <c r="AD4717">
        <v>2</v>
      </c>
      <c r="AE4717">
        <v>0</v>
      </c>
      <c r="AF4717">
        <v>0</v>
      </c>
      <c r="AG4717">
        <v>0</v>
      </c>
      <c r="AH4717">
        <v>2</v>
      </c>
      <c r="AI4717">
        <v>0</v>
      </c>
      <c r="AJ4717">
        <v>0</v>
      </c>
      <c r="AK4717">
        <v>0</v>
      </c>
      <c r="AL4717">
        <v>0</v>
      </c>
      <c r="AM4717">
        <v>0</v>
      </c>
    </row>
    <row r="4718" spans="1:39">
      <c r="A4718">
        <v>16</v>
      </c>
      <c r="B4718">
        <v>152</v>
      </c>
      <c r="C4718">
        <v>2023</v>
      </c>
      <c r="D4718">
        <v>8</v>
      </c>
      <c r="E4718">
        <v>99</v>
      </c>
      <c r="F4718">
        <v>171</v>
      </c>
      <c r="G4718">
        <v>99</v>
      </c>
      <c r="H4718">
        <v>99</v>
      </c>
      <c r="I4718">
        <v>99</v>
      </c>
      <c r="J4718">
        <v>155</v>
      </c>
      <c r="M4718">
        <v>99</v>
      </c>
      <c r="N4718">
        <v>99</v>
      </c>
      <c r="O4718">
        <v>99</v>
      </c>
      <c r="P4718">
        <v>99</v>
      </c>
      <c r="Q4718">
        <v>6</v>
      </c>
      <c r="R4718">
        <v>38</v>
      </c>
      <c r="S4718">
        <v>38</v>
      </c>
      <c r="T4718">
        <v>1.5378389316066372</v>
      </c>
      <c r="U4718">
        <v>1.555912687939337</v>
      </c>
      <c r="V4718">
        <v>6.3684210526315796</v>
      </c>
      <c r="W4718">
        <v>58.73684210526315</v>
      </c>
      <c r="X4718">
        <v>171.60859896219421</v>
      </c>
      <c r="Y4718">
        <v>158.39473684210535</v>
      </c>
      <c r="Z4718">
        <v>158.39473684210535</v>
      </c>
      <c r="AA4718">
        <v>35.540784188312628</v>
      </c>
      <c r="AB4718">
        <v>4.9294187258813285</v>
      </c>
      <c r="AC4718">
        <v>-6.039160834455676</v>
      </c>
      <c r="AD4718">
        <v>3</v>
      </c>
      <c r="AE4718">
        <v>0</v>
      </c>
      <c r="AF4718">
        <v>0</v>
      </c>
      <c r="AG4718">
        <v>0</v>
      </c>
      <c r="AH4718">
        <v>4</v>
      </c>
      <c r="AI4718">
        <v>1</v>
      </c>
      <c r="AJ4718">
        <v>1</v>
      </c>
      <c r="AK4718">
        <v>1</v>
      </c>
      <c r="AL4718">
        <v>0</v>
      </c>
      <c r="AM4718">
        <v>0</v>
      </c>
    </row>
    <row r="4719" spans="1:39">
      <c r="A4719">
        <v>16</v>
      </c>
      <c r="B4719">
        <v>153</v>
      </c>
      <c r="C4719">
        <v>2023</v>
      </c>
      <c r="D4719">
        <v>9</v>
      </c>
      <c r="E4719">
        <v>99</v>
      </c>
      <c r="F4719">
        <v>171</v>
      </c>
      <c r="G4719">
        <v>99</v>
      </c>
      <c r="H4719">
        <v>99</v>
      </c>
      <c r="I4719">
        <v>99</v>
      </c>
      <c r="J4719">
        <v>155</v>
      </c>
      <c r="M4719">
        <v>99</v>
      </c>
      <c r="N4719">
        <v>99</v>
      </c>
      <c r="O4719">
        <v>99</v>
      </c>
      <c r="P4719">
        <v>99</v>
      </c>
      <c r="Q4719">
        <v>4</v>
      </c>
      <c r="R4719">
        <v>24</v>
      </c>
      <c r="S4719">
        <v>24</v>
      </c>
      <c r="T4719">
        <v>0.9177820267686424</v>
      </c>
      <c r="U4719">
        <v>0.96174315576968195</v>
      </c>
      <c r="V4719">
        <v>6.7083333333333313</v>
      </c>
      <c r="W4719">
        <v>58.29166666666665</v>
      </c>
      <c r="X4719">
        <v>176.00216684723733</v>
      </c>
      <c r="Y4719">
        <v>162.45000000000005</v>
      </c>
      <c r="Z4719">
        <v>162.45000000000005</v>
      </c>
      <c r="AA4719">
        <v>32.456753277759113</v>
      </c>
      <c r="AB4719">
        <v>4.522896994429856</v>
      </c>
      <c r="AC4719">
        <v>-49.655632894127592</v>
      </c>
      <c r="AD4719">
        <v>0</v>
      </c>
      <c r="AE4719">
        <v>0</v>
      </c>
      <c r="AF4719">
        <v>0</v>
      </c>
      <c r="AG4719">
        <v>0</v>
      </c>
      <c r="AH4719">
        <v>4</v>
      </c>
      <c r="AI4719">
        <v>0</v>
      </c>
      <c r="AJ4719">
        <v>1</v>
      </c>
      <c r="AK4719">
        <v>0</v>
      </c>
      <c r="AL4719">
        <v>0</v>
      </c>
      <c r="AM4719">
        <v>0</v>
      </c>
    </row>
    <row r="4720" spans="1:39">
      <c r="A4720">
        <v>16</v>
      </c>
      <c r="B4720">
        <v>154</v>
      </c>
      <c r="C4720">
        <v>2023</v>
      </c>
      <c r="D4720">
        <v>10</v>
      </c>
      <c r="E4720">
        <v>99</v>
      </c>
      <c r="F4720">
        <v>171</v>
      </c>
      <c r="G4720">
        <v>99</v>
      </c>
      <c r="H4720">
        <v>99</v>
      </c>
      <c r="I4720">
        <v>99</v>
      </c>
      <c r="J4720">
        <v>155</v>
      </c>
      <c r="M4720">
        <v>99</v>
      </c>
      <c r="N4720">
        <v>99</v>
      </c>
      <c r="O4720">
        <v>99</v>
      </c>
      <c r="P4720">
        <v>99</v>
      </c>
      <c r="Q4720">
        <v>6</v>
      </c>
      <c r="R4720">
        <v>53</v>
      </c>
      <c r="S4720">
        <v>53</v>
      </c>
      <c r="T4720">
        <v>1.9939804364183595</v>
      </c>
      <c r="U4720">
        <v>1.9621893573906628</v>
      </c>
      <c r="V4720">
        <v>7.339622641509437</v>
      </c>
      <c r="W4720">
        <v>58.207547169811313</v>
      </c>
      <c r="X4720">
        <v>164.57000347513238</v>
      </c>
      <c r="Y4720">
        <v>151.89811320754717</v>
      </c>
      <c r="Z4720">
        <v>151.89811320754717</v>
      </c>
      <c r="AA4720">
        <v>39.054700345560462</v>
      </c>
      <c r="AB4720">
        <v>4.5696227934250944</v>
      </c>
      <c r="AC4720">
        <v>-66.267108067752091</v>
      </c>
      <c r="AD4720">
        <v>3</v>
      </c>
      <c r="AE4720">
        <v>0</v>
      </c>
      <c r="AF4720">
        <v>0</v>
      </c>
      <c r="AG4720">
        <v>0</v>
      </c>
      <c r="AH4720">
        <v>1</v>
      </c>
      <c r="AI4720">
        <v>0</v>
      </c>
      <c r="AJ4720">
        <v>1</v>
      </c>
      <c r="AK4720">
        <v>1</v>
      </c>
      <c r="AL4720">
        <v>1</v>
      </c>
      <c r="AM4720">
        <v>0</v>
      </c>
    </row>
    <row r="4721" spans="1:39">
      <c r="A4721">
        <v>16</v>
      </c>
      <c r="B4721">
        <v>155</v>
      </c>
      <c r="C4721">
        <v>2023</v>
      </c>
      <c r="D4721">
        <v>11</v>
      </c>
      <c r="E4721">
        <v>99</v>
      </c>
      <c r="F4721">
        <v>171</v>
      </c>
      <c r="G4721">
        <v>99</v>
      </c>
      <c r="H4721">
        <v>99</v>
      </c>
      <c r="I4721">
        <v>99</v>
      </c>
      <c r="J4721">
        <v>155</v>
      </c>
      <c r="M4721">
        <v>99</v>
      </c>
      <c r="N4721">
        <v>99</v>
      </c>
      <c r="O4721">
        <v>99</v>
      </c>
      <c r="P4721">
        <v>99</v>
      </c>
      <c r="Q4721">
        <v>6</v>
      </c>
      <c r="R4721">
        <v>31</v>
      </c>
      <c r="S4721">
        <v>31</v>
      </c>
      <c r="T4721">
        <v>1.3901345291479823</v>
      </c>
      <c r="U4721">
        <v>1.3985138748659169</v>
      </c>
      <c r="V4721">
        <v>4.9032258064516121</v>
      </c>
      <c r="W4721">
        <v>58.838709677419367</v>
      </c>
      <c r="X4721">
        <v>169.09446754971523</v>
      </c>
      <c r="Y4721">
        <v>156.07419354838714</v>
      </c>
      <c r="Z4721">
        <v>156.07419354838714</v>
      </c>
      <c r="AA4721">
        <v>43.059613349042095</v>
      </c>
      <c r="AB4721">
        <v>5.5654276953206487</v>
      </c>
      <c r="AC4721">
        <v>-78.97064139471091</v>
      </c>
      <c r="AD4721">
        <v>1</v>
      </c>
      <c r="AE4721">
        <v>0</v>
      </c>
      <c r="AF4721">
        <v>0</v>
      </c>
      <c r="AG4721">
        <v>0</v>
      </c>
      <c r="AH4721">
        <v>1</v>
      </c>
      <c r="AI4721">
        <v>0</v>
      </c>
      <c r="AJ4721">
        <v>6</v>
      </c>
      <c r="AK4721">
        <v>0</v>
      </c>
      <c r="AL4721">
        <v>0</v>
      </c>
      <c r="AM4721">
        <v>0</v>
      </c>
    </row>
    <row r="4722" spans="1:39">
      <c r="A4722">
        <v>16</v>
      </c>
      <c r="B4722">
        <v>156</v>
      </c>
      <c r="C4722">
        <v>2023</v>
      </c>
      <c r="D4722">
        <v>12</v>
      </c>
      <c r="E4722">
        <v>99</v>
      </c>
      <c r="F4722">
        <v>171</v>
      </c>
      <c r="G4722">
        <v>99</v>
      </c>
      <c r="H4722">
        <v>99</v>
      </c>
      <c r="I4722">
        <v>99</v>
      </c>
      <c r="J4722">
        <v>155</v>
      </c>
      <c r="M4722">
        <v>99</v>
      </c>
      <c r="N4722">
        <v>99</v>
      </c>
      <c r="O4722">
        <v>99</v>
      </c>
      <c r="P4722">
        <v>99</v>
      </c>
      <c r="Q4722">
        <v>5</v>
      </c>
      <c r="R4722">
        <v>15</v>
      </c>
      <c r="S4722">
        <v>15</v>
      </c>
      <c r="T4722">
        <v>0.6429489927132449</v>
      </c>
      <c r="U4722">
        <v>0.56364798217299394</v>
      </c>
      <c r="V4722">
        <v>5.2</v>
      </c>
      <c r="W4722">
        <v>60.533333333333331</v>
      </c>
      <c r="X4722">
        <v>144.10978692668837</v>
      </c>
      <c r="Y4722">
        <v>133.01333333333335</v>
      </c>
      <c r="Z4722">
        <v>133.01333333333335</v>
      </c>
      <c r="AA4722">
        <v>32.979223089023094</v>
      </c>
      <c r="AB4722">
        <v>4.2089850980439243</v>
      </c>
      <c r="AC4722">
        <v>-35.905757861498621</v>
      </c>
      <c r="AD4722">
        <v>0</v>
      </c>
      <c r="AE4722">
        <v>0</v>
      </c>
      <c r="AF4722">
        <v>0</v>
      </c>
      <c r="AG4722">
        <v>0</v>
      </c>
      <c r="AH4722">
        <v>3</v>
      </c>
      <c r="AI4722">
        <v>1</v>
      </c>
      <c r="AJ4722">
        <v>0</v>
      </c>
      <c r="AK4722">
        <v>0</v>
      </c>
      <c r="AL4722">
        <v>0</v>
      </c>
      <c r="AM4722">
        <v>0</v>
      </c>
    </row>
    <row r="4723" spans="1:39">
      <c r="A4723">
        <v>16</v>
      </c>
      <c r="B4723">
        <v>157</v>
      </c>
      <c r="C4723">
        <v>2023</v>
      </c>
      <c r="D4723">
        <v>1</v>
      </c>
      <c r="E4723">
        <v>99</v>
      </c>
      <c r="F4723">
        <v>171</v>
      </c>
      <c r="G4723">
        <v>99</v>
      </c>
      <c r="H4723">
        <v>99</v>
      </c>
      <c r="I4723">
        <v>99</v>
      </c>
      <c r="J4723">
        <v>160</v>
      </c>
      <c r="M4723">
        <v>99</v>
      </c>
      <c r="N4723">
        <v>99</v>
      </c>
      <c r="O4723">
        <v>99</v>
      </c>
      <c r="P4723">
        <v>99</v>
      </c>
      <c r="Q4723">
        <v>13</v>
      </c>
      <c r="R4723">
        <v>19</v>
      </c>
      <c r="S4723">
        <v>19</v>
      </c>
      <c r="T4723">
        <v>0.77614379084967311</v>
      </c>
      <c r="U4723">
        <v>0.67242175658181491</v>
      </c>
      <c r="V4723">
        <v>6.5263157894736814</v>
      </c>
      <c r="W4723">
        <v>56.052631578947377</v>
      </c>
      <c r="X4723">
        <v>147.35131436391623</v>
      </c>
      <c r="Y4723">
        <v>136.00526315789472</v>
      </c>
      <c r="Z4723">
        <v>136.00526315789472</v>
      </c>
      <c r="AA4723">
        <v>9.4266405069110082</v>
      </c>
      <c r="AB4723">
        <v>5.062490381646759</v>
      </c>
      <c r="AC4723">
        <v>-33.847732416371478</v>
      </c>
      <c r="AD4723">
        <v>2</v>
      </c>
      <c r="AE4723">
        <v>0</v>
      </c>
      <c r="AF4723">
        <v>0</v>
      </c>
      <c r="AG4723">
        <v>1</v>
      </c>
      <c r="AH4723">
        <v>1</v>
      </c>
      <c r="AI4723">
        <v>0</v>
      </c>
      <c r="AJ4723">
        <v>0</v>
      </c>
      <c r="AK4723">
        <v>0</v>
      </c>
      <c r="AL4723">
        <v>2</v>
      </c>
      <c r="AM4723">
        <v>1</v>
      </c>
    </row>
    <row r="4724" spans="1:39">
      <c r="A4724">
        <v>16</v>
      </c>
      <c r="B4724">
        <v>158</v>
      </c>
      <c r="C4724">
        <v>2023</v>
      </c>
      <c r="D4724">
        <v>2</v>
      </c>
      <c r="E4724">
        <v>99</v>
      </c>
      <c r="F4724">
        <v>171</v>
      </c>
      <c r="G4724">
        <v>99</v>
      </c>
      <c r="H4724">
        <v>99</v>
      </c>
      <c r="I4724">
        <v>99</v>
      </c>
      <c r="J4724">
        <v>160</v>
      </c>
      <c r="M4724">
        <v>99</v>
      </c>
      <c r="N4724">
        <v>99</v>
      </c>
      <c r="O4724">
        <v>99</v>
      </c>
      <c r="P4724">
        <v>99</v>
      </c>
      <c r="Q4724">
        <v>8</v>
      </c>
      <c r="R4724">
        <v>19</v>
      </c>
      <c r="S4724">
        <v>19</v>
      </c>
      <c r="T4724">
        <v>0.7333076032419914</v>
      </c>
      <c r="U4724">
        <v>0.65219577185088395</v>
      </c>
      <c r="V4724">
        <v>9.2105263157894726</v>
      </c>
      <c r="W4724">
        <v>56.84210526315789</v>
      </c>
      <c r="X4724">
        <v>147.94434623937963</v>
      </c>
      <c r="Y4724">
        <v>136.55263157894743</v>
      </c>
      <c r="Z4724">
        <v>136.55263157894743</v>
      </c>
      <c r="AA4724">
        <v>8.8124534143474982</v>
      </c>
      <c r="AB4724">
        <v>3.602092343635507</v>
      </c>
      <c r="AC4724">
        <v>-30.315932804816008</v>
      </c>
      <c r="AD4724">
        <v>1</v>
      </c>
      <c r="AE4724">
        <v>0</v>
      </c>
      <c r="AF4724">
        <v>0</v>
      </c>
      <c r="AG4724">
        <v>1</v>
      </c>
      <c r="AH4724">
        <v>0</v>
      </c>
      <c r="AI4724">
        <v>1</v>
      </c>
      <c r="AJ4724">
        <v>1</v>
      </c>
      <c r="AK4724">
        <v>0</v>
      </c>
      <c r="AL4724">
        <v>4</v>
      </c>
      <c r="AM4724">
        <v>0</v>
      </c>
    </row>
    <row r="4725" spans="1:39">
      <c r="A4725">
        <v>16</v>
      </c>
      <c r="B4725">
        <v>159</v>
      </c>
      <c r="C4725">
        <v>2023</v>
      </c>
      <c r="D4725">
        <v>3</v>
      </c>
      <c r="E4725">
        <v>99</v>
      </c>
      <c r="F4725">
        <v>171</v>
      </c>
      <c r="G4725">
        <v>99</v>
      </c>
      <c r="H4725">
        <v>99</v>
      </c>
      <c r="I4725">
        <v>99</v>
      </c>
      <c r="J4725">
        <v>160</v>
      </c>
      <c r="M4725">
        <v>99</v>
      </c>
      <c r="N4725">
        <v>99</v>
      </c>
      <c r="O4725">
        <v>99</v>
      </c>
      <c r="P4725">
        <v>99</v>
      </c>
      <c r="Q4725">
        <v>7</v>
      </c>
      <c r="R4725">
        <v>12</v>
      </c>
      <c r="S4725">
        <v>12</v>
      </c>
      <c r="T4725">
        <v>0.4149377593360995</v>
      </c>
      <c r="U4725">
        <v>0.36553656921786254</v>
      </c>
      <c r="V4725">
        <v>10.166666666666664</v>
      </c>
      <c r="W4725">
        <v>55.91666666666665</v>
      </c>
      <c r="X4725">
        <v>147.39978331527621</v>
      </c>
      <c r="Y4725">
        <v>136.04999999999998</v>
      </c>
      <c r="Z4725">
        <v>136.04999999999998</v>
      </c>
      <c r="AA4725">
        <v>10.886803938714356</v>
      </c>
      <c r="AB4725">
        <v>3.8828325857406343</v>
      </c>
      <c r="AC4725">
        <v>-33.976682687177949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1</v>
      </c>
      <c r="AK4725">
        <v>0</v>
      </c>
      <c r="AL4725">
        <v>1</v>
      </c>
      <c r="AM4725">
        <v>1</v>
      </c>
    </row>
    <row r="4726" spans="1:39">
      <c r="A4726">
        <v>16</v>
      </c>
      <c r="B4726">
        <v>160</v>
      </c>
      <c r="C4726">
        <v>2023</v>
      </c>
      <c r="D4726">
        <v>4</v>
      </c>
      <c r="E4726">
        <v>99</v>
      </c>
      <c r="F4726">
        <v>171</v>
      </c>
      <c r="G4726">
        <v>99</v>
      </c>
      <c r="H4726">
        <v>99</v>
      </c>
      <c r="I4726">
        <v>99</v>
      </c>
      <c r="J4726">
        <v>160</v>
      </c>
      <c r="M4726">
        <v>99</v>
      </c>
      <c r="N4726">
        <v>99</v>
      </c>
      <c r="O4726">
        <v>99</v>
      </c>
      <c r="P4726">
        <v>99</v>
      </c>
      <c r="Q4726">
        <v>9</v>
      </c>
      <c r="R4726">
        <v>20</v>
      </c>
      <c r="S4726">
        <v>20</v>
      </c>
      <c r="T4726">
        <v>0.839278220730172</v>
      </c>
      <c r="U4726">
        <v>0.75005017732910251</v>
      </c>
      <c r="V4726">
        <v>9.4</v>
      </c>
      <c r="W4726">
        <v>55</v>
      </c>
      <c r="X4726">
        <v>151.01841820151679</v>
      </c>
      <c r="Y4726">
        <v>139.38999999999999</v>
      </c>
      <c r="Z4726">
        <v>139.38999999999999</v>
      </c>
      <c r="AA4726">
        <v>12.694798147272987</v>
      </c>
      <c r="AB4726">
        <v>4.4497190922573964</v>
      </c>
      <c r="AC4726">
        <v>-78.53840749358335</v>
      </c>
      <c r="AD4726">
        <v>1</v>
      </c>
      <c r="AE4726">
        <v>0</v>
      </c>
      <c r="AF4726">
        <v>0</v>
      </c>
      <c r="AG4726">
        <v>1</v>
      </c>
      <c r="AH4726">
        <v>2</v>
      </c>
      <c r="AI4726">
        <v>0</v>
      </c>
      <c r="AJ4726">
        <v>1</v>
      </c>
      <c r="AK4726">
        <v>0</v>
      </c>
      <c r="AL4726">
        <v>5</v>
      </c>
      <c r="AM4726">
        <v>0</v>
      </c>
    </row>
    <row r="4727" spans="1:39">
      <c r="A4727">
        <v>16</v>
      </c>
      <c r="B4727">
        <v>161</v>
      </c>
      <c r="C4727">
        <v>2023</v>
      </c>
      <c r="D4727">
        <v>5</v>
      </c>
      <c r="E4727">
        <v>99</v>
      </c>
      <c r="F4727">
        <v>171</v>
      </c>
      <c r="G4727">
        <v>99</v>
      </c>
      <c r="H4727">
        <v>99</v>
      </c>
      <c r="I4727">
        <v>99</v>
      </c>
      <c r="J4727">
        <v>160</v>
      </c>
      <c r="M4727">
        <v>99</v>
      </c>
      <c r="N4727">
        <v>99</v>
      </c>
      <c r="O4727">
        <v>99</v>
      </c>
      <c r="P4727">
        <v>99</v>
      </c>
      <c r="Q4727">
        <v>9</v>
      </c>
      <c r="R4727">
        <v>41</v>
      </c>
      <c r="S4727">
        <v>41</v>
      </c>
      <c r="T4727">
        <v>1.5571591340676028</v>
      </c>
      <c r="U4727">
        <v>1.4073406723966475</v>
      </c>
      <c r="V4727">
        <v>8.3414634146341449</v>
      </c>
      <c r="W4727">
        <v>55.634146341463435</v>
      </c>
      <c r="X4727">
        <v>150.99754247813337</v>
      </c>
      <c r="Y4727">
        <v>139.37073170731716</v>
      </c>
      <c r="Z4727">
        <v>139.37073170731716</v>
      </c>
      <c r="AA4727">
        <v>10.609803195858094</v>
      </c>
      <c r="AB4727">
        <v>5.5513395331875346</v>
      </c>
      <c r="AC4727">
        <v>-37.809450420705907</v>
      </c>
      <c r="AD4727">
        <v>1</v>
      </c>
      <c r="AE4727">
        <v>0</v>
      </c>
      <c r="AF4727">
        <v>0</v>
      </c>
      <c r="AG4727">
        <v>0</v>
      </c>
      <c r="AH4727">
        <v>2</v>
      </c>
      <c r="AI4727">
        <v>1</v>
      </c>
      <c r="AJ4727">
        <v>0</v>
      </c>
      <c r="AK4727">
        <v>0</v>
      </c>
      <c r="AL4727">
        <v>2</v>
      </c>
      <c r="AM4727">
        <v>0</v>
      </c>
    </row>
    <row r="4728" spans="1:39">
      <c r="A4728">
        <v>16</v>
      </c>
      <c r="B4728">
        <v>162</v>
      </c>
      <c r="C4728">
        <v>2023</v>
      </c>
      <c r="D4728">
        <v>6</v>
      </c>
      <c r="E4728">
        <v>99</v>
      </c>
      <c r="F4728">
        <v>171</v>
      </c>
      <c r="G4728">
        <v>99</v>
      </c>
      <c r="H4728">
        <v>99</v>
      </c>
      <c r="I4728">
        <v>99</v>
      </c>
      <c r="J4728">
        <v>160</v>
      </c>
      <c r="M4728">
        <v>99</v>
      </c>
      <c r="N4728">
        <v>99</v>
      </c>
      <c r="O4728">
        <v>99</v>
      </c>
      <c r="P4728">
        <v>99</v>
      </c>
      <c r="Q4728">
        <v>8</v>
      </c>
      <c r="R4728">
        <v>14</v>
      </c>
      <c r="S4728">
        <v>14</v>
      </c>
      <c r="T4728">
        <v>0.55074744295830069</v>
      </c>
      <c r="U4728">
        <v>0.47445665428367007</v>
      </c>
      <c r="V4728">
        <v>9.7857142857142883</v>
      </c>
      <c r="W4728">
        <v>58.642857142857153</v>
      </c>
      <c r="X4728">
        <v>145.13233245627609</v>
      </c>
      <c r="Y4728">
        <v>133.9571428571428</v>
      </c>
      <c r="Z4728">
        <v>133.9571428571428</v>
      </c>
      <c r="AA4728">
        <v>6.8023855359421246</v>
      </c>
      <c r="AB4728">
        <v>3.0846889830984181</v>
      </c>
      <c r="AC4728">
        <v>-1.2303305853682396</v>
      </c>
      <c r="AD4728">
        <v>2</v>
      </c>
      <c r="AE4728">
        <v>0</v>
      </c>
      <c r="AF4728">
        <v>0</v>
      </c>
      <c r="AG4728">
        <v>0</v>
      </c>
      <c r="AH4728">
        <v>1</v>
      </c>
      <c r="AI4728">
        <v>1</v>
      </c>
      <c r="AJ4728">
        <v>1</v>
      </c>
      <c r="AK4728">
        <v>0</v>
      </c>
      <c r="AL4728">
        <v>3</v>
      </c>
      <c r="AM4728">
        <v>0</v>
      </c>
    </row>
    <row r="4729" spans="1:39">
      <c r="A4729">
        <v>16</v>
      </c>
      <c r="B4729">
        <v>163</v>
      </c>
      <c r="C4729">
        <v>2023</v>
      </c>
      <c r="D4729">
        <v>7</v>
      </c>
      <c r="E4729">
        <v>99</v>
      </c>
      <c r="F4729">
        <v>171</v>
      </c>
      <c r="G4729">
        <v>99</v>
      </c>
      <c r="H4729">
        <v>99</v>
      </c>
      <c r="I4729">
        <v>99</v>
      </c>
      <c r="J4729">
        <v>160</v>
      </c>
      <c r="M4729">
        <v>99</v>
      </c>
      <c r="N4729">
        <v>99</v>
      </c>
      <c r="O4729">
        <v>99</v>
      </c>
      <c r="P4729">
        <v>99</v>
      </c>
      <c r="Q4729">
        <v>9</v>
      </c>
      <c r="R4729">
        <v>22</v>
      </c>
      <c r="S4729">
        <v>22</v>
      </c>
      <c r="T4729">
        <v>0.98478066248880924</v>
      </c>
      <c r="U4729">
        <v>0.83507319007013459</v>
      </c>
      <c r="V4729">
        <v>8.3181818181818183</v>
      </c>
      <c r="W4729">
        <v>56.545454545454554</v>
      </c>
      <c r="X4729">
        <v>141.70196001181921</v>
      </c>
      <c r="Y4729">
        <v>130.79090909090908</v>
      </c>
      <c r="Z4729">
        <v>130.79090909090908</v>
      </c>
      <c r="AA4729">
        <v>20.007632841014129</v>
      </c>
      <c r="AB4729">
        <v>4.9518341205077459</v>
      </c>
      <c r="AC4729">
        <v>-26.724197572030381</v>
      </c>
      <c r="AD4729">
        <v>0</v>
      </c>
      <c r="AE4729">
        <v>0</v>
      </c>
      <c r="AF4729">
        <v>0</v>
      </c>
      <c r="AG4729">
        <v>1</v>
      </c>
      <c r="AH4729">
        <v>2</v>
      </c>
      <c r="AI4729">
        <v>0</v>
      </c>
      <c r="AJ4729">
        <v>2</v>
      </c>
      <c r="AK4729">
        <v>0</v>
      </c>
      <c r="AL4729">
        <v>2</v>
      </c>
      <c r="AM4729">
        <v>1</v>
      </c>
    </row>
    <row r="4730" spans="1:39">
      <c r="A4730">
        <v>16</v>
      </c>
      <c r="B4730">
        <v>164</v>
      </c>
      <c r="C4730">
        <v>2023</v>
      </c>
      <c r="D4730">
        <v>8</v>
      </c>
      <c r="E4730">
        <v>99</v>
      </c>
      <c r="F4730">
        <v>171</v>
      </c>
      <c r="G4730">
        <v>99</v>
      </c>
      <c r="H4730">
        <v>99</v>
      </c>
      <c r="I4730">
        <v>99</v>
      </c>
      <c r="J4730">
        <v>160</v>
      </c>
      <c r="M4730">
        <v>99</v>
      </c>
      <c r="N4730">
        <v>99</v>
      </c>
      <c r="O4730">
        <v>99</v>
      </c>
      <c r="P4730">
        <v>99</v>
      </c>
      <c r="Q4730">
        <v>7</v>
      </c>
      <c r="R4730">
        <v>29</v>
      </c>
      <c r="S4730">
        <v>29</v>
      </c>
      <c r="T4730">
        <v>1.1736139214892758</v>
      </c>
      <c r="U4730">
        <v>1.0884667810443871</v>
      </c>
      <c r="V4730">
        <v>10.517241379310349</v>
      </c>
      <c r="W4730">
        <v>55.310344827586221</v>
      </c>
      <c r="X4730">
        <v>157.30937348227295</v>
      </c>
      <c r="Y4730">
        <v>145.19655172413789</v>
      </c>
      <c r="Z4730">
        <v>145.19655172413789</v>
      </c>
      <c r="AA4730">
        <v>18.199232321032596</v>
      </c>
      <c r="AB4730">
        <v>3.7426106348179697</v>
      </c>
      <c r="AC4730">
        <v>-51.358585198215913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3</v>
      </c>
      <c r="AK4730">
        <v>0</v>
      </c>
      <c r="AL4730">
        <v>1</v>
      </c>
      <c r="AM4730">
        <v>1</v>
      </c>
    </row>
    <row r="4731" spans="1:39">
      <c r="A4731">
        <v>16</v>
      </c>
      <c r="B4731">
        <v>165</v>
      </c>
      <c r="C4731">
        <v>2023</v>
      </c>
      <c r="D4731">
        <v>9</v>
      </c>
      <c r="E4731">
        <v>99</v>
      </c>
      <c r="F4731">
        <v>171</v>
      </c>
      <c r="G4731">
        <v>99</v>
      </c>
      <c r="H4731">
        <v>99</v>
      </c>
      <c r="I4731">
        <v>99</v>
      </c>
      <c r="J4731">
        <v>160</v>
      </c>
      <c r="M4731">
        <v>99</v>
      </c>
      <c r="N4731">
        <v>99</v>
      </c>
      <c r="O4731">
        <v>99</v>
      </c>
      <c r="P4731">
        <v>99</v>
      </c>
      <c r="Q4731">
        <v>12</v>
      </c>
      <c r="R4731">
        <v>34</v>
      </c>
      <c r="S4731">
        <v>34</v>
      </c>
      <c r="T4731">
        <v>1.3001912045889101</v>
      </c>
      <c r="U4731">
        <v>1.2102452731192201</v>
      </c>
      <c r="V4731">
        <v>10.352941176470589</v>
      </c>
      <c r="W4731">
        <v>52.617647058823515</v>
      </c>
      <c r="X4731">
        <v>156.33802816901402</v>
      </c>
      <c r="Y4731">
        <v>144.30000000000004</v>
      </c>
      <c r="Z4731">
        <v>144.30000000000004</v>
      </c>
      <c r="AA4731">
        <v>16.640913436466874</v>
      </c>
      <c r="AB4731">
        <v>4.5569256011323969</v>
      </c>
      <c r="AC4731">
        <v>-44.533776571348199</v>
      </c>
      <c r="AD4731">
        <v>3</v>
      </c>
      <c r="AE4731">
        <v>0</v>
      </c>
      <c r="AF4731">
        <v>0</v>
      </c>
      <c r="AG4731">
        <v>0</v>
      </c>
      <c r="AH4731">
        <v>3</v>
      </c>
      <c r="AI4731">
        <v>0</v>
      </c>
      <c r="AJ4731">
        <v>0</v>
      </c>
      <c r="AK4731">
        <v>0</v>
      </c>
      <c r="AL4731">
        <v>2</v>
      </c>
      <c r="AM4731">
        <v>1</v>
      </c>
    </row>
    <row r="4732" spans="1:39">
      <c r="A4732">
        <v>16</v>
      </c>
      <c r="B4732">
        <v>166</v>
      </c>
      <c r="C4732">
        <v>2023</v>
      </c>
      <c r="D4732">
        <v>10</v>
      </c>
      <c r="E4732">
        <v>99</v>
      </c>
      <c r="F4732">
        <v>171</v>
      </c>
      <c r="G4732">
        <v>99</v>
      </c>
      <c r="H4732">
        <v>99</v>
      </c>
      <c r="I4732">
        <v>99</v>
      </c>
      <c r="J4732">
        <v>160</v>
      </c>
      <c r="M4732">
        <v>99</v>
      </c>
      <c r="N4732">
        <v>99</v>
      </c>
      <c r="O4732">
        <v>99</v>
      </c>
      <c r="P4732">
        <v>99</v>
      </c>
      <c r="Q4732">
        <v>8</v>
      </c>
      <c r="R4732">
        <v>38</v>
      </c>
      <c r="S4732">
        <v>38</v>
      </c>
      <c r="T4732">
        <v>1.4296463506395789</v>
      </c>
      <c r="U4732">
        <v>1.2557075956173078</v>
      </c>
      <c r="V4732">
        <v>10.789473684210524</v>
      </c>
      <c r="W4732">
        <v>52.342105263157904</v>
      </c>
      <c r="X4732">
        <v>146.88943376860351</v>
      </c>
      <c r="Y4732">
        <v>135.57894736842101</v>
      </c>
      <c r="Z4732">
        <v>135.57894736842101</v>
      </c>
      <c r="AA4732">
        <v>5.8831676884030513</v>
      </c>
      <c r="AB4732">
        <v>3.8201427073747825</v>
      </c>
      <c r="AC4732">
        <v>-6.9466108172227434</v>
      </c>
      <c r="AD4732">
        <v>0</v>
      </c>
      <c r="AE4732">
        <v>0</v>
      </c>
      <c r="AF4732">
        <v>0</v>
      </c>
      <c r="AG4732">
        <v>0</v>
      </c>
      <c r="AH4732">
        <v>5</v>
      </c>
      <c r="AI4732">
        <v>1</v>
      </c>
      <c r="AJ4732">
        <v>9</v>
      </c>
      <c r="AK4732">
        <v>0</v>
      </c>
      <c r="AL4732">
        <v>1</v>
      </c>
      <c r="AM4732">
        <v>0</v>
      </c>
    </row>
    <row r="4733" spans="1:39">
      <c r="A4733">
        <v>16</v>
      </c>
      <c r="B4733">
        <v>167</v>
      </c>
      <c r="C4733">
        <v>2023</v>
      </c>
      <c r="D4733">
        <v>11</v>
      </c>
      <c r="E4733">
        <v>99</v>
      </c>
      <c r="F4733">
        <v>171</v>
      </c>
      <c r="G4733">
        <v>99</v>
      </c>
      <c r="H4733">
        <v>99</v>
      </c>
      <c r="I4733">
        <v>99</v>
      </c>
      <c r="J4733">
        <v>160</v>
      </c>
      <c r="M4733">
        <v>99</v>
      </c>
      <c r="N4733">
        <v>99</v>
      </c>
      <c r="O4733">
        <v>99</v>
      </c>
      <c r="P4733">
        <v>99</v>
      </c>
      <c r="Q4733">
        <v>11</v>
      </c>
      <c r="R4733">
        <v>57</v>
      </c>
      <c r="S4733">
        <v>57</v>
      </c>
      <c r="T4733">
        <v>2.5560538116591922</v>
      </c>
      <c r="U4733">
        <v>2.2655502758844159</v>
      </c>
      <c r="V4733">
        <v>7.7894736842105248</v>
      </c>
      <c r="W4733">
        <v>55.894736842105246</v>
      </c>
      <c r="X4733">
        <v>148.97835053505921</v>
      </c>
      <c r="Y4733">
        <v>137.50701754385969</v>
      </c>
      <c r="Z4733">
        <v>137.50701754385969</v>
      </c>
      <c r="AA4733">
        <v>9.5836640916060443</v>
      </c>
      <c r="AB4733">
        <v>5.1492946562673891</v>
      </c>
      <c r="AC4733">
        <v>-10.926729448915198</v>
      </c>
      <c r="AD4733">
        <v>0</v>
      </c>
      <c r="AE4733">
        <v>0</v>
      </c>
      <c r="AF4733">
        <v>0</v>
      </c>
      <c r="AG4733">
        <v>2</v>
      </c>
      <c r="AH4733">
        <v>3</v>
      </c>
      <c r="AI4733">
        <v>0</v>
      </c>
      <c r="AJ4733">
        <v>3</v>
      </c>
      <c r="AK4733">
        <v>0</v>
      </c>
      <c r="AL4733">
        <v>0</v>
      </c>
      <c r="AM4733">
        <v>0</v>
      </c>
    </row>
    <row r="4734" spans="1:39">
      <c r="A4734">
        <v>16</v>
      </c>
      <c r="B4734">
        <v>168</v>
      </c>
      <c r="C4734">
        <v>2023</v>
      </c>
      <c r="D4734">
        <v>12</v>
      </c>
      <c r="E4734">
        <v>99</v>
      </c>
      <c r="F4734">
        <v>171</v>
      </c>
      <c r="G4734">
        <v>99</v>
      </c>
      <c r="H4734">
        <v>99</v>
      </c>
      <c r="I4734">
        <v>99</v>
      </c>
      <c r="J4734">
        <v>160</v>
      </c>
      <c r="M4734">
        <v>99</v>
      </c>
      <c r="N4734">
        <v>99</v>
      </c>
      <c r="O4734">
        <v>99</v>
      </c>
      <c r="P4734">
        <v>99</v>
      </c>
      <c r="Q4734">
        <v>14</v>
      </c>
      <c r="R4734">
        <v>31</v>
      </c>
      <c r="S4734">
        <v>31</v>
      </c>
      <c r="T4734">
        <v>1.3287612516073728</v>
      </c>
      <c r="U4734">
        <v>1.2416245220772482</v>
      </c>
      <c r="V4734">
        <v>8.193548387096774</v>
      </c>
      <c r="W4734">
        <v>55</v>
      </c>
      <c r="X4734">
        <v>153.60500471813509</v>
      </c>
      <c r="Y4734">
        <v>141.77741935483877</v>
      </c>
      <c r="Z4734">
        <v>141.77741935483877</v>
      </c>
      <c r="AA4734">
        <v>18.9115890340255</v>
      </c>
      <c r="AB4734">
        <v>5.8969647742196241</v>
      </c>
      <c r="AC4734">
        <v>-41.843712716464658</v>
      </c>
      <c r="AD4734">
        <v>0</v>
      </c>
      <c r="AE4734">
        <v>0</v>
      </c>
      <c r="AF4734">
        <v>0</v>
      </c>
      <c r="AG4734">
        <v>1</v>
      </c>
      <c r="AH4734">
        <v>1</v>
      </c>
      <c r="AI4734">
        <v>0</v>
      </c>
      <c r="AJ4734">
        <v>0</v>
      </c>
      <c r="AK4734">
        <v>0</v>
      </c>
      <c r="AL4734">
        <v>3</v>
      </c>
      <c r="AM4734">
        <v>0</v>
      </c>
    </row>
    <row r="4735" spans="1:39">
      <c r="A4735">
        <v>16</v>
      </c>
      <c r="B4735">
        <v>169</v>
      </c>
      <c r="C4735">
        <v>2023</v>
      </c>
      <c r="D4735">
        <v>1</v>
      </c>
      <c r="E4735">
        <v>99</v>
      </c>
      <c r="F4735">
        <v>171</v>
      </c>
      <c r="G4735">
        <v>99</v>
      </c>
      <c r="H4735">
        <v>99</v>
      </c>
      <c r="I4735">
        <v>99</v>
      </c>
      <c r="J4735">
        <v>171</v>
      </c>
      <c r="M4735">
        <v>99</v>
      </c>
      <c r="N4735">
        <v>99</v>
      </c>
      <c r="O4735">
        <v>99</v>
      </c>
      <c r="P4735">
        <v>99</v>
      </c>
      <c r="Q4735">
        <v>17</v>
      </c>
      <c r="R4735">
        <v>152</v>
      </c>
      <c r="S4735">
        <v>152</v>
      </c>
      <c r="T4735">
        <v>6.2091503267973849</v>
      </c>
      <c r="U4735">
        <v>6.1698033424625391</v>
      </c>
      <c r="V4735">
        <v>5.4539473684210513</v>
      </c>
      <c r="W4735">
        <v>59.88815789473685</v>
      </c>
      <c r="X4735">
        <v>169.00268004789879</v>
      </c>
      <c r="Y4735">
        <v>155.98947368421045</v>
      </c>
      <c r="Z4735">
        <v>155.98947368421045</v>
      </c>
      <c r="AA4735">
        <v>27.945812599176399</v>
      </c>
      <c r="AB4735">
        <v>3.6283774503816311</v>
      </c>
      <c r="AC4735">
        <v>-45.717980957796811</v>
      </c>
      <c r="AD4735">
        <v>3</v>
      </c>
      <c r="AE4735">
        <v>0</v>
      </c>
      <c r="AF4735">
        <v>0</v>
      </c>
      <c r="AG4735">
        <v>0</v>
      </c>
      <c r="AH4735">
        <v>18</v>
      </c>
      <c r="AI4735">
        <v>1</v>
      </c>
      <c r="AJ4735">
        <v>1</v>
      </c>
      <c r="AK4735">
        <v>0</v>
      </c>
      <c r="AL4735">
        <v>1</v>
      </c>
      <c r="AM4735">
        <v>1</v>
      </c>
    </row>
    <row r="4736" spans="1:39">
      <c r="A4736">
        <v>16</v>
      </c>
      <c r="B4736">
        <v>170</v>
      </c>
      <c r="C4736">
        <v>2023</v>
      </c>
      <c r="D4736">
        <v>2</v>
      </c>
      <c r="E4736">
        <v>99</v>
      </c>
      <c r="F4736">
        <v>171</v>
      </c>
      <c r="G4736">
        <v>99</v>
      </c>
      <c r="H4736">
        <v>99</v>
      </c>
      <c r="I4736">
        <v>99</v>
      </c>
      <c r="J4736">
        <v>171</v>
      </c>
      <c r="M4736">
        <v>99</v>
      </c>
      <c r="N4736">
        <v>99</v>
      </c>
      <c r="O4736">
        <v>99</v>
      </c>
      <c r="P4736">
        <v>99</v>
      </c>
      <c r="Q4736">
        <v>17</v>
      </c>
      <c r="R4736">
        <v>166</v>
      </c>
      <c r="S4736">
        <v>166</v>
      </c>
      <c r="T4736">
        <v>6.4067927441142416</v>
      </c>
      <c r="U4736">
        <v>6.5555918654634135</v>
      </c>
      <c r="V4736">
        <v>5.2951807228915637</v>
      </c>
      <c r="W4736">
        <v>59.397590361445779</v>
      </c>
      <c r="X4736">
        <v>170.20715581720165</v>
      </c>
      <c r="Y4736">
        <v>157.10120481927711</v>
      </c>
      <c r="Z4736">
        <v>157.10120481927711</v>
      </c>
      <c r="AA4736">
        <v>34.08714556140356</v>
      </c>
      <c r="AB4736">
        <v>4.6060195267050688</v>
      </c>
      <c r="AC4736">
        <v>-62.017711011688974</v>
      </c>
      <c r="AD4736">
        <v>4</v>
      </c>
      <c r="AE4736">
        <v>0</v>
      </c>
      <c r="AF4736">
        <v>0</v>
      </c>
      <c r="AG4736">
        <v>0</v>
      </c>
      <c r="AH4736">
        <v>23</v>
      </c>
      <c r="AI4736">
        <v>3</v>
      </c>
      <c r="AJ4736">
        <v>0</v>
      </c>
      <c r="AK4736">
        <v>1</v>
      </c>
      <c r="AL4736">
        <v>4</v>
      </c>
      <c r="AM4736">
        <v>0</v>
      </c>
    </row>
    <row r="4737" spans="1:39">
      <c r="A4737">
        <v>16</v>
      </c>
      <c r="B4737">
        <v>171</v>
      </c>
      <c r="C4737">
        <v>2023</v>
      </c>
      <c r="D4737">
        <v>3</v>
      </c>
      <c r="E4737">
        <v>99</v>
      </c>
      <c r="F4737">
        <v>171</v>
      </c>
      <c r="G4737">
        <v>99</v>
      </c>
      <c r="H4737">
        <v>99</v>
      </c>
      <c r="I4737">
        <v>99</v>
      </c>
      <c r="J4737">
        <v>171</v>
      </c>
      <c r="M4737">
        <v>99</v>
      </c>
      <c r="N4737">
        <v>99</v>
      </c>
      <c r="O4737">
        <v>99</v>
      </c>
      <c r="P4737">
        <v>99</v>
      </c>
      <c r="Q4737">
        <v>18</v>
      </c>
      <c r="R4737">
        <v>255</v>
      </c>
      <c r="S4737">
        <v>255</v>
      </c>
      <c r="T4737">
        <v>8.8174273858921186</v>
      </c>
      <c r="U4737">
        <v>9.2757759143955703</v>
      </c>
      <c r="V4737">
        <v>5.8274509803921584</v>
      </c>
      <c r="W4737">
        <v>59.454901960784305</v>
      </c>
      <c r="X4737">
        <v>176.0180995475113</v>
      </c>
      <c r="Y4737">
        <v>162.46470588235297</v>
      </c>
      <c r="Z4737">
        <v>162.46470588235297</v>
      </c>
      <c r="AA4737">
        <v>27.858347737060718</v>
      </c>
      <c r="AB4737">
        <v>3.7548563965904225</v>
      </c>
      <c r="AC4737">
        <v>-24.548230537021642</v>
      </c>
      <c r="AD4737">
        <v>8</v>
      </c>
      <c r="AE4737">
        <v>0</v>
      </c>
      <c r="AF4737">
        <v>0</v>
      </c>
      <c r="AG4737">
        <v>0</v>
      </c>
      <c r="AH4737">
        <v>33</v>
      </c>
      <c r="AI4737">
        <v>0</v>
      </c>
      <c r="AJ4737">
        <v>2</v>
      </c>
      <c r="AK4737">
        <v>0</v>
      </c>
      <c r="AL4737">
        <v>1</v>
      </c>
      <c r="AM4737">
        <v>0</v>
      </c>
    </row>
    <row r="4738" spans="1:39">
      <c r="A4738">
        <v>16</v>
      </c>
      <c r="B4738">
        <v>172</v>
      </c>
      <c r="C4738">
        <v>2023</v>
      </c>
      <c r="D4738">
        <v>4</v>
      </c>
      <c r="E4738">
        <v>99</v>
      </c>
      <c r="F4738">
        <v>171</v>
      </c>
      <c r="G4738">
        <v>99</v>
      </c>
      <c r="H4738">
        <v>99</v>
      </c>
      <c r="I4738">
        <v>99</v>
      </c>
      <c r="J4738">
        <v>171</v>
      </c>
      <c r="M4738">
        <v>99</v>
      </c>
      <c r="N4738">
        <v>99</v>
      </c>
      <c r="O4738">
        <v>99</v>
      </c>
      <c r="P4738">
        <v>99</v>
      </c>
      <c r="Q4738">
        <v>18</v>
      </c>
      <c r="R4738">
        <v>161</v>
      </c>
      <c r="S4738">
        <v>161</v>
      </c>
      <c r="T4738">
        <v>6.7561896768778853</v>
      </c>
      <c r="U4738">
        <v>6.8069246328445505</v>
      </c>
      <c r="V4738">
        <v>5.4844720496894412</v>
      </c>
      <c r="W4738">
        <v>59.428571428571438</v>
      </c>
      <c r="X4738">
        <v>170.25295586226389</v>
      </c>
      <c r="Y4738">
        <v>157.14347826086964</v>
      </c>
      <c r="Z4738">
        <v>157.14347826086964</v>
      </c>
      <c r="AA4738">
        <v>31.765362171151303</v>
      </c>
      <c r="AB4738">
        <v>4.1519497563264345</v>
      </c>
      <c r="AC4738">
        <v>-47.919378596087455</v>
      </c>
      <c r="AD4738">
        <v>1</v>
      </c>
      <c r="AE4738">
        <v>0</v>
      </c>
      <c r="AF4738">
        <v>0</v>
      </c>
      <c r="AG4738">
        <v>0</v>
      </c>
      <c r="AH4738">
        <v>16</v>
      </c>
      <c r="AI4738">
        <v>4</v>
      </c>
      <c r="AJ4738">
        <v>3</v>
      </c>
      <c r="AK4738">
        <v>0</v>
      </c>
      <c r="AL4738">
        <v>0</v>
      </c>
      <c r="AM4738">
        <v>0</v>
      </c>
    </row>
    <row r="4739" spans="1:39">
      <c r="A4739">
        <v>16</v>
      </c>
      <c r="B4739">
        <v>173</v>
      </c>
      <c r="C4739">
        <v>2023</v>
      </c>
      <c r="D4739">
        <v>5</v>
      </c>
      <c r="E4739">
        <v>99</v>
      </c>
      <c r="F4739">
        <v>171</v>
      </c>
      <c r="G4739">
        <v>99</v>
      </c>
      <c r="H4739">
        <v>99</v>
      </c>
      <c r="I4739">
        <v>99</v>
      </c>
      <c r="J4739">
        <v>171</v>
      </c>
      <c r="M4739">
        <v>99</v>
      </c>
      <c r="N4739">
        <v>99</v>
      </c>
      <c r="O4739">
        <v>99</v>
      </c>
      <c r="P4739">
        <v>99</v>
      </c>
      <c r="Q4739">
        <v>20</v>
      </c>
      <c r="R4739">
        <v>186</v>
      </c>
      <c r="S4739">
        <v>186</v>
      </c>
      <c r="T4739">
        <v>7.0641853399164436</v>
      </c>
      <c r="U4739">
        <v>7.4241148767499441</v>
      </c>
      <c r="V4739">
        <v>5.4032258064516112</v>
      </c>
      <c r="W4739">
        <v>59.3010752688172</v>
      </c>
      <c r="X4739">
        <v>175.584524516828</v>
      </c>
      <c r="Y4739">
        <v>162.06451612903223</v>
      </c>
      <c r="Z4739">
        <v>162.06451612903223</v>
      </c>
      <c r="AA4739">
        <v>30.155933973235495</v>
      </c>
      <c r="AB4739">
        <v>4.0740061027834384</v>
      </c>
      <c r="AC4739">
        <v>-43.88675447851444</v>
      </c>
      <c r="AD4739">
        <v>6</v>
      </c>
      <c r="AE4739">
        <v>0</v>
      </c>
      <c r="AF4739">
        <v>0</v>
      </c>
      <c r="AG4739">
        <v>0</v>
      </c>
      <c r="AH4739">
        <v>22</v>
      </c>
      <c r="AI4739">
        <v>1</v>
      </c>
      <c r="AJ4739">
        <v>1</v>
      </c>
      <c r="AK4739">
        <v>1</v>
      </c>
      <c r="AL4739">
        <v>1</v>
      </c>
      <c r="AM4739">
        <v>0</v>
      </c>
    </row>
    <row r="4740" spans="1:39">
      <c r="A4740">
        <v>16</v>
      </c>
      <c r="B4740">
        <v>174</v>
      </c>
      <c r="C4740">
        <v>2023</v>
      </c>
      <c r="D4740">
        <v>6</v>
      </c>
      <c r="E4740">
        <v>99</v>
      </c>
      <c r="F4740">
        <v>171</v>
      </c>
      <c r="G4740">
        <v>99</v>
      </c>
      <c r="H4740">
        <v>99</v>
      </c>
      <c r="I4740">
        <v>99</v>
      </c>
      <c r="J4740">
        <v>171</v>
      </c>
      <c r="M4740">
        <v>99</v>
      </c>
      <c r="N4740">
        <v>99</v>
      </c>
      <c r="O4740">
        <v>99</v>
      </c>
      <c r="P4740">
        <v>99</v>
      </c>
      <c r="Q4740">
        <v>21</v>
      </c>
      <c r="R4740">
        <v>180</v>
      </c>
      <c r="S4740">
        <v>180</v>
      </c>
      <c r="T4740">
        <v>7.0810385523210062</v>
      </c>
      <c r="U4740">
        <v>7.1476133469205649</v>
      </c>
      <c r="V4740">
        <v>6.2888888888888879</v>
      </c>
      <c r="W4740">
        <v>59.227777777777774</v>
      </c>
      <c r="X4740">
        <v>170.05296737691111</v>
      </c>
      <c r="Y4740">
        <v>156.95888888888899</v>
      </c>
      <c r="Z4740">
        <v>156.95888888888899</v>
      </c>
      <c r="AA4740">
        <v>28.044224576528073</v>
      </c>
      <c r="AB4740">
        <v>4.1336432082171575</v>
      </c>
      <c r="AC4740">
        <v>-47.772889828701601</v>
      </c>
      <c r="AD4740">
        <v>6</v>
      </c>
      <c r="AE4740">
        <v>0</v>
      </c>
      <c r="AF4740">
        <v>0</v>
      </c>
      <c r="AG4740">
        <v>1</v>
      </c>
      <c r="AH4740">
        <v>21</v>
      </c>
      <c r="AI4740">
        <v>5</v>
      </c>
      <c r="AJ4740">
        <v>4</v>
      </c>
      <c r="AK4740">
        <v>0</v>
      </c>
      <c r="AL4740">
        <v>1</v>
      </c>
      <c r="AM4740">
        <v>0</v>
      </c>
    </row>
    <row r="4741" spans="1:39">
      <c r="A4741">
        <v>16</v>
      </c>
      <c r="B4741">
        <v>175</v>
      </c>
      <c r="C4741">
        <v>2023</v>
      </c>
      <c r="D4741">
        <v>7</v>
      </c>
      <c r="E4741">
        <v>99</v>
      </c>
      <c r="F4741">
        <v>171</v>
      </c>
      <c r="G4741">
        <v>99</v>
      </c>
      <c r="H4741">
        <v>99</v>
      </c>
      <c r="I4741">
        <v>99</v>
      </c>
      <c r="J4741">
        <v>171</v>
      </c>
      <c r="M4741">
        <v>99</v>
      </c>
      <c r="N4741">
        <v>99</v>
      </c>
      <c r="O4741">
        <v>99</v>
      </c>
      <c r="P4741">
        <v>99</v>
      </c>
      <c r="Q4741">
        <v>17</v>
      </c>
      <c r="R4741">
        <v>126</v>
      </c>
      <c r="S4741">
        <v>126</v>
      </c>
      <c r="T4741">
        <v>5.6401074306177268</v>
      </c>
      <c r="U4741">
        <v>5.8158230320464535</v>
      </c>
      <c r="V4741">
        <v>5.1269841269841265</v>
      </c>
      <c r="W4741">
        <v>59.595238095238123</v>
      </c>
      <c r="X4741">
        <v>172.31164766376037</v>
      </c>
      <c r="Y4741">
        <v>159.04365079365078</v>
      </c>
      <c r="Z4741">
        <v>159.04365079365078</v>
      </c>
      <c r="AA4741">
        <v>29.885393512581899</v>
      </c>
      <c r="AB4741">
        <v>4.0142179285921884</v>
      </c>
      <c r="AC4741">
        <v>-37.662462799763965</v>
      </c>
      <c r="AD4741">
        <v>4</v>
      </c>
      <c r="AE4741">
        <v>0</v>
      </c>
      <c r="AF4741">
        <v>0</v>
      </c>
      <c r="AG4741">
        <v>0</v>
      </c>
      <c r="AH4741">
        <v>19</v>
      </c>
      <c r="AI4741">
        <v>0</v>
      </c>
      <c r="AJ4741">
        <v>1</v>
      </c>
      <c r="AK4741">
        <v>0</v>
      </c>
      <c r="AL4741">
        <v>0</v>
      </c>
      <c r="AM4741">
        <v>0</v>
      </c>
    </row>
    <row r="4742" spans="1:39">
      <c r="A4742">
        <v>16</v>
      </c>
      <c r="B4742">
        <v>176</v>
      </c>
      <c r="C4742">
        <v>2023</v>
      </c>
      <c r="D4742">
        <v>8</v>
      </c>
      <c r="E4742">
        <v>99</v>
      </c>
      <c r="F4742">
        <v>171</v>
      </c>
      <c r="G4742">
        <v>99</v>
      </c>
      <c r="H4742">
        <v>99</v>
      </c>
      <c r="I4742">
        <v>99</v>
      </c>
      <c r="J4742">
        <v>171</v>
      </c>
      <c r="M4742">
        <v>99</v>
      </c>
      <c r="N4742">
        <v>99</v>
      </c>
      <c r="O4742">
        <v>99</v>
      </c>
      <c r="P4742">
        <v>99</v>
      </c>
      <c r="Q4742">
        <v>25</v>
      </c>
      <c r="R4742">
        <v>171</v>
      </c>
      <c r="S4742">
        <v>171</v>
      </c>
      <c r="T4742">
        <v>6.9202751922298669</v>
      </c>
      <c r="U4742">
        <v>7.2636745958155506</v>
      </c>
      <c r="V4742">
        <v>5.8128654970760243</v>
      </c>
      <c r="W4742">
        <v>58.654970760233923</v>
      </c>
      <c r="X4742">
        <v>178.03184378425308</v>
      </c>
      <c r="Y4742">
        <v>164.32339181286548</v>
      </c>
      <c r="Z4742">
        <v>164.32339181286548</v>
      </c>
      <c r="AA4742">
        <v>33.191026620831082</v>
      </c>
      <c r="AB4742">
        <v>4.7943944332523678</v>
      </c>
      <c r="AC4742">
        <v>-50.856370476799277</v>
      </c>
      <c r="AD4742">
        <v>3</v>
      </c>
      <c r="AE4742">
        <v>0</v>
      </c>
      <c r="AF4742">
        <v>0</v>
      </c>
      <c r="AG4742">
        <v>1</v>
      </c>
      <c r="AH4742">
        <v>21</v>
      </c>
      <c r="AI4742">
        <v>4</v>
      </c>
      <c r="AJ4742">
        <v>5</v>
      </c>
      <c r="AK4742">
        <v>0</v>
      </c>
      <c r="AL4742">
        <v>0</v>
      </c>
      <c r="AM4742">
        <v>0</v>
      </c>
    </row>
    <row r="4743" spans="1:39">
      <c r="A4743">
        <v>16</v>
      </c>
      <c r="B4743">
        <v>177</v>
      </c>
      <c r="C4743">
        <v>2023</v>
      </c>
      <c r="D4743">
        <v>9</v>
      </c>
      <c r="E4743">
        <v>99</v>
      </c>
      <c r="F4743">
        <v>171</v>
      </c>
      <c r="G4743">
        <v>99</v>
      </c>
      <c r="H4743">
        <v>99</v>
      </c>
      <c r="I4743">
        <v>99</v>
      </c>
      <c r="J4743">
        <v>171</v>
      </c>
      <c r="M4743">
        <v>99</v>
      </c>
      <c r="N4743">
        <v>99</v>
      </c>
      <c r="O4743">
        <v>99</v>
      </c>
      <c r="P4743">
        <v>99</v>
      </c>
      <c r="Q4743">
        <v>19</v>
      </c>
      <c r="R4743">
        <v>137</v>
      </c>
      <c r="S4743">
        <v>137</v>
      </c>
      <c r="T4743">
        <v>5.2390057361376678</v>
      </c>
      <c r="U4743">
        <v>5.6070602821142881</v>
      </c>
      <c r="V4743">
        <v>5.8467153284671509</v>
      </c>
      <c r="W4743">
        <v>58.773722627737214</v>
      </c>
      <c r="X4743">
        <v>179.75658555487897</v>
      </c>
      <c r="Y4743">
        <v>165.91532846715333</v>
      </c>
      <c r="Z4743">
        <v>165.91532846715333</v>
      </c>
      <c r="AA4743">
        <v>32.824752300333273</v>
      </c>
      <c r="AB4743">
        <v>4.0973423836916023</v>
      </c>
      <c r="AC4743">
        <v>-35.245990959207177</v>
      </c>
      <c r="AD4743">
        <v>3</v>
      </c>
      <c r="AE4743">
        <v>0</v>
      </c>
      <c r="AF4743">
        <v>0</v>
      </c>
      <c r="AG4743">
        <v>0</v>
      </c>
      <c r="AH4743">
        <v>16</v>
      </c>
      <c r="AI4743">
        <v>2</v>
      </c>
      <c r="AJ4743">
        <v>2</v>
      </c>
      <c r="AK4743">
        <v>0</v>
      </c>
      <c r="AL4743">
        <v>0</v>
      </c>
      <c r="AM4743">
        <v>0</v>
      </c>
    </row>
    <row r="4744" spans="1:39">
      <c r="A4744">
        <v>16</v>
      </c>
      <c r="B4744">
        <v>178</v>
      </c>
      <c r="C4744">
        <v>2023</v>
      </c>
      <c r="D4744">
        <v>10</v>
      </c>
      <c r="E4744">
        <v>99</v>
      </c>
      <c r="F4744">
        <v>171</v>
      </c>
      <c r="G4744">
        <v>99</v>
      </c>
      <c r="H4744">
        <v>99</v>
      </c>
      <c r="I4744">
        <v>99</v>
      </c>
      <c r="J4744">
        <v>171</v>
      </c>
      <c r="M4744">
        <v>99</v>
      </c>
      <c r="N4744">
        <v>99</v>
      </c>
      <c r="O4744">
        <v>99</v>
      </c>
      <c r="P4744">
        <v>99</v>
      </c>
      <c r="Q4744">
        <v>15</v>
      </c>
      <c r="R4744">
        <v>106</v>
      </c>
      <c r="S4744">
        <v>106</v>
      </c>
      <c r="T4744">
        <v>3.9879608728367191</v>
      </c>
      <c r="U4744">
        <v>4.160823190423474</v>
      </c>
      <c r="V4744">
        <v>5.8113207547169807</v>
      </c>
      <c r="W4744">
        <v>58.669811320754704</v>
      </c>
      <c r="X4744">
        <v>174.48537378114844</v>
      </c>
      <c r="Y4744">
        <v>161.04999999999995</v>
      </c>
      <c r="Z4744">
        <v>161.04999999999995</v>
      </c>
      <c r="AA4744">
        <v>30.884297927759192</v>
      </c>
      <c r="AB4744">
        <v>5.2981337015138488</v>
      </c>
      <c r="AC4744">
        <v>-43.223894547572336</v>
      </c>
      <c r="AD4744">
        <v>1</v>
      </c>
      <c r="AE4744">
        <v>0</v>
      </c>
      <c r="AF4744">
        <v>0</v>
      </c>
      <c r="AG4744">
        <v>0</v>
      </c>
      <c r="AH4744">
        <v>13</v>
      </c>
      <c r="AI4744">
        <v>1</v>
      </c>
      <c r="AJ4744">
        <v>4</v>
      </c>
      <c r="AK4744">
        <v>0</v>
      </c>
      <c r="AL4744">
        <v>0</v>
      </c>
      <c r="AM4744">
        <v>0</v>
      </c>
    </row>
    <row r="4745" spans="1:39">
      <c r="A4745">
        <v>16</v>
      </c>
      <c r="B4745">
        <v>179</v>
      </c>
      <c r="C4745">
        <v>2023</v>
      </c>
      <c r="D4745">
        <v>11</v>
      </c>
      <c r="E4745">
        <v>99</v>
      </c>
      <c r="F4745">
        <v>171</v>
      </c>
      <c r="G4745">
        <v>99</v>
      </c>
      <c r="H4745">
        <v>99</v>
      </c>
      <c r="I4745">
        <v>99</v>
      </c>
      <c r="J4745">
        <v>171</v>
      </c>
      <c r="M4745">
        <v>99</v>
      </c>
      <c r="N4745">
        <v>99</v>
      </c>
      <c r="O4745">
        <v>99</v>
      </c>
      <c r="P4745">
        <v>99</v>
      </c>
      <c r="Q4745">
        <v>21</v>
      </c>
      <c r="R4745">
        <v>149</v>
      </c>
      <c r="S4745">
        <v>149</v>
      </c>
      <c r="T4745">
        <v>6.6816143497757823</v>
      </c>
      <c r="U4745">
        <v>6.6305334054418479</v>
      </c>
      <c r="V4745">
        <v>6.1006711409395988</v>
      </c>
      <c r="W4745">
        <v>59.295302013422827</v>
      </c>
      <c r="X4745">
        <v>166.79633817359499</v>
      </c>
      <c r="Y4745">
        <v>153.95302013422821</v>
      </c>
      <c r="Z4745">
        <v>153.95302013422821</v>
      </c>
      <c r="AA4745">
        <v>33.025584056730402</v>
      </c>
      <c r="AB4745">
        <v>4.0275950085731074</v>
      </c>
      <c r="AC4745">
        <v>-58.531261287521197</v>
      </c>
      <c r="AD4745">
        <v>4</v>
      </c>
      <c r="AE4745">
        <v>0</v>
      </c>
      <c r="AF4745">
        <v>0</v>
      </c>
      <c r="AG4745">
        <v>1</v>
      </c>
      <c r="AH4745">
        <v>16</v>
      </c>
      <c r="AI4745">
        <v>4</v>
      </c>
      <c r="AJ4745">
        <v>5</v>
      </c>
      <c r="AK4745">
        <v>0</v>
      </c>
      <c r="AL4745">
        <v>0</v>
      </c>
      <c r="AM4745">
        <v>0</v>
      </c>
    </row>
    <row r="4746" spans="1:39">
      <c r="A4746">
        <v>16</v>
      </c>
      <c r="B4746">
        <v>180</v>
      </c>
      <c r="C4746">
        <v>2023</v>
      </c>
      <c r="D4746">
        <v>12</v>
      </c>
      <c r="E4746">
        <v>99</v>
      </c>
      <c r="F4746">
        <v>171</v>
      </c>
      <c r="G4746">
        <v>99</v>
      </c>
      <c r="H4746">
        <v>99</v>
      </c>
      <c r="I4746">
        <v>99</v>
      </c>
      <c r="J4746">
        <v>171</v>
      </c>
      <c r="M4746">
        <v>99</v>
      </c>
      <c r="N4746">
        <v>99</v>
      </c>
      <c r="O4746">
        <v>99</v>
      </c>
      <c r="P4746">
        <v>99</v>
      </c>
      <c r="Q4746">
        <v>19</v>
      </c>
      <c r="R4746">
        <v>136</v>
      </c>
      <c r="S4746">
        <v>136</v>
      </c>
      <c r="T4746">
        <v>5.829404200600087</v>
      </c>
      <c r="U4746">
        <v>5.9895508161765108</v>
      </c>
      <c r="V4746">
        <v>4.6617647058823524</v>
      </c>
      <c r="W4746">
        <v>60.375</v>
      </c>
      <c r="X4746">
        <v>168.90096233509647</v>
      </c>
      <c r="Y4746">
        <v>155.89558823529404</v>
      </c>
      <c r="Z4746">
        <v>155.89558823529404</v>
      </c>
      <c r="AA4746">
        <v>28.405720912104247</v>
      </c>
      <c r="AB4746">
        <v>3.1598061649411351</v>
      </c>
      <c r="AC4746">
        <v>-36.353023732022621</v>
      </c>
      <c r="AD4746">
        <v>3</v>
      </c>
      <c r="AE4746">
        <v>0</v>
      </c>
      <c r="AF4746">
        <v>0</v>
      </c>
      <c r="AG4746">
        <v>1</v>
      </c>
      <c r="AH4746">
        <v>29</v>
      </c>
      <c r="AI4746">
        <v>1</v>
      </c>
      <c r="AJ4746">
        <v>9</v>
      </c>
      <c r="AK4746">
        <v>0</v>
      </c>
      <c r="AL4746">
        <v>1</v>
      </c>
      <c r="AM4746">
        <v>1</v>
      </c>
    </row>
    <row r="4747" spans="1:39">
      <c r="A4747">
        <v>16</v>
      </c>
      <c r="B4747">
        <v>181</v>
      </c>
      <c r="C4747">
        <v>2023</v>
      </c>
      <c r="D4747">
        <v>1</v>
      </c>
      <c r="E4747">
        <v>99</v>
      </c>
      <c r="F4747">
        <v>171</v>
      </c>
      <c r="G4747">
        <v>99</v>
      </c>
      <c r="H4747">
        <v>99</v>
      </c>
      <c r="I4747">
        <v>99</v>
      </c>
      <c r="J4747">
        <v>181</v>
      </c>
      <c r="M4747">
        <v>99</v>
      </c>
      <c r="N4747">
        <v>99</v>
      </c>
      <c r="O4747">
        <v>99</v>
      </c>
      <c r="P4747">
        <v>99</v>
      </c>
      <c r="Q4747">
        <v>2</v>
      </c>
      <c r="R4747">
        <v>3</v>
      </c>
      <c r="S4747">
        <v>3</v>
      </c>
      <c r="T4747">
        <v>0.12254901960784312</v>
      </c>
      <c r="U4747">
        <v>0.1025247366948783</v>
      </c>
      <c r="V4747">
        <v>12</v>
      </c>
      <c r="W4747">
        <v>53.33333333333335</v>
      </c>
      <c r="X4747">
        <v>142.28963524738177</v>
      </c>
      <c r="Y4747">
        <v>131.33333333333337</v>
      </c>
      <c r="Z4747">
        <v>131.33333333333337</v>
      </c>
      <c r="AA4747">
        <v>9.4503380304035236</v>
      </c>
      <c r="AB4747">
        <v>2.624669291337232</v>
      </c>
      <c r="AC4747">
        <v>-52.993219134199933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</row>
    <row r="4748" spans="1:39">
      <c r="A4748">
        <v>16</v>
      </c>
      <c r="B4748">
        <v>182</v>
      </c>
      <c r="C4748">
        <v>2023</v>
      </c>
      <c r="D4748">
        <v>2</v>
      </c>
      <c r="E4748">
        <v>99</v>
      </c>
      <c r="F4748">
        <v>171</v>
      </c>
      <c r="G4748">
        <v>99</v>
      </c>
      <c r="H4748">
        <v>99</v>
      </c>
      <c r="I4748">
        <v>99</v>
      </c>
      <c r="J4748">
        <v>181</v>
      </c>
      <c r="M4748">
        <v>99</v>
      </c>
      <c r="N4748">
        <v>99</v>
      </c>
      <c r="O4748">
        <v>99</v>
      </c>
      <c r="P4748">
        <v>99</v>
      </c>
      <c r="Q4748">
        <v>2</v>
      </c>
      <c r="R4748">
        <v>10</v>
      </c>
      <c r="S4748">
        <v>10</v>
      </c>
      <c r="T4748">
        <v>0.38595137012736408</v>
      </c>
      <c r="U4748">
        <v>0.33800055302782739</v>
      </c>
      <c r="V4748">
        <v>9.8000000000000007</v>
      </c>
      <c r="W4748">
        <v>58.2</v>
      </c>
      <c r="X4748">
        <v>145.67713976164677</v>
      </c>
      <c r="Y4748">
        <v>134.46</v>
      </c>
      <c r="Z4748">
        <v>134.46</v>
      </c>
      <c r="AA4748">
        <v>9.0172279554191963</v>
      </c>
      <c r="AB4748">
        <v>1.7776388834630779</v>
      </c>
      <c r="AC4748">
        <v>44.218816920171811</v>
      </c>
      <c r="AD4748">
        <v>0</v>
      </c>
      <c r="AE4748">
        <v>0</v>
      </c>
      <c r="AF4748">
        <v>0</v>
      </c>
      <c r="AG4748">
        <v>0</v>
      </c>
      <c r="AH4748">
        <v>1</v>
      </c>
      <c r="AI4748">
        <v>0</v>
      </c>
      <c r="AJ4748">
        <v>0</v>
      </c>
      <c r="AK4748">
        <v>0</v>
      </c>
      <c r="AL4748">
        <v>0</v>
      </c>
      <c r="AM4748">
        <v>0</v>
      </c>
    </row>
    <row r="4749" spans="1:39">
      <c r="A4749">
        <v>16</v>
      </c>
      <c r="B4749">
        <v>183</v>
      </c>
      <c r="C4749">
        <v>2023</v>
      </c>
      <c r="D4749">
        <v>3</v>
      </c>
      <c r="E4749">
        <v>99</v>
      </c>
      <c r="F4749">
        <v>171</v>
      </c>
      <c r="G4749">
        <v>99</v>
      </c>
      <c r="H4749">
        <v>99</v>
      </c>
      <c r="I4749">
        <v>99</v>
      </c>
      <c r="J4749">
        <v>181</v>
      </c>
      <c r="M4749">
        <v>99</v>
      </c>
      <c r="N4749">
        <v>99</v>
      </c>
      <c r="O4749">
        <v>99</v>
      </c>
      <c r="P4749">
        <v>99</v>
      </c>
      <c r="Q4749">
        <v>4</v>
      </c>
      <c r="R4749">
        <v>9</v>
      </c>
      <c r="S4749">
        <v>9</v>
      </c>
      <c r="T4749">
        <v>0.31120331950207464</v>
      </c>
      <c r="U4749">
        <v>0.29697887137729562</v>
      </c>
      <c r="V4749">
        <v>11.111111111111112</v>
      </c>
      <c r="W4749">
        <v>56.66666666666665</v>
      </c>
      <c r="X4749">
        <v>159.67256530636817</v>
      </c>
      <c r="Y4749">
        <v>147.37777777777779</v>
      </c>
      <c r="Z4749">
        <v>147.37777777777779</v>
      </c>
      <c r="AA4749">
        <v>15.025591338171163</v>
      </c>
      <c r="AB4749">
        <v>2.905932629027185</v>
      </c>
      <c r="AC4749">
        <v>46.067953984823525</v>
      </c>
      <c r="AD4749">
        <v>0</v>
      </c>
      <c r="AE4749">
        <v>0</v>
      </c>
      <c r="AF4749">
        <v>0</v>
      </c>
      <c r="AG4749">
        <v>0</v>
      </c>
      <c r="AH4749">
        <v>1</v>
      </c>
      <c r="AI4749">
        <v>0</v>
      </c>
      <c r="AJ4749">
        <v>0</v>
      </c>
      <c r="AK4749">
        <v>0</v>
      </c>
      <c r="AL4749">
        <v>0</v>
      </c>
      <c r="AM4749">
        <v>1</v>
      </c>
    </row>
    <row r="4750" spans="1:39">
      <c r="A4750">
        <v>16</v>
      </c>
      <c r="B4750">
        <v>184</v>
      </c>
      <c r="C4750">
        <v>2023</v>
      </c>
      <c r="D4750">
        <v>4</v>
      </c>
      <c r="E4750">
        <v>99</v>
      </c>
      <c r="F4750">
        <v>171</v>
      </c>
      <c r="G4750">
        <v>99</v>
      </c>
      <c r="H4750">
        <v>99</v>
      </c>
      <c r="I4750">
        <v>99</v>
      </c>
      <c r="J4750">
        <v>181</v>
      </c>
      <c r="M4750">
        <v>99</v>
      </c>
      <c r="N4750">
        <v>99</v>
      </c>
      <c r="O4750">
        <v>99</v>
      </c>
      <c r="P4750">
        <v>99</v>
      </c>
      <c r="Q4750">
        <v>1</v>
      </c>
      <c r="R4750">
        <v>1</v>
      </c>
      <c r="S4750">
        <v>1</v>
      </c>
      <c r="T4750">
        <v>4.1963911036508601E-2</v>
      </c>
      <c r="U4750">
        <v>3.4007583906449014E-2</v>
      </c>
      <c r="V4750">
        <v>11</v>
      </c>
      <c r="W4750">
        <v>54</v>
      </c>
      <c r="X4750">
        <v>136.94474539544964</v>
      </c>
      <c r="Y4750">
        <v>126.4</v>
      </c>
      <c r="Z4750">
        <v>126.4</v>
      </c>
      <c r="AA4750">
        <v>0</v>
      </c>
      <c r="AB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</row>
    <row r="4751" spans="1:39">
      <c r="A4751">
        <v>16</v>
      </c>
      <c r="B4751">
        <v>185</v>
      </c>
      <c r="C4751">
        <v>2023</v>
      </c>
      <c r="D4751">
        <v>5</v>
      </c>
      <c r="E4751">
        <v>99</v>
      </c>
      <c r="F4751">
        <v>171</v>
      </c>
      <c r="G4751">
        <v>99</v>
      </c>
      <c r="H4751">
        <v>99</v>
      </c>
      <c r="I4751">
        <v>99</v>
      </c>
      <c r="J4751">
        <v>181</v>
      </c>
      <c r="M4751">
        <v>99</v>
      </c>
      <c r="N4751">
        <v>99</v>
      </c>
      <c r="O4751">
        <v>99</v>
      </c>
      <c r="P4751">
        <v>99</v>
      </c>
      <c r="Q4751">
        <v>1</v>
      </c>
      <c r="R4751">
        <v>1</v>
      </c>
      <c r="S4751">
        <v>1</v>
      </c>
      <c r="T4751">
        <v>3.7979491074819592E-2</v>
      </c>
      <c r="U4751">
        <v>3.2682459001616149E-2</v>
      </c>
      <c r="V4751">
        <v>14</v>
      </c>
      <c r="W4751">
        <v>56</v>
      </c>
      <c r="X4751">
        <v>143.77031419284941</v>
      </c>
      <c r="Y4751">
        <v>132.69999999999999</v>
      </c>
      <c r="Z4751">
        <v>132.69999999999999</v>
      </c>
      <c r="AA4751">
        <v>0</v>
      </c>
      <c r="AB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</row>
    <row r="4752" spans="1:39">
      <c r="A4752">
        <v>16</v>
      </c>
      <c r="B4752">
        <v>186</v>
      </c>
      <c r="C4752">
        <v>2023</v>
      </c>
      <c r="D4752">
        <v>6</v>
      </c>
      <c r="E4752">
        <v>99</v>
      </c>
      <c r="F4752">
        <v>171</v>
      </c>
      <c r="G4752">
        <v>99</v>
      </c>
      <c r="H4752">
        <v>99</v>
      </c>
      <c r="I4752">
        <v>99</v>
      </c>
      <c r="J4752">
        <v>181</v>
      </c>
      <c r="M4752">
        <v>99</v>
      </c>
      <c r="N4752">
        <v>99</v>
      </c>
      <c r="O4752">
        <v>99</v>
      </c>
      <c r="P4752">
        <v>99</v>
      </c>
      <c r="Q4752">
        <v>4</v>
      </c>
      <c r="R4752">
        <v>6</v>
      </c>
      <c r="S4752">
        <v>6</v>
      </c>
      <c r="T4752">
        <v>0.23603461841070025</v>
      </c>
      <c r="U4752">
        <v>0.19925459150784819</v>
      </c>
      <c r="V4752">
        <v>10</v>
      </c>
      <c r="W4752">
        <v>49.833333333333343</v>
      </c>
      <c r="X4752">
        <v>142.21740700613941</v>
      </c>
      <c r="Y4752">
        <v>131.26666666666662</v>
      </c>
      <c r="Z4752">
        <v>131.26666666666662</v>
      </c>
      <c r="AA4752">
        <v>14.799061531807505</v>
      </c>
      <c r="AB4752">
        <v>10.526421783092076</v>
      </c>
      <c r="AC4752">
        <v>55.287671336150282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2</v>
      </c>
      <c r="AK4752">
        <v>0</v>
      </c>
      <c r="AL4752">
        <v>0</v>
      </c>
      <c r="AM4752">
        <v>0</v>
      </c>
    </row>
    <row r="4753" spans="1:39">
      <c r="A4753">
        <v>16</v>
      </c>
      <c r="B4753">
        <v>187</v>
      </c>
      <c r="C4753">
        <v>2023</v>
      </c>
      <c r="D4753">
        <v>7</v>
      </c>
      <c r="E4753">
        <v>99</v>
      </c>
      <c r="F4753">
        <v>171</v>
      </c>
      <c r="G4753">
        <v>99</v>
      </c>
      <c r="H4753">
        <v>99</v>
      </c>
      <c r="I4753">
        <v>99</v>
      </c>
      <c r="J4753">
        <v>181</v>
      </c>
      <c r="M4753">
        <v>99</v>
      </c>
      <c r="N4753">
        <v>99</v>
      </c>
      <c r="O4753">
        <v>99</v>
      </c>
      <c r="P4753">
        <v>99</v>
      </c>
      <c r="Q4753">
        <v>1</v>
      </c>
      <c r="R4753">
        <v>1</v>
      </c>
      <c r="S4753">
        <v>1</v>
      </c>
      <c r="T4753">
        <v>4.4762757385854959E-2</v>
      </c>
      <c r="U4753">
        <v>3.7322031084666495E-2</v>
      </c>
      <c r="V4753">
        <v>0</v>
      </c>
      <c r="W4753">
        <v>60</v>
      </c>
      <c r="X4753">
        <v>139.32827735644631</v>
      </c>
      <c r="Y4753">
        <v>128.6</v>
      </c>
      <c r="Z4753">
        <v>128.6</v>
      </c>
      <c r="AA4753">
        <v>0</v>
      </c>
      <c r="AB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</row>
    <row r="4754" spans="1:39">
      <c r="A4754">
        <v>16</v>
      </c>
      <c r="B4754">
        <v>188</v>
      </c>
      <c r="C4754">
        <v>2023</v>
      </c>
      <c r="D4754">
        <v>8</v>
      </c>
      <c r="E4754">
        <v>99</v>
      </c>
      <c r="F4754">
        <v>171</v>
      </c>
      <c r="G4754">
        <v>99</v>
      </c>
      <c r="H4754">
        <v>99</v>
      </c>
      <c r="I4754">
        <v>99</v>
      </c>
      <c r="J4754">
        <v>181</v>
      </c>
      <c r="M4754">
        <v>99</v>
      </c>
      <c r="N4754">
        <v>99</v>
      </c>
      <c r="O4754">
        <v>99</v>
      </c>
      <c r="P4754">
        <v>99</v>
      </c>
      <c r="Q4754">
        <v>1</v>
      </c>
      <c r="R4754">
        <v>1</v>
      </c>
      <c r="S4754">
        <v>1</v>
      </c>
      <c r="T4754">
        <v>4.0469445568595712E-2</v>
      </c>
      <c r="U4754">
        <v>3.6164177611349595E-2</v>
      </c>
      <c r="V4754">
        <v>0</v>
      </c>
      <c r="W4754">
        <v>60</v>
      </c>
      <c r="X4754">
        <v>151.57096424702053</v>
      </c>
      <c r="Y4754">
        <v>139.9</v>
      </c>
      <c r="Z4754">
        <v>139.9</v>
      </c>
      <c r="AA4754">
        <v>0</v>
      </c>
      <c r="AB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</row>
    <row r="4755" spans="1:39">
      <c r="A4755">
        <v>16</v>
      </c>
      <c r="B4755">
        <v>189</v>
      </c>
      <c r="C4755">
        <v>2023</v>
      </c>
      <c r="D4755">
        <v>9</v>
      </c>
      <c r="E4755">
        <v>99</v>
      </c>
      <c r="F4755">
        <v>171</v>
      </c>
      <c r="G4755">
        <v>99</v>
      </c>
      <c r="H4755">
        <v>99</v>
      </c>
      <c r="I4755">
        <v>99</v>
      </c>
      <c r="J4755">
        <v>181</v>
      </c>
      <c r="M4755">
        <v>99</v>
      </c>
      <c r="N4755">
        <v>99</v>
      </c>
      <c r="O4755">
        <v>99</v>
      </c>
      <c r="P4755">
        <v>99</v>
      </c>
      <c r="Q4755">
        <v>1</v>
      </c>
      <c r="R4755">
        <v>1</v>
      </c>
      <c r="S4755">
        <v>1</v>
      </c>
      <c r="T4755">
        <v>3.8240917782026762E-2</v>
      </c>
      <c r="U4755">
        <v>3.1179936105798663E-2</v>
      </c>
      <c r="V4755">
        <v>0</v>
      </c>
      <c r="W4755">
        <v>61</v>
      </c>
      <c r="X4755">
        <v>136.94474539544964</v>
      </c>
      <c r="Y4755">
        <v>126.4</v>
      </c>
      <c r="Z4755">
        <v>126.4</v>
      </c>
      <c r="AA4755">
        <v>0</v>
      </c>
      <c r="AB4755">
        <v>0</v>
      </c>
      <c r="AD4755">
        <v>0</v>
      </c>
      <c r="AE4755">
        <v>0</v>
      </c>
      <c r="AF4755">
        <v>0</v>
      </c>
      <c r="AG4755">
        <v>0</v>
      </c>
      <c r="AH4755">
        <v>1</v>
      </c>
      <c r="AI4755">
        <v>0</v>
      </c>
      <c r="AJ4755">
        <v>0</v>
      </c>
      <c r="AK4755">
        <v>0</v>
      </c>
      <c r="AL4755">
        <v>0</v>
      </c>
      <c r="AM4755">
        <v>0</v>
      </c>
    </row>
    <row r="4756" spans="1:39">
      <c r="A4756">
        <v>16</v>
      </c>
      <c r="B4756">
        <v>190</v>
      </c>
      <c r="C4756">
        <v>2023</v>
      </c>
      <c r="D4756">
        <v>10</v>
      </c>
      <c r="E4756">
        <v>99</v>
      </c>
      <c r="F4756">
        <v>171</v>
      </c>
      <c r="G4756">
        <v>99</v>
      </c>
      <c r="H4756">
        <v>99</v>
      </c>
      <c r="I4756">
        <v>99</v>
      </c>
      <c r="J4756">
        <v>181</v>
      </c>
      <c r="M4756">
        <v>99</v>
      </c>
      <c r="N4756">
        <v>99</v>
      </c>
      <c r="O4756">
        <v>99</v>
      </c>
      <c r="P4756">
        <v>99</v>
      </c>
      <c r="Q4756">
        <v>1</v>
      </c>
      <c r="R4756">
        <v>2</v>
      </c>
      <c r="S4756">
        <v>2</v>
      </c>
      <c r="T4756">
        <v>7.5244544770504129E-2</v>
      </c>
      <c r="U4756">
        <v>6.3224097496725459E-2</v>
      </c>
      <c r="V4756">
        <v>12.5</v>
      </c>
      <c r="W4756">
        <v>54</v>
      </c>
      <c r="X4756">
        <v>140.52004333694478</v>
      </c>
      <c r="Y4756">
        <v>129.69999999999999</v>
      </c>
      <c r="Z4756">
        <v>129.69999999999999</v>
      </c>
      <c r="AA4756">
        <v>1.9000000000001529</v>
      </c>
      <c r="AB4756">
        <v>1</v>
      </c>
      <c r="AC4756">
        <v>100.00000000002062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</row>
    <row r="4757" spans="1:39">
      <c r="A4757">
        <v>16</v>
      </c>
      <c r="B4757">
        <v>191</v>
      </c>
      <c r="C4757">
        <v>2023</v>
      </c>
      <c r="D4757">
        <v>11</v>
      </c>
      <c r="E4757">
        <v>99</v>
      </c>
      <c r="F4757">
        <v>171</v>
      </c>
      <c r="G4757">
        <v>99</v>
      </c>
      <c r="H4757">
        <v>99</v>
      </c>
      <c r="I4757">
        <v>99</v>
      </c>
      <c r="J4757">
        <v>181</v>
      </c>
      <c r="M4757">
        <v>99</v>
      </c>
      <c r="N4757">
        <v>99</v>
      </c>
      <c r="O4757">
        <v>99</v>
      </c>
      <c r="P4757">
        <v>99</v>
      </c>
      <c r="R4757">
        <v>0</v>
      </c>
    </row>
    <row r="4758" spans="1:39">
      <c r="A4758">
        <v>16</v>
      </c>
      <c r="B4758">
        <v>192</v>
      </c>
      <c r="C4758">
        <v>2023</v>
      </c>
      <c r="D4758">
        <v>12</v>
      </c>
      <c r="E4758">
        <v>99</v>
      </c>
      <c r="F4758">
        <v>171</v>
      </c>
      <c r="G4758">
        <v>99</v>
      </c>
      <c r="H4758">
        <v>99</v>
      </c>
      <c r="I4758">
        <v>99</v>
      </c>
      <c r="J4758">
        <v>181</v>
      </c>
      <c r="M4758">
        <v>99</v>
      </c>
      <c r="N4758">
        <v>99</v>
      </c>
      <c r="O4758">
        <v>99</v>
      </c>
      <c r="P4758">
        <v>99</v>
      </c>
      <c r="Q4758">
        <v>2</v>
      </c>
      <c r="R4758">
        <v>4</v>
      </c>
      <c r="S4758">
        <v>4</v>
      </c>
      <c r="T4758">
        <v>0.17145306472353197</v>
      </c>
      <c r="U4758">
        <v>0.16232564683069478</v>
      </c>
      <c r="V4758">
        <v>9</v>
      </c>
      <c r="W4758">
        <v>56.25</v>
      </c>
      <c r="X4758">
        <v>155.63380281690138</v>
      </c>
      <c r="Y4758">
        <v>143.65</v>
      </c>
      <c r="Z4758">
        <v>143.65</v>
      </c>
      <c r="AA4758">
        <v>11.194083258578852</v>
      </c>
      <c r="AB4758">
        <v>2.8613807855648994</v>
      </c>
      <c r="AC4758">
        <v>-59.513524047936997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</row>
    <row r="4759" spans="1:39">
      <c r="A4759">
        <v>16</v>
      </c>
      <c r="B4759">
        <v>193</v>
      </c>
      <c r="C4759">
        <v>2023</v>
      </c>
      <c r="D4759">
        <v>1</v>
      </c>
      <c r="E4759">
        <v>99</v>
      </c>
      <c r="F4759">
        <v>171</v>
      </c>
      <c r="G4759">
        <v>99</v>
      </c>
      <c r="H4759">
        <v>99</v>
      </c>
      <c r="I4759">
        <v>99</v>
      </c>
      <c r="J4759">
        <v>470</v>
      </c>
      <c r="M4759">
        <v>99</v>
      </c>
      <c r="N4759">
        <v>99</v>
      </c>
      <c r="O4759">
        <v>99</v>
      </c>
      <c r="P4759">
        <v>99</v>
      </c>
      <c r="Q4759">
        <v>1</v>
      </c>
      <c r="R4759">
        <v>1</v>
      </c>
      <c r="S4759">
        <v>1</v>
      </c>
      <c r="T4759">
        <v>4.0849673202614366E-2</v>
      </c>
      <c r="U4759">
        <v>3.7470969756503741E-2</v>
      </c>
      <c r="V4759">
        <v>14</v>
      </c>
      <c r="W4759">
        <v>57</v>
      </c>
      <c r="X4759">
        <v>156.01300108342363</v>
      </c>
      <c r="Y4759">
        <v>144</v>
      </c>
      <c r="Z4759">
        <v>144</v>
      </c>
      <c r="AA4759">
        <v>0</v>
      </c>
      <c r="AB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</row>
    <row r="4760" spans="1:39">
      <c r="A4760">
        <v>16</v>
      </c>
      <c r="B4760">
        <v>194</v>
      </c>
      <c r="C4760">
        <v>2023</v>
      </c>
      <c r="D4760">
        <v>2</v>
      </c>
      <c r="E4760">
        <v>99</v>
      </c>
      <c r="F4760">
        <v>171</v>
      </c>
      <c r="G4760">
        <v>99</v>
      </c>
      <c r="H4760">
        <v>99</v>
      </c>
      <c r="I4760">
        <v>99</v>
      </c>
      <c r="J4760">
        <v>470</v>
      </c>
      <c r="M4760">
        <v>99</v>
      </c>
      <c r="N4760">
        <v>99</v>
      </c>
      <c r="O4760">
        <v>99</v>
      </c>
      <c r="P4760">
        <v>99</v>
      </c>
      <c r="Q4760">
        <v>2</v>
      </c>
      <c r="R4760">
        <v>20</v>
      </c>
      <c r="S4760">
        <v>20</v>
      </c>
      <c r="T4760">
        <v>0.77190274025472816</v>
      </c>
      <c r="U4760">
        <v>0.73509967069706639</v>
      </c>
      <c r="V4760">
        <v>10.6</v>
      </c>
      <c r="W4760">
        <v>56.55</v>
      </c>
      <c r="X4760">
        <v>158.4127843986999</v>
      </c>
      <c r="Y4760">
        <v>146.21499999999995</v>
      </c>
      <c r="Z4760">
        <v>146.21499999999995</v>
      </c>
      <c r="AA4760">
        <v>14.27155475062227</v>
      </c>
      <c r="AB4760">
        <v>3.4128433893163352</v>
      </c>
      <c r="AC4760">
        <v>-47.50538713478344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1</v>
      </c>
      <c r="AK4760">
        <v>0</v>
      </c>
      <c r="AL4760">
        <v>0</v>
      </c>
      <c r="AM4760">
        <v>0</v>
      </c>
    </row>
    <row r="4761" spans="1:39">
      <c r="A4761">
        <v>16</v>
      </c>
      <c r="B4761">
        <v>195</v>
      </c>
      <c r="C4761">
        <v>2023</v>
      </c>
      <c r="D4761">
        <v>3</v>
      </c>
      <c r="E4761">
        <v>99</v>
      </c>
      <c r="F4761">
        <v>171</v>
      </c>
      <c r="G4761">
        <v>99</v>
      </c>
      <c r="H4761">
        <v>99</v>
      </c>
      <c r="I4761">
        <v>99</v>
      </c>
      <c r="J4761">
        <v>470</v>
      </c>
      <c r="M4761">
        <v>99</v>
      </c>
      <c r="N4761">
        <v>99</v>
      </c>
      <c r="O4761">
        <v>99</v>
      </c>
      <c r="P4761">
        <v>99</v>
      </c>
      <c r="Q4761">
        <v>3</v>
      </c>
      <c r="R4761">
        <v>20</v>
      </c>
      <c r="S4761">
        <v>20</v>
      </c>
      <c r="T4761">
        <v>0.69156293222683285</v>
      </c>
      <c r="U4761">
        <v>0.73747663340058478</v>
      </c>
      <c r="V4761">
        <v>6.5</v>
      </c>
      <c r="W4761">
        <v>57.05</v>
      </c>
      <c r="X4761">
        <v>178.42903575297939</v>
      </c>
      <c r="Y4761">
        <v>164.68999999999997</v>
      </c>
      <c r="Z4761">
        <v>164.68999999999997</v>
      </c>
      <c r="AA4761">
        <v>40.911085294819678</v>
      </c>
      <c r="AB4761">
        <v>4.2599882628946544</v>
      </c>
      <c r="AC4761">
        <v>-65.402808090759791</v>
      </c>
      <c r="AD4761">
        <v>0</v>
      </c>
      <c r="AE4761">
        <v>0</v>
      </c>
      <c r="AF4761">
        <v>0</v>
      </c>
      <c r="AG4761">
        <v>0</v>
      </c>
      <c r="AH4761">
        <v>2</v>
      </c>
      <c r="AI4761">
        <v>0</v>
      </c>
      <c r="AJ4761">
        <v>0</v>
      </c>
      <c r="AK4761">
        <v>0</v>
      </c>
      <c r="AL4761">
        <v>0</v>
      </c>
      <c r="AM4761">
        <v>0</v>
      </c>
    </row>
    <row r="4762" spans="1:39">
      <c r="A4762">
        <v>16</v>
      </c>
      <c r="B4762">
        <v>196</v>
      </c>
      <c r="C4762">
        <v>2023</v>
      </c>
      <c r="D4762">
        <v>4</v>
      </c>
      <c r="E4762">
        <v>99</v>
      </c>
      <c r="F4762">
        <v>171</v>
      </c>
      <c r="G4762">
        <v>99</v>
      </c>
      <c r="H4762">
        <v>99</v>
      </c>
      <c r="I4762">
        <v>99</v>
      </c>
      <c r="J4762">
        <v>470</v>
      </c>
      <c r="M4762">
        <v>99</v>
      </c>
      <c r="N4762">
        <v>99</v>
      </c>
      <c r="O4762">
        <v>99</v>
      </c>
      <c r="P4762">
        <v>99</v>
      </c>
      <c r="Q4762">
        <v>3</v>
      </c>
      <c r="R4762">
        <v>6</v>
      </c>
      <c r="S4762">
        <v>6</v>
      </c>
      <c r="T4762">
        <v>0.25178346621905162</v>
      </c>
      <c r="U4762">
        <v>0.22355143566351648</v>
      </c>
      <c r="V4762">
        <v>9.3333333333333357</v>
      </c>
      <c r="W4762">
        <v>58.5</v>
      </c>
      <c r="X4762">
        <v>150.03611412062122</v>
      </c>
      <c r="Y4762">
        <v>138.48333333333338</v>
      </c>
      <c r="Z4762">
        <v>138.48333333333338</v>
      </c>
      <c r="AA4762">
        <v>10.769929846052229</v>
      </c>
      <c r="AB4762">
        <v>2.2912878474779204</v>
      </c>
      <c r="AC4762">
        <v>42.043182148091162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1</v>
      </c>
      <c r="AM4762">
        <v>0</v>
      </c>
    </row>
    <row r="4763" spans="1:39">
      <c r="A4763">
        <v>16</v>
      </c>
      <c r="B4763">
        <v>197</v>
      </c>
      <c r="C4763">
        <v>2023</v>
      </c>
      <c r="D4763">
        <v>5</v>
      </c>
      <c r="E4763">
        <v>99</v>
      </c>
      <c r="F4763">
        <v>171</v>
      </c>
      <c r="G4763">
        <v>99</v>
      </c>
      <c r="H4763">
        <v>99</v>
      </c>
      <c r="I4763">
        <v>99</v>
      </c>
      <c r="J4763">
        <v>470</v>
      </c>
      <c r="M4763">
        <v>99</v>
      </c>
      <c r="N4763">
        <v>99</v>
      </c>
      <c r="O4763">
        <v>99</v>
      </c>
      <c r="P4763">
        <v>99</v>
      </c>
      <c r="Q4763">
        <v>3</v>
      </c>
      <c r="R4763">
        <v>18</v>
      </c>
      <c r="S4763">
        <v>18</v>
      </c>
      <c r="T4763">
        <v>0.68363083934675284</v>
      </c>
      <c r="U4763">
        <v>0.61953824882114128</v>
      </c>
      <c r="V4763">
        <v>2.7777777777777781</v>
      </c>
      <c r="W4763">
        <v>60.388888888888879</v>
      </c>
      <c r="X4763">
        <v>151.40845070422534</v>
      </c>
      <c r="Y4763">
        <v>139.75</v>
      </c>
      <c r="Z4763">
        <v>139.75</v>
      </c>
      <c r="AA4763">
        <v>15.200630469380762</v>
      </c>
      <c r="AB4763">
        <v>4.5232595042966599</v>
      </c>
      <c r="AC4763">
        <v>-51.078076170354223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</row>
    <row r="4764" spans="1:39">
      <c r="A4764">
        <v>16</v>
      </c>
      <c r="B4764">
        <v>198</v>
      </c>
      <c r="C4764">
        <v>2023</v>
      </c>
      <c r="D4764">
        <v>6</v>
      </c>
      <c r="E4764">
        <v>99</v>
      </c>
      <c r="F4764">
        <v>171</v>
      </c>
      <c r="G4764">
        <v>99</v>
      </c>
      <c r="H4764">
        <v>99</v>
      </c>
      <c r="I4764">
        <v>99</v>
      </c>
      <c r="J4764">
        <v>470</v>
      </c>
      <c r="M4764">
        <v>99</v>
      </c>
      <c r="N4764">
        <v>99</v>
      </c>
      <c r="O4764">
        <v>99</v>
      </c>
      <c r="P4764">
        <v>99</v>
      </c>
      <c r="Q4764">
        <v>6</v>
      </c>
      <c r="R4764">
        <v>11</v>
      </c>
      <c r="S4764">
        <v>11</v>
      </c>
      <c r="T4764">
        <v>0.4327301337529505</v>
      </c>
      <c r="U4764">
        <v>0.37900368656412847</v>
      </c>
      <c r="V4764">
        <v>9.6363636363636385</v>
      </c>
      <c r="W4764">
        <v>57.454545454545446</v>
      </c>
      <c r="X4764">
        <v>147.55244755244752</v>
      </c>
      <c r="Y4764">
        <v>136.19090909090917</v>
      </c>
      <c r="Z4764">
        <v>136.19090909090917</v>
      </c>
      <c r="AA4764">
        <v>16.351672394059129</v>
      </c>
      <c r="AB4764">
        <v>3.8225083712051999</v>
      </c>
      <c r="AC4764">
        <v>-85.165568310799898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</row>
    <row r="4765" spans="1:39">
      <c r="A4765">
        <v>16</v>
      </c>
      <c r="B4765">
        <v>199</v>
      </c>
      <c r="C4765">
        <v>2023</v>
      </c>
      <c r="D4765">
        <v>7</v>
      </c>
      <c r="E4765">
        <v>99</v>
      </c>
      <c r="F4765">
        <v>171</v>
      </c>
      <c r="G4765">
        <v>99</v>
      </c>
      <c r="H4765">
        <v>99</v>
      </c>
      <c r="I4765">
        <v>99</v>
      </c>
      <c r="J4765">
        <v>470</v>
      </c>
      <c r="M4765">
        <v>99</v>
      </c>
      <c r="N4765">
        <v>99</v>
      </c>
      <c r="O4765">
        <v>99</v>
      </c>
      <c r="P4765">
        <v>99</v>
      </c>
      <c r="Q4765">
        <v>4</v>
      </c>
      <c r="R4765">
        <v>17</v>
      </c>
      <c r="S4765">
        <v>17</v>
      </c>
      <c r="T4765">
        <v>0.76096687555953435</v>
      </c>
      <c r="U4765">
        <v>0.76481141926455332</v>
      </c>
      <c r="V4765">
        <v>7.1764705882352944</v>
      </c>
      <c r="W4765">
        <v>52.117647058823529</v>
      </c>
      <c r="X4765">
        <v>167.94978012873622</v>
      </c>
      <c r="Y4765">
        <v>155.01764705882351</v>
      </c>
      <c r="Z4765">
        <v>155.01764705882351</v>
      </c>
      <c r="AA4765">
        <v>42.50528320510319</v>
      </c>
      <c r="AB4765">
        <v>7.5528128997719612</v>
      </c>
      <c r="AC4765">
        <v>-74.764475342592903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</row>
    <row r="4766" spans="1:39">
      <c r="A4766">
        <v>16</v>
      </c>
      <c r="B4766">
        <v>200</v>
      </c>
      <c r="C4766">
        <v>2023</v>
      </c>
      <c r="D4766">
        <v>8</v>
      </c>
      <c r="E4766">
        <v>99</v>
      </c>
      <c r="F4766">
        <v>171</v>
      </c>
      <c r="G4766">
        <v>99</v>
      </c>
      <c r="H4766">
        <v>99</v>
      </c>
      <c r="I4766">
        <v>99</v>
      </c>
      <c r="J4766">
        <v>470</v>
      </c>
      <c r="M4766">
        <v>99</v>
      </c>
      <c r="N4766">
        <v>99</v>
      </c>
      <c r="O4766">
        <v>99</v>
      </c>
      <c r="P4766">
        <v>99</v>
      </c>
      <c r="Q4766">
        <v>3</v>
      </c>
      <c r="R4766">
        <v>7</v>
      </c>
      <c r="S4766">
        <v>7</v>
      </c>
      <c r="T4766">
        <v>0.28328611898016998</v>
      </c>
      <c r="U4766">
        <v>0.24738468887820983</v>
      </c>
      <c r="V4766">
        <v>9.4285714285714306</v>
      </c>
      <c r="W4766">
        <v>53.714285714285694</v>
      </c>
      <c r="X4766">
        <v>148.11948614765515</v>
      </c>
      <c r="Y4766">
        <v>136.71428571428575</v>
      </c>
      <c r="Z4766">
        <v>136.71428571428575</v>
      </c>
      <c r="AA4766">
        <v>22.303902834092806</v>
      </c>
      <c r="AB4766">
        <v>5.6999820980742522</v>
      </c>
      <c r="AC4766">
        <v>-21.729008486627905</v>
      </c>
      <c r="AD4766">
        <v>0</v>
      </c>
      <c r="AE4766">
        <v>0</v>
      </c>
      <c r="AF4766">
        <v>0</v>
      </c>
      <c r="AG4766">
        <v>0</v>
      </c>
      <c r="AH4766">
        <v>1</v>
      </c>
      <c r="AI4766">
        <v>0</v>
      </c>
      <c r="AJ4766">
        <v>0</v>
      </c>
      <c r="AK4766">
        <v>0</v>
      </c>
      <c r="AL4766">
        <v>0</v>
      </c>
      <c r="AM4766">
        <v>0</v>
      </c>
    </row>
    <row r="4767" spans="1:39">
      <c r="A4767">
        <v>16</v>
      </c>
      <c r="B4767">
        <v>201</v>
      </c>
      <c r="C4767">
        <v>2023</v>
      </c>
      <c r="D4767">
        <v>9</v>
      </c>
      <c r="E4767">
        <v>99</v>
      </c>
      <c r="F4767">
        <v>171</v>
      </c>
      <c r="G4767">
        <v>99</v>
      </c>
      <c r="H4767">
        <v>99</v>
      </c>
      <c r="I4767">
        <v>99</v>
      </c>
      <c r="J4767">
        <v>470</v>
      </c>
      <c r="M4767">
        <v>99</v>
      </c>
      <c r="N4767">
        <v>99</v>
      </c>
      <c r="O4767">
        <v>99</v>
      </c>
      <c r="P4767">
        <v>99</v>
      </c>
      <c r="Q4767">
        <v>3</v>
      </c>
      <c r="R4767">
        <v>25</v>
      </c>
      <c r="S4767">
        <v>25</v>
      </c>
      <c r="T4767">
        <v>0.95602294455066894</v>
      </c>
      <c r="U4767">
        <v>0.87471561258830755</v>
      </c>
      <c r="V4767">
        <v>3.44</v>
      </c>
      <c r="W4767">
        <v>59.48</v>
      </c>
      <c r="X4767">
        <v>153.67280606717222</v>
      </c>
      <c r="Y4767">
        <v>141.84000000000003</v>
      </c>
      <c r="Z4767">
        <v>141.84000000000003</v>
      </c>
      <c r="AA4767">
        <v>15.10414512642112</v>
      </c>
      <c r="AB4767">
        <v>5.1234363468281918</v>
      </c>
      <c r="AC4767">
        <v>7.8475028778977487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</row>
    <row r="4768" spans="1:39">
      <c r="A4768">
        <v>16</v>
      </c>
      <c r="B4768">
        <v>202</v>
      </c>
      <c r="C4768">
        <v>2023</v>
      </c>
      <c r="D4768">
        <v>10</v>
      </c>
      <c r="E4768">
        <v>99</v>
      </c>
      <c r="F4768">
        <v>171</v>
      </c>
      <c r="G4768">
        <v>99</v>
      </c>
      <c r="H4768">
        <v>99</v>
      </c>
      <c r="I4768">
        <v>99</v>
      </c>
      <c r="J4768">
        <v>470</v>
      </c>
      <c r="M4768">
        <v>99</v>
      </c>
      <c r="N4768">
        <v>99</v>
      </c>
      <c r="O4768">
        <v>99</v>
      </c>
      <c r="P4768">
        <v>99</v>
      </c>
      <c r="Q4768">
        <v>9</v>
      </c>
      <c r="R4768">
        <v>14</v>
      </c>
      <c r="S4768">
        <v>14</v>
      </c>
      <c r="T4768">
        <v>0.52671181339352913</v>
      </c>
      <c r="U4768">
        <v>0.48141957353713216</v>
      </c>
      <c r="V4768">
        <v>8.8571428571428612</v>
      </c>
      <c r="W4768">
        <v>54.428571428571438</v>
      </c>
      <c r="X4768">
        <v>152.85559510911619</v>
      </c>
      <c r="Y4768">
        <v>141.08571428571429</v>
      </c>
      <c r="Z4768">
        <v>141.08571428571429</v>
      </c>
      <c r="AA4768">
        <v>17.193057450313979</v>
      </c>
      <c r="AB4768">
        <v>4.2880945770867616</v>
      </c>
      <c r="AC4768">
        <v>18.338859900620701</v>
      </c>
      <c r="AD4768">
        <v>0</v>
      </c>
      <c r="AE4768">
        <v>0</v>
      </c>
      <c r="AF4768">
        <v>0</v>
      </c>
      <c r="AG4768">
        <v>0</v>
      </c>
      <c r="AH4768">
        <v>1</v>
      </c>
      <c r="AI4768">
        <v>0</v>
      </c>
      <c r="AJ4768">
        <v>1</v>
      </c>
      <c r="AK4768">
        <v>0</v>
      </c>
      <c r="AL4768">
        <v>1</v>
      </c>
      <c r="AM4768">
        <v>0</v>
      </c>
    </row>
    <row r="4769" spans="1:39">
      <c r="A4769">
        <v>16</v>
      </c>
      <c r="B4769">
        <v>203</v>
      </c>
      <c r="C4769">
        <v>2023</v>
      </c>
      <c r="D4769">
        <v>11</v>
      </c>
      <c r="E4769">
        <v>99</v>
      </c>
      <c r="F4769">
        <v>171</v>
      </c>
      <c r="G4769">
        <v>99</v>
      </c>
      <c r="H4769">
        <v>99</v>
      </c>
      <c r="I4769">
        <v>99</v>
      </c>
      <c r="J4769">
        <v>470</v>
      </c>
      <c r="M4769">
        <v>99</v>
      </c>
      <c r="N4769">
        <v>99</v>
      </c>
      <c r="O4769">
        <v>99</v>
      </c>
      <c r="P4769">
        <v>99</v>
      </c>
      <c r="Q4769">
        <v>5</v>
      </c>
      <c r="R4769">
        <v>16</v>
      </c>
      <c r="S4769">
        <v>16</v>
      </c>
      <c r="T4769">
        <v>0.71748878923766801</v>
      </c>
      <c r="U4769">
        <v>0.61073516859314148</v>
      </c>
      <c r="V4769">
        <v>6.4375</v>
      </c>
      <c r="W4769">
        <v>58.4375</v>
      </c>
      <c r="X4769">
        <v>143.07286023835323</v>
      </c>
      <c r="Y4769">
        <v>132.05625000000001</v>
      </c>
      <c r="Z4769">
        <v>132.05625000000001</v>
      </c>
      <c r="AA4769">
        <v>18.904727211401465</v>
      </c>
      <c r="AB4769">
        <v>3.656650619077519</v>
      </c>
      <c r="AC4769">
        <v>-22.593396796727621</v>
      </c>
      <c r="AD4769">
        <v>0</v>
      </c>
      <c r="AE4769">
        <v>0</v>
      </c>
      <c r="AF4769">
        <v>0</v>
      </c>
      <c r="AG4769">
        <v>0</v>
      </c>
      <c r="AH4769">
        <v>3</v>
      </c>
      <c r="AI4769">
        <v>0</v>
      </c>
      <c r="AJ4769">
        <v>0</v>
      </c>
      <c r="AK4769">
        <v>0</v>
      </c>
      <c r="AL4769">
        <v>0</v>
      </c>
      <c r="AM4769">
        <v>0</v>
      </c>
    </row>
    <row r="4770" spans="1:39">
      <c r="A4770">
        <v>16</v>
      </c>
      <c r="B4770">
        <v>204</v>
      </c>
      <c r="C4770">
        <v>2023</v>
      </c>
      <c r="D4770">
        <v>12</v>
      </c>
      <c r="E4770">
        <v>99</v>
      </c>
      <c r="F4770">
        <v>171</v>
      </c>
      <c r="G4770">
        <v>99</v>
      </c>
      <c r="H4770">
        <v>99</v>
      </c>
      <c r="I4770">
        <v>99</v>
      </c>
      <c r="J4770">
        <v>470</v>
      </c>
      <c r="M4770">
        <v>99</v>
      </c>
      <c r="N4770">
        <v>99</v>
      </c>
      <c r="O4770">
        <v>99</v>
      </c>
      <c r="P4770">
        <v>99</v>
      </c>
      <c r="R4770">
        <v>0</v>
      </c>
    </row>
    <row r="4771" spans="1:39">
      <c r="A4771">
        <v>16</v>
      </c>
      <c r="B4771">
        <v>205</v>
      </c>
      <c r="C4771">
        <v>2023</v>
      </c>
      <c r="D4771">
        <v>1</v>
      </c>
      <c r="E4771">
        <v>99</v>
      </c>
      <c r="F4771">
        <v>171</v>
      </c>
      <c r="G4771">
        <v>99</v>
      </c>
      <c r="H4771">
        <v>99</v>
      </c>
      <c r="I4771">
        <v>99</v>
      </c>
      <c r="J4771">
        <v>643</v>
      </c>
      <c r="M4771">
        <v>99</v>
      </c>
      <c r="N4771">
        <v>99</v>
      </c>
      <c r="O4771">
        <v>99</v>
      </c>
      <c r="P4771">
        <v>99</v>
      </c>
      <c r="Q4771">
        <v>25</v>
      </c>
      <c r="R4771">
        <v>202</v>
      </c>
      <c r="S4771">
        <v>202</v>
      </c>
      <c r="T4771">
        <v>8.2516339869281055</v>
      </c>
      <c r="U4771">
        <v>8.0019776345149261</v>
      </c>
      <c r="V4771">
        <v>6.5742574257425748</v>
      </c>
      <c r="W4771">
        <v>59.292079207920793</v>
      </c>
      <c r="X4771">
        <v>164.93461913905369</v>
      </c>
      <c r="Y4771">
        <v>152.23465346534653</v>
      </c>
      <c r="Z4771">
        <v>152.23465346534653</v>
      </c>
      <c r="AA4771">
        <v>28.679543665824159</v>
      </c>
      <c r="AB4771">
        <v>3.8213621325624074</v>
      </c>
      <c r="AC4771">
        <v>-30.935001549771712</v>
      </c>
      <c r="AD4771">
        <v>19</v>
      </c>
      <c r="AE4771">
        <v>0</v>
      </c>
      <c r="AF4771">
        <v>0</v>
      </c>
      <c r="AG4771">
        <v>1</v>
      </c>
      <c r="AH4771">
        <v>7</v>
      </c>
      <c r="AI4771">
        <v>1</v>
      </c>
      <c r="AJ4771">
        <v>1</v>
      </c>
      <c r="AK4771">
        <v>4</v>
      </c>
      <c r="AL4771">
        <v>5</v>
      </c>
      <c r="AM4771">
        <v>0</v>
      </c>
    </row>
    <row r="4772" spans="1:39">
      <c r="A4772">
        <v>16</v>
      </c>
      <c r="B4772">
        <v>206</v>
      </c>
      <c r="C4772">
        <v>2023</v>
      </c>
      <c r="D4772">
        <v>2</v>
      </c>
      <c r="E4772">
        <v>99</v>
      </c>
      <c r="F4772">
        <v>171</v>
      </c>
      <c r="G4772">
        <v>99</v>
      </c>
      <c r="H4772">
        <v>99</v>
      </c>
      <c r="I4772">
        <v>99</v>
      </c>
      <c r="J4772">
        <v>643</v>
      </c>
      <c r="M4772">
        <v>99</v>
      </c>
      <c r="N4772">
        <v>99</v>
      </c>
      <c r="O4772">
        <v>99</v>
      </c>
      <c r="P4772">
        <v>99</v>
      </c>
      <c r="Q4772">
        <v>21</v>
      </c>
      <c r="R4772">
        <v>158</v>
      </c>
      <c r="S4772">
        <v>158</v>
      </c>
      <c r="T4772">
        <v>6.0980316480123502</v>
      </c>
      <c r="U4772">
        <v>5.8802694753776947</v>
      </c>
      <c r="V4772">
        <v>5.6329113924050604</v>
      </c>
      <c r="W4772">
        <v>60.006329113924046</v>
      </c>
      <c r="X4772">
        <v>160.40360958349899</v>
      </c>
      <c r="Y4772">
        <v>148.05253164556956</v>
      </c>
      <c r="Z4772">
        <v>148.05253164556956</v>
      </c>
      <c r="AA4772">
        <v>31.891929258334677</v>
      </c>
      <c r="AB4772">
        <v>4.0370073441532197</v>
      </c>
      <c r="AC4772">
        <v>-46.282916304847447</v>
      </c>
      <c r="AD4772">
        <v>3</v>
      </c>
      <c r="AE4772">
        <v>0</v>
      </c>
      <c r="AF4772">
        <v>0</v>
      </c>
      <c r="AG4772">
        <v>0</v>
      </c>
      <c r="AH4772">
        <v>3</v>
      </c>
      <c r="AI4772">
        <v>1</v>
      </c>
      <c r="AJ4772">
        <v>0</v>
      </c>
      <c r="AK4772">
        <v>0</v>
      </c>
      <c r="AL4772">
        <v>5</v>
      </c>
      <c r="AM4772">
        <v>0</v>
      </c>
    </row>
    <row r="4773" spans="1:39">
      <c r="A4773">
        <v>16</v>
      </c>
      <c r="B4773">
        <v>207</v>
      </c>
      <c r="C4773">
        <v>2023</v>
      </c>
      <c r="D4773">
        <v>3</v>
      </c>
      <c r="E4773">
        <v>99</v>
      </c>
      <c r="F4773">
        <v>171</v>
      </c>
      <c r="G4773">
        <v>99</v>
      </c>
      <c r="H4773">
        <v>99</v>
      </c>
      <c r="I4773">
        <v>99</v>
      </c>
      <c r="J4773">
        <v>643</v>
      </c>
      <c r="M4773">
        <v>99</v>
      </c>
      <c r="N4773">
        <v>99</v>
      </c>
      <c r="O4773">
        <v>99</v>
      </c>
      <c r="P4773">
        <v>99</v>
      </c>
      <c r="Q4773">
        <v>23</v>
      </c>
      <c r="R4773">
        <v>235</v>
      </c>
      <c r="S4773">
        <v>235</v>
      </c>
      <c r="T4773">
        <v>8.1258644536652813</v>
      </c>
      <c r="U4773">
        <v>7.5460710192371332</v>
      </c>
      <c r="V4773">
        <v>5.8</v>
      </c>
      <c r="W4773">
        <v>59.412765957446808</v>
      </c>
      <c r="X4773">
        <v>155.38184919665287</v>
      </c>
      <c r="Y4773">
        <v>143.41744680851059</v>
      </c>
      <c r="Z4773">
        <v>143.41744680851059</v>
      </c>
      <c r="AA4773">
        <v>29.338643347660405</v>
      </c>
      <c r="AB4773">
        <v>3.9845241591702689</v>
      </c>
      <c r="AC4773">
        <v>-34.799150883945742</v>
      </c>
      <c r="AD4773">
        <v>7</v>
      </c>
      <c r="AE4773">
        <v>0</v>
      </c>
      <c r="AF4773">
        <v>0</v>
      </c>
      <c r="AG4773">
        <v>0</v>
      </c>
      <c r="AH4773">
        <v>13</v>
      </c>
      <c r="AI4773">
        <v>1</v>
      </c>
      <c r="AJ4773">
        <v>1</v>
      </c>
      <c r="AK4773">
        <v>0</v>
      </c>
      <c r="AL4773">
        <v>6</v>
      </c>
      <c r="AM4773">
        <v>1</v>
      </c>
    </row>
    <row r="4774" spans="1:39">
      <c r="A4774">
        <v>16</v>
      </c>
      <c r="B4774">
        <v>208</v>
      </c>
      <c r="C4774">
        <v>2023</v>
      </c>
      <c r="D4774">
        <v>4</v>
      </c>
      <c r="E4774">
        <v>99</v>
      </c>
      <c r="F4774">
        <v>171</v>
      </c>
      <c r="G4774">
        <v>99</v>
      </c>
      <c r="H4774">
        <v>99</v>
      </c>
      <c r="I4774">
        <v>99</v>
      </c>
      <c r="J4774">
        <v>643</v>
      </c>
      <c r="M4774">
        <v>99</v>
      </c>
      <c r="N4774">
        <v>99</v>
      </c>
      <c r="O4774">
        <v>99</v>
      </c>
      <c r="P4774">
        <v>99</v>
      </c>
      <c r="Q4774">
        <v>18</v>
      </c>
      <c r="R4774">
        <v>141</v>
      </c>
      <c r="S4774">
        <v>141</v>
      </c>
      <c r="T4774">
        <v>5.9169114561477132</v>
      </c>
      <c r="U4774">
        <v>5.5245104818153612</v>
      </c>
      <c r="V4774">
        <v>5.2269503546099294</v>
      </c>
      <c r="W4774">
        <v>60.184397163120593</v>
      </c>
      <c r="X4774">
        <v>157.77721429504459</v>
      </c>
      <c r="Y4774">
        <v>145.62836879432629</v>
      </c>
      <c r="Z4774">
        <v>145.62836879432629</v>
      </c>
      <c r="AA4774">
        <v>30.496955611904244</v>
      </c>
      <c r="AB4774">
        <v>3.5040054828469929</v>
      </c>
      <c r="AC4774">
        <v>-38.104187594805374</v>
      </c>
      <c r="AD4774">
        <v>11</v>
      </c>
      <c r="AE4774">
        <v>0</v>
      </c>
      <c r="AF4774">
        <v>0</v>
      </c>
      <c r="AG4774">
        <v>0</v>
      </c>
      <c r="AH4774">
        <v>12</v>
      </c>
      <c r="AI4774">
        <v>1</v>
      </c>
      <c r="AJ4774">
        <v>1</v>
      </c>
      <c r="AK4774">
        <v>2</v>
      </c>
      <c r="AL4774">
        <v>5</v>
      </c>
      <c r="AM4774">
        <v>1</v>
      </c>
    </row>
    <row r="4775" spans="1:39">
      <c r="A4775">
        <v>16</v>
      </c>
      <c r="B4775">
        <v>209</v>
      </c>
      <c r="C4775">
        <v>2023</v>
      </c>
      <c r="D4775">
        <v>5</v>
      </c>
      <c r="E4775">
        <v>99</v>
      </c>
      <c r="F4775">
        <v>171</v>
      </c>
      <c r="G4775">
        <v>99</v>
      </c>
      <c r="H4775">
        <v>99</v>
      </c>
      <c r="I4775">
        <v>99</v>
      </c>
      <c r="J4775">
        <v>643</v>
      </c>
      <c r="M4775">
        <v>99</v>
      </c>
      <c r="N4775">
        <v>99</v>
      </c>
      <c r="O4775">
        <v>99</v>
      </c>
      <c r="P4775">
        <v>99</v>
      </c>
      <c r="Q4775">
        <v>24</v>
      </c>
      <c r="R4775">
        <v>197</v>
      </c>
      <c r="S4775">
        <v>197</v>
      </c>
      <c r="T4775">
        <v>7.4819597417394625</v>
      </c>
      <c r="U4775">
        <v>7.0738436394319439</v>
      </c>
      <c r="V4775">
        <v>6.2131979695431472</v>
      </c>
      <c r="W4775">
        <v>59.426395939086291</v>
      </c>
      <c r="X4775">
        <v>157.95876390714457</v>
      </c>
      <c r="Y4775">
        <v>145.79593908629437</v>
      </c>
      <c r="Z4775">
        <v>145.79593908629437</v>
      </c>
      <c r="AA4775">
        <v>28.653272662479875</v>
      </c>
      <c r="AB4775">
        <v>3.9400216064731439</v>
      </c>
      <c r="AC4775">
        <v>-36.997202377018191</v>
      </c>
      <c r="AD4775">
        <v>8</v>
      </c>
      <c r="AE4775">
        <v>0</v>
      </c>
      <c r="AF4775">
        <v>0</v>
      </c>
      <c r="AG4775">
        <v>1</v>
      </c>
      <c r="AH4775">
        <v>14</v>
      </c>
      <c r="AI4775">
        <v>3</v>
      </c>
      <c r="AJ4775">
        <v>0</v>
      </c>
      <c r="AK4775">
        <v>1</v>
      </c>
      <c r="AL4775">
        <v>3</v>
      </c>
      <c r="AM4775">
        <v>0</v>
      </c>
    </row>
    <row r="4776" spans="1:39">
      <c r="A4776">
        <v>16</v>
      </c>
      <c r="B4776">
        <v>210</v>
      </c>
      <c r="C4776">
        <v>2023</v>
      </c>
      <c r="D4776">
        <v>6</v>
      </c>
      <c r="E4776">
        <v>99</v>
      </c>
      <c r="F4776">
        <v>171</v>
      </c>
      <c r="G4776">
        <v>99</v>
      </c>
      <c r="H4776">
        <v>99</v>
      </c>
      <c r="I4776">
        <v>99</v>
      </c>
      <c r="J4776">
        <v>643</v>
      </c>
      <c r="M4776">
        <v>99</v>
      </c>
      <c r="N4776">
        <v>99</v>
      </c>
      <c r="O4776">
        <v>99</v>
      </c>
      <c r="P4776">
        <v>99</v>
      </c>
      <c r="Q4776">
        <v>25</v>
      </c>
      <c r="R4776">
        <v>249</v>
      </c>
      <c r="S4776">
        <v>249</v>
      </c>
      <c r="T4776">
        <v>9.7954366640440629</v>
      </c>
      <c r="U4776">
        <v>9.5789696847648713</v>
      </c>
      <c r="V4776">
        <v>5.433734939759038</v>
      </c>
      <c r="W4776">
        <v>59.485943775100402</v>
      </c>
      <c r="X4776">
        <v>164.74609162544004</v>
      </c>
      <c r="Y4776">
        <v>152.06064257028123</v>
      </c>
      <c r="Z4776">
        <v>152.06064257028123</v>
      </c>
      <c r="AA4776">
        <v>31.636105796202823</v>
      </c>
      <c r="AB4776">
        <v>4.1922671226152488</v>
      </c>
      <c r="AC4776">
        <v>-47.301292509010381</v>
      </c>
      <c r="AD4776">
        <v>10</v>
      </c>
      <c r="AE4776">
        <v>0</v>
      </c>
      <c r="AF4776">
        <v>0</v>
      </c>
      <c r="AG4776">
        <v>0</v>
      </c>
      <c r="AH4776">
        <v>19</v>
      </c>
      <c r="AI4776">
        <v>2</v>
      </c>
      <c r="AJ4776">
        <v>0</v>
      </c>
      <c r="AK4776">
        <v>0</v>
      </c>
      <c r="AL4776">
        <v>8</v>
      </c>
      <c r="AM4776">
        <v>0</v>
      </c>
    </row>
    <row r="4777" spans="1:39">
      <c r="A4777">
        <v>16</v>
      </c>
      <c r="B4777">
        <v>211</v>
      </c>
      <c r="C4777">
        <v>2023</v>
      </c>
      <c r="D4777">
        <v>7</v>
      </c>
      <c r="E4777">
        <v>99</v>
      </c>
      <c r="F4777">
        <v>171</v>
      </c>
      <c r="G4777">
        <v>99</v>
      </c>
      <c r="H4777">
        <v>99</v>
      </c>
      <c r="I4777">
        <v>99</v>
      </c>
      <c r="J4777">
        <v>643</v>
      </c>
      <c r="M4777">
        <v>99</v>
      </c>
      <c r="N4777">
        <v>99</v>
      </c>
      <c r="O4777">
        <v>99</v>
      </c>
      <c r="P4777">
        <v>99</v>
      </c>
      <c r="Q4777">
        <v>21</v>
      </c>
      <c r="R4777">
        <v>124</v>
      </c>
      <c r="S4777">
        <v>124</v>
      </c>
      <c r="T4777">
        <v>5.5505819158460161</v>
      </c>
      <c r="U4777">
        <v>5.4800988830671198</v>
      </c>
      <c r="V4777">
        <v>6.814516129032258</v>
      </c>
      <c r="W4777">
        <v>58.98387096774195</v>
      </c>
      <c r="X4777">
        <v>164.98357389997548</v>
      </c>
      <c r="Y4777">
        <v>152.27983870967745</v>
      </c>
      <c r="Z4777">
        <v>152.27983870967745</v>
      </c>
      <c r="AA4777">
        <v>30.295549497060083</v>
      </c>
      <c r="AB4777">
        <v>4.1484234684604004</v>
      </c>
      <c r="AC4777">
        <v>-21.017743586653825</v>
      </c>
      <c r="AD4777">
        <v>5</v>
      </c>
      <c r="AE4777">
        <v>0</v>
      </c>
      <c r="AF4777">
        <v>0</v>
      </c>
      <c r="AG4777">
        <v>1</v>
      </c>
      <c r="AH4777">
        <v>6</v>
      </c>
      <c r="AI4777">
        <v>0</v>
      </c>
      <c r="AJ4777">
        <v>0</v>
      </c>
      <c r="AK4777">
        <v>0</v>
      </c>
      <c r="AL4777">
        <v>4</v>
      </c>
      <c r="AM4777">
        <v>1</v>
      </c>
    </row>
    <row r="4778" spans="1:39">
      <c r="A4778">
        <v>16</v>
      </c>
      <c r="B4778">
        <v>212</v>
      </c>
      <c r="C4778">
        <v>2023</v>
      </c>
      <c r="D4778">
        <v>8</v>
      </c>
      <c r="E4778">
        <v>99</v>
      </c>
      <c r="F4778">
        <v>171</v>
      </c>
      <c r="G4778">
        <v>99</v>
      </c>
      <c r="H4778">
        <v>99</v>
      </c>
      <c r="I4778">
        <v>99</v>
      </c>
      <c r="J4778">
        <v>643</v>
      </c>
      <c r="M4778">
        <v>99</v>
      </c>
      <c r="N4778">
        <v>99</v>
      </c>
      <c r="O4778">
        <v>99</v>
      </c>
      <c r="P4778">
        <v>99</v>
      </c>
      <c r="Q4778">
        <v>24</v>
      </c>
      <c r="R4778">
        <v>212</v>
      </c>
      <c r="S4778">
        <v>212</v>
      </c>
      <c r="T4778">
        <v>8.5795224605422895</v>
      </c>
      <c r="U4778">
        <v>8.0143591689632281</v>
      </c>
      <c r="V4778">
        <v>5.7311320754716988</v>
      </c>
      <c r="W4778">
        <v>59.688679245283005</v>
      </c>
      <c r="X4778">
        <v>158.44201639444799</v>
      </c>
      <c r="Y4778">
        <v>146.24198113207555</v>
      </c>
      <c r="Z4778">
        <v>146.24198113207555</v>
      </c>
      <c r="AA4778">
        <v>29.195755730565676</v>
      </c>
      <c r="AB4778">
        <v>3.9102265715061346</v>
      </c>
      <c r="AC4778">
        <v>-23.894496502588396</v>
      </c>
      <c r="AD4778">
        <v>7</v>
      </c>
      <c r="AE4778">
        <v>0</v>
      </c>
      <c r="AF4778">
        <v>0</v>
      </c>
      <c r="AG4778">
        <v>0</v>
      </c>
      <c r="AH4778">
        <v>19</v>
      </c>
      <c r="AI4778">
        <v>4</v>
      </c>
      <c r="AJ4778">
        <v>2</v>
      </c>
      <c r="AK4778">
        <v>1</v>
      </c>
      <c r="AL4778">
        <v>10</v>
      </c>
      <c r="AM4778">
        <v>0</v>
      </c>
    </row>
    <row r="4779" spans="1:39">
      <c r="A4779">
        <v>16</v>
      </c>
      <c r="B4779">
        <v>213</v>
      </c>
      <c r="C4779">
        <v>2023</v>
      </c>
      <c r="D4779">
        <v>9</v>
      </c>
      <c r="E4779">
        <v>99</v>
      </c>
      <c r="F4779">
        <v>171</v>
      </c>
      <c r="G4779">
        <v>99</v>
      </c>
      <c r="H4779">
        <v>99</v>
      </c>
      <c r="I4779">
        <v>99</v>
      </c>
      <c r="J4779">
        <v>643</v>
      </c>
      <c r="M4779">
        <v>99</v>
      </c>
      <c r="N4779">
        <v>99</v>
      </c>
      <c r="O4779">
        <v>99</v>
      </c>
      <c r="P4779">
        <v>99</v>
      </c>
      <c r="Q4779">
        <v>25</v>
      </c>
      <c r="R4779">
        <v>223</v>
      </c>
      <c r="S4779">
        <v>223</v>
      </c>
      <c r="T4779">
        <v>8.52772466539197</v>
      </c>
      <c r="U4779">
        <v>8.4175713740558855</v>
      </c>
      <c r="V4779">
        <v>6.7399103139013441</v>
      </c>
      <c r="W4779">
        <v>59.201793721973097</v>
      </c>
      <c r="X4779">
        <v>165.78761982033629</v>
      </c>
      <c r="Y4779">
        <v>153.02197309417051</v>
      </c>
      <c r="Z4779">
        <v>153.02197309417051</v>
      </c>
      <c r="AA4779">
        <v>29.884576336855233</v>
      </c>
      <c r="AB4779">
        <v>4.0478745363933468</v>
      </c>
      <c r="AC4779">
        <v>-32.660732648660257</v>
      </c>
      <c r="AD4779">
        <v>9</v>
      </c>
      <c r="AE4779">
        <v>0</v>
      </c>
      <c r="AF4779">
        <v>0</v>
      </c>
      <c r="AG4779">
        <v>1</v>
      </c>
      <c r="AH4779">
        <v>18</v>
      </c>
      <c r="AI4779">
        <v>3</v>
      </c>
      <c r="AJ4779">
        <v>4</v>
      </c>
      <c r="AK4779">
        <v>2</v>
      </c>
      <c r="AL4779">
        <v>5</v>
      </c>
      <c r="AM4779">
        <v>0</v>
      </c>
    </row>
    <row r="4780" spans="1:39">
      <c r="A4780">
        <v>16</v>
      </c>
      <c r="B4780">
        <v>214</v>
      </c>
      <c r="C4780">
        <v>2023</v>
      </c>
      <c r="D4780">
        <v>10</v>
      </c>
      <c r="E4780">
        <v>99</v>
      </c>
      <c r="F4780">
        <v>171</v>
      </c>
      <c r="G4780">
        <v>99</v>
      </c>
      <c r="H4780">
        <v>99</v>
      </c>
      <c r="I4780">
        <v>99</v>
      </c>
      <c r="J4780">
        <v>643</v>
      </c>
      <c r="M4780">
        <v>99</v>
      </c>
      <c r="N4780">
        <v>99</v>
      </c>
      <c r="O4780">
        <v>99</v>
      </c>
      <c r="P4780">
        <v>99</v>
      </c>
      <c r="Q4780">
        <v>27</v>
      </c>
      <c r="R4780">
        <v>192</v>
      </c>
      <c r="S4780">
        <v>192</v>
      </c>
      <c r="T4780">
        <v>7.2234762979683982</v>
      </c>
      <c r="U4780">
        <v>7.1644796588531108</v>
      </c>
      <c r="V4780">
        <v>7.2083333333333313</v>
      </c>
      <c r="W4780">
        <v>58.47916666666665</v>
      </c>
      <c r="X4780">
        <v>165.87046316359701</v>
      </c>
      <c r="Y4780">
        <v>153.09843750000005</v>
      </c>
      <c r="Z4780">
        <v>153.09843750000005</v>
      </c>
      <c r="AA4780">
        <v>29.14156266643753</v>
      </c>
      <c r="AB4780">
        <v>4.3011121785211124</v>
      </c>
      <c r="AC4780">
        <v>-33.214174873755638</v>
      </c>
      <c r="AD4780">
        <v>6</v>
      </c>
      <c r="AE4780">
        <v>0</v>
      </c>
      <c r="AF4780">
        <v>0</v>
      </c>
      <c r="AG4780">
        <v>1</v>
      </c>
      <c r="AH4780">
        <v>6</v>
      </c>
      <c r="AI4780">
        <v>0</v>
      </c>
      <c r="AJ4780">
        <v>0</v>
      </c>
      <c r="AK4780">
        <v>0</v>
      </c>
      <c r="AL4780">
        <v>5</v>
      </c>
      <c r="AM4780">
        <v>1</v>
      </c>
    </row>
    <row r="4781" spans="1:39">
      <c r="A4781">
        <v>16</v>
      </c>
      <c r="B4781">
        <v>215</v>
      </c>
      <c r="C4781">
        <v>2023</v>
      </c>
      <c r="D4781">
        <v>11</v>
      </c>
      <c r="E4781">
        <v>99</v>
      </c>
      <c r="F4781">
        <v>171</v>
      </c>
      <c r="G4781">
        <v>99</v>
      </c>
      <c r="H4781">
        <v>99</v>
      </c>
      <c r="I4781">
        <v>99</v>
      </c>
      <c r="J4781">
        <v>643</v>
      </c>
      <c r="M4781">
        <v>99</v>
      </c>
      <c r="N4781">
        <v>99</v>
      </c>
      <c r="O4781">
        <v>99</v>
      </c>
      <c r="P4781">
        <v>99</v>
      </c>
      <c r="Q4781">
        <v>23</v>
      </c>
      <c r="R4781">
        <v>156</v>
      </c>
      <c r="S4781">
        <v>156</v>
      </c>
      <c r="T4781">
        <v>6.9955156950672643</v>
      </c>
      <c r="U4781">
        <v>6.7727752420004546</v>
      </c>
      <c r="V4781">
        <v>6.6538461538461551</v>
      </c>
      <c r="W4781">
        <v>58.858974358974358</v>
      </c>
      <c r="X4781">
        <v>162.7295330166402</v>
      </c>
      <c r="Y4781">
        <v>150.199358974359</v>
      </c>
      <c r="Z4781">
        <v>150.199358974359</v>
      </c>
      <c r="AA4781">
        <v>25.60602267094562</v>
      </c>
      <c r="AB4781">
        <v>4.1855194787547259</v>
      </c>
      <c r="AC4781">
        <v>-28.997245213757154</v>
      </c>
      <c r="AD4781">
        <v>8</v>
      </c>
      <c r="AE4781">
        <v>0</v>
      </c>
      <c r="AF4781">
        <v>0</v>
      </c>
      <c r="AG4781">
        <v>0</v>
      </c>
      <c r="AH4781">
        <v>6</v>
      </c>
      <c r="AI4781">
        <v>1</v>
      </c>
      <c r="AJ4781">
        <v>0</v>
      </c>
      <c r="AK4781">
        <v>1</v>
      </c>
      <c r="AL4781">
        <v>4</v>
      </c>
      <c r="AM4781">
        <v>0</v>
      </c>
    </row>
    <row r="4782" spans="1:39">
      <c r="A4782">
        <v>16</v>
      </c>
      <c r="B4782">
        <v>216</v>
      </c>
      <c r="C4782">
        <v>2023</v>
      </c>
      <c r="D4782">
        <v>12</v>
      </c>
      <c r="E4782">
        <v>99</v>
      </c>
      <c r="F4782">
        <v>171</v>
      </c>
      <c r="G4782">
        <v>99</v>
      </c>
      <c r="H4782">
        <v>99</v>
      </c>
      <c r="I4782">
        <v>99</v>
      </c>
      <c r="J4782">
        <v>643</v>
      </c>
      <c r="M4782">
        <v>99</v>
      </c>
      <c r="N4782">
        <v>99</v>
      </c>
      <c r="O4782">
        <v>99</v>
      </c>
      <c r="P4782">
        <v>99</v>
      </c>
      <c r="Q4782">
        <v>19</v>
      </c>
      <c r="R4782">
        <v>103</v>
      </c>
      <c r="S4782">
        <v>103</v>
      </c>
      <c r="T4782">
        <v>4.4149164166309474</v>
      </c>
      <c r="U4782">
        <v>4.2344789165935444</v>
      </c>
      <c r="V4782">
        <v>5.7087378640776683</v>
      </c>
      <c r="W4782">
        <v>59.320388349514545</v>
      </c>
      <c r="X4782">
        <v>157.66653693633043</v>
      </c>
      <c r="Y4782">
        <v>145.52621359223301</v>
      </c>
      <c r="Z4782">
        <v>145.52621359223301</v>
      </c>
      <c r="AA4782">
        <v>30.517338573739956</v>
      </c>
      <c r="AB4782">
        <v>4.3426393304117097</v>
      </c>
      <c r="AC4782">
        <v>-16.344611066025099</v>
      </c>
      <c r="AD4782">
        <v>6</v>
      </c>
      <c r="AE4782">
        <v>0</v>
      </c>
      <c r="AF4782">
        <v>0</v>
      </c>
      <c r="AG4782">
        <v>0</v>
      </c>
      <c r="AH4782">
        <v>5</v>
      </c>
      <c r="AI4782">
        <v>0</v>
      </c>
      <c r="AJ4782">
        <v>3</v>
      </c>
      <c r="AK4782">
        <v>0</v>
      </c>
      <c r="AL4782">
        <v>2</v>
      </c>
      <c r="AM4782">
        <v>0</v>
      </c>
    </row>
    <row r="4783" spans="1:39">
      <c r="A4783">
        <v>16</v>
      </c>
      <c r="B4783">
        <v>217</v>
      </c>
      <c r="C4783">
        <v>2022</v>
      </c>
      <c r="D4783">
        <v>1</v>
      </c>
      <c r="E4783">
        <v>99</v>
      </c>
      <c r="F4783">
        <v>171</v>
      </c>
      <c r="G4783">
        <v>99</v>
      </c>
      <c r="H4783">
        <v>99</v>
      </c>
      <c r="I4783">
        <v>99</v>
      </c>
      <c r="J4783">
        <v>103</v>
      </c>
      <c r="M4783">
        <v>99</v>
      </c>
      <c r="N4783">
        <v>99</v>
      </c>
      <c r="O4783">
        <v>99</v>
      </c>
      <c r="P4783">
        <v>99</v>
      </c>
      <c r="Q4783">
        <v>60</v>
      </c>
      <c r="R4783">
        <v>554</v>
      </c>
      <c r="S4783">
        <v>554</v>
      </c>
      <c r="T4783">
        <v>19.216094346167186</v>
      </c>
      <c r="U4783">
        <v>19.870607249647524</v>
      </c>
      <c r="V4783">
        <v>15.483754512635381</v>
      </c>
      <c r="W4783">
        <v>60.068592057761741</v>
      </c>
      <c r="X4783">
        <v>172.35161594392795</v>
      </c>
      <c r="Y4783">
        <v>159.0805415162458</v>
      </c>
      <c r="Z4783">
        <v>159.0805415162458</v>
      </c>
      <c r="AA4783">
        <v>27.836248172877596</v>
      </c>
      <c r="AB4783">
        <v>4.0093288106967746</v>
      </c>
      <c r="AC4783">
        <v>-29.834372394816601</v>
      </c>
      <c r="AD4783">
        <v>12</v>
      </c>
      <c r="AE4783">
        <v>0</v>
      </c>
      <c r="AF4783">
        <v>0</v>
      </c>
      <c r="AG4783">
        <v>0</v>
      </c>
      <c r="AH4783">
        <v>26</v>
      </c>
      <c r="AI4783">
        <v>4</v>
      </c>
      <c r="AJ4783">
        <v>8</v>
      </c>
      <c r="AK4783">
        <v>3</v>
      </c>
      <c r="AL4783">
        <v>5</v>
      </c>
      <c r="AM4783">
        <v>4</v>
      </c>
    </row>
    <row r="4784" spans="1:39">
      <c r="A4784">
        <v>16</v>
      </c>
      <c r="B4784">
        <v>218</v>
      </c>
      <c r="C4784">
        <v>2022</v>
      </c>
      <c r="D4784">
        <v>2</v>
      </c>
      <c r="E4784">
        <v>99</v>
      </c>
      <c r="F4784">
        <v>171</v>
      </c>
      <c r="G4784">
        <v>99</v>
      </c>
      <c r="H4784">
        <v>99</v>
      </c>
      <c r="I4784">
        <v>99</v>
      </c>
      <c r="J4784">
        <v>103</v>
      </c>
      <c r="M4784">
        <v>99</v>
      </c>
      <c r="N4784">
        <v>99</v>
      </c>
      <c r="O4784">
        <v>99</v>
      </c>
      <c r="P4784">
        <v>99</v>
      </c>
      <c r="Q4784">
        <v>54</v>
      </c>
      <c r="R4784">
        <v>466</v>
      </c>
      <c r="S4784">
        <v>466</v>
      </c>
      <c r="T4784">
        <v>20.720320142285463</v>
      </c>
      <c r="U4784">
        <v>21.387673407649565</v>
      </c>
      <c r="V4784">
        <v>15.171673819742489</v>
      </c>
      <c r="W4784">
        <v>59.377682403433447</v>
      </c>
      <c r="X4784">
        <v>173.70768021798688</v>
      </c>
      <c r="Y4784">
        <v>160.33218884120154</v>
      </c>
      <c r="Z4784">
        <v>160.33218884120154</v>
      </c>
      <c r="AA4784">
        <v>31.514131892580277</v>
      </c>
      <c r="AB4784">
        <v>4.5495667616681157</v>
      </c>
      <c r="AC4784">
        <v>-49.053088436376065</v>
      </c>
      <c r="AD4784">
        <v>5</v>
      </c>
      <c r="AE4784">
        <v>0</v>
      </c>
      <c r="AF4784">
        <v>0</v>
      </c>
      <c r="AG4784">
        <v>2</v>
      </c>
      <c r="AH4784">
        <v>11</v>
      </c>
      <c r="AI4784">
        <v>1</v>
      </c>
      <c r="AJ4784">
        <v>0</v>
      </c>
      <c r="AK4784">
        <v>0</v>
      </c>
      <c r="AL4784">
        <v>7</v>
      </c>
      <c r="AM4784">
        <v>1</v>
      </c>
    </row>
    <row r="4785" spans="1:39">
      <c r="A4785">
        <v>16</v>
      </c>
      <c r="B4785">
        <v>219</v>
      </c>
      <c r="C4785">
        <v>2022</v>
      </c>
      <c r="D4785">
        <v>3</v>
      </c>
      <c r="E4785">
        <v>99</v>
      </c>
      <c r="F4785">
        <v>171</v>
      </c>
      <c r="G4785">
        <v>99</v>
      </c>
      <c r="H4785">
        <v>99</v>
      </c>
      <c r="I4785">
        <v>99</v>
      </c>
      <c r="J4785">
        <v>103</v>
      </c>
      <c r="M4785">
        <v>99</v>
      </c>
      <c r="N4785">
        <v>99</v>
      </c>
      <c r="O4785">
        <v>99</v>
      </c>
      <c r="P4785">
        <v>99</v>
      </c>
      <c r="Q4785">
        <v>68</v>
      </c>
      <c r="R4785">
        <v>501</v>
      </c>
      <c r="S4785">
        <v>501</v>
      </c>
      <c r="T4785">
        <v>19.677926158680279</v>
      </c>
      <c r="U4785">
        <v>19.945262886950356</v>
      </c>
      <c r="V4785">
        <v>15.413173652694605</v>
      </c>
      <c r="W4785">
        <v>59.960079840319359</v>
      </c>
      <c r="X4785">
        <v>171.59181096095983</v>
      </c>
      <c r="Y4785">
        <v>158.37924151696598</v>
      </c>
      <c r="Z4785">
        <v>158.37924151696598</v>
      </c>
      <c r="AA4785">
        <v>31.172217661176255</v>
      </c>
      <c r="AB4785">
        <v>4.1492133291879361</v>
      </c>
      <c r="AC4785">
        <v>-43.326021340379953</v>
      </c>
      <c r="AD4785">
        <v>7</v>
      </c>
      <c r="AE4785">
        <v>0</v>
      </c>
      <c r="AF4785">
        <v>0</v>
      </c>
      <c r="AG4785">
        <v>1</v>
      </c>
      <c r="AH4785">
        <v>19</v>
      </c>
      <c r="AI4785">
        <v>1</v>
      </c>
      <c r="AJ4785">
        <v>1</v>
      </c>
      <c r="AK4785">
        <v>0</v>
      </c>
      <c r="AL4785">
        <v>2</v>
      </c>
      <c r="AM4785">
        <v>0</v>
      </c>
    </row>
    <row r="4786" spans="1:39">
      <c r="A4786">
        <v>16</v>
      </c>
      <c r="B4786">
        <v>220</v>
      </c>
      <c r="C4786">
        <v>2022</v>
      </c>
      <c r="D4786">
        <v>4</v>
      </c>
      <c r="E4786">
        <v>99</v>
      </c>
      <c r="F4786">
        <v>171</v>
      </c>
      <c r="G4786">
        <v>99</v>
      </c>
      <c r="H4786">
        <v>99</v>
      </c>
      <c r="I4786">
        <v>99</v>
      </c>
      <c r="J4786">
        <v>103</v>
      </c>
      <c r="M4786">
        <v>99</v>
      </c>
      <c r="N4786">
        <v>99</v>
      </c>
      <c r="O4786">
        <v>99</v>
      </c>
      <c r="P4786">
        <v>99</v>
      </c>
      <c r="Q4786">
        <v>54</v>
      </c>
      <c r="R4786">
        <v>435</v>
      </c>
      <c r="S4786">
        <v>435</v>
      </c>
      <c r="T4786">
        <v>19.070583077597547</v>
      </c>
      <c r="U4786">
        <v>19.127586961539794</v>
      </c>
      <c r="V4786">
        <v>15.565517241379307</v>
      </c>
      <c r="W4786">
        <v>60.197701149425278</v>
      </c>
      <c r="X4786">
        <v>166.96479495896693</v>
      </c>
      <c r="Y4786">
        <v>154.1085057471264</v>
      </c>
      <c r="Z4786">
        <v>154.1085057471264</v>
      </c>
      <c r="AA4786">
        <v>27.626592991101223</v>
      </c>
      <c r="AB4786">
        <v>3.9488097147826609</v>
      </c>
      <c r="AC4786">
        <v>-33.027293384662968</v>
      </c>
      <c r="AD4786">
        <v>12</v>
      </c>
      <c r="AE4786">
        <v>0</v>
      </c>
      <c r="AF4786">
        <v>0</v>
      </c>
      <c r="AG4786">
        <v>2</v>
      </c>
      <c r="AH4786">
        <v>18</v>
      </c>
      <c r="AI4786">
        <v>4</v>
      </c>
      <c r="AJ4786">
        <v>5</v>
      </c>
      <c r="AK4786">
        <v>4</v>
      </c>
      <c r="AL4786">
        <v>3</v>
      </c>
      <c r="AM4786">
        <v>0</v>
      </c>
    </row>
    <row r="4787" spans="1:39">
      <c r="A4787">
        <v>16</v>
      </c>
      <c r="B4787">
        <v>221</v>
      </c>
      <c r="C4787">
        <v>2022</v>
      </c>
      <c r="D4787">
        <v>5</v>
      </c>
      <c r="E4787">
        <v>99</v>
      </c>
      <c r="F4787">
        <v>171</v>
      </c>
      <c r="G4787">
        <v>99</v>
      </c>
      <c r="H4787">
        <v>99</v>
      </c>
      <c r="I4787">
        <v>99</v>
      </c>
      <c r="J4787">
        <v>103</v>
      </c>
      <c r="M4787">
        <v>99</v>
      </c>
      <c r="N4787">
        <v>99</v>
      </c>
      <c r="O4787">
        <v>99</v>
      </c>
      <c r="P4787">
        <v>99</v>
      </c>
      <c r="Q4787">
        <v>95</v>
      </c>
      <c r="R4787">
        <v>747</v>
      </c>
      <c r="S4787">
        <v>747</v>
      </c>
      <c r="T4787">
        <v>25.670103092783503</v>
      </c>
      <c r="U4787">
        <v>25.969564947061738</v>
      </c>
      <c r="V4787">
        <v>14.815261044176699</v>
      </c>
      <c r="W4787">
        <v>58.696117804551555</v>
      </c>
      <c r="X4787">
        <v>169.62077272615204</v>
      </c>
      <c r="Y4787">
        <v>156.55997322623824</v>
      </c>
      <c r="Z4787">
        <v>156.55997322623824</v>
      </c>
      <c r="AA4787">
        <v>34.564966540033524</v>
      </c>
      <c r="AB4787">
        <v>5.1587929045892302</v>
      </c>
      <c r="AC4787">
        <v>-52.808999259917996</v>
      </c>
      <c r="AD4787">
        <v>19</v>
      </c>
      <c r="AE4787">
        <v>0</v>
      </c>
      <c r="AF4787">
        <v>0</v>
      </c>
      <c r="AG4787">
        <v>1</v>
      </c>
      <c r="AH4787">
        <v>33</v>
      </c>
      <c r="AI4787">
        <v>8</v>
      </c>
      <c r="AJ4787">
        <v>2</v>
      </c>
      <c r="AK4787">
        <v>7</v>
      </c>
      <c r="AL4787">
        <v>4</v>
      </c>
      <c r="AM4787">
        <v>3</v>
      </c>
    </row>
    <row r="4788" spans="1:39">
      <c r="A4788">
        <v>16</v>
      </c>
      <c r="B4788">
        <v>222</v>
      </c>
      <c r="C4788">
        <v>2022</v>
      </c>
      <c r="D4788">
        <v>6</v>
      </c>
      <c r="E4788">
        <v>99</v>
      </c>
      <c r="F4788">
        <v>171</v>
      </c>
      <c r="G4788">
        <v>99</v>
      </c>
      <c r="H4788">
        <v>99</v>
      </c>
      <c r="I4788">
        <v>99</v>
      </c>
      <c r="J4788">
        <v>103</v>
      </c>
      <c r="M4788">
        <v>99</v>
      </c>
      <c r="N4788">
        <v>99</v>
      </c>
      <c r="O4788">
        <v>99</v>
      </c>
      <c r="P4788">
        <v>99</v>
      </c>
      <c r="Q4788">
        <v>127</v>
      </c>
      <c r="R4788">
        <v>969</v>
      </c>
      <c r="S4788">
        <v>969</v>
      </c>
      <c r="T4788">
        <v>32.473190348525463</v>
      </c>
      <c r="U4788">
        <v>33.783980373439078</v>
      </c>
      <c r="V4788">
        <v>14.814241486068113</v>
      </c>
      <c r="W4788">
        <v>58.837977296181649</v>
      </c>
      <c r="X4788">
        <v>171.89013257124705</v>
      </c>
      <c r="Y4788">
        <v>158.654592363261</v>
      </c>
      <c r="Z4788">
        <v>158.654592363261</v>
      </c>
      <c r="AA4788">
        <v>30.694764835413888</v>
      </c>
      <c r="AB4788">
        <v>4.9081935282267679</v>
      </c>
      <c r="AC4788">
        <v>-37.380509320780931</v>
      </c>
      <c r="AD4788">
        <v>19</v>
      </c>
      <c r="AE4788">
        <v>0</v>
      </c>
      <c r="AF4788">
        <v>0</v>
      </c>
      <c r="AG4788">
        <v>3</v>
      </c>
      <c r="AH4788">
        <v>32</v>
      </c>
      <c r="AI4788">
        <v>8</v>
      </c>
      <c r="AJ4788">
        <v>9</v>
      </c>
      <c r="AK4788">
        <v>4</v>
      </c>
      <c r="AL4788">
        <v>6</v>
      </c>
      <c r="AM4788">
        <v>3</v>
      </c>
    </row>
    <row r="4789" spans="1:39">
      <c r="A4789">
        <v>16</v>
      </c>
      <c r="B4789">
        <v>223</v>
      </c>
      <c r="C4789">
        <v>2022</v>
      </c>
      <c r="D4789">
        <v>7</v>
      </c>
      <c r="E4789">
        <v>99</v>
      </c>
      <c r="F4789">
        <v>171</v>
      </c>
      <c r="G4789">
        <v>99</v>
      </c>
      <c r="H4789">
        <v>99</v>
      </c>
      <c r="I4789">
        <v>99</v>
      </c>
      <c r="J4789">
        <v>103</v>
      </c>
      <c r="M4789">
        <v>99</v>
      </c>
      <c r="N4789">
        <v>99</v>
      </c>
      <c r="O4789">
        <v>99</v>
      </c>
      <c r="P4789">
        <v>99</v>
      </c>
      <c r="Q4789">
        <v>111</v>
      </c>
      <c r="R4789">
        <v>917</v>
      </c>
      <c r="S4789">
        <v>917</v>
      </c>
      <c r="T4789">
        <v>38.336120401337801</v>
      </c>
      <c r="U4789">
        <v>39.406781733701514</v>
      </c>
      <c r="V4789">
        <v>14.562704471101414</v>
      </c>
      <c r="W4789">
        <v>58.209378407851673</v>
      </c>
      <c r="X4789">
        <v>171.32755428637589</v>
      </c>
      <c r="Y4789">
        <v>158.13533260632479</v>
      </c>
      <c r="Z4789">
        <v>158.13533260632479</v>
      </c>
      <c r="AA4789">
        <v>33.085382672573211</v>
      </c>
      <c r="AB4789">
        <v>5.504612851531725</v>
      </c>
      <c r="AC4789">
        <v>-46.525243098148067</v>
      </c>
      <c r="AD4789">
        <v>23</v>
      </c>
      <c r="AE4789">
        <v>0</v>
      </c>
      <c r="AF4789">
        <v>0</v>
      </c>
      <c r="AG4789">
        <v>3</v>
      </c>
      <c r="AH4789">
        <v>25</v>
      </c>
      <c r="AI4789">
        <v>7</v>
      </c>
      <c r="AJ4789">
        <v>12</v>
      </c>
      <c r="AK4789">
        <v>6</v>
      </c>
      <c r="AL4789">
        <v>9</v>
      </c>
      <c r="AM4789">
        <v>1</v>
      </c>
    </row>
    <row r="4790" spans="1:39">
      <c r="A4790">
        <v>16</v>
      </c>
      <c r="B4790">
        <v>224</v>
      </c>
      <c r="C4790">
        <v>2022</v>
      </c>
      <c r="D4790">
        <v>8</v>
      </c>
      <c r="E4790">
        <v>99</v>
      </c>
      <c r="F4790">
        <v>171</v>
      </c>
      <c r="G4790">
        <v>99</v>
      </c>
      <c r="H4790">
        <v>99</v>
      </c>
      <c r="I4790">
        <v>99</v>
      </c>
      <c r="J4790">
        <v>103</v>
      </c>
      <c r="M4790">
        <v>99</v>
      </c>
      <c r="N4790">
        <v>99</v>
      </c>
      <c r="O4790">
        <v>99</v>
      </c>
      <c r="P4790">
        <v>99</v>
      </c>
      <c r="Q4790">
        <v>102</v>
      </c>
      <c r="R4790">
        <v>714</v>
      </c>
      <c r="S4790">
        <v>714</v>
      </c>
      <c r="T4790">
        <v>29.700499168053241</v>
      </c>
      <c r="U4790">
        <v>31.329388697333886</v>
      </c>
      <c r="V4790">
        <v>14.693277310924373</v>
      </c>
      <c r="W4790">
        <v>58.501400560224106</v>
      </c>
      <c r="X4790">
        <v>177.72107759680267</v>
      </c>
      <c r="Y4790">
        <v>164.03655462184861</v>
      </c>
      <c r="Z4790">
        <v>164.03655462184861</v>
      </c>
      <c r="AA4790">
        <v>32.667389574785801</v>
      </c>
      <c r="AB4790">
        <v>5.212366597375321</v>
      </c>
      <c r="AC4790">
        <v>-40.424931969526</v>
      </c>
      <c r="AD4790">
        <v>7</v>
      </c>
      <c r="AE4790">
        <v>0</v>
      </c>
      <c r="AF4790">
        <v>0</v>
      </c>
      <c r="AG4790">
        <v>2</v>
      </c>
      <c r="AH4790">
        <v>21</v>
      </c>
      <c r="AI4790">
        <v>0</v>
      </c>
      <c r="AJ4790">
        <v>16</v>
      </c>
      <c r="AK4790">
        <v>8</v>
      </c>
      <c r="AL4790">
        <v>3</v>
      </c>
      <c r="AM4790">
        <v>2</v>
      </c>
    </row>
    <row r="4791" spans="1:39">
      <c r="A4791">
        <v>16</v>
      </c>
      <c r="B4791">
        <v>225</v>
      </c>
      <c r="C4791">
        <v>2022</v>
      </c>
      <c r="D4791">
        <v>9</v>
      </c>
      <c r="E4791">
        <v>99</v>
      </c>
      <c r="F4791">
        <v>171</v>
      </c>
      <c r="G4791">
        <v>99</v>
      </c>
      <c r="H4791">
        <v>99</v>
      </c>
      <c r="I4791">
        <v>99</v>
      </c>
      <c r="J4791">
        <v>103</v>
      </c>
      <c r="M4791">
        <v>99</v>
      </c>
      <c r="N4791">
        <v>99</v>
      </c>
      <c r="O4791">
        <v>99</v>
      </c>
      <c r="P4791">
        <v>99</v>
      </c>
      <c r="R4791">
        <v>0</v>
      </c>
    </row>
    <row r="4792" spans="1:39">
      <c r="A4792">
        <v>16</v>
      </c>
      <c r="B4792">
        <v>226</v>
      </c>
      <c r="C4792">
        <v>2022</v>
      </c>
      <c r="D4792">
        <v>10</v>
      </c>
      <c r="E4792">
        <v>99</v>
      </c>
      <c r="F4792">
        <v>171</v>
      </c>
      <c r="G4792">
        <v>99</v>
      </c>
      <c r="H4792">
        <v>99</v>
      </c>
      <c r="I4792">
        <v>99</v>
      </c>
      <c r="J4792">
        <v>103</v>
      </c>
      <c r="M4792">
        <v>99</v>
      </c>
      <c r="N4792">
        <v>99</v>
      </c>
      <c r="O4792">
        <v>99</v>
      </c>
      <c r="P4792">
        <v>99</v>
      </c>
      <c r="R4792">
        <v>0</v>
      </c>
    </row>
    <row r="4793" spans="1:39">
      <c r="A4793">
        <v>16</v>
      </c>
      <c r="B4793">
        <v>227</v>
      </c>
      <c r="C4793">
        <v>2022</v>
      </c>
      <c r="D4793">
        <v>11</v>
      </c>
      <c r="E4793">
        <v>99</v>
      </c>
      <c r="F4793">
        <v>171</v>
      </c>
      <c r="G4793">
        <v>99</v>
      </c>
      <c r="H4793">
        <v>99</v>
      </c>
      <c r="I4793">
        <v>99</v>
      </c>
      <c r="J4793">
        <v>103</v>
      </c>
      <c r="M4793">
        <v>99</v>
      </c>
      <c r="N4793">
        <v>99</v>
      </c>
      <c r="O4793">
        <v>99</v>
      </c>
      <c r="P4793">
        <v>99</v>
      </c>
      <c r="R4793">
        <v>0</v>
      </c>
    </row>
    <row r="4794" spans="1:39">
      <c r="A4794">
        <v>16</v>
      </c>
      <c r="B4794">
        <v>228</v>
      </c>
      <c r="C4794">
        <v>2022</v>
      </c>
      <c r="D4794">
        <v>12</v>
      </c>
      <c r="E4794">
        <v>99</v>
      </c>
      <c r="F4794">
        <v>171</v>
      </c>
      <c r="G4794">
        <v>99</v>
      </c>
      <c r="H4794">
        <v>99</v>
      </c>
      <c r="I4794">
        <v>99</v>
      </c>
      <c r="J4794">
        <v>103</v>
      </c>
      <c r="M4794">
        <v>99</v>
      </c>
      <c r="N4794">
        <v>99</v>
      </c>
      <c r="O4794">
        <v>99</v>
      </c>
      <c r="P4794">
        <v>99</v>
      </c>
      <c r="R4794">
        <v>0</v>
      </c>
    </row>
    <row r="4795" spans="1:39">
      <c r="A4795">
        <v>16</v>
      </c>
      <c r="B4795">
        <v>229</v>
      </c>
      <c r="C4795">
        <v>2022</v>
      </c>
      <c r="D4795">
        <v>1</v>
      </c>
      <c r="E4795">
        <v>99</v>
      </c>
      <c r="F4795">
        <v>171</v>
      </c>
      <c r="G4795">
        <v>99</v>
      </c>
      <c r="H4795">
        <v>99</v>
      </c>
      <c r="I4795">
        <v>99</v>
      </c>
      <c r="J4795">
        <v>106</v>
      </c>
      <c r="M4795">
        <v>99</v>
      </c>
      <c r="N4795">
        <v>99</v>
      </c>
      <c r="O4795">
        <v>99</v>
      </c>
      <c r="P4795">
        <v>99</v>
      </c>
      <c r="Q4795">
        <v>7</v>
      </c>
      <c r="R4795">
        <v>20</v>
      </c>
      <c r="S4795">
        <v>20</v>
      </c>
      <c r="T4795">
        <v>0.69372181755116213</v>
      </c>
      <c r="U4795">
        <v>0.63448862451249044</v>
      </c>
      <c r="V4795">
        <v>13.4</v>
      </c>
      <c r="W4795">
        <v>56.25</v>
      </c>
      <c r="X4795">
        <v>152.44312026002169</v>
      </c>
      <c r="Y4795">
        <v>140.70499999999998</v>
      </c>
      <c r="Z4795">
        <v>140.70499999999998</v>
      </c>
      <c r="AA4795">
        <v>11.381628837736828</v>
      </c>
      <c r="AB4795">
        <v>3.8842631218803905</v>
      </c>
      <c r="AC4795">
        <v>-46.531560957855035</v>
      </c>
      <c r="AD4795">
        <v>0</v>
      </c>
      <c r="AE4795">
        <v>0</v>
      </c>
      <c r="AF4795">
        <v>0</v>
      </c>
      <c r="AG4795">
        <v>0</v>
      </c>
      <c r="AH4795">
        <v>2</v>
      </c>
      <c r="AI4795">
        <v>1</v>
      </c>
      <c r="AJ4795">
        <v>0</v>
      </c>
      <c r="AK4795">
        <v>0</v>
      </c>
      <c r="AL4795">
        <v>1</v>
      </c>
      <c r="AM4795">
        <v>0</v>
      </c>
    </row>
    <row r="4796" spans="1:39">
      <c r="A4796">
        <v>16</v>
      </c>
      <c r="B4796">
        <v>230</v>
      </c>
      <c r="C4796">
        <v>2022</v>
      </c>
      <c r="D4796">
        <v>2</v>
      </c>
      <c r="E4796">
        <v>99</v>
      </c>
      <c r="F4796">
        <v>171</v>
      </c>
      <c r="G4796">
        <v>99</v>
      </c>
      <c r="H4796">
        <v>99</v>
      </c>
      <c r="I4796">
        <v>99</v>
      </c>
      <c r="J4796">
        <v>106</v>
      </c>
      <c r="M4796">
        <v>99</v>
      </c>
      <c r="N4796">
        <v>99</v>
      </c>
      <c r="O4796">
        <v>99</v>
      </c>
      <c r="P4796">
        <v>99</v>
      </c>
      <c r="Q4796">
        <v>3</v>
      </c>
      <c r="R4796">
        <v>3</v>
      </c>
      <c r="S4796">
        <v>3</v>
      </c>
      <c r="T4796">
        <v>0.13339261894175189</v>
      </c>
      <c r="U4796">
        <v>0.12581018034796324</v>
      </c>
      <c r="V4796">
        <v>14</v>
      </c>
      <c r="W4796">
        <v>56.33333333333335</v>
      </c>
      <c r="X4796">
        <v>158.72156013001077</v>
      </c>
      <c r="Y4796">
        <v>146.50000000000003</v>
      </c>
      <c r="Z4796">
        <v>146.50000000000003</v>
      </c>
      <c r="AA4796">
        <v>11.880516262631964</v>
      </c>
      <c r="AB4796">
        <v>1.2472191289245664</v>
      </c>
      <c r="AC4796">
        <v>96.281852581019379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</row>
    <row r="4797" spans="1:39">
      <c r="A4797">
        <v>16</v>
      </c>
      <c r="B4797">
        <v>231</v>
      </c>
      <c r="C4797">
        <v>2022</v>
      </c>
      <c r="D4797">
        <v>3</v>
      </c>
      <c r="E4797">
        <v>99</v>
      </c>
      <c r="F4797">
        <v>171</v>
      </c>
      <c r="G4797">
        <v>99</v>
      </c>
      <c r="H4797">
        <v>99</v>
      </c>
      <c r="I4797">
        <v>99</v>
      </c>
      <c r="J4797">
        <v>106</v>
      </c>
      <c r="M4797">
        <v>99</v>
      </c>
      <c r="N4797">
        <v>99</v>
      </c>
      <c r="O4797">
        <v>99</v>
      </c>
      <c r="P4797">
        <v>99</v>
      </c>
      <c r="Q4797">
        <v>4</v>
      </c>
      <c r="R4797">
        <v>5</v>
      </c>
      <c r="S4797">
        <v>5</v>
      </c>
      <c r="T4797">
        <v>0.19638648860958371</v>
      </c>
      <c r="U4797">
        <v>0.16969611048772737</v>
      </c>
      <c r="V4797">
        <v>13.4</v>
      </c>
      <c r="W4797">
        <v>55.6</v>
      </c>
      <c r="X4797">
        <v>146.28385698808231</v>
      </c>
      <c r="Y4797">
        <v>135.02000000000001</v>
      </c>
      <c r="Z4797">
        <v>135.02000000000001</v>
      </c>
      <c r="AA4797">
        <v>2.4011663832393646</v>
      </c>
      <c r="AB4797">
        <v>2.0591260281973476</v>
      </c>
      <c r="AC4797">
        <v>-18.849972872276201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</row>
    <row r="4798" spans="1:39">
      <c r="A4798">
        <v>16</v>
      </c>
      <c r="B4798">
        <v>232</v>
      </c>
      <c r="C4798">
        <v>2022</v>
      </c>
      <c r="D4798">
        <v>4</v>
      </c>
      <c r="E4798">
        <v>99</v>
      </c>
      <c r="F4798">
        <v>171</v>
      </c>
      <c r="G4798">
        <v>99</v>
      </c>
      <c r="H4798">
        <v>99</v>
      </c>
      <c r="I4798">
        <v>99</v>
      </c>
      <c r="J4798">
        <v>106</v>
      </c>
      <c r="M4798">
        <v>99</v>
      </c>
      <c r="N4798">
        <v>99</v>
      </c>
      <c r="O4798">
        <v>99</v>
      </c>
      <c r="P4798">
        <v>99</v>
      </c>
      <c r="Q4798">
        <v>2</v>
      </c>
      <c r="R4798">
        <v>3</v>
      </c>
      <c r="S4798">
        <v>3</v>
      </c>
      <c r="T4798">
        <v>0.131521262604121</v>
      </c>
      <c r="U4798">
        <v>0.1153866236544291</v>
      </c>
      <c r="V4798">
        <v>15</v>
      </c>
      <c r="W4798">
        <v>57.66666666666665</v>
      </c>
      <c r="X4798">
        <v>146.04550379198267</v>
      </c>
      <c r="Y4798">
        <v>134.80000000000001</v>
      </c>
      <c r="Z4798">
        <v>134.80000000000001</v>
      </c>
      <c r="AA4798">
        <v>3.1123410267290823</v>
      </c>
      <c r="AB4798">
        <v>3.0912061651653002</v>
      </c>
      <c r="AC4798">
        <v>-63.057243902528207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</row>
    <row r="4799" spans="1:39">
      <c r="A4799">
        <v>16</v>
      </c>
      <c r="B4799">
        <v>233</v>
      </c>
      <c r="C4799">
        <v>2022</v>
      </c>
      <c r="D4799">
        <v>5</v>
      </c>
      <c r="E4799">
        <v>99</v>
      </c>
      <c r="F4799">
        <v>171</v>
      </c>
      <c r="G4799">
        <v>99</v>
      </c>
      <c r="H4799">
        <v>99</v>
      </c>
      <c r="I4799">
        <v>99</v>
      </c>
      <c r="J4799">
        <v>106</v>
      </c>
      <c r="M4799">
        <v>99</v>
      </c>
      <c r="N4799">
        <v>99</v>
      </c>
      <c r="O4799">
        <v>99</v>
      </c>
      <c r="P4799">
        <v>99</v>
      </c>
      <c r="Q4799">
        <v>4</v>
      </c>
      <c r="R4799">
        <v>5</v>
      </c>
      <c r="S4799">
        <v>5</v>
      </c>
      <c r="T4799">
        <v>0.17182130584192443</v>
      </c>
      <c r="U4799">
        <v>0.14966602714417671</v>
      </c>
      <c r="V4799">
        <v>15.2</v>
      </c>
      <c r="W4799">
        <v>60.4</v>
      </c>
      <c r="X4799">
        <v>146.04550379198267</v>
      </c>
      <c r="Y4799">
        <v>134.79999999999998</v>
      </c>
      <c r="Z4799">
        <v>134.79999999999998</v>
      </c>
      <c r="AA4799">
        <v>3.7250503352312898</v>
      </c>
      <c r="AB4799">
        <v>4.0298883359219939</v>
      </c>
      <c r="AC4799">
        <v>12.390470161730198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1</v>
      </c>
      <c r="AM4799">
        <v>1</v>
      </c>
    </row>
    <row r="4800" spans="1:39">
      <c r="A4800">
        <v>16</v>
      </c>
      <c r="B4800">
        <v>234</v>
      </c>
      <c r="C4800">
        <v>2022</v>
      </c>
      <c r="D4800">
        <v>6</v>
      </c>
      <c r="E4800">
        <v>99</v>
      </c>
      <c r="F4800">
        <v>171</v>
      </c>
      <c r="G4800">
        <v>99</v>
      </c>
      <c r="H4800">
        <v>99</v>
      </c>
      <c r="I4800">
        <v>99</v>
      </c>
      <c r="J4800">
        <v>106</v>
      </c>
      <c r="M4800">
        <v>99</v>
      </c>
      <c r="N4800">
        <v>99</v>
      </c>
      <c r="O4800">
        <v>99</v>
      </c>
      <c r="P4800">
        <v>99</v>
      </c>
      <c r="Q4800">
        <v>2</v>
      </c>
      <c r="R4800">
        <v>2</v>
      </c>
      <c r="S4800">
        <v>2</v>
      </c>
      <c r="T4800">
        <v>6.7024128686327081E-2</v>
      </c>
      <c r="U4800">
        <v>6.2102137579308818E-2</v>
      </c>
      <c r="V4800">
        <v>15.5</v>
      </c>
      <c r="W4800">
        <v>60.5</v>
      </c>
      <c r="X4800">
        <v>153.08775731310939</v>
      </c>
      <c r="Y4800">
        <v>141.30000000000001</v>
      </c>
      <c r="Z4800">
        <v>141.30000000000001</v>
      </c>
      <c r="AA4800">
        <v>10</v>
      </c>
      <c r="AB4800">
        <v>1.5</v>
      </c>
      <c r="AC4800">
        <v>-100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</row>
    <row r="4801" spans="1:39">
      <c r="A4801">
        <v>16</v>
      </c>
      <c r="B4801">
        <v>235</v>
      </c>
      <c r="C4801">
        <v>2022</v>
      </c>
      <c r="D4801">
        <v>7</v>
      </c>
      <c r="E4801">
        <v>99</v>
      </c>
      <c r="F4801">
        <v>171</v>
      </c>
      <c r="G4801">
        <v>99</v>
      </c>
      <c r="H4801">
        <v>99</v>
      </c>
      <c r="I4801">
        <v>99</v>
      </c>
      <c r="J4801">
        <v>106</v>
      </c>
      <c r="M4801">
        <v>99</v>
      </c>
      <c r="N4801">
        <v>99</v>
      </c>
      <c r="O4801">
        <v>99</v>
      </c>
      <c r="P4801">
        <v>99</v>
      </c>
      <c r="Q4801">
        <v>2</v>
      </c>
      <c r="R4801">
        <v>2</v>
      </c>
      <c r="S4801">
        <v>2</v>
      </c>
      <c r="T4801">
        <v>8.3612040133779278E-2</v>
      </c>
      <c r="U4801">
        <v>7.6525357448966325E-2</v>
      </c>
      <c r="V4801">
        <v>14</v>
      </c>
      <c r="W4801">
        <v>58.5</v>
      </c>
      <c r="X4801">
        <v>152.54604550379196</v>
      </c>
      <c r="Y4801">
        <v>140.80000000000001</v>
      </c>
      <c r="Z4801">
        <v>140.80000000000001</v>
      </c>
      <c r="AA4801">
        <v>10.099999999999921</v>
      </c>
      <c r="AB4801">
        <v>0.5</v>
      </c>
      <c r="AC4801">
        <v>-100.0000000000224</v>
      </c>
      <c r="AD4801">
        <v>1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1</v>
      </c>
    </row>
    <row r="4802" spans="1:39">
      <c r="A4802">
        <v>16</v>
      </c>
      <c r="B4802">
        <v>236</v>
      </c>
      <c r="C4802">
        <v>2022</v>
      </c>
      <c r="D4802">
        <v>8</v>
      </c>
      <c r="E4802">
        <v>99</v>
      </c>
      <c r="F4802">
        <v>171</v>
      </c>
      <c r="G4802">
        <v>99</v>
      </c>
      <c r="H4802">
        <v>99</v>
      </c>
      <c r="I4802">
        <v>99</v>
      </c>
      <c r="J4802">
        <v>106</v>
      </c>
      <c r="M4802">
        <v>99</v>
      </c>
      <c r="N4802">
        <v>99</v>
      </c>
      <c r="O4802">
        <v>99</v>
      </c>
      <c r="P4802">
        <v>99</v>
      </c>
      <c r="Q4802">
        <v>2</v>
      </c>
      <c r="R4802">
        <v>2</v>
      </c>
      <c r="S4802">
        <v>2</v>
      </c>
      <c r="T4802">
        <v>8.3194675540765387E-2</v>
      </c>
      <c r="U4802">
        <v>7.1286990993497237E-2</v>
      </c>
      <c r="V4802">
        <v>15.5</v>
      </c>
      <c r="W4802">
        <v>59.5</v>
      </c>
      <c r="X4802">
        <v>144.36619718309862</v>
      </c>
      <c r="Y4802">
        <v>133.25</v>
      </c>
      <c r="Z4802">
        <v>133.25</v>
      </c>
      <c r="AA4802">
        <v>1.75</v>
      </c>
      <c r="AB4802">
        <v>0.5</v>
      </c>
      <c r="AC4802">
        <v>100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1</v>
      </c>
    </row>
    <row r="4803" spans="1:39">
      <c r="A4803">
        <v>16</v>
      </c>
      <c r="B4803">
        <v>237</v>
      </c>
      <c r="C4803">
        <v>2022</v>
      </c>
      <c r="D4803">
        <v>9</v>
      </c>
      <c r="E4803">
        <v>99</v>
      </c>
      <c r="F4803">
        <v>171</v>
      </c>
      <c r="G4803">
        <v>99</v>
      </c>
      <c r="H4803">
        <v>99</v>
      </c>
      <c r="I4803">
        <v>99</v>
      </c>
      <c r="J4803">
        <v>106</v>
      </c>
      <c r="M4803">
        <v>99</v>
      </c>
      <c r="N4803">
        <v>99</v>
      </c>
      <c r="O4803">
        <v>99</v>
      </c>
      <c r="P4803">
        <v>99</v>
      </c>
      <c r="Q4803">
        <v>2</v>
      </c>
      <c r="R4803">
        <v>2</v>
      </c>
      <c r="S4803">
        <v>2</v>
      </c>
      <c r="T4803">
        <v>7.0621468926553646E-2</v>
      </c>
      <c r="U4803">
        <v>6.635046606762908E-2</v>
      </c>
      <c r="V4803">
        <v>9.5</v>
      </c>
      <c r="W4803">
        <v>51</v>
      </c>
      <c r="X4803">
        <v>155.85048754062828</v>
      </c>
      <c r="Y4803">
        <v>143.85</v>
      </c>
      <c r="Z4803">
        <v>143.85</v>
      </c>
      <c r="AA4803">
        <v>11.149999999999924</v>
      </c>
      <c r="AB4803">
        <v>2</v>
      </c>
      <c r="AC4803">
        <v>-100.00000000000148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</row>
    <row r="4804" spans="1:39">
      <c r="A4804">
        <v>16</v>
      </c>
      <c r="B4804">
        <v>238</v>
      </c>
      <c r="C4804">
        <v>2022</v>
      </c>
      <c r="D4804">
        <v>10</v>
      </c>
      <c r="E4804">
        <v>99</v>
      </c>
      <c r="F4804">
        <v>171</v>
      </c>
      <c r="G4804">
        <v>99</v>
      </c>
      <c r="H4804">
        <v>99</v>
      </c>
      <c r="I4804">
        <v>99</v>
      </c>
      <c r="J4804">
        <v>106</v>
      </c>
      <c r="M4804">
        <v>99</v>
      </c>
      <c r="N4804">
        <v>99</v>
      </c>
      <c r="O4804">
        <v>99</v>
      </c>
      <c r="P4804">
        <v>99</v>
      </c>
      <c r="Q4804">
        <v>1</v>
      </c>
      <c r="R4804">
        <v>2</v>
      </c>
      <c r="S4804">
        <v>2</v>
      </c>
      <c r="T4804">
        <v>7.64525993883792E-2</v>
      </c>
      <c r="U4804">
        <v>7.2389748556175054E-2</v>
      </c>
      <c r="V4804">
        <v>15.5</v>
      </c>
      <c r="W4804">
        <v>59</v>
      </c>
      <c r="X4804">
        <v>160.5092091007584</v>
      </c>
      <c r="Y4804">
        <v>148.15</v>
      </c>
      <c r="Z4804">
        <v>148.15</v>
      </c>
      <c r="AA4804">
        <v>0.35000000000187104</v>
      </c>
      <c r="AB4804">
        <v>1</v>
      </c>
      <c r="AC4804">
        <v>-99.999999999569354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</row>
    <row r="4805" spans="1:39">
      <c r="A4805">
        <v>16</v>
      </c>
      <c r="B4805">
        <v>239</v>
      </c>
      <c r="C4805">
        <v>2022</v>
      </c>
      <c r="D4805">
        <v>11</v>
      </c>
      <c r="E4805">
        <v>99</v>
      </c>
      <c r="F4805">
        <v>171</v>
      </c>
      <c r="G4805">
        <v>99</v>
      </c>
      <c r="H4805">
        <v>99</v>
      </c>
      <c r="I4805">
        <v>99</v>
      </c>
      <c r="J4805">
        <v>106</v>
      </c>
      <c r="M4805">
        <v>99</v>
      </c>
      <c r="N4805">
        <v>99</v>
      </c>
      <c r="O4805">
        <v>99</v>
      </c>
      <c r="P4805">
        <v>99</v>
      </c>
      <c r="Q4805">
        <v>2</v>
      </c>
      <c r="R4805">
        <v>4</v>
      </c>
      <c r="S4805">
        <v>4</v>
      </c>
      <c r="T4805">
        <v>0.14864362690449651</v>
      </c>
      <c r="U4805">
        <v>0.13600156820324827</v>
      </c>
      <c r="V4805">
        <v>16.25</v>
      </c>
      <c r="W4805">
        <v>60.5</v>
      </c>
      <c r="X4805">
        <v>154.46912242686895</v>
      </c>
      <c r="Y4805">
        <v>142.57499999999999</v>
      </c>
      <c r="Z4805">
        <v>142.57499999999999</v>
      </c>
      <c r="AA4805">
        <v>5.3550793644916839</v>
      </c>
      <c r="AB4805">
        <v>2.2912878474779204</v>
      </c>
      <c r="AC4805">
        <v>-29.849156981256755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1</v>
      </c>
    </row>
    <row r="4806" spans="1:39">
      <c r="A4806">
        <v>16</v>
      </c>
      <c r="B4806">
        <v>240</v>
      </c>
      <c r="C4806">
        <v>2022</v>
      </c>
      <c r="D4806">
        <v>12</v>
      </c>
      <c r="E4806">
        <v>99</v>
      </c>
      <c r="F4806">
        <v>171</v>
      </c>
      <c r="G4806">
        <v>99</v>
      </c>
      <c r="H4806">
        <v>99</v>
      </c>
      <c r="I4806">
        <v>99</v>
      </c>
      <c r="J4806">
        <v>106</v>
      </c>
      <c r="M4806">
        <v>99</v>
      </c>
      <c r="N4806">
        <v>99</v>
      </c>
      <c r="O4806">
        <v>99</v>
      </c>
      <c r="P4806">
        <v>99</v>
      </c>
      <c r="Q4806">
        <v>3</v>
      </c>
      <c r="R4806">
        <v>11</v>
      </c>
      <c r="S4806">
        <v>11</v>
      </c>
      <c r="T4806">
        <v>0.39625360230547552</v>
      </c>
      <c r="U4806">
        <v>0.37661922314859225</v>
      </c>
      <c r="V4806">
        <v>13.18181818181818</v>
      </c>
      <c r="W4806">
        <v>55.72727272727272</v>
      </c>
      <c r="X4806">
        <v>157.97301290259037</v>
      </c>
      <c r="Y4806">
        <v>145.80909090909091</v>
      </c>
      <c r="Z4806">
        <v>145.80909090909091</v>
      </c>
      <c r="AA4806">
        <v>10.876869080380374</v>
      </c>
      <c r="AB4806">
        <v>3.5185459055206345</v>
      </c>
      <c r="AC4806">
        <v>-39.496736485553683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1</v>
      </c>
      <c r="AK4806">
        <v>0</v>
      </c>
      <c r="AL4806">
        <v>0</v>
      </c>
      <c r="AM4806">
        <v>0</v>
      </c>
    </row>
    <row r="4807" spans="1:39">
      <c r="A4807">
        <v>16</v>
      </c>
      <c r="B4807">
        <v>241</v>
      </c>
      <c r="C4807">
        <v>2022</v>
      </c>
      <c r="D4807">
        <v>1</v>
      </c>
      <c r="E4807">
        <v>99</v>
      </c>
      <c r="F4807">
        <v>171</v>
      </c>
      <c r="G4807">
        <v>99</v>
      </c>
      <c r="H4807">
        <v>99</v>
      </c>
      <c r="I4807">
        <v>99</v>
      </c>
      <c r="J4807">
        <v>109</v>
      </c>
      <c r="M4807">
        <v>99</v>
      </c>
      <c r="N4807">
        <v>99</v>
      </c>
      <c r="O4807">
        <v>99</v>
      </c>
      <c r="P4807">
        <v>99</v>
      </c>
      <c r="Q4807">
        <v>70</v>
      </c>
      <c r="R4807">
        <v>598</v>
      </c>
      <c r="S4807">
        <v>598</v>
      </c>
      <c r="T4807">
        <v>20.742282344779746</v>
      </c>
      <c r="U4807">
        <v>21.236465710095946</v>
      </c>
      <c r="V4807">
        <v>14.757525083612038</v>
      </c>
      <c r="W4807">
        <v>58.473244147157182</v>
      </c>
      <c r="X4807">
        <v>170.64557916058203</v>
      </c>
      <c r="Y4807">
        <v>157.50586956521744</v>
      </c>
      <c r="Z4807">
        <v>157.50586956521744</v>
      </c>
      <c r="AA4807">
        <v>31.059324675971897</v>
      </c>
      <c r="AB4807">
        <v>4.7197499909615406</v>
      </c>
      <c r="AC4807">
        <v>-33.204143937580398</v>
      </c>
      <c r="AD4807">
        <v>28</v>
      </c>
      <c r="AE4807">
        <v>0</v>
      </c>
      <c r="AF4807">
        <v>0</v>
      </c>
      <c r="AG4807">
        <v>5</v>
      </c>
      <c r="AH4807">
        <v>35</v>
      </c>
      <c r="AI4807">
        <v>3</v>
      </c>
      <c r="AJ4807">
        <v>5</v>
      </c>
      <c r="AK4807">
        <v>4</v>
      </c>
      <c r="AL4807">
        <v>0</v>
      </c>
      <c r="AM4807">
        <v>2</v>
      </c>
    </row>
    <row r="4808" spans="1:39">
      <c r="A4808">
        <v>16</v>
      </c>
      <c r="B4808">
        <v>242</v>
      </c>
      <c r="C4808">
        <v>2022</v>
      </c>
      <c r="D4808">
        <v>2</v>
      </c>
      <c r="E4808">
        <v>99</v>
      </c>
      <c r="F4808">
        <v>171</v>
      </c>
      <c r="G4808">
        <v>99</v>
      </c>
      <c r="H4808">
        <v>99</v>
      </c>
      <c r="I4808">
        <v>99</v>
      </c>
      <c r="J4808">
        <v>109</v>
      </c>
      <c r="M4808">
        <v>99</v>
      </c>
      <c r="N4808">
        <v>99</v>
      </c>
      <c r="O4808">
        <v>99</v>
      </c>
      <c r="P4808">
        <v>99</v>
      </c>
      <c r="Q4808">
        <v>54</v>
      </c>
      <c r="R4808">
        <v>414</v>
      </c>
      <c r="S4808">
        <v>414</v>
      </c>
      <c r="T4808">
        <v>18.408181413961763</v>
      </c>
      <c r="U4808">
        <v>18.821202980055297</v>
      </c>
      <c r="V4808">
        <v>14.543478260869565</v>
      </c>
      <c r="W4808">
        <v>58.294685990338174</v>
      </c>
      <c r="X4808">
        <v>172.06337243079437</v>
      </c>
      <c r="Y4808">
        <v>158.81449275362331</v>
      </c>
      <c r="Z4808">
        <v>158.81449275362331</v>
      </c>
      <c r="AA4808">
        <v>32.855497302636053</v>
      </c>
      <c r="AB4808">
        <v>4.9068738902510463</v>
      </c>
      <c r="AC4808">
        <v>-51.537493682985243</v>
      </c>
      <c r="AD4808">
        <v>25</v>
      </c>
      <c r="AE4808">
        <v>0</v>
      </c>
      <c r="AF4808">
        <v>0</v>
      </c>
      <c r="AG4808">
        <v>0</v>
      </c>
      <c r="AH4808">
        <v>23</v>
      </c>
      <c r="AI4808">
        <v>2</v>
      </c>
      <c r="AJ4808">
        <v>4</v>
      </c>
      <c r="AK4808">
        <v>1</v>
      </c>
      <c r="AL4808">
        <v>2</v>
      </c>
      <c r="AM4808">
        <v>1</v>
      </c>
    </row>
    <row r="4809" spans="1:39">
      <c r="A4809">
        <v>16</v>
      </c>
      <c r="B4809">
        <v>243</v>
      </c>
      <c r="C4809">
        <v>2022</v>
      </c>
      <c r="D4809">
        <v>3</v>
      </c>
      <c r="E4809">
        <v>99</v>
      </c>
      <c r="F4809">
        <v>171</v>
      </c>
      <c r="G4809">
        <v>99</v>
      </c>
      <c r="H4809">
        <v>99</v>
      </c>
      <c r="I4809">
        <v>99</v>
      </c>
      <c r="J4809">
        <v>109</v>
      </c>
      <c r="M4809">
        <v>99</v>
      </c>
      <c r="N4809">
        <v>99</v>
      </c>
      <c r="O4809">
        <v>99</v>
      </c>
      <c r="P4809">
        <v>99</v>
      </c>
      <c r="Q4809">
        <v>79</v>
      </c>
      <c r="R4809">
        <v>491</v>
      </c>
      <c r="S4809">
        <v>491</v>
      </c>
      <c r="T4809">
        <v>19.285153181461123</v>
      </c>
      <c r="U4809">
        <v>19.878450227836701</v>
      </c>
      <c r="V4809">
        <v>15.081466395112011</v>
      </c>
      <c r="W4809">
        <v>59.189409368635438</v>
      </c>
      <c r="X4809">
        <v>174.50004744115637</v>
      </c>
      <c r="Y4809">
        <v>161.06354378818739</v>
      </c>
      <c r="Z4809">
        <v>161.06354378818739</v>
      </c>
      <c r="AA4809">
        <v>32.932503256524328</v>
      </c>
      <c r="AB4809">
        <v>4.8365093471853244</v>
      </c>
      <c r="AC4809">
        <v>-47.06066372467555</v>
      </c>
      <c r="AD4809">
        <v>30</v>
      </c>
      <c r="AE4809">
        <v>0</v>
      </c>
      <c r="AF4809">
        <v>0</v>
      </c>
      <c r="AG4809">
        <v>1</v>
      </c>
      <c r="AH4809">
        <v>29</v>
      </c>
      <c r="AI4809">
        <v>3</v>
      </c>
      <c r="AJ4809">
        <v>4</v>
      </c>
      <c r="AK4809">
        <v>4</v>
      </c>
      <c r="AL4809">
        <v>5</v>
      </c>
      <c r="AM4809">
        <v>1</v>
      </c>
    </row>
    <row r="4810" spans="1:39">
      <c r="A4810">
        <v>16</v>
      </c>
      <c r="B4810">
        <v>244</v>
      </c>
      <c r="C4810">
        <v>2022</v>
      </c>
      <c r="D4810">
        <v>4</v>
      </c>
      <c r="E4810">
        <v>99</v>
      </c>
      <c r="F4810">
        <v>171</v>
      </c>
      <c r="G4810">
        <v>99</v>
      </c>
      <c r="H4810">
        <v>99</v>
      </c>
      <c r="I4810">
        <v>99</v>
      </c>
      <c r="J4810">
        <v>109</v>
      </c>
      <c r="M4810">
        <v>99</v>
      </c>
      <c r="N4810">
        <v>99</v>
      </c>
      <c r="O4810">
        <v>99</v>
      </c>
      <c r="P4810">
        <v>99</v>
      </c>
      <c r="Q4810">
        <v>62</v>
      </c>
      <c r="R4810">
        <v>421</v>
      </c>
      <c r="S4810">
        <v>421</v>
      </c>
      <c r="T4810">
        <v>18.456817185444976</v>
      </c>
      <c r="U4810">
        <v>19.225768309708673</v>
      </c>
      <c r="V4810">
        <v>14.562945368171023</v>
      </c>
      <c r="W4810">
        <v>58.282660332541582</v>
      </c>
      <c r="X4810">
        <v>173.40259352570752</v>
      </c>
      <c r="Y4810">
        <v>160.05059382422803</v>
      </c>
      <c r="Z4810">
        <v>160.05059382422803</v>
      </c>
      <c r="AA4810">
        <v>33.52770444282703</v>
      </c>
      <c r="AB4810">
        <v>5.6226052533273885</v>
      </c>
      <c r="AC4810">
        <v>-55.489547700029938</v>
      </c>
      <c r="AD4810">
        <v>36</v>
      </c>
      <c r="AE4810">
        <v>0</v>
      </c>
      <c r="AF4810">
        <v>0</v>
      </c>
      <c r="AG4810">
        <v>1</v>
      </c>
      <c r="AH4810">
        <v>16</v>
      </c>
      <c r="AI4810">
        <v>1</v>
      </c>
      <c r="AJ4810">
        <v>4</v>
      </c>
      <c r="AK4810">
        <v>7</v>
      </c>
      <c r="AL4810">
        <v>1</v>
      </c>
      <c r="AM4810">
        <v>1</v>
      </c>
    </row>
    <row r="4811" spans="1:39">
      <c r="A4811">
        <v>16</v>
      </c>
      <c r="B4811">
        <v>245</v>
      </c>
      <c r="C4811">
        <v>2022</v>
      </c>
      <c r="D4811">
        <v>5</v>
      </c>
      <c r="E4811">
        <v>99</v>
      </c>
      <c r="F4811">
        <v>171</v>
      </c>
      <c r="G4811">
        <v>99</v>
      </c>
      <c r="H4811">
        <v>99</v>
      </c>
      <c r="I4811">
        <v>99</v>
      </c>
      <c r="J4811">
        <v>109</v>
      </c>
      <c r="M4811">
        <v>99</v>
      </c>
      <c r="N4811">
        <v>99</v>
      </c>
      <c r="O4811">
        <v>99</v>
      </c>
      <c r="P4811">
        <v>99</v>
      </c>
      <c r="R4811">
        <v>0</v>
      </c>
    </row>
    <row r="4812" spans="1:39">
      <c r="A4812">
        <v>16</v>
      </c>
      <c r="B4812">
        <v>246</v>
      </c>
      <c r="C4812">
        <v>2022</v>
      </c>
      <c r="D4812">
        <v>6</v>
      </c>
      <c r="E4812">
        <v>99</v>
      </c>
      <c r="F4812">
        <v>171</v>
      </c>
      <c r="G4812">
        <v>99</v>
      </c>
      <c r="H4812">
        <v>99</v>
      </c>
      <c r="I4812">
        <v>99</v>
      </c>
      <c r="J4812">
        <v>109</v>
      </c>
      <c r="M4812">
        <v>99</v>
      </c>
      <c r="N4812">
        <v>99</v>
      </c>
      <c r="O4812">
        <v>99</v>
      </c>
      <c r="P4812">
        <v>99</v>
      </c>
      <c r="R4812">
        <v>0</v>
      </c>
    </row>
    <row r="4813" spans="1:39">
      <c r="A4813">
        <v>16</v>
      </c>
      <c r="B4813">
        <v>247</v>
      </c>
      <c r="C4813">
        <v>2022</v>
      </c>
      <c r="D4813">
        <v>7</v>
      </c>
      <c r="E4813">
        <v>99</v>
      </c>
      <c r="F4813">
        <v>171</v>
      </c>
      <c r="G4813">
        <v>99</v>
      </c>
      <c r="H4813">
        <v>99</v>
      </c>
      <c r="I4813">
        <v>99</v>
      </c>
      <c r="J4813">
        <v>109</v>
      </c>
      <c r="M4813">
        <v>99</v>
      </c>
      <c r="N4813">
        <v>99</v>
      </c>
      <c r="O4813">
        <v>99</v>
      </c>
      <c r="P4813">
        <v>99</v>
      </c>
      <c r="R4813">
        <v>0</v>
      </c>
    </row>
    <row r="4814" spans="1:39">
      <c r="A4814">
        <v>16</v>
      </c>
      <c r="B4814">
        <v>248</v>
      </c>
      <c r="C4814">
        <v>2022</v>
      </c>
      <c r="D4814">
        <v>8</v>
      </c>
      <c r="E4814">
        <v>99</v>
      </c>
      <c r="F4814">
        <v>171</v>
      </c>
      <c r="G4814">
        <v>99</v>
      </c>
      <c r="H4814">
        <v>99</v>
      </c>
      <c r="I4814">
        <v>99</v>
      </c>
      <c r="J4814">
        <v>109</v>
      </c>
      <c r="M4814">
        <v>99</v>
      </c>
      <c r="N4814">
        <v>99</v>
      </c>
      <c r="O4814">
        <v>99</v>
      </c>
      <c r="P4814">
        <v>99</v>
      </c>
      <c r="Q4814">
        <v>27</v>
      </c>
      <c r="R4814">
        <v>157</v>
      </c>
      <c r="S4814">
        <v>153</v>
      </c>
      <c r="T4814">
        <v>6.5307820299500818</v>
      </c>
      <c r="U4814">
        <v>5.8447842799478895</v>
      </c>
      <c r="V4814">
        <v>14.802547770700636</v>
      </c>
      <c r="W4814">
        <v>59.071895424836626</v>
      </c>
      <c r="X4814">
        <v>155.62862722636649</v>
      </c>
      <c r="Y4814">
        <v>139.17324840764329</v>
      </c>
      <c r="Z4814">
        <v>142.8117647058823</v>
      </c>
      <c r="AA4814">
        <v>39.144892472578839</v>
      </c>
      <c r="AB4814">
        <v>5.0372528242294692</v>
      </c>
      <c r="AC4814">
        <v>-40.550058599492331</v>
      </c>
      <c r="AD4814">
        <v>4</v>
      </c>
      <c r="AE4814">
        <v>0</v>
      </c>
      <c r="AF4814">
        <v>0</v>
      </c>
      <c r="AG4814">
        <v>2</v>
      </c>
      <c r="AH4814">
        <v>12</v>
      </c>
      <c r="AI4814">
        <v>0</v>
      </c>
      <c r="AJ4814">
        <v>13</v>
      </c>
      <c r="AK4814">
        <v>5</v>
      </c>
      <c r="AL4814">
        <v>0</v>
      </c>
      <c r="AM4814">
        <v>1</v>
      </c>
    </row>
    <row r="4815" spans="1:39">
      <c r="A4815">
        <v>16</v>
      </c>
      <c r="B4815">
        <v>249</v>
      </c>
      <c r="C4815">
        <v>2022</v>
      </c>
      <c r="D4815">
        <v>9</v>
      </c>
      <c r="E4815">
        <v>99</v>
      </c>
      <c r="F4815">
        <v>171</v>
      </c>
      <c r="G4815">
        <v>99</v>
      </c>
      <c r="H4815">
        <v>99</v>
      </c>
      <c r="I4815">
        <v>99</v>
      </c>
      <c r="J4815">
        <v>109</v>
      </c>
      <c r="M4815">
        <v>99</v>
      </c>
      <c r="N4815">
        <v>99</v>
      </c>
      <c r="O4815">
        <v>99</v>
      </c>
      <c r="P4815">
        <v>99</v>
      </c>
      <c r="Q4815">
        <v>113</v>
      </c>
      <c r="R4815">
        <v>1021</v>
      </c>
      <c r="S4815">
        <v>1021</v>
      </c>
      <c r="T4815">
        <v>36.05225988700564</v>
      </c>
      <c r="U4815">
        <v>36.102679248885927</v>
      </c>
      <c r="V4815">
        <v>14.476003917727716</v>
      </c>
      <c r="W4815">
        <v>58.59059745347701</v>
      </c>
      <c r="X4815">
        <v>166.11462643107919</v>
      </c>
      <c r="Y4815">
        <v>153.32380019588621</v>
      </c>
      <c r="Z4815">
        <v>153.32380019588621</v>
      </c>
      <c r="AA4815">
        <v>33.694461564371679</v>
      </c>
      <c r="AB4815">
        <v>5.4302513308062643</v>
      </c>
      <c r="AC4815">
        <v>-44.273580550851754</v>
      </c>
      <c r="AD4815">
        <v>67</v>
      </c>
      <c r="AE4815">
        <v>0</v>
      </c>
      <c r="AF4815">
        <v>0</v>
      </c>
      <c r="AG4815">
        <v>11</v>
      </c>
      <c r="AH4815">
        <v>61</v>
      </c>
      <c r="AI4815">
        <v>9</v>
      </c>
      <c r="AJ4815">
        <v>11</v>
      </c>
      <c r="AK4815">
        <v>16</v>
      </c>
      <c r="AL4815">
        <v>5</v>
      </c>
      <c r="AM4815">
        <v>1</v>
      </c>
    </row>
    <row r="4816" spans="1:39">
      <c r="A4816">
        <v>16</v>
      </c>
      <c r="B4816">
        <v>250</v>
      </c>
      <c r="C4816">
        <v>2022</v>
      </c>
      <c r="D4816">
        <v>10</v>
      </c>
      <c r="E4816">
        <v>99</v>
      </c>
      <c r="F4816">
        <v>171</v>
      </c>
      <c r="G4816">
        <v>99</v>
      </c>
      <c r="H4816">
        <v>99</v>
      </c>
      <c r="I4816">
        <v>99</v>
      </c>
      <c r="J4816">
        <v>109</v>
      </c>
      <c r="M4816">
        <v>99</v>
      </c>
      <c r="N4816">
        <v>99</v>
      </c>
      <c r="O4816">
        <v>99</v>
      </c>
      <c r="P4816">
        <v>99</v>
      </c>
      <c r="Q4816">
        <v>138</v>
      </c>
      <c r="R4816">
        <v>918</v>
      </c>
      <c r="S4816">
        <v>918</v>
      </c>
      <c r="T4816">
        <v>35.091743119266056</v>
      </c>
      <c r="U4816">
        <v>36.314220859827998</v>
      </c>
      <c r="V4816">
        <v>14.388888888888888</v>
      </c>
      <c r="W4816">
        <v>58.240740740740733</v>
      </c>
      <c r="X4816">
        <v>175.42316071727811</v>
      </c>
      <c r="Y4816">
        <v>161.91557734204804</v>
      </c>
      <c r="Z4816">
        <v>161.91557734204804</v>
      </c>
      <c r="AA4816">
        <v>33.437894619160055</v>
      </c>
      <c r="AB4816">
        <v>5.2613396879378049</v>
      </c>
      <c r="AC4816">
        <v>-40.504907739984837</v>
      </c>
      <c r="AD4816">
        <v>27</v>
      </c>
      <c r="AE4816">
        <v>0</v>
      </c>
      <c r="AF4816">
        <v>0</v>
      </c>
      <c r="AG4816">
        <v>4</v>
      </c>
      <c r="AH4816">
        <v>44</v>
      </c>
      <c r="AI4816">
        <v>6</v>
      </c>
      <c r="AJ4816">
        <v>15</v>
      </c>
      <c r="AK4816">
        <v>10</v>
      </c>
      <c r="AL4816">
        <v>8</v>
      </c>
      <c r="AM4816">
        <v>3</v>
      </c>
    </row>
    <row r="4817" spans="1:39">
      <c r="A4817">
        <v>16</v>
      </c>
      <c r="B4817">
        <v>251</v>
      </c>
      <c r="C4817">
        <v>2022</v>
      </c>
      <c r="D4817">
        <v>11</v>
      </c>
      <c r="E4817">
        <v>99</v>
      </c>
      <c r="F4817">
        <v>171</v>
      </c>
      <c r="G4817">
        <v>99</v>
      </c>
      <c r="H4817">
        <v>99</v>
      </c>
      <c r="I4817">
        <v>99</v>
      </c>
      <c r="J4817">
        <v>109</v>
      </c>
      <c r="M4817">
        <v>99</v>
      </c>
      <c r="N4817">
        <v>99</v>
      </c>
      <c r="O4817">
        <v>99</v>
      </c>
      <c r="P4817">
        <v>99</v>
      </c>
      <c r="Q4817">
        <v>123</v>
      </c>
      <c r="R4817">
        <v>1005</v>
      </c>
      <c r="S4817">
        <v>1005</v>
      </c>
      <c r="T4817">
        <v>37.346711259754755</v>
      </c>
      <c r="U4817">
        <v>38.240478817094001</v>
      </c>
      <c r="V4817">
        <v>14.292537313432838</v>
      </c>
      <c r="W4817">
        <v>58.217910447761192</v>
      </c>
      <c r="X4817">
        <v>172.86816189906389</v>
      </c>
      <c r="Y4817">
        <v>159.55731343283597</v>
      </c>
      <c r="Z4817">
        <v>159.55731343283597</v>
      </c>
      <c r="AA4817">
        <v>32.758331419036153</v>
      </c>
      <c r="AB4817">
        <v>5.3600027485643666</v>
      </c>
      <c r="AC4817">
        <v>-33.936555296286429</v>
      </c>
      <c r="AD4817">
        <v>28</v>
      </c>
      <c r="AE4817">
        <v>0</v>
      </c>
      <c r="AF4817">
        <v>0</v>
      </c>
      <c r="AG4817">
        <v>6</v>
      </c>
      <c r="AH4817">
        <v>58</v>
      </c>
      <c r="AI4817">
        <v>8</v>
      </c>
      <c r="AJ4817">
        <v>26</v>
      </c>
      <c r="AK4817">
        <v>10</v>
      </c>
      <c r="AL4817">
        <v>10</v>
      </c>
      <c r="AM4817">
        <v>1</v>
      </c>
    </row>
    <row r="4818" spans="1:39">
      <c r="A4818">
        <v>16</v>
      </c>
      <c r="B4818">
        <v>252</v>
      </c>
      <c r="C4818">
        <v>2022</v>
      </c>
      <c r="D4818">
        <v>12</v>
      </c>
      <c r="E4818">
        <v>99</v>
      </c>
      <c r="F4818">
        <v>171</v>
      </c>
      <c r="G4818">
        <v>99</v>
      </c>
      <c r="H4818">
        <v>99</v>
      </c>
      <c r="I4818">
        <v>99</v>
      </c>
      <c r="J4818">
        <v>109</v>
      </c>
      <c r="M4818">
        <v>99</v>
      </c>
      <c r="N4818">
        <v>99</v>
      </c>
      <c r="O4818">
        <v>99</v>
      </c>
      <c r="P4818">
        <v>99</v>
      </c>
      <c r="Q4818">
        <v>113</v>
      </c>
      <c r="R4818">
        <v>983</v>
      </c>
      <c r="S4818">
        <v>983</v>
      </c>
      <c r="T4818">
        <v>35.410662824207499</v>
      </c>
      <c r="U4818">
        <v>36.337285890128371</v>
      </c>
      <c r="V4818">
        <v>14.418107833163782</v>
      </c>
      <c r="W4818">
        <v>58.325534079348941</v>
      </c>
      <c r="X4818">
        <v>170.55799071760543</v>
      </c>
      <c r="Y4818">
        <v>157.42502543235005</v>
      </c>
      <c r="Z4818">
        <v>157.42502543235005</v>
      </c>
      <c r="AA4818">
        <v>32.256694312180244</v>
      </c>
      <c r="AB4818">
        <v>5.2764693001369958</v>
      </c>
      <c r="AC4818">
        <v>-42.724612246698655</v>
      </c>
      <c r="AD4818">
        <v>49</v>
      </c>
      <c r="AE4818">
        <v>0</v>
      </c>
      <c r="AF4818">
        <v>0</v>
      </c>
      <c r="AG4818">
        <v>11</v>
      </c>
      <c r="AH4818">
        <v>49</v>
      </c>
      <c r="AI4818">
        <v>6</v>
      </c>
      <c r="AJ4818">
        <v>3</v>
      </c>
      <c r="AK4818">
        <v>17</v>
      </c>
      <c r="AL4818">
        <v>8</v>
      </c>
      <c r="AM4818">
        <v>4</v>
      </c>
    </row>
    <row r="4819" spans="1:39">
      <c r="A4819">
        <v>16</v>
      </c>
      <c r="B4819">
        <v>253</v>
      </c>
      <c r="C4819">
        <v>2022</v>
      </c>
      <c r="D4819">
        <v>1</v>
      </c>
      <c r="E4819">
        <v>99</v>
      </c>
      <c r="F4819">
        <v>171</v>
      </c>
      <c r="G4819">
        <v>99</v>
      </c>
      <c r="H4819">
        <v>99</v>
      </c>
      <c r="I4819">
        <v>99</v>
      </c>
      <c r="J4819">
        <v>111</v>
      </c>
      <c r="M4819">
        <v>99</v>
      </c>
      <c r="N4819">
        <v>99</v>
      </c>
      <c r="O4819">
        <v>99</v>
      </c>
      <c r="P4819">
        <v>99</v>
      </c>
      <c r="Q4819">
        <v>58</v>
      </c>
      <c r="R4819">
        <v>576</v>
      </c>
      <c r="S4819">
        <v>573</v>
      </c>
      <c r="T4819">
        <v>19.979188345473464</v>
      </c>
      <c r="U4819">
        <v>19.569646213913856</v>
      </c>
      <c r="V4819">
        <v>14.953125</v>
      </c>
      <c r="W4819">
        <v>58.886561954624753</v>
      </c>
      <c r="X4819">
        <v>163.99219032141565</v>
      </c>
      <c r="Y4819">
        <v>150.68713541666668</v>
      </c>
      <c r="Z4819">
        <v>151.47607329842933</v>
      </c>
      <c r="AA4819">
        <v>26.687651596895236</v>
      </c>
      <c r="AB4819">
        <v>4.3296990788652492</v>
      </c>
      <c r="AC4819">
        <v>-41.395592226867123</v>
      </c>
      <c r="AD4819">
        <v>11</v>
      </c>
      <c r="AE4819">
        <v>0</v>
      </c>
      <c r="AF4819">
        <v>0</v>
      </c>
      <c r="AG4819">
        <v>1</v>
      </c>
      <c r="AH4819">
        <v>105</v>
      </c>
      <c r="AI4819">
        <v>6</v>
      </c>
      <c r="AJ4819">
        <v>17</v>
      </c>
      <c r="AK4819">
        <v>3</v>
      </c>
      <c r="AL4819">
        <v>4</v>
      </c>
      <c r="AM4819">
        <v>1</v>
      </c>
    </row>
    <row r="4820" spans="1:39">
      <c r="A4820">
        <v>16</v>
      </c>
      <c r="B4820">
        <v>254</v>
      </c>
      <c r="C4820">
        <v>2022</v>
      </c>
      <c r="D4820">
        <v>2</v>
      </c>
      <c r="E4820">
        <v>99</v>
      </c>
      <c r="F4820">
        <v>171</v>
      </c>
      <c r="G4820">
        <v>99</v>
      </c>
      <c r="H4820">
        <v>99</v>
      </c>
      <c r="I4820">
        <v>99</v>
      </c>
      <c r="J4820">
        <v>111</v>
      </c>
      <c r="M4820">
        <v>99</v>
      </c>
      <c r="N4820">
        <v>99</v>
      </c>
      <c r="O4820">
        <v>99</v>
      </c>
      <c r="P4820">
        <v>99</v>
      </c>
      <c r="Q4820">
        <v>52</v>
      </c>
      <c r="R4820">
        <v>366</v>
      </c>
      <c r="S4820">
        <v>366</v>
      </c>
      <c r="T4820">
        <v>16.273899510893731</v>
      </c>
      <c r="U4820">
        <v>16.268014901421498</v>
      </c>
      <c r="V4820">
        <v>15.147540983606561</v>
      </c>
      <c r="W4820">
        <v>59.292349726775953</v>
      </c>
      <c r="X4820">
        <v>168.22667827054795</v>
      </c>
      <c r="Y4820">
        <v>155.27322404371597</v>
      </c>
      <c r="Z4820">
        <v>155.27322404371597</v>
      </c>
      <c r="AA4820">
        <v>29.72243810261838</v>
      </c>
      <c r="AB4820">
        <v>4.4130081494228257</v>
      </c>
      <c r="AC4820">
        <v>-45.783226745495263</v>
      </c>
      <c r="AD4820">
        <v>13</v>
      </c>
      <c r="AE4820">
        <v>0</v>
      </c>
      <c r="AF4820">
        <v>0</v>
      </c>
      <c r="AG4820">
        <v>0</v>
      </c>
      <c r="AH4820">
        <v>61</v>
      </c>
      <c r="AI4820">
        <v>7</v>
      </c>
      <c r="AJ4820">
        <v>12</v>
      </c>
      <c r="AK4820">
        <v>0</v>
      </c>
      <c r="AL4820">
        <v>2</v>
      </c>
      <c r="AM4820">
        <v>0</v>
      </c>
    </row>
    <row r="4821" spans="1:39">
      <c r="A4821">
        <v>16</v>
      </c>
      <c r="B4821">
        <v>255</v>
      </c>
      <c r="C4821">
        <v>2022</v>
      </c>
      <c r="D4821">
        <v>3</v>
      </c>
      <c r="E4821">
        <v>99</v>
      </c>
      <c r="F4821">
        <v>171</v>
      </c>
      <c r="G4821">
        <v>99</v>
      </c>
      <c r="H4821">
        <v>99</v>
      </c>
      <c r="I4821">
        <v>99</v>
      </c>
      <c r="J4821">
        <v>111</v>
      </c>
      <c r="M4821">
        <v>99</v>
      </c>
      <c r="N4821">
        <v>99</v>
      </c>
      <c r="O4821">
        <v>99</v>
      </c>
      <c r="P4821">
        <v>99</v>
      </c>
      <c r="Q4821">
        <v>63</v>
      </c>
      <c r="R4821">
        <v>430</v>
      </c>
      <c r="S4821">
        <v>430</v>
      </c>
      <c r="T4821">
        <v>16.889238020424195</v>
      </c>
      <c r="U4821">
        <v>16.526128827274444</v>
      </c>
      <c r="V4821">
        <v>15.276744186046502</v>
      </c>
      <c r="W4821">
        <v>59.497674418604689</v>
      </c>
      <c r="X4821">
        <v>165.65219582252004</v>
      </c>
      <c r="Y4821">
        <v>152.89697674418602</v>
      </c>
      <c r="Z4821">
        <v>152.89697674418602</v>
      </c>
      <c r="AA4821">
        <v>30.512261586761845</v>
      </c>
      <c r="AB4821">
        <v>4.1934327599952548</v>
      </c>
      <c r="AC4821">
        <v>-42.658284163781133</v>
      </c>
      <c r="AD4821">
        <v>13</v>
      </c>
      <c r="AE4821">
        <v>0</v>
      </c>
      <c r="AF4821">
        <v>0</v>
      </c>
      <c r="AG4821">
        <v>2</v>
      </c>
      <c r="AH4821">
        <v>54</v>
      </c>
      <c r="AI4821">
        <v>3</v>
      </c>
      <c r="AJ4821">
        <v>12</v>
      </c>
      <c r="AK4821">
        <v>0</v>
      </c>
      <c r="AL4821">
        <v>4</v>
      </c>
      <c r="AM4821">
        <v>1</v>
      </c>
    </row>
    <row r="4822" spans="1:39">
      <c r="A4822">
        <v>16</v>
      </c>
      <c r="B4822">
        <v>256</v>
      </c>
      <c r="C4822">
        <v>2022</v>
      </c>
      <c r="D4822">
        <v>4</v>
      </c>
      <c r="E4822">
        <v>99</v>
      </c>
      <c r="F4822">
        <v>171</v>
      </c>
      <c r="G4822">
        <v>99</v>
      </c>
      <c r="H4822">
        <v>99</v>
      </c>
      <c r="I4822">
        <v>99</v>
      </c>
      <c r="J4822">
        <v>111</v>
      </c>
      <c r="M4822">
        <v>99</v>
      </c>
      <c r="N4822">
        <v>99</v>
      </c>
      <c r="O4822">
        <v>99</v>
      </c>
      <c r="P4822">
        <v>99</v>
      </c>
      <c r="Q4822">
        <v>57</v>
      </c>
      <c r="R4822">
        <v>445</v>
      </c>
      <c r="S4822">
        <v>445</v>
      </c>
      <c r="T4822">
        <v>19.508987286277939</v>
      </c>
      <c r="U4822">
        <v>19.518001197806765</v>
      </c>
      <c r="V4822">
        <v>15.26067415730337</v>
      </c>
      <c r="W4822">
        <v>59.271910112359549</v>
      </c>
      <c r="X4822">
        <v>166.54412212253644</v>
      </c>
      <c r="Y4822">
        <v>153.72022471910117</v>
      </c>
      <c r="Z4822">
        <v>153.72022471910117</v>
      </c>
      <c r="AA4822">
        <v>27.894575928693239</v>
      </c>
      <c r="AB4822">
        <v>4.1266736819518037</v>
      </c>
      <c r="AC4822">
        <v>-42.723965299939088</v>
      </c>
      <c r="AD4822">
        <v>9</v>
      </c>
      <c r="AE4822">
        <v>0</v>
      </c>
      <c r="AF4822">
        <v>0</v>
      </c>
      <c r="AG4822">
        <v>1</v>
      </c>
      <c r="AH4822">
        <v>71</v>
      </c>
      <c r="AI4822">
        <v>4</v>
      </c>
      <c r="AJ4822">
        <v>8</v>
      </c>
      <c r="AK4822">
        <v>1</v>
      </c>
      <c r="AL4822">
        <v>2</v>
      </c>
      <c r="AM4822">
        <v>1</v>
      </c>
    </row>
    <row r="4823" spans="1:39">
      <c r="A4823">
        <v>16</v>
      </c>
      <c r="B4823">
        <v>257</v>
      </c>
      <c r="C4823">
        <v>2022</v>
      </c>
      <c r="D4823">
        <v>5</v>
      </c>
      <c r="E4823">
        <v>99</v>
      </c>
      <c r="F4823">
        <v>171</v>
      </c>
      <c r="G4823">
        <v>99</v>
      </c>
      <c r="H4823">
        <v>99</v>
      </c>
      <c r="I4823">
        <v>99</v>
      </c>
      <c r="J4823">
        <v>111</v>
      </c>
      <c r="M4823">
        <v>99</v>
      </c>
      <c r="N4823">
        <v>99</v>
      </c>
      <c r="O4823">
        <v>99</v>
      </c>
      <c r="P4823">
        <v>99</v>
      </c>
      <c r="Q4823">
        <v>66</v>
      </c>
      <c r="R4823">
        <v>759</v>
      </c>
      <c r="S4823">
        <v>759</v>
      </c>
      <c r="T4823">
        <v>26.08247422680412</v>
      </c>
      <c r="U4823">
        <v>26.636244937113631</v>
      </c>
      <c r="V4823">
        <v>14.814229249011856</v>
      </c>
      <c r="W4823">
        <v>58.624505928853758</v>
      </c>
      <c r="X4823">
        <v>171.22461127360103</v>
      </c>
      <c r="Y4823">
        <v>158.04031620553371</v>
      </c>
      <c r="Z4823">
        <v>158.04031620553371</v>
      </c>
      <c r="AA4823">
        <v>27.685775096960139</v>
      </c>
      <c r="AB4823">
        <v>4.5993618434761343</v>
      </c>
      <c r="AC4823">
        <v>-44.375462415061939</v>
      </c>
      <c r="AD4823">
        <v>18</v>
      </c>
      <c r="AE4823">
        <v>0</v>
      </c>
      <c r="AF4823">
        <v>0</v>
      </c>
      <c r="AG4823">
        <v>1</v>
      </c>
      <c r="AH4823">
        <v>59</v>
      </c>
      <c r="AI4823">
        <v>6</v>
      </c>
      <c r="AJ4823">
        <v>5</v>
      </c>
      <c r="AK4823">
        <v>4</v>
      </c>
      <c r="AL4823">
        <v>4</v>
      </c>
      <c r="AM4823">
        <v>3</v>
      </c>
    </row>
    <row r="4824" spans="1:39">
      <c r="A4824">
        <v>16</v>
      </c>
      <c r="B4824">
        <v>258</v>
      </c>
      <c r="C4824">
        <v>2022</v>
      </c>
      <c r="D4824">
        <v>6</v>
      </c>
      <c r="E4824">
        <v>99</v>
      </c>
      <c r="F4824">
        <v>171</v>
      </c>
      <c r="G4824">
        <v>99</v>
      </c>
      <c r="H4824">
        <v>99</v>
      </c>
      <c r="I4824">
        <v>99</v>
      </c>
      <c r="J4824">
        <v>111</v>
      </c>
      <c r="M4824">
        <v>99</v>
      </c>
      <c r="N4824">
        <v>99</v>
      </c>
      <c r="O4824">
        <v>99</v>
      </c>
      <c r="P4824">
        <v>99</v>
      </c>
      <c r="Q4824">
        <v>70</v>
      </c>
      <c r="R4824">
        <v>498</v>
      </c>
      <c r="S4824">
        <v>498</v>
      </c>
      <c r="T4824">
        <v>16.689008042895441</v>
      </c>
      <c r="U4824">
        <v>17.291841370132261</v>
      </c>
      <c r="V4824">
        <v>15.1566265060241</v>
      </c>
      <c r="W4824">
        <v>59.244979919678705</v>
      </c>
      <c r="X4824">
        <v>171.1889812772215</v>
      </c>
      <c r="Y4824">
        <v>158.00742971887547</v>
      </c>
      <c r="Z4824">
        <v>158.00742971887547</v>
      </c>
      <c r="AA4824">
        <v>28.912171479477845</v>
      </c>
      <c r="AB4824">
        <v>4.1275138256731374</v>
      </c>
      <c r="AC4824">
        <v>-34.570829865935472</v>
      </c>
      <c r="AD4824">
        <v>14</v>
      </c>
      <c r="AE4824">
        <v>0</v>
      </c>
      <c r="AF4824">
        <v>0</v>
      </c>
      <c r="AG4824">
        <v>3</v>
      </c>
      <c r="AH4824">
        <v>68</v>
      </c>
      <c r="AI4824">
        <v>0</v>
      </c>
      <c r="AJ4824">
        <v>13</v>
      </c>
      <c r="AK4824">
        <v>1</v>
      </c>
      <c r="AL4824">
        <v>4</v>
      </c>
      <c r="AM4824">
        <v>2</v>
      </c>
    </row>
    <row r="4825" spans="1:39">
      <c r="A4825">
        <v>16</v>
      </c>
      <c r="B4825">
        <v>259</v>
      </c>
      <c r="C4825">
        <v>2022</v>
      </c>
      <c r="D4825">
        <v>7</v>
      </c>
      <c r="E4825">
        <v>99</v>
      </c>
      <c r="F4825">
        <v>171</v>
      </c>
      <c r="G4825">
        <v>99</v>
      </c>
      <c r="H4825">
        <v>99</v>
      </c>
      <c r="I4825">
        <v>99</v>
      </c>
      <c r="J4825">
        <v>111</v>
      </c>
      <c r="M4825">
        <v>99</v>
      </c>
      <c r="N4825">
        <v>99</v>
      </c>
      <c r="O4825">
        <v>99</v>
      </c>
      <c r="P4825">
        <v>99</v>
      </c>
      <c r="Q4825">
        <v>70</v>
      </c>
      <c r="R4825">
        <v>457</v>
      </c>
      <c r="S4825">
        <v>457</v>
      </c>
      <c r="T4825">
        <v>19.105351170568561</v>
      </c>
      <c r="U4825">
        <v>19.283330244419187</v>
      </c>
      <c r="V4825">
        <v>15.490153172866522</v>
      </c>
      <c r="W4825">
        <v>59.897155361050316</v>
      </c>
      <c r="X4825">
        <v>168.2253426297558</v>
      </c>
      <c r="Y4825">
        <v>155.27199124726496</v>
      </c>
      <c r="Z4825">
        <v>155.27199124726496</v>
      </c>
      <c r="AA4825">
        <v>30.011582063604845</v>
      </c>
      <c r="AB4825">
        <v>4.0935895613324931</v>
      </c>
      <c r="AC4825">
        <v>-49.02310825692831</v>
      </c>
      <c r="AD4825">
        <v>16</v>
      </c>
      <c r="AE4825">
        <v>0</v>
      </c>
      <c r="AF4825">
        <v>0</v>
      </c>
      <c r="AG4825">
        <v>3</v>
      </c>
      <c r="AH4825">
        <v>70</v>
      </c>
      <c r="AI4825">
        <v>3</v>
      </c>
      <c r="AJ4825">
        <v>14</v>
      </c>
      <c r="AK4825">
        <v>3</v>
      </c>
      <c r="AL4825">
        <v>4</v>
      </c>
      <c r="AM4825">
        <v>3</v>
      </c>
    </row>
    <row r="4826" spans="1:39">
      <c r="A4826">
        <v>16</v>
      </c>
      <c r="B4826">
        <v>260</v>
      </c>
      <c r="C4826">
        <v>2022</v>
      </c>
      <c r="D4826">
        <v>8</v>
      </c>
      <c r="E4826">
        <v>99</v>
      </c>
      <c r="F4826">
        <v>171</v>
      </c>
      <c r="G4826">
        <v>99</v>
      </c>
      <c r="H4826">
        <v>99</v>
      </c>
      <c r="I4826">
        <v>99</v>
      </c>
      <c r="J4826">
        <v>111</v>
      </c>
      <c r="M4826">
        <v>99</v>
      </c>
      <c r="N4826">
        <v>99</v>
      </c>
      <c r="O4826">
        <v>99</v>
      </c>
      <c r="P4826">
        <v>99</v>
      </c>
      <c r="Q4826">
        <v>61</v>
      </c>
      <c r="R4826">
        <v>436</v>
      </c>
      <c r="S4826">
        <v>436</v>
      </c>
      <c r="T4826">
        <v>18.136439267886857</v>
      </c>
      <c r="U4826">
        <v>18.195462776955996</v>
      </c>
      <c r="V4826">
        <v>15.025229357798164</v>
      </c>
      <c r="W4826">
        <v>59.176605504587151</v>
      </c>
      <c r="X4826">
        <v>169.02924249803689</v>
      </c>
      <c r="Y4826">
        <v>156.01399082568821</v>
      </c>
      <c r="Z4826">
        <v>156.01399082568821</v>
      </c>
      <c r="AA4826">
        <v>27.548864204094912</v>
      </c>
      <c r="AB4826">
        <v>4.557834613860976</v>
      </c>
      <c r="AC4826">
        <v>-40.730764535171474</v>
      </c>
      <c r="AD4826">
        <v>12</v>
      </c>
      <c r="AE4826">
        <v>0</v>
      </c>
      <c r="AF4826">
        <v>0</v>
      </c>
      <c r="AG4826">
        <v>4</v>
      </c>
      <c r="AH4826">
        <v>49</v>
      </c>
      <c r="AI4826">
        <v>5</v>
      </c>
      <c r="AJ4826">
        <v>28</v>
      </c>
      <c r="AK4826">
        <v>3</v>
      </c>
      <c r="AL4826">
        <v>1</v>
      </c>
      <c r="AM4826">
        <v>0</v>
      </c>
    </row>
    <row r="4827" spans="1:39">
      <c r="A4827">
        <v>16</v>
      </c>
      <c r="B4827">
        <v>261</v>
      </c>
      <c r="C4827">
        <v>2022</v>
      </c>
      <c r="D4827">
        <v>9</v>
      </c>
      <c r="E4827">
        <v>99</v>
      </c>
      <c r="F4827">
        <v>171</v>
      </c>
      <c r="G4827">
        <v>99</v>
      </c>
      <c r="H4827">
        <v>99</v>
      </c>
      <c r="I4827">
        <v>99</v>
      </c>
      <c r="J4827">
        <v>111</v>
      </c>
      <c r="M4827">
        <v>99</v>
      </c>
      <c r="N4827">
        <v>99</v>
      </c>
      <c r="O4827">
        <v>99</v>
      </c>
      <c r="P4827">
        <v>99</v>
      </c>
      <c r="Q4827">
        <v>60</v>
      </c>
      <c r="R4827">
        <v>548</v>
      </c>
      <c r="S4827">
        <v>548</v>
      </c>
      <c r="T4827">
        <v>19.350282485875702</v>
      </c>
      <c r="U4827">
        <v>19.647325478901848</v>
      </c>
      <c r="V4827">
        <v>15.324817518248176</v>
      </c>
      <c r="W4827">
        <v>59.607664233576656</v>
      </c>
      <c r="X4827">
        <v>168.42907529398741</v>
      </c>
      <c r="Y4827">
        <v>155.46003649635037</v>
      </c>
      <c r="Z4827">
        <v>155.46003649635037</v>
      </c>
      <c r="AA4827">
        <v>27.604177418419681</v>
      </c>
      <c r="AB4827">
        <v>4.1606971908008967</v>
      </c>
      <c r="AC4827">
        <v>-38.060346851546718</v>
      </c>
      <c r="AD4827">
        <v>10</v>
      </c>
      <c r="AE4827">
        <v>0</v>
      </c>
      <c r="AF4827">
        <v>0</v>
      </c>
      <c r="AG4827">
        <v>1</v>
      </c>
      <c r="AH4827">
        <v>63</v>
      </c>
      <c r="AI4827">
        <v>7</v>
      </c>
      <c r="AJ4827">
        <v>11</v>
      </c>
      <c r="AK4827">
        <v>1</v>
      </c>
      <c r="AL4827">
        <v>2</v>
      </c>
      <c r="AM4827">
        <v>2</v>
      </c>
    </row>
    <row r="4828" spans="1:39">
      <c r="A4828">
        <v>16</v>
      </c>
      <c r="B4828">
        <v>262</v>
      </c>
      <c r="C4828">
        <v>2022</v>
      </c>
      <c r="D4828">
        <v>10</v>
      </c>
      <c r="E4828">
        <v>99</v>
      </c>
      <c r="F4828">
        <v>171</v>
      </c>
      <c r="G4828">
        <v>99</v>
      </c>
      <c r="H4828">
        <v>99</v>
      </c>
      <c r="I4828">
        <v>99</v>
      </c>
      <c r="J4828">
        <v>111</v>
      </c>
      <c r="M4828">
        <v>99</v>
      </c>
      <c r="N4828">
        <v>99</v>
      </c>
      <c r="O4828">
        <v>99</v>
      </c>
      <c r="P4828">
        <v>99</v>
      </c>
      <c r="Q4828">
        <v>66</v>
      </c>
      <c r="R4828">
        <v>526</v>
      </c>
      <c r="S4828">
        <v>526</v>
      </c>
      <c r="T4828">
        <v>20.107033639143729</v>
      </c>
      <c r="U4828">
        <v>19.999799663875077</v>
      </c>
      <c r="V4828">
        <v>15.129277566539921</v>
      </c>
      <c r="W4828">
        <v>59.264258555133054</v>
      </c>
      <c r="X4828">
        <v>168.61367091110563</v>
      </c>
      <c r="Y4828">
        <v>155.63041825095067</v>
      </c>
      <c r="Z4828">
        <v>155.63041825095067</v>
      </c>
      <c r="AA4828">
        <v>29.563454127979</v>
      </c>
      <c r="AB4828">
        <v>4.5250187615594237</v>
      </c>
      <c r="AC4828">
        <v>-42.298745294292956</v>
      </c>
      <c r="AD4828">
        <v>19</v>
      </c>
      <c r="AE4828">
        <v>0</v>
      </c>
      <c r="AF4828">
        <v>0</v>
      </c>
      <c r="AG4828">
        <v>2</v>
      </c>
      <c r="AH4828">
        <v>62</v>
      </c>
      <c r="AI4828">
        <v>8</v>
      </c>
      <c r="AJ4828">
        <v>26</v>
      </c>
      <c r="AK4828">
        <v>4</v>
      </c>
      <c r="AL4828">
        <v>4</v>
      </c>
      <c r="AM4828">
        <v>1</v>
      </c>
    </row>
    <row r="4829" spans="1:39">
      <c r="A4829">
        <v>16</v>
      </c>
      <c r="B4829">
        <v>263</v>
      </c>
      <c r="C4829">
        <v>2022</v>
      </c>
      <c r="D4829">
        <v>11</v>
      </c>
      <c r="E4829">
        <v>99</v>
      </c>
      <c r="F4829">
        <v>171</v>
      </c>
      <c r="G4829">
        <v>99</v>
      </c>
      <c r="H4829">
        <v>99</v>
      </c>
      <c r="I4829">
        <v>99</v>
      </c>
      <c r="J4829">
        <v>111</v>
      </c>
      <c r="M4829">
        <v>99</v>
      </c>
      <c r="N4829">
        <v>99</v>
      </c>
      <c r="O4829">
        <v>99</v>
      </c>
      <c r="P4829">
        <v>99</v>
      </c>
      <c r="Q4829">
        <v>63</v>
      </c>
      <c r="R4829">
        <v>427</v>
      </c>
      <c r="S4829">
        <v>427</v>
      </c>
      <c r="T4829">
        <v>15.867707172055002</v>
      </c>
      <c r="U4829">
        <v>15.975092849746762</v>
      </c>
      <c r="V4829">
        <v>15.236533957845436</v>
      </c>
      <c r="W4829">
        <v>59.416861826697904</v>
      </c>
      <c r="X4829">
        <v>169.97038980414649</v>
      </c>
      <c r="Y4829">
        <v>156.88266978922721</v>
      </c>
      <c r="Z4829">
        <v>156.88266978922721</v>
      </c>
      <c r="AA4829">
        <v>29.564499082293835</v>
      </c>
      <c r="AB4829">
        <v>4.1527617273947612</v>
      </c>
      <c r="AC4829">
        <v>-41.863172387178054</v>
      </c>
      <c r="AD4829">
        <v>10</v>
      </c>
      <c r="AE4829">
        <v>0</v>
      </c>
      <c r="AF4829">
        <v>0</v>
      </c>
      <c r="AG4829">
        <v>2</v>
      </c>
      <c r="AH4829">
        <v>47</v>
      </c>
      <c r="AI4829">
        <v>6</v>
      </c>
      <c r="AJ4829">
        <v>29</v>
      </c>
      <c r="AK4829">
        <v>1</v>
      </c>
      <c r="AL4829">
        <v>4</v>
      </c>
      <c r="AM4829">
        <v>2</v>
      </c>
    </row>
    <row r="4830" spans="1:39">
      <c r="A4830">
        <v>16</v>
      </c>
      <c r="B4830">
        <v>264</v>
      </c>
      <c r="C4830">
        <v>2022</v>
      </c>
      <c r="D4830">
        <v>12</v>
      </c>
      <c r="E4830">
        <v>99</v>
      </c>
      <c r="F4830">
        <v>171</v>
      </c>
      <c r="G4830">
        <v>99</v>
      </c>
      <c r="H4830">
        <v>99</v>
      </c>
      <c r="I4830">
        <v>99</v>
      </c>
      <c r="J4830">
        <v>111</v>
      </c>
      <c r="M4830">
        <v>99</v>
      </c>
      <c r="N4830">
        <v>99</v>
      </c>
      <c r="O4830">
        <v>99</v>
      </c>
      <c r="P4830">
        <v>99</v>
      </c>
      <c r="Q4830">
        <v>65</v>
      </c>
      <c r="R4830">
        <v>556</v>
      </c>
      <c r="S4830">
        <v>556</v>
      </c>
      <c r="T4830">
        <v>20.028818443804031</v>
      </c>
      <c r="U4830">
        <v>19.946002022223794</v>
      </c>
      <c r="V4830">
        <v>15.332733812949645</v>
      </c>
      <c r="W4830">
        <v>59.627697841726608</v>
      </c>
      <c r="X4830">
        <v>165.5214073594862</v>
      </c>
      <c r="Y4830">
        <v>152.77625899280565</v>
      </c>
      <c r="Z4830">
        <v>152.77625899280565</v>
      </c>
      <c r="AA4830">
        <v>28.275259497906511</v>
      </c>
      <c r="AB4830">
        <v>4.003580558699289</v>
      </c>
      <c r="AC4830">
        <v>-38.93062041154456</v>
      </c>
      <c r="AD4830">
        <v>8</v>
      </c>
      <c r="AE4830">
        <v>0</v>
      </c>
      <c r="AF4830">
        <v>0</v>
      </c>
      <c r="AG4830">
        <v>3</v>
      </c>
      <c r="AH4830">
        <v>73</v>
      </c>
      <c r="AI4830">
        <v>1</v>
      </c>
      <c r="AJ4830">
        <v>21</v>
      </c>
      <c r="AK4830">
        <v>2</v>
      </c>
      <c r="AL4830">
        <v>4</v>
      </c>
      <c r="AM4830">
        <v>3</v>
      </c>
    </row>
    <row r="4831" spans="1:39">
      <c r="A4831">
        <v>16</v>
      </c>
      <c r="B4831">
        <v>265</v>
      </c>
      <c r="C4831">
        <v>2022</v>
      </c>
      <c r="D4831">
        <v>1</v>
      </c>
      <c r="E4831">
        <v>99</v>
      </c>
      <c r="F4831">
        <v>171</v>
      </c>
      <c r="G4831">
        <v>99</v>
      </c>
      <c r="H4831">
        <v>99</v>
      </c>
      <c r="I4831">
        <v>99</v>
      </c>
      <c r="J4831">
        <v>113</v>
      </c>
      <c r="M4831">
        <v>99</v>
      </c>
      <c r="N4831">
        <v>99</v>
      </c>
      <c r="O4831">
        <v>99</v>
      </c>
      <c r="P4831">
        <v>99</v>
      </c>
      <c r="R4831">
        <v>0</v>
      </c>
    </row>
    <row r="4832" spans="1:39">
      <c r="A4832">
        <v>16</v>
      </c>
      <c r="B4832">
        <v>266</v>
      </c>
      <c r="C4832">
        <v>2022</v>
      </c>
      <c r="D4832">
        <v>2</v>
      </c>
      <c r="E4832">
        <v>99</v>
      </c>
      <c r="F4832">
        <v>171</v>
      </c>
      <c r="G4832">
        <v>99</v>
      </c>
      <c r="H4832">
        <v>99</v>
      </c>
      <c r="I4832">
        <v>99</v>
      </c>
      <c r="J4832">
        <v>113</v>
      </c>
      <c r="M4832">
        <v>99</v>
      </c>
      <c r="N4832">
        <v>99</v>
      </c>
      <c r="O4832">
        <v>99</v>
      </c>
      <c r="P4832">
        <v>99</v>
      </c>
      <c r="R4832">
        <v>0</v>
      </c>
    </row>
    <row r="4833" spans="1:39">
      <c r="A4833">
        <v>16</v>
      </c>
      <c r="B4833">
        <v>267</v>
      </c>
      <c r="C4833">
        <v>2022</v>
      </c>
      <c r="D4833">
        <v>3</v>
      </c>
      <c r="E4833">
        <v>99</v>
      </c>
      <c r="F4833">
        <v>171</v>
      </c>
      <c r="G4833">
        <v>99</v>
      </c>
      <c r="H4833">
        <v>99</v>
      </c>
      <c r="I4833">
        <v>99</v>
      </c>
      <c r="J4833">
        <v>113</v>
      </c>
      <c r="M4833">
        <v>99</v>
      </c>
      <c r="N4833">
        <v>99</v>
      </c>
      <c r="O4833">
        <v>99</v>
      </c>
      <c r="P4833">
        <v>99</v>
      </c>
      <c r="R4833">
        <v>0</v>
      </c>
    </row>
    <row r="4834" spans="1:39">
      <c r="A4834">
        <v>16</v>
      </c>
      <c r="B4834">
        <v>268</v>
      </c>
      <c r="C4834">
        <v>2022</v>
      </c>
      <c r="D4834">
        <v>4</v>
      </c>
      <c r="E4834">
        <v>99</v>
      </c>
      <c r="F4834">
        <v>171</v>
      </c>
      <c r="G4834">
        <v>99</v>
      </c>
      <c r="H4834">
        <v>99</v>
      </c>
      <c r="I4834">
        <v>99</v>
      </c>
      <c r="J4834">
        <v>113</v>
      </c>
      <c r="M4834">
        <v>99</v>
      </c>
      <c r="N4834">
        <v>99</v>
      </c>
      <c r="O4834">
        <v>99</v>
      </c>
      <c r="P4834">
        <v>99</v>
      </c>
      <c r="R4834">
        <v>0</v>
      </c>
    </row>
    <row r="4835" spans="1:39">
      <c r="A4835">
        <v>16</v>
      </c>
      <c r="B4835">
        <v>269</v>
      </c>
      <c r="C4835">
        <v>2022</v>
      </c>
      <c r="D4835">
        <v>5</v>
      </c>
      <c r="E4835">
        <v>99</v>
      </c>
      <c r="F4835">
        <v>171</v>
      </c>
      <c r="G4835">
        <v>99</v>
      </c>
      <c r="H4835">
        <v>99</v>
      </c>
      <c r="I4835">
        <v>99</v>
      </c>
      <c r="J4835">
        <v>113</v>
      </c>
      <c r="M4835">
        <v>99</v>
      </c>
      <c r="N4835">
        <v>99</v>
      </c>
      <c r="O4835">
        <v>99</v>
      </c>
      <c r="P4835">
        <v>99</v>
      </c>
      <c r="R4835">
        <v>0</v>
      </c>
    </row>
    <row r="4836" spans="1:39">
      <c r="A4836">
        <v>16</v>
      </c>
      <c r="B4836">
        <v>270</v>
      </c>
      <c r="C4836">
        <v>2022</v>
      </c>
      <c r="D4836">
        <v>6</v>
      </c>
      <c r="E4836">
        <v>99</v>
      </c>
      <c r="F4836">
        <v>171</v>
      </c>
      <c r="G4836">
        <v>99</v>
      </c>
      <c r="H4836">
        <v>99</v>
      </c>
      <c r="I4836">
        <v>99</v>
      </c>
      <c r="J4836">
        <v>113</v>
      </c>
      <c r="M4836">
        <v>99</v>
      </c>
      <c r="N4836">
        <v>99</v>
      </c>
      <c r="O4836">
        <v>99</v>
      </c>
      <c r="P4836">
        <v>99</v>
      </c>
      <c r="R4836">
        <v>0</v>
      </c>
    </row>
    <row r="4837" spans="1:39">
      <c r="A4837">
        <v>16</v>
      </c>
      <c r="B4837">
        <v>271</v>
      </c>
      <c r="C4837">
        <v>2022</v>
      </c>
      <c r="D4837">
        <v>7</v>
      </c>
      <c r="E4837">
        <v>99</v>
      </c>
      <c r="F4837">
        <v>171</v>
      </c>
      <c r="G4837">
        <v>99</v>
      </c>
      <c r="H4837">
        <v>99</v>
      </c>
      <c r="I4837">
        <v>99</v>
      </c>
      <c r="J4837">
        <v>113</v>
      </c>
      <c r="M4837">
        <v>99</v>
      </c>
      <c r="N4837">
        <v>99</v>
      </c>
      <c r="O4837">
        <v>99</v>
      </c>
      <c r="P4837">
        <v>99</v>
      </c>
      <c r="R4837">
        <v>0</v>
      </c>
    </row>
    <row r="4838" spans="1:39">
      <c r="A4838">
        <v>16</v>
      </c>
      <c r="B4838">
        <v>272</v>
      </c>
      <c r="C4838">
        <v>2022</v>
      </c>
      <c r="D4838">
        <v>8</v>
      </c>
      <c r="E4838">
        <v>99</v>
      </c>
      <c r="F4838">
        <v>171</v>
      </c>
      <c r="G4838">
        <v>99</v>
      </c>
      <c r="H4838">
        <v>99</v>
      </c>
      <c r="I4838">
        <v>99</v>
      </c>
      <c r="J4838">
        <v>113</v>
      </c>
      <c r="M4838">
        <v>99</v>
      </c>
      <c r="N4838">
        <v>99</v>
      </c>
      <c r="O4838">
        <v>99</v>
      </c>
      <c r="P4838">
        <v>99</v>
      </c>
      <c r="R4838">
        <v>0</v>
      </c>
    </row>
    <row r="4839" spans="1:39">
      <c r="A4839">
        <v>16</v>
      </c>
      <c r="B4839">
        <v>273</v>
      </c>
      <c r="C4839">
        <v>2022</v>
      </c>
      <c r="D4839">
        <v>9</v>
      </c>
      <c r="E4839">
        <v>99</v>
      </c>
      <c r="F4839">
        <v>171</v>
      </c>
      <c r="G4839">
        <v>99</v>
      </c>
      <c r="H4839">
        <v>99</v>
      </c>
      <c r="I4839">
        <v>99</v>
      </c>
      <c r="J4839">
        <v>113</v>
      </c>
      <c r="M4839">
        <v>99</v>
      </c>
      <c r="N4839">
        <v>99</v>
      </c>
      <c r="O4839">
        <v>99</v>
      </c>
      <c r="P4839">
        <v>99</v>
      </c>
      <c r="R4839">
        <v>0</v>
      </c>
    </row>
    <row r="4840" spans="1:39">
      <c r="A4840">
        <v>16</v>
      </c>
      <c r="B4840">
        <v>274</v>
      </c>
      <c r="C4840">
        <v>2022</v>
      </c>
      <c r="D4840">
        <v>10</v>
      </c>
      <c r="E4840">
        <v>99</v>
      </c>
      <c r="F4840">
        <v>171</v>
      </c>
      <c r="G4840">
        <v>99</v>
      </c>
      <c r="H4840">
        <v>99</v>
      </c>
      <c r="I4840">
        <v>99</v>
      </c>
      <c r="J4840">
        <v>113</v>
      </c>
      <c r="M4840">
        <v>99</v>
      </c>
      <c r="N4840">
        <v>99</v>
      </c>
      <c r="O4840">
        <v>99</v>
      </c>
      <c r="P4840">
        <v>99</v>
      </c>
      <c r="R4840">
        <v>0</v>
      </c>
    </row>
    <row r="4841" spans="1:39">
      <c r="A4841">
        <v>16</v>
      </c>
      <c r="B4841">
        <v>275</v>
      </c>
      <c r="C4841">
        <v>2022</v>
      </c>
      <c r="D4841">
        <v>11</v>
      </c>
      <c r="E4841">
        <v>99</v>
      </c>
      <c r="F4841">
        <v>171</v>
      </c>
      <c r="G4841">
        <v>99</v>
      </c>
      <c r="H4841">
        <v>99</v>
      </c>
      <c r="I4841">
        <v>99</v>
      </c>
      <c r="J4841">
        <v>113</v>
      </c>
      <c r="M4841">
        <v>99</v>
      </c>
      <c r="N4841">
        <v>99</v>
      </c>
      <c r="O4841">
        <v>99</v>
      </c>
      <c r="P4841">
        <v>99</v>
      </c>
      <c r="R4841">
        <v>0</v>
      </c>
    </row>
    <row r="4842" spans="1:39">
      <c r="A4842">
        <v>16</v>
      </c>
      <c r="B4842">
        <v>276</v>
      </c>
      <c r="C4842">
        <v>2022</v>
      </c>
      <c r="D4842">
        <v>12</v>
      </c>
      <c r="E4842">
        <v>99</v>
      </c>
      <c r="F4842">
        <v>171</v>
      </c>
      <c r="G4842">
        <v>99</v>
      </c>
      <c r="H4842">
        <v>99</v>
      </c>
      <c r="I4842">
        <v>99</v>
      </c>
      <c r="J4842">
        <v>113</v>
      </c>
      <c r="M4842">
        <v>99</v>
      </c>
      <c r="N4842">
        <v>99</v>
      </c>
      <c r="O4842">
        <v>99</v>
      </c>
      <c r="P4842">
        <v>99</v>
      </c>
      <c r="R4842">
        <v>0</v>
      </c>
    </row>
    <row r="4843" spans="1:39">
      <c r="A4843">
        <v>16</v>
      </c>
      <c r="B4843">
        <v>277</v>
      </c>
      <c r="C4843">
        <v>2022</v>
      </c>
      <c r="D4843">
        <v>1</v>
      </c>
      <c r="E4843">
        <v>99</v>
      </c>
      <c r="F4843">
        <v>171</v>
      </c>
      <c r="G4843">
        <v>99</v>
      </c>
      <c r="H4843">
        <v>99</v>
      </c>
      <c r="I4843">
        <v>99</v>
      </c>
      <c r="J4843">
        <v>116</v>
      </c>
      <c r="M4843">
        <v>99</v>
      </c>
      <c r="N4843">
        <v>99</v>
      </c>
      <c r="O4843">
        <v>99</v>
      </c>
      <c r="P4843">
        <v>99</v>
      </c>
      <c r="Q4843">
        <v>15</v>
      </c>
      <c r="R4843">
        <v>180</v>
      </c>
      <c r="S4843">
        <v>180</v>
      </c>
      <c r="T4843">
        <v>6.243496357960459</v>
      </c>
      <c r="U4843">
        <v>6.1983299923906836</v>
      </c>
      <c r="V4843">
        <v>15.65</v>
      </c>
      <c r="W4843">
        <v>60.08333333333335</v>
      </c>
      <c r="X4843">
        <v>165.46882147586371</v>
      </c>
      <c r="Y4843">
        <v>152.72772222222221</v>
      </c>
      <c r="Z4843">
        <v>152.72772222222221</v>
      </c>
      <c r="AA4843">
        <v>27.118313611747062</v>
      </c>
      <c r="AB4843">
        <v>3.4846887315160462</v>
      </c>
      <c r="AC4843">
        <v>-38.177440747773979</v>
      </c>
      <c r="AD4843">
        <v>2</v>
      </c>
      <c r="AE4843">
        <v>0</v>
      </c>
      <c r="AF4843">
        <v>0</v>
      </c>
      <c r="AG4843">
        <v>1</v>
      </c>
      <c r="AH4843">
        <v>16</v>
      </c>
      <c r="AI4843">
        <v>4</v>
      </c>
      <c r="AJ4843">
        <v>2</v>
      </c>
      <c r="AK4843">
        <v>1</v>
      </c>
      <c r="AL4843">
        <v>1</v>
      </c>
      <c r="AM4843">
        <v>0</v>
      </c>
    </row>
    <row r="4844" spans="1:39">
      <c r="A4844">
        <v>16</v>
      </c>
      <c r="B4844">
        <v>278</v>
      </c>
      <c r="C4844">
        <v>2022</v>
      </c>
      <c r="D4844">
        <v>2</v>
      </c>
      <c r="E4844">
        <v>99</v>
      </c>
      <c r="F4844">
        <v>171</v>
      </c>
      <c r="G4844">
        <v>99</v>
      </c>
      <c r="H4844">
        <v>99</v>
      </c>
      <c r="I4844">
        <v>99</v>
      </c>
      <c r="J4844">
        <v>116</v>
      </c>
      <c r="M4844">
        <v>99</v>
      </c>
      <c r="N4844">
        <v>99</v>
      </c>
      <c r="O4844">
        <v>99</v>
      </c>
      <c r="P4844">
        <v>99</v>
      </c>
      <c r="Q4844">
        <v>17</v>
      </c>
      <c r="R4844">
        <v>171</v>
      </c>
      <c r="S4844">
        <v>171</v>
      </c>
      <c r="T4844">
        <v>7.6033792796798574</v>
      </c>
      <c r="U4844">
        <v>7.2902347826933278</v>
      </c>
      <c r="V4844">
        <v>15.54385964912281</v>
      </c>
      <c r="W4844">
        <v>59.98245614035087</v>
      </c>
      <c r="X4844">
        <v>161.35662377322859</v>
      </c>
      <c r="Y4844">
        <v>148.93216374269005</v>
      </c>
      <c r="Z4844">
        <v>148.93216374269005</v>
      </c>
      <c r="AA4844">
        <v>28.960825839915316</v>
      </c>
      <c r="AB4844">
        <v>4.0659385085954147</v>
      </c>
      <c r="AC4844">
        <v>-29.78584281319463</v>
      </c>
      <c r="AD4844">
        <v>4</v>
      </c>
      <c r="AE4844">
        <v>0</v>
      </c>
      <c r="AF4844">
        <v>0</v>
      </c>
      <c r="AG4844">
        <v>0</v>
      </c>
      <c r="AH4844">
        <v>15</v>
      </c>
      <c r="AI4844">
        <v>0</v>
      </c>
      <c r="AJ4844">
        <v>0</v>
      </c>
      <c r="AK4844">
        <v>2</v>
      </c>
      <c r="AL4844">
        <v>0</v>
      </c>
      <c r="AM4844">
        <v>2</v>
      </c>
    </row>
    <row r="4845" spans="1:39">
      <c r="A4845">
        <v>16</v>
      </c>
      <c r="B4845">
        <v>279</v>
      </c>
      <c r="C4845">
        <v>2022</v>
      </c>
      <c r="D4845">
        <v>3</v>
      </c>
      <c r="E4845">
        <v>99</v>
      </c>
      <c r="F4845">
        <v>171</v>
      </c>
      <c r="G4845">
        <v>99</v>
      </c>
      <c r="H4845">
        <v>99</v>
      </c>
      <c r="I4845">
        <v>99</v>
      </c>
      <c r="J4845">
        <v>116</v>
      </c>
      <c r="M4845">
        <v>99</v>
      </c>
      <c r="N4845">
        <v>99</v>
      </c>
      <c r="O4845">
        <v>99</v>
      </c>
      <c r="P4845">
        <v>99</v>
      </c>
      <c r="Q4845">
        <v>11</v>
      </c>
      <c r="R4845">
        <v>172</v>
      </c>
      <c r="S4845">
        <v>172</v>
      </c>
      <c r="T4845">
        <v>6.7556952081696782</v>
      </c>
      <c r="U4845">
        <v>6.4676815755923132</v>
      </c>
      <c r="V4845">
        <v>15.517441860465114</v>
      </c>
      <c r="W4845">
        <v>59.755813953488357</v>
      </c>
      <c r="X4845">
        <v>162.07450427070469</v>
      </c>
      <c r="Y4845">
        <v>149.59476744186037</v>
      </c>
      <c r="Z4845">
        <v>149.59476744186037</v>
      </c>
      <c r="AA4845">
        <v>26.909487097976207</v>
      </c>
      <c r="AB4845">
        <v>3.5972730192034552</v>
      </c>
      <c r="AC4845">
        <v>-29.712907929676646</v>
      </c>
      <c r="AD4845">
        <v>7</v>
      </c>
      <c r="AE4845">
        <v>0</v>
      </c>
      <c r="AF4845">
        <v>0</v>
      </c>
      <c r="AG4845">
        <v>0</v>
      </c>
      <c r="AH4845">
        <v>21</v>
      </c>
      <c r="AI4845">
        <v>1</v>
      </c>
      <c r="AJ4845">
        <v>1</v>
      </c>
      <c r="AK4845">
        <v>3</v>
      </c>
      <c r="AL4845">
        <v>3</v>
      </c>
      <c r="AM4845">
        <v>0</v>
      </c>
    </row>
    <row r="4846" spans="1:39">
      <c r="A4846">
        <v>16</v>
      </c>
      <c r="B4846">
        <v>280</v>
      </c>
      <c r="C4846">
        <v>2022</v>
      </c>
      <c r="D4846">
        <v>4</v>
      </c>
      <c r="E4846">
        <v>99</v>
      </c>
      <c r="F4846">
        <v>171</v>
      </c>
      <c r="G4846">
        <v>99</v>
      </c>
      <c r="H4846">
        <v>99</v>
      </c>
      <c r="I4846">
        <v>99</v>
      </c>
      <c r="J4846">
        <v>116</v>
      </c>
      <c r="M4846">
        <v>99</v>
      </c>
      <c r="N4846">
        <v>99</v>
      </c>
      <c r="O4846">
        <v>99</v>
      </c>
      <c r="P4846">
        <v>99</v>
      </c>
      <c r="Q4846">
        <v>15</v>
      </c>
      <c r="R4846">
        <v>143</v>
      </c>
      <c r="S4846">
        <v>143</v>
      </c>
      <c r="T4846">
        <v>6.2691801841297679</v>
      </c>
      <c r="U4846">
        <v>6.111924454288892</v>
      </c>
      <c r="V4846">
        <v>15.51048951048951</v>
      </c>
      <c r="W4846">
        <v>60.069930069930088</v>
      </c>
      <c r="X4846">
        <v>162.29155459924684</v>
      </c>
      <c r="Y4846">
        <v>149.79510489510491</v>
      </c>
      <c r="Z4846">
        <v>149.79510489510491</v>
      </c>
      <c r="AA4846">
        <v>25.05473819675392</v>
      </c>
      <c r="AB4846">
        <v>4.0411352515084698</v>
      </c>
      <c r="AC4846">
        <v>-45.808361807284918</v>
      </c>
      <c r="AD4846">
        <v>4</v>
      </c>
      <c r="AE4846">
        <v>0</v>
      </c>
      <c r="AF4846">
        <v>0</v>
      </c>
      <c r="AG4846">
        <v>0</v>
      </c>
      <c r="AH4846">
        <v>9</v>
      </c>
      <c r="AI4846">
        <v>0</v>
      </c>
      <c r="AJ4846">
        <v>0</v>
      </c>
      <c r="AK4846">
        <v>1</v>
      </c>
      <c r="AL4846">
        <v>1</v>
      </c>
      <c r="AM4846">
        <v>0</v>
      </c>
    </row>
    <row r="4847" spans="1:39">
      <c r="A4847">
        <v>16</v>
      </c>
      <c r="B4847">
        <v>281</v>
      </c>
      <c r="C4847">
        <v>2022</v>
      </c>
      <c r="D4847">
        <v>5</v>
      </c>
      <c r="E4847">
        <v>99</v>
      </c>
      <c r="F4847">
        <v>171</v>
      </c>
      <c r="G4847">
        <v>99</v>
      </c>
      <c r="H4847">
        <v>99</v>
      </c>
      <c r="I4847">
        <v>99</v>
      </c>
      <c r="J4847">
        <v>116</v>
      </c>
      <c r="M4847">
        <v>99</v>
      </c>
      <c r="N4847">
        <v>99</v>
      </c>
      <c r="O4847">
        <v>99</v>
      </c>
      <c r="P4847">
        <v>99</v>
      </c>
      <c r="Q4847">
        <v>21</v>
      </c>
      <c r="R4847">
        <v>341</v>
      </c>
      <c r="S4847">
        <v>341</v>
      </c>
      <c r="T4847">
        <v>11.718213058419241</v>
      </c>
      <c r="U4847">
        <v>11.931069246074037</v>
      </c>
      <c r="V4847">
        <v>14.615835777126099</v>
      </c>
      <c r="W4847">
        <v>58.313782991202352</v>
      </c>
      <c r="X4847">
        <v>170.71038911111603</v>
      </c>
      <c r="Y4847">
        <v>157.56568914956003</v>
      </c>
      <c r="Z4847">
        <v>157.56568914956003</v>
      </c>
      <c r="AA4847">
        <v>29.869167724207319</v>
      </c>
      <c r="AB4847">
        <v>4.5344640566833405</v>
      </c>
      <c r="AC4847">
        <v>-36.19060710829325</v>
      </c>
      <c r="AD4847">
        <v>4</v>
      </c>
      <c r="AE4847">
        <v>0</v>
      </c>
      <c r="AF4847">
        <v>0</v>
      </c>
      <c r="AG4847">
        <v>0</v>
      </c>
      <c r="AH4847">
        <v>9</v>
      </c>
      <c r="AI4847">
        <v>0</v>
      </c>
      <c r="AJ4847">
        <v>1</v>
      </c>
      <c r="AK4847">
        <v>0</v>
      </c>
      <c r="AL4847">
        <v>3</v>
      </c>
      <c r="AM4847">
        <v>0</v>
      </c>
    </row>
    <row r="4848" spans="1:39">
      <c r="A4848">
        <v>16</v>
      </c>
      <c r="B4848">
        <v>282</v>
      </c>
      <c r="C4848">
        <v>2022</v>
      </c>
      <c r="D4848">
        <v>6</v>
      </c>
      <c r="E4848">
        <v>99</v>
      </c>
      <c r="F4848">
        <v>171</v>
      </c>
      <c r="G4848">
        <v>99</v>
      </c>
      <c r="H4848">
        <v>99</v>
      </c>
      <c r="I4848">
        <v>99</v>
      </c>
      <c r="J4848">
        <v>116</v>
      </c>
      <c r="M4848">
        <v>99</v>
      </c>
      <c r="N4848">
        <v>99</v>
      </c>
      <c r="O4848">
        <v>99</v>
      </c>
      <c r="P4848">
        <v>99</v>
      </c>
      <c r="Q4848">
        <v>11</v>
      </c>
      <c r="R4848">
        <v>122</v>
      </c>
      <c r="S4848">
        <v>122</v>
      </c>
      <c r="T4848">
        <v>4.0884718498659529</v>
      </c>
      <c r="U4848">
        <v>3.9726469311083799</v>
      </c>
      <c r="V4848">
        <v>15.57377049180328</v>
      </c>
      <c r="W4848">
        <v>60.07377049180328</v>
      </c>
      <c r="X4848">
        <v>160.5402909258832</v>
      </c>
      <c r="Y4848">
        <v>148.17868852459011</v>
      </c>
      <c r="Z4848">
        <v>148.17868852459011</v>
      </c>
      <c r="AA4848">
        <v>25.271837593044673</v>
      </c>
      <c r="AB4848">
        <v>4.3271313951924446</v>
      </c>
      <c r="AC4848">
        <v>-45.344365991878703</v>
      </c>
      <c r="AD4848">
        <v>3</v>
      </c>
      <c r="AE4848">
        <v>0</v>
      </c>
      <c r="AF4848">
        <v>0</v>
      </c>
      <c r="AG4848">
        <v>0</v>
      </c>
      <c r="AH4848">
        <v>18</v>
      </c>
      <c r="AI4848">
        <v>0</v>
      </c>
      <c r="AJ4848">
        <v>2</v>
      </c>
      <c r="AK4848">
        <v>0</v>
      </c>
      <c r="AL4848">
        <v>4</v>
      </c>
      <c r="AM4848">
        <v>1</v>
      </c>
    </row>
    <row r="4849" spans="1:39">
      <c r="A4849">
        <v>16</v>
      </c>
      <c r="B4849">
        <v>283</v>
      </c>
      <c r="C4849">
        <v>2022</v>
      </c>
      <c r="D4849">
        <v>7</v>
      </c>
      <c r="E4849">
        <v>99</v>
      </c>
      <c r="F4849">
        <v>171</v>
      </c>
      <c r="G4849">
        <v>99</v>
      </c>
      <c r="H4849">
        <v>99</v>
      </c>
      <c r="I4849">
        <v>99</v>
      </c>
      <c r="J4849">
        <v>116</v>
      </c>
      <c r="M4849">
        <v>99</v>
      </c>
      <c r="N4849">
        <v>99</v>
      </c>
      <c r="O4849">
        <v>99</v>
      </c>
      <c r="P4849">
        <v>99</v>
      </c>
      <c r="Q4849">
        <v>8</v>
      </c>
      <c r="R4849">
        <v>71</v>
      </c>
      <c r="S4849">
        <v>71</v>
      </c>
      <c r="T4849">
        <v>2.968227424749164</v>
      </c>
      <c r="U4849">
        <v>2.9385628559611252</v>
      </c>
      <c r="V4849">
        <v>14.92957746478873</v>
      </c>
      <c r="W4849">
        <v>59.380281690140862</v>
      </c>
      <c r="X4849">
        <v>165.00694306685185</v>
      </c>
      <c r="Y4849">
        <v>152.30140845070423</v>
      </c>
      <c r="Z4849">
        <v>152.30140845070423</v>
      </c>
      <c r="AA4849">
        <v>28.570375147071903</v>
      </c>
      <c r="AB4849">
        <v>4.7214410463811989</v>
      </c>
      <c r="AC4849">
        <v>-46.977522230458611</v>
      </c>
      <c r="AD4849">
        <v>2</v>
      </c>
      <c r="AE4849">
        <v>0</v>
      </c>
      <c r="AF4849">
        <v>0</v>
      </c>
      <c r="AG4849">
        <v>0</v>
      </c>
      <c r="AH4849">
        <v>7</v>
      </c>
      <c r="AI4849">
        <v>0</v>
      </c>
      <c r="AJ4849">
        <v>0</v>
      </c>
      <c r="AK4849">
        <v>0</v>
      </c>
      <c r="AL4849">
        <v>1</v>
      </c>
      <c r="AM4849">
        <v>0</v>
      </c>
    </row>
    <row r="4850" spans="1:39">
      <c r="A4850">
        <v>16</v>
      </c>
      <c r="B4850">
        <v>284</v>
      </c>
      <c r="C4850">
        <v>2022</v>
      </c>
      <c r="D4850">
        <v>8</v>
      </c>
      <c r="E4850">
        <v>99</v>
      </c>
      <c r="F4850">
        <v>171</v>
      </c>
      <c r="G4850">
        <v>99</v>
      </c>
      <c r="H4850">
        <v>99</v>
      </c>
      <c r="I4850">
        <v>99</v>
      </c>
      <c r="J4850">
        <v>116</v>
      </c>
      <c r="M4850">
        <v>99</v>
      </c>
      <c r="N4850">
        <v>99</v>
      </c>
      <c r="O4850">
        <v>99</v>
      </c>
      <c r="P4850">
        <v>99</v>
      </c>
      <c r="Q4850">
        <v>14</v>
      </c>
      <c r="R4850">
        <v>119</v>
      </c>
      <c r="S4850">
        <v>119</v>
      </c>
      <c r="T4850">
        <v>4.9500831946755408</v>
      </c>
      <c r="U4850">
        <v>4.6593070315989964</v>
      </c>
      <c r="V4850">
        <v>15.815126050420163</v>
      </c>
      <c r="W4850">
        <v>60.478991596638679</v>
      </c>
      <c r="X4850">
        <v>158.5840836876462</v>
      </c>
      <c r="Y4850">
        <v>146.37310924369737</v>
      </c>
      <c r="Z4850">
        <v>146.37310924369737</v>
      </c>
      <c r="AA4850">
        <v>24.70566123493386</v>
      </c>
      <c r="AB4850">
        <v>3.8628781438910447</v>
      </c>
      <c r="AC4850">
        <v>-44.185728880096782</v>
      </c>
      <c r="AD4850">
        <v>5</v>
      </c>
      <c r="AE4850">
        <v>0</v>
      </c>
      <c r="AF4850">
        <v>0</v>
      </c>
      <c r="AG4850">
        <v>1</v>
      </c>
      <c r="AH4850">
        <v>18</v>
      </c>
      <c r="AI4850">
        <v>0</v>
      </c>
      <c r="AJ4850">
        <v>0</v>
      </c>
      <c r="AK4850">
        <v>0</v>
      </c>
      <c r="AL4850">
        <v>1</v>
      </c>
      <c r="AM4850">
        <v>0</v>
      </c>
    </row>
    <row r="4851" spans="1:39">
      <c r="A4851">
        <v>16</v>
      </c>
      <c r="B4851">
        <v>285</v>
      </c>
      <c r="C4851">
        <v>2022</v>
      </c>
      <c r="D4851">
        <v>9</v>
      </c>
      <c r="E4851">
        <v>99</v>
      </c>
      <c r="F4851">
        <v>171</v>
      </c>
      <c r="G4851">
        <v>99</v>
      </c>
      <c r="H4851">
        <v>99</v>
      </c>
      <c r="I4851">
        <v>99</v>
      </c>
      <c r="J4851">
        <v>116</v>
      </c>
      <c r="M4851">
        <v>99</v>
      </c>
      <c r="N4851">
        <v>99</v>
      </c>
      <c r="O4851">
        <v>99</v>
      </c>
      <c r="P4851">
        <v>99</v>
      </c>
      <c r="Q4851">
        <v>13</v>
      </c>
      <c r="R4851">
        <v>112</v>
      </c>
      <c r="S4851">
        <v>112</v>
      </c>
      <c r="T4851">
        <v>3.9548022598870047</v>
      </c>
      <c r="U4851">
        <v>3.9532839214163258</v>
      </c>
      <c r="V4851">
        <v>15.3125</v>
      </c>
      <c r="W4851">
        <v>59.633928571428562</v>
      </c>
      <c r="X4851">
        <v>165.81895217458597</v>
      </c>
      <c r="Y4851">
        <v>153.05089285714277</v>
      </c>
      <c r="Z4851">
        <v>153.05089285714277</v>
      </c>
      <c r="AA4851">
        <v>29.222077623457803</v>
      </c>
      <c r="AB4851">
        <v>3.5506426372919</v>
      </c>
      <c r="AC4851">
        <v>-46.002106391886912</v>
      </c>
      <c r="AD4851">
        <v>3</v>
      </c>
      <c r="AE4851">
        <v>0</v>
      </c>
      <c r="AF4851">
        <v>0</v>
      </c>
      <c r="AG4851">
        <v>0</v>
      </c>
      <c r="AH4851">
        <v>5</v>
      </c>
      <c r="AI4851">
        <v>2</v>
      </c>
      <c r="AJ4851">
        <v>1</v>
      </c>
      <c r="AK4851">
        <v>0</v>
      </c>
      <c r="AL4851">
        <v>2</v>
      </c>
      <c r="AM4851">
        <v>0</v>
      </c>
    </row>
    <row r="4852" spans="1:39">
      <c r="A4852">
        <v>16</v>
      </c>
      <c r="B4852">
        <v>286</v>
      </c>
      <c r="C4852">
        <v>2022</v>
      </c>
      <c r="D4852">
        <v>10</v>
      </c>
      <c r="E4852">
        <v>99</v>
      </c>
      <c r="F4852">
        <v>171</v>
      </c>
      <c r="G4852">
        <v>99</v>
      </c>
      <c r="H4852">
        <v>99</v>
      </c>
      <c r="I4852">
        <v>99</v>
      </c>
      <c r="J4852">
        <v>116</v>
      </c>
      <c r="M4852">
        <v>99</v>
      </c>
      <c r="N4852">
        <v>99</v>
      </c>
      <c r="O4852">
        <v>99</v>
      </c>
      <c r="P4852">
        <v>99</v>
      </c>
      <c r="Q4852">
        <v>14</v>
      </c>
      <c r="R4852">
        <v>117</v>
      </c>
      <c r="S4852">
        <v>117</v>
      </c>
      <c r="T4852">
        <v>4.4724770642201843</v>
      </c>
      <c r="U4852">
        <v>4.2704821088846359</v>
      </c>
      <c r="V4852">
        <v>15.487179487179493</v>
      </c>
      <c r="W4852">
        <v>59.863247863247857</v>
      </c>
      <c r="X4852">
        <v>161.8616366178664</v>
      </c>
      <c r="Y4852">
        <v>149.39829059829063</v>
      </c>
      <c r="Z4852">
        <v>149.39829059829063</v>
      </c>
      <c r="AA4852">
        <v>24.841703916764395</v>
      </c>
      <c r="AB4852">
        <v>3.7185282974918792</v>
      </c>
      <c r="AC4852">
        <v>-20.333667504840847</v>
      </c>
      <c r="AD4852">
        <v>4</v>
      </c>
      <c r="AE4852">
        <v>0</v>
      </c>
      <c r="AF4852">
        <v>0</v>
      </c>
      <c r="AG4852">
        <v>0</v>
      </c>
      <c r="AH4852">
        <v>9</v>
      </c>
      <c r="AI4852">
        <v>2</v>
      </c>
      <c r="AJ4852">
        <v>2</v>
      </c>
      <c r="AK4852">
        <v>0</v>
      </c>
      <c r="AL4852">
        <v>1</v>
      </c>
      <c r="AM4852">
        <v>0</v>
      </c>
    </row>
    <row r="4853" spans="1:39">
      <c r="A4853">
        <v>16</v>
      </c>
      <c r="B4853">
        <v>287</v>
      </c>
      <c r="C4853">
        <v>2022</v>
      </c>
      <c r="D4853">
        <v>11</v>
      </c>
      <c r="E4853">
        <v>99</v>
      </c>
      <c r="F4853">
        <v>171</v>
      </c>
      <c r="G4853">
        <v>99</v>
      </c>
      <c r="H4853">
        <v>99</v>
      </c>
      <c r="I4853">
        <v>99</v>
      </c>
      <c r="J4853">
        <v>116</v>
      </c>
      <c r="M4853">
        <v>99</v>
      </c>
      <c r="N4853">
        <v>99</v>
      </c>
      <c r="O4853">
        <v>99</v>
      </c>
      <c r="P4853">
        <v>99</v>
      </c>
      <c r="Q4853">
        <v>15</v>
      </c>
      <c r="R4853">
        <v>150</v>
      </c>
      <c r="S4853">
        <v>150</v>
      </c>
      <c r="T4853">
        <v>5.5741360089186172</v>
      </c>
      <c r="U4853">
        <v>5.3972089988538947</v>
      </c>
      <c r="V4853">
        <v>15.539999999999996</v>
      </c>
      <c r="W4853">
        <v>60.08</v>
      </c>
      <c r="X4853">
        <v>163.46912242686889</v>
      </c>
      <c r="Y4853">
        <v>150.88200000000001</v>
      </c>
      <c r="Z4853">
        <v>150.88200000000001</v>
      </c>
      <c r="AA4853">
        <v>29.055875068564127</v>
      </c>
      <c r="AB4853">
        <v>4.1992380261185778</v>
      </c>
      <c r="AC4853">
        <v>-25.67760206984844</v>
      </c>
      <c r="AD4853">
        <v>9</v>
      </c>
      <c r="AE4853">
        <v>0</v>
      </c>
      <c r="AF4853">
        <v>0</v>
      </c>
      <c r="AG4853">
        <v>0</v>
      </c>
      <c r="AH4853">
        <v>17</v>
      </c>
      <c r="AI4853">
        <v>3</v>
      </c>
      <c r="AJ4853">
        <v>3</v>
      </c>
      <c r="AK4853">
        <v>0</v>
      </c>
      <c r="AL4853">
        <v>4</v>
      </c>
      <c r="AM4853">
        <v>0</v>
      </c>
    </row>
    <row r="4854" spans="1:39">
      <c r="A4854">
        <v>16</v>
      </c>
      <c r="B4854">
        <v>288</v>
      </c>
      <c r="C4854">
        <v>2022</v>
      </c>
      <c r="D4854">
        <v>12</v>
      </c>
      <c r="E4854">
        <v>99</v>
      </c>
      <c r="F4854">
        <v>171</v>
      </c>
      <c r="G4854">
        <v>99</v>
      </c>
      <c r="H4854">
        <v>99</v>
      </c>
      <c r="I4854">
        <v>99</v>
      </c>
      <c r="J4854">
        <v>116</v>
      </c>
      <c r="M4854">
        <v>99</v>
      </c>
      <c r="N4854">
        <v>99</v>
      </c>
      <c r="O4854">
        <v>99</v>
      </c>
      <c r="P4854">
        <v>99</v>
      </c>
      <c r="Q4854">
        <v>11</v>
      </c>
      <c r="R4854">
        <v>99</v>
      </c>
      <c r="S4854">
        <v>99</v>
      </c>
      <c r="T4854">
        <v>3.56628242074928</v>
      </c>
      <c r="U4854">
        <v>3.2413110359599848</v>
      </c>
      <c r="V4854">
        <v>15.575757575757574</v>
      </c>
      <c r="W4854">
        <v>60.040404040404049</v>
      </c>
      <c r="X4854">
        <v>151.06317782374117</v>
      </c>
      <c r="Y4854">
        <v>139.43131313131309</v>
      </c>
      <c r="Z4854">
        <v>139.43131313131309</v>
      </c>
      <c r="AA4854">
        <v>25.175588009200723</v>
      </c>
      <c r="AB4854">
        <v>3.954077787535601</v>
      </c>
      <c r="AC4854">
        <v>-28.630169240067676</v>
      </c>
      <c r="AD4854">
        <v>4</v>
      </c>
      <c r="AE4854">
        <v>0</v>
      </c>
      <c r="AF4854">
        <v>0</v>
      </c>
      <c r="AG4854">
        <v>1</v>
      </c>
      <c r="AH4854">
        <v>2</v>
      </c>
      <c r="AI4854">
        <v>1</v>
      </c>
      <c r="AJ4854">
        <v>2</v>
      </c>
      <c r="AK4854">
        <v>0</v>
      </c>
      <c r="AL4854">
        <v>1</v>
      </c>
      <c r="AM4854">
        <v>0</v>
      </c>
    </row>
    <row r="4855" spans="1:39">
      <c r="A4855">
        <v>16</v>
      </c>
      <c r="B4855">
        <v>289</v>
      </c>
      <c r="C4855">
        <v>2022</v>
      </c>
      <c r="D4855">
        <v>1</v>
      </c>
      <c r="E4855">
        <v>99</v>
      </c>
      <c r="F4855">
        <v>171</v>
      </c>
      <c r="G4855">
        <v>99</v>
      </c>
      <c r="H4855">
        <v>99</v>
      </c>
      <c r="I4855">
        <v>99</v>
      </c>
      <c r="J4855">
        <v>117</v>
      </c>
      <c r="M4855">
        <v>99</v>
      </c>
      <c r="N4855">
        <v>99</v>
      </c>
      <c r="O4855">
        <v>99</v>
      </c>
      <c r="P4855">
        <v>99</v>
      </c>
      <c r="Q4855">
        <v>35</v>
      </c>
      <c r="R4855">
        <v>230</v>
      </c>
      <c r="S4855">
        <v>230</v>
      </c>
      <c r="T4855">
        <v>7.9778009018383651</v>
      </c>
      <c r="U4855">
        <v>8.0753733074168732</v>
      </c>
      <c r="V4855">
        <v>14.626086956521737</v>
      </c>
      <c r="W4855">
        <v>58.35217391304348</v>
      </c>
      <c r="X4855">
        <v>168.71308116256057</v>
      </c>
      <c r="Y4855">
        <v>155.72217391304355</v>
      </c>
      <c r="Z4855">
        <v>155.72217391304355</v>
      </c>
      <c r="AA4855">
        <v>30.99386172840175</v>
      </c>
      <c r="AB4855">
        <v>4.9142534100766015</v>
      </c>
      <c r="AC4855">
        <v>-62.45401463563671</v>
      </c>
      <c r="AD4855">
        <v>5</v>
      </c>
      <c r="AE4855">
        <v>0</v>
      </c>
      <c r="AF4855">
        <v>0</v>
      </c>
      <c r="AG4855">
        <v>0</v>
      </c>
      <c r="AH4855">
        <v>10</v>
      </c>
      <c r="AI4855">
        <v>1</v>
      </c>
      <c r="AJ4855">
        <v>10</v>
      </c>
      <c r="AK4855">
        <v>0</v>
      </c>
      <c r="AL4855">
        <v>4</v>
      </c>
      <c r="AM4855">
        <v>0</v>
      </c>
    </row>
    <row r="4856" spans="1:39">
      <c r="A4856">
        <v>16</v>
      </c>
      <c r="B4856">
        <v>290</v>
      </c>
      <c r="C4856">
        <v>2022</v>
      </c>
      <c r="D4856">
        <v>2</v>
      </c>
      <c r="E4856">
        <v>99</v>
      </c>
      <c r="F4856">
        <v>171</v>
      </c>
      <c r="G4856">
        <v>99</v>
      </c>
      <c r="H4856">
        <v>99</v>
      </c>
      <c r="I4856">
        <v>99</v>
      </c>
      <c r="J4856">
        <v>117</v>
      </c>
      <c r="M4856">
        <v>99</v>
      </c>
      <c r="N4856">
        <v>99</v>
      </c>
      <c r="O4856">
        <v>99</v>
      </c>
      <c r="P4856">
        <v>99</v>
      </c>
      <c r="Q4856">
        <v>39</v>
      </c>
      <c r="R4856">
        <v>385</v>
      </c>
      <c r="S4856">
        <v>385</v>
      </c>
      <c r="T4856">
        <v>17.118719430858157</v>
      </c>
      <c r="U4856">
        <v>17.035900700701173</v>
      </c>
      <c r="V4856">
        <v>15.129870129870127</v>
      </c>
      <c r="W4856">
        <v>59.135064935064918</v>
      </c>
      <c r="X4856">
        <v>167.47337169872378</v>
      </c>
      <c r="Y4856">
        <v>154.57792207792218</v>
      </c>
      <c r="Z4856">
        <v>154.57792207792218</v>
      </c>
      <c r="AA4856">
        <v>29.300949957458862</v>
      </c>
      <c r="AB4856">
        <v>4.4730002782572988</v>
      </c>
      <c r="AC4856">
        <v>-46.285708964379687</v>
      </c>
      <c r="AD4856">
        <v>3</v>
      </c>
      <c r="AE4856">
        <v>0</v>
      </c>
      <c r="AF4856">
        <v>0</v>
      </c>
      <c r="AG4856">
        <v>1</v>
      </c>
      <c r="AH4856">
        <v>15</v>
      </c>
      <c r="AI4856">
        <v>6</v>
      </c>
      <c r="AJ4856">
        <v>5</v>
      </c>
      <c r="AK4856">
        <v>1</v>
      </c>
      <c r="AL4856">
        <v>7</v>
      </c>
      <c r="AM4856">
        <v>1</v>
      </c>
    </row>
    <row r="4857" spans="1:39">
      <c r="A4857">
        <v>16</v>
      </c>
      <c r="B4857">
        <v>291</v>
      </c>
      <c r="C4857">
        <v>2022</v>
      </c>
      <c r="D4857">
        <v>3</v>
      </c>
      <c r="E4857">
        <v>99</v>
      </c>
      <c r="F4857">
        <v>171</v>
      </c>
      <c r="G4857">
        <v>99</v>
      </c>
      <c r="H4857">
        <v>99</v>
      </c>
      <c r="I4857">
        <v>99</v>
      </c>
      <c r="J4857">
        <v>117</v>
      </c>
      <c r="M4857">
        <v>99</v>
      </c>
      <c r="N4857">
        <v>99</v>
      </c>
      <c r="O4857">
        <v>99</v>
      </c>
      <c r="P4857">
        <v>99</v>
      </c>
      <c r="Q4857">
        <v>34</v>
      </c>
      <c r="R4857">
        <v>368</v>
      </c>
      <c r="S4857">
        <v>368</v>
      </c>
      <c r="T4857">
        <v>14.45404556166535</v>
      </c>
      <c r="U4857">
        <v>14.713489822757936</v>
      </c>
      <c r="V4857">
        <v>14.415760869565217</v>
      </c>
      <c r="W4857">
        <v>57.978260869565212</v>
      </c>
      <c r="X4857">
        <v>172.33059729615141</v>
      </c>
      <c r="Y4857">
        <v>159.06114130434796</v>
      </c>
      <c r="Z4857">
        <v>159.06114130434796</v>
      </c>
      <c r="AA4857">
        <v>36.259894988360905</v>
      </c>
      <c r="AB4857">
        <v>5.6726427030348878</v>
      </c>
      <c r="AC4857">
        <v>-63.953016727110445</v>
      </c>
      <c r="AD4857">
        <v>4</v>
      </c>
      <c r="AE4857">
        <v>0</v>
      </c>
      <c r="AF4857">
        <v>0</v>
      </c>
      <c r="AG4857">
        <v>0</v>
      </c>
      <c r="AH4857">
        <v>27</v>
      </c>
      <c r="AI4857">
        <v>1</v>
      </c>
      <c r="AJ4857">
        <v>4</v>
      </c>
      <c r="AK4857">
        <v>1</v>
      </c>
      <c r="AL4857">
        <v>5</v>
      </c>
      <c r="AM4857">
        <v>0</v>
      </c>
    </row>
    <row r="4858" spans="1:39">
      <c r="A4858">
        <v>16</v>
      </c>
      <c r="B4858">
        <v>292</v>
      </c>
      <c r="C4858">
        <v>2022</v>
      </c>
      <c r="D4858">
        <v>4</v>
      </c>
      <c r="E4858">
        <v>99</v>
      </c>
      <c r="F4858">
        <v>171</v>
      </c>
      <c r="G4858">
        <v>99</v>
      </c>
      <c r="H4858">
        <v>99</v>
      </c>
      <c r="I4858">
        <v>99</v>
      </c>
      <c r="J4858">
        <v>117</v>
      </c>
      <c r="M4858">
        <v>99</v>
      </c>
      <c r="N4858">
        <v>99</v>
      </c>
      <c r="O4858">
        <v>99</v>
      </c>
      <c r="P4858">
        <v>99</v>
      </c>
      <c r="Q4858">
        <v>34</v>
      </c>
      <c r="R4858">
        <v>312</v>
      </c>
      <c r="S4858">
        <v>312</v>
      </c>
      <c r="T4858">
        <v>13.67821131082858</v>
      </c>
      <c r="U4858">
        <v>13.879236085768436</v>
      </c>
      <c r="V4858">
        <v>14.72115384615385</v>
      </c>
      <c r="W4858">
        <v>58.477564102564095</v>
      </c>
      <c r="X4858">
        <v>168.91372892185461</v>
      </c>
      <c r="Y4858">
        <v>155.90737179487172</v>
      </c>
      <c r="Z4858">
        <v>155.90737179487172</v>
      </c>
      <c r="AA4858">
        <v>31.888807871282189</v>
      </c>
      <c r="AB4858">
        <v>5.1240518036917484</v>
      </c>
      <c r="AC4858">
        <v>-52.790686480458589</v>
      </c>
      <c r="AD4858">
        <v>7</v>
      </c>
      <c r="AE4858">
        <v>0</v>
      </c>
      <c r="AF4858">
        <v>0</v>
      </c>
      <c r="AG4858">
        <v>0</v>
      </c>
      <c r="AH4858">
        <v>29</v>
      </c>
      <c r="AI4858">
        <v>2</v>
      </c>
      <c r="AJ4858">
        <v>5</v>
      </c>
      <c r="AK4858">
        <v>3</v>
      </c>
      <c r="AL4858">
        <v>5</v>
      </c>
      <c r="AM4858">
        <v>0</v>
      </c>
    </row>
    <row r="4859" spans="1:39">
      <c r="A4859">
        <v>16</v>
      </c>
      <c r="B4859">
        <v>293</v>
      </c>
      <c r="C4859">
        <v>2022</v>
      </c>
      <c r="D4859">
        <v>5</v>
      </c>
      <c r="E4859">
        <v>99</v>
      </c>
      <c r="F4859">
        <v>171</v>
      </c>
      <c r="G4859">
        <v>99</v>
      </c>
      <c r="H4859">
        <v>99</v>
      </c>
      <c r="I4859">
        <v>99</v>
      </c>
      <c r="J4859">
        <v>117</v>
      </c>
      <c r="M4859">
        <v>99</v>
      </c>
      <c r="N4859">
        <v>99</v>
      </c>
      <c r="O4859">
        <v>99</v>
      </c>
      <c r="P4859">
        <v>99</v>
      </c>
      <c r="Q4859">
        <v>38</v>
      </c>
      <c r="R4859">
        <v>405</v>
      </c>
      <c r="S4859">
        <v>405</v>
      </c>
      <c r="T4859">
        <v>13.917525773195877</v>
      </c>
      <c r="U4859">
        <v>13.581681233567812</v>
      </c>
      <c r="V4859">
        <v>14.925925925925926</v>
      </c>
      <c r="W4859">
        <v>58.943209876543207</v>
      </c>
      <c r="X4859">
        <v>163.61890239824513</v>
      </c>
      <c r="Y4859">
        <v>151.02024691358022</v>
      </c>
      <c r="Z4859">
        <v>151.02024691358022</v>
      </c>
      <c r="AA4859">
        <v>30.788946789123305</v>
      </c>
      <c r="AB4859">
        <v>4.2221326970510695</v>
      </c>
      <c r="AC4859">
        <v>-51.505362492832575</v>
      </c>
      <c r="AD4859">
        <v>8</v>
      </c>
      <c r="AE4859">
        <v>0</v>
      </c>
      <c r="AF4859">
        <v>0</v>
      </c>
      <c r="AG4859">
        <v>0</v>
      </c>
      <c r="AH4859">
        <v>18</v>
      </c>
      <c r="AI4859">
        <v>1</v>
      </c>
      <c r="AJ4859">
        <v>11</v>
      </c>
      <c r="AK4859">
        <v>1</v>
      </c>
      <c r="AL4859">
        <v>7</v>
      </c>
      <c r="AM4859">
        <v>4</v>
      </c>
    </row>
    <row r="4860" spans="1:39">
      <c r="A4860">
        <v>16</v>
      </c>
      <c r="B4860">
        <v>294</v>
      </c>
      <c r="C4860">
        <v>2022</v>
      </c>
      <c r="D4860">
        <v>6</v>
      </c>
      <c r="E4860">
        <v>99</v>
      </c>
      <c r="F4860">
        <v>171</v>
      </c>
      <c r="G4860">
        <v>99</v>
      </c>
      <c r="H4860">
        <v>99</v>
      </c>
      <c r="I4860">
        <v>99</v>
      </c>
      <c r="J4860">
        <v>117</v>
      </c>
      <c r="M4860">
        <v>99</v>
      </c>
      <c r="N4860">
        <v>99</v>
      </c>
      <c r="O4860">
        <v>99</v>
      </c>
      <c r="P4860">
        <v>99</v>
      </c>
      <c r="Q4860">
        <v>40</v>
      </c>
      <c r="R4860">
        <v>285</v>
      </c>
      <c r="S4860">
        <v>285</v>
      </c>
      <c r="T4860">
        <v>9.5509383378016093</v>
      </c>
      <c r="U4860">
        <v>9.8601976720268745</v>
      </c>
      <c r="V4860">
        <v>15.315789473684212</v>
      </c>
      <c r="W4860">
        <v>59.645614035087718</v>
      </c>
      <c r="X4860">
        <v>170.57079318013345</v>
      </c>
      <c r="Y4860">
        <v>157.43684210526305</v>
      </c>
      <c r="Z4860">
        <v>157.43684210526305</v>
      </c>
      <c r="AA4860">
        <v>29.011869510320928</v>
      </c>
      <c r="AB4860">
        <v>4.4442776207533754</v>
      </c>
      <c r="AC4860">
        <v>-38.451800959178179</v>
      </c>
      <c r="AD4860">
        <v>6</v>
      </c>
      <c r="AE4860">
        <v>0</v>
      </c>
      <c r="AF4860">
        <v>0</v>
      </c>
      <c r="AG4860">
        <v>1</v>
      </c>
      <c r="AH4860">
        <v>10</v>
      </c>
      <c r="AI4860">
        <v>3</v>
      </c>
      <c r="AJ4860">
        <v>15</v>
      </c>
      <c r="AK4860">
        <v>3</v>
      </c>
      <c r="AL4860">
        <v>2</v>
      </c>
      <c r="AM4860">
        <v>0</v>
      </c>
    </row>
    <row r="4861" spans="1:39">
      <c r="A4861">
        <v>16</v>
      </c>
      <c r="B4861">
        <v>295</v>
      </c>
      <c r="C4861">
        <v>2022</v>
      </c>
      <c r="D4861">
        <v>7</v>
      </c>
      <c r="E4861">
        <v>99</v>
      </c>
      <c r="F4861">
        <v>171</v>
      </c>
      <c r="G4861">
        <v>99</v>
      </c>
      <c r="H4861">
        <v>99</v>
      </c>
      <c r="I4861">
        <v>99</v>
      </c>
      <c r="J4861">
        <v>117</v>
      </c>
      <c r="M4861">
        <v>99</v>
      </c>
      <c r="N4861">
        <v>99</v>
      </c>
      <c r="O4861">
        <v>99</v>
      </c>
      <c r="P4861">
        <v>99</v>
      </c>
      <c r="Q4861">
        <v>36</v>
      </c>
      <c r="R4861">
        <v>335</v>
      </c>
      <c r="S4861">
        <v>335</v>
      </c>
      <c r="T4861">
        <v>14.00501672240803</v>
      </c>
      <c r="U4861">
        <v>13.727496897951152</v>
      </c>
      <c r="V4861">
        <v>15.164179104477611</v>
      </c>
      <c r="W4861">
        <v>59.373134328358205</v>
      </c>
      <c r="X4861">
        <v>163.36993256900752</v>
      </c>
      <c r="Y4861">
        <v>150.79044776119403</v>
      </c>
      <c r="Z4861">
        <v>150.79044776119403</v>
      </c>
      <c r="AA4861">
        <v>29.458349521246721</v>
      </c>
      <c r="AB4861">
        <v>4.9878533680092572</v>
      </c>
      <c r="AC4861">
        <v>-41.373669783976318</v>
      </c>
      <c r="AD4861">
        <v>3</v>
      </c>
      <c r="AE4861">
        <v>0</v>
      </c>
      <c r="AF4861">
        <v>0</v>
      </c>
      <c r="AG4861">
        <v>0</v>
      </c>
      <c r="AH4861">
        <v>24</v>
      </c>
      <c r="AI4861">
        <v>7</v>
      </c>
      <c r="AJ4861">
        <v>21</v>
      </c>
      <c r="AK4861">
        <v>4</v>
      </c>
      <c r="AL4861">
        <v>0</v>
      </c>
      <c r="AM4861">
        <v>0</v>
      </c>
    </row>
    <row r="4862" spans="1:39">
      <c r="A4862">
        <v>16</v>
      </c>
      <c r="B4862">
        <v>296</v>
      </c>
      <c r="C4862">
        <v>2022</v>
      </c>
      <c r="D4862">
        <v>8</v>
      </c>
      <c r="E4862">
        <v>99</v>
      </c>
      <c r="F4862">
        <v>171</v>
      </c>
      <c r="G4862">
        <v>99</v>
      </c>
      <c r="H4862">
        <v>99</v>
      </c>
      <c r="I4862">
        <v>99</v>
      </c>
      <c r="J4862">
        <v>117</v>
      </c>
      <c r="M4862">
        <v>99</v>
      </c>
      <c r="N4862">
        <v>99</v>
      </c>
      <c r="O4862">
        <v>99</v>
      </c>
      <c r="P4862">
        <v>99</v>
      </c>
      <c r="Q4862">
        <v>41</v>
      </c>
      <c r="R4862">
        <v>346</v>
      </c>
      <c r="S4862">
        <v>346</v>
      </c>
      <c r="T4862">
        <v>14.392678868552412</v>
      </c>
      <c r="U4862">
        <v>14.493059883747364</v>
      </c>
      <c r="V4862">
        <v>15.543352601156069</v>
      </c>
      <c r="W4862">
        <v>59.898843930635856</v>
      </c>
      <c r="X4862">
        <v>169.65599734467284</v>
      </c>
      <c r="Y4862">
        <v>156.59248554913296</v>
      </c>
      <c r="Z4862">
        <v>156.59248554913296</v>
      </c>
      <c r="AA4862">
        <v>29.629925529532503</v>
      </c>
      <c r="AB4862">
        <v>4.1180062581442973</v>
      </c>
      <c r="AC4862">
        <v>-47.388666020235753</v>
      </c>
      <c r="AD4862">
        <v>3</v>
      </c>
      <c r="AE4862">
        <v>0</v>
      </c>
      <c r="AF4862">
        <v>0</v>
      </c>
      <c r="AG4862">
        <v>0</v>
      </c>
      <c r="AH4862">
        <v>30</v>
      </c>
      <c r="AI4862">
        <v>2</v>
      </c>
      <c r="AJ4862">
        <v>11</v>
      </c>
      <c r="AK4862">
        <v>6</v>
      </c>
      <c r="AL4862">
        <v>2</v>
      </c>
      <c r="AM4862">
        <v>0</v>
      </c>
    </row>
    <row r="4863" spans="1:39">
      <c r="A4863">
        <v>16</v>
      </c>
      <c r="B4863">
        <v>297</v>
      </c>
      <c r="C4863">
        <v>2022</v>
      </c>
      <c r="D4863">
        <v>9</v>
      </c>
      <c r="E4863">
        <v>99</v>
      </c>
      <c r="F4863">
        <v>171</v>
      </c>
      <c r="G4863">
        <v>99</v>
      </c>
      <c r="H4863">
        <v>99</v>
      </c>
      <c r="I4863">
        <v>99</v>
      </c>
      <c r="J4863">
        <v>117</v>
      </c>
      <c r="M4863">
        <v>99</v>
      </c>
      <c r="N4863">
        <v>99</v>
      </c>
      <c r="O4863">
        <v>99</v>
      </c>
      <c r="P4863">
        <v>99</v>
      </c>
      <c r="Q4863">
        <v>42</v>
      </c>
      <c r="R4863">
        <v>490</v>
      </c>
      <c r="S4863">
        <v>490</v>
      </c>
      <c r="T4863">
        <v>17.302259887005651</v>
      </c>
      <c r="U4863">
        <v>17.389472392717288</v>
      </c>
      <c r="V4863">
        <v>15.316326530612244</v>
      </c>
      <c r="W4863">
        <v>59.591836734693864</v>
      </c>
      <c r="X4863">
        <v>166.71877418356289</v>
      </c>
      <c r="Y4863">
        <v>153.8814285714287</v>
      </c>
      <c r="Z4863">
        <v>153.8814285714287</v>
      </c>
      <c r="AA4863">
        <v>31.594113408051303</v>
      </c>
      <c r="AB4863">
        <v>4.355237838098625</v>
      </c>
      <c r="AC4863">
        <v>-46.368269406582122</v>
      </c>
      <c r="AD4863">
        <v>6</v>
      </c>
      <c r="AE4863">
        <v>0</v>
      </c>
      <c r="AF4863">
        <v>0</v>
      </c>
      <c r="AG4863">
        <v>1</v>
      </c>
      <c r="AH4863">
        <v>34</v>
      </c>
      <c r="AI4863">
        <v>10</v>
      </c>
      <c r="AJ4863">
        <v>16</v>
      </c>
      <c r="AK4863">
        <v>3</v>
      </c>
      <c r="AL4863">
        <v>9</v>
      </c>
      <c r="AM4863">
        <v>1</v>
      </c>
    </row>
    <row r="4864" spans="1:39">
      <c r="A4864">
        <v>16</v>
      </c>
      <c r="B4864">
        <v>298</v>
      </c>
      <c r="C4864">
        <v>2022</v>
      </c>
      <c r="D4864">
        <v>10</v>
      </c>
      <c r="E4864">
        <v>99</v>
      </c>
      <c r="F4864">
        <v>171</v>
      </c>
      <c r="G4864">
        <v>99</v>
      </c>
      <c r="H4864">
        <v>99</v>
      </c>
      <c r="I4864">
        <v>99</v>
      </c>
      <c r="J4864">
        <v>117</v>
      </c>
      <c r="M4864">
        <v>99</v>
      </c>
      <c r="N4864">
        <v>99</v>
      </c>
      <c r="O4864">
        <v>99</v>
      </c>
      <c r="P4864">
        <v>99</v>
      </c>
      <c r="Q4864">
        <v>40</v>
      </c>
      <c r="R4864">
        <v>394</v>
      </c>
      <c r="S4864">
        <v>394</v>
      </c>
      <c r="T4864">
        <v>15.061162079510703</v>
      </c>
      <c r="U4864">
        <v>15.040698772403749</v>
      </c>
      <c r="V4864">
        <v>15.14213197969543</v>
      </c>
      <c r="W4864">
        <v>59.388324873096451</v>
      </c>
      <c r="X4864">
        <v>169.28741523722579</v>
      </c>
      <c r="Y4864">
        <v>156.25228426395941</v>
      </c>
      <c r="Z4864">
        <v>156.25228426395941</v>
      </c>
      <c r="AA4864">
        <v>32.410832107944216</v>
      </c>
      <c r="AB4864">
        <v>4.39646440044804</v>
      </c>
      <c r="AC4864">
        <v>-59.815714343791598</v>
      </c>
      <c r="AD4864">
        <v>3</v>
      </c>
      <c r="AE4864">
        <v>0</v>
      </c>
      <c r="AF4864">
        <v>0</v>
      </c>
      <c r="AG4864">
        <v>1</v>
      </c>
      <c r="AH4864">
        <v>21</v>
      </c>
      <c r="AI4864">
        <v>1</v>
      </c>
      <c r="AJ4864">
        <v>8</v>
      </c>
      <c r="AK4864">
        <v>1</v>
      </c>
      <c r="AL4864">
        <v>2</v>
      </c>
      <c r="AM4864">
        <v>0</v>
      </c>
    </row>
    <row r="4865" spans="1:39">
      <c r="A4865">
        <v>16</v>
      </c>
      <c r="B4865">
        <v>299</v>
      </c>
      <c r="C4865">
        <v>2022</v>
      </c>
      <c r="D4865">
        <v>11</v>
      </c>
      <c r="E4865">
        <v>99</v>
      </c>
      <c r="F4865">
        <v>171</v>
      </c>
      <c r="G4865">
        <v>99</v>
      </c>
      <c r="H4865">
        <v>99</v>
      </c>
      <c r="I4865">
        <v>99</v>
      </c>
      <c r="J4865">
        <v>117</v>
      </c>
      <c r="M4865">
        <v>99</v>
      </c>
      <c r="N4865">
        <v>99</v>
      </c>
      <c r="O4865">
        <v>99</v>
      </c>
      <c r="P4865">
        <v>99</v>
      </c>
      <c r="Q4865">
        <v>41</v>
      </c>
      <c r="R4865">
        <v>339</v>
      </c>
      <c r="S4865">
        <v>339</v>
      </c>
      <c r="T4865">
        <v>12.597547380156076</v>
      </c>
      <c r="U4865">
        <v>12.630379550019148</v>
      </c>
      <c r="V4865">
        <v>15.079646017699121</v>
      </c>
      <c r="W4865">
        <v>59.253687315634224</v>
      </c>
      <c r="X4865">
        <v>169.26784213335372</v>
      </c>
      <c r="Y4865">
        <v>156.23421828908556</v>
      </c>
      <c r="Z4865">
        <v>156.23421828908556</v>
      </c>
      <c r="AA4865">
        <v>30.444084005559755</v>
      </c>
      <c r="AB4865">
        <v>4.4050731315789653</v>
      </c>
      <c r="AC4865">
        <v>-43.05775915979951</v>
      </c>
      <c r="AD4865">
        <v>5</v>
      </c>
      <c r="AE4865">
        <v>0</v>
      </c>
      <c r="AF4865">
        <v>0</v>
      </c>
      <c r="AG4865">
        <v>0</v>
      </c>
      <c r="AH4865">
        <v>27</v>
      </c>
      <c r="AI4865">
        <v>3</v>
      </c>
      <c r="AJ4865">
        <v>6</v>
      </c>
      <c r="AK4865">
        <v>1</v>
      </c>
      <c r="AL4865">
        <v>4</v>
      </c>
      <c r="AM4865">
        <v>0</v>
      </c>
    </row>
    <row r="4866" spans="1:39">
      <c r="A4866">
        <v>16</v>
      </c>
      <c r="B4866">
        <v>300</v>
      </c>
      <c r="C4866">
        <v>2022</v>
      </c>
      <c r="D4866">
        <v>12</v>
      </c>
      <c r="E4866">
        <v>99</v>
      </c>
      <c r="F4866">
        <v>171</v>
      </c>
      <c r="G4866">
        <v>99</v>
      </c>
      <c r="H4866">
        <v>99</v>
      </c>
      <c r="I4866">
        <v>99</v>
      </c>
      <c r="J4866">
        <v>117</v>
      </c>
      <c r="M4866">
        <v>99</v>
      </c>
      <c r="N4866">
        <v>99</v>
      </c>
      <c r="O4866">
        <v>99</v>
      </c>
      <c r="P4866">
        <v>99</v>
      </c>
      <c r="Q4866">
        <v>40</v>
      </c>
      <c r="R4866">
        <v>485</v>
      </c>
      <c r="S4866">
        <v>485</v>
      </c>
      <c r="T4866">
        <v>17.471181556195972</v>
      </c>
      <c r="U4866">
        <v>17.975930558732092</v>
      </c>
      <c r="V4866">
        <v>14.847422680412365</v>
      </c>
      <c r="W4866">
        <v>58.715463917525774</v>
      </c>
      <c r="X4866">
        <v>171.01048798740112</v>
      </c>
      <c r="Y4866">
        <v>157.84268041237121</v>
      </c>
      <c r="Z4866">
        <v>157.84268041237121</v>
      </c>
      <c r="AA4866">
        <v>35.370115130739435</v>
      </c>
      <c r="AB4866">
        <v>5.1976866425617594</v>
      </c>
      <c r="AC4866">
        <v>-59.92492754774976</v>
      </c>
      <c r="AD4866">
        <v>8</v>
      </c>
      <c r="AE4866">
        <v>0</v>
      </c>
      <c r="AF4866">
        <v>0</v>
      </c>
      <c r="AG4866">
        <v>0</v>
      </c>
      <c r="AH4866">
        <v>34</v>
      </c>
      <c r="AI4866">
        <v>9</v>
      </c>
      <c r="AJ4866">
        <v>9</v>
      </c>
      <c r="AK4866">
        <v>2</v>
      </c>
      <c r="AL4866">
        <v>5</v>
      </c>
      <c r="AM4866">
        <v>0</v>
      </c>
    </row>
    <row r="4867" spans="1:39">
      <c r="A4867">
        <v>16</v>
      </c>
      <c r="B4867">
        <v>301</v>
      </c>
      <c r="C4867">
        <v>2022</v>
      </c>
      <c r="D4867">
        <v>1</v>
      </c>
      <c r="E4867">
        <v>99</v>
      </c>
      <c r="F4867">
        <v>171</v>
      </c>
      <c r="G4867">
        <v>99</v>
      </c>
      <c r="H4867">
        <v>99</v>
      </c>
      <c r="I4867">
        <v>99</v>
      </c>
      <c r="J4867">
        <v>121</v>
      </c>
      <c r="M4867">
        <v>99</v>
      </c>
      <c r="N4867">
        <v>99</v>
      </c>
      <c r="O4867">
        <v>99</v>
      </c>
      <c r="P4867">
        <v>99</v>
      </c>
      <c r="Q4867">
        <v>31</v>
      </c>
      <c r="R4867">
        <v>62</v>
      </c>
      <c r="S4867">
        <v>62</v>
      </c>
      <c r="T4867">
        <v>2.1505376344086025</v>
      </c>
      <c r="U4867">
        <v>1.8867519537282564</v>
      </c>
      <c r="V4867">
        <v>14.532258064516133</v>
      </c>
      <c r="W4867">
        <v>58.258064516129025</v>
      </c>
      <c r="X4867">
        <v>146.23021004438539</v>
      </c>
      <c r="Y4867">
        <v>134.97048387096768</v>
      </c>
      <c r="Z4867">
        <v>134.97048387096768</v>
      </c>
      <c r="AA4867">
        <v>17.2853578188932</v>
      </c>
      <c r="AB4867">
        <v>4.051823499766134</v>
      </c>
      <c r="AC4867">
        <v>-38.50021472702884</v>
      </c>
      <c r="AD4867">
        <v>2</v>
      </c>
      <c r="AE4867">
        <v>0</v>
      </c>
      <c r="AF4867">
        <v>0</v>
      </c>
      <c r="AG4867">
        <v>2</v>
      </c>
      <c r="AH4867">
        <v>3</v>
      </c>
      <c r="AI4867">
        <v>0</v>
      </c>
      <c r="AJ4867">
        <v>0</v>
      </c>
      <c r="AK4867">
        <v>0</v>
      </c>
      <c r="AL4867">
        <v>0</v>
      </c>
      <c r="AM4867">
        <v>4</v>
      </c>
    </row>
    <row r="4868" spans="1:39">
      <c r="A4868">
        <v>16</v>
      </c>
      <c r="B4868">
        <v>302</v>
      </c>
      <c r="C4868">
        <v>2022</v>
      </c>
      <c r="D4868">
        <v>2</v>
      </c>
      <c r="E4868">
        <v>99</v>
      </c>
      <c r="F4868">
        <v>171</v>
      </c>
      <c r="G4868">
        <v>99</v>
      </c>
      <c r="H4868">
        <v>99</v>
      </c>
      <c r="I4868">
        <v>99</v>
      </c>
      <c r="J4868">
        <v>121</v>
      </c>
      <c r="M4868">
        <v>99</v>
      </c>
      <c r="N4868">
        <v>99</v>
      </c>
      <c r="O4868">
        <v>99</v>
      </c>
      <c r="P4868">
        <v>99</v>
      </c>
      <c r="Q4868">
        <v>19</v>
      </c>
      <c r="R4868">
        <v>48</v>
      </c>
      <c r="S4868">
        <v>48</v>
      </c>
      <c r="T4868">
        <v>2.1342819030680298</v>
      </c>
      <c r="U4868">
        <v>1.860673884554632</v>
      </c>
      <c r="V4868">
        <v>13.8125</v>
      </c>
      <c r="W4868">
        <v>56.8125</v>
      </c>
      <c r="X4868">
        <v>146.71361502347412</v>
      </c>
      <c r="Y4868">
        <v>135.41666666666671</v>
      </c>
      <c r="Z4868">
        <v>135.41666666666671</v>
      </c>
      <c r="AA4868">
        <v>11.32562237681509</v>
      </c>
      <c r="AB4868">
        <v>4.6442448704462889</v>
      </c>
      <c r="AC4868">
        <v>-37.170013091684311</v>
      </c>
      <c r="AD4868">
        <v>2</v>
      </c>
      <c r="AE4868">
        <v>0</v>
      </c>
      <c r="AF4868">
        <v>0</v>
      </c>
      <c r="AG4868">
        <v>0</v>
      </c>
      <c r="AH4868">
        <v>1</v>
      </c>
      <c r="AI4868">
        <v>0</v>
      </c>
      <c r="AJ4868">
        <v>2</v>
      </c>
      <c r="AK4868">
        <v>0</v>
      </c>
      <c r="AL4868">
        <v>0</v>
      </c>
      <c r="AM4868">
        <v>2</v>
      </c>
    </row>
    <row r="4869" spans="1:39">
      <c r="A4869">
        <v>16</v>
      </c>
      <c r="B4869">
        <v>303</v>
      </c>
      <c r="C4869">
        <v>2022</v>
      </c>
      <c r="D4869">
        <v>3</v>
      </c>
      <c r="E4869">
        <v>99</v>
      </c>
      <c r="F4869">
        <v>171</v>
      </c>
      <c r="G4869">
        <v>99</v>
      </c>
      <c r="H4869">
        <v>99</v>
      </c>
      <c r="I4869">
        <v>99</v>
      </c>
      <c r="J4869">
        <v>121</v>
      </c>
      <c r="M4869">
        <v>99</v>
      </c>
      <c r="N4869">
        <v>99</v>
      </c>
      <c r="O4869">
        <v>99</v>
      </c>
      <c r="P4869">
        <v>99</v>
      </c>
      <c r="Q4869">
        <v>16</v>
      </c>
      <c r="R4869">
        <v>29</v>
      </c>
      <c r="S4869">
        <v>29</v>
      </c>
      <c r="T4869">
        <v>1.1390416339355856</v>
      </c>
      <c r="U4869">
        <v>0.98434301387933731</v>
      </c>
      <c r="V4869">
        <v>14.206896551724141</v>
      </c>
      <c r="W4869">
        <v>57.172413793103438</v>
      </c>
      <c r="X4869">
        <v>146.29954795083498</v>
      </c>
      <c r="Y4869">
        <v>135.03448275862073</v>
      </c>
      <c r="Z4869">
        <v>135.03448275862073</v>
      </c>
      <c r="AA4869">
        <v>10.625515025637382</v>
      </c>
      <c r="AB4869">
        <v>3.0969280164576696</v>
      </c>
      <c r="AC4869">
        <v>-30.522510811748493</v>
      </c>
      <c r="AD4869">
        <v>0</v>
      </c>
      <c r="AE4869">
        <v>0</v>
      </c>
      <c r="AF4869">
        <v>0</v>
      </c>
      <c r="AG4869">
        <v>1</v>
      </c>
      <c r="AH4869">
        <v>0</v>
      </c>
      <c r="AI4869">
        <v>0</v>
      </c>
      <c r="AJ4869">
        <v>0</v>
      </c>
      <c r="AK4869">
        <v>0</v>
      </c>
      <c r="AL4869">
        <v>1</v>
      </c>
      <c r="AM4869">
        <v>2</v>
      </c>
    </row>
    <row r="4870" spans="1:39">
      <c r="A4870">
        <v>16</v>
      </c>
      <c r="B4870">
        <v>304</v>
      </c>
      <c r="C4870">
        <v>2022</v>
      </c>
      <c r="D4870">
        <v>4</v>
      </c>
      <c r="E4870">
        <v>99</v>
      </c>
      <c r="F4870">
        <v>171</v>
      </c>
      <c r="G4870">
        <v>99</v>
      </c>
      <c r="H4870">
        <v>99</v>
      </c>
      <c r="I4870">
        <v>99</v>
      </c>
      <c r="J4870">
        <v>121</v>
      </c>
      <c r="M4870">
        <v>99</v>
      </c>
      <c r="N4870">
        <v>99</v>
      </c>
      <c r="O4870">
        <v>99</v>
      </c>
      <c r="P4870">
        <v>99</v>
      </c>
      <c r="Q4870">
        <v>17</v>
      </c>
      <c r="R4870">
        <v>34</v>
      </c>
      <c r="S4870">
        <v>34</v>
      </c>
      <c r="T4870">
        <v>1.4905743095133712</v>
      </c>
      <c r="U4870">
        <v>1.3211540146070799</v>
      </c>
      <c r="V4870">
        <v>13.647058823529411</v>
      </c>
      <c r="W4870">
        <v>56.617647058823515</v>
      </c>
      <c r="X4870">
        <v>147.54636415779748</v>
      </c>
      <c r="Y4870">
        <v>136.18529411764709</v>
      </c>
      <c r="Z4870">
        <v>136.18529411764709</v>
      </c>
      <c r="AA4870">
        <v>16.790440773966356</v>
      </c>
      <c r="AB4870">
        <v>4.256584559329986</v>
      </c>
      <c r="AC4870">
        <v>-28.419651344797675</v>
      </c>
      <c r="AD4870">
        <v>1</v>
      </c>
      <c r="AE4870">
        <v>0</v>
      </c>
      <c r="AF4870">
        <v>0</v>
      </c>
      <c r="AG4870">
        <v>0</v>
      </c>
      <c r="AH4870">
        <v>1</v>
      </c>
      <c r="AI4870">
        <v>0</v>
      </c>
      <c r="AJ4870">
        <v>0</v>
      </c>
      <c r="AK4870">
        <v>0</v>
      </c>
      <c r="AL4870">
        <v>0</v>
      </c>
      <c r="AM4870">
        <v>1</v>
      </c>
    </row>
    <row r="4871" spans="1:39">
      <c r="A4871">
        <v>16</v>
      </c>
      <c r="B4871">
        <v>305</v>
      </c>
      <c r="C4871">
        <v>2022</v>
      </c>
      <c r="D4871">
        <v>5</v>
      </c>
      <c r="E4871">
        <v>99</v>
      </c>
      <c r="F4871">
        <v>171</v>
      </c>
      <c r="G4871">
        <v>99</v>
      </c>
      <c r="H4871">
        <v>99</v>
      </c>
      <c r="I4871">
        <v>99</v>
      </c>
      <c r="J4871">
        <v>121</v>
      </c>
      <c r="M4871">
        <v>99</v>
      </c>
      <c r="N4871">
        <v>99</v>
      </c>
      <c r="O4871">
        <v>99</v>
      </c>
      <c r="P4871">
        <v>99</v>
      </c>
      <c r="Q4871">
        <v>22</v>
      </c>
      <c r="R4871">
        <v>79</v>
      </c>
      <c r="S4871">
        <v>79</v>
      </c>
      <c r="T4871">
        <v>2.7147766323024061</v>
      </c>
      <c r="U4871">
        <v>2.3760703119448592</v>
      </c>
      <c r="V4871">
        <v>14.531645569620252</v>
      </c>
      <c r="W4871">
        <v>57.898734177215211</v>
      </c>
      <c r="X4871">
        <v>146.7463005883402</v>
      </c>
      <c r="Y4871">
        <v>135.446835443038</v>
      </c>
      <c r="Z4871">
        <v>135.446835443038</v>
      </c>
      <c r="AA4871">
        <v>20.595205509670535</v>
      </c>
      <c r="AB4871">
        <v>4.1691906044731128</v>
      </c>
      <c r="AC4871">
        <v>6.9209738172855984</v>
      </c>
      <c r="AD4871">
        <v>1</v>
      </c>
      <c r="AE4871">
        <v>0</v>
      </c>
      <c r="AF4871">
        <v>0</v>
      </c>
      <c r="AG4871">
        <v>0</v>
      </c>
      <c r="AH4871">
        <v>1</v>
      </c>
      <c r="AI4871">
        <v>1</v>
      </c>
      <c r="AJ4871">
        <v>0</v>
      </c>
      <c r="AK4871">
        <v>0</v>
      </c>
      <c r="AL4871">
        <v>1</v>
      </c>
      <c r="AM4871">
        <v>3</v>
      </c>
    </row>
    <row r="4872" spans="1:39">
      <c r="A4872">
        <v>16</v>
      </c>
      <c r="B4872">
        <v>306</v>
      </c>
      <c r="C4872">
        <v>2022</v>
      </c>
      <c r="D4872">
        <v>6</v>
      </c>
      <c r="E4872">
        <v>99</v>
      </c>
      <c r="F4872">
        <v>171</v>
      </c>
      <c r="G4872">
        <v>99</v>
      </c>
      <c r="H4872">
        <v>99</v>
      </c>
      <c r="I4872">
        <v>99</v>
      </c>
      <c r="J4872">
        <v>121</v>
      </c>
      <c r="M4872">
        <v>99</v>
      </c>
      <c r="N4872">
        <v>99</v>
      </c>
      <c r="O4872">
        <v>99</v>
      </c>
      <c r="P4872">
        <v>99</v>
      </c>
      <c r="Q4872">
        <v>68</v>
      </c>
      <c r="R4872">
        <v>343</v>
      </c>
      <c r="S4872">
        <v>343</v>
      </c>
      <c r="T4872">
        <v>11.49463806970509</v>
      </c>
      <c r="U4872">
        <v>10.225448779141416</v>
      </c>
      <c r="V4872">
        <v>15.075801749271141</v>
      </c>
      <c r="W4872">
        <v>59.230320699708443</v>
      </c>
      <c r="X4872">
        <v>146.97794301128576</v>
      </c>
      <c r="Y4872">
        <v>135.6606413994169</v>
      </c>
      <c r="Z4872">
        <v>135.6606413994169</v>
      </c>
      <c r="AA4872">
        <v>21.053269841456896</v>
      </c>
      <c r="AB4872">
        <v>3.8616016045864736</v>
      </c>
      <c r="AC4872">
        <v>-35.294433736278059</v>
      </c>
      <c r="AD4872">
        <v>12</v>
      </c>
      <c r="AE4872">
        <v>0</v>
      </c>
      <c r="AF4872">
        <v>0</v>
      </c>
      <c r="AG4872">
        <v>0</v>
      </c>
      <c r="AH4872">
        <v>8</v>
      </c>
      <c r="AI4872">
        <v>1</v>
      </c>
      <c r="AJ4872">
        <v>1</v>
      </c>
      <c r="AK4872">
        <v>2</v>
      </c>
      <c r="AL4872">
        <v>0</v>
      </c>
      <c r="AM4872">
        <v>3</v>
      </c>
    </row>
    <row r="4873" spans="1:39">
      <c r="A4873">
        <v>16</v>
      </c>
      <c r="B4873">
        <v>307</v>
      </c>
      <c r="C4873">
        <v>2022</v>
      </c>
      <c r="D4873">
        <v>7</v>
      </c>
      <c r="E4873">
        <v>99</v>
      </c>
      <c r="F4873">
        <v>171</v>
      </c>
      <c r="G4873">
        <v>99</v>
      </c>
      <c r="H4873">
        <v>99</v>
      </c>
      <c r="I4873">
        <v>99</v>
      </c>
      <c r="J4873">
        <v>121</v>
      </c>
      <c r="M4873">
        <v>99</v>
      </c>
      <c r="N4873">
        <v>99</v>
      </c>
      <c r="O4873">
        <v>99</v>
      </c>
      <c r="P4873">
        <v>99</v>
      </c>
      <c r="Q4873">
        <v>33</v>
      </c>
      <c r="R4873">
        <v>108</v>
      </c>
      <c r="S4873">
        <v>108</v>
      </c>
      <c r="T4873">
        <v>4.5150501672240804</v>
      </c>
      <c r="U4873">
        <v>3.9307021581998702</v>
      </c>
      <c r="V4873">
        <v>14.77777777777778</v>
      </c>
      <c r="W4873">
        <v>59.009259259259267</v>
      </c>
      <c r="X4873">
        <v>145.10152080574619</v>
      </c>
      <c r="Y4873">
        <v>133.92870370370363</v>
      </c>
      <c r="Z4873">
        <v>133.92870370370363</v>
      </c>
      <c r="AA4873">
        <v>26.32960258708238</v>
      </c>
      <c r="AB4873">
        <v>5.267818738920111</v>
      </c>
      <c r="AC4873">
        <v>-48.671867754105378</v>
      </c>
      <c r="AD4873">
        <v>4</v>
      </c>
      <c r="AE4873">
        <v>0</v>
      </c>
      <c r="AF4873">
        <v>0</v>
      </c>
      <c r="AG4873">
        <v>0</v>
      </c>
      <c r="AH4873">
        <v>1</v>
      </c>
      <c r="AI4873">
        <v>0</v>
      </c>
      <c r="AJ4873">
        <v>1</v>
      </c>
      <c r="AK4873">
        <v>0</v>
      </c>
      <c r="AL4873">
        <v>0</v>
      </c>
      <c r="AM4873">
        <v>1</v>
      </c>
    </row>
    <row r="4874" spans="1:39">
      <c r="A4874">
        <v>16</v>
      </c>
      <c r="B4874">
        <v>308</v>
      </c>
      <c r="C4874">
        <v>2022</v>
      </c>
      <c r="D4874">
        <v>8</v>
      </c>
      <c r="E4874">
        <v>99</v>
      </c>
      <c r="F4874">
        <v>171</v>
      </c>
      <c r="G4874">
        <v>99</v>
      </c>
      <c r="H4874">
        <v>99</v>
      </c>
      <c r="I4874">
        <v>99</v>
      </c>
      <c r="J4874">
        <v>121</v>
      </c>
      <c r="M4874">
        <v>99</v>
      </c>
      <c r="N4874">
        <v>99</v>
      </c>
      <c r="O4874">
        <v>99</v>
      </c>
      <c r="P4874">
        <v>99</v>
      </c>
      <c r="Q4874">
        <v>31</v>
      </c>
      <c r="R4874">
        <v>104</v>
      </c>
      <c r="S4874">
        <v>104</v>
      </c>
      <c r="T4874">
        <v>4.3261231281198</v>
      </c>
      <c r="U4874">
        <v>3.8115134509056023</v>
      </c>
      <c r="V4874">
        <v>13.971153846153852</v>
      </c>
      <c r="W4874">
        <v>56.980769230769241</v>
      </c>
      <c r="X4874">
        <v>148.43945328777389</v>
      </c>
      <c r="Y4874">
        <v>137.00961538461544</v>
      </c>
      <c r="Z4874">
        <v>137.00961538461544</v>
      </c>
      <c r="AA4874">
        <v>14.639701809901275</v>
      </c>
      <c r="AB4874">
        <v>4.05960581932331</v>
      </c>
      <c r="AC4874">
        <v>-25.59803714949836</v>
      </c>
      <c r="AD4874">
        <v>1</v>
      </c>
      <c r="AE4874">
        <v>0</v>
      </c>
      <c r="AF4874">
        <v>0</v>
      </c>
      <c r="AG4874">
        <v>0</v>
      </c>
      <c r="AH4874">
        <v>3</v>
      </c>
      <c r="AI4874">
        <v>0</v>
      </c>
      <c r="AJ4874">
        <v>1</v>
      </c>
      <c r="AK4874">
        <v>0</v>
      </c>
      <c r="AL4874">
        <v>2</v>
      </c>
      <c r="AM4874">
        <v>2</v>
      </c>
    </row>
    <row r="4875" spans="1:39">
      <c r="A4875">
        <v>16</v>
      </c>
      <c r="B4875">
        <v>309</v>
      </c>
      <c r="C4875">
        <v>2022</v>
      </c>
      <c r="D4875">
        <v>9</v>
      </c>
      <c r="E4875">
        <v>99</v>
      </c>
      <c r="F4875">
        <v>171</v>
      </c>
      <c r="G4875">
        <v>99</v>
      </c>
      <c r="H4875">
        <v>99</v>
      </c>
      <c r="I4875">
        <v>99</v>
      </c>
      <c r="J4875">
        <v>121</v>
      </c>
      <c r="M4875">
        <v>99</v>
      </c>
      <c r="N4875">
        <v>99</v>
      </c>
      <c r="O4875">
        <v>99</v>
      </c>
      <c r="P4875">
        <v>99</v>
      </c>
      <c r="Q4875">
        <v>18</v>
      </c>
      <c r="R4875">
        <v>29</v>
      </c>
      <c r="S4875">
        <v>29</v>
      </c>
      <c r="T4875">
        <v>1.0240112994350281</v>
      </c>
      <c r="U4875">
        <v>0.92466304710306579</v>
      </c>
      <c r="V4875">
        <v>14.931034482758619</v>
      </c>
      <c r="W4875">
        <v>58.48275862068968</v>
      </c>
      <c r="X4875">
        <v>149.78891919154188</v>
      </c>
      <c r="Y4875">
        <v>138.25517241379319</v>
      </c>
      <c r="Z4875">
        <v>138.25517241379319</v>
      </c>
      <c r="AA4875">
        <v>30.0741335324707</v>
      </c>
      <c r="AB4875">
        <v>4.3519372591126446</v>
      </c>
      <c r="AC4875">
        <v>-56.736895101183762</v>
      </c>
      <c r="AD4875">
        <v>2</v>
      </c>
      <c r="AE4875">
        <v>0</v>
      </c>
      <c r="AF4875">
        <v>0</v>
      </c>
      <c r="AG4875">
        <v>1</v>
      </c>
      <c r="AH4875">
        <v>1</v>
      </c>
      <c r="AI4875">
        <v>0</v>
      </c>
      <c r="AJ4875">
        <v>1</v>
      </c>
      <c r="AK4875">
        <v>0</v>
      </c>
      <c r="AL4875">
        <v>1</v>
      </c>
      <c r="AM4875">
        <v>0</v>
      </c>
    </row>
    <row r="4876" spans="1:39">
      <c r="A4876">
        <v>16</v>
      </c>
      <c r="B4876">
        <v>310</v>
      </c>
      <c r="C4876">
        <v>2022</v>
      </c>
      <c r="D4876">
        <v>10</v>
      </c>
      <c r="E4876">
        <v>99</v>
      </c>
      <c r="F4876">
        <v>171</v>
      </c>
      <c r="G4876">
        <v>99</v>
      </c>
      <c r="H4876">
        <v>99</v>
      </c>
      <c r="I4876">
        <v>99</v>
      </c>
      <c r="J4876">
        <v>121</v>
      </c>
      <c r="M4876">
        <v>99</v>
      </c>
      <c r="N4876">
        <v>99</v>
      </c>
      <c r="O4876">
        <v>99</v>
      </c>
      <c r="P4876">
        <v>99</v>
      </c>
      <c r="Q4876">
        <v>24</v>
      </c>
      <c r="R4876">
        <v>39</v>
      </c>
      <c r="S4876">
        <v>39</v>
      </c>
      <c r="T4876">
        <v>1.4908256880733948</v>
      </c>
      <c r="U4876">
        <v>1.2756524910942035</v>
      </c>
      <c r="V4876">
        <v>13.923076923076923</v>
      </c>
      <c r="W4876">
        <v>56.974358974358992</v>
      </c>
      <c r="X4876">
        <v>145.05097647026139</v>
      </c>
      <c r="Y4876">
        <v>133.88205128205129</v>
      </c>
      <c r="Z4876">
        <v>133.88205128205129</v>
      </c>
      <c r="AA4876">
        <v>10.606840361714951</v>
      </c>
      <c r="AB4876">
        <v>3.37780978565414</v>
      </c>
      <c r="AC4876">
        <v>-39.441981602035227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2</v>
      </c>
      <c r="AK4876">
        <v>0</v>
      </c>
      <c r="AL4876">
        <v>0</v>
      </c>
      <c r="AM4876">
        <v>0</v>
      </c>
    </row>
    <row r="4877" spans="1:39">
      <c r="A4877">
        <v>16</v>
      </c>
      <c r="B4877">
        <v>311</v>
      </c>
      <c r="C4877">
        <v>2022</v>
      </c>
      <c r="D4877">
        <v>11</v>
      </c>
      <c r="E4877">
        <v>99</v>
      </c>
      <c r="F4877">
        <v>171</v>
      </c>
      <c r="G4877">
        <v>99</v>
      </c>
      <c r="H4877">
        <v>99</v>
      </c>
      <c r="I4877">
        <v>99</v>
      </c>
      <c r="J4877">
        <v>121</v>
      </c>
      <c r="M4877">
        <v>99</v>
      </c>
      <c r="N4877">
        <v>99</v>
      </c>
      <c r="O4877">
        <v>99</v>
      </c>
      <c r="P4877">
        <v>99</v>
      </c>
      <c r="Q4877">
        <v>27</v>
      </c>
      <c r="R4877">
        <v>46</v>
      </c>
      <c r="S4877">
        <v>46</v>
      </c>
      <c r="T4877">
        <v>1.7094017094017093</v>
      </c>
      <c r="U4877">
        <v>1.5078932419883548</v>
      </c>
      <c r="V4877">
        <v>13.282608695652176</v>
      </c>
      <c r="W4877">
        <v>56.065217391304337</v>
      </c>
      <c r="X4877">
        <v>148.9259974563098</v>
      </c>
      <c r="Y4877">
        <v>137.45869565217396</v>
      </c>
      <c r="Z4877">
        <v>137.45869565217396</v>
      </c>
      <c r="AA4877">
        <v>23.136650541914634</v>
      </c>
      <c r="AB4877">
        <v>5.2228685018410621</v>
      </c>
      <c r="AC4877">
        <v>-56.087177015765967</v>
      </c>
      <c r="AD4877">
        <v>3</v>
      </c>
      <c r="AE4877">
        <v>0</v>
      </c>
      <c r="AF4877">
        <v>0</v>
      </c>
      <c r="AG4877">
        <v>1</v>
      </c>
      <c r="AH4877">
        <v>1</v>
      </c>
      <c r="AI4877">
        <v>2</v>
      </c>
      <c r="AJ4877">
        <v>0</v>
      </c>
      <c r="AK4877">
        <v>0</v>
      </c>
      <c r="AL4877">
        <v>1</v>
      </c>
      <c r="AM4877">
        <v>1</v>
      </c>
    </row>
    <row r="4878" spans="1:39">
      <c r="A4878">
        <v>16</v>
      </c>
      <c r="B4878">
        <v>312</v>
      </c>
      <c r="C4878">
        <v>2022</v>
      </c>
      <c r="D4878">
        <v>12</v>
      </c>
      <c r="E4878">
        <v>99</v>
      </c>
      <c r="F4878">
        <v>171</v>
      </c>
      <c r="G4878">
        <v>99</v>
      </c>
      <c r="H4878">
        <v>99</v>
      </c>
      <c r="I4878">
        <v>99</v>
      </c>
      <c r="J4878">
        <v>121</v>
      </c>
      <c r="M4878">
        <v>99</v>
      </c>
      <c r="N4878">
        <v>99</v>
      </c>
      <c r="O4878">
        <v>99</v>
      </c>
      <c r="P4878">
        <v>99</v>
      </c>
      <c r="Q4878">
        <v>37</v>
      </c>
      <c r="R4878">
        <v>134</v>
      </c>
      <c r="S4878">
        <v>134</v>
      </c>
      <c r="T4878">
        <v>4.827089337175793</v>
      </c>
      <c r="U4878">
        <v>4.3110091911151764</v>
      </c>
      <c r="V4878">
        <v>14.53731343283582</v>
      </c>
      <c r="W4878">
        <v>58.119402985074608</v>
      </c>
      <c r="X4878">
        <v>148.43873805404181</v>
      </c>
      <c r="Y4878">
        <v>137.0089552238806</v>
      </c>
      <c r="Z4878">
        <v>137.0089552238806</v>
      </c>
      <c r="AA4878">
        <v>18.956979822299537</v>
      </c>
      <c r="AB4878">
        <v>4.3930827175203788</v>
      </c>
      <c r="AC4878">
        <v>-23.246128444526676</v>
      </c>
      <c r="AD4878">
        <v>1</v>
      </c>
      <c r="AE4878">
        <v>0</v>
      </c>
      <c r="AF4878">
        <v>0</v>
      </c>
      <c r="AG4878">
        <v>1</v>
      </c>
      <c r="AH4878">
        <v>3</v>
      </c>
      <c r="AI4878">
        <v>1</v>
      </c>
      <c r="AJ4878">
        <v>0</v>
      </c>
      <c r="AK4878">
        <v>1</v>
      </c>
      <c r="AL4878">
        <v>0</v>
      </c>
      <c r="AM4878">
        <v>1</v>
      </c>
    </row>
    <row r="4879" spans="1:39">
      <c r="A4879">
        <v>16</v>
      </c>
      <c r="B4879">
        <v>313</v>
      </c>
      <c r="C4879">
        <v>2022</v>
      </c>
      <c r="D4879">
        <v>1</v>
      </c>
      <c r="E4879">
        <v>99</v>
      </c>
      <c r="F4879">
        <v>171</v>
      </c>
      <c r="G4879">
        <v>99</v>
      </c>
      <c r="H4879">
        <v>99</v>
      </c>
      <c r="I4879">
        <v>99</v>
      </c>
      <c r="J4879">
        <v>134</v>
      </c>
      <c r="M4879">
        <v>99</v>
      </c>
      <c r="N4879">
        <v>99</v>
      </c>
      <c r="O4879">
        <v>99</v>
      </c>
      <c r="P4879">
        <v>99</v>
      </c>
      <c r="Q4879">
        <v>11</v>
      </c>
      <c r="R4879">
        <v>75</v>
      </c>
      <c r="S4879">
        <v>75</v>
      </c>
      <c r="T4879">
        <v>2.6014568158168574</v>
      </c>
      <c r="U4879">
        <v>2.6226604542502017</v>
      </c>
      <c r="V4879">
        <v>14.960000000000004</v>
      </c>
      <c r="W4879">
        <v>59.186666666666675</v>
      </c>
      <c r="X4879">
        <v>168.03308053448902</v>
      </c>
      <c r="Y4879">
        <v>155.09453333333332</v>
      </c>
      <c r="Z4879">
        <v>155.09453333333332</v>
      </c>
      <c r="AA4879">
        <v>31.049622962534759</v>
      </c>
      <c r="AB4879">
        <v>5.0482824361910899</v>
      </c>
      <c r="AC4879">
        <v>-63.082809620748904</v>
      </c>
      <c r="AD4879">
        <v>4</v>
      </c>
      <c r="AE4879">
        <v>0</v>
      </c>
      <c r="AF4879">
        <v>0</v>
      </c>
      <c r="AG4879">
        <v>0</v>
      </c>
      <c r="AH4879">
        <v>13</v>
      </c>
      <c r="AI4879">
        <v>4</v>
      </c>
      <c r="AJ4879">
        <v>1</v>
      </c>
      <c r="AK4879">
        <v>1</v>
      </c>
      <c r="AL4879">
        <v>2</v>
      </c>
      <c r="AM4879">
        <v>0</v>
      </c>
    </row>
    <row r="4880" spans="1:39">
      <c r="A4880">
        <v>16</v>
      </c>
      <c r="B4880">
        <v>314</v>
      </c>
      <c r="C4880">
        <v>2022</v>
      </c>
      <c r="D4880">
        <v>2</v>
      </c>
      <c r="E4880">
        <v>99</v>
      </c>
      <c r="F4880">
        <v>171</v>
      </c>
      <c r="G4880">
        <v>99</v>
      </c>
      <c r="H4880">
        <v>99</v>
      </c>
      <c r="I4880">
        <v>99</v>
      </c>
      <c r="J4880">
        <v>134</v>
      </c>
      <c r="M4880">
        <v>99</v>
      </c>
      <c r="N4880">
        <v>99</v>
      </c>
      <c r="O4880">
        <v>99</v>
      </c>
      <c r="P4880">
        <v>99</v>
      </c>
      <c r="Q4880">
        <v>9</v>
      </c>
      <c r="R4880">
        <v>20</v>
      </c>
      <c r="S4880">
        <v>20</v>
      </c>
      <c r="T4880">
        <v>0.88928412627834608</v>
      </c>
      <c r="U4880">
        <v>0.93757925755104388</v>
      </c>
      <c r="V4880">
        <v>15.05</v>
      </c>
      <c r="W4880">
        <v>59.25</v>
      </c>
      <c r="X4880">
        <v>177.42686890574214</v>
      </c>
      <c r="Y4880">
        <v>163.76499999999996</v>
      </c>
      <c r="Z4880">
        <v>163.76499999999996</v>
      </c>
      <c r="AA4880">
        <v>30.247847444074612</v>
      </c>
      <c r="AB4880">
        <v>5.1949494703991101</v>
      </c>
      <c r="AC4880">
        <v>-64.683601933600997</v>
      </c>
      <c r="AD4880">
        <v>1</v>
      </c>
      <c r="AE4880">
        <v>0</v>
      </c>
      <c r="AF4880">
        <v>0</v>
      </c>
      <c r="AG4880">
        <v>0</v>
      </c>
      <c r="AH4880">
        <v>4</v>
      </c>
      <c r="AI4880">
        <v>0</v>
      </c>
      <c r="AJ4880">
        <v>0</v>
      </c>
      <c r="AK4880">
        <v>0</v>
      </c>
      <c r="AL4880">
        <v>0</v>
      </c>
      <c r="AM4880">
        <v>0</v>
      </c>
    </row>
    <row r="4881" spans="1:39">
      <c r="A4881">
        <v>16</v>
      </c>
      <c r="B4881">
        <v>315</v>
      </c>
      <c r="C4881">
        <v>2022</v>
      </c>
      <c r="D4881">
        <v>3</v>
      </c>
      <c r="E4881">
        <v>99</v>
      </c>
      <c r="F4881">
        <v>171</v>
      </c>
      <c r="G4881">
        <v>99</v>
      </c>
      <c r="H4881">
        <v>99</v>
      </c>
      <c r="I4881">
        <v>99</v>
      </c>
      <c r="J4881">
        <v>134</v>
      </c>
      <c r="M4881">
        <v>99</v>
      </c>
      <c r="N4881">
        <v>99</v>
      </c>
      <c r="O4881">
        <v>99</v>
      </c>
      <c r="P4881">
        <v>99</v>
      </c>
      <c r="Q4881">
        <v>10</v>
      </c>
      <c r="R4881">
        <v>46</v>
      </c>
      <c r="S4881">
        <v>46</v>
      </c>
      <c r="T4881">
        <v>1.8067556952081687</v>
      </c>
      <c r="U4881">
        <v>1.8284498256536472</v>
      </c>
      <c r="V4881">
        <v>14.521739130434783</v>
      </c>
      <c r="W4881">
        <v>58.152173913043477</v>
      </c>
      <c r="X4881">
        <v>171.32460313721788</v>
      </c>
      <c r="Y4881">
        <v>158.13260869565215</v>
      </c>
      <c r="Z4881">
        <v>158.13260869565215</v>
      </c>
      <c r="AA4881">
        <v>36.021956193096003</v>
      </c>
      <c r="AB4881">
        <v>4.2219271887546475</v>
      </c>
      <c r="AC4881">
        <v>-36.909821623165449</v>
      </c>
      <c r="AD4881">
        <v>2</v>
      </c>
      <c r="AE4881">
        <v>0</v>
      </c>
      <c r="AF4881">
        <v>0</v>
      </c>
      <c r="AG4881">
        <v>0</v>
      </c>
      <c r="AH4881">
        <v>4</v>
      </c>
      <c r="AI4881">
        <v>2</v>
      </c>
      <c r="AJ4881">
        <v>8</v>
      </c>
      <c r="AK4881">
        <v>0</v>
      </c>
      <c r="AL4881">
        <v>3</v>
      </c>
      <c r="AM4881">
        <v>0</v>
      </c>
    </row>
    <row r="4882" spans="1:39">
      <c r="A4882">
        <v>16</v>
      </c>
      <c r="B4882">
        <v>316</v>
      </c>
      <c r="C4882">
        <v>2022</v>
      </c>
      <c r="D4882">
        <v>4</v>
      </c>
      <c r="E4882">
        <v>99</v>
      </c>
      <c r="F4882">
        <v>171</v>
      </c>
      <c r="G4882">
        <v>99</v>
      </c>
      <c r="H4882">
        <v>99</v>
      </c>
      <c r="I4882">
        <v>99</v>
      </c>
      <c r="J4882">
        <v>134</v>
      </c>
      <c r="M4882">
        <v>99</v>
      </c>
      <c r="N4882">
        <v>99</v>
      </c>
      <c r="O4882">
        <v>99</v>
      </c>
      <c r="P4882">
        <v>99</v>
      </c>
      <c r="Q4882">
        <v>5</v>
      </c>
      <c r="R4882">
        <v>20</v>
      </c>
      <c r="S4882">
        <v>20</v>
      </c>
      <c r="T4882">
        <v>0.87680841736080639</v>
      </c>
      <c r="U4882">
        <v>0.91841361082808226</v>
      </c>
      <c r="V4882">
        <v>16.100000000000001</v>
      </c>
      <c r="W4882">
        <v>60.65</v>
      </c>
      <c r="X4882">
        <v>174.36619718309862</v>
      </c>
      <c r="Y4882">
        <v>160.94</v>
      </c>
      <c r="Z4882">
        <v>160.94</v>
      </c>
      <c r="AA4882">
        <v>29.723364547103415</v>
      </c>
      <c r="AB4882">
        <v>3.5815499438092648</v>
      </c>
      <c r="AC4882">
        <v>-55.841060491906838</v>
      </c>
      <c r="AD4882">
        <v>1</v>
      </c>
      <c r="AE4882">
        <v>0</v>
      </c>
      <c r="AF4882">
        <v>0</v>
      </c>
      <c r="AG4882">
        <v>0</v>
      </c>
      <c r="AH4882">
        <v>3</v>
      </c>
      <c r="AI4882">
        <v>0</v>
      </c>
      <c r="AJ4882">
        <v>0</v>
      </c>
      <c r="AK4882">
        <v>0</v>
      </c>
      <c r="AL4882">
        <v>1</v>
      </c>
      <c r="AM4882">
        <v>0</v>
      </c>
    </row>
    <row r="4883" spans="1:39">
      <c r="A4883">
        <v>16</v>
      </c>
      <c r="B4883">
        <v>317</v>
      </c>
      <c r="C4883">
        <v>2022</v>
      </c>
      <c r="D4883">
        <v>5</v>
      </c>
      <c r="E4883">
        <v>99</v>
      </c>
      <c r="F4883">
        <v>171</v>
      </c>
      <c r="G4883">
        <v>99</v>
      </c>
      <c r="H4883">
        <v>99</v>
      </c>
      <c r="I4883">
        <v>99</v>
      </c>
      <c r="J4883">
        <v>134</v>
      </c>
      <c r="M4883">
        <v>99</v>
      </c>
      <c r="N4883">
        <v>99</v>
      </c>
      <c r="O4883">
        <v>99</v>
      </c>
      <c r="P4883">
        <v>99</v>
      </c>
      <c r="Q4883">
        <v>15</v>
      </c>
      <c r="R4883">
        <v>96</v>
      </c>
      <c r="S4883">
        <v>96</v>
      </c>
      <c r="T4883">
        <v>3.2989690721649483</v>
      </c>
      <c r="U4883">
        <v>3.360513039152988</v>
      </c>
      <c r="V4883">
        <v>15.46875</v>
      </c>
      <c r="W4883">
        <v>59.65625</v>
      </c>
      <c r="X4883">
        <v>170.79270494763455</v>
      </c>
      <c r="Y4883">
        <v>157.64166666666668</v>
      </c>
      <c r="Z4883">
        <v>157.64166666666668</v>
      </c>
      <c r="AA4883">
        <v>28.234850903724421</v>
      </c>
      <c r="AB4883">
        <v>4.1977874256366707</v>
      </c>
      <c r="AC4883">
        <v>-28.224132989697111</v>
      </c>
      <c r="AD4883">
        <v>5</v>
      </c>
      <c r="AE4883">
        <v>0</v>
      </c>
      <c r="AF4883">
        <v>0</v>
      </c>
      <c r="AG4883">
        <v>1</v>
      </c>
      <c r="AH4883">
        <v>13</v>
      </c>
      <c r="AI4883">
        <v>6</v>
      </c>
      <c r="AJ4883">
        <v>15</v>
      </c>
      <c r="AK4883">
        <v>2</v>
      </c>
      <c r="AL4883">
        <v>0</v>
      </c>
      <c r="AM4883">
        <v>0</v>
      </c>
    </row>
    <row r="4884" spans="1:39">
      <c r="A4884">
        <v>16</v>
      </c>
      <c r="B4884">
        <v>318</v>
      </c>
      <c r="C4884">
        <v>2022</v>
      </c>
      <c r="D4884">
        <v>6</v>
      </c>
      <c r="E4884">
        <v>99</v>
      </c>
      <c r="F4884">
        <v>171</v>
      </c>
      <c r="G4884">
        <v>99</v>
      </c>
      <c r="H4884">
        <v>99</v>
      </c>
      <c r="I4884">
        <v>99</v>
      </c>
      <c r="J4884">
        <v>134</v>
      </c>
      <c r="M4884">
        <v>99</v>
      </c>
      <c r="N4884">
        <v>99</v>
      </c>
      <c r="O4884">
        <v>99</v>
      </c>
      <c r="P4884">
        <v>99</v>
      </c>
      <c r="Q4884">
        <v>16</v>
      </c>
      <c r="R4884">
        <v>95</v>
      </c>
      <c r="S4884">
        <v>95</v>
      </c>
      <c r="T4884">
        <v>3.1836461126005364</v>
      </c>
      <c r="U4884">
        <v>3.5041339894272556</v>
      </c>
      <c r="V4884">
        <v>14.063157894736843</v>
      </c>
      <c r="W4884">
        <v>57.263157894736842</v>
      </c>
      <c r="X4884">
        <v>181.85322461082276</v>
      </c>
      <c r="Y4884">
        <v>167.85052631578944</v>
      </c>
      <c r="Z4884">
        <v>167.85052631578944</v>
      </c>
      <c r="AA4884">
        <v>33.792085257331649</v>
      </c>
      <c r="AB4884">
        <v>6.0458085111932371</v>
      </c>
      <c r="AC4884">
        <v>-69.624296726435475</v>
      </c>
      <c r="AD4884">
        <v>6</v>
      </c>
      <c r="AE4884">
        <v>0</v>
      </c>
      <c r="AF4884">
        <v>0</v>
      </c>
      <c r="AG4884">
        <v>0</v>
      </c>
      <c r="AH4884">
        <v>11</v>
      </c>
      <c r="AI4884">
        <v>2</v>
      </c>
      <c r="AJ4884">
        <v>29</v>
      </c>
      <c r="AK4884">
        <v>0</v>
      </c>
      <c r="AL4884">
        <v>0</v>
      </c>
      <c r="AM4884">
        <v>0</v>
      </c>
    </row>
    <row r="4885" spans="1:39">
      <c r="A4885">
        <v>16</v>
      </c>
      <c r="B4885">
        <v>319</v>
      </c>
      <c r="C4885">
        <v>2022</v>
      </c>
      <c r="D4885">
        <v>7</v>
      </c>
      <c r="E4885">
        <v>99</v>
      </c>
      <c r="F4885">
        <v>171</v>
      </c>
      <c r="G4885">
        <v>99</v>
      </c>
      <c r="H4885">
        <v>99</v>
      </c>
      <c r="I4885">
        <v>99</v>
      </c>
      <c r="J4885">
        <v>134</v>
      </c>
      <c r="M4885">
        <v>99</v>
      </c>
      <c r="N4885">
        <v>99</v>
      </c>
      <c r="O4885">
        <v>99</v>
      </c>
      <c r="P4885">
        <v>99</v>
      </c>
      <c r="Q4885">
        <v>13</v>
      </c>
      <c r="R4885">
        <v>60</v>
      </c>
      <c r="S4885">
        <v>60</v>
      </c>
      <c r="T4885">
        <v>2.5083612040133776</v>
      </c>
      <c r="U4885">
        <v>2.6067536888972462</v>
      </c>
      <c r="V4885">
        <v>15.4</v>
      </c>
      <c r="W4885">
        <v>60.033333333333331</v>
      </c>
      <c r="X4885">
        <v>173.21054532322125</v>
      </c>
      <c r="Y4885">
        <v>159.87333333333331</v>
      </c>
      <c r="Z4885">
        <v>159.87333333333331</v>
      </c>
      <c r="AA4885">
        <v>26.598313647464511</v>
      </c>
      <c r="AB4885">
        <v>4.1990739719874526</v>
      </c>
      <c r="AC4885">
        <v>-39.840744114348247</v>
      </c>
      <c r="AD4885">
        <v>6</v>
      </c>
      <c r="AE4885">
        <v>0</v>
      </c>
      <c r="AF4885">
        <v>0</v>
      </c>
      <c r="AG4885">
        <v>1</v>
      </c>
      <c r="AH4885">
        <v>8</v>
      </c>
      <c r="AI4885">
        <v>2</v>
      </c>
      <c r="AJ4885">
        <v>12</v>
      </c>
      <c r="AK4885">
        <v>0</v>
      </c>
      <c r="AL4885">
        <v>0</v>
      </c>
      <c r="AM4885">
        <v>0</v>
      </c>
    </row>
    <row r="4886" spans="1:39">
      <c r="A4886">
        <v>16</v>
      </c>
      <c r="B4886">
        <v>320</v>
      </c>
      <c r="C4886">
        <v>2022</v>
      </c>
      <c r="D4886">
        <v>8</v>
      </c>
      <c r="E4886">
        <v>99</v>
      </c>
      <c r="F4886">
        <v>171</v>
      </c>
      <c r="G4886">
        <v>99</v>
      </c>
      <c r="H4886">
        <v>99</v>
      </c>
      <c r="I4886">
        <v>99</v>
      </c>
      <c r="J4886">
        <v>134</v>
      </c>
      <c r="M4886">
        <v>99</v>
      </c>
      <c r="N4886">
        <v>99</v>
      </c>
      <c r="O4886">
        <v>99</v>
      </c>
      <c r="P4886">
        <v>99</v>
      </c>
      <c r="Q4886">
        <v>14</v>
      </c>
      <c r="R4886">
        <v>72</v>
      </c>
      <c r="S4886">
        <v>72</v>
      </c>
      <c r="T4886">
        <v>2.9950083194675545</v>
      </c>
      <c r="U4886">
        <v>2.9953375900449655</v>
      </c>
      <c r="V4886">
        <v>14.666666666666663</v>
      </c>
      <c r="W4886">
        <v>58.222222222222221</v>
      </c>
      <c r="X4886">
        <v>168.49945828819065</v>
      </c>
      <c r="Y4886">
        <v>155.52500000000001</v>
      </c>
      <c r="Z4886">
        <v>155.52500000000001</v>
      </c>
      <c r="AA4886">
        <v>35.381770062813075</v>
      </c>
      <c r="AB4886">
        <v>4.7674306562055317</v>
      </c>
      <c r="AC4886">
        <v>-60.578989968028885</v>
      </c>
      <c r="AD4886">
        <v>4</v>
      </c>
      <c r="AE4886">
        <v>0</v>
      </c>
      <c r="AF4886">
        <v>0</v>
      </c>
      <c r="AG4886">
        <v>0</v>
      </c>
      <c r="AH4886">
        <v>2</v>
      </c>
      <c r="AI4886">
        <v>2</v>
      </c>
      <c r="AJ4886">
        <v>2</v>
      </c>
      <c r="AK4886">
        <v>2</v>
      </c>
      <c r="AL4886">
        <v>3</v>
      </c>
      <c r="AM4886">
        <v>1</v>
      </c>
    </row>
    <row r="4887" spans="1:39">
      <c r="A4887">
        <v>16</v>
      </c>
      <c r="B4887">
        <v>321</v>
      </c>
      <c r="C4887">
        <v>2022</v>
      </c>
      <c r="D4887">
        <v>9</v>
      </c>
      <c r="E4887">
        <v>99</v>
      </c>
      <c r="F4887">
        <v>171</v>
      </c>
      <c r="G4887">
        <v>99</v>
      </c>
      <c r="H4887">
        <v>99</v>
      </c>
      <c r="I4887">
        <v>99</v>
      </c>
      <c r="J4887">
        <v>134</v>
      </c>
      <c r="M4887">
        <v>99</v>
      </c>
      <c r="N4887">
        <v>99</v>
      </c>
      <c r="O4887">
        <v>99</v>
      </c>
      <c r="P4887">
        <v>99</v>
      </c>
      <c r="Q4887">
        <v>15</v>
      </c>
      <c r="R4887">
        <v>102</v>
      </c>
      <c r="S4887">
        <v>102</v>
      </c>
      <c r="T4887">
        <v>3.6016949152542361</v>
      </c>
      <c r="U4887">
        <v>3.8337746704040048</v>
      </c>
      <c r="V4887">
        <v>15.352941176470589</v>
      </c>
      <c r="W4887">
        <v>59.774509803921582</v>
      </c>
      <c r="X4887">
        <v>176.57149533702989</v>
      </c>
      <c r="Y4887">
        <v>162.97549019607845</v>
      </c>
      <c r="Z4887">
        <v>162.97549019607845</v>
      </c>
      <c r="AA4887">
        <v>29.721199393482497</v>
      </c>
      <c r="AB4887">
        <v>4.1062049239358842</v>
      </c>
      <c r="AC4887">
        <v>-38.422884440773124</v>
      </c>
      <c r="AD4887">
        <v>5</v>
      </c>
      <c r="AE4887">
        <v>0</v>
      </c>
      <c r="AF4887">
        <v>0</v>
      </c>
      <c r="AG4887">
        <v>0</v>
      </c>
      <c r="AH4887">
        <v>11</v>
      </c>
      <c r="AI4887">
        <v>5</v>
      </c>
      <c r="AJ4887">
        <v>29</v>
      </c>
      <c r="AK4887">
        <v>0</v>
      </c>
      <c r="AL4887">
        <v>1</v>
      </c>
      <c r="AM4887">
        <v>0</v>
      </c>
    </row>
    <row r="4888" spans="1:39">
      <c r="A4888">
        <v>16</v>
      </c>
      <c r="B4888">
        <v>322</v>
      </c>
      <c r="C4888">
        <v>2022</v>
      </c>
      <c r="D4888">
        <v>10</v>
      </c>
      <c r="E4888">
        <v>99</v>
      </c>
      <c r="F4888">
        <v>171</v>
      </c>
      <c r="G4888">
        <v>99</v>
      </c>
      <c r="H4888">
        <v>99</v>
      </c>
      <c r="I4888">
        <v>99</v>
      </c>
      <c r="J4888">
        <v>134</v>
      </c>
      <c r="M4888">
        <v>99</v>
      </c>
      <c r="N4888">
        <v>99</v>
      </c>
      <c r="O4888">
        <v>99</v>
      </c>
      <c r="P4888">
        <v>99</v>
      </c>
      <c r="Q4888">
        <v>19</v>
      </c>
      <c r="R4888">
        <v>167</v>
      </c>
      <c r="S4888">
        <v>167</v>
      </c>
      <c r="T4888">
        <v>6.3837920489296636</v>
      </c>
      <c r="U4888">
        <v>6.304675576412226</v>
      </c>
      <c r="V4888">
        <v>15.185628742514972</v>
      </c>
      <c r="W4888">
        <v>59.131736526946113</v>
      </c>
      <c r="X4888">
        <v>167.41684561537812</v>
      </c>
      <c r="Y4888">
        <v>154.52574850299396</v>
      </c>
      <c r="Z4888">
        <v>154.52574850299396</v>
      </c>
      <c r="AA4888">
        <v>31.029667017520449</v>
      </c>
      <c r="AB4888">
        <v>4.1071733628346827</v>
      </c>
      <c r="AC4888">
        <v>-23.68003875447879</v>
      </c>
      <c r="AD4888">
        <v>6</v>
      </c>
      <c r="AE4888">
        <v>0</v>
      </c>
      <c r="AF4888">
        <v>0</v>
      </c>
      <c r="AG4888">
        <v>0</v>
      </c>
      <c r="AH4888">
        <v>15</v>
      </c>
      <c r="AI4888">
        <v>1</v>
      </c>
      <c r="AJ4888">
        <v>35</v>
      </c>
      <c r="AK4888">
        <v>0</v>
      </c>
      <c r="AL4888">
        <v>1</v>
      </c>
      <c r="AM4888">
        <v>0</v>
      </c>
    </row>
    <row r="4889" spans="1:39">
      <c r="A4889">
        <v>16</v>
      </c>
      <c r="B4889">
        <v>323</v>
      </c>
      <c r="C4889">
        <v>2022</v>
      </c>
      <c r="D4889">
        <v>11</v>
      </c>
      <c r="E4889">
        <v>99</v>
      </c>
      <c r="F4889">
        <v>171</v>
      </c>
      <c r="G4889">
        <v>99</v>
      </c>
      <c r="H4889">
        <v>99</v>
      </c>
      <c r="I4889">
        <v>99</v>
      </c>
      <c r="J4889">
        <v>134</v>
      </c>
      <c r="M4889">
        <v>99</v>
      </c>
      <c r="N4889">
        <v>99</v>
      </c>
      <c r="O4889">
        <v>99</v>
      </c>
      <c r="P4889">
        <v>99</v>
      </c>
      <c r="Q4889">
        <v>16</v>
      </c>
      <c r="R4889">
        <v>101</v>
      </c>
      <c r="S4889">
        <v>101</v>
      </c>
      <c r="T4889">
        <v>3.7532515793385359</v>
      </c>
      <c r="U4889">
        <v>3.8345621884638814</v>
      </c>
      <c r="V4889">
        <v>15.21782178217822</v>
      </c>
      <c r="W4889">
        <v>59.584158415841586</v>
      </c>
      <c r="X4889">
        <v>172.48533087328244</v>
      </c>
      <c r="Y4889">
        <v>159.20396039603975</v>
      </c>
      <c r="Z4889">
        <v>159.20396039603975</v>
      </c>
      <c r="AA4889">
        <v>30.471167741377194</v>
      </c>
      <c r="AB4889">
        <v>4.7434526564115318</v>
      </c>
      <c r="AC4889">
        <v>-46.17586197812313</v>
      </c>
      <c r="AD4889">
        <v>2</v>
      </c>
      <c r="AE4889">
        <v>0</v>
      </c>
      <c r="AF4889">
        <v>0</v>
      </c>
      <c r="AG4889">
        <v>0</v>
      </c>
      <c r="AH4889">
        <v>11</v>
      </c>
      <c r="AI4889">
        <v>5</v>
      </c>
      <c r="AJ4889">
        <v>7</v>
      </c>
      <c r="AK4889">
        <v>1</v>
      </c>
      <c r="AL4889">
        <v>0</v>
      </c>
      <c r="AM4889">
        <v>0</v>
      </c>
    </row>
    <row r="4890" spans="1:39">
      <c r="A4890">
        <v>16</v>
      </c>
      <c r="B4890">
        <v>324</v>
      </c>
      <c r="C4890">
        <v>2022</v>
      </c>
      <c r="D4890">
        <v>12</v>
      </c>
      <c r="E4890">
        <v>99</v>
      </c>
      <c r="F4890">
        <v>171</v>
      </c>
      <c r="G4890">
        <v>99</v>
      </c>
      <c r="H4890">
        <v>99</v>
      </c>
      <c r="I4890">
        <v>99</v>
      </c>
      <c r="J4890">
        <v>134</v>
      </c>
      <c r="M4890">
        <v>99</v>
      </c>
      <c r="N4890">
        <v>99</v>
      </c>
      <c r="O4890">
        <v>99</v>
      </c>
      <c r="P4890">
        <v>99</v>
      </c>
      <c r="Q4890">
        <v>9</v>
      </c>
      <c r="R4890">
        <v>65</v>
      </c>
      <c r="S4890">
        <v>66</v>
      </c>
      <c r="T4890">
        <v>2.3414985590778099</v>
      </c>
      <c r="U4890">
        <v>2.3994535393377938</v>
      </c>
      <c r="V4890">
        <v>15.523076923076925</v>
      </c>
      <c r="W4890">
        <v>60.090909090909101</v>
      </c>
      <c r="X4890">
        <v>168.15067922326855</v>
      </c>
      <c r="Y4890">
        <v>157.20769230769221</v>
      </c>
      <c r="Z4890">
        <v>154.82575757575751</v>
      </c>
      <c r="AA4890">
        <v>29.090831163090279</v>
      </c>
      <c r="AB4890">
        <v>3.4585303969875434</v>
      </c>
      <c r="AC4890">
        <v>-6.4884209319853596</v>
      </c>
      <c r="AD4890">
        <v>0</v>
      </c>
      <c r="AE4890">
        <v>0</v>
      </c>
      <c r="AF4890">
        <v>0</v>
      </c>
      <c r="AG4890">
        <v>0</v>
      </c>
      <c r="AH4890">
        <v>8</v>
      </c>
      <c r="AI4890">
        <v>1</v>
      </c>
      <c r="AJ4890">
        <v>6</v>
      </c>
      <c r="AK4890">
        <v>0</v>
      </c>
      <c r="AL4890">
        <v>0</v>
      </c>
      <c r="AM4890">
        <v>0</v>
      </c>
    </row>
    <row r="4891" spans="1:39">
      <c r="A4891">
        <v>16</v>
      </c>
      <c r="B4891">
        <v>325</v>
      </c>
      <c r="C4891">
        <v>2022</v>
      </c>
      <c r="D4891">
        <v>1</v>
      </c>
      <c r="E4891">
        <v>99</v>
      </c>
      <c r="F4891">
        <v>171</v>
      </c>
      <c r="G4891">
        <v>99</v>
      </c>
      <c r="H4891">
        <v>99</v>
      </c>
      <c r="I4891">
        <v>99</v>
      </c>
      <c r="J4891">
        <v>141</v>
      </c>
      <c r="M4891">
        <v>99</v>
      </c>
      <c r="N4891">
        <v>99</v>
      </c>
      <c r="O4891">
        <v>99</v>
      </c>
      <c r="P4891">
        <v>99</v>
      </c>
      <c r="Q4891">
        <v>1</v>
      </c>
      <c r="R4891">
        <v>3</v>
      </c>
      <c r="S4891">
        <v>3</v>
      </c>
      <c r="T4891">
        <v>0.1040582726326743</v>
      </c>
      <c r="U4891">
        <v>8.9916514500401987E-2</v>
      </c>
      <c r="V4891">
        <v>9</v>
      </c>
      <c r="W4891">
        <v>47.666666666666657</v>
      </c>
      <c r="X4891">
        <v>144.02311303719762</v>
      </c>
      <c r="Y4891">
        <v>132.93333333333339</v>
      </c>
      <c r="Z4891">
        <v>132.93333333333339</v>
      </c>
      <c r="AA4891">
        <v>34.984980904509428</v>
      </c>
      <c r="AB4891">
        <v>2.4944382578493745</v>
      </c>
      <c r="AC4891">
        <v>-53.88262555964161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</row>
    <row r="4892" spans="1:39">
      <c r="A4892">
        <v>16</v>
      </c>
      <c r="B4892">
        <v>326</v>
      </c>
      <c r="C4892">
        <v>2022</v>
      </c>
      <c r="D4892">
        <v>2</v>
      </c>
      <c r="E4892">
        <v>99</v>
      </c>
      <c r="F4892">
        <v>171</v>
      </c>
      <c r="G4892">
        <v>99</v>
      </c>
      <c r="H4892">
        <v>99</v>
      </c>
      <c r="I4892">
        <v>99</v>
      </c>
      <c r="J4892">
        <v>141</v>
      </c>
      <c r="M4892">
        <v>99</v>
      </c>
      <c r="N4892">
        <v>99</v>
      </c>
      <c r="O4892">
        <v>99</v>
      </c>
      <c r="P4892">
        <v>99</v>
      </c>
      <c r="Q4892">
        <v>2</v>
      </c>
      <c r="R4892">
        <v>3</v>
      </c>
      <c r="S4892">
        <v>3</v>
      </c>
      <c r="T4892">
        <v>0.13339261894175189</v>
      </c>
      <c r="U4892">
        <v>0.12028541019843944</v>
      </c>
      <c r="V4892">
        <v>9</v>
      </c>
      <c r="W4892">
        <v>49</v>
      </c>
      <c r="X4892">
        <v>151.75153485012635</v>
      </c>
      <c r="Y4892">
        <v>140.06666666666661</v>
      </c>
      <c r="Z4892">
        <v>140.06666666666661</v>
      </c>
      <c r="AA4892">
        <v>18.85105361040128</v>
      </c>
      <c r="AB4892">
        <v>2.9439202887759497</v>
      </c>
      <c r="AC4892">
        <v>-8.5892077561824021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</row>
    <row r="4893" spans="1:39">
      <c r="A4893">
        <v>16</v>
      </c>
      <c r="B4893">
        <v>327</v>
      </c>
      <c r="C4893">
        <v>2022</v>
      </c>
      <c r="D4893">
        <v>3</v>
      </c>
      <c r="E4893">
        <v>99</v>
      </c>
      <c r="F4893">
        <v>171</v>
      </c>
      <c r="G4893">
        <v>99</v>
      </c>
      <c r="H4893">
        <v>99</v>
      </c>
      <c r="I4893">
        <v>99</v>
      </c>
      <c r="J4893">
        <v>141</v>
      </c>
      <c r="M4893">
        <v>99</v>
      </c>
      <c r="N4893">
        <v>99</v>
      </c>
      <c r="O4893">
        <v>99</v>
      </c>
      <c r="P4893">
        <v>99</v>
      </c>
      <c r="Q4893">
        <v>1</v>
      </c>
      <c r="R4893">
        <v>2</v>
      </c>
      <c r="S4893">
        <v>2</v>
      </c>
      <c r="T4893">
        <v>7.8554595443833489E-2</v>
      </c>
      <c r="U4893">
        <v>8.6946948033928148E-2</v>
      </c>
      <c r="V4893">
        <v>2</v>
      </c>
      <c r="W4893">
        <v>39</v>
      </c>
      <c r="X4893">
        <v>187.37811484290361</v>
      </c>
      <c r="Y4893">
        <v>172.95</v>
      </c>
      <c r="Z4893">
        <v>172.95</v>
      </c>
      <c r="AA4893">
        <v>2.4500000000012183</v>
      </c>
      <c r="AB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</row>
    <row r="4894" spans="1:39">
      <c r="A4894">
        <v>16</v>
      </c>
      <c r="B4894">
        <v>328</v>
      </c>
      <c r="C4894">
        <v>2022</v>
      </c>
      <c r="D4894">
        <v>4</v>
      </c>
      <c r="E4894">
        <v>99</v>
      </c>
      <c r="F4894">
        <v>171</v>
      </c>
      <c r="G4894">
        <v>99</v>
      </c>
      <c r="H4894">
        <v>99</v>
      </c>
      <c r="I4894">
        <v>99</v>
      </c>
      <c r="J4894">
        <v>141</v>
      </c>
      <c r="M4894">
        <v>99</v>
      </c>
      <c r="N4894">
        <v>99</v>
      </c>
      <c r="O4894">
        <v>99</v>
      </c>
      <c r="P4894">
        <v>99</v>
      </c>
      <c r="Q4894">
        <v>2</v>
      </c>
      <c r="R4894">
        <v>2</v>
      </c>
      <c r="S4894">
        <v>2</v>
      </c>
      <c r="T4894">
        <v>8.7680841736080636E-2</v>
      </c>
      <c r="U4894">
        <v>7.8893178636126701E-2</v>
      </c>
      <c r="V4894">
        <v>14</v>
      </c>
      <c r="W4894">
        <v>59</v>
      </c>
      <c r="X4894">
        <v>149.78331527627302</v>
      </c>
      <c r="Y4894">
        <v>138.25</v>
      </c>
      <c r="Z4894">
        <v>138.25</v>
      </c>
      <c r="AA4894">
        <v>7.75</v>
      </c>
      <c r="AB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</row>
    <row r="4895" spans="1:39">
      <c r="A4895">
        <v>16</v>
      </c>
      <c r="B4895">
        <v>329</v>
      </c>
      <c r="C4895">
        <v>2022</v>
      </c>
      <c r="D4895">
        <v>5</v>
      </c>
      <c r="E4895">
        <v>99</v>
      </c>
      <c r="F4895">
        <v>171</v>
      </c>
      <c r="G4895">
        <v>99</v>
      </c>
      <c r="H4895">
        <v>99</v>
      </c>
      <c r="I4895">
        <v>99</v>
      </c>
      <c r="J4895">
        <v>141</v>
      </c>
      <c r="M4895">
        <v>99</v>
      </c>
      <c r="N4895">
        <v>99</v>
      </c>
      <c r="O4895">
        <v>99</v>
      </c>
      <c r="P4895">
        <v>99</v>
      </c>
      <c r="Q4895">
        <v>2</v>
      </c>
      <c r="R4895">
        <v>4</v>
      </c>
      <c r="S4895">
        <v>4</v>
      </c>
      <c r="T4895">
        <v>0.13745704467353953</v>
      </c>
      <c r="U4895">
        <v>0.12177574078021743</v>
      </c>
      <c r="V4895">
        <v>14</v>
      </c>
      <c r="W4895">
        <v>56.25</v>
      </c>
      <c r="X4895">
        <v>148.53737811484288</v>
      </c>
      <c r="Y4895">
        <v>137.10000000000002</v>
      </c>
      <c r="Z4895">
        <v>137.10000000000002</v>
      </c>
      <c r="AA4895">
        <v>1.5524174696247841</v>
      </c>
      <c r="AB4895">
        <v>2.2776083947860744</v>
      </c>
      <c r="AC4895">
        <v>48.78670903591928</v>
      </c>
      <c r="AD4895">
        <v>0</v>
      </c>
      <c r="AE4895">
        <v>0</v>
      </c>
      <c r="AF4895">
        <v>0</v>
      </c>
      <c r="AG4895">
        <v>0</v>
      </c>
      <c r="AH4895">
        <v>1</v>
      </c>
      <c r="AI4895">
        <v>0</v>
      </c>
      <c r="AJ4895">
        <v>0</v>
      </c>
      <c r="AK4895">
        <v>0</v>
      </c>
      <c r="AL4895">
        <v>0</v>
      </c>
      <c r="AM4895">
        <v>0</v>
      </c>
    </row>
    <row r="4896" spans="1:39">
      <c r="A4896">
        <v>16</v>
      </c>
      <c r="B4896">
        <v>330</v>
      </c>
      <c r="C4896">
        <v>2022</v>
      </c>
      <c r="D4896">
        <v>6</v>
      </c>
      <c r="E4896">
        <v>99</v>
      </c>
      <c r="F4896">
        <v>171</v>
      </c>
      <c r="G4896">
        <v>99</v>
      </c>
      <c r="H4896">
        <v>99</v>
      </c>
      <c r="I4896">
        <v>99</v>
      </c>
      <c r="J4896">
        <v>141</v>
      </c>
      <c r="M4896">
        <v>99</v>
      </c>
      <c r="N4896">
        <v>99</v>
      </c>
      <c r="O4896">
        <v>99</v>
      </c>
      <c r="P4896">
        <v>99</v>
      </c>
      <c r="Q4896">
        <v>4</v>
      </c>
      <c r="R4896">
        <v>4</v>
      </c>
      <c r="S4896">
        <v>4</v>
      </c>
      <c r="T4896">
        <v>0.13404825737265416</v>
      </c>
      <c r="U4896">
        <v>0.14070770945517139</v>
      </c>
      <c r="V4896">
        <v>12.5</v>
      </c>
      <c r="W4896">
        <v>55.5</v>
      </c>
      <c r="X4896">
        <v>173.42903575297939</v>
      </c>
      <c r="Y4896">
        <v>160.07499999999999</v>
      </c>
      <c r="Z4896">
        <v>160.07499999999999</v>
      </c>
      <c r="AA4896">
        <v>22.09099081073558</v>
      </c>
      <c r="AB4896">
        <v>7.0178344238090995</v>
      </c>
      <c r="AC4896">
        <v>50.433489096583685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1</v>
      </c>
      <c r="AK4896">
        <v>0</v>
      </c>
      <c r="AL4896">
        <v>0</v>
      </c>
      <c r="AM4896">
        <v>0</v>
      </c>
    </row>
    <row r="4897" spans="1:39">
      <c r="A4897">
        <v>16</v>
      </c>
      <c r="B4897">
        <v>331</v>
      </c>
      <c r="C4897">
        <v>2022</v>
      </c>
      <c r="D4897">
        <v>7</v>
      </c>
      <c r="E4897">
        <v>99</v>
      </c>
      <c r="F4897">
        <v>171</v>
      </c>
      <c r="G4897">
        <v>99</v>
      </c>
      <c r="H4897">
        <v>99</v>
      </c>
      <c r="I4897">
        <v>99</v>
      </c>
      <c r="J4897">
        <v>141</v>
      </c>
      <c r="M4897">
        <v>99</v>
      </c>
      <c r="N4897">
        <v>99</v>
      </c>
      <c r="O4897">
        <v>99</v>
      </c>
      <c r="P4897">
        <v>99</v>
      </c>
      <c r="Q4897">
        <v>6</v>
      </c>
      <c r="R4897">
        <v>7</v>
      </c>
      <c r="S4897">
        <v>7</v>
      </c>
      <c r="T4897">
        <v>0.29264214046822745</v>
      </c>
      <c r="U4897">
        <v>0.27199655635891484</v>
      </c>
      <c r="V4897">
        <v>14.428571428571423</v>
      </c>
      <c r="W4897">
        <v>56.428571428571438</v>
      </c>
      <c r="X4897">
        <v>154.91409998452249</v>
      </c>
      <c r="Y4897">
        <v>142.98571428571429</v>
      </c>
      <c r="Z4897">
        <v>142.98571428571429</v>
      </c>
      <c r="AA4897">
        <v>7.5627713309396816</v>
      </c>
      <c r="AB4897">
        <v>3.1102201510109633</v>
      </c>
      <c r="AC4897">
        <v>-24.388925414544964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1</v>
      </c>
    </row>
    <row r="4898" spans="1:39">
      <c r="A4898">
        <v>16</v>
      </c>
      <c r="B4898">
        <v>332</v>
      </c>
      <c r="C4898">
        <v>2022</v>
      </c>
      <c r="D4898">
        <v>8</v>
      </c>
      <c r="E4898">
        <v>99</v>
      </c>
      <c r="F4898">
        <v>171</v>
      </c>
      <c r="G4898">
        <v>99</v>
      </c>
      <c r="H4898">
        <v>99</v>
      </c>
      <c r="I4898">
        <v>99</v>
      </c>
      <c r="J4898">
        <v>141</v>
      </c>
      <c r="M4898">
        <v>99</v>
      </c>
      <c r="N4898">
        <v>99</v>
      </c>
      <c r="O4898">
        <v>99</v>
      </c>
      <c r="P4898">
        <v>99</v>
      </c>
      <c r="Q4898">
        <v>1</v>
      </c>
      <c r="R4898">
        <v>1</v>
      </c>
      <c r="S4898">
        <v>1</v>
      </c>
      <c r="T4898">
        <v>4.1597337770382693E-2</v>
      </c>
      <c r="U4898">
        <v>3.7529323963931202E-2</v>
      </c>
      <c r="V4898">
        <v>14</v>
      </c>
      <c r="W4898">
        <v>58</v>
      </c>
      <c r="X4898">
        <v>152.00433369447455</v>
      </c>
      <c r="Y4898">
        <v>140.30000000000001</v>
      </c>
      <c r="Z4898">
        <v>140.30000000000001</v>
      </c>
      <c r="AA4898">
        <v>0</v>
      </c>
      <c r="AB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</row>
    <row r="4899" spans="1:39">
      <c r="A4899">
        <v>16</v>
      </c>
      <c r="B4899">
        <v>333</v>
      </c>
      <c r="C4899">
        <v>2022</v>
      </c>
      <c r="D4899">
        <v>9</v>
      </c>
      <c r="E4899">
        <v>99</v>
      </c>
      <c r="F4899">
        <v>171</v>
      </c>
      <c r="G4899">
        <v>99</v>
      </c>
      <c r="H4899">
        <v>99</v>
      </c>
      <c r="I4899">
        <v>99</v>
      </c>
      <c r="J4899">
        <v>141</v>
      </c>
      <c r="M4899">
        <v>99</v>
      </c>
      <c r="N4899">
        <v>99</v>
      </c>
      <c r="O4899">
        <v>99</v>
      </c>
      <c r="P4899">
        <v>99</v>
      </c>
      <c r="Q4899">
        <v>1</v>
      </c>
      <c r="R4899">
        <v>2</v>
      </c>
      <c r="S4899">
        <v>2</v>
      </c>
      <c r="T4899">
        <v>7.0621468926553646E-2</v>
      </c>
      <c r="U4899">
        <v>7.4053300849202988E-2</v>
      </c>
      <c r="V4899">
        <v>9.5</v>
      </c>
      <c r="W4899">
        <v>49</v>
      </c>
      <c r="X4899">
        <v>173.94366197183101</v>
      </c>
      <c r="Y4899">
        <v>160.55000000000001</v>
      </c>
      <c r="Z4899">
        <v>160.55000000000001</v>
      </c>
      <c r="AA4899">
        <v>1.75</v>
      </c>
      <c r="AB4899">
        <v>1</v>
      </c>
      <c r="AC4899">
        <v>100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</row>
    <row r="4900" spans="1:39">
      <c r="A4900">
        <v>16</v>
      </c>
      <c r="B4900">
        <v>334</v>
      </c>
      <c r="C4900">
        <v>2022</v>
      </c>
      <c r="D4900">
        <v>10</v>
      </c>
      <c r="E4900">
        <v>99</v>
      </c>
      <c r="F4900">
        <v>171</v>
      </c>
      <c r="G4900">
        <v>99</v>
      </c>
      <c r="H4900">
        <v>99</v>
      </c>
      <c r="I4900">
        <v>99</v>
      </c>
      <c r="J4900">
        <v>141</v>
      </c>
      <c r="M4900">
        <v>99</v>
      </c>
      <c r="N4900">
        <v>99</v>
      </c>
      <c r="O4900">
        <v>99</v>
      </c>
      <c r="P4900">
        <v>99</v>
      </c>
      <c r="Q4900">
        <v>6</v>
      </c>
      <c r="R4900">
        <v>6</v>
      </c>
      <c r="S4900">
        <v>6</v>
      </c>
      <c r="T4900">
        <v>0.22935779816513763</v>
      </c>
      <c r="U4900">
        <v>0.20986430647909005</v>
      </c>
      <c r="V4900">
        <v>13</v>
      </c>
      <c r="W4900">
        <v>55.83333333333335</v>
      </c>
      <c r="X4900">
        <v>155.11014806789456</v>
      </c>
      <c r="Y4900">
        <v>143.16666666666663</v>
      </c>
      <c r="Z4900">
        <v>143.16666666666663</v>
      </c>
      <c r="AA4900">
        <v>12.053030969658876</v>
      </c>
      <c r="AB4900">
        <v>4.3748015828022062</v>
      </c>
      <c r="AC4900">
        <v>-51.151938421604335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1</v>
      </c>
      <c r="AK4900">
        <v>0</v>
      </c>
      <c r="AL4900">
        <v>0</v>
      </c>
      <c r="AM4900">
        <v>0</v>
      </c>
    </row>
    <row r="4901" spans="1:39">
      <c r="A4901">
        <v>16</v>
      </c>
      <c r="B4901">
        <v>335</v>
      </c>
      <c r="C4901">
        <v>2022</v>
      </c>
      <c r="D4901">
        <v>11</v>
      </c>
      <c r="E4901">
        <v>99</v>
      </c>
      <c r="F4901">
        <v>171</v>
      </c>
      <c r="G4901">
        <v>99</v>
      </c>
      <c r="H4901">
        <v>99</v>
      </c>
      <c r="I4901">
        <v>99</v>
      </c>
      <c r="J4901">
        <v>141</v>
      </c>
      <c r="M4901">
        <v>99</v>
      </c>
      <c r="N4901">
        <v>99</v>
      </c>
      <c r="O4901">
        <v>99</v>
      </c>
      <c r="P4901">
        <v>99</v>
      </c>
      <c r="Q4901">
        <v>3</v>
      </c>
      <c r="R4901">
        <v>4</v>
      </c>
      <c r="S4901">
        <v>4</v>
      </c>
      <c r="T4901">
        <v>0.14864362690449651</v>
      </c>
      <c r="U4901">
        <v>0.14625593859206054</v>
      </c>
      <c r="V4901">
        <v>12.5</v>
      </c>
      <c r="W4901">
        <v>53.5</v>
      </c>
      <c r="X4901">
        <v>166.11592632719399</v>
      </c>
      <c r="Y4901">
        <v>153.32499999999999</v>
      </c>
      <c r="Z4901">
        <v>153.32499999999999</v>
      </c>
      <c r="AA4901">
        <v>20.78393309746745</v>
      </c>
      <c r="AB4901">
        <v>7.0887234393789162</v>
      </c>
      <c r="AC4901">
        <v>43.956978915226735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</row>
    <row r="4902" spans="1:39">
      <c r="A4902">
        <v>16</v>
      </c>
      <c r="B4902">
        <v>336</v>
      </c>
      <c r="C4902">
        <v>2022</v>
      </c>
      <c r="D4902">
        <v>12</v>
      </c>
      <c r="E4902">
        <v>99</v>
      </c>
      <c r="F4902">
        <v>171</v>
      </c>
      <c r="G4902">
        <v>99</v>
      </c>
      <c r="H4902">
        <v>99</v>
      </c>
      <c r="I4902">
        <v>99</v>
      </c>
      <c r="J4902">
        <v>141</v>
      </c>
      <c r="M4902">
        <v>99</v>
      </c>
      <c r="N4902">
        <v>99</v>
      </c>
      <c r="O4902">
        <v>99</v>
      </c>
      <c r="P4902">
        <v>99</v>
      </c>
      <c r="Q4902">
        <v>2</v>
      </c>
      <c r="R4902">
        <v>2</v>
      </c>
      <c r="S4902">
        <v>2</v>
      </c>
      <c r="T4902">
        <v>7.2046109510086442E-2</v>
      </c>
      <c r="U4902">
        <v>7.3191727573674301E-2</v>
      </c>
      <c r="V4902">
        <v>15.5</v>
      </c>
      <c r="W4902">
        <v>60.5</v>
      </c>
      <c r="X4902">
        <v>168.85157096424697</v>
      </c>
      <c r="Y4902">
        <v>155.85000000000005</v>
      </c>
      <c r="Z4902">
        <v>155.85000000000005</v>
      </c>
      <c r="AA4902">
        <v>2.1499999999986126</v>
      </c>
      <c r="AB4902">
        <v>1.5</v>
      </c>
      <c r="AC4902">
        <v>-100.00000000007581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</row>
    <row r="4903" spans="1:39">
      <c r="A4903">
        <v>16</v>
      </c>
      <c r="B4903">
        <v>337</v>
      </c>
      <c r="C4903">
        <v>2022</v>
      </c>
      <c r="D4903">
        <v>1</v>
      </c>
      <c r="E4903">
        <v>99</v>
      </c>
      <c r="F4903">
        <v>171</v>
      </c>
      <c r="G4903">
        <v>99</v>
      </c>
      <c r="H4903">
        <v>99</v>
      </c>
      <c r="I4903">
        <v>99</v>
      </c>
      <c r="J4903">
        <v>143</v>
      </c>
      <c r="M4903">
        <v>99</v>
      </c>
      <c r="N4903">
        <v>99</v>
      </c>
      <c r="O4903">
        <v>99</v>
      </c>
      <c r="P4903">
        <v>99</v>
      </c>
      <c r="Q4903">
        <v>1</v>
      </c>
      <c r="R4903">
        <v>1</v>
      </c>
      <c r="S4903">
        <v>1</v>
      </c>
      <c r="T4903">
        <v>3.4686090877558098E-2</v>
      </c>
      <c r="U4903">
        <v>2.5252381203723723E-2</v>
      </c>
      <c r="V4903">
        <v>17</v>
      </c>
      <c r="W4903">
        <v>65</v>
      </c>
      <c r="X4903">
        <v>121.34344528710724</v>
      </c>
      <c r="Y4903">
        <v>112</v>
      </c>
      <c r="Z4903">
        <v>112</v>
      </c>
      <c r="AA4903">
        <v>0</v>
      </c>
      <c r="AB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</row>
    <row r="4904" spans="1:39">
      <c r="A4904">
        <v>16</v>
      </c>
      <c r="B4904">
        <v>338</v>
      </c>
      <c r="C4904">
        <v>2022</v>
      </c>
      <c r="D4904">
        <v>2</v>
      </c>
      <c r="E4904">
        <v>99</v>
      </c>
      <c r="F4904">
        <v>171</v>
      </c>
      <c r="G4904">
        <v>99</v>
      </c>
      <c r="H4904">
        <v>99</v>
      </c>
      <c r="I4904">
        <v>99</v>
      </c>
      <c r="J4904">
        <v>143</v>
      </c>
      <c r="M4904">
        <v>99</v>
      </c>
      <c r="N4904">
        <v>99</v>
      </c>
      <c r="O4904">
        <v>99</v>
      </c>
      <c r="P4904">
        <v>99</v>
      </c>
      <c r="R4904">
        <v>0</v>
      </c>
    </row>
    <row r="4905" spans="1:39">
      <c r="A4905">
        <v>16</v>
      </c>
      <c r="B4905">
        <v>339</v>
      </c>
      <c r="C4905">
        <v>2022</v>
      </c>
      <c r="D4905">
        <v>3</v>
      </c>
      <c r="E4905">
        <v>99</v>
      </c>
      <c r="F4905">
        <v>171</v>
      </c>
      <c r="G4905">
        <v>99</v>
      </c>
      <c r="H4905">
        <v>99</v>
      </c>
      <c r="I4905">
        <v>99</v>
      </c>
      <c r="J4905">
        <v>143</v>
      </c>
      <c r="M4905">
        <v>99</v>
      </c>
      <c r="N4905">
        <v>99</v>
      </c>
      <c r="O4905">
        <v>99</v>
      </c>
      <c r="P4905">
        <v>99</v>
      </c>
      <c r="Q4905">
        <v>5</v>
      </c>
      <c r="R4905">
        <v>11</v>
      </c>
      <c r="S4905">
        <v>11</v>
      </c>
      <c r="T4905">
        <v>0.43205027494108406</v>
      </c>
      <c r="U4905">
        <v>0.39574812079970073</v>
      </c>
      <c r="V4905">
        <v>14.81818181818182</v>
      </c>
      <c r="W4905">
        <v>58.72727272727272</v>
      </c>
      <c r="X4905">
        <v>155.06746774352405</v>
      </c>
      <c r="Y4905">
        <v>143.1272727272727</v>
      </c>
      <c r="Z4905">
        <v>143.1272727272727</v>
      </c>
      <c r="AA4905">
        <v>18.512948338888453</v>
      </c>
      <c r="AB4905">
        <v>3.956373663088959</v>
      </c>
      <c r="AC4905">
        <v>-71.320402763631634</v>
      </c>
      <c r="AD4905">
        <v>1</v>
      </c>
      <c r="AE4905">
        <v>0</v>
      </c>
      <c r="AF4905">
        <v>0</v>
      </c>
      <c r="AG4905">
        <v>0</v>
      </c>
      <c r="AH4905">
        <v>2</v>
      </c>
      <c r="AI4905">
        <v>0</v>
      </c>
      <c r="AJ4905">
        <v>0</v>
      </c>
      <c r="AK4905">
        <v>0</v>
      </c>
      <c r="AL4905">
        <v>0</v>
      </c>
      <c r="AM4905">
        <v>0</v>
      </c>
    </row>
    <row r="4906" spans="1:39">
      <c r="A4906">
        <v>16</v>
      </c>
      <c r="B4906">
        <v>340</v>
      </c>
      <c r="C4906">
        <v>2022</v>
      </c>
      <c r="D4906">
        <v>4</v>
      </c>
      <c r="E4906">
        <v>99</v>
      </c>
      <c r="F4906">
        <v>171</v>
      </c>
      <c r="G4906">
        <v>99</v>
      </c>
      <c r="H4906">
        <v>99</v>
      </c>
      <c r="I4906">
        <v>99</v>
      </c>
      <c r="J4906">
        <v>143</v>
      </c>
      <c r="M4906">
        <v>99</v>
      </c>
      <c r="N4906">
        <v>99</v>
      </c>
      <c r="O4906">
        <v>99</v>
      </c>
      <c r="P4906">
        <v>99</v>
      </c>
      <c r="Q4906">
        <v>3</v>
      </c>
      <c r="R4906">
        <v>14</v>
      </c>
      <c r="S4906">
        <v>14</v>
      </c>
      <c r="T4906">
        <v>0.6137658921525645</v>
      </c>
      <c r="U4906">
        <v>0.55367889021122563</v>
      </c>
      <c r="V4906">
        <v>14.428571428571423</v>
      </c>
      <c r="W4906">
        <v>57.714285714285694</v>
      </c>
      <c r="X4906">
        <v>150.17025228292829</v>
      </c>
      <c r="Y4906">
        <v>138.60714285714289</v>
      </c>
      <c r="Z4906">
        <v>138.60714285714289</v>
      </c>
      <c r="AA4906">
        <v>11.763895387748011</v>
      </c>
      <c r="AB4906">
        <v>2.7627256579733204</v>
      </c>
      <c r="AC4906">
        <v>-73.443330787483603</v>
      </c>
      <c r="AD4906">
        <v>0</v>
      </c>
      <c r="AE4906">
        <v>0</v>
      </c>
      <c r="AF4906">
        <v>0</v>
      </c>
      <c r="AG4906">
        <v>0</v>
      </c>
      <c r="AH4906">
        <v>1</v>
      </c>
      <c r="AI4906">
        <v>0</v>
      </c>
      <c r="AJ4906">
        <v>2</v>
      </c>
      <c r="AK4906">
        <v>0</v>
      </c>
      <c r="AL4906">
        <v>0</v>
      </c>
      <c r="AM4906">
        <v>0</v>
      </c>
    </row>
    <row r="4907" spans="1:39">
      <c r="A4907">
        <v>16</v>
      </c>
      <c r="B4907">
        <v>341</v>
      </c>
      <c r="C4907">
        <v>2022</v>
      </c>
      <c r="D4907">
        <v>5</v>
      </c>
      <c r="E4907">
        <v>99</v>
      </c>
      <c r="F4907">
        <v>171</v>
      </c>
      <c r="G4907">
        <v>99</v>
      </c>
      <c r="H4907">
        <v>99</v>
      </c>
      <c r="I4907">
        <v>99</v>
      </c>
      <c r="J4907">
        <v>143</v>
      </c>
      <c r="M4907">
        <v>99</v>
      </c>
      <c r="N4907">
        <v>99</v>
      </c>
      <c r="O4907">
        <v>99</v>
      </c>
      <c r="P4907">
        <v>99</v>
      </c>
      <c r="Q4907">
        <v>4</v>
      </c>
      <c r="R4907">
        <v>9</v>
      </c>
      <c r="S4907">
        <v>9</v>
      </c>
      <c r="T4907">
        <v>0.30927835051546393</v>
      </c>
      <c r="U4907">
        <v>0.32497957080935114</v>
      </c>
      <c r="V4907">
        <v>15.333333333333337</v>
      </c>
      <c r="W4907">
        <v>60.555555555555557</v>
      </c>
      <c r="X4907">
        <v>176.17671843023953</v>
      </c>
      <c r="Y4907">
        <v>162.61111111111109</v>
      </c>
      <c r="Z4907">
        <v>162.61111111111109</v>
      </c>
      <c r="AA4907">
        <v>8.8986196737908045</v>
      </c>
      <c r="AB4907">
        <v>4.5487754423241196</v>
      </c>
      <c r="AC4907">
        <v>17.552669110484715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</row>
    <row r="4908" spans="1:39">
      <c r="A4908">
        <v>16</v>
      </c>
      <c r="B4908">
        <v>342</v>
      </c>
      <c r="C4908">
        <v>2022</v>
      </c>
      <c r="D4908">
        <v>6</v>
      </c>
      <c r="E4908">
        <v>99</v>
      </c>
      <c r="F4908">
        <v>171</v>
      </c>
      <c r="G4908">
        <v>99</v>
      </c>
      <c r="H4908">
        <v>99</v>
      </c>
      <c r="I4908">
        <v>99</v>
      </c>
      <c r="J4908">
        <v>143</v>
      </c>
      <c r="M4908">
        <v>99</v>
      </c>
      <c r="N4908">
        <v>99</v>
      </c>
      <c r="O4908">
        <v>99</v>
      </c>
      <c r="P4908">
        <v>99</v>
      </c>
      <c r="Q4908">
        <v>5</v>
      </c>
      <c r="R4908">
        <v>12</v>
      </c>
      <c r="S4908">
        <v>12</v>
      </c>
      <c r="T4908">
        <v>0.40214477211796257</v>
      </c>
      <c r="U4908">
        <v>0.38287528062430903</v>
      </c>
      <c r="V4908">
        <v>14</v>
      </c>
      <c r="W4908">
        <v>58.25</v>
      </c>
      <c r="X4908">
        <v>157.30408089563014</v>
      </c>
      <c r="Y4908">
        <v>145.19166666666669</v>
      </c>
      <c r="Z4908">
        <v>145.19166666666669</v>
      </c>
      <c r="AA4908">
        <v>14.979066411347338</v>
      </c>
      <c r="AB4908">
        <v>3.7666297933298409</v>
      </c>
      <c r="AC4908">
        <v>-35.48866449466626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</row>
    <row r="4909" spans="1:39">
      <c r="A4909">
        <v>16</v>
      </c>
      <c r="B4909">
        <v>343</v>
      </c>
      <c r="C4909">
        <v>2022</v>
      </c>
      <c r="D4909">
        <v>7</v>
      </c>
      <c r="E4909">
        <v>99</v>
      </c>
      <c r="F4909">
        <v>171</v>
      </c>
      <c r="G4909">
        <v>99</v>
      </c>
      <c r="H4909">
        <v>99</v>
      </c>
      <c r="I4909">
        <v>99</v>
      </c>
      <c r="J4909">
        <v>143</v>
      </c>
      <c r="M4909">
        <v>99</v>
      </c>
      <c r="N4909">
        <v>99</v>
      </c>
      <c r="O4909">
        <v>99</v>
      </c>
      <c r="P4909">
        <v>99</v>
      </c>
      <c r="Q4909">
        <v>4</v>
      </c>
      <c r="R4909">
        <v>8</v>
      </c>
      <c r="S4909">
        <v>8</v>
      </c>
      <c r="T4909">
        <v>0.33444816053511711</v>
      </c>
      <c r="U4909">
        <v>0.31713456016670349</v>
      </c>
      <c r="V4909">
        <v>15.875</v>
      </c>
      <c r="W4909">
        <v>61.375</v>
      </c>
      <c r="X4909">
        <v>158.04442036836403</v>
      </c>
      <c r="Y4909">
        <v>145.875</v>
      </c>
      <c r="Z4909">
        <v>145.875</v>
      </c>
      <c r="AA4909">
        <v>18.287683696958496</v>
      </c>
      <c r="AB4909">
        <v>2.0577597041442921</v>
      </c>
      <c r="AC4909">
        <v>-59.731953998275891</v>
      </c>
      <c r="AD4909">
        <v>0</v>
      </c>
      <c r="AE4909">
        <v>0</v>
      </c>
      <c r="AF4909">
        <v>0</v>
      </c>
      <c r="AG4909">
        <v>0</v>
      </c>
      <c r="AH4909">
        <v>1</v>
      </c>
      <c r="AI4909">
        <v>0</v>
      </c>
      <c r="AJ4909">
        <v>0</v>
      </c>
      <c r="AK4909">
        <v>0</v>
      </c>
      <c r="AL4909">
        <v>0</v>
      </c>
      <c r="AM4909">
        <v>0</v>
      </c>
    </row>
    <row r="4910" spans="1:39">
      <c r="A4910">
        <v>16</v>
      </c>
      <c r="B4910">
        <v>344</v>
      </c>
      <c r="C4910">
        <v>2022</v>
      </c>
      <c r="D4910">
        <v>8</v>
      </c>
      <c r="E4910">
        <v>99</v>
      </c>
      <c r="F4910">
        <v>171</v>
      </c>
      <c r="G4910">
        <v>99</v>
      </c>
      <c r="H4910">
        <v>99</v>
      </c>
      <c r="I4910">
        <v>99</v>
      </c>
      <c r="J4910">
        <v>143</v>
      </c>
      <c r="M4910">
        <v>99</v>
      </c>
      <c r="N4910">
        <v>99</v>
      </c>
      <c r="O4910">
        <v>99</v>
      </c>
      <c r="P4910">
        <v>99</v>
      </c>
      <c r="Q4910">
        <v>6</v>
      </c>
      <c r="R4910">
        <v>18</v>
      </c>
      <c r="S4910">
        <v>18</v>
      </c>
      <c r="T4910">
        <v>0.74875207986688863</v>
      </c>
      <c r="U4910">
        <v>0.7229544110999061</v>
      </c>
      <c r="V4910">
        <v>15</v>
      </c>
      <c r="W4910">
        <v>59.222222222222221</v>
      </c>
      <c r="X4910">
        <v>162.67605633802816</v>
      </c>
      <c r="Y4910">
        <v>150.14999999999995</v>
      </c>
      <c r="Z4910">
        <v>150.14999999999995</v>
      </c>
      <c r="AA4910">
        <v>21.655439398810763</v>
      </c>
      <c r="AB4910">
        <v>3.2923405311175529</v>
      </c>
      <c r="AC4910">
        <v>-61.472050824686235</v>
      </c>
      <c r="AD4910">
        <v>0</v>
      </c>
      <c r="AE4910">
        <v>0</v>
      </c>
      <c r="AF4910">
        <v>0</v>
      </c>
      <c r="AG4910">
        <v>0</v>
      </c>
      <c r="AH4910">
        <v>2</v>
      </c>
      <c r="AI4910">
        <v>0</v>
      </c>
      <c r="AJ4910">
        <v>0</v>
      </c>
      <c r="AK4910">
        <v>0</v>
      </c>
      <c r="AL4910">
        <v>0</v>
      </c>
      <c r="AM4910">
        <v>0</v>
      </c>
    </row>
    <row r="4911" spans="1:39">
      <c r="A4911">
        <v>16</v>
      </c>
      <c r="B4911">
        <v>345</v>
      </c>
      <c r="C4911">
        <v>2022</v>
      </c>
      <c r="D4911">
        <v>9</v>
      </c>
      <c r="E4911">
        <v>99</v>
      </c>
      <c r="F4911">
        <v>171</v>
      </c>
      <c r="G4911">
        <v>99</v>
      </c>
      <c r="H4911">
        <v>99</v>
      </c>
      <c r="I4911">
        <v>99</v>
      </c>
      <c r="J4911">
        <v>143</v>
      </c>
      <c r="M4911">
        <v>99</v>
      </c>
      <c r="N4911">
        <v>99</v>
      </c>
      <c r="O4911">
        <v>99</v>
      </c>
      <c r="P4911">
        <v>99</v>
      </c>
      <c r="Q4911">
        <v>6</v>
      </c>
      <c r="R4911">
        <v>17</v>
      </c>
      <c r="S4911">
        <v>17</v>
      </c>
      <c r="T4911">
        <v>0.60028248587570621</v>
      </c>
      <c r="U4911">
        <v>0.6272967247269764</v>
      </c>
      <c r="V4911">
        <v>12.941176470588236</v>
      </c>
      <c r="W4911">
        <v>55.588235294117666</v>
      </c>
      <c r="X4911">
        <v>173.3477789815818</v>
      </c>
      <c r="Y4911">
        <v>159.99999999999997</v>
      </c>
      <c r="Z4911">
        <v>159.99999999999997</v>
      </c>
      <c r="AA4911">
        <v>35.468212777740405</v>
      </c>
      <c r="AB4911">
        <v>7.546396284705251</v>
      </c>
      <c r="AC4911">
        <v>-17.129022004738829</v>
      </c>
      <c r="AD4911">
        <v>1</v>
      </c>
      <c r="AE4911">
        <v>0</v>
      </c>
      <c r="AF4911">
        <v>0</v>
      </c>
      <c r="AG4911">
        <v>1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</row>
    <row r="4912" spans="1:39">
      <c r="A4912">
        <v>16</v>
      </c>
      <c r="B4912">
        <v>346</v>
      </c>
      <c r="C4912">
        <v>2022</v>
      </c>
      <c r="D4912">
        <v>10</v>
      </c>
      <c r="E4912">
        <v>99</v>
      </c>
      <c r="F4912">
        <v>171</v>
      </c>
      <c r="G4912">
        <v>99</v>
      </c>
      <c r="H4912">
        <v>99</v>
      </c>
      <c r="I4912">
        <v>99</v>
      </c>
      <c r="J4912">
        <v>143</v>
      </c>
      <c r="M4912">
        <v>99</v>
      </c>
      <c r="N4912">
        <v>99</v>
      </c>
      <c r="O4912">
        <v>99</v>
      </c>
      <c r="P4912">
        <v>99</v>
      </c>
      <c r="Q4912">
        <v>5</v>
      </c>
      <c r="R4912">
        <v>14</v>
      </c>
      <c r="S4912">
        <v>14</v>
      </c>
      <c r="T4912">
        <v>0.53516819571865437</v>
      </c>
      <c r="U4912">
        <v>0.51549905316749722</v>
      </c>
      <c r="V4912">
        <v>13.357142857142859</v>
      </c>
      <c r="W4912">
        <v>56.071428571428562</v>
      </c>
      <c r="X4912">
        <v>163.28741680854364</v>
      </c>
      <c r="Y4912">
        <v>150.71428571428575</v>
      </c>
      <c r="Z4912">
        <v>150.71428571428575</v>
      </c>
      <c r="AA4912">
        <v>26.670793473194433</v>
      </c>
      <c r="AB4912">
        <v>4.04376567277669</v>
      </c>
      <c r="AC4912">
        <v>18.814792875812504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</row>
    <row r="4913" spans="1:39">
      <c r="A4913">
        <v>16</v>
      </c>
      <c r="B4913">
        <v>347</v>
      </c>
      <c r="C4913">
        <v>2022</v>
      </c>
      <c r="D4913">
        <v>11</v>
      </c>
      <c r="E4913">
        <v>99</v>
      </c>
      <c r="F4913">
        <v>171</v>
      </c>
      <c r="G4913">
        <v>99</v>
      </c>
      <c r="H4913">
        <v>99</v>
      </c>
      <c r="I4913">
        <v>99</v>
      </c>
      <c r="J4913">
        <v>143</v>
      </c>
      <c r="M4913">
        <v>99</v>
      </c>
      <c r="N4913">
        <v>99</v>
      </c>
      <c r="O4913">
        <v>99</v>
      </c>
      <c r="P4913">
        <v>99</v>
      </c>
      <c r="Q4913">
        <v>11</v>
      </c>
      <c r="R4913">
        <v>30</v>
      </c>
      <c r="S4913">
        <v>30</v>
      </c>
      <c r="T4913">
        <v>1.1148272017837235</v>
      </c>
      <c r="U4913">
        <v>1.0386484835217036</v>
      </c>
      <c r="V4913">
        <v>14.3</v>
      </c>
      <c r="W4913">
        <v>57.533333333333317</v>
      </c>
      <c r="X4913">
        <v>157.2914409534128</v>
      </c>
      <c r="Y4913">
        <v>145.18000000000004</v>
      </c>
      <c r="Z4913">
        <v>145.18000000000004</v>
      </c>
      <c r="AA4913">
        <v>20.986652901308471</v>
      </c>
      <c r="AB4913">
        <v>5.5661676423031388</v>
      </c>
      <c r="AC4913">
        <v>-30.158168456434122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</row>
    <row r="4914" spans="1:39">
      <c r="A4914">
        <v>16</v>
      </c>
      <c r="B4914">
        <v>348</v>
      </c>
      <c r="C4914">
        <v>2022</v>
      </c>
      <c r="D4914">
        <v>12</v>
      </c>
      <c r="E4914">
        <v>99</v>
      </c>
      <c r="F4914">
        <v>171</v>
      </c>
      <c r="G4914">
        <v>99</v>
      </c>
      <c r="H4914">
        <v>99</v>
      </c>
      <c r="I4914">
        <v>99</v>
      </c>
      <c r="J4914">
        <v>143</v>
      </c>
      <c r="M4914">
        <v>99</v>
      </c>
      <c r="N4914">
        <v>99</v>
      </c>
      <c r="O4914">
        <v>99</v>
      </c>
      <c r="P4914">
        <v>99</v>
      </c>
      <c r="Q4914">
        <v>5</v>
      </c>
      <c r="R4914">
        <v>13</v>
      </c>
      <c r="S4914">
        <v>13</v>
      </c>
      <c r="T4914">
        <v>0.46829971181556201</v>
      </c>
      <c r="U4914">
        <v>0.47070945490595922</v>
      </c>
      <c r="V4914">
        <v>13.07692307692308</v>
      </c>
      <c r="W4914">
        <v>56.461538461538481</v>
      </c>
      <c r="X4914">
        <v>167.06392199349941</v>
      </c>
      <c r="Y4914">
        <v>154.20000000000005</v>
      </c>
      <c r="Z4914">
        <v>154.20000000000005</v>
      </c>
      <c r="AA4914">
        <v>13.967765087459744</v>
      </c>
      <c r="AB4914">
        <v>7.6522031479667181</v>
      </c>
      <c r="AC4914">
        <v>4.4764487737214571</v>
      </c>
      <c r="AD4914">
        <v>2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2</v>
      </c>
      <c r="AM4914">
        <v>0</v>
      </c>
    </row>
    <row r="4915" spans="1:39">
      <c r="A4915">
        <v>16</v>
      </c>
      <c r="B4915">
        <v>349</v>
      </c>
      <c r="C4915">
        <v>2022</v>
      </c>
      <c r="D4915">
        <v>1</v>
      </c>
      <c r="E4915">
        <v>99</v>
      </c>
      <c r="F4915">
        <v>171</v>
      </c>
      <c r="G4915">
        <v>99</v>
      </c>
      <c r="H4915">
        <v>99</v>
      </c>
      <c r="I4915">
        <v>99</v>
      </c>
      <c r="J4915">
        <v>147</v>
      </c>
      <c r="M4915">
        <v>99</v>
      </c>
      <c r="N4915">
        <v>99</v>
      </c>
      <c r="O4915">
        <v>99</v>
      </c>
      <c r="P4915">
        <v>99</v>
      </c>
      <c r="Q4915">
        <v>12</v>
      </c>
      <c r="R4915">
        <v>52</v>
      </c>
      <c r="S4915">
        <v>52</v>
      </c>
      <c r="T4915">
        <v>1.8036767256330204</v>
      </c>
      <c r="U4915">
        <v>1.59547700992777</v>
      </c>
      <c r="V4915">
        <v>14.980769230769228</v>
      </c>
      <c r="W4915">
        <v>58.846153846153832</v>
      </c>
      <c r="X4915">
        <v>147.43520293357787</v>
      </c>
      <c r="Y4915">
        <v>136.08269230769227</v>
      </c>
      <c r="Z4915">
        <v>136.08269230769227</v>
      </c>
      <c r="AA4915">
        <v>21.056761394948424</v>
      </c>
      <c r="AB4915">
        <v>3.9825804129435873</v>
      </c>
      <c r="AC4915">
        <v>-59.988506569314602</v>
      </c>
      <c r="AD4915">
        <v>2</v>
      </c>
      <c r="AE4915">
        <v>0</v>
      </c>
      <c r="AF4915">
        <v>0</v>
      </c>
      <c r="AG4915">
        <v>0</v>
      </c>
      <c r="AH4915">
        <v>1</v>
      </c>
      <c r="AI4915">
        <v>0</v>
      </c>
      <c r="AJ4915">
        <v>4</v>
      </c>
      <c r="AK4915">
        <v>1</v>
      </c>
      <c r="AL4915">
        <v>0</v>
      </c>
      <c r="AM4915">
        <v>0</v>
      </c>
    </row>
    <row r="4916" spans="1:39">
      <c r="A4916">
        <v>16</v>
      </c>
      <c r="B4916">
        <v>350</v>
      </c>
      <c r="C4916">
        <v>2022</v>
      </c>
      <c r="D4916">
        <v>2</v>
      </c>
      <c r="E4916">
        <v>99</v>
      </c>
      <c r="F4916">
        <v>171</v>
      </c>
      <c r="G4916">
        <v>99</v>
      </c>
      <c r="H4916">
        <v>99</v>
      </c>
      <c r="I4916">
        <v>99</v>
      </c>
      <c r="J4916">
        <v>147</v>
      </c>
      <c r="M4916">
        <v>99</v>
      </c>
      <c r="N4916">
        <v>99</v>
      </c>
      <c r="O4916">
        <v>99</v>
      </c>
      <c r="P4916">
        <v>99</v>
      </c>
      <c r="Q4916">
        <v>7</v>
      </c>
      <c r="R4916">
        <v>12</v>
      </c>
      <c r="S4916">
        <v>12</v>
      </c>
      <c r="T4916">
        <v>0.53357047576700756</v>
      </c>
      <c r="U4916">
        <v>0.46997759748642975</v>
      </c>
      <c r="V4916">
        <v>13.5</v>
      </c>
      <c r="W4916">
        <v>56.83333333333335</v>
      </c>
      <c r="X4916">
        <v>148.23040808956301</v>
      </c>
      <c r="Y4916">
        <v>136.81666666666661</v>
      </c>
      <c r="Z4916">
        <v>136.81666666666661</v>
      </c>
      <c r="AA4916">
        <v>11.517800233647979</v>
      </c>
      <c r="AB4916">
        <v>5.88548119433651</v>
      </c>
      <c r="AC4916">
        <v>-25.934690929366781</v>
      </c>
      <c r="AD4916">
        <v>2</v>
      </c>
      <c r="AE4916">
        <v>0</v>
      </c>
      <c r="AF4916">
        <v>0</v>
      </c>
      <c r="AG4916">
        <v>0</v>
      </c>
      <c r="AH4916">
        <v>1</v>
      </c>
      <c r="AI4916">
        <v>0</v>
      </c>
      <c r="AJ4916">
        <v>2</v>
      </c>
      <c r="AK4916">
        <v>0</v>
      </c>
      <c r="AL4916">
        <v>1</v>
      </c>
      <c r="AM4916">
        <v>0</v>
      </c>
    </row>
    <row r="4917" spans="1:39">
      <c r="A4917">
        <v>16</v>
      </c>
      <c r="B4917">
        <v>351</v>
      </c>
      <c r="C4917">
        <v>2022</v>
      </c>
      <c r="D4917">
        <v>3</v>
      </c>
      <c r="E4917">
        <v>99</v>
      </c>
      <c r="F4917">
        <v>171</v>
      </c>
      <c r="G4917">
        <v>99</v>
      </c>
      <c r="H4917">
        <v>99</v>
      </c>
      <c r="I4917">
        <v>99</v>
      </c>
      <c r="J4917">
        <v>147</v>
      </c>
      <c r="M4917">
        <v>99</v>
      </c>
      <c r="N4917">
        <v>99</v>
      </c>
      <c r="O4917">
        <v>99</v>
      </c>
      <c r="P4917">
        <v>99</v>
      </c>
      <c r="Q4917">
        <v>11</v>
      </c>
      <c r="R4917">
        <v>17</v>
      </c>
      <c r="S4917">
        <v>17</v>
      </c>
      <c r="T4917">
        <v>0.66771406127258448</v>
      </c>
      <c r="U4917">
        <v>0.5901533523968101</v>
      </c>
      <c r="V4917">
        <v>13.470588235294121</v>
      </c>
      <c r="W4917">
        <v>56.470588235294123</v>
      </c>
      <c r="X4917">
        <v>149.6271748135874</v>
      </c>
      <c r="Y4917">
        <v>138.10588235294119</v>
      </c>
      <c r="Z4917">
        <v>138.10588235294119</v>
      </c>
      <c r="AA4917">
        <v>12.769194114708222</v>
      </c>
      <c r="AB4917">
        <v>3.0508947011506073</v>
      </c>
      <c r="AC4917">
        <v>-25.917716623141406</v>
      </c>
      <c r="AD4917">
        <v>2</v>
      </c>
      <c r="AE4917">
        <v>0</v>
      </c>
      <c r="AF4917">
        <v>0</v>
      </c>
      <c r="AG4917">
        <v>0</v>
      </c>
      <c r="AH4917">
        <v>1</v>
      </c>
      <c r="AI4917">
        <v>0</v>
      </c>
      <c r="AJ4917">
        <v>1</v>
      </c>
      <c r="AK4917">
        <v>0</v>
      </c>
      <c r="AL4917">
        <v>1</v>
      </c>
      <c r="AM4917">
        <v>1</v>
      </c>
    </row>
    <row r="4918" spans="1:39">
      <c r="A4918">
        <v>16</v>
      </c>
      <c r="B4918">
        <v>352</v>
      </c>
      <c r="C4918">
        <v>2022</v>
      </c>
      <c r="D4918">
        <v>4</v>
      </c>
      <c r="E4918">
        <v>99</v>
      </c>
      <c r="F4918">
        <v>171</v>
      </c>
      <c r="G4918">
        <v>99</v>
      </c>
      <c r="H4918">
        <v>99</v>
      </c>
      <c r="I4918">
        <v>99</v>
      </c>
      <c r="J4918">
        <v>147</v>
      </c>
      <c r="M4918">
        <v>99</v>
      </c>
      <c r="N4918">
        <v>99</v>
      </c>
      <c r="O4918">
        <v>99</v>
      </c>
      <c r="P4918">
        <v>99</v>
      </c>
      <c r="Q4918">
        <v>6</v>
      </c>
      <c r="R4918">
        <v>8</v>
      </c>
      <c r="S4918">
        <v>8</v>
      </c>
      <c r="T4918">
        <v>0.35072336694432255</v>
      </c>
      <c r="U4918">
        <v>0.29468670848242934</v>
      </c>
      <c r="V4918">
        <v>15.125</v>
      </c>
      <c r="W4918">
        <v>58.75</v>
      </c>
      <c r="X4918">
        <v>139.86998916576383</v>
      </c>
      <c r="Y4918">
        <v>129.1</v>
      </c>
      <c r="Z4918">
        <v>129.1</v>
      </c>
      <c r="AA4918">
        <v>5.7306195127580892</v>
      </c>
      <c r="AB4918">
        <v>3.3447720400649121</v>
      </c>
      <c r="AC4918">
        <v>61.888239259511678</v>
      </c>
      <c r="AD4918">
        <v>1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1</v>
      </c>
      <c r="AM4918">
        <v>1</v>
      </c>
    </row>
    <row r="4919" spans="1:39">
      <c r="A4919">
        <v>16</v>
      </c>
      <c r="B4919">
        <v>353</v>
      </c>
      <c r="C4919">
        <v>2022</v>
      </c>
      <c r="D4919">
        <v>5</v>
      </c>
      <c r="E4919">
        <v>99</v>
      </c>
      <c r="F4919">
        <v>171</v>
      </c>
      <c r="G4919">
        <v>99</v>
      </c>
      <c r="H4919">
        <v>99</v>
      </c>
      <c r="I4919">
        <v>99</v>
      </c>
      <c r="J4919">
        <v>147</v>
      </c>
      <c r="M4919">
        <v>99</v>
      </c>
      <c r="N4919">
        <v>99</v>
      </c>
      <c r="O4919">
        <v>99</v>
      </c>
      <c r="P4919">
        <v>99</v>
      </c>
      <c r="Q4919">
        <v>10</v>
      </c>
      <c r="R4919">
        <v>29</v>
      </c>
      <c r="S4919">
        <v>29</v>
      </c>
      <c r="T4919">
        <v>0.99656357388316175</v>
      </c>
      <c r="U4919">
        <v>0.83069086193419983</v>
      </c>
      <c r="V4919">
        <v>15.241379310344827</v>
      </c>
      <c r="W4919">
        <v>59.551724137931011</v>
      </c>
      <c r="X4919">
        <v>139.75791086038771</v>
      </c>
      <c r="Y4919">
        <v>128.99655172413799</v>
      </c>
      <c r="Z4919">
        <v>128.99655172413799</v>
      </c>
      <c r="AA4919">
        <v>16.518797709414677</v>
      </c>
      <c r="AB4919">
        <v>3.3588401825892831</v>
      </c>
      <c r="AC4919">
        <v>-37.584293395520589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2</v>
      </c>
      <c r="AM4919">
        <v>1</v>
      </c>
    </row>
    <row r="4920" spans="1:39">
      <c r="A4920">
        <v>16</v>
      </c>
      <c r="B4920">
        <v>354</v>
      </c>
      <c r="C4920">
        <v>2022</v>
      </c>
      <c r="D4920">
        <v>6</v>
      </c>
      <c r="E4920">
        <v>99</v>
      </c>
      <c r="F4920">
        <v>171</v>
      </c>
      <c r="G4920">
        <v>99</v>
      </c>
      <c r="H4920">
        <v>99</v>
      </c>
      <c r="I4920">
        <v>99</v>
      </c>
      <c r="J4920">
        <v>147</v>
      </c>
      <c r="M4920">
        <v>99</v>
      </c>
      <c r="N4920">
        <v>99</v>
      </c>
      <c r="O4920">
        <v>99</v>
      </c>
      <c r="P4920">
        <v>99</v>
      </c>
      <c r="Q4920">
        <v>20</v>
      </c>
      <c r="R4920">
        <v>216</v>
      </c>
      <c r="S4920">
        <v>216</v>
      </c>
      <c r="T4920">
        <v>7.2386058981233248</v>
      </c>
      <c r="U4920">
        <v>6.3223755803671118</v>
      </c>
      <c r="V4920">
        <v>15.541666666666663</v>
      </c>
      <c r="W4920">
        <v>59.912037037037031</v>
      </c>
      <c r="X4920">
        <v>144.30801332209779</v>
      </c>
      <c r="Y4920">
        <v>133.19629629629628</v>
      </c>
      <c r="Z4920">
        <v>133.19629629629628</v>
      </c>
      <c r="AA4920">
        <v>22.113103313068358</v>
      </c>
      <c r="AB4920">
        <v>3.7101766353227639</v>
      </c>
      <c r="AC4920">
        <v>-22.688784941864721</v>
      </c>
      <c r="AD4920">
        <v>8</v>
      </c>
      <c r="AE4920">
        <v>0</v>
      </c>
      <c r="AF4920">
        <v>0</v>
      </c>
      <c r="AG4920">
        <v>1</v>
      </c>
      <c r="AH4920">
        <v>2</v>
      </c>
      <c r="AI4920">
        <v>1</v>
      </c>
      <c r="AJ4920">
        <v>0</v>
      </c>
      <c r="AK4920">
        <v>2</v>
      </c>
      <c r="AL4920">
        <v>2</v>
      </c>
      <c r="AM4920">
        <v>0</v>
      </c>
    </row>
    <row r="4921" spans="1:39">
      <c r="A4921">
        <v>16</v>
      </c>
      <c r="B4921">
        <v>355</v>
      </c>
      <c r="C4921">
        <v>2022</v>
      </c>
      <c r="D4921">
        <v>7</v>
      </c>
      <c r="E4921">
        <v>99</v>
      </c>
      <c r="F4921">
        <v>171</v>
      </c>
      <c r="G4921">
        <v>99</v>
      </c>
      <c r="H4921">
        <v>99</v>
      </c>
      <c r="I4921">
        <v>99</v>
      </c>
      <c r="J4921">
        <v>147</v>
      </c>
      <c r="M4921">
        <v>99</v>
      </c>
      <c r="N4921">
        <v>99</v>
      </c>
      <c r="O4921">
        <v>99</v>
      </c>
      <c r="P4921">
        <v>99</v>
      </c>
      <c r="Q4921">
        <v>13</v>
      </c>
      <c r="R4921">
        <v>38</v>
      </c>
      <c r="S4921">
        <v>36</v>
      </c>
      <c r="T4921">
        <v>1.5886287625418063</v>
      </c>
      <c r="U4921">
        <v>1.2592171477673129</v>
      </c>
      <c r="V4921">
        <v>14.552631578947365</v>
      </c>
      <c r="W4921">
        <v>58.861111111111121</v>
      </c>
      <c r="X4921">
        <v>142.13947653532529</v>
      </c>
      <c r="Y4921">
        <v>121.9394736842105</v>
      </c>
      <c r="Z4921">
        <v>128.71388888888885</v>
      </c>
      <c r="AA4921">
        <v>19.827984611791575</v>
      </c>
      <c r="AB4921">
        <v>3.5051769473306975</v>
      </c>
      <c r="AC4921">
        <v>-51.107898325133192</v>
      </c>
      <c r="AD4921">
        <v>2</v>
      </c>
      <c r="AE4921">
        <v>0</v>
      </c>
      <c r="AF4921">
        <v>0</v>
      </c>
      <c r="AG4921">
        <v>0</v>
      </c>
      <c r="AH4921">
        <v>1</v>
      </c>
      <c r="AI4921">
        <v>0</v>
      </c>
      <c r="AJ4921">
        <v>0</v>
      </c>
      <c r="AK4921">
        <v>1</v>
      </c>
      <c r="AL4921">
        <v>1</v>
      </c>
      <c r="AM4921">
        <v>0</v>
      </c>
    </row>
    <row r="4922" spans="1:39">
      <c r="A4922">
        <v>16</v>
      </c>
      <c r="B4922">
        <v>356</v>
      </c>
      <c r="C4922">
        <v>2022</v>
      </c>
      <c r="D4922">
        <v>8</v>
      </c>
      <c r="E4922">
        <v>99</v>
      </c>
      <c r="F4922">
        <v>171</v>
      </c>
      <c r="G4922">
        <v>99</v>
      </c>
      <c r="H4922">
        <v>99</v>
      </c>
      <c r="I4922">
        <v>99</v>
      </c>
      <c r="J4922">
        <v>147</v>
      </c>
      <c r="M4922">
        <v>99</v>
      </c>
      <c r="N4922">
        <v>99</v>
      </c>
      <c r="O4922">
        <v>99</v>
      </c>
      <c r="P4922">
        <v>99</v>
      </c>
      <c r="Q4922">
        <v>8</v>
      </c>
      <c r="R4922">
        <v>14</v>
      </c>
      <c r="S4922">
        <v>14</v>
      </c>
      <c r="T4922">
        <v>0.58236272878535755</v>
      </c>
      <c r="U4922">
        <v>0.49055614552710919</v>
      </c>
      <c r="V4922">
        <v>14.642857142857141</v>
      </c>
      <c r="W4922">
        <v>58.357142857142847</v>
      </c>
      <c r="X4922">
        <v>141.92075530103699</v>
      </c>
      <c r="Y4922">
        <v>130.99285714285719</v>
      </c>
      <c r="Z4922">
        <v>130.99285714285719</v>
      </c>
      <c r="AA4922">
        <v>6.7142135254473985</v>
      </c>
      <c r="AB4922">
        <v>2.9666513796136473</v>
      </c>
      <c r="AC4922">
        <v>-54.601974931944646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</row>
    <row r="4923" spans="1:39">
      <c r="A4923">
        <v>16</v>
      </c>
      <c r="B4923">
        <v>357</v>
      </c>
      <c r="C4923">
        <v>2022</v>
      </c>
      <c r="D4923">
        <v>9</v>
      </c>
      <c r="E4923">
        <v>99</v>
      </c>
      <c r="F4923">
        <v>171</v>
      </c>
      <c r="G4923">
        <v>99</v>
      </c>
      <c r="H4923">
        <v>99</v>
      </c>
      <c r="I4923">
        <v>99</v>
      </c>
      <c r="J4923">
        <v>147</v>
      </c>
      <c r="M4923">
        <v>99</v>
      </c>
      <c r="N4923">
        <v>99</v>
      </c>
      <c r="O4923">
        <v>99</v>
      </c>
      <c r="P4923">
        <v>99</v>
      </c>
      <c r="Q4923">
        <v>9</v>
      </c>
      <c r="R4923">
        <v>13</v>
      </c>
      <c r="S4923">
        <v>13</v>
      </c>
      <c r="T4923">
        <v>0.45903954802259878</v>
      </c>
      <c r="U4923">
        <v>0.38975421499580504</v>
      </c>
      <c r="V4923">
        <v>14</v>
      </c>
      <c r="W4923">
        <v>57.384615384615401</v>
      </c>
      <c r="X4923">
        <v>140.84507042253517</v>
      </c>
      <c r="Y4923">
        <v>130</v>
      </c>
      <c r="Z4923">
        <v>130</v>
      </c>
      <c r="AA4923">
        <v>12.432711196368549</v>
      </c>
      <c r="AB4923">
        <v>3.7527110515847486</v>
      </c>
      <c r="AC4923">
        <v>-26.016727906576129</v>
      </c>
      <c r="AD4923">
        <v>2</v>
      </c>
      <c r="AE4923">
        <v>0</v>
      </c>
      <c r="AF4923">
        <v>0</v>
      </c>
      <c r="AG4923">
        <v>0</v>
      </c>
      <c r="AH4923">
        <v>1</v>
      </c>
      <c r="AI4923">
        <v>0</v>
      </c>
      <c r="AJ4923">
        <v>0</v>
      </c>
      <c r="AK4923">
        <v>0</v>
      </c>
      <c r="AL4923">
        <v>0</v>
      </c>
      <c r="AM4923">
        <v>1</v>
      </c>
    </row>
    <row r="4924" spans="1:39">
      <c r="A4924">
        <v>16</v>
      </c>
      <c r="B4924">
        <v>358</v>
      </c>
      <c r="C4924">
        <v>2022</v>
      </c>
      <c r="D4924">
        <v>10</v>
      </c>
      <c r="E4924">
        <v>99</v>
      </c>
      <c r="F4924">
        <v>171</v>
      </c>
      <c r="G4924">
        <v>99</v>
      </c>
      <c r="H4924">
        <v>99</v>
      </c>
      <c r="I4924">
        <v>99</v>
      </c>
      <c r="J4924">
        <v>147</v>
      </c>
      <c r="M4924">
        <v>99</v>
      </c>
      <c r="N4924">
        <v>99</v>
      </c>
      <c r="O4924">
        <v>99</v>
      </c>
      <c r="P4924">
        <v>99</v>
      </c>
      <c r="Q4924">
        <v>8</v>
      </c>
      <c r="R4924">
        <v>12</v>
      </c>
      <c r="S4924">
        <v>12</v>
      </c>
      <c r="T4924">
        <v>0.45871559633027525</v>
      </c>
      <c r="U4924">
        <v>0.37582568411732742</v>
      </c>
      <c r="V4924">
        <v>13.5</v>
      </c>
      <c r="W4924">
        <v>56.66666666666665</v>
      </c>
      <c r="X4924">
        <v>138.8858793788371</v>
      </c>
      <c r="Y4924">
        <v>128.19166666666663</v>
      </c>
      <c r="Z4924">
        <v>128.19166666666663</v>
      </c>
      <c r="AA4924">
        <v>9.5131013461557021</v>
      </c>
      <c r="AB4924">
        <v>6.4978628965393392</v>
      </c>
      <c r="AC4924">
        <v>-27.492504501844486</v>
      </c>
      <c r="AD4924">
        <v>1</v>
      </c>
      <c r="AE4924">
        <v>0</v>
      </c>
      <c r="AF4924">
        <v>0</v>
      </c>
      <c r="AG4924">
        <v>1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1</v>
      </c>
    </row>
    <row r="4925" spans="1:39">
      <c r="A4925">
        <v>16</v>
      </c>
      <c r="B4925">
        <v>359</v>
      </c>
      <c r="C4925">
        <v>2022</v>
      </c>
      <c r="D4925">
        <v>11</v>
      </c>
      <c r="E4925">
        <v>99</v>
      </c>
      <c r="F4925">
        <v>171</v>
      </c>
      <c r="G4925">
        <v>99</v>
      </c>
      <c r="H4925">
        <v>99</v>
      </c>
      <c r="I4925">
        <v>99</v>
      </c>
      <c r="J4925">
        <v>147</v>
      </c>
      <c r="M4925">
        <v>99</v>
      </c>
      <c r="N4925">
        <v>99</v>
      </c>
      <c r="O4925">
        <v>99</v>
      </c>
      <c r="P4925">
        <v>99</v>
      </c>
      <c r="Q4925">
        <v>8</v>
      </c>
      <c r="R4925">
        <v>22</v>
      </c>
      <c r="S4925">
        <v>22</v>
      </c>
      <c r="T4925">
        <v>0.81753994797473051</v>
      </c>
      <c r="U4925">
        <v>0.7344036988229411</v>
      </c>
      <c r="V4925">
        <v>14.272727272727275</v>
      </c>
      <c r="W4925">
        <v>57.27272727272728</v>
      </c>
      <c r="X4925">
        <v>151.65960799763619</v>
      </c>
      <c r="Y4925">
        <v>139.9818181818182</v>
      </c>
      <c r="Z4925">
        <v>139.9818181818182</v>
      </c>
      <c r="AA4925">
        <v>22.037687478986559</v>
      </c>
      <c r="AB4925">
        <v>3.4136333373669911</v>
      </c>
      <c r="AC4925">
        <v>-6.7364933398201563</v>
      </c>
      <c r="AD4925">
        <v>3</v>
      </c>
      <c r="AE4925">
        <v>0</v>
      </c>
      <c r="AF4925">
        <v>0</v>
      </c>
      <c r="AG4925">
        <v>1</v>
      </c>
      <c r="AH4925">
        <v>1</v>
      </c>
      <c r="AI4925">
        <v>0</v>
      </c>
      <c r="AJ4925">
        <v>0</v>
      </c>
      <c r="AK4925">
        <v>0</v>
      </c>
      <c r="AL4925">
        <v>0</v>
      </c>
      <c r="AM4925">
        <v>0</v>
      </c>
    </row>
    <row r="4926" spans="1:39">
      <c r="A4926">
        <v>16</v>
      </c>
      <c r="B4926">
        <v>360</v>
      </c>
      <c r="C4926">
        <v>2022</v>
      </c>
      <c r="D4926">
        <v>12</v>
      </c>
      <c r="E4926">
        <v>99</v>
      </c>
      <c r="F4926">
        <v>171</v>
      </c>
      <c r="G4926">
        <v>99</v>
      </c>
      <c r="H4926">
        <v>99</v>
      </c>
      <c r="I4926">
        <v>99</v>
      </c>
      <c r="J4926">
        <v>147</v>
      </c>
      <c r="M4926">
        <v>99</v>
      </c>
      <c r="N4926">
        <v>99</v>
      </c>
      <c r="O4926">
        <v>99</v>
      </c>
      <c r="P4926">
        <v>99</v>
      </c>
      <c r="Q4926">
        <v>13</v>
      </c>
      <c r="R4926">
        <v>78</v>
      </c>
      <c r="S4926">
        <v>78</v>
      </c>
      <c r="T4926">
        <v>2.809798270893372</v>
      </c>
      <c r="U4926">
        <v>2.4120630862441352</v>
      </c>
      <c r="V4926">
        <v>14.961538461538458</v>
      </c>
      <c r="W4926">
        <v>58.987179487179496</v>
      </c>
      <c r="X4926">
        <v>142.68133455565749</v>
      </c>
      <c r="Y4926">
        <v>131.6948717948718</v>
      </c>
      <c r="Z4926">
        <v>131.6948717948718</v>
      </c>
      <c r="AA4926">
        <v>20.485891939901297</v>
      </c>
      <c r="AB4926">
        <v>3.6811842776112726</v>
      </c>
      <c r="AC4926">
        <v>-36.408464175935904</v>
      </c>
      <c r="AD4926">
        <v>2</v>
      </c>
      <c r="AE4926">
        <v>0</v>
      </c>
      <c r="AF4926">
        <v>0</v>
      </c>
      <c r="AG4926">
        <v>1</v>
      </c>
      <c r="AH4926">
        <v>0</v>
      </c>
      <c r="AI4926">
        <v>0</v>
      </c>
      <c r="AJ4926">
        <v>0</v>
      </c>
      <c r="AK4926">
        <v>0</v>
      </c>
      <c r="AL4926">
        <v>1</v>
      </c>
      <c r="AM4926">
        <v>0</v>
      </c>
    </row>
    <row r="4927" spans="1:39">
      <c r="A4927">
        <v>16</v>
      </c>
      <c r="B4927">
        <v>361</v>
      </c>
      <c r="C4927">
        <v>2022</v>
      </c>
      <c r="D4927">
        <v>1</v>
      </c>
      <c r="E4927">
        <v>99</v>
      </c>
      <c r="F4927">
        <v>171</v>
      </c>
      <c r="G4927">
        <v>99</v>
      </c>
      <c r="H4927">
        <v>99</v>
      </c>
      <c r="I4927">
        <v>99</v>
      </c>
      <c r="J4927">
        <v>155</v>
      </c>
      <c r="M4927">
        <v>99</v>
      </c>
      <c r="N4927">
        <v>99</v>
      </c>
      <c r="O4927">
        <v>99</v>
      </c>
      <c r="P4927">
        <v>99</v>
      </c>
      <c r="Q4927">
        <v>5</v>
      </c>
      <c r="R4927">
        <v>25</v>
      </c>
      <c r="S4927">
        <v>25</v>
      </c>
      <c r="T4927">
        <v>0.86715227193895261</v>
      </c>
      <c r="U4927">
        <v>0.85165233883383551</v>
      </c>
      <c r="V4927">
        <v>14.84</v>
      </c>
      <c r="W4927">
        <v>59.159999999999982</v>
      </c>
      <c r="X4927">
        <v>163.69534127843988</v>
      </c>
      <c r="Y4927">
        <v>151.09080000000003</v>
      </c>
      <c r="Z4927">
        <v>151.09080000000003</v>
      </c>
      <c r="AA4927">
        <v>34.948815593092441</v>
      </c>
      <c r="AB4927">
        <v>5.408733678043375</v>
      </c>
      <c r="AC4927">
        <v>-66.574249054004312</v>
      </c>
      <c r="AD4927">
        <v>2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</row>
    <row r="4928" spans="1:39">
      <c r="A4928">
        <v>16</v>
      </c>
      <c r="B4928">
        <v>362</v>
      </c>
      <c r="C4928">
        <v>2022</v>
      </c>
      <c r="D4928">
        <v>2</v>
      </c>
      <c r="E4928">
        <v>99</v>
      </c>
      <c r="F4928">
        <v>171</v>
      </c>
      <c r="G4928">
        <v>99</v>
      </c>
      <c r="H4928">
        <v>99</v>
      </c>
      <c r="I4928">
        <v>99</v>
      </c>
      <c r="J4928">
        <v>155</v>
      </c>
      <c r="M4928">
        <v>99</v>
      </c>
      <c r="N4928">
        <v>99</v>
      </c>
      <c r="O4928">
        <v>99</v>
      </c>
      <c r="P4928">
        <v>99</v>
      </c>
      <c r="Q4928">
        <v>7</v>
      </c>
      <c r="R4928">
        <v>32</v>
      </c>
      <c r="S4928">
        <v>32</v>
      </c>
      <c r="T4928">
        <v>1.4228546020453527</v>
      </c>
      <c r="U4928">
        <v>1.4442550691913056</v>
      </c>
      <c r="V4928">
        <v>13.71875</v>
      </c>
      <c r="W4928">
        <v>56.375</v>
      </c>
      <c r="X4928">
        <v>170.81866197183101</v>
      </c>
      <c r="Y4928">
        <v>157.66562500000003</v>
      </c>
      <c r="Z4928">
        <v>157.66562500000003</v>
      </c>
      <c r="AA4928">
        <v>36.327818278274755</v>
      </c>
      <c r="AB4928">
        <v>5.6499446899947605</v>
      </c>
      <c r="AC4928">
        <v>-23.733042853814688</v>
      </c>
      <c r="AD4928">
        <v>1</v>
      </c>
      <c r="AE4928">
        <v>0</v>
      </c>
      <c r="AF4928">
        <v>0</v>
      </c>
      <c r="AG4928">
        <v>0</v>
      </c>
      <c r="AH4928">
        <v>5</v>
      </c>
      <c r="AI4928">
        <v>0</v>
      </c>
      <c r="AJ4928">
        <v>0</v>
      </c>
      <c r="AK4928">
        <v>0</v>
      </c>
      <c r="AL4928">
        <v>1</v>
      </c>
      <c r="AM4928">
        <v>0</v>
      </c>
    </row>
    <row r="4929" spans="1:39">
      <c r="A4929">
        <v>16</v>
      </c>
      <c r="B4929">
        <v>363</v>
      </c>
      <c r="C4929">
        <v>2022</v>
      </c>
      <c r="D4929">
        <v>3</v>
      </c>
      <c r="E4929">
        <v>99</v>
      </c>
      <c r="F4929">
        <v>171</v>
      </c>
      <c r="G4929">
        <v>99</v>
      </c>
      <c r="H4929">
        <v>99</v>
      </c>
      <c r="I4929">
        <v>99</v>
      </c>
      <c r="J4929">
        <v>155</v>
      </c>
      <c r="M4929">
        <v>99</v>
      </c>
      <c r="N4929">
        <v>99</v>
      </c>
      <c r="O4929">
        <v>99</v>
      </c>
      <c r="P4929">
        <v>99</v>
      </c>
      <c r="Q4929">
        <v>7</v>
      </c>
      <c r="R4929">
        <v>36</v>
      </c>
      <c r="S4929">
        <v>36</v>
      </c>
      <c r="T4929">
        <v>1.4139827179890021</v>
      </c>
      <c r="U4929">
        <v>1.4406196836428125</v>
      </c>
      <c r="V4929">
        <v>14.25</v>
      </c>
      <c r="W4929">
        <v>58.16666666666665</v>
      </c>
      <c r="X4929">
        <v>172.48104008667397</v>
      </c>
      <c r="Y4929">
        <v>159.19999999999996</v>
      </c>
      <c r="Z4929">
        <v>159.19999999999996</v>
      </c>
      <c r="AA4929">
        <v>39.969543960926799</v>
      </c>
      <c r="AB4929">
        <v>6.96219952473517</v>
      </c>
      <c r="AC4929">
        <v>-73.251631703995713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</row>
    <row r="4930" spans="1:39">
      <c r="A4930">
        <v>16</v>
      </c>
      <c r="B4930">
        <v>364</v>
      </c>
      <c r="C4930">
        <v>2022</v>
      </c>
      <c r="D4930">
        <v>4</v>
      </c>
      <c r="E4930">
        <v>99</v>
      </c>
      <c r="F4930">
        <v>171</v>
      </c>
      <c r="G4930">
        <v>99</v>
      </c>
      <c r="H4930">
        <v>99</v>
      </c>
      <c r="I4930">
        <v>99</v>
      </c>
      <c r="J4930">
        <v>155</v>
      </c>
      <c r="M4930">
        <v>99</v>
      </c>
      <c r="N4930">
        <v>99</v>
      </c>
      <c r="O4930">
        <v>99</v>
      </c>
      <c r="P4930">
        <v>99</v>
      </c>
      <c r="Q4930">
        <v>7</v>
      </c>
      <c r="R4930">
        <v>29</v>
      </c>
      <c r="S4930">
        <v>29</v>
      </c>
      <c r="T4930">
        <v>1.27137220517317</v>
      </c>
      <c r="U4930">
        <v>1.1559491305914651</v>
      </c>
      <c r="V4930">
        <v>15.137931034482753</v>
      </c>
      <c r="W4930">
        <v>60.172413793103438</v>
      </c>
      <c r="X4930">
        <v>151.35427952329363</v>
      </c>
      <c r="Y4930">
        <v>139.70000000000002</v>
      </c>
      <c r="Z4930">
        <v>139.70000000000002</v>
      </c>
      <c r="AA4930">
        <v>32.911218085359025</v>
      </c>
      <c r="AB4930">
        <v>5.1932911996101314</v>
      </c>
      <c r="AC4930">
        <v>-65.034386114384461</v>
      </c>
      <c r="AD4930">
        <v>1</v>
      </c>
      <c r="AE4930">
        <v>0</v>
      </c>
      <c r="AF4930">
        <v>0</v>
      </c>
      <c r="AG4930">
        <v>0</v>
      </c>
      <c r="AH4930">
        <v>2</v>
      </c>
      <c r="AI4930">
        <v>0</v>
      </c>
      <c r="AJ4930">
        <v>0</v>
      </c>
      <c r="AK4930">
        <v>0</v>
      </c>
      <c r="AL4930">
        <v>0</v>
      </c>
      <c r="AM4930">
        <v>0</v>
      </c>
    </row>
    <row r="4931" spans="1:39">
      <c r="A4931">
        <v>16</v>
      </c>
      <c r="B4931">
        <v>365</v>
      </c>
      <c r="C4931">
        <v>2022</v>
      </c>
      <c r="D4931">
        <v>5</v>
      </c>
      <c r="E4931">
        <v>99</v>
      </c>
      <c r="F4931">
        <v>171</v>
      </c>
      <c r="G4931">
        <v>99</v>
      </c>
      <c r="H4931">
        <v>99</v>
      </c>
      <c r="I4931">
        <v>99</v>
      </c>
      <c r="J4931">
        <v>155</v>
      </c>
      <c r="M4931">
        <v>99</v>
      </c>
      <c r="N4931">
        <v>99</v>
      </c>
      <c r="O4931">
        <v>99</v>
      </c>
      <c r="P4931">
        <v>99</v>
      </c>
      <c r="Q4931">
        <v>6</v>
      </c>
      <c r="R4931">
        <v>36</v>
      </c>
      <c r="S4931">
        <v>36</v>
      </c>
      <c r="T4931">
        <v>1.2371134020618555</v>
      </c>
      <c r="U4931">
        <v>1.1078838911390603</v>
      </c>
      <c r="V4931">
        <v>15.5</v>
      </c>
      <c r="W4931">
        <v>60.25</v>
      </c>
      <c r="X4931">
        <v>150.15047550258811</v>
      </c>
      <c r="Y4931">
        <v>138.5888888888889</v>
      </c>
      <c r="Z4931">
        <v>138.5888888888889</v>
      </c>
      <c r="AA4931">
        <v>35.834850958388046</v>
      </c>
      <c r="AB4931">
        <v>4.4119471639830161</v>
      </c>
      <c r="AC4931">
        <v>-53.300861115802995</v>
      </c>
      <c r="AD4931">
        <v>1</v>
      </c>
      <c r="AE4931">
        <v>0</v>
      </c>
      <c r="AF4931">
        <v>0</v>
      </c>
      <c r="AG4931">
        <v>0</v>
      </c>
      <c r="AH4931">
        <v>0</v>
      </c>
      <c r="AI4931">
        <v>1</v>
      </c>
      <c r="AJ4931">
        <v>0</v>
      </c>
      <c r="AK4931">
        <v>0</v>
      </c>
      <c r="AL4931">
        <v>0</v>
      </c>
      <c r="AM4931">
        <v>0</v>
      </c>
    </row>
    <row r="4932" spans="1:39">
      <c r="A4932">
        <v>16</v>
      </c>
      <c r="B4932">
        <v>366</v>
      </c>
      <c r="C4932">
        <v>2022</v>
      </c>
      <c r="D4932">
        <v>6</v>
      </c>
      <c r="E4932">
        <v>99</v>
      </c>
      <c r="F4932">
        <v>171</v>
      </c>
      <c r="G4932">
        <v>99</v>
      </c>
      <c r="H4932">
        <v>99</v>
      </c>
      <c r="I4932">
        <v>99</v>
      </c>
      <c r="J4932">
        <v>155</v>
      </c>
      <c r="M4932">
        <v>99</v>
      </c>
      <c r="N4932">
        <v>99</v>
      </c>
      <c r="O4932">
        <v>99</v>
      </c>
      <c r="P4932">
        <v>99</v>
      </c>
      <c r="Q4932">
        <v>3</v>
      </c>
      <c r="R4932">
        <v>12</v>
      </c>
      <c r="S4932">
        <v>12</v>
      </c>
      <c r="T4932">
        <v>0.40214477211796257</v>
      </c>
      <c r="U4932">
        <v>0.35307680272001224</v>
      </c>
      <c r="V4932">
        <v>15.75</v>
      </c>
      <c r="W4932">
        <v>61.16666666666665</v>
      </c>
      <c r="X4932">
        <v>145.061394005056</v>
      </c>
      <c r="Y4932">
        <v>133.89166666666662</v>
      </c>
      <c r="Z4932">
        <v>133.89166666666662</v>
      </c>
      <c r="AA4932">
        <v>23.310707780379033</v>
      </c>
      <c r="AB4932">
        <v>3.5551215012836472</v>
      </c>
      <c r="AC4932">
        <v>-48.778135871493603</v>
      </c>
      <c r="AD4932">
        <v>1</v>
      </c>
      <c r="AE4932">
        <v>0</v>
      </c>
      <c r="AF4932">
        <v>0</v>
      </c>
      <c r="AG4932">
        <v>1</v>
      </c>
      <c r="AH4932">
        <v>1</v>
      </c>
      <c r="AI4932">
        <v>0</v>
      </c>
      <c r="AJ4932">
        <v>0</v>
      </c>
      <c r="AK4932">
        <v>0</v>
      </c>
      <c r="AL4932">
        <v>1</v>
      </c>
      <c r="AM4932">
        <v>0</v>
      </c>
    </row>
    <row r="4933" spans="1:39">
      <c r="A4933">
        <v>16</v>
      </c>
      <c r="B4933">
        <v>367</v>
      </c>
      <c r="C4933">
        <v>2022</v>
      </c>
      <c r="D4933">
        <v>7</v>
      </c>
      <c r="E4933">
        <v>99</v>
      </c>
      <c r="F4933">
        <v>171</v>
      </c>
      <c r="G4933">
        <v>99</v>
      </c>
      <c r="H4933">
        <v>99</v>
      </c>
      <c r="I4933">
        <v>99</v>
      </c>
      <c r="J4933">
        <v>155</v>
      </c>
      <c r="M4933">
        <v>99</v>
      </c>
      <c r="N4933">
        <v>99</v>
      </c>
      <c r="O4933">
        <v>99</v>
      </c>
      <c r="P4933">
        <v>99</v>
      </c>
      <c r="Q4933">
        <v>6</v>
      </c>
      <c r="R4933">
        <v>28</v>
      </c>
      <c r="S4933">
        <v>28</v>
      </c>
      <c r="T4933">
        <v>1.1705685618729098</v>
      </c>
      <c r="U4933">
        <v>1.3650645438126687</v>
      </c>
      <c r="V4933">
        <v>12.392857142857141</v>
      </c>
      <c r="W4933">
        <v>54.892857142857153</v>
      </c>
      <c r="X4933">
        <v>194.36619718309859</v>
      </c>
      <c r="Y4933">
        <v>179.39999999999995</v>
      </c>
      <c r="Z4933">
        <v>179.39999999999995</v>
      </c>
      <c r="AA4933">
        <v>32.215890045575193</v>
      </c>
      <c r="AB4933">
        <v>5.407265520405212</v>
      </c>
      <c r="AC4933">
        <v>-32.028070214755232</v>
      </c>
      <c r="AD4933">
        <v>1</v>
      </c>
      <c r="AE4933">
        <v>0</v>
      </c>
      <c r="AF4933">
        <v>0</v>
      </c>
      <c r="AG4933">
        <v>0</v>
      </c>
      <c r="AH4933">
        <v>1</v>
      </c>
      <c r="AI4933">
        <v>0</v>
      </c>
      <c r="AJ4933">
        <v>1</v>
      </c>
      <c r="AK4933">
        <v>0</v>
      </c>
      <c r="AL4933">
        <v>0</v>
      </c>
      <c r="AM4933">
        <v>0</v>
      </c>
    </row>
    <row r="4934" spans="1:39">
      <c r="A4934">
        <v>16</v>
      </c>
      <c r="B4934">
        <v>368</v>
      </c>
      <c r="C4934">
        <v>2022</v>
      </c>
      <c r="D4934">
        <v>8</v>
      </c>
      <c r="E4934">
        <v>99</v>
      </c>
      <c r="F4934">
        <v>171</v>
      </c>
      <c r="G4934">
        <v>99</v>
      </c>
      <c r="H4934">
        <v>99</v>
      </c>
      <c r="I4934">
        <v>99</v>
      </c>
      <c r="J4934">
        <v>155</v>
      </c>
      <c r="M4934">
        <v>99</v>
      </c>
      <c r="N4934">
        <v>99</v>
      </c>
      <c r="O4934">
        <v>99</v>
      </c>
      <c r="P4934">
        <v>99</v>
      </c>
      <c r="Q4934">
        <v>6</v>
      </c>
      <c r="R4934">
        <v>37</v>
      </c>
      <c r="S4934">
        <v>37</v>
      </c>
      <c r="T4934">
        <v>1.5391014975041597</v>
      </c>
      <c r="U4934">
        <v>1.610872001733358</v>
      </c>
      <c r="V4934">
        <v>14.405405405405411</v>
      </c>
      <c r="W4934">
        <v>57.810810810810814</v>
      </c>
      <c r="X4934">
        <v>176.33744253462555</v>
      </c>
      <c r="Y4934">
        <v>162.75945945945949</v>
      </c>
      <c r="Z4934">
        <v>162.75945945945949</v>
      </c>
      <c r="AA4934">
        <v>35.304049683175741</v>
      </c>
      <c r="AB4934">
        <v>5.8947426775456</v>
      </c>
      <c r="AC4934">
        <v>-81.195822969434943</v>
      </c>
      <c r="AD4934">
        <v>0</v>
      </c>
      <c r="AE4934">
        <v>0</v>
      </c>
      <c r="AF4934">
        <v>0</v>
      </c>
      <c r="AG4934">
        <v>0</v>
      </c>
      <c r="AH4934">
        <v>3</v>
      </c>
      <c r="AI4934">
        <v>0</v>
      </c>
      <c r="AJ4934">
        <v>1</v>
      </c>
      <c r="AK4934">
        <v>0</v>
      </c>
      <c r="AL4934">
        <v>0</v>
      </c>
      <c r="AM4934">
        <v>0</v>
      </c>
    </row>
    <row r="4935" spans="1:39">
      <c r="A4935">
        <v>16</v>
      </c>
      <c r="B4935">
        <v>369</v>
      </c>
      <c r="C4935">
        <v>2022</v>
      </c>
      <c r="D4935">
        <v>9</v>
      </c>
      <c r="E4935">
        <v>99</v>
      </c>
      <c r="F4935">
        <v>171</v>
      </c>
      <c r="G4935">
        <v>99</v>
      </c>
      <c r="H4935">
        <v>99</v>
      </c>
      <c r="I4935">
        <v>99</v>
      </c>
      <c r="J4935">
        <v>155</v>
      </c>
      <c r="M4935">
        <v>99</v>
      </c>
      <c r="N4935">
        <v>99</v>
      </c>
      <c r="O4935">
        <v>99</v>
      </c>
      <c r="P4935">
        <v>99</v>
      </c>
      <c r="Q4935">
        <v>6</v>
      </c>
      <c r="R4935">
        <v>20</v>
      </c>
      <c r="S4935">
        <v>20</v>
      </c>
      <c r="T4935">
        <v>0.70621468926553643</v>
      </c>
      <c r="U4935">
        <v>0.74821278089401788</v>
      </c>
      <c r="V4935">
        <v>13.4</v>
      </c>
      <c r="W4935">
        <v>56.75</v>
      </c>
      <c r="X4935">
        <v>175.74756229685812</v>
      </c>
      <c r="Y4935">
        <v>162.21499999999995</v>
      </c>
      <c r="Z4935">
        <v>162.21499999999995</v>
      </c>
      <c r="AA4935">
        <v>39.462707395717409</v>
      </c>
      <c r="AB4935">
        <v>5.8555529200921752</v>
      </c>
      <c r="AC4935">
        <v>-76.014502434077201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</row>
    <row r="4936" spans="1:39">
      <c r="A4936">
        <v>16</v>
      </c>
      <c r="B4936">
        <v>370</v>
      </c>
      <c r="C4936">
        <v>2022</v>
      </c>
      <c r="D4936">
        <v>10</v>
      </c>
      <c r="E4936">
        <v>99</v>
      </c>
      <c r="F4936">
        <v>171</v>
      </c>
      <c r="G4936">
        <v>99</v>
      </c>
      <c r="H4936">
        <v>99</v>
      </c>
      <c r="I4936">
        <v>99</v>
      </c>
      <c r="J4936">
        <v>155</v>
      </c>
      <c r="M4936">
        <v>99</v>
      </c>
      <c r="N4936">
        <v>99</v>
      </c>
      <c r="O4936">
        <v>99</v>
      </c>
      <c r="P4936">
        <v>99</v>
      </c>
      <c r="Q4936">
        <v>4</v>
      </c>
      <c r="R4936">
        <v>24</v>
      </c>
      <c r="S4936">
        <v>24</v>
      </c>
      <c r="T4936">
        <v>0.91743119266055051</v>
      </c>
      <c r="U4936">
        <v>0.83261648018712353</v>
      </c>
      <c r="V4936">
        <v>15.125</v>
      </c>
      <c r="W4936">
        <v>59.25</v>
      </c>
      <c r="X4936">
        <v>153.84615384615381</v>
      </c>
      <c r="Y4936">
        <v>142.00000000000003</v>
      </c>
      <c r="Z4936">
        <v>142.00000000000003</v>
      </c>
      <c r="AA4936">
        <v>26.47394945979908</v>
      </c>
      <c r="AB4936">
        <v>3.8324274291889746</v>
      </c>
      <c r="AC4936">
        <v>-43.716134032053219</v>
      </c>
      <c r="AD4936">
        <v>1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</row>
    <row r="4937" spans="1:39">
      <c r="A4937">
        <v>16</v>
      </c>
      <c r="B4937">
        <v>371</v>
      </c>
      <c r="C4937">
        <v>2022</v>
      </c>
      <c r="D4937">
        <v>11</v>
      </c>
      <c r="E4937">
        <v>99</v>
      </c>
      <c r="F4937">
        <v>171</v>
      </c>
      <c r="G4937">
        <v>99</v>
      </c>
      <c r="H4937">
        <v>99</v>
      </c>
      <c r="I4937">
        <v>99</v>
      </c>
      <c r="J4937">
        <v>155</v>
      </c>
      <c r="M4937">
        <v>99</v>
      </c>
      <c r="N4937">
        <v>99</v>
      </c>
      <c r="O4937">
        <v>99</v>
      </c>
      <c r="P4937">
        <v>99</v>
      </c>
      <c r="Q4937">
        <v>7</v>
      </c>
      <c r="R4937">
        <v>45</v>
      </c>
      <c r="S4937">
        <v>45</v>
      </c>
      <c r="T4937">
        <v>1.6722408026755855</v>
      </c>
      <c r="U4937">
        <v>1.8217485180050048</v>
      </c>
      <c r="V4937">
        <v>13.6</v>
      </c>
      <c r="W4937">
        <v>56.68888888888889</v>
      </c>
      <c r="X4937">
        <v>183.92199349945827</v>
      </c>
      <c r="Y4937">
        <v>169.76</v>
      </c>
      <c r="Z4937">
        <v>169.76</v>
      </c>
      <c r="AA4937">
        <v>44.850291216693549</v>
      </c>
      <c r="AB4937">
        <v>6.1493350036937988</v>
      </c>
      <c r="AC4937">
        <v>-70.598476949450756</v>
      </c>
      <c r="AD4937">
        <v>1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1</v>
      </c>
      <c r="AM4937">
        <v>0</v>
      </c>
    </row>
    <row r="4938" spans="1:39">
      <c r="A4938">
        <v>16</v>
      </c>
      <c r="B4938">
        <v>372</v>
      </c>
      <c r="C4938">
        <v>2022</v>
      </c>
      <c r="D4938">
        <v>12</v>
      </c>
      <c r="E4938">
        <v>99</v>
      </c>
      <c r="F4938">
        <v>171</v>
      </c>
      <c r="G4938">
        <v>99</v>
      </c>
      <c r="H4938">
        <v>99</v>
      </c>
      <c r="I4938">
        <v>99</v>
      </c>
      <c r="J4938">
        <v>155</v>
      </c>
      <c r="M4938">
        <v>99</v>
      </c>
      <c r="N4938">
        <v>99</v>
      </c>
      <c r="O4938">
        <v>99</v>
      </c>
      <c r="P4938">
        <v>99</v>
      </c>
      <c r="Q4938">
        <v>5</v>
      </c>
      <c r="R4938">
        <v>14</v>
      </c>
      <c r="S4938">
        <v>14</v>
      </c>
      <c r="T4938">
        <v>0.50432276657060515</v>
      </c>
      <c r="U4938">
        <v>0.48820314661028608</v>
      </c>
      <c r="V4938">
        <v>14.857142857142859</v>
      </c>
      <c r="W4938">
        <v>58.714285714285694</v>
      </c>
      <c r="X4938">
        <v>160.8961461074137</v>
      </c>
      <c r="Y4938">
        <v>148.50714285714278</v>
      </c>
      <c r="Z4938">
        <v>148.50714285714278</v>
      </c>
      <c r="AA4938">
        <v>33.133721801333643</v>
      </c>
      <c r="AB4938">
        <v>4.3495249564681124</v>
      </c>
      <c r="AC4938">
        <v>-57.12520417297668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</row>
    <row r="4939" spans="1:39">
      <c r="A4939">
        <v>16</v>
      </c>
      <c r="B4939">
        <v>373</v>
      </c>
      <c r="C4939">
        <v>2022</v>
      </c>
      <c r="D4939">
        <v>1</v>
      </c>
      <c r="E4939">
        <v>99</v>
      </c>
      <c r="F4939">
        <v>171</v>
      </c>
      <c r="G4939">
        <v>99</v>
      </c>
      <c r="H4939">
        <v>99</v>
      </c>
      <c r="I4939">
        <v>99</v>
      </c>
      <c r="J4939">
        <v>160</v>
      </c>
      <c r="M4939">
        <v>99</v>
      </c>
      <c r="N4939">
        <v>99</v>
      </c>
      <c r="O4939">
        <v>99</v>
      </c>
      <c r="P4939">
        <v>99</v>
      </c>
      <c r="Q4939">
        <v>8</v>
      </c>
      <c r="R4939">
        <v>15</v>
      </c>
      <c r="S4939">
        <v>15</v>
      </c>
      <c r="T4939">
        <v>0.52029136316337155</v>
      </c>
      <c r="U4939">
        <v>0.46015700713106922</v>
      </c>
      <c r="V4939">
        <v>15</v>
      </c>
      <c r="W4939">
        <v>58.6</v>
      </c>
      <c r="X4939">
        <v>147.41061755146259</v>
      </c>
      <c r="Y4939">
        <v>136.06</v>
      </c>
      <c r="Z4939">
        <v>136.06</v>
      </c>
      <c r="AA4939">
        <v>6.7703077231887594</v>
      </c>
      <c r="AB4939">
        <v>3.1580584752871879</v>
      </c>
      <c r="AC4939">
        <v>-11.424458649020057</v>
      </c>
      <c r="AD4939">
        <v>0</v>
      </c>
      <c r="AE4939">
        <v>0</v>
      </c>
      <c r="AF4939">
        <v>0</v>
      </c>
      <c r="AG4939">
        <v>0</v>
      </c>
      <c r="AH4939">
        <v>2</v>
      </c>
      <c r="AI4939">
        <v>0</v>
      </c>
      <c r="AJ4939">
        <v>0</v>
      </c>
      <c r="AK4939">
        <v>0</v>
      </c>
      <c r="AL4939">
        <v>5</v>
      </c>
      <c r="AM4939">
        <v>3</v>
      </c>
    </row>
    <row r="4940" spans="1:39">
      <c r="A4940">
        <v>16</v>
      </c>
      <c r="B4940">
        <v>374</v>
      </c>
      <c r="C4940">
        <v>2022</v>
      </c>
      <c r="D4940">
        <v>2</v>
      </c>
      <c r="E4940">
        <v>99</v>
      </c>
      <c r="F4940">
        <v>171</v>
      </c>
      <c r="G4940">
        <v>99</v>
      </c>
      <c r="H4940">
        <v>99</v>
      </c>
      <c r="I4940">
        <v>99</v>
      </c>
      <c r="J4940">
        <v>160</v>
      </c>
      <c r="M4940">
        <v>99</v>
      </c>
      <c r="N4940">
        <v>99</v>
      </c>
      <c r="O4940">
        <v>99</v>
      </c>
      <c r="P4940">
        <v>99</v>
      </c>
      <c r="Q4940">
        <v>9</v>
      </c>
      <c r="R4940">
        <v>17</v>
      </c>
      <c r="S4940">
        <v>17</v>
      </c>
      <c r="T4940">
        <v>0.75589150733659394</v>
      </c>
      <c r="U4940">
        <v>0.70562478852725652</v>
      </c>
      <c r="V4940">
        <v>13.823529411764705</v>
      </c>
      <c r="W4940">
        <v>56.647058823529406</v>
      </c>
      <c r="X4940">
        <v>157.09642470205856</v>
      </c>
      <c r="Y4940">
        <v>144.99999999999997</v>
      </c>
      <c r="Z4940">
        <v>144.99999999999997</v>
      </c>
      <c r="AA4940">
        <v>10.461357464498056</v>
      </c>
      <c r="AB4940">
        <v>2.8889480371314358</v>
      </c>
      <c r="AC4940">
        <v>-20.864985701652124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1</v>
      </c>
      <c r="AJ4940">
        <v>0</v>
      </c>
      <c r="AK4940">
        <v>0</v>
      </c>
      <c r="AL4940">
        <v>1</v>
      </c>
      <c r="AM4940">
        <v>0</v>
      </c>
    </row>
    <row r="4941" spans="1:39">
      <c r="A4941">
        <v>16</v>
      </c>
      <c r="B4941">
        <v>375</v>
      </c>
      <c r="C4941">
        <v>2022</v>
      </c>
      <c r="D4941">
        <v>3</v>
      </c>
      <c r="E4941">
        <v>99</v>
      </c>
      <c r="F4941">
        <v>171</v>
      </c>
      <c r="G4941">
        <v>99</v>
      </c>
      <c r="H4941">
        <v>99</v>
      </c>
      <c r="I4941">
        <v>99</v>
      </c>
      <c r="J4941">
        <v>160</v>
      </c>
      <c r="M4941">
        <v>99</v>
      </c>
      <c r="N4941">
        <v>99</v>
      </c>
      <c r="O4941">
        <v>99</v>
      </c>
      <c r="P4941">
        <v>99</v>
      </c>
      <c r="Q4941">
        <v>9</v>
      </c>
      <c r="R4941">
        <v>35</v>
      </c>
      <c r="S4941">
        <v>35</v>
      </c>
      <c r="T4941">
        <v>1.3747054202670861</v>
      </c>
      <c r="U4941">
        <v>1.2071021504727664</v>
      </c>
      <c r="V4941">
        <v>14</v>
      </c>
      <c r="W4941">
        <v>57</v>
      </c>
      <c r="X4941">
        <v>148.65191146881284</v>
      </c>
      <c r="Y4941">
        <v>137.20571428571435</v>
      </c>
      <c r="Z4941">
        <v>137.20571428571435</v>
      </c>
      <c r="AA4941">
        <v>5.5863580191708682</v>
      </c>
      <c r="AB4941">
        <v>3.971325795175785</v>
      </c>
      <c r="AC4941">
        <v>-10.714970997893097</v>
      </c>
      <c r="AD4941">
        <v>1</v>
      </c>
      <c r="AE4941">
        <v>0</v>
      </c>
      <c r="AF4941">
        <v>0</v>
      </c>
      <c r="AG4941">
        <v>0</v>
      </c>
      <c r="AH4941">
        <v>1</v>
      </c>
      <c r="AI4941">
        <v>1</v>
      </c>
      <c r="AJ4941">
        <v>0</v>
      </c>
      <c r="AK4941">
        <v>0</v>
      </c>
      <c r="AL4941">
        <v>3</v>
      </c>
      <c r="AM4941">
        <v>3</v>
      </c>
    </row>
    <row r="4942" spans="1:39">
      <c r="A4942">
        <v>16</v>
      </c>
      <c r="B4942">
        <v>376</v>
      </c>
      <c r="C4942">
        <v>2022</v>
      </c>
      <c r="D4942">
        <v>4</v>
      </c>
      <c r="E4942">
        <v>99</v>
      </c>
      <c r="F4942">
        <v>171</v>
      </c>
      <c r="G4942">
        <v>99</v>
      </c>
      <c r="H4942">
        <v>99</v>
      </c>
      <c r="I4942">
        <v>99</v>
      </c>
      <c r="J4942">
        <v>160</v>
      </c>
      <c r="M4942">
        <v>99</v>
      </c>
      <c r="N4942">
        <v>99</v>
      </c>
      <c r="O4942">
        <v>99</v>
      </c>
      <c r="P4942">
        <v>99</v>
      </c>
      <c r="Q4942">
        <v>8</v>
      </c>
      <c r="R4942">
        <v>14</v>
      </c>
      <c r="S4942">
        <v>14</v>
      </c>
      <c r="T4942">
        <v>0.6137658921525645</v>
      </c>
      <c r="U4942">
        <v>0.55613271059556812</v>
      </c>
      <c r="V4942">
        <v>14.857142857142859</v>
      </c>
      <c r="W4942">
        <v>58.285714285714306</v>
      </c>
      <c r="X4942">
        <v>150.83578393437548</v>
      </c>
      <c r="Y4942">
        <v>139.22142857142859</v>
      </c>
      <c r="Z4942">
        <v>139.22142857142859</v>
      </c>
      <c r="AA4942">
        <v>7.0694694255778803</v>
      </c>
      <c r="AB4942">
        <v>2.6840420325794461</v>
      </c>
      <c r="AC4942">
        <v>-76.976614043723501</v>
      </c>
      <c r="AD4942">
        <v>1</v>
      </c>
      <c r="AE4942">
        <v>0</v>
      </c>
      <c r="AF4942">
        <v>0</v>
      </c>
      <c r="AG4942">
        <v>0</v>
      </c>
      <c r="AH4942">
        <v>0</v>
      </c>
      <c r="AI4942">
        <v>1</v>
      </c>
      <c r="AJ4942">
        <v>0</v>
      </c>
      <c r="AK4942">
        <v>0</v>
      </c>
      <c r="AL4942">
        <v>2</v>
      </c>
      <c r="AM4942">
        <v>1</v>
      </c>
    </row>
    <row r="4943" spans="1:39">
      <c r="A4943">
        <v>16</v>
      </c>
      <c r="B4943">
        <v>377</v>
      </c>
      <c r="C4943">
        <v>2022</v>
      </c>
      <c r="D4943">
        <v>5</v>
      </c>
      <c r="E4943">
        <v>99</v>
      </c>
      <c r="F4943">
        <v>171</v>
      </c>
      <c r="G4943">
        <v>99</v>
      </c>
      <c r="H4943">
        <v>99</v>
      </c>
      <c r="I4943">
        <v>99</v>
      </c>
      <c r="J4943">
        <v>160</v>
      </c>
      <c r="M4943">
        <v>99</v>
      </c>
      <c r="N4943">
        <v>99</v>
      </c>
      <c r="O4943">
        <v>99</v>
      </c>
      <c r="P4943">
        <v>99</v>
      </c>
      <c r="Q4943">
        <v>10</v>
      </c>
      <c r="R4943">
        <v>32</v>
      </c>
      <c r="S4943">
        <v>32</v>
      </c>
      <c r="T4943">
        <v>1.0996563573883162</v>
      </c>
      <c r="U4943">
        <v>0.98370994102181475</v>
      </c>
      <c r="V4943">
        <v>13.53125</v>
      </c>
      <c r="W4943">
        <v>56.65625</v>
      </c>
      <c r="X4943">
        <v>149.98645720476699</v>
      </c>
      <c r="Y4943">
        <v>138.4375</v>
      </c>
      <c r="Z4943">
        <v>138.4375</v>
      </c>
      <c r="AA4943">
        <v>10.692659573277236</v>
      </c>
      <c r="AB4943">
        <v>4.1728989848185876</v>
      </c>
      <c r="AC4943">
        <v>-27.341498495896506</v>
      </c>
      <c r="AD4943">
        <v>2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5</v>
      </c>
      <c r="AM4943">
        <v>2</v>
      </c>
    </row>
    <row r="4944" spans="1:39">
      <c r="A4944">
        <v>16</v>
      </c>
      <c r="B4944">
        <v>378</v>
      </c>
      <c r="C4944">
        <v>2022</v>
      </c>
      <c r="D4944">
        <v>6</v>
      </c>
      <c r="E4944">
        <v>99</v>
      </c>
      <c r="F4944">
        <v>171</v>
      </c>
      <c r="G4944">
        <v>99</v>
      </c>
      <c r="H4944">
        <v>99</v>
      </c>
      <c r="I4944">
        <v>99</v>
      </c>
      <c r="J4944">
        <v>160</v>
      </c>
      <c r="M4944">
        <v>99</v>
      </c>
      <c r="N4944">
        <v>99</v>
      </c>
      <c r="O4944">
        <v>99</v>
      </c>
      <c r="P4944">
        <v>99</v>
      </c>
      <c r="Q4944">
        <v>6</v>
      </c>
      <c r="R4944">
        <v>12</v>
      </c>
      <c r="S4944">
        <v>12</v>
      </c>
      <c r="T4944">
        <v>0.40214477211796257</v>
      </c>
      <c r="U4944">
        <v>0.38331478619811871</v>
      </c>
      <c r="V4944">
        <v>13</v>
      </c>
      <c r="W4944">
        <v>55.41666666666665</v>
      </c>
      <c r="X4944">
        <v>157.48465149873596</v>
      </c>
      <c r="Y4944">
        <v>145.35833333333332</v>
      </c>
      <c r="Z4944">
        <v>145.35833333333332</v>
      </c>
      <c r="AA4944">
        <v>14.392269819439983</v>
      </c>
      <c r="AB4944">
        <v>3.9466934120715904</v>
      </c>
      <c r="AC4944">
        <v>-45.977305399218189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1</v>
      </c>
      <c r="AM4944">
        <v>0</v>
      </c>
    </row>
    <row r="4945" spans="1:39">
      <c r="A4945">
        <v>16</v>
      </c>
      <c r="B4945">
        <v>379</v>
      </c>
      <c r="C4945">
        <v>2022</v>
      </c>
      <c r="D4945">
        <v>7</v>
      </c>
      <c r="E4945">
        <v>99</v>
      </c>
      <c r="F4945">
        <v>171</v>
      </c>
      <c r="G4945">
        <v>99</v>
      </c>
      <c r="H4945">
        <v>99</v>
      </c>
      <c r="I4945">
        <v>99</v>
      </c>
      <c r="J4945">
        <v>160</v>
      </c>
      <c r="M4945">
        <v>99</v>
      </c>
      <c r="N4945">
        <v>99</v>
      </c>
      <c r="O4945">
        <v>99</v>
      </c>
      <c r="P4945">
        <v>99</v>
      </c>
      <c r="Q4945">
        <v>10</v>
      </c>
      <c r="R4945">
        <v>16</v>
      </c>
      <c r="S4945">
        <v>16</v>
      </c>
      <c r="T4945">
        <v>0.66889632107023422</v>
      </c>
      <c r="U4945">
        <v>0.62600786015425747</v>
      </c>
      <c r="V4945">
        <v>12.875</v>
      </c>
      <c r="W4945">
        <v>55.0625</v>
      </c>
      <c r="X4945">
        <v>155.98591549295776</v>
      </c>
      <c r="Y4945">
        <v>143.97499999999999</v>
      </c>
      <c r="Z4945">
        <v>143.97499999999999</v>
      </c>
      <c r="AA4945">
        <v>10.404536270300584</v>
      </c>
      <c r="AB4945">
        <v>4.336887564832641</v>
      </c>
      <c r="AC4945">
        <v>-1.7417552148824671</v>
      </c>
      <c r="AD4945">
        <v>2</v>
      </c>
      <c r="AE4945">
        <v>0</v>
      </c>
      <c r="AF4945">
        <v>0</v>
      </c>
      <c r="AG4945">
        <v>0</v>
      </c>
      <c r="AH4945">
        <v>1</v>
      </c>
      <c r="AI4945">
        <v>0</v>
      </c>
      <c r="AJ4945">
        <v>2</v>
      </c>
      <c r="AK4945">
        <v>0</v>
      </c>
      <c r="AL4945">
        <v>4</v>
      </c>
      <c r="AM4945">
        <v>0</v>
      </c>
    </row>
    <row r="4946" spans="1:39">
      <c r="A4946">
        <v>16</v>
      </c>
      <c r="B4946">
        <v>380</v>
      </c>
      <c r="C4946">
        <v>2022</v>
      </c>
      <c r="D4946">
        <v>8</v>
      </c>
      <c r="E4946">
        <v>99</v>
      </c>
      <c r="F4946">
        <v>171</v>
      </c>
      <c r="G4946">
        <v>99</v>
      </c>
      <c r="H4946">
        <v>99</v>
      </c>
      <c r="I4946">
        <v>99</v>
      </c>
      <c r="J4946">
        <v>160</v>
      </c>
      <c r="M4946">
        <v>99</v>
      </c>
      <c r="N4946">
        <v>99</v>
      </c>
      <c r="O4946">
        <v>99</v>
      </c>
      <c r="P4946">
        <v>99</v>
      </c>
      <c r="Q4946">
        <v>7</v>
      </c>
      <c r="R4946">
        <v>15</v>
      </c>
      <c r="S4946">
        <v>15</v>
      </c>
      <c r="T4946">
        <v>0.62396006655574043</v>
      </c>
      <c r="U4946">
        <v>0.56641727365377281</v>
      </c>
      <c r="V4946">
        <v>12.8</v>
      </c>
      <c r="W4946">
        <v>54.6</v>
      </c>
      <c r="X4946">
        <v>152.94330083062476</v>
      </c>
      <c r="Y4946">
        <v>141.16666666666663</v>
      </c>
      <c r="Z4946">
        <v>141.16666666666663</v>
      </c>
      <c r="AA4946">
        <v>20.216747732731164</v>
      </c>
      <c r="AB4946">
        <v>3.8262252939417847</v>
      </c>
      <c r="AC4946">
        <v>-2.2838773872998956</v>
      </c>
      <c r="AD4946">
        <v>1</v>
      </c>
      <c r="AE4946">
        <v>0</v>
      </c>
      <c r="AF4946">
        <v>0</v>
      </c>
      <c r="AG4946">
        <v>1</v>
      </c>
      <c r="AH4946">
        <v>2</v>
      </c>
      <c r="AI4946">
        <v>1</v>
      </c>
      <c r="AJ4946">
        <v>1</v>
      </c>
      <c r="AK4946">
        <v>0</v>
      </c>
      <c r="AL4946">
        <v>0</v>
      </c>
      <c r="AM4946">
        <v>1</v>
      </c>
    </row>
    <row r="4947" spans="1:39">
      <c r="A4947">
        <v>16</v>
      </c>
      <c r="B4947">
        <v>381</v>
      </c>
      <c r="C4947">
        <v>2022</v>
      </c>
      <c r="D4947">
        <v>9</v>
      </c>
      <c r="E4947">
        <v>99</v>
      </c>
      <c r="F4947">
        <v>171</v>
      </c>
      <c r="G4947">
        <v>99</v>
      </c>
      <c r="H4947">
        <v>99</v>
      </c>
      <c r="I4947">
        <v>99</v>
      </c>
      <c r="J4947">
        <v>160</v>
      </c>
      <c r="M4947">
        <v>99</v>
      </c>
      <c r="N4947">
        <v>99</v>
      </c>
      <c r="O4947">
        <v>99</v>
      </c>
      <c r="P4947">
        <v>99</v>
      </c>
      <c r="Q4947">
        <v>12</v>
      </c>
      <c r="R4947">
        <v>30</v>
      </c>
      <c r="S4947">
        <v>30</v>
      </c>
      <c r="T4947">
        <v>1.0593220338983049</v>
      </c>
      <c r="U4947">
        <v>0.96123998112574915</v>
      </c>
      <c r="V4947">
        <v>11.7</v>
      </c>
      <c r="W4947">
        <v>53.566666666666677</v>
      </c>
      <c r="X4947">
        <v>150.52365474900685</v>
      </c>
      <c r="Y4947">
        <v>138.93333333333339</v>
      </c>
      <c r="Z4947">
        <v>138.93333333333339</v>
      </c>
      <c r="AA4947">
        <v>9.5595095178686069</v>
      </c>
      <c r="AB4947">
        <v>4.2401519888901325</v>
      </c>
      <c r="AC4947">
        <v>-29.7502253272208</v>
      </c>
      <c r="AD4947">
        <v>0</v>
      </c>
      <c r="AE4947">
        <v>0</v>
      </c>
      <c r="AF4947">
        <v>0</v>
      </c>
      <c r="AG4947">
        <v>1</v>
      </c>
      <c r="AH4947">
        <v>7</v>
      </c>
      <c r="AI4947">
        <v>0</v>
      </c>
      <c r="AJ4947">
        <v>6</v>
      </c>
      <c r="AK4947">
        <v>0</v>
      </c>
      <c r="AL4947">
        <v>0</v>
      </c>
      <c r="AM4947">
        <v>0</v>
      </c>
    </row>
    <row r="4948" spans="1:39">
      <c r="A4948">
        <v>16</v>
      </c>
      <c r="B4948">
        <v>382</v>
      </c>
      <c r="C4948">
        <v>2022</v>
      </c>
      <c r="D4948">
        <v>10</v>
      </c>
      <c r="E4948">
        <v>99</v>
      </c>
      <c r="F4948">
        <v>171</v>
      </c>
      <c r="G4948">
        <v>99</v>
      </c>
      <c r="H4948">
        <v>99</v>
      </c>
      <c r="I4948">
        <v>99</v>
      </c>
      <c r="J4948">
        <v>160</v>
      </c>
      <c r="M4948">
        <v>99</v>
      </c>
      <c r="N4948">
        <v>99</v>
      </c>
      <c r="O4948">
        <v>99</v>
      </c>
      <c r="P4948">
        <v>99</v>
      </c>
      <c r="Q4948">
        <v>13</v>
      </c>
      <c r="R4948">
        <v>52</v>
      </c>
      <c r="S4948">
        <v>52</v>
      </c>
      <c r="T4948">
        <v>1.9877675840978593</v>
      </c>
      <c r="U4948">
        <v>1.7254070915567841</v>
      </c>
      <c r="V4948">
        <v>11.92307692307692</v>
      </c>
      <c r="W4948">
        <v>54</v>
      </c>
      <c r="X4948">
        <v>147.14351195932997</v>
      </c>
      <c r="Y4948">
        <v>135.81346153846147</v>
      </c>
      <c r="Z4948">
        <v>135.81346153846147</v>
      </c>
      <c r="AA4948">
        <v>9.4273748047939065</v>
      </c>
      <c r="AB4948">
        <v>4.694513983200129</v>
      </c>
      <c r="AC4948">
        <v>-28.991539870756487</v>
      </c>
      <c r="AD4948">
        <v>3</v>
      </c>
      <c r="AE4948">
        <v>0</v>
      </c>
      <c r="AF4948">
        <v>0</v>
      </c>
      <c r="AG4948">
        <v>2</v>
      </c>
      <c r="AH4948">
        <v>5</v>
      </c>
      <c r="AI4948">
        <v>0</v>
      </c>
      <c r="AJ4948">
        <v>5</v>
      </c>
      <c r="AK4948">
        <v>0</v>
      </c>
      <c r="AL4948">
        <v>3</v>
      </c>
      <c r="AM4948">
        <v>2</v>
      </c>
    </row>
    <row r="4949" spans="1:39">
      <c r="A4949">
        <v>16</v>
      </c>
      <c r="B4949">
        <v>383</v>
      </c>
      <c r="C4949">
        <v>2022</v>
      </c>
      <c r="D4949">
        <v>11</v>
      </c>
      <c r="E4949">
        <v>99</v>
      </c>
      <c r="F4949">
        <v>171</v>
      </c>
      <c r="G4949">
        <v>99</v>
      </c>
      <c r="H4949">
        <v>99</v>
      </c>
      <c r="I4949">
        <v>99</v>
      </c>
      <c r="J4949">
        <v>160</v>
      </c>
      <c r="M4949">
        <v>99</v>
      </c>
      <c r="N4949">
        <v>99</v>
      </c>
      <c r="O4949">
        <v>99</v>
      </c>
      <c r="P4949">
        <v>99</v>
      </c>
      <c r="Q4949">
        <v>24</v>
      </c>
      <c r="R4949">
        <v>126</v>
      </c>
      <c r="S4949">
        <v>126</v>
      </c>
      <c r="T4949">
        <v>4.6822742474916392</v>
      </c>
      <c r="U4949">
        <v>4.2675112452287358</v>
      </c>
      <c r="V4949">
        <v>10.452380952380956</v>
      </c>
      <c r="W4949">
        <v>51.619047619047613</v>
      </c>
      <c r="X4949">
        <v>153.87280950661236</v>
      </c>
      <c r="Y4949">
        <v>142.02460317460324</v>
      </c>
      <c r="Z4949">
        <v>142.02460317460324</v>
      </c>
      <c r="AA4949">
        <v>11.695635371679357</v>
      </c>
      <c r="AB4949">
        <v>5.1867614492152576</v>
      </c>
      <c r="AC4949">
        <v>-44.988970464717298</v>
      </c>
      <c r="AD4949">
        <v>1</v>
      </c>
      <c r="AE4949">
        <v>0</v>
      </c>
      <c r="AF4949">
        <v>0</v>
      </c>
      <c r="AG4949">
        <v>3</v>
      </c>
      <c r="AH4949">
        <v>2</v>
      </c>
      <c r="AI4949">
        <v>0</v>
      </c>
      <c r="AJ4949">
        <v>55</v>
      </c>
      <c r="AK4949">
        <v>0</v>
      </c>
      <c r="AL4949">
        <v>3</v>
      </c>
      <c r="AM4949">
        <v>3</v>
      </c>
    </row>
    <row r="4950" spans="1:39">
      <c r="A4950">
        <v>16</v>
      </c>
      <c r="B4950">
        <v>384</v>
      </c>
      <c r="C4950">
        <v>2022</v>
      </c>
      <c r="D4950">
        <v>12</v>
      </c>
      <c r="E4950">
        <v>99</v>
      </c>
      <c r="F4950">
        <v>171</v>
      </c>
      <c r="G4950">
        <v>99</v>
      </c>
      <c r="H4950">
        <v>99</v>
      </c>
      <c r="I4950">
        <v>99</v>
      </c>
      <c r="J4950">
        <v>160</v>
      </c>
      <c r="M4950">
        <v>99</v>
      </c>
      <c r="N4950">
        <v>99</v>
      </c>
      <c r="O4950">
        <v>99</v>
      </c>
      <c r="P4950">
        <v>99</v>
      </c>
      <c r="Q4950">
        <v>8</v>
      </c>
      <c r="R4950">
        <v>11</v>
      </c>
      <c r="S4950">
        <v>11</v>
      </c>
      <c r="T4950">
        <v>0.39625360230547552</v>
      </c>
      <c r="U4950">
        <v>0.40320024195301929</v>
      </c>
      <c r="V4950">
        <v>12.636363636363638</v>
      </c>
      <c r="W4950">
        <v>55</v>
      </c>
      <c r="X4950">
        <v>169.12242686890576</v>
      </c>
      <c r="Y4950">
        <v>156.09999999999997</v>
      </c>
      <c r="Z4950">
        <v>156.09999999999997</v>
      </c>
      <c r="AA4950">
        <v>30.310124321151193</v>
      </c>
      <c r="AB4950">
        <v>5.6407607481776623</v>
      </c>
      <c r="AC4950">
        <v>-38.134863696068038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1</v>
      </c>
      <c r="AM4950">
        <v>0</v>
      </c>
    </row>
    <row r="4951" spans="1:39">
      <c r="A4951">
        <v>16</v>
      </c>
      <c r="B4951">
        <v>385</v>
      </c>
      <c r="C4951">
        <v>2022</v>
      </c>
      <c r="D4951">
        <v>1</v>
      </c>
      <c r="E4951">
        <v>99</v>
      </c>
      <c r="F4951">
        <v>171</v>
      </c>
      <c r="G4951">
        <v>99</v>
      </c>
      <c r="H4951">
        <v>99</v>
      </c>
      <c r="I4951">
        <v>99</v>
      </c>
      <c r="J4951">
        <v>171</v>
      </c>
      <c r="M4951">
        <v>99</v>
      </c>
      <c r="N4951">
        <v>99</v>
      </c>
      <c r="O4951">
        <v>99</v>
      </c>
      <c r="P4951">
        <v>99</v>
      </c>
      <c r="Q4951">
        <v>23</v>
      </c>
      <c r="R4951">
        <v>225</v>
      </c>
      <c r="S4951">
        <v>225</v>
      </c>
      <c r="T4951">
        <v>7.8043704474505731</v>
      </c>
      <c r="U4951">
        <v>7.8436691818113422</v>
      </c>
      <c r="V4951">
        <v>15.413333333333332</v>
      </c>
      <c r="W4951">
        <v>59.8</v>
      </c>
      <c r="X4951">
        <v>167.51385578427829</v>
      </c>
      <c r="Y4951">
        <v>154.6152888888889</v>
      </c>
      <c r="Z4951">
        <v>154.6152888888889</v>
      </c>
      <c r="AA4951">
        <v>30.47745534771774</v>
      </c>
      <c r="AB4951">
        <v>3.8563079637279514</v>
      </c>
      <c r="AC4951">
        <v>-49.590369811685086</v>
      </c>
      <c r="AD4951">
        <v>5</v>
      </c>
      <c r="AE4951">
        <v>0</v>
      </c>
      <c r="AF4951">
        <v>0</v>
      </c>
      <c r="AG4951">
        <v>0</v>
      </c>
      <c r="AH4951">
        <v>36</v>
      </c>
      <c r="AI4951">
        <v>4</v>
      </c>
      <c r="AJ4951">
        <v>4</v>
      </c>
      <c r="AK4951">
        <v>2</v>
      </c>
      <c r="AL4951">
        <v>1</v>
      </c>
      <c r="AM4951">
        <v>0</v>
      </c>
    </row>
    <row r="4952" spans="1:39">
      <c r="A4952">
        <v>16</v>
      </c>
      <c r="B4952">
        <v>386</v>
      </c>
      <c r="C4952">
        <v>2022</v>
      </c>
      <c r="D4952">
        <v>2</v>
      </c>
      <c r="E4952">
        <v>99</v>
      </c>
      <c r="F4952">
        <v>171</v>
      </c>
      <c r="G4952">
        <v>99</v>
      </c>
      <c r="H4952">
        <v>99</v>
      </c>
      <c r="I4952">
        <v>99</v>
      </c>
      <c r="J4952">
        <v>171</v>
      </c>
      <c r="M4952">
        <v>99</v>
      </c>
      <c r="N4952">
        <v>99</v>
      </c>
      <c r="O4952">
        <v>99</v>
      </c>
      <c r="P4952">
        <v>99</v>
      </c>
      <c r="Q4952">
        <v>18</v>
      </c>
      <c r="R4952">
        <v>147</v>
      </c>
      <c r="S4952">
        <v>147</v>
      </c>
      <c r="T4952">
        <v>6.5362383281458447</v>
      </c>
      <c r="U4952">
        <v>6.6154113033934721</v>
      </c>
      <c r="V4952">
        <v>15.081632653061222</v>
      </c>
      <c r="W4952">
        <v>59.095238095238123</v>
      </c>
      <c r="X4952">
        <v>170.32598521532123</v>
      </c>
      <c r="Y4952">
        <v>157.21088435374156</v>
      </c>
      <c r="Z4952">
        <v>157.21088435374156</v>
      </c>
      <c r="AA4952">
        <v>30.933132027666208</v>
      </c>
      <c r="AB4952">
        <v>4.3084055376256929</v>
      </c>
      <c r="AC4952">
        <v>-60.557498744260243</v>
      </c>
      <c r="AD4952">
        <v>3</v>
      </c>
      <c r="AE4952">
        <v>0</v>
      </c>
      <c r="AF4952">
        <v>0</v>
      </c>
      <c r="AG4952">
        <v>1</v>
      </c>
      <c r="AH4952">
        <v>16</v>
      </c>
      <c r="AI4952">
        <v>1</v>
      </c>
      <c r="AJ4952">
        <v>2</v>
      </c>
      <c r="AK4952">
        <v>1</v>
      </c>
      <c r="AL4952">
        <v>2</v>
      </c>
      <c r="AM4952">
        <v>0</v>
      </c>
    </row>
    <row r="4953" spans="1:39">
      <c r="A4953">
        <v>16</v>
      </c>
      <c r="B4953">
        <v>387</v>
      </c>
      <c r="C4953">
        <v>2022</v>
      </c>
      <c r="D4953">
        <v>3</v>
      </c>
      <c r="E4953">
        <v>99</v>
      </c>
      <c r="F4953">
        <v>171</v>
      </c>
      <c r="G4953">
        <v>99</v>
      </c>
      <c r="H4953">
        <v>99</v>
      </c>
      <c r="I4953">
        <v>99</v>
      </c>
      <c r="J4953">
        <v>171</v>
      </c>
      <c r="M4953">
        <v>99</v>
      </c>
      <c r="N4953">
        <v>99</v>
      </c>
      <c r="O4953">
        <v>99</v>
      </c>
      <c r="P4953">
        <v>99</v>
      </c>
      <c r="Q4953">
        <v>21</v>
      </c>
      <c r="R4953">
        <v>166</v>
      </c>
      <c r="S4953">
        <v>166</v>
      </c>
      <c r="T4953">
        <v>6.5200314218381772</v>
      </c>
      <c r="U4953">
        <v>6.7411157764344845</v>
      </c>
      <c r="V4953">
        <v>15.1566265060241</v>
      </c>
      <c r="W4953">
        <v>59.216867469879531</v>
      </c>
      <c r="X4953">
        <v>175.03230690910979</v>
      </c>
      <c r="Y4953">
        <v>161.55481927710841</v>
      </c>
      <c r="Z4953">
        <v>161.55481927710841</v>
      </c>
      <c r="AA4953">
        <v>27.350904826840125</v>
      </c>
      <c r="AB4953">
        <v>4.511159370046026</v>
      </c>
      <c r="AC4953">
        <v>-46.889321903566227</v>
      </c>
      <c r="AD4953">
        <v>4</v>
      </c>
      <c r="AE4953">
        <v>0</v>
      </c>
      <c r="AF4953">
        <v>0</v>
      </c>
      <c r="AG4953">
        <v>0</v>
      </c>
      <c r="AH4953">
        <v>23</v>
      </c>
      <c r="AI4953">
        <v>2</v>
      </c>
      <c r="AJ4953">
        <v>2</v>
      </c>
      <c r="AK4953">
        <v>0</v>
      </c>
      <c r="AL4953">
        <v>1</v>
      </c>
      <c r="AM4953">
        <v>0</v>
      </c>
    </row>
    <row r="4954" spans="1:39">
      <c r="A4954">
        <v>16</v>
      </c>
      <c r="B4954">
        <v>388</v>
      </c>
      <c r="C4954">
        <v>2022</v>
      </c>
      <c r="D4954">
        <v>4</v>
      </c>
      <c r="E4954">
        <v>99</v>
      </c>
      <c r="F4954">
        <v>171</v>
      </c>
      <c r="G4954">
        <v>99</v>
      </c>
      <c r="H4954">
        <v>99</v>
      </c>
      <c r="I4954">
        <v>99</v>
      </c>
      <c r="J4954">
        <v>171</v>
      </c>
      <c r="M4954">
        <v>99</v>
      </c>
      <c r="N4954">
        <v>99</v>
      </c>
      <c r="O4954">
        <v>99</v>
      </c>
      <c r="P4954">
        <v>99</v>
      </c>
      <c r="Q4954">
        <v>21</v>
      </c>
      <c r="R4954">
        <v>174</v>
      </c>
      <c r="S4954">
        <v>174</v>
      </c>
      <c r="T4954">
        <v>7.6282332310390188</v>
      </c>
      <c r="U4954">
        <v>7.7612341461090271</v>
      </c>
      <c r="V4954">
        <v>15.01724137931034</v>
      </c>
      <c r="W4954">
        <v>58.919540229885058</v>
      </c>
      <c r="X4954">
        <v>169.36962179798513</v>
      </c>
      <c r="Y4954">
        <v>156.32816091954021</v>
      </c>
      <c r="Z4954">
        <v>156.32816091954021</v>
      </c>
      <c r="AA4954">
        <v>28.798969491011473</v>
      </c>
      <c r="AB4954">
        <v>4.1790896847530306</v>
      </c>
      <c r="AC4954">
        <v>-31.036478915218325</v>
      </c>
      <c r="AD4954">
        <v>3</v>
      </c>
      <c r="AE4954">
        <v>0</v>
      </c>
      <c r="AF4954">
        <v>0</v>
      </c>
      <c r="AG4954">
        <v>1</v>
      </c>
      <c r="AH4954">
        <v>23</v>
      </c>
      <c r="AI4954">
        <v>1</v>
      </c>
      <c r="AJ4954">
        <v>2</v>
      </c>
      <c r="AK4954">
        <v>3</v>
      </c>
      <c r="AL4954">
        <v>1</v>
      </c>
      <c r="AM4954">
        <v>1</v>
      </c>
    </row>
    <row r="4955" spans="1:39">
      <c r="A4955">
        <v>16</v>
      </c>
      <c r="B4955">
        <v>389</v>
      </c>
      <c r="C4955">
        <v>2022</v>
      </c>
      <c r="D4955">
        <v>5</v>
      </c>
      <c r="E4955">
        <v>99</v>
      </c>
      <c r="F4955">
        <v>171</v>
      </c>
      <c r="G4955">
        <v>99</v>
      </c>
      <c r="H4955">
        <v>99</v>
      </c>
      <c r="I4955">
        <v>99</v>
      </c>
      <c r="J4955">
        <v>171</v>
      </c>
      <c r="M4955">
        <v>99</v>
      </c>
      <c r="N4955">
        <v>99</v>
      </c>
      <c r="O4955">
        <v>99</v>
      </c>
      <c r="P4955">
        <v>99</v>
      </c>
      <c r="Q4955">
        <v>24</v>
      </c>
      <c r="R4955">
        <v>190</v>
      </c>
      <c r="S4955">
        <v>190</v>
      </c>
      <c r="T4955">
        <v>6.5292096219931262</v>
      </c>
      <c r="U4955">
        <v>6.6336912882825239</v>
      </c>
      <c r="V4955">
        <v>15.263157894736844</v>
      </c>
      <c r="W4955">
        <v>59.131578947368403</v>
      </c>
      <c r="X4955">
        <v>170.34783600387743</v>
      </c>
      <c r="Y4955">
        <v>157.23105263157893</v>
      </c>
      <c r="Z4955">
        <v>157.23105263157893</v>
      </c>
      <c r="AA4955">
        <v>28.214078866062568</v>
      </c>
      <c r="AB4955">
        <v>4.0870208724924142</v>
      </c>
      <c r="AC4955">
        <v>-29.856768556150246</v>
      </c>
      <c r="AD4955">
        <v>7</v>
      </c>
      <c r="AE4955">
        <v>0</v>
      </c>
      <c r="AF4955">
        <v>0</v>
      </c>
      <c r="AG4955">
        <v>0</v>
      </c>
      <c r="AH4955">
        <v>31</v>
      </c>
      <c r="AI4955">
        <v>2</v>
      </c>
      <c r="AJ4955">
        <v>4</v>
      </c>
      <c r="AK4955">
        <v>1</v>
      </c>
      <c r="AL4955">
        <v>3</v>
      </c>
      <c r="AM4955">
        <v>1</v>
      </c>
    </row>
    <row r="4956" spans="1:39">
      <c r="A4956">
        <v>16</v>
      </c>
      <c r="B4956">
        <v>390</v>
      </c>
      <c r="C4956">
        <v>2022</v>
      </c>
      <c r="D4956">
        <v>6</v>
      </c>
      <c r="E4956">
        <v>99</v>
      </c>
      <c r="F4956">
        <v>171</v>
      </c>
      <c r="G4956">
        <v>99</v>
      </c>
      <c r="H4956">
        <v>99</v>
      </c>
      <c r="I4956">
        <v>99</v>
      </c>
      <c r="J4956">
        <v>171</v>
      </c>
      <c r="M4956">
        <v>99</v>
      </c>
      <c r="N4956">
        <v>99</v>
      </c>
      <c r="O4956">
        <v>99</v>
      </c>
      <c r="P4956">
        <v>99</v>
      </c>
      <c r="Q4956">
        <v>17</v>
      </c>
      <c r="R4956">
        <v>198</v>
      </c>
      <c r="S4956">
        <v>198</v>
      </c>
      <c r="T4956">
        <v>6.6353887399463796</v>
      </c>
      <c r="U4956">
        <v>6.8764602572689899</v>
      </c>
      <c r="V4956">
        <v>15.378787878787877</v>
      </c>
      <c r="W4956">
        <v>59.752525252525231</v>
      </c>
      <c r="X4956">
        <v>171.22361206868251</v>
      </c>
      <c r="Y4956">
        <v>158.03939393939402</v>
      </c>
      <c r="Z4956">
        <v>158.03939393939402</v>
      </c>
      <c r="AA4956">
        <v>31.406773438455591</v>
      </c>
      <c r="AB4956">
        <v>3.9292182745887665</v>
      </c>
      <c r="AC4956">
        <v>-43.894029984497571</v>
      </c>
      <c r="AD4956">
        <v>5</v>
      </c>
      <c r="AE4956">
        <v>0</v>
      </c>
      <c r="AF4956">
        <v>0</v>
      </c>
      <c r="AG4956">
        <v>0</v>
      </c>
      <c r="AH4956">
        <v>31</v>
      </c>
      <c r="AI4956">
        <v>3</v>
      </c>
      <c r="AJ4956">
        <v>5</v>
      </c>
      <c r="AK4956">
        <v>1</v>
      </c>
      <c r="AL4956">
        <v>0</v>
      </c>
      <c r="AM4956">
        <v>0</v>
      </c>
    </row>
    <row r="4957" spans="1:39">
      <c r="A4957">
        <v>16</v>
      </c>
      <c r="B4957">
        <v>391</v>
      </c>
      <c r="C4957">
        <v>2022</v>
      </c>
      <c r="D4957">
        <v>7</v>
      </c>
      <c r="E4957">
        <v>99</v>
      </c>
      <c r="F4957">
        <v>171</v>
      </c>
      <c r="G4957">
        <v>99</v>
      </c>
      <c r="H4957">
        <v>99</v>
      </c>
      <c r="I4957">
        <v>99</v>
      </c>
      <c r="J4957">
        <v>171</v>
      </c>
      <c r="M4957">
        <v>99</v>
      </c>
      <c r="N4957">
        <v>99</v>
      </c>
      <c r="O4957">
        <v>99</v>
      </c>
      <c r="P4957">
        <v>99</v>
      </c>
      <c r="Q4957">
        <v>17</v>
      </c>
      <c r="R4957">
        <v>178</v>
      </c>
      <c r="S4957">
        <v>178</v>
      </c>
      <c r="T4957">
        <v>7.4414715719063551</v>
      </c>
      <c r="U4957">
        <v>7.6445734118950179</v>
      </c>
      <c r="V4957">
        <v>15.09550561797753</v>
      </c>
      <c r="W4957">
        <v>59.078651685393282</v>
      </c>
      <c r="X4957">
        <v>171.22171229624939</v>
      </c>
      <c r="Y4957">
        <v>158.03764044943813</v>
      </c>
      <c r="Z4957">
        <v>158.03764044943813</v>
      </c>
      <c r="AA4957">
        <v>32.331898692842458</v>
      </c>
      <c r="AB4957">
        <v>5.3110542323019345</v>
      </c>
      <c r="AC4957">
        <v>-54.321735356211683</v>
      </c>
      <c r="AD4957">
        <v>2</v>
      </c>
      <c r="AE4957">
        <v>0</v>
      </c>
      <c r="AF4957">
        <v>0</v>
      </c>
      <c r="AG4957">
        <v>0</v>
      </c>
      <c r="AH4957">
        <v>41</v>
      </c>
      <c r="AI4957">
        <v>2</v>
      </c>
      <c r="AJ4957">
        <v>8</v>
      </c>
      <c r="AK4957">
        <v>1</v>
      </c>
      <c r="AL4957">
        <v>2</v>
      </c>
      <c r="AM4957">
        <v>0</v>
      </c>
    </row>
    <row r="4958" spans="1:39">
      <c r="A4958">
        <v>16</v>
      </c>
      <c r="B4958">
        <v>392</v>
      </c>
      <c r="C4958">
        <v>2022</v>
      </c>
      <c r="D4958">
        <v>8</v>
      </c>
      <c r="E4958">
        <v>99</v>
      </c>
      <c r="F4958">
        <v>171</v>
      </c>
      <c r="G4958">
        <v>99</v>
      </c>
      <c r="H4958">
        <v>99</v>
      </c>
      <c r="I4958">
        <v>99</v>
      </c>
      <c r="J4958">
        <v>171</v>
      </c>
      <c r="M4958">
        <v>99</v>
      </c>
      <c r="N4958">
        <v>99</v>
      </c>
      <c r="O4958">
        <v>99</v>
      </c>
      <c r="P4958">
        <v>99</v>
      </c>
      <c r="Q4958">
        <v>19</v>
      </c>
      <c r="R4958">
        <v>163</v>
      </c>
      <c r="S4958">
        <v>163</v>
      </c>
      <c r="T4958">
        <v>6.7803660565723796</v>
      </c>
      <c r="U4958">
        <v>7.0371628580064796</v>
      </c>
      <c r="V4958">
        <v>14.938650306748464</v>
      </c>
      <c r="W4958">
        <v>58.901840490797547</v>
      </c>
      <c r="X4958">
        <v>174.86191333940403</v>
      </c>
      <c r="Y4958">
        <v>161.39754601226997</v>
      </c>
      <c r="Z4958">
        <v>161.39754601226997</v>
      </c>
      <c r="AA4958">
        <v>32.606237784267755</v>
      </c>
      <c r="AB4958">
        <v>4.4435307963090658</v>
      </c>
      <c r="AC4958">
        <v>-51.161741528289369</v>
      </c>
      <c r="AD4958">
        <v>7</v>
      </c>
      <c r="AE4958">
        <v>0</v>
      </c>
      <c r="AF4958">
        <v>0</v>
      </c>
      <c r="AG4958">
        <v>1</v>
      </c>
      <c r="AH4958">
        <v>16</v>
      </c>
      <c r="AI4958">
        <v>2</v>
      </c>
      <c r="AJ4958">
        <v>6</v>
      </c>
      <c r="AK4958">
        <v>2</v>
      </c>
      <c r="AL4958">
        <v>1</v>
      </c>
      <c r="AM4958">
        <v>0</v>
      </c>
    </row>
    <row r="4959" spans="1:39">
      <c r="A4959">
        <v>16</v>
      </c>
      <c r="B4959">
        <v>393</v>
      </c>
      <c r="C4959">
        <v>2022</v>
      </c>
      <c r="D4959">
        <v>9</v>
      </c>
      <c r="E4959">
        <v>99</v>
      </c>
      <c r="F4959">
        <v>171</v>
      </c>
      <c r="G4959">
        <v>99</v>
      </c>
      <c r="H4959">
        <v>99</v>
      </c>
      <c r="I4959">
        <v>99</v>
      </c>
      <c r="J4959">
        <v>171</v>
      </c>
      <c r="M4959">
        <v>99</v>
      </c>
      <c r="N4959">
        <v>99</v>
      </c>
      <c r="O4959">
        <v>99</v>
      </c>
      <c r="P4959">
        <v>99</v>
      </c>
      <c r="Q4959">
        <v>21</v>
      </c>
      <c r="R4959">
        <v>189</v>
      </c>
      <c r="S4959">
        <v>189</v>
      </c>
      <c r="T4959">
        <v>6.67372881355932</v>
      </c>
      <c r="U4959">
        <v>6.7183248594463345</v>
      </c>
      <c r="V4959">
        <v>15.158730158730149</v>
      </c>
      <c r="W4959">
        <v>59.232804232804249</v>
      </c>
      <c r="X4959">
        <v>166.99112051224731</v>
      </c>
      <c r="Y4959">
        <v>154.13280423280429</v>
      </c>
      <c r="Z4959">
        <v>154.13280423280429</v>
      </c>
      <c r="AA4959">
        <v>29.174385066152009</v>
      </c>
      <c r="AB4959">
        <v>3.8598164647518609</v>
      </c>
      <c r="AC4959">
        <v>-40.672822056724655</v>
      </c>
      <c r="AD4959">
        <v>4</v>
      </c>
      <c r="AE4959">
        <v>0</v>
      </c>
      <c r="AF4959">
        <v>0</v>
      </c>
      <c r="AG4959">
        <v>0</v>
      </c>
      <c r="AH4959">
        <v>20</v>
      </c>
      <c r="AI4959">
        <v>3</v>
      </c>
      <c r="AJ4959">
        <v>9</v>
      </c>
      <c r="AK4959">
        <v>0</v>
      </c>
      <c r="AL4959">
        <v>0</v>
      </c>
      <c r="AM4959">
        <v>0</v>
      </c>
    </row>
    <row r="4960" spans="1:39">
      <c r="A4960">
        <v>16</v>
      </c>
      <c r="B4960">
        <v>394</v>
      </c>
      <c r="C4960">
        <v>2022</v>
      </c>
      <c r="D4960">
        <v>10</v>
      </c>
      <c r="E4960">
        <v>99</v>
      </c>
      <c r="F4960">
        <v>171</v>
      </c>
      <c r="G4960">
        <v>99</v>
      </c>
      <c r="H4960">
        <v>99</v>
      </c>
      <c r="I4960">
        <v>99</v>
      </c>
      <c r="J4960">
        <v>171</v>
      </c>
      <c r="M4960">
        <v>99</v>
      </c>
      <c r="N4960">
        <v>99</v>
      </c>
      <c r="O4960">
        <v>99</v>
      </c>
      <c r="P4960">
        <v>99</v>
      </c>
      <c r="Q4960">
        <v>21</v>
      </c>
      <c r="R4960">
        <v>139</v>
      </c>
      <c r="S4960">
        <v>139</v>
      </c>
      <c r="T4960">
        <v>5.313455657492355</v>
      </c>
      <c r="U4960">
        <v>5.6995627541917262</v>
      </c>
      <c r="V4960">
        <v>15.014388489208629</v>
      </c>
      <c r="W4960">
        <v>59.064748201438867</v>
      </c>
      <c r="X4960">
        <v>181.83589639664223</v>
      </c>
      <c r="Y4960">
        <v>167.83453237410069</v>
      </c>
      <c r="Z4960">
        <v>167.83453237410069</v>
      </c>
      <c r="AA4960">
        <v>32.451200135726154</v>
      </c>
      <c r="AB4960">
        <v>4.5029305135632516</v>
      </c>
      <c r="AC4960">
        <v>-53.977504378966749</v>
      </c>
      <c r="AD4960">
        <v>6</v>
      </c>
      <c r="AE4960">
        <v>0</v>
      </c>
      <c r="AF4960">
        <v>0</v>
      </c>
      <c r="AG4960">
        <v>0</v>
      </c>
      <c r="AH4960">
        <v>20</v>
      </c>
      <c r="AI4960">
        <v>5</v>
      </c>
      <c r="AJ4960">
        <v>0</v>
      </c>
      <c r="AK4960">
        <v>0</v>
      </c>
      <c r="AL4960">
        <v>1</v>
      </c>
      <c r="AM4960">
        <v>0</v>
      </c>
    </row>
    <row r="4961" spans="1:39">
      <c r="A4961">
        <v>16</v>
      </c>
      <c r="B4961">
        <v>395</v>
      </c>
      <c r="C4961">
        <v>2022</v>
      </c>
      <c r="D4961">
        <v>11</v>
      </c>
      <c r="E4961">
        <v>99</v>
      </c>
      <c r="F4961">
        <v>171</v>
      </c>
      <c r="G4961">
        <v>99</v>
      </c>
      <c r="H4961">
        <v>99</v>
      </c>
      <c r="I4961">
        <v>99</v>
      </c>
      <c r="J4961">
        <v>171</v>
      </c>
      <c r="M4961">
        <v>99</v>
      </c>
      <c r="N4961">
        <v>99</v>
      </c>
      <c r="O4961">
        <v>99</v>
      </c>
      <c r="P4961">
        <v>99</v>
      </c>
      <c r="Q4961">
        <v>21</v>
      </c>
      <c r="R4961">
        <v>169</v>
      </c>
      <c r="S4961">
        <v>169</v>
      </c>
      <c r="T4961">
        <v>6.2801932367149762</v>
      </c>
      <c r="U4961">
        <v>6.3509608345054236</v>
      </c>
      <c r="V4961">
        <v>15.17159763313609</v>
      </c>
      <c r="W4961">
        <v>59.53254437869824</v>
      </c>
      <c r="X4961">
        <v>170.73025316212235</v>
      </c>
      <c r="Y4961">
        <v>157.58402366863891</v>
      </c>
      <c r="Z4961">
        <v>157.58402366863891</v>
      </c>
      <c r="AA4961">
        <v>32.871610281644855</v>
      </c>
      <c r="AB4961">
        <v>4.481435081538315</v>
      </c>
      <c r="AC4961">
        <v>-56.560560610032958</v>
      </c>
      <c r="AD4961">
        <v>3</v>
      </c>
      <c r="AE4961">
        <v>0</v>
      </c>
      <c r="AF4961">
        <v>0</v>
      </c>
      <c r="AG4961">
        <v>0</v>
      </c>
      <c r="AH4961">
        <v>19</v>
      </c>
      <c r="AI4961">
        <v>1</v>
      </c>
      <c r="AJ4961">
        <v>9</v>
      </c>
      <c r="AK4961">
        <v>0</v>
      </c>
      <c r="AL4961">
        <v>0</v>
      </c>
      <c r="AM4961">
        <v>2</v>
      </c>
    </row>
    <row r="4962" spans="1:39">
      <c r="A4962">
        <v>16</v>
      </c>
      <c r="B4962">
        <v>396</v>
      </c>
      <c r="C4962">
        <v>2022</v>
      </c>
      <c r="D4962">
        <v>12</v>
      </c>
      <c r="E4962">
        <v>99</v>
      </c>
      <c r="F4962">
        <v>171</v>
      </c>
      <c r="G4962">
        <v>99</v>
      </c>
      <c r="H4962">
        <v>99</v>
      </c>
      <c r="I4962">
        <v>99</v>
      </c>
      <c r="J4962">
        <v>171</v>
      </c>
      <c r="M4962">
        <v>99</v>
      </c>
      <c r="N4962">
        <v>99</v>
      </c>
      <c r="O4962">
        <v>99</v>
      </c>
      <c r="P4962">
        <v>99</v>
      </c>
      <c r="Q4962">
        <v>21</v>
      </c>
      <c r="R4962">
        <v>152</v>
      </c>
      <c r="S4962">
        <v>152</v>
      </c>
      <c r="T4962">
        <v>5.4755043227665716</v>
      </c>
      <c r="U4962">
        <v>5.6120937060749823</v>
      </c>
      <c r="V4962">
        <v>15.164473684210527</v>
      </c>
      <c r="W4962">
        <v>59.25</v>
      </c>
      <c r="X4962">
        <v>170.35482123510297</v>
      </c>
      <c r="Y4962">
        <v>157.23749999999995</v>
      </c>
      <c r="Z4962">
        <v>157.23749999999995</v>
      </c>
      <c r="AA4962">
        <v>32.03484084493828</v>
      </c>
      <c r="AB4962">
        <v>4.422207712515501</v>
      </c>
      <c r="AC4962">
        <v>-50.099411245354567</v>
      </c>
      <c r="AD4962">
        <v>5</v>
      </c>
      <c r="AE4962">
        <v>0</v>
      </c>
      <c r="AF4962">
        <v>0</v>
      </c>
      <c r="AG4962">
        <v>0</v>
      </c>
      <c r="AH4962">
        <v>19</v>
      </c>
      <c r="AI4962">
        <v>0</v>
      </c>
      <c r="AJ4962">
        <v>4</v>
      </c>
      <c r="AK4962">
        <v>0</v>
      </c>
      <c r="AL4962">
        <v>2</v>
      </c>
      <c r="AM4962">
        <v>0</v>
      </c>
    </row>
    <row r="4963" spans="1:39">
      <c r="A4963">
        <v>16</v>
      </c>
      <c r="B4963">
        <v>397</v>
      </c>
      <c r="C4963">
        <v>2022</v>
      </c>
      <c r="D4963">
        <v>1</v>
      </c>
      <c r="E4963">
        <v>99</v>
      </c>
      <c r="F4963">
        <v>171</v>
      </c>
      <c r="G4963">
        <v>99</v>
      </c>
      <c r="H4963">
        <v>99</v>
      </c>
      <c r="I4963">
        <v>99</v>
      </c>
      <c r="J4963">
        <v>181</v>
      </c>
      <c r="M4963">
        <v>99</v>
      </c>
      <c r="N4963">
        <v>99</v>
      </c>
      <c r="O4963">
        <v>99</v>
      </c>
      <c r="P4963">
        <v>99</v>
      </c>
      <c r="Q4963">
        <v>1</v>
      </c>
      <c r="R4963">
        <v>1</v>
      </c>
      <c r="S4963">
        <v>1</v>
      </c>
      <c r="T4963">
        <v>3.4686090877558098E-2</v>
      </c>
      <c r="U4963">
        <v>3.0708699285242613E-2</v>
      </c>
      <c r="V4963">
        <v>14</v>
      </c>
      <c r="W4963">
        <v>56</v>
      </c>
      <c r="X4963">
        <v>147.56229685807142</v>
      </c>
      <c r="Y4963">
        <v>136.19999999999999</v>
      </c>
      <c r="Z4963">
        <v>136.19999999999999</v>
      </c>
      <c r="AA4963">
        <v>0</v>
      </c>
      <c r="AB4963">
        <v>0</v>
      </c>
      <c r="AD4963">
        <v>0</v>
      </c>
      <c r="AE4963">
        <v>0</v>
      </c>
      <c r="AF4963">
        <v>0</v>
      </c>
      <c r="AG4963">
        <v>0</v>
      </c>
      <c r="AH4963">
        <v>1</v>
      </c>
      <c r="AI4963">
        <v>0</v>
      </c>
      <c r="AJ4963">
        <v>0</v>
      </c>
      <c r="AK4963">
        <v>0</v>
      </c>
      <c r="AL4963">
        <v>0</v>
      </c>
      <c r="AM4963">
        <v>0</v>
      </c>
    </row>
    <row r="4964" spans="1:39">
      <c r="A4964">
        <v>16</v>
      </c>
      <c r="B4964">
        <v>398</v>
      </c>
      <c r="C4964">
        <v>2022</v>
      </c>
      <c r="D4964">
        <v>2</v>
      </c>
      <c r="E4964">
        <v>99</v>
      </c>
      <c r="F4964">
        <v>171</v>
      </c>
      <c r="G4964">
        <v>99</v>
      </c>
      <c r="H4964">
        <v>99</v>
      </c>
      <c r="I4964">
        <v>99</v>
      </c>
      <c r="J4964">
        <v>181</v>
      </c>
      <c r="M4964">
        <v>99</v>
      </c>
      <c r="N4964">
        <v>99</v>
      </c>
      <c r="O4964">
        <v>99</v>
      </c>
      <c r="P4964">
        <v>99</v>
      </c>
      <c r="Q4964">
        <v>1</v>
      </c>
      <c r="R4964">
        <v>2</v>
      </c>
      <c r="S4964">
        <v>2</v>
      </c>
      <c r="T4964">
        <v>8.8928412627834547E-2</v>
      </c>
      <c r="U4964">
        <v>7.7833419878523741E-2</v>
      </c>
      <c r="V4964">
        <v>14</v>
      </c>
      <c r="W4964">
        <v>57</v>
      </c>
      <c r="X4964">
        <v>147.2914409534128</v>
      </c>
      <c r="Y4964">
        <v>135.94999999999999</v>
      </c>
      <c r="Z4964">
        <v>135.94999999999999</v>
      </c>
      <c r="AA4964">
        <v>3.15000000000067</v>
      </c>
      <c r="AB4964">
        <v>2</v>
      </c>
      <c r="AC4964">
        <v>-99.999999999967187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</row>
    <row r="4965" spans="1:39">
      <c r="A4965">
        <v>16</v>
      </c>
      <c r="B4965">
        <v>399</v>
      </c>
      <c r="C4965">
        <v>2022</v>
      </c>
      <c r="D4965">
        <v>3</v>
      </c>
      <c r="E4965">
        <v>99</v>
      </c>
      <c r="F4965">
        <v>171</v>
      </c>
      <c r="G4965">
        <v>99</v>
      </c>
      <c r="H4965">
        <v>99</v>
      </c>
      <c r="I4965">
        <v>99</v>
      </c>
      <c r="J4965">
        <v>181</v>
      </c>
      <c r="M4965">
        <v>99</v>
      </c>
      <c r="N4965">
        <v>99</v>
      </c>
      <c r="O4965">
        <v>99</v>
      </c>
      <c r="P4965">
        <v>99</v>
      </c>
      <c r="Q4965">
        <v>2</v>
      </c>
      <c r="R4965">
        <v>3</v>
      </c>
      <c r="S4965">
        <v>3</v>
      </c>
      <c r="T4965">
        <v>0.11783189316575023</v>
      </c>
      <c r="U4965">
        <v>0.10728232847898395</v>
      </c>
      <c r="V4965">
        <v>14</v>
      </c>
      <c r="W4965">
        <v>57</v>
      </c>
      <c r="X4965">
        <v>154.1350668111231</v>
      </c>
      <c r="Y4965">
        <v>142.26666666666671</v>
      </c>
      <c r="Z4965">
        <v>142.26666666666671</v>
      </c>
      <c r="AA4965">
        <v>11.45900907098379</v>
      </c>
      <c r="AB4965">
        <v>3.7416573867739409</v>
      </c>
      <c r="AC4965">
        <v>26.044286926279437</v>
      </c>
      <c r="AD4965">
        <v>0</v>
      </c>
      <c r="AE4965">
        <v>0</v>
      </c>
      <c r="AF4965">
        <v>0</v>
      </c>
      <c r="AG4965">
        <v>0</v>
      </c>
      <c r="AH4965">
        <v>1</v>
      </c>
      <c r="AI4965">
        <v>0</v>
      </c>
      <c r="AJ4965">
        <v>0</v>
      </c>
      <c r="AK4965">
        <v>0</v>
      </c>
      <c r="AL4965">
        <v>0</v>
      </c>
      <c r="AM4965">
        <v>0</v>
      </c>
    </row>
    <row r="4966" spans="1:39">
      <c r="A4966">
        <v>16</v>
      </c>
      <c r="B4966">
        <v>400</v>
      </c>
      <c r="C4966">
        <v>2022</v>
      </c>
      <c r="D4966">
        <v>4</v>
      </c>
      <c r="E4966">
        <v>99</v>
      </c>
      <c r="F4966">
        <v>171</v>
      </c>
      <c r="G4966">
        <v>99</v>
      </c>
      <c r="H4966">
        <v>99</v>
      </c>
      <c r="I4966">
        <v>99</v>
      </c>
      <c r="J4966">
        <v>181</v>
      </c>
      <c r="M4966">
        <v>99</v>
      </c>
      <c r="N4966">
        <v>99</v>
      </c>
      <c r="O4966">
        <v>99</v>
      </c>
      <c r="P4966">
        <v>99</v>
      </c>
      <c r="Q4966">
        <v>1</v>
      </c>
      <c r="R4966">
        <v>2</v>
      </c>
      <c r="S4966">
        <v>2</v>
      </c>
      <c r="T4966">
        <v>8.7680841736080636E-2</v>
      </c>
      <c r="U4966">
        <v>8.3058966730475525E-2</v>
      </c>
      <c r="V4966">
        <v>12.5</v>
      </c>
      <c r="W4966">
        <v>56</v>
      </c>
      <c r="X4966">
        <v>157.69230769230765</v>
      </c>
      <c r="Y4966">
        <v>145.55000000000001</v>
      </c>
      <c r="Z4966">
        <v>145.55000000000001</v>
      </c>
      <c r="AA4966">
        <v>11.349999999999921</v>
      </c>
      <c r="AB4966">
        <v>3</v>
      </c>
      <c r="AC4966">
        <v>-100.00000000000382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</row>
    <row r="4967" spans="1:39">
      <c r="A4967">
        <v>16</v>
      </c>
      <c r="B4967">
        <v>401</v>
      </c>
      <c r="C4967">
        <v>2022</v>
      </c>
      <c r="D4967">
        <v>5</v>
      </c>
      <c r="E4967">
        <v>99</v>
      </c>
      <c r="F4967">
        <v>171</v>
      </c>
      <c r="G4967">
        <v>99</v>
      </c>
      <c r="H4967">
        <v>99</v>
      </c>
      <c r="I4967">
        <v>99</v>
      </c>
      <c r="J4967">
        <v>181</v>
      </c>
      <c r="M4967">
        <v>99</v>
      </c>
      <c r="N4967">
        <v>99</v>
      </c>
      <c r="O4967">
        <v>99</v>
      </c>
      <c r="P4967">
        <v>99</v>
      </c>
      <c r="R4967">
        <v>0</v>
      </c>
    </row>
    <row r="4968" spans="1:39">
      <c r="A4968">
        <v>16</v>
      </c>
      <c r="B4968">
        <v>402</v>
      </c>
      <c r="C4968">
        <v>2022</v>
      </c>
      <c r="D4968">
        <v>6</v>
      </c>
      <c r="E4968">
        <v>99</v>
      </c>
      <c r="F4968">
        <v>171</v>
      </c>
      <c r="G4968">
        <v>99</v>
      </c>
      <c r="H4968">
        <v>99</v>
      </c>
      <c r="I4968">
        <v>99</v>
      </c>
      <c r="J4968">
        <v>181</v>
      </c>
      <c r="M4968">
        <v>99</v>
      </c>
      <c r="N4968">
        <v>99</v>
      </c>
      <c r="O4968">
        <v>99</v>
      </c>
      <c r="P4968">
        <v>99</v>
      </c>
      <c r="Q4968">
        <v>3</v>
      </c>
      <c r="R4968">
        <v>5</v>
      </c>
      <c r="S4968">
        <v>5</v>
      </c>
      <c r="T4968">
        <v>0.16756032171581769</v>
      </c>
      <c r="U4968">
        <v>0.13694993679909853</v>
      </c>
      <c r="V4968">
        <v>15.8</v>
      </c>
      <c r="W4968">
        <v>60.4</v>
      </c>
      <c r="X4968">
        <v>135.03791982665223</v>
      </c>
      <c r="Y4968">
        <v>124.64</v>
      </c>
      <c r="Z4968">
        <v>124.64</v>
      </c>
      <c r="AA4968">
        <v>21.828018691580745</v>
      </c>
      <c r="AB4968">
        <v>2.5768197453450528</v>
      </c>
      <c r="AC4968">
        <v>-44.582036642011715</v>
      </c>
      <c r="AD4968">
        <v>0</v>
      </c>
      <c r="AE4968">
        <v>0</v>
      </c>
      <c r="AF4968">
        <v>0</v>
      </c>
      <c r="AG4968">
        <v>0</v>
      </c>
      <c r="AH4968">
        <v>1</v>
      </c>
      <c r="AI4968">
        <v>0</v>
      </c>
      <c r="AJ4968">
        <v>1</v>
      </c>
      <c r="AK4968">
        <v>0</v>
      </c>
      <c r="AL4968">
        <v>0</v>
      </c>
      <c r="AM4968">
        <v>0</v>
      </c>
    </row>
    <row r="4969" spans="1:39">
      <c r="A4969">
        <v>16</v>
      </c>
      <c r="B4969">
        <v>403</v>
      </c>
      <c r="C4969">
        <v>2022</v>
      </c>
      <c r="D4969">
        <v>7</v>
      </c>
      <c r="E4969">
        <v>99</v>
      </c>
      <c r="F4969">
        <v>171</v>
      </c>
      <c r="G4969">
        <v>99</v>
      </c>
      <c r="H4969">
        <v>99</v>
      </c>
      <c r="I4969">
        <v>99</v>
      </c>
      <c r="J4969">
        <v>181</v>
      </c>
      <c r="M4969">
        <v>99</v>
      </c>
      <c r="N4969">
        <v>99</v>
      </c>
      <c r="O4969">
        <v>99</v>
      </c>
      <c r="P4969">
        <v>99</v>
      </c>
      <c r="Q4969">
        <v>2</v>
      </c>
      <c r="R4969">
        <v>3</v>
      </c>
      <c r="S4969">
        <v>3</v>
      </c>
      <c r="T4969">
        <v>0.12541806020066887</v>
      </c>
      <c r="U4969">
        <v>0.10505931530458236</v>
      </c>
      <c r="V4969">
        <v>14</v>
      </c>
      <c r="W4969">
        <v>56.66666666666665</v>
      </c>
      <c r="X4969">
        <v>139.61719032141565</v>
      </c>
      <c r="Y4969">
        <v>128.8666666666667</v>
      </c>
      <c r="Z4969">
        <v>128.8666666666667</v>
      </c>
      <c r="AA4969">
        <v>3.4883934538530039</v>
      </c>
      <c r="AB4969">
        <v>3.0912061651653002</v>
      </c>
      <c r="AC4969">
        <v>-38.124642583142254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</row>
    <row r="4970" spans="1:39">
      <c r="A4970">
        <v>16</v>
      </c>
      <c r="B4970">
        <v>404</v>
      </c>
      <c r="C4970">
        <v>2022</v>
      </c>
      <c r="D4970">
        <v>8</v>
      </c>
      <c r="E4970">
        <v>99</v>
      </c>
      <c r="F4970">
        <v>171</v>
      </c>
      <c r="G4970">
        <v>99</v>
      </c>
      <c r="H4970">
        <v>99</v>
      </c>
      <c r="I4970">
        <v>99</v>
      </c>
      <c r="J4970">
        <v>181</v>
      </c>
      <c r="M4970">
        <v>99</v>
      </c>
      <c r="N4970">
        <v>99</v>
      </c>
      <c r="O4970">
        <v>99</v>
      </c>
      <c r="P4970">
        <v>99</v>
      </c>
      <c r="Q4970">
        <v>2</v>
      </c>
      <c r="R4970">
        <v>2</v>
      </c>
      <c r="S4970">
        <v>2</v>
      </c>
      <c r="T4970">
        <v>8.3194675540765387E-2</v>
      </c>
      <c r="U4970">
        <v>8.5223397112676291E-2</v>
      </c>
      <c r="V4970">
        <v>14</v>
      </c>
      <c r="W4970">
        <v>58</v>
      </c>
      <c r="X4970">
        <v>172.58938244853735</v>
      </c>
      <c r="Y4970">
        <v>159.30000000000001</v>
      </c>
      <c r="Z4970">
        <v>159.30000000000001</v>
      </c>
      <c r="AA4970">
        <v>27.999999999999929</v>
      </c>
      <c r="AB4970">
        <v>0</v>
      </c>
      <c r="AD4970">
        <v>0</v>
      </c>
      <c r="AE4970">
        <v>0</v>
      </c>
      <c r="AF4970">
        <v>0</v>
      </c>
      <c r="AG4970">
        <v>0</v>
      </c>
      <c r="AH4970">
        <v>1</v>
      </c>
      <c r="AI4970">
        <v>0</v>
      </c>
      <c r="AJ4970">
        <v>0</v>
      </c>
      <c r="AK4970">
        <v>0</v>
      </c>
      <c r="AL4970">
        <v>0</v>
      </c>
      <c r="AM4970">
        <v>0</v>
      </c>
    </row>
    <row r="4971" spans="1:39">
      <c r="A4971">
        <v>16</v>
      </c>
      <c r="B4971">
        <v>405</v>
      </c>
      <c r="C4971">
        <v>2022</v>
      </c>
      <c r="D4971">
        <v>9</v>
      </c>
      <c r="E4971">
        <v>99</v>
      </c>
      <c r="F4971">
        <v>171</v>
      </c>
      <c r="G4971">
        <v>99</v>
      </c>
      <c r="H4971">
        <v>99</v>
      </c>
      <c r="I4971">
        <v>99</v>
      </c>
      <c r="J4971">
        <v>181</v>
      </c>
      <c r="M4971">
        <v>99</v>
      </c>
      <c r="N4971">
        <v>99</v>
      </c>
      <c r="O4971">
        <v>99</v>
      </c>
      <c r="P4971">
        <v>99</v>
      </c>
      <c r="Q4971">
        <v>2</v>
      </c>
      <c r="R4971">
        <v>7</v>
      </c>
      <c r="S4971">
        <v>7</v>
      </c>
      <c r="T4971">
        <v>0.2471751412429378</v>
      </c>
      <c r="U4971">
        <v>0.21219695456665111</v>
      </c>
      <c r="V4971">
        <v>15.285714285714288</v>
      </c>
      <c r="W4971">
        <v>58.714285714285694</v>
      </c>
      <c r="X4971">
        <v>142.40829592942262</v>
      </c>
      <c r="Y4971">
        <v>131.44285714285721</v>
      </c>
      <c r="Z4971">
        <v>131.44285714285721</v>
      </c>
      <c r="AA4971">
        <v>3.6358756629912303</v>
      </c>
      <c r="AB4971">
        <v>2.3123448651769807</v>
      </c>
      <c r="AC4971">
        <v>-68.331458465151684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</row>
    <row r="4972" spans="1:39">
      <c r="A4972">
        <v>16</v>
      </c>
      <c r="B4972">
        <v>406</v>
      </c>
      <c r="C4972">
        <v>2022</v>
      </c>
      <c r="D4972">
        <v>10</v>
      </c>
      <c r="E4972">
        <v>99</v>
      </c>
      <c r="F4972">
        <v>171</v>
      </c>
      <c r="G4972">
        <v>99</v>
      </c>
      <c r="H4972">
        <v>99</v>
      </c>
      <c r="I4972">
        <v>99</v>
      </c>
      <c r="J4972">
        <v>181</v>
      </c>
      <c r="M4972">
        <v>99</v>
      </c>
      <c r="N4972">
        <v>99</v>
      </c>
      <c r="O4972">
        <v>99</v>
      </c>
      <c r="P4972">
        <v>99</v>
      </c>
      <c r="Q4972">
        <v>1</v>
      </c>
      <c r="R4972">
        <v>1</v>
      </c>
      <c r="S4972">
        <v>1</v>
      </c>
      <c r="T4972">
        <v>3.82262996941896E-2</v>
      </c>
      <c r="U4972">
        <v>3.1100961833280757E-2</v>
      </c>
      <c r="V4972">
        <v>14</v>
      </c>
      <c r="W4972">
        <v>58</v>
      </c>
      <c r="X4972">
        <v>137.91982665222099</v>
      </c>
      <c r="Y4972">
        <v>127.3</v>
      </c>
      <c r="Z4972">
        <v>127.3</v>
      </c>
      <c r="AA4972">
        <v>0</v>
      </c>
      <c r="AB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</row>
    <row r="4973" spans="1:39">
      <c r="A4973">
        <v>16</v>
      </c>
      <c r="B4973">
        <v>407</v>
      </c>
      <c r="C4973">
        <v>2022</v>
      </c>
      <c r="D4973">
        <v>11</v>
      </c>
      <c r="E4973">
        <v>99</v>
      </c>
      <c r="F4973">
        <v>171</v>
      </c>
      <c r="G4973">
        <v>99</v>
      </c>
      <c r="H4973">
        <v>99</v>
      </c>
      <c r="I4973">
        <v>99</v>
      </c>
      <c r="J4973">
        <v>181</v>
      </c>
      <c r="M4973">
        <v>99</v>
      </c>
      <c r="N4973">
        <v>99</v>
      </c>
      <c r="O4973">
        <v>99</v>
      </c>
      <c r="P4973">
        <v>99</v>
      </c>
      <c r="Q4973">
        <v>4</v>
      </c>
      <c r="R4973">
        <v>5</v>
      </c>
      <c r="S4973">
        <v>5</v>
      </c>
      <c r="T4973">
        <v>0.18580453363062055</v>
      </c>
      <c r="U4973">
        <v>0.17751984459143955</v>
      </c>
      <c r="V4973">
        <v>12.2</v>
      </c>
      <c r="W4973">
        <v>53.8</v>
      </c>
      <c r="X4973">
        <v>161.30010834236188</v>
      </c>
      <c r="Y4973">
        <v>148.88</v>
      </c>
      <c r="Z4973">
        <v>148.88</v>
      </c>
      <c r="AA4973">
        <v>49.943183719102258</v>
      </c>
      <c r="AB4973">
        <v>9.5791440118624642</v>
      </c>
      <c r="AC4973">
        <v>38.509827187253535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1</v>
      </c>
    </row>
    <row r="4974" spans="1:39">
      <c r="A4974">
        <v>16</v>
      </c>
      <c r="B4974">
        <v>408</v>
      </c>
      <c r="C4974">
        <v>2022</v>
      </c>
      <c r="D4974">
        <v>12</v>
      </c>
      <c r="E4974">
        <v>99</v>
      </c>
      <c r="F4974">
        <v>171</v>
      </c>
      <c r="G4974">
        <v>99</v>
      </c>
      <c r="H4974">
        <v>99</v>
      </c>
      <c r="I4974">
        <v>99</v>
      </c>
      <c r="J4974">
        <v>181</v>
      </c>
      <c r="M4974">
        <v>99</v>
      </c>
      <c r="N4974">
        <v>99</v>
      </c>
      <c r="O4974">
        <v>99</v>
      </c>
      <c r="P4974">
        <v>99</v>
      </c>
      <c r="Q4974">
        <v>2</v>
      </c>
      <c r="R4974">
        <v>11</v>
      </c>
      <c r="S4974">
        <v>11</v>
      </c>
      <c r="T4974">
        <v>0.39625360230547552</v>
      </c>
      <c r="U4974">
        <v>0.34928679745216723</v>
      </c>
      <c r="V4974">
        <v>15.363636363636362</v>
      </c>
      <c r="W4974">
        <v>59</v>
      </c>
      <c r="X4974">
        <v>146.50842115630849</v>
      </c>
      <c r="Y4974">
        <v>135.22727272727275</v>
      </c>
      <c r="Z4974">
        <v>135.22727272727275</v>
      </c>
      <c r="AA4974">
        <v>5.4183343480659643</v>
      </c>
      <c r="AB4974">
        <v>2.4120907566221095</v>
      </c>
      <c r="AC4974">
        <v>4.6603944102102357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</row>
    <row r="4975" spans="1:39">
      <c r="A4975">
        <v>16</v>
      </c>
      <c r="B4975">
        <v>409</v>
      </c>
      <c r="C4975">
        <v>2022</v>
      </c>
      <c r="D4975">
        <v>1</v>
      </c>
      <c r="E4975">
        <v>99</v>
      </c>
      <c r="F4975">
        <v>171</v>
      </c>
      <c r="G4975">
        <v>99</v>
      </c>
      <c r="H4975">
        <v>99</v>
      </c>
      <c r="I4975">
        <v>99</v>
      </c>
      <c r="J4975">
        <v>470</v>
      </c>
      <c r="M4975">
        <v>99</v>
      </c>
      <c r="N4975">
        <v>99</v>
      </c>
      <c r="O4975">
        <v>99</v>
      </c>
      <c r="P4975">
        <v>99</v>
      </c>
      <c r="Q4975">
        <v>4</v>
      </c>
      <c r="R4975">
        <v>14</v>
      </c>
      <c r="S4975">
        <v>14</v>
      </c>
      <c r="T4975">
        <v>0.48560527228581346</v>
      </c>
      <c r="U4975">
        <v>0.4363927126768507</v>
      </c>
      <c r="V4975">
        <v>14.214285714285712</v>
      </c>
      <c r="W4975">
        <v>56.428571428571438</v>
      </c>
      <c r="X4975">
        <v>149.78331527627302</v>
      </c>
      <c r="Y4975">
        <v>138.25</v>
      </c>
      <c r="Z4975">
        <v>138.25</v>
      </c>
      <c r="AA4975">
        <v>22.897247183262596</v>
      </c>
      <c r="AB4975">
        <v>4.8360888228030277</v>
      </c>
      <c r="AC4975">
        <v>-40.380227017390752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</row>
    <row r="4976" spans="1:39">
      <c r="A4976">
        <v>16</v>
      </c>
      <c r="B4976">
        <v>410</v>
      </c>
      <c r="C4976">
        <v>2022</v>
      </c>
      <c r="D4976">
        <v>2</v>
      </c>
      <c r="E4976">
        <v>99</v>
      </c>
      <c r="F4976">
        <v>171</v>
      </c>
      <c r="G4976">
        <v>99</v>
      </c>
      <c r="H4976">
        <v>99</v>
      </c>
      <c r="I4976">
        <v>99</v>
      </c>
      <c r="J4976">
        <v>470</v>
      </c>
      <c r="M4976">
        <v>99</v>
      </c>
      <c r="N4976">
        <v>99</v>
      </c>
      <c r="O4976">
        <v>99</v>
      </c>
      <c r="P4976">
        <v>99</v>
      </c>
      <c r="Q4976">
        <v>2</v>
      </c>
      <c r="R4976">
        <v>3</v>
      </c>
      <c r="S4976">
        <v>3</v>
      </c>
      <c r="T4976">
        <v>0.13339261894175189</v>
      </c>
      <c r="U4976">
        <v>0.11350110695783253</v>
      </c>
      <c r="V4976">
        <v>17</v>
      </c>
      <c r="W4976">
        <v>61.33333333333335</v>
      </c>
      <c r="X4976">
        <v>143.19248826291076</v>
      </c>
      <c r="Y4976">
        <v>132.16666666666663</v>
      </c>
      <c r="Z4976">
        <v>132.16666666666663</v>
      </c>
      <c r="AA4976">
        <v>8.0404532763329062</v>
      </c>
      <c r="AB4976">
        <v>1.2472191289243233</v>
      </c>
      <c r="AC4976">
        <v>-10.858260849761415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</row>
    <row r="4977" spans="1:39">
      <c r="A4977">
        <v>16</v>
      </c>
      <c r="B4977">
        <v>411</v>
      </c>
      <c r="C4977">
        <v>2022</v>
      </c>
      <c r="D4977">
        <v>3</v>
      </c>
      <c r="E4977">
        <v>99</v>
      </c>
      <c r="F4977">
        <v>171</v>
      </c>
      <c r="G4977">
        <v>99</v>
      </c>
      <c r="H4977">
        <v>99</v>
      </c>
      <c r="I4977">
        <v>99</v>
      </c>
      <c r="J4977">
        <v>470</v>
      </c>
      <c r="M4977">
        <v>99</v>
      </c>
      <c r="N4977">
        <v>99</v>
      </c>
      <c r="O4977">
        <v>99</v>
      </c>
      <c r="P4977">
        <v>99</v>
      </c>
      <c r="Q4977">
        <v>10</v>
      </c>
      <c r="R4977">
        <v>37</v>
      </c>
      <c r="S4977">
        <v>37</v>
      </c>
      <c r="T4977">
        <v>1.4532600157109183</v>
      </c>
      <c r="U4977">
        <v>1.3936899490434078</v>
      </c>
      <c r="V4977">
        <v>12.702702702702704</v>
      </c>
      <c r="W4977">
        <v>54.621621621621635</v>
      </c>
      <c r="X4977">
        <v>162.35249333840881</v>
      </c>
      <c r="Y4977">
        <v>149.85135135135141</v>
      </c>
      <c r="Z4977">
        <v>149.85135135135141</v>
      </c>
      <c r="AA4977">
        <v>28.472306332708179</v>
      </c>
      <c r="AB4977">
        <v>5.7579620613610478</v>
      </c>
      <c r="AC4977">
        <v>-34.866898396831942</v>
      </c>
      <c r="AD4977">
        <v>1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1</v>
      </c>
      <c r="AM4977">
        <v>0</v>
      </c>
    </row>
    <row r="4978" spans="1:39">
      <c r="A4978">
        <v>16</v>
      </c>
      <c r="B4978">
        <v>412</v>
      </c>
      <c r="C4978">
        <v>2022</v>
      </c>
      <c r="D4978">
        <v>4</v>
      </c>
      <c r="E4978">
        <v>99</v>
      </c>
      <c r="F4978">
        <v>171</v>
      </c>
      <c r="G4978">
        <v>99</v>
      </c>
      <c r="H4978">
        <v>99</v>
      </c>
      <c r="I4978">
        <v>99</v>
      </c>
      <c r="J4978">
        <v>470</v>
      </c>
      <c r="M4978">
        <v>99</v>
      </c>
      <c r="N4978">
        <v>99</v>
      </c>
      <c r="O4978">
        <v>99</v>
      </c>
      <c r="P4978">
        <v>99</v>
      </c>
      <c r="Q4978">
        <v>1</v>
      </c>
      <c r="R4978">
        <v>8</v>
      </c>
      <c r="S4978">
        <v>8</v>
      </c>
      <c r="T4978">
        <v>0.35072336694432255</v>
      </c>
      <c r="U4978">
        <v>0.31474526348467041</v>
      </c>
      <c r="V4978">
        <v>17</v>
      </c>
      <c r="W4978">
        <v>62.375</v>
      </c>
      <c r="X4978">
        <v>149.39057421451787</v>
      </c>
      <c r="Y4978">
        <v>137.88749999999999</v>
      </c>
      <c r="Z4978">
        <v>137.88749999999999</v>
      </c>
      <c r="AA4978">
        <v>17.925222278956571</v>
      </c>
      <c r="AB4978">
        <v>1.2183492931011202</v>
      </c>
      <c r="AC4978">
        <v>-84.001830244896382</v>
      </c>
      <c r="AD4978">
        <v>0</v>
      </c>
      <c r="AE4978">
        <v>0</v>
      </c>
      <c r="AF4978">
        <v>0</v>
      </c>
      <c r="AG4978">
        <v>0</v>
      </c>
      <c r="AH4978">
        <v>1</v>
      </c>
      <c r="AI4978">
        <v>0</v>
      </c>
      <c r="AJ4978">
        <v>1</v>
      </c>
      <c r="AK4978">
        <v>0</v>
      </c>
      <c r="AL4978">
        <v>0</v>
      </c>
      <c r="AM4978">
        <v>0</v>
      </c>
    </row>
    <row r="4979" spans="1:39">
      <c r="A4979">
        <v>16</v>
      </c>
      <c r="B4979">
        <v>413</v>
      </c>
      <c r="C4979">
        <v>2022</v>
      </c>
      <c r="D4979">
        <v>5</v>
      </c>
      <c r="E4979">
        <v>99</v>
      </c>
      <c r="F4979">
        <v>171</v>
      </c>
      <c r="G4979">
        <v>99</v>
      </c>
      <c r="H4979">
        <v>99</v>
      </c>
      <c r="I4979">
        <v>99</v>
      </c>
      <c r="J4979">
        <v>470</v>
      </c>
      <c r="M4979">
        <v>99</v>
      </c>
      <c r="N4979">
        <v>99</v>
      </c>
      <c r="O4979">
        <v>99</v>
      </c>
      <c r="P4979">
        <v>99</v>
      </c>
      <c r="Q4979">
        <v>3</v>
      </c>
      <c r="R4979">
        <v>7</v>
      </c>
      <c r="S4979">
        <v>7</v>
      </c>
      <c r="T4979">
        <v>0.24054982817869408</v>
      </c>
      <c r="U4979">
        <v>0.23347012008811191</v>
      </c>
      <c r="V4979">
        <v>14.857142857142859</v>
      </c>
      <c r="W4979">
        <v>58.857142857142847</v>
      </c>
      <c r="X4979">
        <v>162.73022751895996</v>
      </c>
      <c r="Y4979">
        <v>150.20000000000005</v>
      </c>
      <c r="Z4979">
        <v>150.20000000000005</v>
      </c>
      <c r="AA4979">
        <v>22.55760878918047</v>
      </c>
      <c r="AB4979">
        <v>3.356382892705966</v>
      </c>
      <c r="AC4979">
        <v>-14.396666309784878</v>
      </c>
      <c r="AD4979">
        <v>0</v>
      </c>
      <c r="AE4979">
        <v>0</v>
      </c>
      <c r="AF4979">
        <v>0</v>
      </c>
      <c r="AG4979">
        <v>0</v>
      </c>
      <c r="AH4979">
        <v>1</v>
      </c>
      <c r="AI4979">
        <v>0</v>
      </c>
      <c r="AJ4979">
        <v>0</v>
      </c>
      <c r="AK4979">
        <v>0</v>
      </c>
      <c r="AL4979">
        <v>0</v>
      </c>
      <c r="AM4979">
        <v>0</v>
      </c>
    </row>
    <row r="4980" spans="1:39">
      <c r="A4980">
        <v>16</v>
      </c>
      <c r="B4980">
        <v>414</v>
      </c>
      <c r="C4980">
        <v>2022</v>
      </c>
      <c r="D4980">
        <v>6</v>
      </c>
      <c r="E4980">
        <v>99</v>
      </c>
      <c r="F4980">
        <v>171</v>
      </c>
      <c r="G4980">
        <v>99</v>
      </c>
      <c r="H4980">
        <v>99</v>
      </c>
      <c r="I4980">
        <v>99</v>
      </c>
      <c r="J4980">
        <v>470</v>
      </c>
      <c r="M4980">
        <v>99</v>
      </c>
      <c r="N4980">
        <v>99</v>
      </c>
      <c r="O4980">
        <v>99</v>
      </c>
      <c r="P4980">
        <v>99</v>
      </c>
      <c r="Q4980">
        <v>5</v>
      </c>
      <c r="R4980">
        <v>17</v>
      </c>
      <c r="S4980">
        <v>17</v>
      </c>
      <c r="T4980">
        <v>0.56970509383378021</v>
      </c>
      <c r="U4980">
        <v>0.51505658194757242</v>
      </c>
      <c r="V4980">
        <v>15.941176470588236</v>
      </c>
      <c r="W4980">
        <v>60.588235294117645</v>
      </c>
      <c r="X4980">
        <v>149.37225160920261</v>
      </c>
      <c r="Y4980">
        <v>137.87058823529415</v>
      </c>
      <c r="Z4980">
        <v>137.87058823529415</v>
      </c>
      <c r="AA4980">
        <v>25.298262314328497</v>
      </c>
      <c r="AB4980">
        <v>3.3617016617010842</v>
      </c>
      <c r="AC4980">
        <v>-39.681723005518371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1</v>
      </c>
      <c r="AK4980">
        <v>0</v>
      </c>
      <c r="AL4980">
        <v>0</v>
      </c>
      <c r="AM4980">
        <v>0</v>
      </c>
    </row>
    <row r="4981" spans="1:39">
      <c r="A4981">
        <v>16</v>
      </c>
      <c r="B4981">
        <v>415</v>
      </c>
      <c r="C4981">
        <v>2022</v>
      </c>
      <c r="D4981">
        <v>7</v>
      </c>
      <c r="E4981">
        <v>99</v>
      </c>
      <c r="F4981">
        <v>171</v>
      </c>
      <c r="G4981">
        <v>99</v>
      </c>
      <c r="H4981">
        <v>99</v>
      </c>
      <c r="I4981">
        <v>99</v>
      </c>
      <c r="J4981">
        <v>470</v>
      </c>
      <c r="M4981">
        <v>99</v>
      </c>
      <c r="N4981">
        <v>99</v>
      </c>
      <c r="O4981">
        <v>99</v>
      </c>
      <c r="P4981">
        <v>99</v>
      </c>
      <c r="Q4981">
        <v>2</v>
      </c>
      <c r="R4981">
        <v>11</v>
      </c>
      <c r="S4981">
        <v>11</v>
      </c>
      <c r="T4981">
        <v>0.45986622073578598</v>
      </c>
      <c r="U4981">
        <v>0.42858004699135199</v>
      </c>
      <c r="V4981">
        <v>14.81818181818182</v>
      </c>
      <c r="W4981">
        <v>58.27272727272728</v>
      </c>
      <c r="X4981">
        <v>155.33339899537083</v>
      </c>
      <c r="Y4981">
        <v>143.3727272727273</v>
      </c>
      <c r="Z4981">
        <v>143.3727272727273</v>
      </c>
      <c r="AA4981">
        <v>12.394286873694591</v>
      </c>
      <c r="AB4981">
        <v>4.9376274960000801</v>
      </c>
      <c r="AC4981">
        <v>20.600937041910075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</row>
    <row r="4982" spans="1:39">
      <c r="A4982">
        <v>16</v>
      </c>
      <c r="B4982">
        <v>416</v>
      </c>
      <c r="C4982">
        <v>2022</v>
      </c>
      <c r="D4982">
        <v>8</v>
      </c>
      <c r="E4982">
        <v>99</v>
      </c>
      <c r="F4982">
        <v>171</v>
      </c>
      <c r="G4982">
        <v>99</v>
      </c>
      <c r="H4982">
        <v>99</v>
      </c>
      <c r="I4982">
        <v>99</v>
      </c>
      <c r="J4982">
        <v>470</v>
      </c>
      <c r="M4982">
        <v>99</v>
      </c>
      <c r="N4982">
        <v>99</v>
      </c>
      <c r="O4982">
        <v>99</v>
      </c>
      <c r="P4982">
        <v>99</v>
      </c>
      <c r="Q4982">
        <v>6</v>
      </c>
      <c r="R4982">
        <v>16</v>
      </c>
      <c r="S4982">
        <v>16</v>
      </c>
      <c r="T4982">
        <v>0.66555740432612309</v>
      </c>
      <c r="U4982">
        <v>0.57984544231371116</v>
      </c>
      <c r="V4982">
        <v>12.5</v>
      </c>
      <c r="W4982">
        <v>54.75</v>
      </c>
      <c r="X4982">
        <v>146.78358613217773</v>
      </c>
      <c r="Y4982">
        <v>135.48124999999999</v>
      </c>
      <c r="Z4982">
        <v>135.48124999999999</v>
      </c>
      <c r="AA4982">
        <v>13.158040258241559</v>
      </c>
      <c r="AB4982">
        <v>5.8683472971527486</v>
      </c>
      <c r="AC4982">
        <v>16.012316758853455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1</v>
      </c>
      <c r="AM4982">
        <v>0</v>
      </c>
    </row>
    <row r="4983" spans="1:39">
      <c r="A4983">
        <v>16</v>
      </c>
      <c r="B4983">
        <v>417</v>
      </c>
      <c r="C4983">
        <v>2022</v>
      </c>
      <c r="D4983">
        <v>9</v>
      </c>
      <c r="E4983">
        <v>99</v>
      </c>
      <c r="F4983">
        <v>171</v>
      </c>
      <c r="G4983">
        <v>99</v>
      </c>
      <c r="H4983">
        <v>99</v>
      </c>
      <c r="I4983">
        <v>99</v>
      </c>
      <c r="J4983">
        <v>470</v>
      </c>
      <c r="M4983">
        <v>99</v>
      </c>
      <c r="N4983">
        <v>99</v>
      </c>
      <c r="O4983">
        <v>99</v>
      </c>
      <c r="P4983">
        <v>99</v>
      </c>
      <c r="Q4983">
        <v>7</v>
      </c>
      <c r="R4983">
        <v>46</v>
      </c>
      <c r="S4983">
        <v>46</v>
      </c>
      <c r="T4983">
        <v>1.6242937853107344</v>
      </c>
      <c r="U4983">
        <v>1.5525363313196805</v>
      </c>
      <c r="V4983">
        <v>12.5</v>
      </c>
      <c r="W4983">
        <v>54.804347826086953</v>
      </c>
      <c r="X4983">
        <v>158.55433604974331</v>
      </c>
      <c r="Y4983">
        <v>146.34565217391301</v>
      </c>
      <c r="Z4983">
        <v>146.34565217391301</v>
      </c>
      <c r="AA4983">
        <v>29.490961817521459</v>
      </c>
      <c r="AB4983">
        <v>6.7166877357732373</v>
      </c>
      <c r="AC4983">
        <v>-62.023073765472233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1</v>
      </c>
      <c r="AM4983">
        <v>0</v>
      </c>
    </row>
    <row r="4984" spans="1:39">
      <c r="A4984">
        <v>16</v>
      </c>
      <c r="B4984">
        <v>418</v>
      </c>
      <c r="C4984">
        <v>2022</v>
      </c>
      <c r="D4984">
        <v>10</v>
      </c>
      <c r="E4984">
        <v>99</v>
      </c>
      <c r="F4984">
        <v>171</v>
      </c>
      <c r="G4984">
        <v>99</v>
      </c>
      <c r="H4984">
        <v>99</v>
      </c>
      <c r="I4984">
        <v>99</v>
      </c>
      <c r="J4984">
        <v>470</v>
      </c>
      <c r="M4984">
        <v>99</v>
      </c>
      <c r="N4984">
        <v>99</v>
      </c>
      <c r="O4984">
        <v>99</v>
      </c>
      <c r="P4984">
        <v>99</v>
      </c>
      <c r="Q4984">
        <v>4</v>
      </c>
      <c r="R4984">
        <v>25</v>
      </c>
      <c r="S4984">
        <v>25</v>
      </c>
      <c r="T4984">
        <v>0.95565749235473996</v>
      </c>
      <c r="U4984">
        <v>0.8844595603208405</v>
      </c>
      <c r="V4984">
        <v>13.279999999999998</v>
      </c>
      <c r="W4984">
        <v>55.56</v>
      </c>
      <c r="X4984">
        <v>156.88840736728059</v>
      </c>
      <c r="Y4984">
        <v>144.80799999999999</v>
      </c>
      <c r="Z4984">
        <v>144.80799999999999</v>
      </c>
      <c r="AA4984">
        <v>18.85487565591453</v>
      </c>
      <c r="AB4984">
        <v>4.0603448129437929</v>
      </c>
      <c r="AC4984">
        <v>-4.5514668832329779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</row>
    <row r="4985" spans="1:39">
      <c r="A4985">
        <v>16</v>
      </c>
      <c r="B4985">
        <v>419</v>
      </c>
      <c r="C4985">
        <v>2022</v>
      </c>
      <c r="D4985">
        <v>11</v>
      </c>
      <c r="E4985">
        <v>99</v>
      </c>
      <c r="F4985">
        <v>171</v>
      </c>
      <c r="G4985">
        <v>99</v>
      </c>
      <c r="H4985">
        <v>99</v>
      </c>
      <c r="I4985">
        <v>99</v>
      </c>
      <c r="J4985">
        <v>470</v>
      </c>
      <c r="M4985">
        <v>99</v>
      </c>
      <c r="N4985">
        <v>99</v>
      </c>
      <c r="O4985">
        <v>99</v>
      </c>
      <c r="P4985">
        <v>99</v>
      </c>
      <c r="Q4985">
        <v>8</v>
      </c>
      <c r="R4985">
        <v>24</v>
      </c>
      <c r="S4985">
        <v>24</v>
      </c>
      <c r="T4985">
        <v>0.89186176142697893</v>
      </c>
      <c r="U4985">
        <v>0.8638949341979435</v>
      </c>
      <c r="V4985">
        <v>12.75</v>
      </c>
      <c r="W4985">
        <v>55.25</v>
      </c>
      <c r="X4985">
        <v>163.53376670278075</v>
      </c>
      <c r="Y4985">
        <v>150.94166666666669</v>
      </c>
      <c r="Z4985">
        <v>150.94166666666669</v>
      </c>
      <c r="AA4985">
        <v>23.107320569224104</v>
      </c>
      <c r="AB4985">
        <v>3.6199677714955776</v>
      </c>
      <c r="AC4985">
        <v>-49.196876791520815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1</v>
      </c>
      <c r="AK4985">
        <v>0</v>
      </c>
      <c r="AL4985">
        <v>0</v>
      </c>
      <c r="AM4985">
        <v>0</v>
      </c>
    </row>
    <row r="4986" spans="1:39">
      <c r="A4986">
        <v>16</v>
      </c>
      <c r="B4986">
        <v>420</v>
      </c>
      <c r="C4986">
        <v>2022</v>
      </c>
      <c r="D4986">
        <v>12</v>
      </c>
      <c r="E4986">
        <v>99</v>
      </c>
      <c r="F4986">
        <v>171</v>
      </c>
      <c r="G4986">
        <v>99</v>
      </c>
      <c r="H4986">
        <v>99</v>
      </c>
      <c r="I4986">
        <v>99</v>
      </c>
      <c r="J4986">
        <v>470</v>
      </c>
      <c r="M4986">
        <v>99</v>
      </c>
      <c r="N4986">
        <v>99</v>
      </c>
      <c r="O4986">
        <v>99</v>
      </c>
      <c r="P4986">
        <v>99</v>
      </c>
      <c r="Q4986">
        <v>1</v>
      </c>
      <c r="R4986">
        <v>1</v>
      </c>
      <c r="S4986">
        <v>1</v>
      </c>
      <c r="T4986">
        <v>3.6023054755043221E-2</v>
      </c>
      <c r="U4986">
        <v>3.123034894866436E-2</v>
      </c>
      <c r="V4986">
        <v>8</v>
      </c>
      <c r="W4986">
        <v>48</v>
      </c>
      <c r="X4986">
        <v>144.09534127843989</v>
      </c>
      <c r="Y4986">
        <v>133</v>
      </c>
      <c r="Z4986">
        <v>133</v>
      </c>
      <c r="AA4986">
        <v>0</v>
      </c>
      <c r="AB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</row>
    <row r="4987" spans="1:39">
      <c r="A4987">
        <v>16</v>
      </c>
      <c r="B4987">
        <v>421</v>
      </c>
      <c r="C4987">
        <v>2022</v>
      </c>
      <c r="D4987">
        <v>1</v>
      </c>
      <c r="E4987">
        <v>99</v>
      </c>
      <c r="F4987">
        <v>171</v>
      </c>
      <c r="G4987">
        <v>99</v>
      </c>
      <c r="H4987">
        <v>99</v>
      </c>
      <c r="I4987">
        <v>99</v>
      </c>
      <c r="J4987">
        <v>643</v>
      </c>
      <c r="M4987">
        <v>99</v>
      </c>
      <c r="N4987">
        <v>99</v>
      </c>
      <c r="O4987">
        <v>99</v>
      </c>
      <c r="P4987">
        <v>99</v>
      </c>
      <c r="Q4987">
        <v>26</v>
      </c>
      <c r="R4987">
        <v>252</v>
      </c>
      <c r="S4987">
        <v>252</v>
      </c>
      <c r="T4987">
        <v>8.7408949011446389</v>
      </c>
      <c r="U4987">
        <v>8.5724506486739145</v>
      </c>
      <c r="V4987">
        <v>15.0952380952381</v>
      </c>
      <c r="W4987">
        <v>59.16666666666665</v>
      </c>
      <c r="X4987">
        <v>163.462613286557</v>
      </c>
      <c r="Y4987">
        <v>150.87599206349196</v>
      </c>
      <c r="Z4987">
        <v>150.87599206349196</v>
      </c>
      <c r="AA4987">
        <v>31.542064585273401</v>
      </c>
      <c r="AB4987">
        <v>4.3820521393955323</v>
      </c>
      <c r="AC4987">
        <v>-50.248401700342562</v>
      </c>
      <c r="AD4987">
        <v>8</v>
      </c>
      <c r="AE4987">
        <v>0</v>
      </c>
      <c r="AF4987">
        <v>0</v>
      </c>
      <c r="AG4987">
        <v>1</v>
      </c>
      <c r="AH4987">
        <v>15</v>
      </c>
      <c r="AI4987">
        <v>4</v>
      </c>
      <c r="AJ4987">
        <v>0</v>
      </c>
      <c r="AK4987">
        <v>1</v>
      </c>
      <c r="AL4987">
        <v>7</v>
      </c>
      <c r="AM4987">
        <v>3</v>
      </c>
    </row>
    <row r="4988" spans="1:39">
      <c r="A4988">
        <v>16</v>
      </c>
      <c r="B4988">
        <v>422</v>
      </c>
      <c r="C4988">
        <v>2022</v>
      </c>
      <c r="D4988">
        <v>2</v>
      </c>
      <c r="E4988">
        <v>99</v>
      </c>
      <c r="F4988">
        <v>171</v>
      </c>
      <c r="G4988">
        <v>99</v>
      </c>
      <c r="H4988">
        <v>99</v>
      </c>
      <c r="I4988">
        <v>99</v>
      </c>
      <c r="J4988">
        <v>643</v>
      </c>
      <c r="M4988">
        <v>99</v>
      </c>
      <c r="N4988">
        <v>99</v>
      </c>
      <c r="O4988">
        <v>99</v>
      </c>
      <c r="P4988">
        <v>99</v>
      </c>
      <c r="Q4988">
        <v>21</v>
      </c>
      <c r="R4988">
        <v>160</v>
      </c>
      <c r="S4988">
        <v>160</v>
      </c>
      <c r="T4988">
        <v>7.1142730102267686</v>
      </c>
      <c r="U4988">
        <v>6.726021209392222</v>
      </c>
      <c r="V4988">
        <v>15.03125</v>
      </c>
      <c r="W4988">
        <v>59.012500000000003</v>
      </c>
      <c r="X4988">
        <v>159.10346695557956</v>
      </c>
      <c r="Y4988">
        <v>146.85249999999999</v>
      </c>
      <c r="Z4988">
        <v>146.85249999999999</v>
      </c>
      <c r="AA4988">
        <v>30.454472064870792</v>
      </c>
      <c r="AB4988">
        <v>4.0373064969109196</v>
      </c>
      <c r="AC4988">
        <v>-48.745882819518307</v>
      </c>
      <c r="AD4988">
        <v>6</v>
      </c>
      <c r="AE4988">
        <v>0</v>
      </c>
      <c r="AF4988">
        <v>0</v>
      </c>
      <c r="AG4988">
        <v>1</v>
      </c>
      <c r="AH4988">
        <v>9</v>
      </c>
      <c r="AI4988">
        <v>1</v>
      </c>
      <c r="AJ4988">
        <v>0</v>
      </c>
      <c r="AK4988">
        <v>3</v>
      </c>
      <c r="AL4988">
        <v>6</v>
      </c>
      <c r="AM4988">
        <v>1</v>
      </c>
    </row>
    <row r="4989" spans="1:39">
      <c r="A4989">
        <v>16</v>
      </c>
      <c r="B4989">
        <v>423</v>
      </c>
      <c r="C4989">
        <v>2022</v>
      </c>
      <c r="D4989">
        <v>3</v>
      </c>
      <c r="E4989">
        <v>99</v>
      </c>
      <c r="F4989">
        <v>171</v>
      </c>
      <c r="G4989">
        <v>99</v>
      </c>
      <c r="H4989">
        <v>99</v>
      </c>
      <c r="I4989">
        <v>99</v>
      </c>
      <c r="J4989">
        <v>643</v>
      </c>
      <c r="M4989">
        <v>99</v>
      </c>
      <c r="N4989">
        <v>99</v>
      </c>
      <c r="O4989">
        <v>99</v>
      </c>
      <c r="P4989">
        <v>99</v>
      </c>
      <c r="Q4989">
        <v>23</v>
      </c>
      <c r="R4989">
        <v>197</v>
      </c>
      <c r="S4989">
        <v>197</v>
      </c>
      <c r="T4989">
        <v>7.7376276512175988</v>
      </c>
      <c r="U4989">
        <v>7.523839400264638</v>
      </c>
      <c r="V4989">
        <v>15.568527918781728</v>
      </c>
      <c r="W4989">
        <v>60.203045685279186</v>
      </c>
      <c r="X4989">
        <v>164.61439468517472</v>
      </c>
      <c r="Y4989">
        <v>151.93908629441628</v>
      </c>
      <c r="Z4989">
        <v>151.93908629441628</v>
      </c>
      <c r="AA4989">
        <v>30.26289623458446</v>
      </c>
      <c r="AB4989">
        <v>4.2221786738908005</v>
      </c>
      <c r="AC4989">
        <v>-42.756127840295136</v>
      </c>
      <c r="AD4989">
        <v>9</v>
      </c>
      <c r="AE4989">
        <v>0</v>
      </c>
      <c r="AF4989">
        <v>0</v>
      </c>
      <c r="AG4989">
        <v>2</v>
      </c>
      <c r="AH4989">
        <v>11</v>
      </c>
      <c r="AI4989">
        <v>1</v>
      </c>
      <c r="AJ4989">
        <v>0</v>
      </c>
      <c r="AK4989">
        <v>2</v>
      </c>
      <c r="AL4989">
        <v>3</v>
      </c>
      <c r="AM4989">
        <v>1</v>
      </c>
    </row>
    <row r="4990" spans="1:39">
      <c r="A4990">
        <v>16</v>
      </c>
      <c r="B4990">
        <v>424</v>
      </c>
      <c r="C4990">
        <v>2022</v>
      </c>
      <c r="D4990">
        <v>4</v>
      </c>
      <c r="E4990">
        <v>99</v>
      </c>
      <c r="F4990">
        <v>171</v>
      </c>
      <c r="G4990">
        <v>99</v>
      </c>
      <c r="H4990">
        <v>99</v>
      </c>
      <c r="I4990">
        <v>99</v>
      </c>
      <c r="J4990">
        <v>643</v>
      </c>
      <c r="M4990">
        <v>99</v>
      </c>
      <c r="N4990">
        <v>99</v>
      </c>
      <c r="O4990">
        <v>99</v>
      </c>
      <c r="P4990">
        <v>99</v>
      </c>
      <c r="Q4990">
        <v>22</v>
      </c>
      <c r="R4990">
        <v>217</v>
      </c>
      <c r="S4990">
        <v>217</v>
      </c>
      <c r="T4990">
        <v>9.5133713283647516</v>
      </c>
      <c r="U4990">
        <v>8.9841497469569145</v>
      </c>
      <c r="V4990">
        <v>15.493087557603687</v>
      </c>
      <c r="W4990">
        <v>59.926267281105986</v>
      </c>
      <c r="X4990">
        <v>157.20676415814998</v>
      </c>
      <c r="Y4990">
        <v>145.10184331797245</v>
      </c>
      <c r="Z4990">
        <v>145.10184331797245</v>
      </c>
      <c r="AA4990">
        <v>29.297795584228748</v>
      </c>
      <c r="AB4990">
        <v>4.026879889299682</v>
      </c>
      <c r="AC4990">
        <v>-39.560644809482653</v>
      </c>
      <c r="AD4990">
        <v>6</v>
      </c>
      <c r="AE4990">
        <v>0</v>
      </c>
      <c r="AF4990">
        <v>0</v>
      </c>
      <c r="AG4990">
        <v>0</v>
      </c>
      <c r="AH4990">
        <v>20</v>
      </c>
      <c r="AI4990">
        <v>3</v>
      </c>
      <c r="AJ4990">
        <v>0</v>
      </c>
      <c r="AK4990">
        <v>1</v>
      </c>
      <c r="AL4990">
        <v>4</v>
      </c>
      <c r="AM4990">
        <v>0</v>
      </c>
    </row>
    <row r="4991" spans="1:39">
      <c r="A4991">
        <v>16</v>
      </c>
      <c r="B4991">
        <v>425</v>
      </c>
      <c r="C4991">
        <v>2022</v>
      </c>
      <c r="D4991">
        <v>5</v>
      </c>
      <c r="E4991">
        <v>99</v>
      </c>
      <c r="F4991">
        <v>171</v>
      </c>
      <c r="G4991">
        <v>99</v>
      </c>
      <c r="H4991">
        <v>99</v>
      </c>
      <c r="I4991">
        <v>99</v>
      </c>
      <c r="J4991">
        <v>643</v>
      </c>
      <c r="M4991">
        <v>99</v>
      </c>
      <c r="N4991">
        <v>99</v>
      </c>
      <c r="O4991">
        <v>99</v>
      </c>
      <c r="P4991">
        <v>99</v>
      </c>
      <c r="Q4991">
        <v>22</v>
      </c>
      <c r="R4991">
        <v>171</v>
      </c>
      <c r="S4991">
        <v>171</v>
      </c>
      <c r="T4991">
        <v>5.8762886597938158</v>
      </c>
      <c r="U4991">
        <v>5.7589888438854553</v>
      </c>
      <c r="V4991">
        <v>15.052631578947365</v>
      </c>
      <c r="W4991">
        <v>59.040935672514621</v>
      </c>
      <c r="X4991">
        <v>164.31798166416405</v>
      </c>
      <c r="Y4991">
        <v>151.66549707602348</v>
      </c>
      <c r="Z4991">
        <v>151.66549707602348</v>
      </c>
      <c r="AA4991">
        <v>26.117786105806921</v>
      </c>
      <c r="AB4991">
        <v>4.2856440966728844</v>
      </c>
      <c r="AC4991">
        <v>-46.113498108842464</v>
      </c>
      <c r="AD4991">
        <v>7</v>
      </c>
      <c r="AE4991">
        <v>0</v>
      </c>
      <c r="AF4991">
        <v>0</v>
      </c>
      <c r="AG4991">
        <v>0</v>
      </c>
      <c r="AH4991">
        <v>3</v>
      </c>
      <c r="AI4991">
        <v>1</v>
      </c>
      <c r="AJ4991">
        <v>0</v>
      </c>
      <c r="AK4991">
        <v>1</v>
      </c>
      <c r="AL4991">
        <v>3</v>
      </c>
      <c r="AM4991">
        <v>1</v>
      </c>
    </row>
    <row r="4992" spans="1:39">
      <c r="A4992">
        <v>16</v>
      </c>
      <c r="B4992">
        <v>426</v>
      </c>
      <c r="C4992">
        <v>2022</v>
      </c>
      <c r="D4992">
        <v>6</v>
      </c>
      <c r="E4992">
        <v>99</v>
      </c>
      <c r="F4992">
        <v>171</v>
      </c>
      <c r="G4992">
        <v>99</v>
      </c>
      <c r="H4992">
        <v>99</v>
      </c>
      <c r="I4992">
        <v>99</v>
      </c>
      <c r="J4992">
        <v>643</v>
      </c>
      <c r="M4992">
        <v>99</v>
      </c>
      <c r="N4992">
        <v>99</v>
      </c>
      <c r="O4992">
        <v>99</v>
      </c>
      <c r="P4992">
        <v>99</v>
      </c>
      <c r="Q4992">
        <v>21</v>
      </c>
      <c r="R4992">
        <v>194</v>
      </c>
      <c r="S4992">
        <v>194</v>
      </c>
      <c r="T4992">
        <v>6.5013404825737267</v>
      </c>
      <c r="U4992">
        <v>6.1888318117650405</v>
      </c>
      <c r="V4992">
        <v>15.546391752577318</v>
      </c>
      <c r="W4992">
        <v>60.144329896907216</v>
      </c>
      <c r="X4992">
        <v>157.27904301303462</v>
      </c>
      <c r="Y4992">
        <v>145.16855670103101</v>
      </c>
      <c r="Z4992">
        <v>145.16855670103101</v>
      </c>
      <c r="AA4992">
        <v>28.810518393146197</v>
      </c>
      <c r="AB4992">
        <v>3.9297692561563808</v>
      </c>
      <c r="AC4992">
        <v>-51.217453692809158</v>
      </c>
      <c r="AD4992">
        <v>11</v>
      </c>
      <c r="AE4992">
        <v>0</v>
      </c>
      <c r="AF4992">
        <v>0</v>
      </c>
      <c r="AG4992">
        <v>1</v>
      </c>
      <c r="AH4992">
        <v>6</v>
      </c>
      <c r="AI4992">
        <v>1</v>
      </c>
      <c r="AJ4992">
        <v>0</v>
      </c>
      <c r="AK4992">
        <v>2</v>
      </c>
      <c r="AL4992">
        <v>5</v>
      </c>
      <c r="AM4992">
        <v>0</v>
      </c>
    </row>
    <row r="4993" spans="1:39">
      <c r="A4993">
        <v>16</v>
      </c>
      <c r="B4993">
        <v>427</v>
      </c>
      <c r="C4993">
        <v>2022</v>
      </c>
      <c r="D4993">
        <v>7</v>
      </c>
      <c r="E4993">
        <v>99</v>
      </c>
      <c r="F4993">
        <v>171</v>
      </c>
      <c r="G4993">
        <v>99</v>
      </c>
      <c r="H4993">
        <v>99</v>
      </c>
      <c r="I4993">
        <v>99</v>
      </c>
      <c r="J4993">
        <v>643</v>
      </c>
      <c r="M4993">
        <v>99</v>
      </c>
      <c r="N4993">
        <v>99</v>
      </c>
      <c r="O4993">
        <v>99</v>
      </c>
      <c r="P4993">
        <v>99</v>
      </c>
      <c r="Q4993">
        <v>19</v>
      </c>
      <c r="R4993">
        <v>153</v>
      </c>
      <c r="S4993">
        <v>153</v>
      </c>
      <c r="T4993">
        <v>6.3963210702341158</v>
      </c>
      <c r="U4993">
        <v>6.0122136209701251</v>
      </c>
      <c r="V4993">
        <v>15.647058823529411</v>
      </c>
      <c r="W4993">
        <v>60.209150326797378</v>
      </c>
      <c r="X4993">
        <v>156.66376337461671</v>
      </c>
      <c r="Y4993">
        <v>144.60065359477127</v>
      </c>
      <c r="Z4993">
        <v>144.60065359477127</v>
      </c>
      <c r="AA4993">
        <v>26.763137991056645</v>
      </c>
      <c r="AB4993">
        <v>3.4916400528187528</v>
      </c>
      <c r="AC4993">
        <v>-31.698853690203649</v>
      </c>
      <c r="AD4993">
        <v>6</v>
      </c>
      <c r="AE4993">
        <v>0</v>
      </c>
      <c r="AF4993">
        <v>0</v>
      </c>
      <c r="AG4993">
        <v>0</v>
      </c>
      <c r="AH4993">
        <v>9</v>
      </c>
      <c r="AI4993">
        <v>3</v>
      </c>
      <c r="AJ4993">
        <v>1</v>
      </c>
      <c r="AK4993">
        <v>1</v>
      </c>
      <c r="AL4993">
        <v>7</v>
      </c>
      <c r="AM4993">
        <v>1</v>
      </c>
    </row>
    <row r="4994" spans="1:39">
      <c r="A4994">
        <v>16</v>
      </c>
      <c r="B4994">
        <v>428</v>
      </c>
      <c r="C4994">
        <v>2022</v>
      </c>
      <c r="D4994">
        <v>8</v>
      </c>
      <c r="E4994">
        <v>99</v>
      </c>
      <c r="F4994">
        <v>171</v>
      </c>
      <c r="G4994">
        <v>99</v>
      </c>
      <c r="H4994">
        <v>99</v>
      </c>
      <c r="I4994">
        <v>99</v>
      </c>
      <c r="J4994">
        <v>643</v>
      </c>
      <c r="M4994">
        <v>99</v>
      </c>
      <c r="N4994">
        <v>99</v>
      </c>
      <c r="O4994">
        <v>99</v>
      </c>
      <c r="P4994">
        <v>99</v>
      </c>
      <c r="Q4994">
        <v>26</v>
      </c>
      <c r="R4994">
        <v>188</v>
      </c>
      <c r="S4994">
        <v>188</v>
      </c>
      <c r="T4994">
        <v>7.8202995008319487</v>
      </c>
      <c r="U4994">
        <v>7.4692984450608737</v>
      </c>
      <c r="V4994">
        <v>14.941489361702128</v>
      </c>
      <c r="W4994">
        <v>59.10106382978725</v>
      </c>
      <c r="X4994">
        <v>160.91895069269958</v>
      </c>
      <c r="Y4994">
        <v>148.52819148936172</v>
      </c>
      <c r="Z4994">
        <v>148.52819148936172</v>
      </c>
      <c r="AA4994">
        <v>29.41706522609838</v>
      </c>
      <c r="AB4994">
        <v>4.5330229141938156</v>
      </c>
      <c r="AC4994">
        <v>-43.067271734033604</v>
      </c>
      <c r="AD4994">
        <v>6</v>
      </c>
      <c r="AE4994">
        <v>0</v>
      </c>
      <c r="AF4994">
        <v>0</v>
      </c>
      <c r="AG4994">
        <v>0</v>
      </c>
      <c r="AH4994">
        <v>5</v>
      </c>
      <c r="AI4994">
        <v>0</v>
      </c>
      <c r="AJ4994">
        <v>0</v>
      </c>
      <c r="AK4994">
        <v>1</v>
      </c>
      <c r="AL4994">
        <v>6</v>
      </c>
      <c r="AM4994">
        <v>0</v>
      </c>
    </row>
    <row r="4995" spans="1:39">
      <c r="A4995">
        <v>16</v>
      </c>
      <c r="B4995">
        <v>429</v>
      </c>
      <c r="C4995">
        <v>2022</v>
      </c>
      <c r="D4995">
        <v>9</v>
      </c>
      <c r="E4995">
        <v>99</v>
      </c>
      <c r="F4995">
        <v>171</v>
      </c>
      <c r="G4995">
        <v>99</v>
      </c>
      <c r="H4995">
        <v>99</v>
      </c>
      <c r="I4995">
        <v>99</v>
      </c>
      <c r="J4995">
        <v>643</v>
      </c>
      <c r="M4995">
        <v>99</v>
      </c>
      <c r="N4995">
        <v>99</v>
      </c>
      <c r="O4995">
        <v>99</v>
      </c>
      <c r="P4995">
        <v>99</v>
      </c>
      <c r="Q4995">
        <v>25</v>
      </c>
      <c r="R4995">
        <v>204</v>
      </c>
      <c r="S4995">
        <v>204</v>
      </c>
      <c r="T4995">
        <v>7.2033898305084723</v>
      </c>
      <c r="U4995">
        <v>6.79883562657949</v>
      </c>
      <c r="V4995">
        <v>15.220588235294121</v>
      </c>
      <c r="W4995">
        <v>59.495098039215677</v>
      </c>
      <c r="X4995">
        <v>156.56639687294211</v>
      </c>
      <c r="Y4995">
        <v>144.51078431372557</v>
      </c>
      <c r="Z4995">
        <v>144.51078431372557</v>
      </c>
      <c r="AA4995">
        <v>29.809443519030303</v>
      </c>
      <c r="AB4995">
        <v>4.3131099159714612</v>
      </c>
      <c r="AC4995">
        <v>-44.261241014895262</v>
      </c>
      <c r="AD4995">
        <v>12</v>
      </c>
      <c r="AE4995">
        <v>0</v>
      </c>
      <c r="AF4995">
        <v>0</v>
      </c>
      <c r="AG4995">
        <v>1</v>
      </c>
      <c r="AH4995">
        <v>11</v>
      </c>
      <c r="AI4995">
        <v>4</v>
      </c>
      <c r="AJ4995">
        <v>1</v>
      </c>
      <c r="AK4995">
        <v>0</v>
      </c>
      <c r="AL4995">
        <v>6</v>
      </c>
      <c r="AM4995">
        <v>1</v>
      </c>
    </row>
    <row r="4996" spans="1:39">
      <c r="A4996">
        <v>16</v>
      </c>
      <c r="B4996">
        <v>430</v>
      </c>
      <c r="C4996">
        <v>2022</v>
      </c>
      <c r="D4996">
        <v>10</v>
      </c>
      <c r="E4996">
        <v>99</v>
      </c>
      <c r="F4996">
        <v>171</v>
      </c>
      <c r="G4996">
        <v>99</v>
      </c>
      <c r="H4996">
        <v>99</v>
      </c>
      <c r="I4996">
        <v>99</v>
      </c>
      <c r="J4996">
        <v>643</v>
      </c>
      <c r="M4996">
        <v>99</v>
      </c>
      <c r="N4996">
        <v>99</v>
      </c>
      <c r="O4996">
        <v>99</v>
      </c>
      <c r="P4996">
        <v>99</v>
      </c>
      <c r="Q4996">
        <v>26</v>
      </c>
      <c r="R4996">
        <v>180</v>
      </c>
      <c r="S4996">
        <v>180</v>
      </c>
      <c r="T4996">
        <v>6.8807339449541285</v>
      </c>
      <c r="U4996">
        <v>6.4477448870922673</v>
      </c>
      <c r="V4996">
        <v>15.566666666666663</v>
      </c>
      <c r="W4996">
        <v>60.31666666666667</v>
      </c>
      <c r="X4996">
        <v>158.8503671602262</v>
      </c>
      <c r="Y4996">
        <v>146.61888888888896</v>
      </c>
      <c r="Z4996">
        <v>146.61888888888896</v>
      </c>
      <c r="AA4996">
        <v>29.384950397720999</v>
      </c>
      <c r="AB4996">
        <v>3.8129530696182008</v>
      </c>
      <c r="AC4996">
        <v>-46.298396664099563</v>
      </c>
      <c r="AD4996">
        <v>7</v>
      </c>
      <c r="AE4996">
        <v>0</v>
      </c>
      <c r="AF4996">
        <v>0</v>
      </c>
      <c r="AG4996">
        <v>0</v>
      </c>
      <c r="AH4996">
        <v>14</v>
      </c>
      <c r="AI4996">
        <v>2</v>
      </c>
      <c r="AJ4996">
        <v>2</v>
      </c>
      <c r="AK4996">
        <v>2</v>
      </c>
      <c r="AL4996">
        <v>3</v>
      </c>
      <c r="AM4996">
        <v>0</v>
      </c>
    </row>
    <row r="4997" spans="1:39">
      <c r="A4997">
        <v>16</v>
      </c>
      <c r="B4997">
        <v>431</v>
      </c>
      <c r="C4997">
        <v>2022</v>
      </c>
      <c r="D4997">
        <v>11</v>
      </c>
      <c r="E4997">
        <v>99</v>
      </c>
      <c r="F4997">
        <v>171</v>
      </c>
      <c r="G4997">
        <v>99</v>
      </c>
      <c r="H4997">
        <v>99</v>
      </c>
      <c r="I4997">
        <v>99</v>
      </c>
      <c r="J4997">
        <v>643</v>
      </c>
      <c r="M4997">
        <v>99</v>
      </c>
      <c r="N4997">
        <v>99</v>
      </c>
      <c r="O4997">
        <v>99</v>
      </c>
      <c r="P4997">
        <v>99</v>
      </c>
      <c r="Q4997">
        <v>23</v>
      </c>
      <c r="R4997">
        <v>194</v>
      </c>
      <c r="S4997">
        <v>194</v>
      </c>
      <c r="T4997">
        <v>7.2092159048680786</v>
      </c>
      <c r="U4997">
        <v>6.8774392881654514</v>
      </c>
      <c r="V4997">
        <v>14.95876288659794</v>
      </c>
      <c r="W4997">
        <v>58.865979381443303</v>
      </c>
      <c r="X4997">
        <v>161.05818096525221</v>
      </c>
      <c r="Y4997">
        <v>148.65670103092785</v>
      </c>
      <c r="Z4997">
        <v>148.65670103092785</v>
      </c>
      <c r="AA4997">
        <v>29.210458892397288</v>
      </c>
      <c r="AB4997">
        <v>4.0857531349786429</v>
      </c>
      <c r="AC4997">
        <v>-25.996445490220193</v>
      </c>
      <c r="AD4997">
        <v>9</v>
      </c>
      <c r="AE4997">
        <v>0</v>
      </c>
      <c r="AF4997">
        <v>0</v>
      </c>
      <c r="AG4997">
        <v>1</v>
      </c>
      <c r="AH4997">
        <v>4</v>
      </c>
      <c r="AI4997">
        <v>4</v>
      </c>
      <c r="AJ4997">
        <v>1</v>
      </c>
      <c r="AK4997">
        <v>0</v>
      </c>
      <c r="AL4997">
        <v>5</v>
      </c>
      <c r="AM4997">
        <v>0</v>
      </c>
    </row>
    <row r="4998" spans="1:39">
      <c r="A4998">
        <v>16</v>
      </c>
      <c r="B4998">
        <v>432</v>
      </c>
      <c r="C4998">
        <v>2022</v>
      </c>
      <c r="D4998">
        <v>12</v>
      </c>
      <c r="E4998">
        <v>99</v>
      </c>
      <c r="F4998">
        <v>171</v>
      </c>
      <c r="G4998">
        <v>99</v>
      </c>
      <c r="H4998">
        <v>99</v>
      </c>
      <c r="I4998">
        <v>99</v>
      </c>
      <c r="J4998">
        <v>643</v>
      </c>
      <c r="M4998">
        <v>99</v>
      </c>
      <c r="N4998">
        <v>99</v>
      </c>
      <c r="O4998">
        <v>99</v>
      </c>
      <c r="P4998">
        <v>99</v>
      </c>
      <c r="Q4998">
        <v>22</v>
      </c>
      <c r="R4998">
        <v>161</v>
      </c>
      <c r="S4998">
        <v>161</v>
      </c>
      <c r="T4998">
        <v>5.7997118155619605</v>
      </c>
      <c r="U4998">
        <v>5.5724100295913397</v>
      </c>
      <c r="V4998">
        <v>15.39751552795031</v>
      </c>
      <c r="W4998">
        <v>59.726708074534159</v>
      </c>
      <c r="X4998">
        <v>159.69462258500837</v>
      </c>
      <c r="Y4998">
        <v>147.39813664596261</v>
      </c>
      <c r="Z4998">
        <v>147.39813664596261</v>
      </c>
      <c r="AA4998">
        <v>32.1618065066341</v>
      </c>
      <c r="AB4998">
        <v>3.7845511030273471</v>
      </c>
      <c r="AC4998">
        <v>-44.563255146466439</v>
      </c>
      <c r="AD4998">
        <v>3</v>
      </c>
      <c r="AE4998">
        <v>0</v>
      </c>
      <c r="AF4998">
        <v>0</v>
      </c>
      <c r="AG4998">
        <v>1</v>
      </c>
      <c r="AH4998">
        <v>11</v>
      </c>
      <c r="AI4998">
        <v>2</v>
      </c>
      <c r="AJ4998">
        <v>0</v>
      </c>
      <c r="AK4998">
        <v>0</v>
      </c>
      <c r="AL4998">
        <v>3</v>
      </c>
      <c r="AM4998">
        <v>2</v>
      </c>
    </row>
    <row r="4999" spans="1:39">
      <c r="A4999">
        <v>16</v>
      </c>
      <c r="B4999">
        <v>433</v>
      </c>
      <c r="C4999">
        <v>2021</v>
      </c>
      <c r="D4999">
        <v>1</v>
      </c>
      <c r="E4999">
        <v>99</v>
      </c>
      <c r="F4999">
        <v>171</v>
      </c>
      <c r="G4999">
        <v>99</v>
      </c>
      <c r="H4999">
        <v>99</v>
      </c>
      <c r="I4999">
        <v>99</v>
      </c>
      <c r="J4999">
        <v>103</v>
      </c>
      <c r="M4999">
        <v>99</v>
      </c>
      <c r="N4999">
        <v>99</v>
      </c>
      <c r="O4999">
        <v>99</v>
      </c>
      <c r="P4999">
        <v>99</v>
      </c>
      <c r="Q4999">
        <v>65</v>
      </c>
      <c r="R4999">
        <v>671</v>
      </c>
      <c r="S4999">
        <v>671</v>
      </c>
      <c r="T4999">
        <v>25.827559661277903</v>
      </c>
      <c r="U4999">
        <v>25.965613689657481</v>
      </c>
      <c r="V4999">
        <v>15.886736214605069</v>
      </c>
      <c r="W4999">
        <v>60.916542473919513</v>
      </c>
      <c r="X4999">
        <v>168.04525190810105</v>
      </c>
      <c r="Y4999">
        <v>155.10576751117733</v>
      </c>
      <c r="Z4999">
        <v>155.10576751117733</v>
      </c>
      <c r="AA4999">
        <v>30.163546992734862</v>
      </c>
      <c r="AB4999">
        <v>3.7605938544215407</v>
      </c>
      <c r="AC4999">
        <v>-38.756474877546161</v>
      </c>
      <c r="AD4999">
        <v>23</v>
      </c>
      <c r="AE4999">
        <v>0</v>
      </c>
      <c r="AF4999">
        <v>0</v>
      </c>
      <c r="AG4999">
        <v>0</v>
      </c>
      <c r="AH4999">
        <v>16</v>
      </c>
      <c r="AI4999">
        <v>5</v>
      </c>
      <c r="AJ4999">
        <v>5</v>
      </c>
      <c r="AK4999">
        <v>4</v>
      </c>
      <c r="AL4999">
        <v>2</v>
      </c>
      <c r="AM4999">
        <v>0</v>
      </c>
    </row>
    <row r="5000" spans="1:39">
      <c r="A5000">
        <v>16</v>
      </c>
      <c r="B5000">
        <v>434</v>
      </c>
      <c r="C5000">
        <v>2021</v>
      </c>
      <c r="D5000">
        <v>2</v>
      </c>
      <c r="E5000">
        <v>99</v>
      </c>
      <c r="F5000">
        <v>171</v>
      </c>
      <c r="G5000">
        <v>99</v>
      </c>
      <c r="H5000">
        <v>99</v>
      </c>
      <c r="I5000">
        <v>99</v>
      </c>
      <c r="J5000">
        <v>103</v>
      </c>
      <c r="M5000">
        <v>99</v>
      </c>
      <c r="N5000">
        <v>99</v>
      </c>
      <c r="O5000">
        <v>99</v>
      </c>
      <c r="P5000">
        <v>99</v>
      </c>
      <c r="Q5000">
        <v>36</v>
      </c>
      <c r="R5000">
        <v>130</v>
      </c>
      <c r="S5000">
        <v>130</v>
      </c>
      <c r="T5000">
        <v>5.6570931244560487</v>
      </c>
      <c r="U5000">
        <v>5.7362771991832178</v>
      </c>
      <c r="V5000">
        <v>15.45384615384615</v>
      </c>
      <c r="W5000">
        <v>59.746153846153831</v>
      </c>
      <c r="X5000">
        <v>168.6433036086342</v>
      </c>
      <c r="Y5000">
        <v>155.65776923076922</v>
      </c>
      <c r="Z5000">
        <v>155.65776923076922</v>
      </c>
      <c r="AA5000">
        <v>28.623646444730152</v>
      </c>
      <c r="AB5000">
        <v>3.5697695216736074</v>
      </c>
      <c r="AC5000">
        <v>-38.80966215472899</v>
      </c>
      <c r="AD5000">
        <v>3</v>
      </c>
      <c r="AE5000">
        <v>0</v>
      </c>
      <c r="AF5000">
        <v>0</v>
      </c>
      <c r="AG5000">
        <v>0</v>
      </c>
      <c r="AH5000">
        <v>6</v>
      </c>
      <c r="AI5000">
        <v>1</v>
      </c>
      <c r="AJ5000">
        <v>1</v>
      </c>
      <c r="AK5000">
        <v>1</v>
      </c>
      <c r="AL5000">
        <v>0</v>
      </c>
      <c r="AM5000">
        <v>0</v>
      </c>
    </row>
    <row r="5001" spans="1:39">
      <c r="A5001">
        <v>16</v>
      </c>
      <c r="B5001">
        <v>435</v>
      </c>
      <c r="C5001">
        <v>2021</v>
      </c>
      <c r="D5001">
        <v>3</v>
      </c>
      <c r="E5001">
        <v>99</v>
      </c>
      <c r="F5001">
        <v>171</v>
      </c>
      <c r="G5001">
        <v>99</v>
      </c>
      <c r="H5001">
        <v>99</v>
      </c>
      <c r="I5001">
        <v>99</v>
      </c>
      <c r="J5001">
        <v>103</v>
      </c>
      <c r="M5001">
        <v>99</v>
      </c>
      <c r="N5001">
        <v>99</v>
      </c>
      <c r="O5001">
        <v>99</v>
      </c>
      <c r="P5001">
        <v>99</v>
      </c>
      <c r="Q5001">
        <v>5</v>
      </c>
      <c r="R5001">
        <v>8</v>
      </c>
      <c r="S5001">
        <v>8</v>
      </c>
      <c r="T5001">
        <v>0.28591851322373119</v>
      </c>
      <c r="U5001">
        <v>0.26406879419735296</v>
      </c>
      <c r="V5001">
        <v>11.375</v>
      </c>
      <c r="W5001">
        <v>52.5</v>
      </c>
      <c r="X5001">
        <v>154.7914409534128</v>
      </c>
      <c r="Y5001">
        <v>142.8725</v>
      </c>
      <c r="Z5001">
        <v>142.8725</v>
      </c>
      <c r="AA5001">
        <v>15.575910687661253</v>
      </c>
      <c r="AB5001">
        <v>2.7386127875258306</v>
      </c>
      <c r="AC5001">
        <v>-8.7208508693445506</v>
      </c>
      <c r="AD5001">
        <v>1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</row>
    <row r="5002" spans="1:39">
      <c r="A5002">
        <v>16</v>
      </c>
      <c r="B5002">
        <v>436</v>
      </c>
      <c r="C5002">
        <v>2021</v>
      </c>
      <c r="D5002">
        <v>4</v>
      </c>
      <c r="E5002">
        <v>99</v>
      </c>
      <c r="F5002">
        <v>171</v>
      </c>
      <c r="G5002">
        <v>99</v>
      </c>
      <c r="H5002">
        <v>99</v>
      </c>
      <c r="I5002">
        <v>99</v>
      </c>
      <c r="J5002">
        <v>103</v>
      </c>
      <c r="M5002">
        <v>99</v>
      </c>
      <c r="N5002">
        <v>99</v>
      </c>
      <c r="O5002">
        <v>99</v>
      </c>
      <c r="P5002">
        <v>99</v>
      </c>
      <c r="Q5002">
        <v>53</v>
      </c>
      <c r="R5002">
        <v>526</v>
      </c>
      <c r="S5002">
        <v>526</v>
      </c>
      <c r="T5002">
        <v>18.934485241180703</v>
      </c>
      <c r="U5002">
        <v>19.445584753287687</v>
      </c>
      <c r="V5002">
        <v>15.505703422053228</v>
      </c>
      <c r="W5002">
        <v>59.941064638783253</v>
      </c>
      <c r="X5002">
        <v>168.82236384083961</v>
      </c>
      <c r="Y5002">
        <v>155.82304182509498</v>
      </c>
      <c r="Z5002">
        <v>155.82304182509498</v>
      </c>
      <c r="AA5002">
        <v>29.016776992304024</v>
      </c>
      <c r="AB5002">
        <v>4.238868895464047</v>
      </c>
      <c r="AC5002">
        <v>-43.650998400143649</v>
      </c>
      <c r="AD5002">
        <v>7</v>
      </c>
      <c r="AE5002">
        <v>0</v>
      </c>
      <c r="AF5002">
        <v>0</v>
      </c>
      <c r="AG5002">
        <v>1</v>
      </c>
      <c r="AH5002">
        <v>18</v>
      </c>
      <c r="AI5002">
        <v>2</v>
      </c>
      <c r="AJ5002">
        <v>1</v>
      </c>
      <c r="AK5002">
        <v>2</v>
      </c>
      <c r="AL5002">
        <v>4</v>
      </c>
      <c r="AM5002">
        <v>0</v>
      </c>
    </row>
    <row r="5003" spans="1:39">
      <c r="A5003">
        <v>16</v>
      </c>
      <c r="B5003">
        <v>437</v>
      </c>
      <c r="C5003">
        <v>2021</v>
      </c>
      <c r="D5003">
        <v>5</v>
      </c>
      <c r="E5003">
        <v>99</v>
      </c>
      <c r="F5003">
        <v>171</v>
      </c>
      <c r="G5003">
        <v>99</v>
      </c>
      <c r="H5003">
        <v>99</v>
      </c>
      <c r="I5003">
        <v>99</v>
      </c>
      <c r="J5003">
        <v>103</v>
      </c>
      <c r="M5003">
        <v>99</v>
      </c>
      <c r="N5003">
        <v>99</v>
      </c>
      <c r="O5003">
        <v>99</v>
      </c>
      <c r="P5003">
        <v>99</v>
      </c>
      <c r="Q5003">
        <v>49</v>
      </c>
      <c r="R5003">
        <v>326</v>
      </c>
      <c r="S5003">
        <v>326</v>
      </c>
      <c r="T5003">
        <v>14.40565620857269</v>
      </c>
      <c r="U5003">
        <v>15.119535298354748</v>
      </c>
      <c r="V5003">
        <v>15.693251533742336</v>
      </c>
      <c r="W5003">
        <v>60.432515337423318</v>
      </c>
      <c r="X5003">
        <v>172.80074975573123</v>
      </c>
      <c r="Y5003">
        <v>159.49509202453979</v>
      </c>
      <c r="Z5003">
        <v>159.49509202453979</v>
      </c>
      <c r="AA5003">
        <v>28.016532014077903</v>
      </c>
      <c r="AB5003">
        <v>3.655408354410647</v>
      </c>
      <c r="AC5003">
        <v>-32.948690038630595</v>
      </c>
      <c r="AD5003">
        <v>6</v>
      </c>
      <c r="AE5003">
        <v>0</v>
      </c>
      <c r="AF5003">
        <v>0</v>
      </c>
      <c r="AG5003">
        <v>1</v>
      </c>
      <c r="AH5003">
        <v>14</v>
      </c>
      <c r="AI5003">
        <v>1</v>
      </c>
      <c r="AJ5003">
        <v>0</v>
      </c>
      <c r="AK5003">
        <v>4</v>
      </c>
      <c r="AL5003">
        <v>3</v>
      </c>
      <c r="AM5003">
        <v>1</v>
      </c>
    </row>
    <row r="5004" spans="1:39">
      <c r="A5004">
        <v>16</v>
      </c>
      <c r="B5004">
        <v>438</v>
      </c>
      <c r="C5004">
        <v>2021</v>
      </c>
      <c r="D5004">
        <v>6</v>
      </c>
      <c r="E5004">
        <v>99</v>
      </c>
      <c r="F5004">
        <v>171</v>
      </c>
      <c r="G5004">
        <v>99</v>
      </c>
      <c r="H5004">
        <v>99</v>
      </c>
      <c r="I5004">
        <v>99</v>
      </c>
      <c r="J5004">
        <v>103</v>
      </c>
      <c r="M5004">
        <v>99</v>
      </c>
      <c r="N5004">
        <v>99</v>
      </c>
      <c r="O5004">
        <v>99</v>
      </c>
      <c r="P5004">
        <v>99</v>
      </c>
      <c r="Q5004">
        <v>59</v>
      </c>
      <c r="R5004">
        <v>527</v>
      </c>
      <c r="S5004">
        <v>527</v>
      </c>
      <c r="T5004">
        <v>18.3049670024314</v>
      </c>
      <c r="U5004">
        <v>18.970146093853952</v>
      </c>
      <c r="V5004">
        <v>15.434535104364326</v>
      </c>
      <c r="W5004">
        <v>60.00759013282731</v>
      </c>
      <c r="X5004">
        <v>171.66534750761204</v>
      </c>
      <c r="Y5004">
        <v>158.44711574952549</v>
      </c>
      <c r="Z5004">
        <v>158.44711574952549</v>
      </c>
      <c r="AA5004">
        <v>31.651095403760628</v>
      </c>
      <c r="AB5004">
        <v>4.2098577816461153</v>
      </c>
      <c r="AC5004">
        <v>-46.46731799343253</v>
      </c>
      <c r="AD5004">
        <v>12</v>
      </c>
      <c r="AE5004">
        <v>0</v>
      </c>
      <c r="AF5004">
        <v>0</v>
      </c>
      <c r="AG5004">
        <v>0</v>
      </c>
      <c r="AH5004">
        <v>19</v>
      </c>
      <c r="AI5004">
        <v>0</v>
      </c>
      <c r="AJ5004">
        <v>2</v>
      </c>
      <c r="AK5004">
        <v>1</v>
      </c>
      <c r="AL5004">
        <v>2</v>
      </c>
      <c r="AM5004">
        <v>1</v>
      </c>
    </row>
    <row r="5005" spans="1:39">
      <c r="A5005">
        <v>16</v>
      </c>
      <c r="B5005">
        <v>439</v>
      </c>
      <c r="C5005">
        <v>2021</v>
      </c>
      <c r="D5005">
        <v>7</v>
      </c>
      <c r="E5005">
        <v>99</v>
      </c>
      <c r="F5005">
        <v>171</v>
      </c>
      <c r="G5005">
        <v>99</v>
      </c>
      <c r="H5005">
        <v>99</v>
      </c>
      <c r="I5005">
        <v>99</v>
      </c>
      <c r="J5005">
        <v>103</v>
      </c>
      <c r="M5005">
        <v>99</v>
      </c>
      <c r="N5005">
        <v>99</v>
      </c>
      <c r="O5005">
        <v>99</v>
      </c>
      <c r="P5005">
        <v>99</v>
      </c>
      <c r="Q5005">
        <v>48</v>
      </c>
      <c r="R5005">
        <v>384</v>
      </c>
      <c r="S5005">
        <v>384</v>
      </c>
      <c r="T5005">
        <v>13.675213675213676</v>
      </c>
      <c r="U5005">
        <v>14.270442625827238</v>
      </c>
      <c r="V5005">
        <v>15.390625</v>
      </c>
      <c r="W5005">
        <v>59.76302083333335</v>
      </c>
      <c r="X5005">
        <v>174.16714630733105</v>
      </c>
      <c r="Y5005">
        <v>160.75627604166675</v>
      </c>
      <c r="Z5005">
        <v>160.75627604166675</v>
      </c>
      <c r="AA5005">
        <v>30.120336576057856</v>
      </c>
      <c r="AB5005">
        <v>4.3938388729255671</v>
      </c>
      <c r="AC5005">
        <v>-45.611022446999883</v>
      </c>
      <c r="AD5005">
        <v>9</v>
      </c>
      <c r="AE5005">
        <v>0</v>
      </c>
      <c r="AF5005">
        <v>0</v>
      </c>
      <c r="AG5005">
        <v>0</v>
      </c>
      <c r="AH5005">
        <v>3</v>
      </c>
      <c r="AI5005">
        <v>1</v>
      </c>
      <c r="AJ5005">
        <v>1</v>
      </c>
      <c r="AK5005">
        <v>0</v>
      </c>
      <c r="AL5005">
        <v>1</v>
      </c>
      <c r="AM5005">
        <v>1</v>
      </c>
    </row>
    <row r="5006" spans="1:39">
      <c r="A5006">
        <v>16</v>
      </c>
      <c r="B5006">
        <v>440</v>
      </c>
      <c r="C5006">
        <v>2021</v>
      </c>
      <c r="D5006">
        <v>8</v>
      </c>
      <c r="E5006">
        <v>99</v>
      </c>
      <c r="F5006">
        <v>171</v>
      </c>
      <c r="G5006">
        <v>99</v>
      </c>
      <c r="H5006">
        <v>99</v>
      </c>
      <c r="I5006">
        <v>99</v>
      </c>
      <c r="J5006">
        <v>103</v>
      </c>
      <c r="M5006">
        <v>99</v>
      </c>
      <c r="N5006">
        <v>99</v>
      </c>
      <c r="O5006">
        <v>99</v>
      </c>
      <c r="P5006">
        <v>99</v>
      </c>
      <c r="Q5006">
        <v>55</v>
      </c>
      <c r="R5006">
        <v>451</v>
      </c>
      <c r="S5006">
        <v>451</v>
      </c>
      <c r="T5006">
        <v>18.156199677938812</v>
      </c>
      <c r="U5006">
        <v>19.087899547737425</v>
      </c>
      <c r="V5006">
        <v>15.49667405764967</v>
      </c>
      <c r="W5006">
        <v>60.084257206208434</v>
      </c>
      <c r="X5006">
        <v>175.34757238639071</v>
      </c>
      <c r="Y5006">
        <v>161.84580931263866</v>
      </c>
      <c r="Z5006">
        <v>161.84580931263866</v>
      </c>
      <c r="AA5006">
        <v>30.096492667887254</v>
      </c>
      <c r="AB5006">
        <v>4.3710390942100927</v>
      </c>
      <c r="AC5006">
        <v>-38.216999895720633</v>
      </c>
      <c r="AD5006">
        <v>10</v>
      </c>
      <c r="AE5006">
        <v>0</v>
      </c>
      <c r="AF5006">
        <v>0</v>
      </c>
      <c r="AG5006">
        <v>0</v>
      </c>
      <c r="AH5006">
        <v>15</v>
      </c>
      <c r="AI5006">
        <v>3</v>
      </c>
      <c r="AJ5006">
        <v>1</v>
      </c>
      <c r="AK5006">
        <v>0</v>
      </c>
      <c r="AL5006">
        <v>2</v>
      </c>
      <c r="AM5006">
        <v>1</v>
      </c>
    </row>
    <row r="5007" spans="1:39">
      <c r="A5007">
        <v>16</v>
      </c>
      <c r="B5007">
        <v>441</v>
      </c>
      <c r="C5007">
        <v>2021</v>
      </c>
      <c r="D5007">
        <v>9</v>
      </c>
      <c r="E5007">
        <v>99</v>
      </c>
      <c r="F5007">
        <v>171</v>
      </c>
      <c r="G5007">
        <v>99</v>
      </c>
      <c r="H5007">
        <v>99</v>
      </c>
      <c r="I5007">
        <v>99</v>
      </c>
      <c r="J5007">
        <v>103</v>
      </c>
      <c r="M5007">
        <v>99</v>
      </c>
      <c r="N5007">
        <v>99</v>
      </c>
      <c r="O5007">
        <v>99</v>
      </c>
      <c r="P5007">
        <v>99</v>
      </c>
      <c r="Q5007">
        <v>9</v>
      </c>
      <c r="R5007">
        <v>34</v>
      </c>
      <c r="S5007">
        <v>34</v>
      </c>
      <c r="T5007">
        <v>1.1671815997253689</v>
      </c>
      <c r="U5007">
        <v>1.188355076897827</v>
      </c>
      <c r="V5007">
        <v>15.058823529411764</v>
      </c>
      <c r="W5007">
        <v>59.058823529411761</v>
      </c>
      <c r="X5007">
        <v>169.81231279077178</v>
      </c>
      <c r="Y5007">
        <v>156.73676470588245</v>
      </c>
      <c r="Z5007">
        <v>156.73676470588245</v>
      </c>
      <c r="AA5007">
        <v>36.167871810455928</v>
      </c>
      <c r="AB5007">
        <v>5.329944136505504</v>
      </c>
      <c r="AC5007">
        <v>-63.433633417756646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1</v>
      </c>
      <c r="AM5007">
        <v>0</v>
      </c>
    </row>
    <row r="5008" spans="1:39">
      <c r="A5008">
        <v>16</v>
      </c>
      <c r="B5008">
        <v>442</v>
      </c>
      <c r="C5008">
        <v>2021</v>
      </c>
      <c r="D5008">
        <v>10</v>
      </c>
      <c r="E5008">
        <v>99</v>
      </c>
      <c r="F5008">
        <v>171</v>
      </c>
      <c r="G5008">
        <v>99</v>
      </c>
      <c r="H5008">
        <v>99</v>
      </c>
      <c r="I5008">
        <v>99</v>
      </c>
      <c r="J5008">
        <v>103</v>
      </c>
      <c r="M5008">
        <v>99</v>
      </c>
      <c r="N5008">
        <v>99</v>
      </c>
      <c r="O5008">
        <v>99</v>
      </c>
      <c r="P5008">
        <v>99</v>
      </c>
      <c r="Q5008">
        <v>17</v>
      </c>
      <c r="R5008">
        <v>98</v>
      </c>
      <c r="S5008">
        <v>98</v>
      </c>
      <c r="T5008">
        <v>3.6704119850187262</v>
      </c>
      <c r="U5008">
        <v>3.7889646892834241</v>
      </c>
      <c r="V5008">
        <v>14.857142857142859</v>
      </c>
      <c r="W5008">
        <v>59.061224489795919</v>
      </c>
      <c r="X5008">
        <v>172.35578304994809</v>
      </c>
      <c r="Y5008">
        <v>159.08438775510214</v>
      </c>
      <c r="Z5008">
        <v>159.08438775510214</v>
      </c>
      <c r="AA5008">
        <v>32.909602936551281</v>
      </c>
      <c r="AB5008">
        <v>5.6366445484819279</v>
      </c>
      <c r="AC5008">
        <v>-27.509233170372578</v>
      </c>
      <c r="AD5008">
        <v>1</v>
      </c>
      <c r="AE5008">
        <v>0</v>
      </c>
      <c r="AF5008">
        <v>0</v>
      </c>
      <c r="AG5008">
        <v>0</v>
      </c>
      <c r="AH5008">
        <v>0</v>
      </c>
      <c r="AI5008">
        <v>1</v>
      </c>
      <c r="AJ5008">
        <v>0</v>
      </c>
      <c r="AK5008">
        <v>0</v>
      </c>
      <c r="AL5008">
        <v>0</v>
      </c>
      <c r="AM5008">
        <v>0</v>
      </c>
    </row>
    <row r="5009" spans="1:39">
      <c r="A5009">
        <v>16</v>
      </c>
      <c r="B5009">
        <v>443</v>
      </c>
      <c r="C5009">
        <v>2021</v>
      </c>
      <c r="D5009">
        <v>11</v>
      </c>
      <c r="E5009">
        <v>99</v>
      </c>
      <c r="F5009">
        <v>171</v>
      </c>
      <c r="G5009">
        <v>99</v>
      </c>
      <c r="H5009">
        <v>99</v>
      </c>
      <c r="I5009">
        <v>99</v>
      </c>
      <c r="J5009">
        <v>103</v>
      </c>
      <c r="M5009">
        <v>99</v>
      </c>
      <c r="N5009">
        <v>99</v>
      </c>
      <c r="O5009">
        <v>99</v>
      </c>
      <c r="P5009">
        <v>99</v>
      </c>
      <c r="Q5009">
        <v>64</v>
      </c>
      <c r="R5009">
        <v>549</v>
      </c>
      <c r="S5009">
        <v>549</v>
      </c>
      <c r="T5009">
        <v>17.952910398953563</v>
      </c>
      <c r="U5009">
        <v>18.046344001636715</v>
      </c>
      <c r="V5009">
        <v>15.103825136612025</v>
      </c>
      <c r="W5009">
        <v>59.331511839708561</v>
      </c>
      <c r="X5009">
        <v>169.51382105157197</v>
      </c>
      <c r="Y5009">
        <v>156.46125683060123</v>
      </c>
      <c r="Z5009">
        <v>156.46125683060123</v>
      </c>
      <c r="AA5009">
        <v>33.999153729765411</v>
      </c>
      <c r="AB5009">
        <v>5.1384590202042864</v>
      </c>
      <c r="AC5009">
        <v>-40.804855009424593</v>
      </c>
      <c r="AD5009">
        <v>7</v>
      </c>
      <c r="AE5009">
        <v>0</v>
      </c>
      <c r="AF5009">
        <v>0</v>
      </c>
      <c r="AG5009">
        <v>2</v>
      </c>
      <c r="AH5009">
        <v>25</v>
      </c>
      <c r="AI5009">
        <v>2</v>
      </c>
      <c r="AJ5009">
        <v>3</v>
      </c>
      <c r="AK5009">
        <v>0</v>
      </c>
      <c r="AL5009">
        <v>2</v>
      </c>
      <c r="AM5009">
        <v>0</v>
      </c>
    </row>
    <row r="5010" spans="1:39">
      <c r="A5010">
        <v>16</v>
      </c>
      <c r="B5010">
        <v>444</v>
      </c>
      <c r="C5010">
        <v>2021</v>
      </c>
      <c r="D5010">
        <v>12</v>
      </c>
      <c r="E5010">
        <v>99</v>
      </c>
      <c r="F5010">
        <v>171</v>
      </c>
      <c r="G5010">
        <v>99</v>
      </c>
      <c r="H5010">
        <v>99</v>
      </c>
      <c r="I5010">
        <v>99</v>
      </c>
      <c r="J5010">
        <v>103</v>
      </c>
      <c r="M5010">
        <v>99</v>
      </c>
      <c r="N5010">
        <v>99</v>
      </c>
      <c r="O5010">
        <v>99</v>
      </c>
      <c r="P5010">
        <v>99</v>
      </c>
      <c r="Q5010">
        <v>37</v>
      </c>
      <c r="R5010">
        <v>283</v>
      </c>
      <c r="S5010">
        <v>283</v>
      </c>
      <c r="T5010">
        <v>12.390542907180388</v>
      </c>
      <c r="U5010">
        <v>12.56192129092395</v>
      </c>
      <c r="V5010">
        <v>15.325088339222612</v>
      </c>
      <c r="W5010">
        <v>59.67491166077739</v>
      </c>
      <c r="X5010">
        <v>170.43394370025521</v>
      </c>
      <c r="Y5010">
        <v>157.31053003533574</v>
      </c>
      <c r="Z5010">
        <v>157.31053003533574</v>
      </c>
      <c r="AA5010">
        <v>30.322766920450476</v>
      </c>
      <c r="AB5010">
        <v>4.1966215053700555</v>
      </c>
      <c r="AC5010">
        <v>-37.1632515377338</v>
      </c>
      <c r="AD5010">
        <v>6</v>
      </c>
      <c r="AE5010">
        <v>0</v>
      </c>
      <c r="AF5010">
        <v>0</v>
      </c>
      <c r="AG5010">
        <v>1</v>
      </c>
      <c r="AH5010">
        <v>9</v>
      </c>
      <c r="AI5010">
        <v>2</v>
      </c>
      <c r="AJ5010">
        <v>8</v>
      </c>
      <c r="AK5010">
        <v>0</v>
      </c>
      <c r="AL5010">
        <v>2</v>
      </c>
      <c r="AM5010">
        <v>2</v>
      </c>
    </row>
    <row r="5011" spans="1:39">
      <c r="A5011">
        <v>16</v>
      </c>
      <c r="B5011">
        <v>445</v>
      </c>
      <c r="C5011">
        <v>2021</v>
      </c>
      <c r="D5011">
        <v>1</v>
      </c>
      <c r="E5011">
        <v>99</v>
      </c>
      <c r="F5011">
        <v>171</v>
      </c>
      <c r="G5011">
        <v>99</v>
      </c>
      <c r="H5011">
        <v>99</v>
      </c>
      <c r="I5011">
        <v>99</v>
      </c>
      <c r="J5011">
        <v>106</v>
      </c>
      <c r="M5011">
        <v>99</v>
      </c>
      <c r="N5011">
        <v>99</v>
      </c>
      <c r="O5011">
        <v>99</v>
      </c>
      <c r="P5011">
        <v>99</v>
      </c>
      <c r="Q5011">
        <v>5</v>
      </c>
      <c r="R5011">
        <v>6</v>
      </c>
      <c r="S5011">
        <v>6</v>
      </c>
      <c r="T5011">
        <v>0.23094688221709003</v>
      </c>
      <c r="U5011">
        <v>0.2013860007290014</v>
      </c>
      <c r="V5011">
        <v>14.5</v>
      </c>
      <c r="W5011">
        <v>58.33333333333335</v>
      </c>
      <c r="X5011">
        <v>145.75659082701338</v>
      </c>
      <c r="Y5011">
        <v>134.5333333333333</v>
      </c>
      <c r="Z5011">
        <v>134.5333333333333</v>
      </c>
      <c r="AA5011">
        <v>3.5382041898246528</v>
      </c>
      <c r="AB5011">
        <v>2.0548046676562763</v>
      </c>
      <c r="AC5011">
        <v>-5.883893239317131</v>
      </c>
      <c r="AD5011">
        <v>0</v>
      </c>
      <c r="AE5011">
        <v>0</v>
      </c>
      <c r="AF5011">
        <v>0</v>
      </c>
      <c r="AG5011">
        <v>0</v>
      </c>
      <c r="AH5011">
        <v>1</v>
      </c>
      <c r="AI5011">
        <v>0</v>
      </c>
      <c r="AJ5011">
        <v>0</v>
      </c>
      <c r="AK5011">
        <v>0</v>
      </c>
      <c r="AL5011">
        <v>1</v>
      </c>
      <c r="AM5011">
        <v>0</v>
      </c>
    </row>
    <row r="5012" spans="1:39">
      <c r="A5012">
        <v>16</v>
      </c>
      <c r="B5012">
        <v>446</v>
      </c>
      <c r="C5012">
        <v>2021</v>
      </c>
      <c r="D5012">
        <v>2</v>
      </c>
      <c r="E5012">
        <v>99</v>
      </c>
      <c r="F5012">
        <v>171</v>
      </c>
      <c r="G5012">
        <v>99</v>
      </c>
      <c r="H5012">
        <v>99</v>
      </c>
      <c r="I5012">
        <v>99</v>
      </c>
      <c r="J5012">
        <v>106</v>
      </c>
      <c r="M5012">
        <v>99</v>
      </c>
      <c r="N5012">
        <v>99</v>
      </c>
      <c r="O5012">
        <v>99</v>
      </c>
      <c r="P5012">
        <v>99</v>
      </c>
      <c r="Q5012">
        <v>7</v>
      </c>
      <c r="R5012">
        <v>9</v>
      </c>
      <c r="S5012">
        <v>9</v>
      </c>
      <c r="T5012">
        <v>0.39164490861618806</v>
      </c>
      <c r="U5012">
        <v>0.35442978121820407</v>
      </c>
      <c r="V5012">
        <v>15</v>
      </c>
      <c r="W5012">
        <v>59.888888888888879</v>
      </c>
      <c r="X5012">
        <v>150.51161670879978</v>
      </c>
      <c r="Y5012">
        <v>138.92222222222222</v>
      </c>
      <c r="Z5012">
        <v>138.92222222222222</v>
      </c>
      <c r="AA5012">
        <v>9.6739946681558102</v>
      </c>
      <c r="AB5012">
        <v>3.928371006592005</v>
      </c>
      <c r="AC5012">
        <v>-7.4782840945232012</v>
      </c>
      <c r="AD5012">
        <v>0</v>
      </c>
      <c r="AE5012">
        <v>0</v>
      </c>
      <c r="AF5012">
        <v>0</v>
      </c>
      <c r="AG5012">
        <v>0</v>
      </c>
      <c r="AH5012">
        <v>2</v>
      </c>
      <c r="AI5012">
        <v>0</v>
      </c>
      <c r="AJ5012">
        <v>0</v>
      </c>
      <c r="AK5012">
        <v>0</v>
      </c>
      <c r="AL5012">
        <v>0</v>
      </c>
      <c r="AM5012">
        <v>0</v>
      </c>
    </row>
    <row r="5013" spans="1:39">
      <c r="A5013">
        <v>16</v>
      </c>
      <c r="B5013">
        <v>447</v>
      </c>
      <c r="C5013">
        <v>2021</v>
      </c>
      <c r="D5013">
        <v>3</v>
      </c>
      <c r="E5013">
        <v>99</v>
      </c>
      <c r="F5013">
        <v>171</v>
      </c>
      <c r="G5013">
        <v>99</v>
      </c>
      <c r="H5013">
        <v>99</v>
      </c>
      <c r="I5013">
        <v>99</v>
      </c>
      <c r="J5013">
        <v>106</v>
      </c>
      <c r="M5013">
        <v>99</v>
      </c>
      <c r="N5013">
        <v>99</v>
      </c>
      <c r="O5013">
        <v>99</v>
      </c>
      <c r="P5013">
        <v>99</v>
      </c>
      <c r="Q5013">
        <v>4</v>
      </c>
      <c r="R5013">
        <v>7</v>
      </c>
      <c r="S5013">
        <v>7</v>
      </c>
      <c r="T5013">
        <v>0.25017869907076484</v>
      </c>
      <c r="U5013">
        <v>0.23828986888235129</v>
      </c>
      <c r="V5013">
        <v>12.714285714285712</v>
      </c>
      <c r="W5013">
        <v>55.285714285714306</v>
      </c>
      <c r="X5013">
        <v>159.63473146571738</v>
      </c>
      <c r="Y5013">
        <v>147.34285714285721</v>
      </c>
      <c r="Z5013">
        <v>147.34285714285721</v>
      </c>
      <c r="AA5013">
        <v>15.37761426256238</v>
      </c>
      <c r="AB5013">
        <v>4.9197643879207487</v>
      </c>
      <c r="AC5013">
        <v>-69.524140173656804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1</v>
      </c>
      <c r="AM5013">
        <v>0</v>
      </c>
    </row>
    <row r="5014" spans="1:39">
      <c r="A5014">
        <v>16</v>
      </c>
      <c r="B5014">
        <v>448</v>
      </c>
      <c r="C5014">
        <v>2021</v>
      </c>
      <c r="D5014">
        <v>4</v>
      </c>
      <c r="E5014">
        <v>99</v>
      </c>
      <c r="F5014">
        <v>171</v>
      </c>
      <c r="G5014">
        <v>99</v>
      </c>
      <c r="H5014">
        <v>99</v>
      </c>
      <c r="I5014">
        <v>99</v>
      </c>
      <c r="J5014">
        <v>106</v>
      </c>
      <c r="M5014">
        <v>99</v>
      </c>
      <c r="N5014">
        <v>99</v>
      </c>
      <c r="O5014">
        <v>99</v>
      </c>
      <c r="P5014">
        <v>99</v>
      </c>
      <c r="Q5014">
        <v>5</v>
      </c>
      <c r="R5014">
        <v>13</v>
      </c>
      <c r="S5014">
        <v>13</v>
      </c>
      <c r="T5014">
        <v>0.46796256299496064</v>
      </c>
      <c r="U5014">
        <v>0.43630010206195791</v>
      </c>
      <c r="V5014">
        <v>14.461538461538458</v>
      </c>
      <c r="W5014">
        <v>57.384615384615401</v>
      </c>
      <c r="X5014">
        <v>153.26277189765818</v>
      </c>
      <c r="Y5014">
        <v>141.46153846153851</v>
      </c>
      <c r="Z5014">
        <v>141.46153846153851</v>
      </c>
      <c r="AA5014">
        <v>8.8767231013338588</v>
      </c>
      <c r="AB5014">
        <v>3.0518206807503514</v>
      </c>
      <c r="AC5014">
        <v>-31.918391341406046</v>
      </c>
      <c r="AD5014">
        <v>0</v>
      </c>
      <c r="AE5014">
        <v>0</v>
      </c>
      <c r="AF5014">
        <v>0</v>
      </c>
      <c r="AG5014">
        <v>1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</row>
    <row r="5015" spans="1:39">
      <c r="A5015">
        <v>16</v>
      </c>
      <c r="B5015">
        <v>449</v>
      </c>
      <c r="C5015">
        <v>2021</v>
      </c>
      <c r="D5015">
        <v>5</v>
      </c>
      <c r="E5015">
        <v>99</v>
      </c>
      <c r="F5015">
        <v>171</v>
      </c>
      <c r="G5015">
        <v>99</v>
      </c>
      <c r="H5015">
        <v>99</v>
      </c>
      <c r="I5015">
        <v>99</v>
      </c>
      <c r="J5015">
        <v>106</v>
      </c>
      <c r="M5015">
        <v>99</v>
      </c>
      <c r="N5015">
        <v>99</v>
      </c>
      <c r="O5015">
        <v>99</v>
      </c>
      <c r="P5015">
        <v>99</v>
      </c>
      <c r="Q5015">
        <v>5</v>
      </c>
      <c r="R5015">
        <v>9</v>
      </c>
      <c r="S5015">
        <v>9</v>
      </c>
      <c r="T5015">
        <v>0.39770216526734425</v>
      </c>
      <c r="U5015">
        <v>0.34429064481188776</v>
      </c>
      <c r="V5015">
        <v>16.666666666666671</v>
      </c>
      <c r="W5015">
        <v>62.222222222222221</v>
      </c>
      <c r="X5015">
        <v>142.53039605152284</v>
      </c>
      <c r="Y5015">
        <v>131.55555555555557</v>
      </c>
      <c r="Z5015">
        <v>131.55555555555557</v>
      </c>
      <c r="AA5015">
        <v>6.6314253723568655</v>
      </c>
      <c r="AB5015">
        <v>2.439388711122386</v>
      </c>
      <c r="AC5015">
        <v>-42.318341151427099</v>
      </c>
      <c r="AD5015">
        <v>0</v>
      </c>
      <c r="AE5015">
        <v>0</v>
      </c>
      <c r="AF5015">
        <v>0</v>
      </c>
      <c r="AG5015">
        <v>0</v>
      </c>
      <c r="AH5015">
        <v>2</v>
      </c>
      <c r="AI5015">
        <v>0</v>
      </c>
      <c r="AJ5015">
        <v>0</v>
      </c>
      <c r="AK5015">
        <v>0</v>
      </c>
      <c r="AL5015">
        <v>0</v>
      </c>
      <c r="AM5015">
        <v>0</v>
      </c>
    </row>
    <row r="5016" spans="1:39">
      <c r="A5016">
        <v>16</v>
      </c>
      <c r="B5016">
        <v>450</v>
      </c>
      <c r="C5016">
        <v>2021</v>
      </c>
      <c r="D5016">
        <v>6</v>
      </c>
      <c r="E5016">
        <v>99</v>
      </c>
      <c r="F5016">
        <v>171</v>
      </c>
      <c r="G5016">
        <v>99</v>
      </c>
      <c r="H5016">
        <v>99</v>
      </c>
      <c r="I5016">
        <v>99</v>
      </c>
      <c r="J5016">
        <v>106</v>
      </c>
      <c r="M5016">
        <v>99</v>
      </c>
      <c r="N5016">
        <v>99</v>
      </c>
      <c r="O5016">
        <v>99</v>
      </c>
      <c r="P5016">
        <v>99</v>
      </c>
      <c r="Q5016">
        <v>2</v>
      </c>
      <c r="R5016">
        <v>2</v>
      </c>
      <c r="S5016">
        <v>2</v>
      </c>
      <c r="T5016">
        <v>6.9468565474122945E-2</v>
      </c>
      <c r="U5016">
        <v>6.4156463255919186E-2</v>
      </c>
      <c r="V5016">
        <v>15.5</v>
      </c>
      <c r="W5016">
        <v>59</v>
      </c>
      <c r="X5016">
        <v>152.97941495124599</v>
      </c>
      <c r="Y5016">
        <v>141.20000000000002</v>
      </c>
      <c r="Z5016">
        <v>141.20000000000002</v>
      </c>
      <c r="AA5016">
        <v>0.99999999999818101</v>
      </c>
      <c r="AB5016">
        <v>1</v>
      </c>
      <c r="AC5016">
        <v>-100.0000000001819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</row>
    <row r="5017" spans="1:39">
      <c r="A5017">
        <v>16</v>
      </c>
      <c r="B5017">
        <v>451</v>
      </c>
      <c r="C5017">
        <v>2021</v>
      </c>
      <c r="D5017">
        <v>7</v>
      </c>
      <c r="E5017">
        <v>99</v>
      </c>
      <c r="F5017">
        <v>171</v>
      </c>
      <c r="G5017">
        <v>99</v>
      </c>
      <c r="H5017">
        <v>99</v>
      </c>
      <c r="I5017">
        <v>99</v>
      </c>
      <c r="J5017">
        <v>106</v>
      </c>
      <c r="M5017">
        <v>99</v>
      </c>
      <c r="N5017">
        <v>99</v>
      </c>
      <c r="O5017">
        <v>99</v>
      </c>
      <c r="P5017">
        <v>99</v>
      </c>
      <c r="Q5017">
        <v>4</v>
      </c>
      <c r="R5017">
        <v>5</v>
      </c>
      <c r="S5017">
        <v>5</v>
      </c>
      <c r="T5017">
        <v>0.17806267806267811</v>
      </c>
      <c r="U5017">
        <v>0.16519667211697023</v>
      </c>
      <c r="V5017">
        <v>11.6</v>
      </c>
      <c r="W5017">
        <v>52.8</v>
      </c>
      <c r="X5017">
        <v>154.84290357529787</v>
      </c>
      <c r="Y5017">
        <v>142.91999999999999</v>
      </c>
      <c r="Z5017">
        <v>142.91999999999999</v>
      </c>
      <c r="AA5017">
        <v>10.613463148285122</v>
      </c>
      <c r="AB5017">
        <v>3.8678159211627721</v>
      </c>
      <c r="AC5017">
        <v>-28.052963273083119</v>
      </c>
      <c r="AD5017">
        <v>1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1</v>
      </c>
      <c r="AK5017">
        <v>0</v>
      </c>
      <c r="AL5017">
        <v>0</v>
      </c>
      <c r="AM5017">
        <v>1</v>
      </c>
    </row>
    <row r="5018" spans="1:39">
      <c r="A5018">
        <v>16</v>
      </c>
      <c r="B5018">
        <v>452</v>
      </c>
      <c r="C5018">
        <v>2021</v>
      </c>
      <c r="D5018">
        <v>8</v>
      </c>
      <c r="E5018">
        <v>99</v>
      </c>
      <c r="F5018">
        <v>171</v>
      </c>
      <c r="G5018">
        <v>99</v>
      </c>
      <c r="H5018">
        <v>99</v>
      </c>
      <c r="I5018">
        <v>99</v>
      </c>
      <c r="J5018">
        <v>106</v>
      </c>
      <c r="M5018">
        <v>99</v>
      </c>
      <c r="N5018">
        <v>99</v>
      </c>
      <c r="O5018">
        <v>99</v>
      </c>
      <c r="P5018">
        <v>99</v>
      </c>
      <c r="Q5018">
        <v>5</v>
      </c>
      <c r="R5018">
        <v>13</v>
      </c>
      <c r="S5018">
        <v>13</v>
      </c>
      <c r="T5018">
        <v>0.52334943639291454</v>
      </c>
      <c r="U5018">
        <v>0.47413487187584447</v>
      </c>
      <c r="V5018">
        <v>13.07692307692308</v>
      </c>
      <c r="W5018">
        <v>54.692307692307693</v>
      </c>
      <c r="X5018">
        <v>151.10425868822404</v>
      </c>
      <c r="Y5018">
        <v>139.46923076923079</v>
      </c>
      <c r="Z5018">
        <v>139.46923076923079</v>
      </c>
      <c r="AA5018">
        <v>3.7917693485881752</v>
      </c>
      <c r="AB5018">
        <v>4.7455990200575613</v>
      </c>
      <c r="AC5018">
        <v>-0.26635776559841062</v>
      </c>
      <c r="AD5018">
        <v>0</v>
      </c>
      <c r="AE5018">
        <v>0</v>
      </c>
      <c r="AF5018">
        <v>0</v>
      </c>
      <c r="AG5018">
        <v>0</v>
      </c>
      <c r="AH5018">
        <v>1</v>
      </c>
      <c r="AI5018">
        <v>0</v>
      </c>
      <c r="AJ5018">
        <v>1</v>
      </c>
      <c r="AK5018">
        <v>0</v>
      </c>
      <c r="AL5018">
        <v>0</v>
      </c>
      <c r="AM5018">
        <v>0</v>
      </c>
    </row>
    <row r="5019" spans="1:39">
      <c r="A5019">
        <v>16</v>
      </c>
      <c r="B5019">
        <v>453</v>
      </c>
      <c r="C5019">
        <v>2021</v>
      </c>
      <c r="D5019">
        <v>9</v>
      </c>
      <c r="E5019">
        <v>99</v>
      </c>
      <c r="F5019">
        <v>171</v>
      </c>
      <c r="G5019">
        <v>99</v>
      </c>
      <c r="H5019">
        <v>99</v>
      </c>
      <c r="I5019">
        <v>99</v>
      </c>
      <c r="J5019">
        <v>106</v>
      </c>
      <c r="M5019">
        <v>99</v>
      </c>
      <c r="N5019">
        <v>99</v>
      </c>
      <c r="O5019">
        <v>99</v>
      </c>
      <c r="P5019">
        <v>99</v>
      </c>
      <c r="Q5019">
        <v>3</v>
      </c>
      <c r="R5019">
        <v>11</v>
      </c>
      <c r="S5019">
        <v>11</v>
      </c>
      <c r="T5019">
        <v>0.37761757638173699</v>
      </c>
      <c r="U5019">
        <v>0.33939941022105102</v>
      </c>
      <c r="V5019">
        <v>11.272727272727272</v>
      </c>
      <c r="W5019">
        <v>53.363636363636367</v>
      </c>
      <c r="X5019">
        <v>149.90643159657247</v>
      </c>
      <c r="Y5019">
        <v>138.36363636363637</v>
      </c>
      <c r="Z5019">
        <v>138.36363636363637</v>
      </c>
      <c r="AA5019">
        <v>5.4064393806699842</v>
      </c>
      <c r="AB5019">
        <v>3.3377381364883001</v>
      </c>
      <c r="AC5019">
        <v>-3.4028268006436821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</row>
    <row r="5020" spans="1:39">
      <c r="A5020">
        <v>16</v>
      </c>
      <c r="B5020">
        <v>454</v>
      </c>
      <c r="C5020">
        <v>2021</v>
      </c>
      <c r="D5020">
        <v>10</v>
      </c>
      <c r="E5020">
        <v>99</v>
      </c>
      <c r="F5020">
        <v>171</v>
      </c>
      <c r="G5020">
        <v>99</v>
      </c>
      <c r="H5020">
        <v>99</v>
      </c>
      <c r="I5020">
        <v>99</v>
      </c>
      <c r="J5020">
        <v>106</v>
      </c>
      <c r="M5020">
        <v>99</v>
      </c>
      <c r="N5020">
        <v>99</v>
      </c>
      <c r="O5020">
        <v>99</v>
      </c>
      <c r="P5020">
        <v>99</v>
      </c>
      <c r="Q5020">
        <v>8</v>
      </c>
      <c r="R5020">
        <v>13</v>
      </c>
      <c r="S5020">
        <v>13</v>
      </c>
      <c r="T5020">
        <v>0.48689138576779051</v>
      </c>
      <c r="U5020">
        <v>0.43359684611944194</v>
      </c>
      <c r="V5020">
        <v>14.69230769230769</v>
      </c>
      <c r="W5020">
        <v>58</v>
      </c>
      <c r="X5020">
        <v>148.68739061588465</v>
      </c>
      <c r="Y5020">
        <v>137.23846153846148</v>
      </c>
      <c r="Z5020">
        <v>137.23846153846148</v>
      </c>
      <c r="AA5020">
        <v>3.6623948578332199</v>
      </c>
      <c r="AB5020">
        <v>3.4194016570604422</v>
      </c>
      <c r="AC5020">
        <v>36.240432831151033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</row>
    <row r="5021" spans="1:39">
      <c r="A5021">
        <v>16</v>
      </c>
      <c r="B5021">
        <v>455</v>
      </c>
      <c r="C5021">
        <v>2021</v>
      </c>
      <c r="D5021">
        <v>11</v>
      </c>
      <c r="E5021">
        <v>99</v>
      </c>
      <c r="F5021">
        <v>171</v>
      </c>
      <c r="G5021">
        <v>99</v>
      </c>
      <c r="H5021">
        <v>99</v>
      </c>
      <c r="I5021">
        <v>99</v>
      </c>
      <c r="J5021">
        <v>106</v>
      </c>
      <c r="M5021">
        <v>99</v>
      </c>
      <c r="N5021">
        <v>99</v>
      </c>
      <c r="O5021">
        <v>99</v>
      </c>
      <c r="P5021">
        <v>99</v>
      </c>
      <c r="Q5021">
        <v>3</v>
      </c>
      <c r="R5021">
        <v>8</v>
      </c>
      <c r="S5021">
        <v>8</v>
      </c>
      <c r="T5021">
        <v>0.26160889470241994</v>
      </c>
      <c r="U5021">
        <v>0.23280324392548671</v>
      </c>
      <c r="V5021">
        <v>15.125</v>
      </c>
      <c r="W5021">
        <v>58.75</v>
      </c>
      <c r="X5021">
        <v>150.0677139761647</v>
      </c>
      <c r="Y5021">
        <v>138.51250000000002</v>
      </c>
      <c r="Z5021">
        <v>138.51250000000002</v>
      </c>
      <c r="AA5021">
        <v>5.9125792806522108</v>
      </c>
      <c r="AB5021">
        <v>2.7726341266023558</v>
      </c>
      <c r="AC5021">
        <v>62.162901736308783</v>
      </c>
      <c r="AD5021">
        <v>0</v>
      </c>
      <c r="AE5021">
        <v>0</v>
      </c>
      <c r="AF5021">
        <v>0</v>
      </c>
      <c r="AG5021">
        <v>0</v>
      </c>
      <c r="AH5021">
        <v>1</v>
      </c>
      <c r="AI5021">
        <v>0</v>
      </c>
      <c r="AJ5021">
        <v>0</v>
      </c>
      <c r="AK5021">
        <v>0</v>
      </c>
      <c r="AL5021">
        <v>0</v>
      </c>
      <c r="AM5021">
        <v>0</v>
      </c>
    </row>
    <row r="5022" spans="1:39">
      <c r="A5022">
        <v>16</v>
      </c>
      <c r="B5022">
        <v>456</v>
      </c>
      <c r="C5022">
        <v>2021</v>
      </c>
      <c r="D5022">
        <v>12</v>
      </c>
      <c r="E5022">
        <v>99</v>
      </c>
      <c r="F5022">
        <v>171</v>
      </c>
      <c r="G5022">
        <v>99</v>
      </c>
      <c r="H5022">
        <v>99</v>
      </c>
      <c r="I5022">
        <v>99</v>
      </c>
      <c r="J5022">
        <v>106</v>
      </c>
      <c r="M5022">
        <v>99</v>
      </c>
      <c r="N5022">
        <v>99</v>
      </c>
      <c r="O5022">
        <v>99</v>
      </c>
      <c r="P5022">
        <v>99</v>
      </c>
      <c r="Q5022">
        <v>1</v>
      </c>
      <c r="R5022">
        <v>1</v>
      </c>
      <c r="S5022">
        <v>1</v>
      </c>
      <c r="T5022">
        <v>4.3782837127845871E-2</v>
      </c>
      <c r="U5022">
        <v>3.7331176947606008E-2</v>
      </c>
      <c r="V5022">
        <v>14</v>
      </c>
      <c r="W5022">
        <v>57</v>
      </c>
      <c r="X5022">
        <v>143.33694474539547</v>
      </c>
      <c r="Y5022">
        <v>132.30000000000001</v>
      </c>
      <c r="Z5022">
        <v>132.30000000000001</v>
      </c>
      <c r="AA5022">
        <v>0</v>
      </c>
      <c r="AB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</row>
    <row r="5023" spans="1:39">
      <c r="A5023">
        <v>16</v>
      </c>
      <c r="B5023">
        <v>457</v>
      </c>
      <c r="C5023">
        <v>2021</v>
      </c>
      <c r="D5023">
        <v>1</v>
      </c>
      <c r="E5023">
        <v>99</v>
      </c>
      <c r="F5023">
        <v>171</v>
      </c>
      <c r="G5023">
        <v>99</v>
      </c>
      <c r="H5023">
        <v>99</v>
      </c>
      <c r="I5023">
        <v>99</v>
      </c>
      <c r="J5023">
        <v>109</v>
      </c>
      <c r="M5023">
        <v>99</v>
      </c>
      <c r="N5023">
        <v>99</v>
      </c>
      <c r="O5023">
        <v>99</v>
      </c>
      <c r="P5023">
        <v>99</v>
      </c>
      <c r="Q5023">
        <v>64</v>
      </c>
      <c r="R5023">
        <v>471</v>
      </c>
      <c r="S5023">
        <v>471</v>
      </c>
      <c r="T5023">
        <v>18.129330254041562</v>
      </c>
      <c r="U5023">
        <v>18.618874249262063</v>
      </c>
      <c r="V5023">
        <v>14.764331210191084</v>
      </c>
      <c r="W5023">
        <v>58.734607218683635</v>
      </c>
      <c r="X5023">
        <v>171.66536701837683</v>
      </c>
      <c r="Y5023">
        <v>158.44713375796164</v>
      </c>
      <c r="Z5023">
        <v>158.44713375796164</v>
      </c>
      <c r="AA5023">
        <v>30.832695802117001</v>
      </c>
      <c r="AB5023">
        <v>4.8317390816071049</v>
      </c>
      <c r="AC5023">
        <v>-40.984995185960003</v>
      </c>
      <c r="AD5023">
        <v>20</v>
      </c>
      <c r="AE5023">
        <v>0</v>
      </c>
      <c r="AF5023">
        <v>0</v>
      </c>
      <c r="AG5023">
        <v>3</v>
      </c>
      <c r="AH5023">
        <v>24</v>
      </c>
      <c r="AI5023">
        <v>1</v>
      </c>
      <c r="AJ5023">
        <v>1</v>
      </c>
      <c r="AK5023">
        <v>0</v>
      </c>
      <c r="AL5023">
        <v>0</v>
      </c>
      <c r="AM5023">
        <v>0</v>
      </c>
    </row>
    <row r="5024" spans="1:39">
      <c r="A5024">
        <v>16</v>
      </c>
      <c r="B5024">
        <v>458</v>
      </c>
      <c r="C5024">
        <v>2021</v>
      </c>
      <c r="D5024">
        <v>2</v>
      </c>
      <c r="E5024">
        <v>99</v>
      </c>
      <c r="F5024">
        <v>171</v>
      </c>
      <c r="G5024">
        <v>99</v>
      </c>
      <c r="H5024">
        <v>99</v>
      </c>
      <c r="I5024">
        <v>99</v>
      </c>
      <c r="J5024">
        <v>109</v>
      </c>
      <c r="M5024">
        <v>99</v>
      </c>
      <c r="N5024">
        <v>99</v>
      </c>
      <c r="O5024">
        <v>99</v>
      </c>
      <c r="P5024">
        <v>99</v>
      </c>
      <c r="Q5024">
        <v>90</v>
      </c>
      <c r="R5024">
        <v>669</v>
      </c>
      <c r="S5024">
        <v>669</v>
      </c>
      <c r="T5024">
        <v>29.112271540469965</v>
      </c>
      <c r="U5024">
        <v>29.721504028431944</v>
      </c>
      <c r="V5024">
        <v>15.224215246636774</v>
      </c>
      <c r="W5024">
        <v>59.485799701046339</v>
      </c>
      <c r="X5024">
        <v>169.79581756377075</v>
      </c>
      <c r="Y5024">
        <v>156.72153961136004</v>
      </c>
      <c r="Z5024">
        <v>156.72153961136004</v>
      </c>
      <c r="AA5024">
        <v>31.264800260001863</v>
      </c>
      <c r="AB5024">
        <v>4.3613184703642283</v>
      </c>
      <c r="AC5024">
        <v>-45.908324314106089</v>
      </c>
      <c r="AD5024">
        <v>27</v>
      </c>
      <c r="AE5024">
        <v>0</v>
      </c>
      <c r="AF5024">
        <v>0</v>
      </c>
      <c r="AG5024">
        <v>2</v>
      </c>
      <c r="AH5024">
        <v>40</v>
      </c>
      <c r="AI5024">
        <v>2</v>
      </c>
      <c r="AJ5024">
        <v>2</v>
      </c>
      <c r="AK5024">
        <v>5</v>
      </c>
      <c r="AL5024">
        <v>3</v>
      </c>
      <c r="AM5024">
        <v>2</v>
      </c>
    </row>
    <row r="5025" spans="1:39">
      <c r="A5025">
        <v>16</v>
      </c>
      <c r="B5025">
        <v>459</v>
      </c>
      <c r="C5025">
        <v>2021</v>
      </c>
      <c r="D5025">
        <v>3</v>
      </c>
      <c r="E5025">
        <v>99</v>
      </c>
      <c r="F5025">
        <v>171</v>
      </c>
      <c r="G5025">
        <v>99</v>
      </c>
      <c r="H5025">
        <v>99</v>
      </c>
      <c r="I5025">
        <v>99</v>
      </c>
      <c r="J5025">
        <v>109</v>
      </c>
      <c r="M5025">
        <v>99</v>
      </c>
      <c r="N5025">
        <v>99</v>
      </c>
      <c r="O5025">
        <v>99</v>
      </c>
      <c r="P5025">
        <v>99</v>
      </c>
      <c r="Q5025">
        <v>111</v>
      </c>
      <c r="R5025">
        <v>882</v>
      </c>
      <c r="S5025">
        <v>882</v>
      </c>
      <c r="T5025">
        <v>31.522516082916365</v>
      </c>
      <c r="U5025">
        <v>31.992605112655394</v>
      </c>
      <c r="V5025">
        <v>15.013605442176877</v>
      </c>
      <c r="W5025">
        <v>59.064625850340121</v>
      </c>
      <c r="X5025">
        <v>170.09865051112547</v>
      </c>
      <c r="Y5025">
        <v>157.00105442176877</v>
      </c>
      <c r="Z5025">
        <v>157.00105442176877</v>
      </c>
      <c r="AA5025">
        <v>30.648339690085837</v>
      </c>
      <c r="AB5025">
        <v>4.3945591394450592</v>
      </c>
      <c r="AC5025">
        <v>-29.89979210551428</v>
      </c>
      <c r="AD5025">
        <v>31</v>
      </c>
      <c r="AE5025">
        <v>0</v>
      </c>
      <c r="AF5025">
        <v>0</v>
      </c>
      <c r="AG5025">
        <v>3</v>
      </c>
      <c r="AH5025">
        <v>37</v>
      </c>
      <c r="AI5025">
        <v>6</v>
      </c>
      <c r="AJ5025">
        <v>1</v>
      </c>
      <c r="AK5025">
        <v>6</v>
      </c>
      <c r="AL5025">
        <v>6</v>
      </c>
      <c r="AM5025">
        <v>2</v>
      </c>
    </row>
    <row r="5026" spans="1:39">
      <c r="A5026">
        <v>16</v>
      </c>
      <c r="B5026">
        <v>460</v>
      </c>
      <c r="C5026">
        <v>2021</v>
      </c>
      <c r="D5026">
        <v>4</v>
      </c>
      <c r="E5026">
        <v>99</v>
      </c>
      <c r="F5026">
        <v>171</v>
      </c>
      <c r="G5026">
        <v>99</v>
      </c>
      <c r="H5026">
        <v>99</v>
      </c>
      <c r="I5026">
        <v>99</v>
      </c>
      <c r="J5026">
        <v>109</v>
      </c>
      <c r="M5026">
        <v>99</v>
      </c>
      <c r="N5026">
        <v>99</v>
      </c>
      <c r="O5026">
        <v>99</v>
      </c>
      <c r="P5026">
        <v>99</v>
      </c>
      <c r="Q5026">
        <v>73</v>
      </c>
      <c r="R5026">
        <v>533</v>
      </c>
      <c r="S5026">
        <v>533</v>
      </c>
      <c r="T5026">
        <v>19.186465082793379</v>
      </c>
      <c r="U5026">
        <v>19.833139766187276</v>
      </c>
      <c r="V5026">
        <v>14.782363977485936</v>
      </c>
      <c r="W5026">
        <v>58.589118198874303</v>
      </c>
      <c r="X5026">
        <v>169.92566453708545</v>
      </c>
      <c r="Y5026">
        <v>156.84138836772996</v>
      </c>
      <c r="Z5026">
        <v>156.84138836772996</v>
      </c>
      <c r="AA5026">
        <v>31.714234408443257</v>
      </c>
      <c r="AB5026">
        <v>4.5981105683108812</v>
      </c>
      <c r="AC5026">
        <v>-44.780953737291426</v>
      </c>
      <c r="AD5026">
        <v>20</v>
      </c>
      <c r="AE5026">
        <v>0</v>
      </c>
      <c r="AF5026">
        <v>0</v>
      </c>
      <c r="AG5026">
        <v>0</v>
      </c>
      <c r="AH5026">
        <v>25</v>
      </c>
      <c r="AI5026">
        <v>2</v>
      </c>
      <c r="AJ5026">
        <v>1</v>
      </c>
      <c r="AK5026">
        <v>2</v>
      </c>
      <c r="AL5026">
        <v>2</v>
      </c>
      <c r="AM5026">
        <v>1</v>
      </c>
    </row>
    <row r="5027" spans="1:39">
      <c r="A5027">
        <v>16</v>
      </c>
      <c r="B5027">
        <v>461</v>
      </c>
      <c r="C5027">
        <v>2021</v>
      </c>
      <c r="D5027">
        <v>5</v>
      </c>
      <c r="E5027">
        <v>99</v>
      </c>
      <c r="F5027">
        <v>171</v>
      </c>
      <c r="G5027">
        <v>99</v>
      </c>
      <c r="H5027">
        <v>99</v>
      </c>
      <c r="I5027">
        <v>99</v>
      </c>
      <c r="J5027">
        <v>109</v>
      </c>
      <c r="M5027">
        <v>99</v>
      </c>
      <c r="N5027">
        <v>99</v>
      </c>
      <c r="O5027">
        <v>99</v>
      </c>
      <c r="P5027">
        <v>99</v>
      </c>
      <c r="Q5027">
        <v>72</v>
      </c>
      <c r="R5027">
        <v>439</v>
      </c>
      <c r="S5027">
        <v>439</v>
      </c>
      <c r="T5027">
        <v>19.399027839151564</v>
      </c>
      <c r="U5027">
        <v>20.488800245679275</v>
      </c>
      <c r="V5027">
        <v>14.806378132118452</v>
      </c>
      <c r="W5027">
        <v>58.605922551252817</v>
      </c>
      <c r="X5027">
        <v>173.8908728346953</v>
      </c>
      <c r="Y5027">
        <v>160.50127562642356</v>
      </c>
      <c r="Z5027">
        <v>160.50127562642356</v>
      </c>
      <c r="AA5027">
        <v>31.724762720487593</v>
      </c>
      <c r="AB5027">
        <v>5.145009878959832</v>
      </c>
      <c r="AC5027">
        <v>-46.48105329380261</v>
      </c>
      <c r="AD5027">
        <v>10</v>
      </c>
      <c r="AE5027">
        <v>0</v>
      </c>
      <c r="AF5027">
        <v>0</v>
      </c>
      <c r="AG5027">
        <v>5</v>
      </c>
      <c r="AH5027">
        <v>12</v>
      </c>
      <c r="AI5027">
        <v>1</v>
      </c>
      <c r="AJ5027">
        <v>3</v>
      </c>
      <c r="AK5027">
        <v>0</v>
      </c>
      <c r="AL5027">
        <v>0</v>
      </c>
      <c r="AM5027">
        <v>1</v>
      </c>
    </row>
    <row r="5028" spans="1:39">
      <c r="A5028">
        <v>16</v>
      </c>
      <c r="B5028">
        <v>462</v>
      </c>
      <c r="C5028">
        <v>2021</v>
      </c>
      <c r="D5028">
        <v>6</v>
      </c>
      <c r="E5028">
        <v>99</v>
      </c>
      <c r="F5028">
        <v>171</v>
      </c>
      <c r="G5028">
        <v>99</v>
      </c>
      <c r="H5028">
        <v>99</v>
      </c>
      <c r="I5028">
        <v>99</v>
      </c>
      <c r="J5028">
        <v>109</v>
      </c>
      <c r="M5028">
        <v>99</v>
      </c>
      <c r="N5028">
        <v>99</v>
      </c>
      <c r="O5028">
        <v>99</v>
      </c>
      <c r="P5028">
        <v>99</v>
      </c>
      <c r="Q5028">
        <v>77</v>
      </c>
      <c r="R5028">
        <v>597</v>
      </c>
      <c r="S5028">
        <v>597</v>
      </c>
      <c r="T5028">
        <v>20.736366794025702</v>
      </c>
      <c r="U5028">
        <v>21.056955468212806</v>
      </c>
      <c r="V5028">
        <v>14.62311557788945</v>
      </c>
      <c r="W5028">
        <v>58.363484087102194</v>
      </c>
      <c r="X5028">
        <v>168.20690668946023</v>
      </c>
      <c r="Y5028">
        <v>155.25497487437184</v>
      </c>
      <c r="Z5028">
        <v>155.25497487437184</v>
      </c>
      <c r="AA5028">
        <v>31.465997545744248</v>
      </c>
      <c r="AB5028">
        <v>5.0544976328116196</v>
      </c>
      <c r="AC5028">
        <v>-39.441324387733054</v>
      </c>
      <c r="AD5028">
        <v>20</v>
      </c>
      <c r="AE5028">
        <v>0</v>
      </c>
      <c r="AF5028">
        <v>0</v>
      </c>
      <c r="AG5028">
        <v>2</v>
      </c>
      <c r="AH5028">
        <v>27</v>
      </c>
      <c r="AI5028">
        <v>3</v>
      </c>
      <c r="AJ5028">
        <v>2</v>
      </c>
      <c r="AK5028">
        <v>3</v>
      </c>
      <c r="AL5028">
        <v>1</v>
      </c>
      <c r="AM5028">
        <v>1</v>
      </c>
    </row>
    <row r="5029" spans="1:39">
      <c r="A5029">
        <v>16</v>
      </c>
      <c r="B5029">
        <v>463</v>
      </c>
      <c r="C5029">
        <v>2021</v>
      </c>
      <c r="D5029">
        <v>7</v>
      </c>
      <c r="E5029">
        <v>99</v>
      </c>
      <c r="F5029">
        <v>171</v>
      </c>
      <c r="G5029">
        <v>99</v>
      </c>
      <c r="H5029">
        <v>99</v>
      </c>
      <c r="I5029">
        <v>99</v>
      </c>
      <c r="J5029">
        <v>109</v>
      </c>
      <c r="M5029">
        <v>99</v>
      </c>
      <c r="N5029">
        <v>99</v>
      </c>
      <c r="O5029">
        <v>99</v>
      </c>
      <c r="P5029">
        <v>99</v>
      </c>
      <c r="Q5029">
        <v>77</v>
      </c>
      <c r="R5029">
        <v>529</v>
      </c>
      <c r="S5029">
        <v>529</v>
      </c>
      <c r="T5029">
        <v>18.839031339031337</v>
      </c>
      <c r="U5029">
        <v>19.690100197584098</v>
      </c>
      <c r="V5029">
        <v>14.533081285444236</v>
      </c>
      <c r="W5029">
        <v>58.092627599243855</v>
      </c>
      <c r="X5029">
        <v>174.44248740955271</v>
      </c>
      <c r="Y5029">
        <v>161.01041587901685</v>
      </c>
      <c r="Z5029">
        <v>161.01041587901685</v>
      </c>
      <c r="AA5029">
        <v>35.153849415812289</v>
      </c>
      <c r="AB5029">
        <v>5.3776934162766636</v>
      </c>
      <c r="AC5029">
        <v>-48.598857548103091</v>
      </c>
      <c r="AD5029">
        <v>13</v>
      </c>
      <c r="AE5029">
        <v>0</v>
      </c>
      <c r="AF5029">
        <v>0</v>
      </c>
      <c r="AG5029">
        <v>3</v>
      </c>
      <c r="AH5029">
        <v>19</v>
      </c>
      <c r="AI5029">
        <v>1</v>
      </c>
      <c r="AJ5029">
        <v>4</v>
      </c>
      <c r="AK5029">
        <v>0</v>
      </c>
      <c r="AL5029">
        <v>1</v>
      </c>
      <c r="AM5029">
        <v>0</v>
      </c>
    </row>
    <row r="5030" spans="1:39">
      <c r="A5030">
        <v>16</v>
      </c>
      <c r="B5030">
        <v>464</v>
      </c>
      <c r="C5030">
        <v>2021</v>
      </c>
      <c r="D5030">
        <v>8</v>
      </c>
      <c r="E5030">
        <v>99</v>
      </c>
      <c r="F5030">
        <v>171</v>
      </c>
      <c r="G5030">
        <v>99</v>
      </c>
      <c r="H5030">
        <v>99</v>
      </c>
      <c r="I5030">
        <v>99</v>
      </c>
      <c r="J5030">
        <v>109</v>
      </c>
      <c r="M5030">
        <v>99</v>
      </c>
      <c r="N5030">
        <v>99</v>
      </c>
      <c r="O5030">
        <v>99</v>
      </c>
      <c r="P5030">
        <v>99</v>
      </c>
      <c r="Q5030">
        <v>72</v>
      </c>
      <c r="R5030">
        <v>488</v>
      </c>
      <c r="S5030">
        <v>488</v>
      </c>
      <c r="T5030">
        <v>19.645732689210952</v>
      </c>
      <c r="U5030">
        <v>20.18214666073434</v>
      </c>
      <c r="V5030">
        <v>14.879098360655737</v>
      </c>
      <c r="W5030">
        <v>58.80122950819672</v>
      </c>
      <c r="X5030">
        <v>171.34273484539011</v>
      </c>
      <c r="Y5030">
        <v>158.14934426229519</v>
      </c>
      <c r="Z5030">
        <v>158.14934426229519</v>
      </c>
      <c r="AA5030">
        <v>31.129519350285864</v>
      </c>
      <c r="AB5030">
        <v>4.716060643853778</v>
      </c>
      <c r="AC5030">
        <v>-29.723041734471231</v>
      </c>
      <c r="AD5030">
        <v>17</v>
      </c>
      <c r="AE5030">
        <v>0</v>
      </c>
      <c r="AF5030">
        <v>0</v>
      </c>
      <c r="AG5030">
        <v>0</v>
      </c>
      <c r="AH5030">
        <v>9</v>
      </c>
      <c r="AI5030">
        <v>2</v>
      </c>
      <c r="AJ5030">
        <v>2</v>
      </c>
      <c r="AK5030">
        <v>1</v>
      </c>
      <c r="AL5030">
        <v>1</v>
      </c>
      <c r="AM5030">
        <v>0</v>
      </c>
    </row>
    <row r="5031" spans="1:39">
      <c r="A5031">
        <v>16</v>
      </c>
      <c r="B5031">
        <v>465</v>
      </c>
      <c r="C5031">
        <v>2021</v>
      </c>
      <c r="D5031">
        <v>9</v>
      </c>
      <c r="E5031">
        <v>99</v>
      </c>
      <c r="F5031">
        <v>171</v>
      </c>
      <c r="G5031">
        <v>99</v>
      </c>
      <c r="H5031">
        <v>99</v>
      </c>
      <c r="I5031">
        <v>99</v>
      </c>
      <c r="J5031">
        <v>109</v>
      </c>
      <c r="M5031">
        <v>99</v>
      </c>
      <c r="N5031">
        <v>99</v>
      </c>
      <c r="O5031">
        <v>99</v>
      </c>
      <c r="P5031">
        <v>99</v>
      </c>
      <c r="Q5031">
        <v>109</v>
      </c>
      <c r="R5031">
        <v>980</v>
      </c>
      <c r="S5031">
        <v>980</v>
      </c>
      <c r="T5031">
        <v>33.642293168554758</v>
      </c>
      <c r="U5031">
        <v>34.482997918112424</v>
      </c>
      <c r="V5031">
        <v>15.123469387755099</v>
      </c>
      <c r="W5031">
        <v>59.281632653061223</v>
      </c>
      <c r="X5031">
        <v>170.95460676144788</v>
      </c>
      <c r="Y5031">
        <v>157.79110204081638</v>
      </c>
      <c r="Z5031">
        <v>157.79110204081638</v>
      </c>
      <c r="AA5031">
        <v>31.63828828043826</v>
      </c>
      <c r="AB5031">
        <v>4.6416778049158092</v>
      </c>
      <c r="AC5031">
        <v>-39.517908934524762</v>
      </c>
      <c r="AD5031">
        <v>48</v>
      </c>
      <c r="AE5031">
        <v>0</v>
      </c>
      <c r="AF5031">
        <v>0</v>
      </c>
      <c r="AG5031">
        <v>2</v>
      </c>
      <c r="AH5031">
        <v>39</v>
      </c>
      <c r="AI5031">
        <v>8</v>
      </c>
      <c r="AJ5031">
        <v>9</v>
      </c>
      <c r="AK5031">
        <v>10</v>
      </c>
      <c r="AL5031">
        <v>3</v>
      </c>
      <c r="AM5031">
        <v>1</v>
      </c>
    </row>
    <row r="5032" spans="1:39">
      <c r="A5032">
        <v>16</v>
      </c>
      <c r="B5032">
        <v>466</v>
      </c>
      <c r="C5032">
        <v>2021</v>
      </c>
      <c r="D5032">
        <v>10</v>
      </c>
      <c r="E5032">
        <v>99</v>
      </c>
      <c r="F5032">
        <v>171</v>
      </c>
      <c r="G5032">
        <v>99</v>
      </c>
      <c r="H5032">
        <v>99</v>
      </c>
      <c r="I5032">
        <v>99</v>
      </c>
      <c r="J5032">
        <v>109</v>
      </c>
      <c r="M5032">
        <v>99</v>
      </c>
      <c r="N5032">
        <v>99</v>
      </c>
      <c r="O5032">
        <v>99</v>
      </c>
      <c r="P5032">
        <v>99</v>
      </c>
      <c r="Q5032">
        <v>111</v>
      </c>
      <c r="R5032">
        <v>840</v>
      </c>
      <c r="S5032">
        <v>840</v>
      </c>
      <c r="T5032">
        <v>31.460674157303359</v>
      </c>
      <c r="U5032">
        <v>32.757778744674802</v>
      </c>
      <c r="V5032">
        <v>15.039285714285713</v>
      </c>
      <c r="W5032">
        <v>59.170238095238119</v>
      </c>
      <c r="X5032">
        <v>173.84673425166363</v>
      </c>
      <c r="Y5032">
        <v>160.46053571428575</v>
      </c>
      <c r="Z5032">
        <v>160.46053571428575</v>
      </c>
      <c r="AA5032">
        <v>31.705056684318649</v>
      </c>
      <c r="AB5032">
        <v>4.8440754133247488</v>
      </c>
      <c r="AC5032">
        <v>-40.990213133805469</v>
      </c>
      <c r="AD5032">
        <v>62</v>
      </c>
      <c r="AE5032">
        <v>0</v>
      </c>
      <c r="AF5032">
        <v>0</v>
      </c>
      <c r="AG5032">
        <v>6</v>
      </c>
      <c r="AH5032">
        <v>41</v>
      </c>
      <c r="AI5032">
        <v>9</v>
      </c>
      <c r="AJ5032">
        <v>12</v>
      </c>
      <c r="AK5032">
        <v>2</v>
      </c>
      <c r="AL5032">
        <v>1</v>
      </c>
      <c r="AM5032">
        <v>2</v>
      </c>
    </row>
    <row r="5033" spans="1:39">
      <c r="A5033">
        <v>16</v>
      </c>
      <c r="B5033">
        <v>467</v>
      </c>
      <c r="C5033">
        <v>2021</v>
      </c>
      <c r="D5033">
        <v>11</v>
      </c>
      <c r="E5033">
        <v>99</v>
      </c>
      <c r="F5033">
        <v>171</v>
      </c>
      <c r="G5033">
        <v>99</v>
      </c>
      <c r="H5033">
        <v>99</v>
      </c>
      <c r="I5033">
        <v>99</v>
      </c>
      <c r="J5033">
        <v>109</v>
      </c>
      <c r="M5033">
        <v>99</v>
      </c>
      <c r="N5033">
        <v>99</v>
      </c>
      <c r="O5033">
        <v>99</v>
      </c>
      <c r="P5033">
        <v>99</v>
      </c>
      <c r="Q5033">
        <v>81</v>
      </c>
      <c r="R5033">
        <v>632</v>
      </c>
      <c r="S5033">
        <v>632</v>
      </c>
      <c r="T5033">
        <v>20.667102681491169</v>
      </c>
      <c r="U5033">
        <v>21.140933802152816</v>
      </c>
      <c r="V5033">
        <v>14.170886075949371</v>
      </c>
      <c r="W5033">
        <v>57.568037974683556</v>
      </c>
      <c r="X5033">
        <v>172.50246856014371</v>
      </c>
      <c r="Y5033">
        <v>159.21977848101253</v>
      </c>
      <c r="Z5033">
        <v>159.21977848101253</v>
      </c>
      <c r="AA5033">
        <v>33.172319437291208</v>
      </c>
      <c r="AB5033">
        <v>5.6971392953355844</v>
      </c>
      <c r="AC5033">
        <v>-42.339948990400529</v>
      </c>
      <c r="AD5033">
        <v>74</v>
      </c>
      <c r="AE5033">
        <v>0</v>
      </c>
      <c r="AF5033">
        <v>0</v>
      </c>
      <c r="AG5033">
        <v>4</v>
      </c>
      <c r="AH5033">
        <v>23</v>
      </c>
      <c r="AI5033">
        <v>9</v>
      </c>
      <c r="AJ5033">
        <v>10</v>
      </c>
      <c r="AK5033">
        <v>3</v>
      </c>
      <c r="AL5033">
        <v>0</v>
      </c>
      <c r="AM5033">
        <v>0</v>
      </c>
    </row>
    <row r="5034" spans="1:39">
      <c r="A5034">
        <v>16</v>
      </c>
      <c r="B5034">
        <v>468</v>
      </c>
      <c r="C5034">
        <v>2021</v>
      </c>
      <c r="D5034">
        <v>12</v>
      </c>
      <c r="E5034">
        <v>99</v>
      </c>
      <c r="F5034">
        <v>171</v>
      </c>
      <c r="G5034">
        <v>99</v>
      </c>
      <c r="H5034">
        <v>99</v>
      </c>
      <c r="I5034">
        <v>99</v>
      </c>
      <c r="J5034">
        <v>109</v>
      </c>
      <c r="M5034">
        <v>99</v>
      </c>
      <c r="N5034">
        <v>99</v>
      </c>
      <c r="O5034">
        <v>99</v>
      </c>
      <c r="P5034">
        <v>99</v>
      </c>
      <c r="Q5034">
        <v>79</v>
      </c>
      <c r="R5034">
        <v>416</v>
      </c>
      <c r="S5034">
        <v>416</v>
      </c>
      <c r="T5034">
        <v>18.213660245183888</v>
      </c>
      <c r="U5034">
        <v>19.002026182783876</v>
      </c>
      <c r="V5034">
        <v>14.519230769230772</v>
      </c>
      <c r="W5034">
        <v>58.262019230769241</v>
      </c>
      <c r="X5034">
        <v>175.38524043670299</v>
      </c>
      <c r="Y5034">
        <v>161.88057692307683</v>
      </c>
      <c r="Z5034">
        <v>161.88057692307683</v>
      </c>
      <c r="AA5034">
        <v>34.261055383822011</v>
      </c>
      <c r="AB5034">
        <v>5.5648363511440708</v>
      </c>
      <c r="AC5034">
        <v>-43.014435084867358</v>
      </c>
      <c r="AD5034">
        <v>27</v>
      </c>
      <c r="AE5034">
        <v>0</v>
      </c>
      <c r="AF5034">
        <v>0</v>
      </c>
      <c r="AG5034">
        <v>0</v>
      </c>
      <c r="AH5034">
        <v>19</v>
      </c>
      <c r="AI5034">
        <v>1</v>
      </c>
      <c r="AJ5034">
        <v>3</v>
      </c>
      <c r="AK5034">
        <v>1</v>
      </c>
      <c r="AL5034">
        <v>0</v>
      </c>
      <c r="AM5034">
        <v>0</v>
      </c>
    </row>
    <row r="5035" spans="1:39">
      <c r="A5035">
        <v>16</v>
      </c>
      <c r="B5035">
        <v>469</v>
      </c>
      <c r="C5035">
        <v>2021</v>
      </c>
      <c r="D5035">
        <v>1</v>
      </c>
      <c r="E5035">
        <v>99</v>
      </c>
      <c r="F5035">
        <v>171</v>
      </c>
      <c r="G5035">
        <v>99</v>
      </c>
      <c r="H5035">
        <v>99</v>
      </c>
      <c r="I5035">
        <v>99</v>
      </c>
      <c r="J5035">
        <v>111</v>
      </c>
      <c r="M5035">
        <v>99</v>
      </c>
      <c r="N5035">
        <v>99</v>
      </c>
      <c r="O5035">
        <v>99</v>
      </c>
      <c r="P5035">
        <v>99</v>
      </c>
      <c r="Q5035">
        <v>53</v>
      </c>
      <c r="R5035">
        <v>443</v>
      </c>
      <c r="S5035">
        <v>443</v>
      </c>
      <c r="T5035">
        <v>17.051578137028478</v>
      </c>
      <c r="U5035">
        <v>17.283768892100078</v>
      </c>
      <c r="V5035">
        <v>15.171557562076748</v>
      </c>
      <c r="W5035">
        <v>59.347629796839719</v>
      </c>
      <c r="X5035">
        <v>169.4278887424216</v>
      </c>
      <c r="Y5035">
        <v>156.3819413092551</v>
      </c>
      <c r="Z5035">
        <v>156.3819413092551</v>
      </c>
      <c r="AA5035">
        <v>27.856227770045919</v>
      </c>
      <c r="AB5035">
        <v>4.1929923833770788</v>
      </c>
      <c r="AC5035">
        <v>-38.730433484771055</v>
      </c>
      <c r="AD5035">
        <v>19</v>
      </c>
      <c r="AE5035">
        <v>0</v>
      </c>
      <c r="AF5035">
        <v>0</v>
      </c>
      <c r="AG5035">
        <v>1</v>
      </c>
      <c r="AH5035">
        <v>62</v>
      </c>
      <c r="AI5035">
        <v>1</v>
      </c>
      <c r="AJ5035">
        <v>8</v>
      </c>
      <c r="AK5035">
        <v>3</v>
      </c>
      <c r="AL5035">
        <v>3</v>
      </c>
      <c r="AM5035">
        <v>0</v>
      </c>
    </row>
    <row r="5036" spans="1:39">
      <c r="A5036">
        <v>16</v>
      </c>
      <c r="B5036">
        <v>470</v>
      </c>
      <c r="C5036">
        <v>2021</v>
      </c>
      <c r="D5036">
        <v>2</v>
      </c>
      <c r="E5036">
        <v>99</v>
      </c>
      <c r="F5036">
        <v>171</v>
      </c>
      <c r="G5036">
        <v>99</v>
      </c>
      <c r="H5036">
        <v>99</v>
      </c>
      <c r="I5036">
        <v>99</v>
      </c>
      <c r="J5036">
        <v>111</v>
      </c>
      <c r="M5036">
        <v>99</v>
      </c>
      <c r="N5036">
        <v>99</v>
      </c>
      <c r="O5036">
        <v>99</v>
      </c>
      <c r="P5036">
        <v>99</v>
      </c>
      <c r="Q5036">
        <v>54</v>
      </c>
      <c r="R5036">
        <v>441</v>
      </c>
      <c r="S5036">
        <v>441</v>
      </c>
      <c r="T5036">
        <v>19.190600522193204</v>
      </c>
      <c r="U5036">
        <v>19.426145215973271</v>
      </c>
      <c r="V5036">
        <v>15.2108843537415</v>
      </c>
      <c r="W5036">
        <v>59.276643990929685</v>
      </c>
      <c r="X5036">
        <v>168.35668467459226</v>
      </c>
      <c r="Y5036">
        <v>155.39321995464849</v>
      </c>
      <c r="Z5036">
        <v>155.39321995464849</v>
      </c>
      <c r="AA5036">
        <v>27.398917552631559</v>
      </c>
      <c r="AB5036">
        <v>4.0249362843667527</v>
      </c>
      <c r="AC5036">
        <v>-40.043397146094179</v>
      </c>
      <c r="AD5036">
        <v>13</v>
      </c>
      <c r="AE5036">
        <v>0</v>
      </c>
      <c r="AF5036">
        <v>0</v>
      </c>
      <c r="AG5036">
        <v>3</v>
      </c>
      <c r="AH5036">
        <v>50</v>
      </c>
      <c r="AI5036">
        <v>2</v>
      </c>
      <c r="AJ5036">
        <v>4</v>
      </c>
      <c r="AK5036">
        <v>1</v>
      </c>
      <c r="AL5036">
        <v>6</v>
      </c>
      <c r="AM5036">
        <v>1</v>
      </c>
    </row>
    <row r="5037" spans="1:39">
      <c r="A5037">
        <v>16</v>
      </c>
      <c r="B5037">
        <v>471</v>
      </c>
      <c r="C5037">
        <v>2021</v>
      </c>
      <c r="D5037">
        <v>3</v>
      </c>
      <c r="E5037">
        <v>99</v>
      </c>
      <c r="F5037">
        <v>171</v>
      </c>
      <c r="G5037">
        <v>99</v>
      </c>
      <c r="H5037">
        <v>99</v>
      </c>
      <c r="I5037">
        <v>99</v>
      </c>
      <c r="J5037">
        <v>111</v>
      </c>
      <c r="M5037">
        <v>99</v>
      </c>
      <c r="N5037">
        <v>99</v>
      </c>
      <c r="O5037">
        <v>99</v>
      </c>
      <c r="P5037">
        <v>99</v>
      </c>
      <c r="Q5037">
        <v>60</v>
      </c>
      <c r="R5037">
        <v>620</v>
      </c>
      <c r="S5037">
        <v>620</v>
      </c>
      <c r="T5037">
        <v>22.158684774839173</v>
      </c>
      <c r="U5037">
        <v>22.084690723824064</v>
      </c>
      <c r="V5037">
        <v>15.040322580645158</v>
      </c>
      <c r="W5037">
        <v>59.020967741935507</v>
      </c>
      <c r="X5037">
        <v>167.03961486037804</v>
      </c>
      <c r="Y5037">
        <v>154.17756451612897</v>
      </c>
      <c r="Z5037">
        <v>154.17756451612897</v>
      </c>
      <c r="AA5037">
        <v>30.167738371036055</v>
      </c>
      <c r="AB5037">
        <v>4.033474332694734</v>
      </c>
      <c r="AC5037">
        <v>-39.740490155738435</v>
      </c>
      <c r="AD5037">
        <v>15</v>
      </c>
      <c r="AE5037">
        <v>0</v>
      </c>
      <c r="AF5037">
        <v>0</v>
      </c>
      <c r="AG5037">
        <v>4</v>
      </c>
      <c r="AH5037">
        <v>76</v>
      </c>
      <c r="AI5037">
        <v>5</v>
      </c>
      <c r="AJ5037">
        <v>9</v>
      </c>
      <c r="AK5037">
        <v>3</v>
      </c>
      <c r="AL5037">
        <v>10</v>
      </c>
      <c r="AM5037">
        <v>2</v>
      </c>
    </row>
    <row r="5038" spans="1:39">
      <c r="A5038">
        <v>16</v>
      </c>
      <c r="B5038">
        <v>472</v>
      </c>
      <c r="C5038">
        <v>2021</v>
      </c>
      <c r="D5038">
        <v>4</v>
      </c>
      <c r="E5038">
        <v>99</v>
      </c>
      <c r="F5038">
        <v>171</v>
      </c>
      <c r="G5038">
        <v>99</v>
      </c>
      <c r="H5038">
        <v>99</v>
      </c>
      <c r="I5038">
        <v>99</v>
      </c>
      <c r="J5038">
        <v>111</v>
      </c>
      <c r="M5038">
        <v>99</v>
      </c>
      <c r="N5038">
        <v>99</v>
      </c>
      <c r="O5038">
        <v>99</v>
      </c>
      <c r="P5038">
        <v>99</v>
      </c>
      <c r="Q5038">
        <v>55</v>
      </c>
      <c r="R5038">
        <v>482</v>
      </c>
      <c r="S5038">
        <v>482</v>
      </c>
      <c r="T5038">
        <v>17.35061195104392</v>
      </c>
      <c r="U5038">
        <v>16.967896023066459</v>
      </c>
      <c r="V5038">
        <v>15.431535269709547</v>
      </c>
      <c r="W5038">
        <v>59.763485477178392</v>
      </c>
      <c r="X5038">
        <v>160.75913829610275</v>
      </c>
      <c r="Y5038">
        <v>148.38068464730301</v>
      </c>
      <c r="Z5038">
        <v>148.38068464730301</v>
      </c>
      <c r="AA5038">
        <v>27.804300014992997</v>
      </c>
      <c r="AB5038">
        <v>3.3331720603996926</v>
      </c>
      <c r="AC5038">
        <v>-32.287454432942674</v>
      </c>
      <c r="AD5038">
        <v>14</v>
      </c>
      <c r="AE5038">
        <v>0</v>
      </c>
      <c r="AF5038">
        <v>0</v>
      </c>
      <c r="AG5038">
        <v>2</v>
      </c>
      <c r="AH5038">
        <v>62</v>
      </c>
      <c r="AI5038">
        <v>2</v>
      </c>
      <c r="AJ5038">
        <v>4</v>
      </c>
      <c r="AK5038">
        <v>4</v>
      </c>
      <c r="AL5038">
        <v>4</v>
      </c>
      <c r="AM5038">
        <v>0</v>
      </c>
    </row>
    <row r="5039" spans="1:39">
      <c r="A5039">
        <v>16</v>
      </c>
      <c r="B5039">
        <v>473</v>
      </c>
      <c r="C5039">
        <v>2021</v>
      </c>
      <c r="D5039">
        <v>5</v>
      </c>
      <c r="E5039">
        <v>99</v>
      </c>
      <c r="F5039">
        <v>171</v>
      </c>
      <c r="G5039">
        <v>99</v>
      </c>
      <c r="H5039">
        <v>99</v>
      </c>
      <c r="I5039">
        <v>99</v>
      </c>
      <c r="J5039">
        <v>111</v>
      </c>
      <c r="M5039">
        <v>99</v>
      </c>
      <c r="N5039">
        <v>99</v>
      </c>
      <c r="O5039">
        <v>99</v>
      </c>
      <c r="P5039">
        <v>99</v>
      </c>
      <c r="Q5039">
        <v>47</v>
      </c>
      <c r="R5039">
        <v>378</v>
      </c>
      <c r="S5039">
        <v>378</v>
      </c>
      <c r="T5039">
        <v>16.703490941228459</v>
      </c>
      <c r="U5039">
        <v>16.694897627183199</v>
      </c>
      <c r="V5039">
        <v>15.380952380952388</v>
      </c>
      <c r="W5039">
        <v>59.611111111111121</v>
      </c>
      <c r="X5039">
        <v>164.55714343038298</v>
      </c>
      <c r="Y5039">
        <v>151.88624338624345</v>
      </c>
      <c r="Z5039">
        <v>151.88624338624345</v>
      </c>
      <c r="AA5039">
        <v>28.104483424061943</v>
      </c>
      <c r="AB5039">
        <v>3.7809860326623657</v>
      </c>
      <c r="AC5039">
        <v>-43.148403314514461</v>
      </c>
      <c r="AD5039">
        <v>15</v>
      </c>
      <c r="AE5039">
        <v>0</v>
      </c>
      <c r="AF5039">
        <v>0</v>
      </c>
      <c r="AG5039">
        <v>3</v>
      </c>
      <c r="AH5039">
        <v>54</v>
      </c>
      <c r="AI5039">
        <v>3</v>
      </c>
      <c r="AJ5039">
        <v>7</v>
      </c>
      <c r="AK5039">
        <v>1</v>
      </c>
      <c r="AL5039">
        <v>2</v>
      </c>
      <c r="AM5039">
        <v>1</v>
      </c>
    </row>
    <row r="5040" spans="1:39">
      <c r="A5040">
        <v>16</v>
      </c>
      <c r="B5040">
        <v>474</v>
      </c>
      <c r="C5040">
        <v>2021</v>
      </c>
      <c r="D5040">
        <v>6</v>
      </c>
      <c r="E5040">
        <v>99</v>
      </c>
      <c r="F5040">
        <v>171</v>
      </c>
      <c r="G5040">
        <v>99</v>
      </c>
      <c r="H5040">
        <v>99</v>
      </c>
      <c r="I5040">
        <v>99</v>
      </c>
      <c r="J5040">
        <v>111</v>
      </c>
      <c r="M5040">
        <v>99</v>
      </c>
      <c r="N5040">
        <v>99</v>
      </c>
      <c r="O5040">
        <v>99</v>
      </c>
      <c r="P5040">
        <v>99</v>
      </c>
      <c r="Q5040">
        <v>61</v>
      </c>
      <c r="R5040">
        <v>617</v>
      </c>
      <c r="S5040">
        <v>617</v>
      </c>
      <c r="T5040">
        <v>21.431052448766938</v>
      </c>
      <c r="U5040">
        <v>21.444059301200255</v>
      </c>
      <c r="V5040">
        <v>15.44408427876823</v>
      </c>
      <c r="W5040">
        <v>59.698541329011341</v>
      </c>
      <c r="X5040">
        <v>165.74651750422748</v>
      </c>
      <c r="Y5040">
        <v>152.98403565640186</v>
      </c>
      <c r="Z5040">
        <v>152.98403565640186</v>
      </c>
      <c r="AA5040">
        <v>29.653946445478407</v>
      </c>
      <c r="AB5040">
        <v>3.8898797936529226</v>
      </c>
      <c r="AC5040">
        <v>-37.602143520305539</v>
      </c>
      <c r="AD5040">
        <v>19</v>
      </c>
      <c r="AE5040">
        <v>0</v>
      </c>
      <c r="AF5040">
        <v>0</v>
      </c>
      <c r="AG5040">
        <v>5</v>
      </c>
      <c r="AH5040">
        <v>87</v>
      </c>
      <c r="AI5040">
        <v>2</v>
      </c>
      <c r="AJ5040">
        <v>13</v>
      </c>
      <c r="AK5040">
        <v>5</v>
      </c>
      <c r="AL5040">
        <v>6</v>
      </c>
      <c r="AM5040">
        <v>4</v>
      </c>
    </row>
    <row r="5041" spans="1:39">
      <c r="A5041">
        <v>16</v>
      </c>
      <c r="B5041">
        <v>475</v>
      </c>
      <c r="C5041">
        <v>2021</v>
      </c>
      <c r="D5041">
        <v>7</v>
      </c>
      <c r="E5041">
        <v>99</v>
      </c>
      <c r="F5041">
        <v>171</v>
      </c>
      <c r="G5041">
        <v>99</v>
      </c>
      <c r="H5041">
        <v>99</v>
      </c>
      <c r="I5041">
        <v>99</v>
      </c>
      <c r="J5041">
        <v>111</v>
      </c>
      <c r="M5041">
        <v>99</v>
      </c>
      <c r="N5041">
        <v>99</v>
      </c>
      <c r="O5041">
        <v>99</v>
      </c>
      <c r="P5041">
        <v>99</v>
      </c>
      <c r="Q5041">
        <v>65</v>
      </c>
      <c r="R5041">
        <v>693</v>
      </c>
      <c r="S5041">
        <v>693</v>
      </c>
      <c r="T5041">
        <v>24.679487179487182</v>
      </c>
      <c r="U5041">
        <v>24.844846666002422</v>
      </c>
      <c r="V5041">
        <v>15.419913419913424</v>
      </c>
      <c r="W5041">
        <v>59.795093795093798</v>
      </c>
      <c r="X5041">
        <v>168.02082111941263</v>
      </c>
      <c r="Y5041">
        <v>155.08321789321775</v>
      </c>
      <c r="Z5041">
        <v>155.08321789321775</v>
      </c>
      <c r="AA5041">
        <v>29.199788755786976</v>
      </c>
      <c r="AB5041">
        <v>4.1262373313966627</v>
      </c>
      <c r="AC5041">
        <v>-46.7225619468255</v>
      </c>
      <c r="AD5041">
        <v>13</v>
      </c>
      <c r="AE5041">
        <v>0</v>
      </c>
      <c r="AF5041">
        <v>0</v>
      </c>
      <c r="AG5041">
        <v>0</v>
      </c>
      <c r="AH5041">
        <v>96</v>
      </c>
      <c r="AI5041">
        <v>7</v>
      </c>
      <c r="AJ5041">
        <v>12</v>
      </c>
      <c r="AK5041">
        <v>2</v>
      </c>
      <c r="AL5041">
        <v>3</v>
      </c>
      <c r="AM5041">
        <v>0</v>
      </c>
    </row>
    <row r="5042" spans="1:39">
      <c r="A5042">
        <v>16</v>
      </c>
      <c r="B5042">
        <v>476</v>
      </c>
      <c r="C5042">
        <v>2021</v>
      </c>
      <c r="D5042">
        <v>8</v>
      </c>
      <c r="E5042">
        <v>99</v>
      </c>
      <c r="F5042">
        <v>171</v>
      </c>
      <c r="G5042">
        <v>99</v>
      </c>
      <c r="H5042">
        <v>99</v>
      </c>
      <c r="I5042">
        <v>99</v>
      </c>
      <c r="J5042">
        <v>111</v>
      </c>
      <c r="M5042">
        <v>99</v>
      </c>
      <c r="N5042">
        <v>99</v>
      </c>
      <c r="O5042">
        <v>99</v>
      </c>
      <c r="P5042">
        <v>99</v>
      </c>
      <c r="Q5042">
        <v>65</v>
      </c>
      <c r="R5042">
        <v>493</v>
      </c>
      <c r="S5042">
        <v>493</v>
      </c>
      <c r="T5042">
        <v>19.847020933977451</v>
      </c>
      <c r="U5042">
        <v>19.421757861248224</v>
      </c>
      <c r="V5042">
        <v>15.466531440162276</v>
      </c>
      <c r="W5042">
        <v>59.833671399594323</v>
      </c>
      <c r="X5042">
        <v>163.21488927322693</v>
      </c>
      <c r="Y5042">
        <v>150.64734279918869</v>
      </c>
      <c r="Z5042">
        <v>150.64734279918869</v>
      </c>
      <c r="AA5042">
        <v>29.963950768842803</v>
      </c>
      <c r="AB5042">
        <v>3.9408303855044728</v>
      </c>
      <c r="AC5042">
        <v>-47.625907818133712</v>
      </c>
      <c r="AD5042">
        <v>23</v>
      </c>
      <c r="AE5042">
        <v>0</v>
      </c>
      <c r="AF5042">
        <v>0</v>
      </c>
      <c r="AG5042">
        <v>2</v>
      </c>
      <c r="AH5042">
        <v>54</v>
      </c>
      <c r="AI5042">
        <v>7</v>
      </c>
      <c r="AJ5042">
        <v>14</v>
      </c>
      <c r="AK5042">
        <v>6</v>
      </c>
      <c r="AL5042">
        <v>2</v>
      </c>
      <c r="AM5042">
        <v>2</v>
      </c>
    </row>
    <row r="5043" spans="1:39">
      <c r="A5043">
        <v>16</v>
      </c>
      <c r="B5043">
        <v>477</v>
      </c>
      <c r="C5043">
        <v>2021</v>
      </c>
      <c r="D5043">
        <v>9</v>
      </c>
      <c r="E5043">
        <v>99</v>
      </c>
      <c r="F5043">
        <v>171</v>
      </c>
      <c r="G5043">
        <v>99</v>
      </c>
      <c r="H5043">
        <v>99</v>
      </c>
      <c r="I5043">
        <v>99</v>
      </c>
      <c r="J5043">
        <v>111</v>
      </c>
      <c r="M5043">
        <v>99</v>
      </c>
      <c r="N5043">
        <v>99</v>
      </c>
      <c r="O5043">
        <v>99</v>
      </c>
      <c r="P5043">
        <v>99</v>
      </c>
      <c r="Q5043">
        <v>62</v>
      </c>
      <c r="R5043">
        <v>648</v>
      </c>
      <c r="S5043">
        <v>648</v>
      </c>
      <c r="T5043">
        <v>22.245108135942324</v>
      </c>
      <c r="U5043">
        <v>22.447395321372465</v>
      </c>
      <c r="V5043">
        <v>15.393518518518523</v>
      </c>
      <c r="W5043">
        <v>59.652777777777779</v>
      </c>
      <c r="X5043">
        <v>168.30337198881799</v>
      </c>
      <c r="Y5043">
        <v>155.34401234567923</v>
      </c>
      <c r="Z5043">
        <v>155.34401234567923</v>
      </c>
      <c r="AA5043">
        <v>29.365750294901598</v>
      </c>
      <c r="AB5043">
        <v>4.408338584327895</v>
      </c>
      <c r="AC5043">
        <v>-44.219134999861637</v>
      </c>
      <c r="AD5043">
        <v>17</v>
      </c>
      <c r="AE5043">
        <v>0</v>
      </c>
      <c r="AF5043">
        <v>0</v>
      </c>
      <c r="AG5043">
        <v>4</v>
      </c>
      <c r="AH5043">
        <v>86</v>
      </c>
      <c r="AI5043">
        <v>6</v>
      </c>
      <c r="AJ5043">
        <v>21</v>
      </c>
      <c r="AK5043">
        <v>5</v>
      </c>
      <c r="AL5043">
        <v>2</v>
      </c>
      <c r="AM5043">
        <v>3</v>
      </c>
    </row>
    <row r="5044" spans="1:39">
      <c r="A5044">
        <v>16</v>
      </c>
      <c r="B5044">
        <v>478</v>
      </c>
      <c r="C5044">
        <v>2021</v>
      </c>
      <c r="D5044">
        <v>10</v>
      </c>
      <c r="E5044">
        <v>99</v>
      </c>
      <c r="F5044">
        <v>171</v>
      </c>
      <c r="G5044">
        <v>99</v>
      </c>
      <c r="H5044">
        <v>99</v>
      </c>
      <c r="I5044">
        <v>99</v>
      </c>
      <c r="J5044">
        <v>111</v>
      </c>
      <c r="M5044">
        <v>99</v>
      </c>
      <c r="N5044">
        <v>99</v>
      </c>
      <c r="O5044">
        <v>99</v>
      </c>
      <c r="P5044">
        <v>99</v>
      </c>
      <c r="Q5044">
        <v>63</v>
      </c>
      <c r="R5044">
        <v>447</v>
      </c>
      <c r="S5044">
        <v>448</v>
      </c>
      <c r="T5044">
        <v>16.741573033707869</v>
      </c>
      <c r="U5044">
        <v>16.464462836550673</v>
      </c>
      <c r="V5044">
        <v>15.463087248322148</v>
      </c>
      <c r="W5044">
        <v>59.837053571428562</v>
      </c>
      <c r="X5044">
        <v>163.83900373502422</v>
      </c>
      <c r="Y5044">
        <v>151.55599552572704</v>
      </c>
      <c r="Z5044">
        <v>151.21770089285724</v>
      </c>
      <c r="AA5044">
        <v>27.747318303978819</v>
      </c>
      <c r="AB5044">
        <v>3.6367128844978991</v>
      </c>
      <c r="AC5044">
        <v>-31.329818260088341</v>
      </c>
      <c r="AD5044">
        <v>6</v>
      </c>
      <c r="AE5044">
        <v>0</v>
      </c>
      <c r="AF5044">
        <v>0</v>
      </c>
      <c r="AG5044">
        <v>0</v>
      </c>
      <c r="AH5044">
        <v>61</v>
      </c>
      <c r="AI5044">
        <v>1</v>
      </c>
      <c r="AJ5044">
        <v>12</v>
      </c>
      <c r="AK5044">
        <v>1</v>
      </c>
      <c r="AL5044">
        <v>2</v>
      </c>
      <c r="AM5044">
        <v>1</v>
      </c>
    </row>
    <row r="5045" spans="1:39">
      <c r="A5045">
        <v>16</v>
      </c>
      <c r="B5045">
        <v>479</v>
      </c>
      <c r="C5045">
        <v>2021</v>
      </c>
      <c r="D5045">
        <v>11</v>
      </c>
      <c r="E5045">
        <v>99</v>
      </c>
      <c r="F5045">
        <v>171</v>
      </c>
      <c r="G5045">
        <v>99</v>
      </c>
      <c r="H5045">
        <v>99</v>
      </c>
      <c r="I5045">
        <v>99</v>
      </c>
      <c r="J5045">
        <v>111</v>
      </c>
      <c r="M5045">
        <v>99</v>
      </c>
      <c r="N5045">
        <v>99</v>
      </c>
      <c r="O5045">
        <v>99</v>
      </c>
      <c r="P5045">
        <v>99</v>
      </c>
      <c r="Q5045">
        <v>72</v>
      </c>
      <c r="R5045">
        <v>617</v>
      </c>
      <c r="S5045">
        <v>617</v>
      </c>
      <c r="T5045">
        <v>20.176586003924129</v>
      </c>
      <c r="U5045">
        <v>20.656013531959054</v>
      </c>
      <c r="V5045">
        <v>14.233387358184764</v>
      </c>
      <c r="W5045">
        <v>57.659643435980563</v>
      </c>
      <c r="X5045">
        <v>172.64323755774879</v>
      </c>
      <c r="Y5045">
        <v>159.34970826580224</v>
      </c>
      <c r="Z5045">
        <v>159.34970826580224</v>
      </c>
      <c r="AA5045">
        <v>29.986878025623884</v>
      </c>
      <c r="AB5045">
        <v>5.4618946851760919</v>
      </c>
      <c r="AC5045">
        <v>-47.421016283891909</v>
      </c>
      <c r="AD5045">
        <v>21</v>
      </c>
      <c r="AE5045">
        <v>0</v>
      </c>
      <c r="AF5045">
        <v>0</v>
      </c>
      <c r="AG5045">
        <v>3</v>
      </c>
      <c r="AH5045">
        <v>66</v>
      </c>
      <c r="AI5045">
        <v>3</v>
      </c>
      <c r="AJ5045">
        <v>23</v>
      </c>
      <c r="AK5045">
        <v>1</v>
      </c>
      <c r="AL5045">
        <v>0</v>
      </c>
      <c r="AM5045">
        <v>2</v>
      </c>
    </row>
    <row r="5046" spans="1:39">
      <c r="A5046">
        <v>16</v>
      </c>
      <c r="B5046">
        <v>480</v>
      </c>
      <c r="C5046">
        <v>2021</v>
      </c>
      <c r="D5046">
        <v>12</v>
      </c>
      <c r="E5046">
        <v>99</v>
      </c>
      <c r="F5046">
        <v>171</v>
      </c>
      <c r="G5046">
        <v>99</v>
      </c>
      <c r="H5046">
        <v>99</v>
      </c>
      <c r="I5046">
        <v>99</v>
      </c>
      <c r="J5046">
        <v>111</v>
      </c>
      <c r="M5046">
        <v>99</v>
      </c>
      <c r="N5046">
        <v>99</v>
      </c>
      <c r="O5046">
        <v>99</v>
      </c>
      <c r="P5046">
        <v>99</v>
      </c>
      <c r="Q5046">
        <v>52</v>
      </c>
      <c r="R5046">
        <v>517</v>
      </c>
      <c r="S5046">
        <v>517</v>
      </c>
      <c r="T5046">
        <v>22.635726795096321</v>
      </c>
      <c r="U5046">
        <v>22.515104383247344</v>
      </c>
      <c r="V5046">
        <v>14.603481624758221</v>
      </c>
      <c r="W5046">
        <v>58.061895551257237</v>
      </c>
      <c r="X5046">
        <v>167.2129398919929</v>
      </c>
      <c r="Y5046">
        <v>154.33754352030957</v>
      </c>
      <c r="Z5046">
        <v>154.33754352030957</v>
      </c>
      <c r="AA5046">
        <v>27.955200198596486</v>
      </c>
      <c r="AB5046">
        <v>4.5599423420885321</v>
      </c>
      <c r="AC5046">
        <v>-30.319461587961239</v>
      </c>
      <c r="AD5046">
        <v>16</v>
      </c>
      <c r="AE5046">
        <v>0</v>
      </c>
      <c r="AF5046">
        <v>0</v>
      </c>
      <c r="AG5046">
        <v>1</v>
      </c>
      <c r="AH5046">
        <v>58</v>
      </c>
      <c r="AI5046">
        <v>6</v>
      </c>
      <c r="AJ5046">
        <v>8</v>
      </c>
      <c r="AK5046">
        <v>0</v>
      </c>
      <c r="AL5046">
        <v>7</v>
      </c>
      <c r="AM5046">
        <v>1</v>
      </c>
    </row>
    <row r="5047" spans="1:39">
      <c r="A5047">
        <v>16</v>
      </c>
      <c r="B5047">
        <v>481</v>
      </c>
      <c r="C5047">
        <v>2021</v>
      </c>
      <c r="D5047">
        <v>1</v>
      </c>
      <c r="E5047">
        <v>99</v>
      </c>
      <c r="F5047">
        <v>171</v>
      </c>
      <c r="G5047">
        <v>99</v>
      </c>
      <c r="H5047">
        <v>99</v>
      </c>
      <c r="I5047">
        <v>99</v>
      </c>
      <c r="J5047">
        <v>113</v>
      </c>
      <c r="M5047">
        <v>99</v>
      </c>
      <c r="N5047">
        <v>99</v>
      </c>
      <c r="O5047">
        <v>99</v>
      </c>
      <c r="P5047">
        <v>99</v>
      </c>
      <c r="R5047">
        <v>0</v>
      </c>
    </row>
    <row r="5048" spans="1:39">
      <c r="A5048">
        <v>16</v>
      </c>
      <c r="B5048">
        <v>482</v>
      </c>
      <c r="C5048">
        <v>2021</v>
      </c>
      <c r="D5048">
        <v>2</v>
      </c>
      <c r="E5048">
        <v>99</v>
      </c>
      <c r="F5048">
        <v>171</v>
      </c>
      <c r="G5048">
        <v>99</v>
      </c>
      <c r="H5048">
        <v>99</v>
      </c>
      <c r="I5048">
        <v>99</v>
      </c>
      <c r="J5048">
        <v>113</v>
      </c>
      <c r="M5048">
        <v>99</v>
      </c>
      <c r="N5048">
        <v>99</v>
      </c>
      <c r="O5048">
        <v>99</v>
      </c>
      <c r="P5048">
        <v>99</v>
      </c>
      <c r="R5048">
        <v>0</v>
      </c>
    </row>
    <row r="5049" spans="1:39">
      <c r="A5049">
        <v>16</v>
      </c>
      <c r="B5049">
        <v>483</v>
      </c>
      <c r="C5049">
        <v>2021</v>
      </c>
      <c r="D5049">
        <v>3</v>
      </c>
      <c r="E5049">
        <v>99</v>
      </c>
      <c r="F5049">
        <v>171</v>
      </c>
      <c r="G5049">
        <v>99</v>
      </c>
      <c r="H5049">
        <v>99</v>
      </c>
      <c r="I5049">
        <v>99</v>
      </c>
      <c r="J5049">
        <v>113</v>
      </c>
      <c r="M5049">
        <v>99</v>
      </c>
      <c r="N5049">
        <v>99</v>
      </c>
      <c r="O5049">
        <v>99</v>
      </c>
      <c r="P5049">
        <v>99</v>
      </c>
      <c r="R5049">
        <v>0</v>
      </c>
    </row>
    <row r="5050" spans="1:39">
      <c r="A5050">
        <v>16</v>
      </c>
      <c r="B5050">
        <v>484</v>
      </c>
      <c r="C5050">
        <v>2021</v>
      </c>
      <c r="D5050">
        <v>4</v>
      </c>
      <c r="E5050">
        <v>99</v>
      </c>
      <c r="F5050">
        <v>171</v>
      </c>
      <c r="G5050">
        <v>99</v>
      </c>
      <c r="H5050">
        <v>99</v>
      </c>
      <c r="I5050">
        <v>99</v>
      </c>
      <c r="J5050">
        <v>113</v>
      </c>
      <c r="M5050">
        <v>99</v>
      </c>
      <c r="N5050">
        <v>99</v>
      </c>
      <c r="O5050">
        <v>99</v>
      </c>
      <c r="P5050">
        <v>99</v>
      </c>
      <c r="R5050">
        <v>0</v>
      </c>
    </row>
    <row r="5051" spans="1:39">
      <c r="A5051">
        <v>16</v>
      </c>
      <c r="B5051">
        <v>485</v>
      </c>
      <c r="C5051">
        <v>2021</v>
      </c>
      <c r="D5051">
        <v>5</v>
      </c>
      <c r="E5051">
        <v>99</v>
      </c>
      <c r="F5051">
        <v>171</v>
      </c>
      <c r="G5051">
        <v>99</v>
      </c>
      <c r="H5051">
        <v>99</v>
      </c>
      <c r="I5051">
        <v>99</v>
      </c>
      <c r="J5051">
        <v>113</v>
      </c>
      <c r="M5051">
        <v>99</v>
      </c>
      <c r="N5051">
        <v>99</v>
      </c>
      <c r="O5051">
        <v>99</v>
      </c>
      <c r="P5051">
        <v>99</v>
      </c>
      <c r="R5051">
        <v>0</v>
      </c>
    </row>
    <row r="5052" spans="1:39">
      <c r="A5052">
        <v>16</v>
      </c>
      <c r="B5052">
        <v>486</v>
      </c>
      <c r="C5052">
        <v>2021</v>
      </c>
      <c r="D5052">
        <v>6</v>
      </c>
      <c r="E5052">
        <v>99</v>
      </c>
      <c r="F5052">
        <v>171</v>
      </c>
      <c r="G5052">
        <v>99</v>
      </c>
      <c r="H5052">
        <v>99</v>
      </c>
      <c r="I5052">
        <v>99</v>
      </c>
      <c r="J5052">
        <v>113</v>
      </c>
      <c r="M5052">
        <v>99</v>
      </c>
      <c r="N5052">
        <v>99</v>
      </c>
      <c r="O5052">
        <v>99</v>
      </c>
      <c r="P5052">
        <v>99</v>
      </c>
      <c r="R5052">
        <v>0</v>
      </c>
    </row>
    <row r="5053" spans="1:39">
      <c r="A5053">
        <v>16</v>
      </c>
      <c r="B5053">
        <v>487</v>
      </c>
      <c r="C5053">
        <v>2021</v>
      </c>
      <c r="D5053">
        <v>7</v>
      </c>
      <c r="E5053">
        <v>99</v>
      </c>
      <c r="F5053">
        <v>171</v>
      </c>
      <c r="G5053">
        <v>99</v>
      </c>
      <c r="H5053">
        <v>99</v>
      </c>
      <c r="I5053">
        <v>99</v>
      </c>
      <c r="J5053">
        <v>113</v>
      </c>
      <c r="M5053">
        <v>99</v>
      </c>
      <c r="N5053">
        <v>99</v>
      </c>
      <c r="O5053">
        <v>99</v>
      </c>
      <c r="P5053">
        <v>99</v>
      </c>
      <c r="R5053">
        <v>0</v>
      </c>
    </row>
    <row r="5054" spans="1:39">
      <c r="A5054">
        <v>16</v>
      </c>
      <c r="B5054">
        <v>488</v>
      </c>
      <c r="C5054">
        <v>2021</v>
      </c>
      <c r="D5054">
        <v>8</v>
      </c>
      <c r="E5054">
        <v>99</v>
      </c>
      <c r="F5054">
        <v>171</v>
      </c>
      <c r="G5054">
        <v>99</v>
      </c>
      <c r="H5054">
        <v>99</v>
      </c>
      <c r="I5054">
        <v>99</v>
      </c>
      <c r="J5054">
        <v>113</v>
      </c>
      <c r="M5054">
        <v>99</v>
      </c>
      <c r="N5054">
        <v>99</v>
      </c>
      <c r="O5054">
        <v>99</v>
      </c>
      <c r="P5054">
        <v>99</v>
      </c>
      <c r="R5054">
        <v>0</v>
      </c>
    </row>
    <row r="5055" spans="1:39">
      <c r="A5055">
        <v>16</v>
      </c>
      <c r="B5055">
        <v>489</v>
      </c>
      <c r="C5055">
        <v>2021</v>
      </c>
      <c r="D5055">
        <v>9</v>
      </c>
      <c r="E5055">
        <v>99</v>
      </c>
      <c r="F5055">
        <v>171</v>
      </c>
      <c r="G5055">
        <v>99</v>
      </c>
      <c r="H5055">
        <v>99</v>
      </c>
      <c r="I5055">
        <v>99</v>
      </c>
      <c r="J5055">
        <v>113</v>
      </c>
      <c r="M5055">
        <v>99</v>
      </c>
      <c r="N5055">
        <v>99</v>
      </c>
      <c r="O5055">
        <v>99</v>
      </c>
      <c r="P5055">
        <v>99</v>
      </c>
      <c r="R5055">
        <v>0</v>
      </c>
    </row>
    <row r="5056" spans="1:39">
      <c r="A5056">
        <v>16</v>
      </c>
      <c r="B5056">
        <v>490</v>
      </c>
      <c r="C5056">
        <v>2021</v>
      </c>
      <c r="D5056">
        <v>10</v>
      </c>
      <c r="E5056">
        <v>99</v>
      </c>
      <c r="F5056">
        <v>171</v>
      </c>
      <c r="G5056">
        <v>99</v>
      </c>
      <c r="H5056">
        <v>99</v>
      </c>
      <c r="I5056">
        <v>99</v>
      </c>
      <c r="J5056">
        <v>113</v>
      </c>
      <c r="M5056">
        <v>99</v>
      </c>
      <c r="N5056">
        <v>99</v>
      </c>
      <c r="O5056">
        <v>99</v>
      </c>
      <c r="P5056">
        <v>99</v>
      </c>
      <c r="R5056">
        <v>0</v>
      </c>
    </row>
    <row r="5057" spans="1:39">
      <c r="A5057">
        <v>16</v>
      </c>
      <c r="B5057">
        <v>491</v>
      </c>
      <c r="C5057">
        <v>2021</v>
      </c>
      <c r="D5057">
        <v>11</v>
      </c>
      <c r="E5057">
        <v>99</v>
      </c>
      <c r="F5057">
        <v>171</v>
      </c>
      <c r="G5057">
        <v>99</v>
      </c>
      <c r="H5057">
        <v>99</v>
      </c>
      <c r="I5057">
        <v>99</v>
      </c>
      <c r="J5057">
        <v>113</v>
      </c>
      <c r="M5057">
        <v>99</v>
      </c>
      <c r="N5057">
        <v>99</v>
      </c>
      <c r="O5057">
        <v>99</v>
      </c>
      <c r="P5057">
        <v>99</v>
      </c>
      <c r="R5057">
        <v>0</v>
      </c>
    </row>
    <row r="5058" spans="1:39">
      <c r="A5058">
        <v>16</v>
      </c>
      <c r="B5058">
        <v>492</v>
      </c>
      <c r="C5058">
        <v>2021</v>
      </c>
      <c r="D5058">
        <v>12</v>
      </c>
      <c r="E5058">
        <v>99</v>
      </c>
      <c r="F5058">
        <v>171</v>
      </c>
      <c r="G5058">
        <v>99</v>
      </c>
      <c r="H5058">
        <v>99</v>
      </c>
      <c r="I5058">
        <v>99</v>
      </c>
      <c r="J5058">
        <v>113</v>
      </c>
      <c r="M5058">
        <v>99</v>
      </c>
      <c r="N5058">
        <v>99</v>
      </c>
      <c r="O5058">
        <v>99</v>
      </c>
      <c r="P5058">
        <v>99</v>
      </c>
      <c r="R5058">
        <v>0</v>
      </c>
    </row>
    <row r="5059" spans="1:39">
      <c r="A5059">
        <v>16</v>
      </c>
      <c r="B5059">
        <v>493</v>
      </c>
      <c r="C5059">
        <v>2021</v>
      </c>
      <c r="D5059">
        <v>1</v>
      </c>
      <c r="E5059">
        <v>99</v>
      </c>
      <c r="F5059">
        <v>171</v>
      </c>
      <c r="G5059">
        <v>99</v>
      </c>
      <c r="H5059">
        <v>99</v>
      </c>
      <c r="I5059">
        <v>99</v>
      </c>
      <c r="J5059">
        <v>116</v>
      </c>
      <c r="M5059">
        <v>99</v>
      </c>
      <c r="N5059">
        <v>99</v>
      </c>
      <c r="O5059">
        <v>99</v>
      </c>
      <c r="P5059">
        <v>99</v>
      </c>
      <c r="Q5059">
        <v>15</v>
      </c>
      <c r="R5059">
        <v>129</v>
      </c>
      <c r="S5059">
        <v>129</v>
      </c>
      <c r="T5059">
        <v>4.9653579676674386</v>
      </c>
      <c r="U5059">
        <v>4.982886431219022</v>
      </c>
      <c r="V5059">
        <v>14.95348837209302</v>
      </c>
      <c r="W5059">
        <v>58.937984496124017</v>
      </c>
      <c r="X5059">
        <v>167.74185962525303</v>
      </c>
      <c r="Y5059">
        <v>154.82573643410845</v>
      </c>
      <c r="Z5059">
        <v>154.82573643410845</v>
      </c>
      <c r="AA5059">
        <v>29.425289807776618</v>
      </c>
      <c r="AB5059">
        <v>4.1516820873952156</v>
      </c>
      <c r="AC5059">
        <v>-48.774413314722544</v>
      </c>
      <c r="AD5059">
        <v>2</v>
      </c>
      <c r="AE5059">
        <v>0</v>
      </c>
      <c r="AF5059">
        <v>0</v>
      </c>
      <c r="AG5059">
        <v>0</v>
      </c>
      <c r="AH5059">
        <v>11</v>
      </c>
      <c r="AI5059">
        <v>1</v>
      </c>
      <c r="AJ5059">
        <v>0</v>
      </c>
      <c r="AK5059">
        <v>0</v>
      </c>
      <c r="AL5059">
        <v>0</v>
      </c>
      <c r="AM5059">
        <v>0</v>
      </c>
    </row>
    <row r="5060" spans="1:39">
      <c r="A5060">
        <v>16</v>
      </c>
      <c r="B5060">
        <v>494</v>
      </c>
      <c r="C5060">
        <v>2021</v>
      </c>
      <c r="D5060">
        <v>2</v>
      </c>
      <c r="E5060">
        <v>99</v>
      </c>
      <c r="F5060">
        <v>171</v>
      </c>
      <c r="G5060">
        <v>99</v>
      </c>
      <c r="H5060">
        <v>99</v>
      </c>
      <c r="I5060">
        <v>99</v>
      </c>
      <c r="J5060">
        <v>116</v>
      </c>
      <c r="M5060">
        <v>99</v>
      </c>
      <c r="N5060">
        <v>99</v>
      </c>
      <c r="O5060">
        <v>99</v>
      </c>
      <c r="P5060">
        <v>99</v>
      </c>
      <c r="Q5060">
        <v>10</v>
      </c>
      <c r="R5060">
        <v>97</v>
      </c>
      <c r="S5060">
        <v>97</v>
      </c>
      <c r="T5060">
        <v>4.2210617928633596</v>
      </c>
      <c r="U5060">
        <v>4.0162736648070592</v>
      </c>
      <c r="V5060">
        <v>15.670103092783505</v>
      </c>
      <c r="W5060">
        <v>60.288659793814439</v>
      </c>
      <c r="X5060">
        <v>158.24641744200329</v>
      </c>
      <c r="Y5060">
        <v>146.06144329896912</v>
      </c>
      <c r="Z5060">
        <v>146.06144329896912</v>
      </c>
      <c r="AA5060">
        <v>25.633066836464327</v>
      </c>
      <c r="AB5060">
        <v>4.3434006413964124</v>
      </c>
      <c r="AC5060">
        <v>-50.755208637540733</v>
      </c>
      <c r="AD5060">
        <v>1</v>
      </c>
      <c r="AE5060">
        <v>0</v>
      </c>
      <c r="AF5060">
        <v>0</v>
      </c>
      <c r="AG5060">
        <v>0</v>
      </c>
      <c r="AH5060">
        <v>3</v>
      </c>
      <c r="AI5060">
        <v>3</v>
      </c>
      <c r="AJ5060">
        <v>0</v>
      </c>
      <c r="AK5060">
        <v>0</v>
      </c>
      <c r="AL5060">
        <v>1</v>
      </c>
      <c r="AM5060">
        <v>0</v>
      </c>
    </row>
    <row r="5061" spans="1:39">
      <c r="A5061">
        <v>16</v>
      </c>
      <c r="B5061">
        <v>495</v>
      </c>
      <c r="C5061">
        <v>2021</v>
      </c>
      <c r="D5061">
        <v>3</v>
      </c>
      <c r="E5061">
        <v>99</v>
      </c>
      <c r="F5061">
        <v>171</v>
      </c>
      <c r="G5061">
        <v>99</v>
      </c>
      <c r="H5061">
        <v>99</v>
      </c>
      <c r="I5061">
        <v>99</v>
      </c>
      <c r="J5061">
        <v>116</v>
      </c>
      <c r="M5061">
        <v>99</v>
      </c>
      <c r="N5061">
        <v>99</v>
      </c>
      <c r="O5061">
        <v>99</v>
      </c>
      <c r="P5061">
        <v>99</v>
      </c>
      <c r="Q5061">
        <v>17</v>
      </c>
      <c r="R5061">
        <v>136</v>
      </c>
      <c r="S5061">
        <v>136</v>
      </c>
      <c r="T5061">
        <v>4.8606147248034306</v>
      </c>
      <c r="U5061">
        <v>4.6004430611279377</v>
      </c>
      <c r="V5061">
        <v>15.5</v>
      </c>
      <c r="W5061">
        <v>59.897058823529406</v>
      </c>
      <c r="X5061">
        <v>158.6282741699064</v>
      </c>
      <c r="Y5061">
        <v>146.41389705882352</v>
      </c>
      <c r="Z5061">
        <v>146.41389705882352</v>
      </c>
      <c r="AA5061">
        <v>25.254993454201809</v>
      </c>
      <c r="AB5061">
        <v>3.757892501837063</v>
      </c>
      <c r="AC5061">
        <v>-39.179861797604758</v>
      </c>
      <c r="AD5061">
        <v>6</v>
      </c>
      <c r="AE5061">
        <v>0</v>
      </c>
      <c r="AF5061">
        <v>0</v>
      </c>
      <c r="AG5061">
        <v>0</v>
      </c>
      <c r="AH5061">
        <v>13</v>
      </c>
      <c r="AI5061">
        <v>1</v>
      </c>
      <c r="AJ5061">
        <v>1</v>
      </c>
      <c r="AK5061">
        <v>1</v>
      </c>
      <c r="AL5061">
        <v>5</v>
      </c>
      <c r="AM5061">
        <v>0</v>
      </c>
    </row>
    <row r="5062" spans="1:39">
      <c r="A5062">
        <v>16</v>
      </c>
      <c r="B5062">
        <v>496</v>
      </c>
      <c r="C5062">
        <v>2021</v>
      </c>
      <c r="D5062">
        <v>4</v>
      </c>
      <c r="E5062">
        <v>99</v>
      </c>
      <c r="F5062">
        <v>171</v>
      </c>
      <c r="G5062">
        <v>99</v>
      </c>
      <c r="H5062">
        <v>99</v>
      </c>
      <c r="I5062">
        <v>99</v>
      </c>
      <c r="J5062">
        <v>116</v>
      </c>
      <c r="M5062">
        <v>99</v>
      </c>
      <c r="N5062">
        <v>99</v>
      </c>
      <c r="O5062">
        <v>99</v>
      </c>
      <c r="P5062">
        <v>99</v>
      </c>
      <c r="Q5062">
        <v>14</v>
      </c>
      <c r="R5062">
        <v>187</v>
      </c>
      <c r="S5062">
        <v>187</v>
      </c>
      <c r="T5062">
        <v>6.7314614830813522</v>
      </c>
      <c r="U5062">
        <v>6.4858299620115218</v>
      </c>
      <c r="V5062">
        <v>15.780748663101605</v>
      </c>
      <c r="W5062">
        <v>60.294117647058819</v>
      </c>
      <c r="X5062">
        <v>158.38668373879642</v>
      </c>
      <c r="Y5062">
        <v>146.19090909090909</v>
      </c>
      <c r="Z5062">
        <v>146.19090909090909</v>
      </c>
      <c r="AA5062">
        <v>27.006430324141139</v>
      </c>
      <c r="AB5062">
        <v>3.4149901773346953</v>
      </c>
      <c r="AC5062">
        <v>-40.749277118305059</v>
      </c>
      <c r="AD5062">
        <v>11</v>
      </c>
      <c r="AE5062">
        <v>0</v>
      </c>
      <c r="AF5062">
        <v>0</v>
      </c>
      <c r="AG5062">
        <v>3</v>
      </c>
      <c r="AH5062">
        <v>9</v>
      </c>
      <c r="AI5062">
        <v>1</v>
      </c>
      <c r="AJ5062">
        <v>2</v>
      </c>
      <c r="AK5062">
        <v>0</v>
      </c>
      <c r="AL5062">
        <v>0</v>
      </c>
      <c r="AM5062">
        <v>0</v>
      </c>
    </row>
    <row r="5063" spans="1:39">
      <c r="A5063">
        <v>16</v>
      </c>
      <c r="B5063">
        <v>497</v>
      </c>
      <c r="C5063">
        <v>2021</v>
      </c>
      <c r="D5063">
        <v>5</v>
      </c>
      <c r="E5063">
        <v>99</v>
      </c>
      <c r="F5063">
        <v>171</v>
      </c>
      <c r="G5063">
        <v>99</v>
      </c>
      <c r="H5063">
        <v>99</v>
      </c>
      <c r="I5063">
        <v>99</v>
      </c>
      <c r="J5063">
        <v>116</v>
      </c>
      <c r="M5063">
        <v>99</v>
      </c>
      <c r="N5063">
        <v>99</v>
      </c>
      <c r="O5063">
        <v>99</v>
      </c>
      <c r="P5063">
        <v>99</v>
      </c>
      <c r="Q5063">
        <v>12</v>
      </c>
      <c r="R5063">
        <v>156</v>
      </c>
      <c r="S5063">
        <v>156</v>
      </c>
      <c r="T5063">
        <v>6.8935041979673004</v>
      </c>
      <c r="U5063">
        <v>6.5788300974810703</v>
      </c>
      <c r="V5063">
        <v>15.69230769230769</v>
      </c>
      <c r="W5063">
        <v>59.865384615384599</v>
      </c>
      <c r="X5063">
        <v>157.12628830180293</v>
      </c>
      <c r="Y5063">
        <v>145.02756410256404</v>
      </c>
      <c r="Z5063">
        <v>145.02756410256404</v>
      </c>
      <c r="AA5063">
        <v>25.031366435032886</v>
      </c>
      <c r="AB5063">
        <v>2.9549752449428639</v>
      </c>
      <c r="AC5063">
        <v>-31.638136875707058</v>
      </c>
      <c r="AD5063">
        <v>4</v>
      </c>
      <c r="AE5063">
        <v>0</v>
      </c>
      <c r="AF5063">
        <v>0</v>
      </c>
      <c r="AG5063">
        <v>1</v>
      </c>
      <c r="AH5063">
        <v>19</v>
      </c>
      <c r="AI5063">
        <v>1</v>
      </c>
      <c r="AJ5063">
        <v>3</v>
      </c>
      <c r="AK5063">
        <v>1</v>
      </c>
      <c r="AL5063">
        <v>2</v>
      </c>
      <c r="AM5063">
        <v>0</v>
      </c>
    </row>
    <row r="5064" spans="1:39">
      <c r="A5064">
        <v>16</v>
      </c>
      <c r="B5064">
        <v>498</v>
      </c>
      <c r="C5064">
        <v>2021</v>
      </c>
      <c r="D5064">
        <v>6</v>
      </c>
      <c r="E5064">
        <v>99</v>
      </c>
      <c r="F5064">
        <v>171</v>
      </c>
      <c r="G5064">
        <v>99</v>
      </c>
      <c r="H5064">
        <v>99</v>
      </c>
      <c r="I5064">
        <v>99</v>
      </c>
      <c r="J5064">
        <v>116</v>
      </c>
      <c r="M5064">
        <v>99</v>
      </c>
      <c r="N5064">
        <v>99</v>
      </c>
      <c r="O5064">
        <v>99</v>
      </c>
      <c r="P5064">
        <v>99</v>
      </c>
      <c r="Q5064">
        <v>17</v>
      </c>
      <c r="R5064">
        <v>92</v>
      </c>
      <c r="S5064">
        <v>92</v>
      </c>
      <c r="T5064">
        <v>3.1955540118096564</v>
      </c>
      <c r="U5064">
        <v>3.2795311870951736</v>
      </c>
      <c r="V5064">
        <v>14.978260869565217</v>
      </c>
      <c r="W5064">
        <v>59.010869565217391</v>
      </c>
      <c r="X5064">
        <v>169.9990578925055</v>
      </c>
      <c r="Y5064">
        <v>156.90913043478255</v>
      </c>
      <c r="Z5064">
        <v>156.90913043478255</v>
      </c>
      <c r="AA5064">
        <v>29.670830268280294</v>
      </c>
      <c r="AB5064">
        <v>3.1981467636926122</v>
      </c>
      <c r="AC5064">
        <v>-14.236017687014964</v>
      </c>
      <c r="AD5064">
        <v>5</v>
      </c>
      <c r="AE5064">
        <v>0</v>
      </c>
      <c r="AF5064">
        <v>0</v>
      </c>
      <c r="AG5064">
        <v>0</v>
      </c>
      <c r="AH5064">
        <v>8</v>
      </c>
      <c r="AI5064">
        <v>0</v>
      </c>
      <c r="AJ5064">
        <v>0</v>
      </c>
      <c r="AK5064">
        <v>1</v>
      </c>
      <c r="AL5064">
        <v>4</v>
      </c>
      <c r="AM5064">
        <v>0</v>
      </c>
    </row>
    <row r="5065" spans="1:39">
      <c r="A5065">
        <v>16</v>
      </c>
      <c r="B5065">
        <v>499</v>
      </c>
      <c r="C5065">
        <v>2021</v>
      </c>
      <c r="D5065">
        <v>7</v>
      </c>
      <c r="E5065">
        <v>99</v>
      </c>
      <c r="F5065">
        <v>171</v>
      </c>
      <c r="G5065">
        <v>99</v>
      </c>
      <c r="H5065">
        <v>99</v>
      </c>
      <c r="I5065">
        <v>99</v>
      </c>
      <c r="J5065">
        <v>116</v>
      </c>
      <c r="M5065">
        <v>99</v>
      </c>
      <c r="N5065">
        <v>99</v>
      </c>
      <c r="O5065">
        <v>99</v>
      </c>
      <c r="P5065">
        <v>99</v>
      </c>
      <c r="Q5065">
        <v>4</v>
      </c>
      <c r="R5065">
        <v>78</v>
      </c>
      <c r="S5065">
        <v>78</v>
      </c>
      <c r="T5065">
        <v>2.7777777777777781</v>
      </c>
      <c r="U5065">
        <v>2.4646136753531702</v>
      </c>
      <c r="V5065">
        <v>15.961538461538458</v>
      </c>
      <c r="W5065">
        <v>61.102564102564095</v>
      </c>
      <c r="X5065">
        <v>148.08609050754237</v>
      </c>
      <c r="Y5065">
        <v>136.68346153846147</v>
      </c>
      <c r="Z5065">
        <v>136.68346153846147</v>
      </c>
      <c r="AA5065">
        <v>27.923926640847025</v>
      </c>
      <c r="AB5065">
        <v>3.6570611137196969</v>
      </c>
      <c r="AC5065">
        <v>-46.50091898657751</v>
      </c>
      <c r="AD5065">
        <v>1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2</v>
      </c>
      <c r="AL5065">
        <v>0</v>
      </c>
      <c r="AM5065">
        <v>0</v>
      </c>
    </row>
    <row r="5066" spans="1:39">
      <c r="A5066">
        <v>16</v>
      </c>
      <c r="B5066">
        <v>500</v>
      </c>
      <c r="C5066">
        <v>2021</v>
      </c>
      <c r="D5066">
        <v>8</v>
      </c>
      <c r="E5066">
        <v>99</v>
      </c>
      <c r="F5066">
        <v>171</v>
      </c>
      <c r="G5066">
        <v>99</v>
      </c>
      <c r="H5066">
        <v>99</v>
      </c>
      <c r="I5066">
        <v>99</v>
      </c>
      <c r="J5066">
        <v>116</v>
      </c>
      <c r="M5066">
        <v>99</v>
      </c>
      <c r="N5066">
        <v>99</v>
      </c>
      <c r="O5066">
        <v>99</v>
      </c>
      <c r="P5066">
        <v>99</v>
      </c>
      <c r="Q5066">
        <v>14</v>
      </c>
      <c r="R5066">
        <v>77</v>
      </c>
      <c r="S5066">
        <v>77</v>
      </c>
      <c r="T5066">
        <v>3.0998389694041868</v>
      </c>
      <c r="U5066">
        <v>3.0044293208498476</v>
      </c>
      <c r="V5066">
        <v>15.636363636363638</v>
      </c>
      <c r="W5066">
        <v>60.012987012987026</v>
      </c>
      <c r="X5066">
        <v>161.65510545792236</v>
      </c>
      <c r="Y5066">
        <v>149.20766233766241</v>
      </c>
      <c r="Z5066">
        <v>149.20766233766241</v>
      </c>
      <c r="AA5066">
        <v>28.780140334129776</v>
      </c>
      <c r="AB5066">
        <v>3.760676598745361</v>
      </c>
      <c r="AC5066">
        <v>-39.653553594267606</v>
      </c>
      <c r="AD5066">
        <v>2</v>
      </c>
      <c r="AE5066">
        <v>0</v>
      </c>
      <c r="AF5066">
        <v>0</v>
      </c>
      <c r="AG5066">
        <v>1</v>
      </c>
      <c r="AH5066">
        <v>1</v>
      </c>
      <c r="AI5066">
        <v>0</v>
      </c>
      <c r="AJ5066">
        <v>0</v>
      </c>
      <c r="AK5066">
        <v>0</v>
      </c>
      <c r="AL5066">
        <v>0</v>
      </c>
      <c r="AM5066">
        <v>0</v>
      </c>
    </row>
    <row r="5067" spans="1:39">
      <c r="A5067">
        <v>16</v>
      </c>
      <c r="B5067">
        <v>501</v>
      </c>
      <c r="C5067">
        <v>2021</v>
      </c>
      <c r="D5067">
        <v>9</v>
      </c>
      <c r="E5067">
        <v>99</v>
      </c>
      <c r="F5067">
        <v>171</v>
      </c>
      <c r="G5067">
        <v>99</v>
      </c>
      <c r="H5067">
        <v>99</v>
      </c>
      <c r="I5067">
        <v>99</v>
      </c>
      <c r="J5067">
        <v>116</v>
      </c>
      <c r="M5067">
        <v>99</v>
      </c>
      <c r="N5067">
        <v>99</v>
      </c>
      <c r="O5067">
        <v>99</v>
      </c>
      <c r="P5067">
        <v>99</v>
      </c>
      <c r="Q5067">
        <v>12</v>
      </c>
      <c r="R5067">
        <v>72</v>
      </c>
      <c r="S5067">
        <v>72</v>
      </c>
      <c r="T5067">
        <v>2.4716786817713694</v>
      </c>
      <c r="U5067">
        <v>2.3255014280642725</v>
      </c>
      <c r="V5067">
        <v>15.875</v>
      </c>
      <c r="W5067">
        <v>60.472222222222221</v>
      </c>
      <c r="X5067">
        <v>156.92277597207163</v>
      </c>
      <c r="Y5067">
        <v>144.83972222222221</v>
      </c>
      <c r="Z5067">
        <v>144.83972222222221</v>
      </c>
      <c r="AA5067">
        <v>29.83479735570787</v>
      </c>
      <c r="AB5067">
        <v>3.6475723365845942</v>
      </c>
      <c r="AC5067">
        <v>-24.919443349943361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</row>
    <row r="5068" spans="1:39">
      <c r="A5068">
        <v>16</v>
      </c>
      <c r="B5068">
        <v>502</v>
      </c>
      <c r="C5068">
        <v>2021</v>
      </c>
      <c r="D5068">
        <v>10</v>
      </c>
      <c r="E5068">
        <v>99</v>
      </c>
      <c r="F5068">
        <v>171</v>
      </c>
      <c r="G5068">
        <v>99</v>
      </c>
      <c r="H5068">
        <v>99</v>
      </c>
      <c r="I5068">
        <v>99</v>
      </c>
      <c r="J5068">
        <v>116</v>
      </c>
      <c r="M5068">
        <v>99</v>
      </c>
      <c r="N5068">
        <v>99</v>
      </c>
      <c r="O5068">
        <v>99</v>
      </c>
      <c r="P5068">
        <v>99</v>
      </c>
      <c r="Q5068">
        <v>12</v>
      </c>
      <c r="R5068">
        <v>157</v>
      </c>
      <c r="S5068">
        <v>157</v>
      </c>
      <c r="T5068">
        <v>5.8801498127340812</v>
      </c>
      <c r="U5068">
        <v>5.493108930702447</v>
      </c>
      <c r="V5068">
        <v>15.662420382165603</v>
      </c>
      <c r="W5068">
        <v>60.242038216560509</v>
      </c>
      <c r="X5068">
        <v>155.97318354024199</v>
      </c>
      <c r="Y5068">
        <v>143.96324840764331</v>
      </c>
      <c r="Z5068">
        <v>143.96324840764331</v>
      </c>
      <c r="AA5068">
        <v>28.861462618510984</v>
      </c>
      <c r="AB5068">
        <v>3.5769988379138997</v>
      </c>
      <c r="AC5068">
        <v>-36.103370411231047</v>
      </c>
      <c r="AD5068">
        <v>2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</row>
    <row r="5069" spans="1:39">
      <c r="A5069">
        <v>16</v>
      </c>
      <c r="B5069">
        <v>503</v>
      </c>
      <c r="C5069">
        <v>2021</v>
      </c>
      <c r="D5069">
        <v>11</v>
      </c>
      <c r="E5069">
        <v>99</v>
      </c>
      <c r="F5069">
        <v>171</v>
      </c>
      <c r="G5069">
        <v>99</v>
      </c>
      <c r="H5069">
        <v>99</v>
      </c>
      <c r="I5069">
        <v>99</v>
      </c>
      <c r="J5069">
        <v>116</v>
      </c>
      <c r="M5069">
        <v>99</v>
      </c>
      <c r="N5069">
        <v>99</v>
      </c>
      <c r="O5069">
        <v>99</v>
      </c>
      <c r="P5069">
        <v>99</v>
      </c>
      <c r="Q5069">
        <v>16</v>
      </c>
      <c r="R5069">
        <v>100</v>
      </c>
      <c r="S5069">
        <v>100</v>
      </c>
      <c r="T5069">
        <v>3.2701111837802497</v>
      </c>
      <c r="U5069">
        <v>3.1971043234594023</v>
      </c>
      <c r="V5069">
        <v>15.41</v>
      </c>
      <c r="W5069">
        <v>59.7</v>
      </c>
      <c r="X5069">
        <v>164.87128927410618</v>
      </c>
      <c r="Y5069">
        <v>152.17619999999999</v>
      </c>
      <c r="Z5069">
        <v>152.17619999999999</v>
      </c>
      <c r="AA5069">
        <v>27.599975680424141</v>
      </c>
      <c r="AB5069">
        <v>4.5967379738244807</v>
      </c>
      <c r="AC5069">
        <v>-53.698445000185117</v>
      </c>
      <c r="AD5069">
        <v>6</v>
      </c>
      <c r="AE5069">
        <v>0</v>
      </c>
      <c r="AF5069">
        <v>0</v>
      </c>
      <c r="AG5069">
        <v>1</v>
      </c>
      <c r="AH5069">
        <v>4</v>
      </c>
      <c r="AI5069">
        <v>0</v>
      </c>
      <c r="AJ5069">
        <v>3</v>
      </c>
      <c r="AK5069">
        <v>0</v>
      </c>
      <c r="AL5069">
        <v>0</v>
      </c>
      <c r="AM5069">
        <v>1</v>
      </c>
    </row>
    <row r="5070" spans="1:39">
      <c r="A5070">
        <v>16</v>
      </c>
      <c r="B5070">
        <v>504</v>
      </c>
      <c r="C5070">
        <v>2021</v>
      </c>
      <c r="D5070">
        <v>12</v>
      </c>
      <c r="E5070">
        <v>99</v>
      </c>
      <c r="F5070">
        <v>171</v>
      </c>
      <c r="G5070">
        <v>99</v>
      </c>
      <c r="H5070">
        <v>99</v>
      </c>
      <c r="I5070">
        <v>99</v>
      </c>
      <c r="J5070">
        <v>116</v>
      </c>
      <c r="M5070">
        <v>99</v>
      </c>
      <c r="N5070">
        <v>99</v>
      </c>
      <c r="O5070">
        <v>99</v>
      </c>
      <c r="P5070">
        <v>99</v>
      </c>
      <c r="Q5070">
        <v>11</v>
      </c>
      <c r="R5070">
        <v>79</v>
      </c>
      <c r="S5070">
        <v>79</v>
      </c>
      <c r="T5070">
        <v>3.458844133099825</v>
      </c>
      <c r="U5070">
        <v>3.4838791816385224</v>
      </c>
      <c r="V5070">
        <v>15.253164556962021</v>
      </c>
      <c r="W5070">
        <v>59.303797468354446</v>
      </c>
      <c r="X5070">
        <v>169.32553451184219</v>
      </c>
      <c r="Y5070">
        <v>156.28746835443044</v>
      </c>
      <c r="Z5070">
        <v>156.28746835443044</v>
      </c>
      <c r="AA5070">
        <v>23.905325950102391</v>
      </c>
      <c r="AB5070">
        <v>3.4138750037544696</v>
      </c>
      <c r="AC5070">
        <v>-40.339834602988049</v>
      </c>
      <c r="AD5070">
        <v>5</v>
      </c>
      <c r="AE5070">
        <v>0</v>
      </c>
      <c r="AF5070">
        <v>0</v>
      </c>
      <c r="AG5070">
        <v>1</v>
      </c>
      <c r="AH5070">
        <v>12</v>
      </c>
      <c r="AI5070">
        <v>0</v>
      </c>
      <c r="AJ5070">
        <v>2</v>
      </c>
      <c r="AK5070">
        <v>1</v>
      </c>
      <c r="AL5070">
        <v>4</v>
      </c>
      <c r="AM5070">
        <v>0</v>
      </c>
    </row>
    <row r="5071" spans="1:39">
      <c r="A5071">
        <v>16</v>
      </c>
      <c r="B5071">
        <v>505</v>
      </c>
      <c r="C5071">
        <v>2021</v>
      </c>
      <c r="D5071">
        <v>1</v>
      </c>
      <c r="E5071">
        <v>99</v>
      </c>
      <c r="F5071">
        <v>171</v>
      </c>
      <c r="G5071">
        <v>99</v>
      </c>
      <c r="H5071">
        <v>99</v>
      </c>
      <c r="I5071">
        <v>99</v>
      </c>
      <c r="J5071">
        <v>117</v>
      </c>
      <c r="M5071">
        <v>99</v>
      </c>
      <c r="N5071">
        <v>99</v>
      </c>
      <c r="O5071">
        <v>99</v>
      </c>
      <c r="P5071">
        <v>99</v>
      </c>
      <c r="Q5071">
        <v>42</v>
      </c>
      <c r="R5071">
        <v>245</v>
      </c>
      <c r="S5071">
        <v>245</v>
      </c>
      <c r="T5071">
        <v>9.4303310238645111</v>
      </c>
      <c r="U5071">
        <v>9.5774860829849064</v>
      </c>
      <c r="V5071">
        <v>14.465306122448981</v>
      </c>
      <c r="W5071">
        <v>57.82448979591836</v>
      </c>
      <c r="X5071">
        <v>169.76009905587372</v>
      </c>
      <c r="Y5071">
        <v>156.68857142857141</v>
      </c>
      <c r="Z5071">
        <v>156.68857142857141</v>
      </c>
      <c r="AA5071">
        <v>29.199906905079256</v>
      </c>
      <c r="AB5071">
        <v>4.89291577075383</v>
      </c>
      <c r="AC5071">
        <v>-44.538844192234301</v>
      </c>
      <c r="AD5071">
        <v>7</v>
      </c>
      <c r="AE5071">
        <v>0</v>
      </c>
      <c r="AF5071">
        <v>0</v>
      </c>
      <c r="AG5071">
        <v>1</v>
      </c>
      <c r="AH5071">
        <v>37</v>
      </c>
      <c r="AI5071">
        <v>3</v>
      </c>
      <c r="AJ5071">
        <v>4</v>
      </c>
      <c r="AK5071">
        <v>1</v>
      </c>
      <c r="AL5071">
        <v>0</v>
      </c>
      <c r="AM5071">
        <v>2</v>
      </c>
    </row>
    <row r="5072" spans="1:39">
      <c r="A5072">
        <v>16</v>
      </c>
      <c r="B5072">
        <v>506</v>
      </c>
      <c r="C5072">
        <v>2021</v>
      </c>
      <c r="D5072">
        <v>2</v>
      </c>
      <c r="E5072">
        <v>99</v>
      </c>
      <c r="F5072">
        <v>171</v>
      </c>
      <c r="G5072">
        <v>99</v>
      </c>
      <c r="H5072">
        <v>99</v>
      </c>
      <c r="I5072">
        <v>99</v>
      </c>
      <c r="J5072">
        <v>117</v>
      </c>
      <c r="M5072">
        <v>99</v>
      </c>
      <c r="N5072">
        <v>99</v>
      </c>
      <c r="O5072">
        <v>99</v>
      </c>
      <c r="P5072">
        <v>99</v>
      </c>
      <c r="Q5072">
        <v>47</v>
      </c>
      <c r="R5072">
        <v>432</v>
      </c>
      <c r="S5072">
        <v>432</v>
      </c>
      <c r="T5072">
        <v>18.798955613577029</v>
      </c>
      <c r="U5072">
        <v>18.674364584054143</v>
      </c>
      <c r="V5072">
        <v>14.576388888888889</v>
      </c>
      <c r="W5072">
        <v>58.055555555555557</v>
      </c>
      <c r="X5072">
        <v>165.21307331166497</v>
      </c>
      <c r="Y5072">
        <v>152.49166666666667</v>
      </c>
      <c r="Z5072">
        <v>152.49166666666667</v>
      </c>
      <c r="AA5072">
        <v>30.804227628928</v>
      </c>
      <c r="AB5072">
        <v>4.4050335966543948</v>
      </c>
      <c r="AC5072">
        <v>-54.49519828145116</v>
      </c>
      <c r="AD5072">
        <v>13</v>
      </c>
      <c r="AE5072">
        <v>0</v>
      </c>
      <c r="AF5072">
        <v>0</v>
      </c>
      <c r="AG5072">
        <v>1</v>
      </c>
      <c r="AH5072">
        <v>35</v>
      </c>
      <c r="AI5072">
        <v>16</v>
      </c>
      <c r="AJ5072">
        <v>9</v>
      </c>
      <c r="AK5072">
        <v>2</v>
      </c>
      <c r="AL5072">
        <v>1</v>
      </c>
      <c r="AM5072">
        <v>3</v>
      </c>
    </row>
    <row r="5073" spans="1:39">
      <c r="A5073">
        <v>16</v>
      </c>
      <c r="B5073">
        <v>507</v>
      </c>
      <c r="C5073">
        <v>2021</v>
      </c>
      <c r="D5073">
        <v>3</v>
      </c>
      <c r="E5073">
        <v>99</v>
      </c>
      <c r="F5073">
        <v>171</v>
      </c>
      <c r="G5073">
        <v>99</v>
      </c>
      <c r="H5073">
        <v>99</v>
      </c>
      <c r="I5073">
        <v>99</v>
      </c>
      <c r="J5073">
        <v>117</v>
      </c>
      <c r="M5073">
        <v>99</v>
      </c>
      <c r="N5073">
        <v>99</v>
      </c>
      <c r="O5073">
        <v>99</v>
      </c>
      <c r="P5073">
        <v>99</v>
      </c>
      <c r="Q5073">
        <v>47</v>
      </c>
      <c r="R5073">
        <v>357</v>
      </c>
      <c r="S5073">
        <v>357</v>
      </c>
      <c r="T5073">
        <v>12.759113652609004</v>
      </c>
      <c r="U5073">
        <v>13.327205351481261</v>
      </c>
      <c r="V5073">
        <v>14.193277310924371</v>
      </c>
      <c r="W5073">
        <v>57.45098039215685</v>
      </c>
      <c r="X5073">
        <v>175.06153057105837</v>
      </c>
      <c r="Y5073">
        <v>161.58179271708698</v>
      </c>
      <c r="Z5073">
        <v>161.58179271708698</v>
      </c>
      <c r="AA5073">
        <v>35.3012839552187</v>
      </c>
      <c r="AB5073">
        <v>5.792488170630838</v>
      </c>
      <c r="AC5073">
        <v>-69.143083402730511</v>
      </c>
      <c r="AD5073">
        <v>12</v>
      </c>
      <c r="AE5073">
        <v>0</v>
      </c>
      <c r="AF5073">
        <v>0</v>
      </c>
      <c r="AG5073">
        <v>2</v>
      </c>
      <c r="AH5073">
        <v>52</v>
      </c>
      <c r="AI5073">
        <v>10</v>
      </c>
      <c r="AJ5073">
        <v>5</v>
      </c>
      <c r="AK5073">
        <v>10</v>
      </c>
      <c r="AL5073">
        <v>3</v>
      </c>
      <c r="AM5073">
        <v>1</v>
      </c>
    </row>
    <row r="5074" spans="1:39">
      <c r="A5074">
        <v>16</v>
      </c>
      <c r="B5074">
        <v>508</v>
      </c>
      <c r="C5074">
        <v>2021</v>
      </c>
      <c r="D5074">
        <v>4</v>
      </c>
      <c r="E5074">
        <v>99</v>
      </c>
      <c r="F5074">
        <v>171</v>
      </c>
      <c r="G5074">
        <v>99</v>
      </c>
      <c r="H5074">
        <v>99</v>
      </c>
      <c r="I5074">
        <v>99</v>
      </c>
      <c r="J5074">
        <v>117</v>
      </c>
      <c r="M5074">
        <v>99</v>
      </c>
      <c r="N5074">
        <v>99</v>
      </c>
      <c r="O5074">
        <v>99</v>
      </c>
      <c r="P5074">
        <v>99</v>
      </c>
      <c r="Q5074">
        <v>47</v>
      </c>
      <c r="R5074">
        <v>472</v>
      </c>
      <c r="S5074">
        <v>472</v>
      </c>
      <c r="T5074">
        <v>16.990640748740098</v>
      </c>
      <c r="U5074">
        <v>16.851338177964763</v>
      </c>
      <c r="V5074">
        <v>14.718220338983055</v>
      </c>
      <c r="W5074">
        <v>58.453389830508478</v>
      </c>
      <c r="X5074">
        <v>163.0373505701746</v>
      </c>
      <c r="Y5074">
        <v>150.48347457627142</v>
      </c>
      <c r="Z5074">
        <v>150.48347457627142</v>
      </c>
      <c r="AA5074">
        <v>30.559680811766913</v>
      </c>
      <c r="AB5074">
        <v>5.1042053483242702</v>
      </c>
      <c r="AC5074">
        <v>-59.305130983896014</v>
      </c>
      <c r="AD5074">
        <v>10</v>
      </c>
      <c r="AE5074">
        <v>0</v>
      </c>
      <c r="AF5074">
        <v>0</v>
      </c>
      <c r="AG5074">
        <v>5</v>
      </c>
      <c r="AH5074">
        <v>51</v>
      </c>
      <c r="AI5074">
        <v>10</v>
      </c>
      <c r="AJ5074">
        <v>5</v>
      </c>
      <c r="AK5074">
        <v>5</v>
      </c>
      <c r="AL5074">
        <v>4</v>
      </c>
      <c r="AM5074">
        <v>2</v>
      </c>
    </row>
    <row r="5075" spans="1:39">
      <c r="A5075">
        <v>16</v>
      </c>
      <c r="B5075">
        <v>509</v>
      </c>
      <c r="C5075">
        <v>2021</v>
      </c>
      <c r="D5075">
        <v>5</v>
      </c>
      <c r="E5075">
        <v>99</v>
      </c>
      <c r="F5075">
        <v>171</v>
      </c>
      <c r="G5075">
        <v>99</v>
      </c>
      <c r="H5075">
        <v>99</v>
      </c>
      <c r="I5075">
        <v>99</v>
      </c>
      <c r="J5075">
        <v>117</v>
      </c>
      <c r="M5075">
        <v>99</v>
      </c>
      <c r="N5075">
        <v>99</v>
      </c>
      <c r="O5075">
        <v>99</v>
      </c>
      <c r="P5075">
        <v>99</v>
      </c>
      <c r="Q5075">
        <v>39</v>
      </c>
      <c r="R5075">
        <v>389</v>
      </c>
      <c r="S5075">
        <v>389</v>
      </c>
      <c r="T5075">
        <v>17.189571365444102</v>
      </c>
      <c r="U5075">
        <v>16.764831664410597</v>
      </c>
      <c r="V5075">
        <v>15.11825192802057</v>
      </c>
      <c r="W5075">
        <v>59.290488431876589</v>
      </c>
      <c r="X5075">
        <v>160.57368533924537</v>
      </c>
      <c r="Y5075">
        <v>148.20951156812325</v>
      </c>
      <c r="Z5075">
        <v>148.20951156812325</v>
      </c>
      <c r="AA5075">
        <v>28.958478155592971</v>
      </c>
      <c r="AB5075">
        <v>4.4248000571208221</v>
      </c>
      <c r="AC5075">
        <v>-57.515392325133682</v>
      </c>
      <c r="AD5075">
        <v>9</v>
      </c>
      <c r="AE5075">
        <v>0</v>
      </c>
      <c r="AF5075">
        <v>0</v>
      </c>
      <c r="AG5075">
        <v>0</v>
      </c>
      <c r="AH5075">
        <v>22</v>
      </c>
      <c r="AI5075">
        <v>10</v>
      </c>
      <c r="AJ5075">
        <v>6</v>
      </c>
      <c r="AK5075">
        <v>8</v>
      </c>
      <c r="AL5075">
        <v>4</v>
      </c>
      <c r="AM5075">
        <v>5</v>
      </c>
    </row>
    <row r="5076" spans="1:39">
      <c r="A5076">
        <v>16</v>
      </c>
      <c r="B5076">
        <v>510</v>
      </c>
      <c r="C5076">
        <v>2021</v>
      </c>
      <c r="D5076">
        <v>6</v>
      </c>
      <c r="E5076">
        <v>99</v>
      </c>
      <c r="F5076">
        <v>171</v>
      </c>
      <c r="G5076">
        <v>99</v>
      </c>
      <c r="H5076">
        <v>99</v>
      </c>
      <c r="I5076">
        <v>99</v>
      </c>
      <c r="J5076">
        <v>117</v>
      </c>
      <c r="M5076">
        <v>99</v>
      </c>
      <c r="N5076">
        <v>99</v>
      </c>
      <c r="O5076">
        <v>99</v>
      </c>
      <c r="P5076">
        <v>99</v>
      </c>
      <c r="Q5076">
        <v>40</v>
      </c>
      <c r="R5076">
        <v>285</v>
      </c>
      <c r="S5076">
        <v>285</v>
      </c>
      <c r="T5076">
        <v>9.8992705800625256</v>
      </c>
      <c r="U5076">
        <v>9.8939989375562529</v>
      </c>
      <c r="V5076">
        <v>14.989473684210529</v>
      </c>
      <c r="W5076">
        <v>58.954385964912277</v>
      </c>
      <c r="X5076">
        <v>165.55777308927802</v>
      </c>
      <c r="Y5076">
        <v>152.80982456140353</v>
      </c>
      <c r="Z5076">
        <v>152.80982456140353</v>
      </c>
      <c r="AA5076">
        <v>32.5743744128768</v>
      </c>
      <c r="AB5076">
        <v>4.4297269400394841</v>
      </c>
      <c r="AC5076">
        <v>-60.595822383181208</v>
      </c>
      <c r="AD5076">
        <v>11</v>
      </c>
      <c r="AE5076">
        <v>0</v>
      </c>
      <c r="AF5076">
        <v>0</v>
      </c>
      <c r="AG5076">
        <v>1</v>
      </c>
      <c r="AH5076">
        <v>45</v>
      </c>
      <c r="AI5076">
        <v>7</v>
      </c>
      <c r="AJ5076">
        <v>6</v>
      </c>
      <c r="AK5076">
        <v>2</v>
      </c>
      <c r="AL5076">
        <v>6</v>
      </c>
      <c r="AM5076">
        <v>1</v>
      </c>
    </row>
    <row r="5077" spans="1:39">
      <c r="A5077">
        <v>16</v>
      </c>
      <c r="B5077">
        <v>511</v>
      </c>
      <c r="C5077">
        <v>2021</v>
      </c>
      <c r="D5077">
        <v>7</v>
      </c>
      <c r="E5077">
        <v>99</v>
      </c>
      <c r="F5077">
        <v>171</v>
      </c>
      <c r="G5077">
        <v>99</v>
      </c>
      <c r="H5077">
        <v>99</v>
      </c>
      <c r="I5077">
        <v>99</v>
      </c>
      <c r="J5077">
        <v>117</v>
      </c>
      <c r="M5077">
        <v>99</v>
      </c>
      <c r="N5077">
        <v>99</v>
      </c>
      <c r="O5077">
        <v>99</v>
      </c>
      <c r="P5077">
        <v>99</v>
      </c>
      <c r="Q5077">
        <v>46</v>
      </c>
      <c r="R5077">
        <v>442</v>
      </c>
      <c r="S5077">
        <v>442</v>
      </c>
      <c r="T5077">
        <v>15.740740740740742</v>
      </c>
      <c r="U5077">
        <v>15.399654118022928</v>
      </c>
      <c r="V5077">
        <v>15.00452488687783</v>
      </c>
      <c r="W5077">
        <v>59.076923076923087</v>
      </c>
      <c r="X5077">
        <v>163.28591108082543</v>
      </c>
      <c r="Y5077">
        <v>150.71289592760181</v>
      </c>
      <c r="Z5077">
        <v>150.71289592760181</v>
      </c>
      <c r="AA5077">
        <v>29.938453325801483</v>
      </c>
      <c r="AB5077">
        <v>4.690267340686856</v>
      </c>
      <c r="AC5077">
        <v>-48.94669436207321</v>
      </c>
      <c r="AD5077">
        <v>14</v>
      </c>
      <c r="AE5077">
        <v>1</v>
      </c>
      <c r="AF5077">
        <v>0</v>
      </c>
      <c r="AG5077">
        <v>1</v>
      </c>
      <c r="AH5077">
        <v>55</v>
      </c>
      <c r="AI5077">
        <v>3</v>
      </c>
      <c r="AJ5077">
        <v>6</v>
      </c>
      <c r="AK5077">
        <v>5</v>
      </c>
      <c r="AL5077">
        <v>0</v>
      </c>
      <c r="AM5077">
        <v>2</v>
      </c>
    </row>
    <row r="5078" spans="1:39">
      <c r="A5078">
        <v>16</v>
      </c>
      <c r="B5078">
        <v>512</v>
      </c>
      <c r="C5078">
        <v>2021</v>
      </c>
      <c r="D5078">
        <v>8</v>
      </c>
      <c r="E5078">
        <v>99</v>
      </c>
      <c r="F5078">
        <v>171</v>
      </c>
      <c r="G5078">
        <v>99</v>
      </c>
      <c r="H5078">
        <v>99</v>
      </c>
      <c r="I5078">
        <v>99</v>
      </c>
      <c r="J5078">
        <v>117</v>
      </c>
      <c r="M5078">
        <v>99</v>
      </c>
      <c r="N5078">
        <v>99</v>
      </c>
      <c r="O5078">
        <v>99</v>
      </c>
      <c r="P5078">
        <v>99</v>
      </c>
      <c r="Q5078">
        <v>44</v>
      </c>
      <c r="R5078">
        <v>363</v>
      </c>
      <c r="S5078">
        <v>363</v>
      </c>
      <c r="T5078">
        <v>14.613526570048315</v>
      </c>
      <c r="U5078">
        <v>15.169543946112796</v>
      </c>
      <c r="V5078">
        <v>14.801652892561981</v>
      </c>
      <c r="W5078">
        <v>58.578512396694194</v>
      </c>
      <c r="X5078">
        <v>173.13467582353627</v>
      </c>
      <c r="Y5078">
        <v>159.80330578512405</v>
      </c>
      <c r="Z5078">
        <v>159.80330578512405</v>
      </c>
      <c r="AA5078">
        <v>32.046377207136679</v>
      </c>
      <c r="AB5078">
        <v>4.9439036106100609</v>
      </c>
      <c r="AC5078">
        <v>-57.552017012534193</v>
      </c>
      <c r="AD5078">
        <v>13</v>
      </c>
      <c r="AE5078">
        <v>0</v>
      </c>
      <c r="AF5078">
        <v>0</v>
      </c>
      <c r="AG5078">
        <v>2</v>
      </c>
      <c r="AH5078">
        <v>48</v>
      </c>
      <c r="AI5078">
        <v>7</v>
      </c>
      <c r="AJ5078">
        <v>13</v>
      </c>
      <c r="AK5078">
        <v>4</v>
      </c>
      <c r="AL5078">
        <v>3</v>
      </c>
      <c r="AM5078">
        <v>2</v>
      </c>
    </row>
    <row r="5079" spans="1:39">
      <c r="A5079">
        <v>16</v>
      </c>
      <c r="B5079">
        <v>513</v>
      </c>
      <c r="C5079">
        <v>2021</v>
      </c>
      <c r="D5079">
        <v>9</v>
      </c>
      <c r="E5079">
        <v>99</v>
      </c>
      <c r="F5079">
        <v>171</v>
      </c>
      <c r="G5079">
        <v>99</v>
      </c>
      <c r="H5079">
        <v>99</v>
      </c>
      <c r="I5079">
        <v>99</v>
      </c>
      <c r="J5079">
        <v>117</v>
      </c>
      <c r="M5079">
        <v>99</v>
      </c>
      <c r="N5079">
        <v>99</v>
      </c>
      <c r="O5079">
        <v>99</v>
      </c>
      <c r="P5079">
        <v>99</v>
      </c>
      <c r="Q5079">
        <v>48</v>
      </c>
      <c r="R5079">
        <v>519</v>
      </c>
      <c r="S5079">
        <v>519</v>
      </c>
      <c r="T5079">
        <v>17.816683831101955</v>
      </c>
      <c r="U5079">
        <v>17.283613921352103</v>
      </c>
      <c r="V5079">
        <v>15.190751445086704</v>
      </c>
      <c r="W5079">
        <v>59.165703275529857</v>
      </c>
      <c r="X5079">
        <v>161.79647918636763</v>
      </c>
      <c r="Y5079">
        <v>149.33815028901734</v>
      </c>
      <c r="Z5079">
        <v>149.33815028901734</v>
      </c>
      <c r="AA5079">
        <v>28.781732747199062</v>
      </c>
      <c r="AB5079">
        <v>4.1706723369737491</v>
      </c>
      <c r="AC5079">
        <v>-46.993618945726638</v>
      </c>
      <c r="AD5079">
        <v>3</v>
      </c>
      <c r="AE5079">
        <v>0</v>
      </c>
      <c r="AF5079">
        <v>0</v>
      </c>
      <c r="AG5079">
        <v>2</v>
      </c>
      <c r="AH5079">
        <v>36</v>
      </c>
      <c r="AI5079">
        <v>7</v>
      </c>
      <c r="AJ5079">
        <v>5</v>
      </c>
      <c r="AK5079">
        <v>6</v>
      </c>
      <c r="AL5079">
        <v>3</v>
      </c>
      <c r="AM5079">
        <v>0</v>
      </c>
    </row>
    <row r="5080" spans="1:39">
      <c r="A5080">
        <v>16</v>
      </c>
      <c r="B5080">
        <v>514</v>
      </c>
      <c r="C5080">
        <v>2021</v>
      </c>
      <c r="D5080">
        <v>10</v>
      </c>
      <c r="E5080">
        <v>99</v>
      </c>
      <c r="F5080">
        <v>171</v>
      </c>
      <c r="G5080">
        <v>99</v>
      </c>
      <c r="H5080">
        <v>99</v>
      </c>
      <c r="I5080">
        <v>99</v>
      </c>
      <c r="J5080">
        <v>117</v>
      </c>
      <c r="M5080">
        <v>99</v>
      </c>
      <c r="N5080">
        <v>99</v>
      </c>
      <c r="O5080">
        <v>99</v>
      </c>
      <c r="P5080">
        <v>99</v>
      </c>
      <c r="Q5080">
        <v>44</v>
      </c>
      <c r="R5080">
        <v>379</v>
      </c>
      <c r="S5080">
        <v>379</v>
      </c>
      <c r="T5080">
        <v>14.194756554307119</v>
      </c>
      <c r="U5080">
        <v>14.352587850874464</v>
      </c>
      <c r="V5080">
        <v>14.609498680738788</v>
      </c>
      <c r="W5080">
        <v>58.110817941952497</v>
      </c>
      <c r="X5080">
        <v>168.81941129218981</v>
      </c>
      <c r="Y5080">
        <v>155.82031662269119</v>
      </c>
      <c r="Z5080">
        <v>155.82031662269119</v>
      </c>
      <c r="AA5080">
        <v>34.736900059696197</v>
      </c>
      <c r="AB5080">
        <v>5.2170174271252572</v>
      </c>
      <c r="AC5080">
        <v>-63.066004899962067</v>
      </c>
      <c r="AD5080">
        <v>7</v>
      </c>
      <c r="AE5080">
        <v>0</v>
      </c>
      <c r="AF5080">
        <v>0</v>
      </c>
      <c r="AG5080">
        <v>1</v>
      </c>
      <c r="AH5080">
        <v>28</v>
      </c>
      <c r="AI5080">
        <v>5</v>
      </c>
      <c r="AJ5080">
        <v>4</v>
      </c>
      <c r="AK5080">
        <v>2</v>
      </c>
      <c r="AL5080">
        <v>2</v>
      </c>
      <c r="AM5080">
        <v>3</v>
      </c>
    </row>
    <row r="5081" spans="1:39">
      <c r="A5081">
        <v>16</v>
      </c>
      <c r="B5081">
        <v>515</v>
      </c>
      <c r="C5081">
        <v>2021</v>
      </c>
      <c r="D5081">
        <v>11</v>
      </c>
      <c r="E5081">
        <v>99</v>
      </c>
      <c r="F5081">
        <v>171</v>
      </c>
      <c r="G5081">
        <v>99</v>
      </c>
      <c r="H5081">
        <v>99</v>
      </c>
      <c r="I5081">
        <v>99</v>
      </c>
      <c r="J5081">
        <v>117</v>
      </c>
      <c r="M5081">
        <v>99</v>
      </c>
      <c r="N5081">
        <v>99</v>
      </c>
      <c r="O5081">
        <v>99</v>
      </c>
      <c r="P5081">
        <v>99</v>
      </c>
      <c r="Q5081">
        <v>44</v>
      </c>
      <c r="R5081">
        <v>509</v>
      </c>
      <c r="S5081">
        <v>509</v>
      </c>
      <c r="T5081">
        <v>16.644865925441465</v>
      </c>
      <c r="U5081">
        <v>16.717609139887717</v>
      </c>
      <c r="V5081">
        <v>14.742632612966599</v>
      </c>
      <c r="W5081">
        <v>58.542239685658153</v>
      </c>
      <c r="X5081">
        <v>169.37316813074315</v>
      </c>
      <c r="Y5081">
        <v>156.33143418467597</v>
      </c>
      <c r="Z5081">
        <v>156.33143418467597</v>
      </c>
      <c r="AA5081">
        <v>29.346936230481621</v>
      </c>
      <c r="AB5081">
        <v>4.3632556307115085</v>
      </c>
      <c r="AC5081">
        <v>-49.870678617786098</v>
      </c>
      <c r="AD5081">
        <v>11</v>
      </c>
      <c r="AE5081">
        <v>0</v>
      </c>
      <c r="AF5081">
        <v>0</v>
      </c>
      <c r="AG5081">
        <v>0</v>
      </c>
      <c r="AH5081">
        <v>51</v>
      </c>
      <c r="AI5081">
        <v>30</v>
      </c>
      <c r="AJ5081">
        <v>11</v>
      </c>
      <c r="AK5081">
        <v>7</v>
      </c>
      <c r="AL5081">
        <v>6</v>
      </c>
      <c r="AM5081">
        <v>2</v>
      </c>
    </row>
    <row r="5082" spans="1:39">
      <c r="A5082">
        <v>16</v>
      </c>
      <c r="B5082">
        <v>516</v>
      </c>
      <c r="C5082">
        <v>2021</v>
      </c>
      <c r="D5082">
        <v>12</v>
      </c>
      <c r="E5082">
        <v>99</v>
      </c>
      <c r="F5082">
        <v>171</v>
      </c>
      <c r="G5082">
        <v>99</v>
      </c>
      <c r="H5082">
        <v>99</v>
      </c>
      <c r="I5082">
        <v>99</v>
      </c>
      <c r="J5082">
        <v>117</v>
      </c>
      <c r="M5082">
        <v>99</v>
      </c>
      <c r="N5082">
        <v>99</v>
      </c>
      <c r="O5082">
        <v>99</v>
      </c>
      <c r="P5082">
        <v>99</v>
      </c>
      <c r="Q5082">
        <v>41</v>
      </c>
      <c r="R5082">
        <v>469</v>
      </c>
      <c r="S5082">
        <v>469</v>
      </c>
      <c r="T5082">
        <v>20.534150612959721</v>
      </c>
      <c r="U5082">
        <v>20.427857049075701</v>
      </c>
      <c r="V5082">
        <v>14.68443496801706</v>
      </c>
      <c r="W5082">
        <v>58.39872068230278</v>
      </c>
      <c r="X5082">
        <v>167.23856341262277</v>
      </c>
      <c r="Y5082">
        <v>154.36119402985068</v>
      </c>
      <c r="Z5082">
        <v>154.36119402985068</v>
      </c>
      <c r="AA5082">
        <v>29.587772417211273</v>
      </c>
      <c r="AB5082">
        <v>4.4917453862552223</v>
      </c>
      <c r="AC5082">
        <v>-46.629287292158011</v>
      </c>
      <c r="AD5082">
        <v>7</v>
      </c>
      <c r="AE5082">
        <v>0</v>
      </c>
      <c r="AF5082">
        <v>0</v>
      </c>
      <c r="AG5082">
        <v>0</v>
      </c>
      <c r="AH5082">
        <v>53</v>
      </c>
      <c r="AI5082">
        <v>2</v>
      </c>
      <c r="AJ5082">
        <v>12</v>
      </c>
      <c r="AK5082">
        <v>1</v>
      </c>
      <c r="AL5082">
        <v>8</v>
      </c>
      <c r="AM5082">
        <v>1</v>
      </c>
    </row>
    <row r="5083" spans="1:39">
      <c r="A5083">
        <v>16</v>
      </c>
      <c r="B5083">
        <v>517</v>
      </c>
      <c r="C5083">
        <v>2021</v>
      </c>
      <c r="D5083">
        <v>1</v>
      </c>
      <c r="E5083">
        <v>99</v>
      </c>
      <c r="F5083">
        <v>171</v>
      </c>
      <c r="G5083">
        <v>99</v>
      </c>
      <c r="H5083">
        <v>99</v>
      </c>
      <c r="I5083">
        <v>99</v>
      </c>
      <c r="J5083">
        <v>121</v>
      </c>
      <c r="M5083">
        <v>99</v>
      </c>
      <c r="N5083">
        <v>99</v>
      </c>
      <c r="O5083">
        <v>99</v>
      </c>
      <c r="P5083">
        <v>99</v>
      </c>
      <c r="Q5083">
        <v>13</v>
      </c>
      <c r="R5083">
        <v>25</v>
      </c>
      <c r="S5083">
        <v>25</v>
      </c>
      <c r="T5083">
        <v>0.96227867590454208</v>
      </c>
      <c r="U5083">
        <v>0.8489896894459219</v>
      </c>
      <c r="V5083">
        <v>14.36</v>
      </c>
      <c r="W5083">
        <v>57.56</v>
      </c>
      <c r="X5083">
        <v>147.47302275189597</v>
      </c>
      <c r="Y5083">
        <v>136.11760000000001</v>
      </c>
      <c r="Z5083">
        <v>136.11760000000001</v>
      </c>
      <c r="AA5083">
        <v>14.196496829851577</v>
      </c>
      <c r="AB5083">
        <v>4.3274010676155434</v>
      </c>
      <c r="AC5083">
        <v>-19.784270523420403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1</v>
      </c>
      <c r="AJ5083">
        <v>0</v>
      </c>
      <c r="AK5083">
        <v>0</v>
      </c>
      <c r="AL5083">
        <v>0</v>
      </c>
      <c r="AM5083">
        <v>1</v>
      </c>
    </row>
    <row r="5084" spans="1:39">
      <c r="A5084">
        <v>16</v>
      </c>
      <c r="B5084">
        <v>518</v>
      </c>
      <c r="C5084">
        <v>2021</v>
      </c>
      <c r="D5084">
        <v>2</v>
      </c>
      <c r="E5084">
        <v>99</v>
      </c>
      <c r="F5084">
        <v>171</v>
      </c>
      <c r="G5084">
        <v>99</v>
      </c>
      <c r="H5084">
        <v>99</v>
      </c>
      <c r="I5084">
        <v>99</v>
      </c>
      <c r="J5084">
        <v>121</v>
      </c>
      <c r="M5084">
        <v>99</v>
      </c>
      <c r="N5084">
        <v>99</v>
      </c>
      <c r="O5084">
        <v>99</v>
      </c>
      <c r="P5084">
        <v>99</v>
      </c>
      <c r="Q5084">
        <v>22</v>
      </c>
      <c r="R5084">
        <v>29</v>
      </c>
      <c r="S5084">
        <v>29</v>
      </c>
      <c r="T5084">
        <v>1.2619669277632724</v>
      </c>
      <c r="U5084">
        <v>1.1067178348028395</v>
      </c>
      <c r="V5084">
        <v>15.137931034482753</v>
      </c>
      <c r="W5084">
        <v>58.827586206896562</v>
      </c>
      <c r="X5084">
        <v>145.85497067284339</v>
      </c>
      <c r="Y5084">
        <v>134.62413793103445</v>
      </c>
      <c r="Z5084">
        <v>134.62413793103445</v>
      </c>
      <c r="AA5084">
        <v>14.098984438174401</v>
      </c>
      <c r="AB5084">
        <v>2.8170535538619657</v>
      </c>
      <c r="AC5084">
        <v>-33.533241805985945</v>
      </c>
      <c r="AD5084">
        <v>2</v>
      </c>
      <c r="AE5084">
        <v>0</v>
      </c>
      <c r="AF5084">
        <v>0</v>
      </c>
      <c r="AG5084">
        <v>0</v>
      </c>
      <c r="AH5084">
        <v>1</v>
      </c>
      <c r="AI5084">
        <v>0</v>
      </c>
      <c r="AJ5084">
        <v>1</v>
      </c>
      <c r="AK5084">
        <v>0</v>
      </c>
      <c r="AL5084">
        <v>1</v>
      </c>
      <c r="AM5084">
        <v>4</v>
      </c>
    </row>
    <row r="5085" spans="1:39">
      <c r="A5085">
        <v>16</v>
      </c>
      <c r="B5085">
        <v>519</v>
      </c>
      <c r="C5085">
        <v>2021</v>
      </c>
      <c r="D5085">
        <v>3</v>
      </c>
      <c r="E5085">
        <v>99</v>
      </c>
      <c r="F5085">
        <v>171</v>
      </c>
      <c r="G5085">
        <v>99</v>
      </c>
      <c r="H5085">
        <v>99</v>
      </c>
      <c r="I5085">
        <v>99</v>
      </c>
      <c r="J5085">
        <v>121</v>
      </c>
      <c r="M5085">
        <v>99</v>
      </c>
      <c r="N5085">
        <v>99</v>
      </c>
      <c r="O5085">
        <v>99</v>
      </c>
      <c r="P5085">
        <v>99</v>
      </c>
      <c r="Q5085">
        <v>18</v>
      </c>
      <c r="R5085">
        <v>40</v>
      </c>
      <c r="S5085">
        <v>40</v>
      </c>
      <c r="T5085">
        <v>1.4295925661186559</v>
      </c>
      <c r="U5085">
        <v>1.273737208092022</v>
      </c>
      <c r="V5085">
        <v>14.9</v>
      </c>
      <c r="W5085">
        <v>58.825000000000003</v>
      </c>
      <c r="X5085">
        <v>149.32746478873244</v>
      </c>
      <c r="Y5085">
        <v>137.82924999999997</v>
      </c>
      <c r="Z5085">
        <v>137.82924999999997</v>
      </c>
      <c r="AA5085">
        <v>15.202842232211349</v>
      </c>
      <c r="AB5085">
        <v>3.4991963363035041</v>
      </c>
      <c r="AC5085">
        <v>-27.302163632894736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1</v>
      </c>
      <c r="AJ5085">
        <v>0</v>
      </c>
      <c r="AK5085">
        <v>0</v>
      </c>
      <c r="AL5085">
        <v>1</v>
      </c>
      <c r="AM5085">
        <v>0</v>
      </c>
    </row>
    <row r="5086" spans="1:39">
      <c r="A5086">
        <v>16</v>
      </c>
      <c r="B5086">
        <v>520</v>
      </c>
      <c r="C5086">
        <v>2021</v>
      </c>
      <c r="D5086">
        <v>4</v>
      </c>
      <c r="E5086">
        <v>99</v>
      </c>
      <c r="F5086">
        <v>171</v>
      </c>
      <c r="G5086">
        <v>99</v>
      </c>
      <c r="H5086">
        <v>99</v>
      </c>
      <c r="I5086">
        <v>99</v>
      </c>
      <c r="J5086">
        <v>121</v>
      </c>
      <c r="M5086">
        <v>99</v>
      </c>
      <c r="N5086">
        <v>99</v>
      </c>
      <c r="O5086">
        <v>99</v>
      </c>
      <c r="P5086">
        <v>99</v>
      </c>
      <c r="Q5086">
        <v>13</v>
      </c>
      <c r="R5086">
        <v>23</v>
      </c>
      <c r="S5086">
        <v>23</v>
      </c>
      <c r="T5086">
        <v>0.82793376529877616</v>
      </c>
      <c r="U5086">
        <v>0.72659744022564021</v>
      </c>
      <c r="V5086">
        <v>15.043478260869565</v>
      </c>
      <c r="W5086">
        <v>59</v>
      </c>
      <c r="X5086">
        <v>144.26492062744356</v>
      </c>
      <c r="Y5086">
        <v>133.15652173913043</v>
      </c>
      <c r="Z5086">
        <v>133.15652173913043</v>
      </c>
      <c r="AA5086">
        <v>8.3014548796634777</v>
      </c>
      <c r="AB5086">
        <v>3.3231729206993674</v>
      </c>
      <c r="AC5086">
        <v>0.62253261233322899</v>
      </c>
      <c r="AD5086">
        <v>1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</row>
    <row r="5087" spans="1:39">
      <c r="A5087">
        <v>16</v>
      </c>
      <c r="B5087">
        <v>521</v>
      </c>
      <c r="C5087">
        <v>2021</v>
      </c>
      <c r="D5087">
        <v>5</v>
      </c>
      <c r="E5087">
        <v>99</v>
      </c>
      <c r="F5087">
        <v>171</v>
      </c>
      <c r="G5087">
        <v>99</v>
      </c>
      <c r="H5087">
        <v>99</v>
      </c>
      <c r="I5087">
        <v>99</v>
      </c>
      <c r="J5087">
        <v>121</v>
      </c>
      <c r="M5087">
        <v>99</v>
      </c>
      <c r="N5087">
        <v>99</v>
      </c>
      <c r="O5087">
        <v>99</v>
      </c>
      <c r="P5087">
        <v>99</v>
      </c>
      <c r="Q5087">
        <v>20</v>
      </c>
      <c r="R5087">
        <v>28</v>
      </c>
      <c r="S5087">
        <v>28</v>
      </c>
      <c r="T5087">
        <v>1.237295625276182</v>
      </c>
      <c r="U5087">
        <v>1.1489100947500077</v>
      </c>
      <c r="V5087">
        <v>14.857142857142859</v>
      </c>
      <c r="W5087">
        <v>59.035714285714306</v>
      </c>
      <c r="X5087">
        <v>152.88074601454881</v>
      </c>
      <c r="Y5087">
        <v>141.10892857142869</v>
      </c>
      <c r="Z5087">
        <v>141.10892857142869</v>
      </c>
      <c r="AA5087">
        <v>19.605855965444295</v>
      </c>
      <c r="AB5087">
        <v>3.1222947474247307</v>
      </c>
      <c r="AC5087">
        <v>-43.997486144112656</v>
      </c>
      <c r="AD5087">
        <v>1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1</v>
      </c>
      <c r="AM5087">
        <v>0</v>
      </c>
    </row>
    <row r="5088" spans="1:39">
      <c r="A5088">
        <v>16</v>
      </c>
      <c r="B5088">
        <v>522</v>
      </c>
      <c r="C5088">
        <v>2021</v>
      </c>
      <c r="D5088">
        <v>6</v>
      </c>
      <c r="E5088">
        <v>99</v>
      </c>
      <c r="F5088">
        <v>171</v>
      </c>
      <c r="G5088">
        <v>99</v>
      </c>
      <c r="H5088">
        <v>99</v>
      </c>
      <c r="I5088">
        <v>99</v>
      </c>
      <c r="J5088">
        <v>121</v>
      </c>
      <c r="M5088">
        <v>99</v>
      </c>
      <c r="N5088">
        <v>99</v>
      </c>
      <c r="O5088">
        <v>99</v>
      </c>
      <c r="P5088">
        <v>99</v>
      </c>
      <c r="Q5088">
        <v>18</v>
      </c>
      <c r="R5088">
        <v>48</v>
      </c>
      <c r="S5088">
        <v>48</v>
      </c>
      <c r="T5088">
        <v>1.6672455713789509</v>
      </c>
      <c r="U5088">
        <v>1.4910175612642544</v>
      </c>
      <c r="V5088">
        <v>13.375</v>
      </c>
      <c r="W5088">
        <v>56.375</v>
      </c>
      <c r="X5088">
        <v>148.13718851570965</v>
      </c>
      <c r="Y5088">
        <v>136.730625</v>
      </c>
      <c r="Z5088">
        <v>136.730625</v>
      </c>
      <c r="AA5088">
        <v>17.786071845483686</v>
      </c>
      <c r="AB5088">
        <v>5.9393637425793901</v>
      </c>
      <c r="AC5088">
        <v>-55.590250385538873</v>
      </c>
      <c r="AD5088">
        <v>2</v>
      </c>
      <c r="AE5088">
        <v>0</v>
      </c>
      <c r="AF5088">
        <v>0</v>
      </c>
      <c r="AG5088">
        <v>1</v>
      </c>
      <c r="AH5088">
        <v>1</v>
      </c>
      <c r="AI5088">
        <v>1</v>
      </c>
      <c r="AJ5088">
        <v>0</v>
      </c>
      <c r="AK5088">
        <v>0</v>
      </c>
      <c r="AL5088">
        <v>0</v>
      </c>
      <c r="AM5088">
        <v>0</v>
      </c>
    </row>
    <row r="5089" spans="1:39">
      <c r="A5089">
        <v>16</v>
      </c>
      <c r="B5089">
        <v>523</v>
      </c>
      <c r="C5089">
        <v>2021</v>
      </c>
      <c r="D5089">
        <v>7</v>
      </c>
      <c r="E5089">
        <v>99</v>
      </c>
      <c r="F5089">
        <v>171</v>
      </c>
      <c r="G5089">
        <v>99</v>
      </c>
      <c r="H5089">
        <v>99</v>
      </c>
      <c r="I5089">
        <v>99</v>
      </c>
      <c r="J5089">
        <v>121</v>
      </c>
      <c r="M5089">
        <v>99</v>
      </c>
      <c r="N5089">
        <v>99</v>
      </c>
      <c r="O5089">
        <v>99</v>
      </c>
      <c r="P5089">
        <v>99</v>
      </c>
      <c r="Q5089">
        <v>16</v>
      </c>
      <c r="R5089">
        <v>25</v>
      </c>
      <c r="S5089">
        <v>25</v>
      </c>
      <c r="T5089">
        <v>0.89031339031339052</v>
      </c>
      <c r="U5089">
        <v>0.81696758922666224</v>
      </c>
      <c r="V5089">
        <v>15.08</v>
      </c>
      <c r="W5089">
        <v>58.36</v>
      </c>
      <c r="X5089">
        <v>153.15276273022752</v>
      </c>
      <c r="Y5089">
        <v>141.36000000000001</v>
      </c>
      <c r="Z5089">
        <v>141.36000000000001</v>
      </c>
      <c r="AA5089">
        <v>23.978441317149834</v>
      </c>
      <c r="AB5089">
        <v>4.7823007015452079</v>
      </c>
      <c r="AC5089">
        <v>-56.067335139298592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</row>
    <row r="5090" spans="1:39">
      <c r="A5090">
        <v>16</v>
      </c>
      <c r="B5090">
        <v>524</v>
      </c>
      <c r="C5090">
        <v>2021</v>
      </c>
      <c r="D5090">
        <v>8</v>
      </c>
      <c r="E5090">
        <v>99</v>
      </c>
      <c r="F5090">
        <v>171</v>
      </c>
      <c r="G5090">
        <v>99</v>
      </c>
      <c r="H5090">
        <v>99</v>
      </c>
      <c r="I5090">
        <v>99</v>
      </c>
      <c r="J5090">
        <v>121</v>
      </c>
      <c r="M5090">
        <v>99</v>
      </c>
      <c r="N5090">
        <v>99</v>
      </c>
      <c r="O5090">
        <v>99</v>
      </c>
      <c r="P5090">
        <v>99</v>
      </c>
      <c r="Q5090">
        <v>18</v>
      </c>
      <c r="R5090">
        <v>35</v>
      </c>
      <c r="S5090">
        <v>35</v>
      </c>
      <c r="T5090">
        <v>1.4090177133655395</v>
      </c>
      <c r="U5090">
        <v>1.1849344618567896</v>
      </c>
      <c r="V5090">
        <v>14.857142857142859</v>
      </c>
      <c r="W5090">
        <v>58.771428571428594</v>
      </c>
      <c r="X5090">
        <v>140.2634267141309</v>
      </c>
      <c r="Y5090">
        <v>129.46314285714288</v>
      </c>
      <c r="Z5090">
        <v>129.46314285714288</v>
      </c>
      <c r="AA5090">
        <v>20.443186468346624</v>
      </c>
      <c r="AB5090">
        <v>4.881953439736499</v>
      </c>
      <c r="AC5090">
        <v>-50.966703983163058</v>
      </c>
      <c r="AD5090">
        <v>3</v>
      </c>
      <c r="AE5090">
        <v>0</v>
      </c>
      <c r="AF5090">
        <v>0</v>
      </c>
      <c r="AG5090">
        <v>1</v>
      </c>
      <c r="AH5090">
        <v>1</v>
      </c>
      <c r="AI5090">
        <v>0</v>
      </c>
      <c r="AJ5090">
        <v>0</v>
      </c>
      <c r="AK5090">
        <v>0</v>
      </c>
      <c r="AL5090">
        <v>0</v>
      </c>
      <c r="AM5090">
        <v>2</v>
      </c>
    </row>
    <row r="5091" spans="1:39">
      <c r="A5091">
        <v>16</v>
      </c>
      <c r="B5091">
        <v>525</v>
      </c>
      <c r="C5091">
        <v>2021</v>
      </c>
      <c r="D5091">
        <v>9</v>
      </c>
      <c r="E5091">
        <v>99</v>
      </c>
      <c r="F5091">
        <v>171</v>
      </c>
      <c r="G5091">
        <v>99</v>
      </c>
      <c r="H5091">
        <v>99</v>
      </c>
      <c r="I5091">
        <v>99</v>
      </c>
      <c r="J5091">
        <v>121</v>
      </c>
      <c r="M5091">
        <v>99</v>
      </c>
      <c r="N5091">
        <v>99</v>
      </c>
      <c r="O5091">
        <v>99</v>
      </c>
      <c r="P5091">
        <v>99</v>
      </c>
      <c r="Q5091">
        <v>15</v>
      </c>
      <c r="R5091">
        <v>28</v>
      </c>
      <c r="S5091">
        <v>28</v>
      </c>
      <c r="T5091">
        <v>0.96120837624442157</v>
      </c>
      <c r="U5091">
        <v>0.8389788403868349</v>
      </c>
      <c r="V5091">
        <v>14.214285714285712</v>
      </c>
      <c r="W5091">
        <v>56.964285714285694</v>
      </c>
      <c r="X5091">
        <v>145.57769695093637</v>
      </c>
      <c r="Y5091">
        <v>134.36821428571429</v>
      </c>
      <c r="Z5091">
        <v>134.36821428571429</v>
      </c>
      <c r="AA5091">
        <v>8.5352985777430366</v>
      </c>
      <c r="AB5091">
        <v>3.300239632610519</v>
      </c>
      <c r="AC5091">
        <v>3.0769156892771306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1</v>
      </c>
      <c r="AM5091">
        <v>0</v>
      </c>
    </row>
    <row r="5092" spans="1:39">
      <c r="A5092">
        <v>16</v>
      </c>
      <c r="B5092">
        <v>526</v>
      </c>
      <c r="C5092">
        <v>2021</v>
      </c>
      <c r="D5092">
        <v>10</v>
      </c>
      <c r="E5092">
        <v>99</v>
      </c>
      <c r="F5092">
        <v>171</v>
      </c>
      <c r="G5092">
        <v>99</v>
      </c>
      <c r="H5092">
        <v>99</v>
      </c>
      <c r="I5092">
        <v>99</v>
      </c>
      <c r="J5092">
        <v>121</v>
      </c>
      <c r="M5092">
        <v>99</v>
      </c>
      <c r="N5092">
        <v>99</v>
      </c>
      <c r="O5092">
        <v>99</v>
      </c>
      <c r="P5092">
        <v>99</v>
      </c>
      <c r="Q5092">
        <v>21</v>
      </c>
      <c r="R5092">
        <v>56</v>
      </c>
      <c r="S5092">
        <v>56</v>
      </c>
      <c r="T5092">
        <v>2.0973782771535578</v>
      </c>
      <c r="U5092">
        <v>1.8072999957687788</v>
      </c>
      <c r="V5092">
        <v>13.410714285714288</v>
      </c>
      <c r="W5092">
        <v>55.839285714285694</v>
      </c>
      <c r="X5092">
        <v>143.87111128308305</v>
      </c>
      <c r="Y5092">
        <v>132.79303571428565</v>
      </c>
      <c r="Z5092">
        <v>132.79303571428565</v>
      </c>
      <c r="AA5092">
        <v>18.595846110627985</v>
      </c>
      <c r="AB5092">
        <v>5.3277467285975399</v>
      </c>
      <c r="AC5092">
        <v>18.823551825478479</v>
      </c>
      <c r="AD5092">
        <v>1</v>
      </c>
      <c r="AE5092">
        <v>0</v>
      </c>
      <c r="AF5092">
        <v>0</v>
      </c>
      <c r="AG5092">
        <v>1</v>
      </c>
      <c r="AH5092">
        <v>0</v>
      </c>
      <c r="AI5092">
        <v>0</v>
      </c>
      <c r="AJ5092">
        <v>0</v>
      </c>
      <c r="AK5092">
        <v>0</v>
      </c>
      <c r="AL5092">
        <v>1</v>
      </c>
      <c r="AM5092">
        <v>2</v>
      </c>
    </row>
    <row r="5093" spans="1:39">
      <c r="A5093">
        <v>16</v>
      </c>
      <c r="B5093">
        <v>527</v>
      </c>
      <c r="C5093">
        <v>2021</v>
      </c>
      <c r="D5093">
        <v>11</v>
      </c>
      <c r="E5093">
        <v>99</v>
      </c>
      <c r="F5093">
        <v>171</v>
      </c>
      <c r="G5093">
        <v>99</v>
      </c>
      <c r="H5093">
        <v>99</v>
      </c>
      <c r="I5093">
        <v>99</v>
      </c>
      <c r="J5093">
        <v>121</v>
      </c>
      <c r="M5093">
        <v>99</v>
      </c>
      <c r="N5093">
        <v>99</v>
      </c>
      <c r="O5093">
        <v>99</v>
      </c>
      <c r="P5093">
        <v>99</v>
      </c>
      <c r="Q5093">
        <v>24</v>
      </c>
      <c r="R5093">
        <v>61</v>
      </c>
      <c r="S5093">
        <v>61</v>
      </c>
      <c r="T5093">
        <v>1.9947678221059515</v>
      </c>
      <c r="U5093">
        <v>1.718279544319951</v>
      </c>
      <c r="V5093">
        <v>14.245901639344263</v>
      </c>
      <c r="W5093">
        <v>57.475409836065587</v>
      </c>
      <c r="X5093">
        <v>145.26206418840911</v>
      </c>
      <c r="Y5093">
        <v>134.07688524590165</v>
      </c>
      <c r="Z5093">
        <v>134.07688524590165</v>
      </c>
      <c r="AA5093">
        <v>10.34383106580847</v>
      </c>
      <c r="AB5093">
        <v>4.3253221518495826</v>
      </c>
      <c r="AC5093">
        <v>-21.984738262188827</v>
      </c>
      <c r="AD5093">
        <v>2</v>
      </c>
      <c r="AE5093">
        <v>0</v>
      </c>
      <c r="AF5093">
        <v>0</v>
      </c>
      <c r="AG5093">
        <v>0</v>
      </c>
      <c r="AH5093">
        <v>5</v>
      </c>
      <c r="AI5093">
        <v>0</v>
      </c>
      <c r="AJ5093">
        <v>3</v>
      </c>
      <c r="AK5093">
        <v>0</v>
      </c>
      <c r="AL5093">
        <v>1</v>
      </c>
      <c r="AM5093">
        <v>2</v>
      </c>
    </row>
    <row r="5094" spans="1:39">
      <c r="A5094">
        <v>16</v>
      </c>
      <c r="B5094">
        <v>528</v>
      </c>
      <c r="C5094">
        <v>2021</v>
      </c>
      <c r="D5094">
        <v>12</v>
      </c>
      <c r="E5094">
        <v>99</v>
      </c>
      <c r="F5094">
        <v>171</v>
      </c>
      <c r="G5094">
        <v>99</v>
      </c>
      <c r="H5094">
        <v>99</v>
      </c>
      <c r="I5094">
        <v>99</v>
      </c>
      <c r="J5094">
        <v>121</v>
      </c>
      <c r="M5094">
        <v>99</v>
      </c>
      <c r="N5094">
        <v>99</v>
      </c>
      <c r="O5094">
        <v>99</v>
      </c>
      <c r="P5094">
        <v>99</v>
      </c>
      <c r="Q5094">
        <v>21</v>
      </c>
      <c r="R5094">
        <v>41</v>
      </c>
      <c r="S5094">
        <v>41</v>
      </c>
      <c r="T5094">
        <v>1.7950963222416816</v>
      </c>
      <c r="U5094">
        <v>1.6458054613395596</v>
      </c>
      <c r="V5094">
        <v>13.26829268292683</v>
      </c>
      <c r="W5094">
        <v>55.682926829268304</v>
      </c>
      <c r="X5094">
        <v>154.12784398699898</v>
      </c>
      <c r="Y5094">
        <v>142.26</v>
      </c>
      <c r="Z5094">
        <v>142.26</v>
      </c>
      <c r="AA5094">
        <v>24.004126779348439</v>
      </c>
      <c r="AB5094">
        <v>5.279685062624484</v>
      </c>
      <c r="AC5094">
        <v>-65.316444456501259</v>
      </c>
      <c r="AD5094">
        <v>1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1</v>
      </c>
      <c r="AK5094">
        <v>0</v>
      </c>
      <c r="AL5094">
        <v>3</v>
      </c>
      <c r="AM5094">
        <v>2</v>
      </c>
    </row>
    <row r="5095" spans="1:39">
      <c r="A5095">
        <v>16</v>
      </c>
      <c r="B5095">
        <v>529</v>
      </c>
      <c r="C5095">
        <v>2021</v>
      </c>
      <c r="D5095">
        <v>1</v>
      </c>
      <c r="E5095">
        <v>99</v>
      </c>
      <c r="F5095">
        <v>171</v>
      </c>
      <c r="G5095">
        <v>99</v>
      </c>
      <c r="H5095">
        <v>99</v>
      </c>
      <c r="I5095">
        <v>99</v>
      </c>
      <c r="J5095">
        <v>134</v>
      </c>
      <c r="M5095">
        <v>99</v>
      </c>
      <c r="N5095">
        <v>99</v>
      </c>
      <c r="O5095">
        <v>99</v>
      </c>
      <c r="P5095">
        <v>99</v>
      </c>
      <c r="Q5095">
        <v>8</v>
      </c>
      <c r="R5095">
        <v>56</v>
      </c>
      <c r="S5095">
        <v>56</v>
      </c>
      <c r="T5095">
        <v>2.155504234026175</v>
      </c>
      <c r="U5095">
        <v>2.1491992835727953</v>
      </c>
      <c r="V5095">
        <v>14.589285714285712</v>
      </c>
      <c r="W5095">
        <v>58.553571428571438</v>
      </c>
      <c r="X5095">
        <v>166.66286178610133</v>
      </c>
      <c r="Y5095">
        <v>153.82982142857139</v>
      </c>
      <c r="Z5095">
        <v>153.82982142857139</v>
      </c>
      <c r="AA5095">
        <v>27.541905246568625</v>
      </c>
      <c r="AB5095">
        <v>4.7880791065533082</v>
      </c>
      <c r="AC5095">
        <v>-44.456719167438443</v>
      </c>
      <c r="AD5095">
        <v>7</v>
      </c>
      <c r="AE5095">
        <v>0</v>
      </c>
      <c r="AF5095">
        <v>0</v>
      </c>
      <c r="AG5095">
        <v>0</v>
      </c>
      <c r="AH5095">
        <v>17</v>
      </c>
      <c r="AI5095">
        <v>0</v>
      </c>
      <c r="AJ5095">
        <v>0</v>
      </c>
      <c r="AK5095">
        <v>2</v>
      </c>
      <c r="AL5095">
        <v>0</v>
      </c>
      <c r="AM5095">
        <v>0</v>
      </c>
    </row>
    <row r="5096" spans="1:39">
      <c r="A5096">
        <v>16</v>
      </c>
      <c r="B5096">
        <v>530</v>
      </c>
      <c r="C5096">
        <v>2021</v>
      </c>
      <c r="D5096">
        <v>2</v>
      </c>
      <c r="E5096">
        <v>99</v>
      </c>
      <c r="F5096">
        <v>171</v>
      </c>
      <c r="G5096">
        <v>99</v>
      </c>
      <c r="H5096">
        <v>99</v>
      </c>
      <c r="I5096">
        <v>99</v>
      </c>
      <c r="J5096">
        <v>134</v>
      </c>
      <c r="M5096">
        <v>99</v>
      </c>
      <c r="N5096">
        <v>99</v>
      </c>
      <c r="O5096">
        <v>99</v>
      </c>
      <c r="P5096">
        <v>99</v>
      </c>
      <c r="Q5096">
        <v>15</v>
      </c>
      <c r="R5096">
        <v>84</v>
      </c>
      <c r="S5096">
        <v>84</v>
      </c>
      <c r="T5096">
        <v>3.6553524804177551</v>
      </c>
      <c r="U5096">
        <v>3.8674772222241298</v>
      </c>
      <c r="V5096">
        <v>14.821428571428577</v>
      </c>
      <c r="W5096">
        <v>58.83333333333335</v>
      </c>
      <c r="X5096">
        <v>175.96682660062939</v>
      </c>
      <c r="Y5096">
        <v>162.41738095238085</v>
      </c>
      <c r="Z5096">
        <v>162.41738095238085</v>
      </c>
      <c r="AA5096">
        <v>30.699465255117172</v>
      </c>
      <c r="AB5096">
        <v>5.1589804579082195</v>
      </c>
      <c r="AC5096">
        <v>-38.1644106704329</v>
      </c>
      <c r="AD5096">
        <v>5</v>
      </c>
      <c r="AE5096">
        <v>0</v>
      </c>
      <c r="AF5096">
        <v>0</v>
      </c>
      <c r="AG5096">
        <v>0</v>
      </c>
      <c r="AH5096">
        <v>12</v>
      </c>
      <c r="AI5096">
        <v>0</v>
      </c>
      <c r="AJ5096">
        <v>0</v>
      </c>
      <c r="AK5096">
        <v>0</v>
      </c>
      <c r="AL5096">
        <v>3</v>
      </c>
      <c r="AM5096">
        <v>0</v>
      </c>
    </row>
    <row r="5097" spans="1:39">
      <c r="A5097">
        <v>16</v>
      </c>
      <c r="B5097">
        <v>531</v>
      </c>
      <c r="C5097">
        <v>2021</v>
      </c>
      <c r="D5097">
        <v>3</v>
      </c>
      <c r="E5097">
        <v>99</v>
      </c>
      <c r="F5097">
        <v>171</v>
      </c>
      <c r="G5097">
        <v>99</v>
      </c>
      <c r="H5097">
        <v>99</v>
      </c>
      <c r="I5097">
        <v>99</v>
      </c>
      <c r="J5097">
        <v>134</v>
      </c>
      <c r="M5097">
        <v>99</v>
      </c>
      <c r="N5097">
        <v>99</v>
      </c>
      <c r="O5097">
        <v>99</v>
      </c>
      <c r="P5097">
        <v>99</v>
      </c>
      <c r="Q5097">
        <v>15</v>
      </c>
      <c r="R5097">
        <v>101</v>
      </c>
      <c r="S5097">
        <v>101</v>
      </c>
      <c r="T5097">
        <v>3.6097212294496064</v>
      </c>
      <c r="U5097">
        <v>3.6911156138362271</v>
      </c>
      <c r="V5097">
        <v>15.21782178217822</v>
      </c>
      <c r="W5097">
        <v>59.762376237623762</v>
      </c>
      <c r="X5097">
        <v>171.37841519796612</v>
      </c>
      <c r="Y5097">
        <v>158.18227722772269</v>
      </c>
      <c r="Z5097">
        <v>158.18227722772269</v>
      </c>
      <c r="AA5097">
        <v>29.527723837306858</v>
      </c>
      <c r="AB5097">
        <v>4.3671784734358408</v>
      </c>
      <c r="AC5097">
        <v>-55.08664683833247</v>
      </c>
      <c r="AD5097">
        <v>10</v>
      </c>
      <c r="AE5097">
        <v>0</v>
      </c>
      <c r="AF5097">
        <v>0</v>
      </c>
      <c r="AG5097">
        <v>1</v>
      </c>
      <c r="AH5097">
        <v>12</v>
      </c>
      <c r="AI5097">
        <v>6</v>
      </c>
      <c r="AJ5097">
        <v>0</v>
      </c>
      <c r="AK5097">
        <v>1</v>
      </c>
      <c r="AL5097">
        <v>0</v>
      </c>
      <c r="AM5097">
        <v>0</v>
      </c>
    </row>
    <row r="5098" spans="1:39">
      <c r="A5098">
        <v>16</v>
      </c>
      <c r="B5098">
        <v>532</v>
      </c>
      <c r="C5098">
        <v>2021</v>
      </c>
      <c r="D5098">
        <v>4</v>
      </c>
      <c r="E5098">
        <v>99</v>
      </c>
      <c r="F5098">
        <v>171</v>
      </c>
      <c r="G5098">
        <v>99</v>
      </c>
      <c r="H5098">
        <v>99</v>
      </c>
      <c r="I5098">
        <v>99</v>
      </c>
      <c r="J5098">
        <v>134</v>
      </c>
      <c r="M5098">
        <v>99</v>
      </c>
      <c r="N5098">
        <v>99</v>
      </c>
      <c r="O5098">
        <v>99</v>
      </c>
      <c r="P5098">
        <v>99</v>
      </c>
      <c r="Q5098">
        <v>12</v>
      </c>
      <c r="R5098">
        <v>47</v>
      </c>
      <c r="S5098">
        <v>47</v>
      </c>
      <c r="T5098">
        <v>1.691864650827934</v>
      </c>
      <c r="U5098">
        <v>1.8149704648081249</v>
      </c>
      <c r="V5098">
        <v>15.340425531914899</v>
      </c>
      <c r="W5098">
        <v>59.404255319148945</v>
      </c>
      <c r="X5098">
        <v>176.3463267329015</v>
      </c>
      <c r="Y5098">
        <v>162.76765957446804</v>
      </c>
      <c r="Z5098">
        <v>162.76765957446804</v>
      </c>
      <c r="AA5098">
        <v>32.940748109473482</v>
      </c>
      <c r="AB5098">
        <v>4.792101544354809</v>
      </c>
      <c r="AC5098">
        <v>-62.017776674463001</v>
      </c>
      <c r="AD5098">
        <v>3</v>
      </c>
      <c r="AE5098">
        <v>0</v>
      </c>
      <c r="AF5098">
        <v>0</v>
      </c>
      <c r="AG5098">
        <v>0</v>
      </c>
      <c r="AH5098">
        <v>4</v>
      </c>
      <c r="AI5098">
        <v>0</v>
      </c>
      <c r="AJ5098">
        <v>1</v>
      </c>
      <c r="AK5098">
        <v>2</v>
      </c>
      <c r="AL5098">
        <v>0</v>
      </c>
      <c r="AM5098">
        <v>0</v>
      </c>
    </row>
    <row r="5099" spans="1:39">
      <c r="A5099">
        <v>16</v>
      </c>
      <c r="B5099">
        <v>533</v>
      </c>
      <c r="C5099">
        <v>2021</v>
      </c>
      <c r="D5099">
        <v>5</v>
      </c>
      <c r="E5099">
        <v>99</v>
      </c>
      <c r="F5099">
        <v>171</v>
      </c>
      <c r="G5099">
        <v>99</v>
      </c>
      <c r="H5099">
        <v>99</v>
      </c>
      <c r="I5099">
        <v>99</v>
      </c>
      <c r="J5099">
        <v>134</v>
      </c>
      <c r="M5099">
        <v>99</v>
      </c>
      <c r="N5099">
        <v>99</v>
      </c>
      <c r="O5099">
        <v>99</v>
      </c>
      <c r="P5099">
        <v>99</v>
      </c>
      <c r="Q5099">
        <v>4</v>
      </c>
      <c r="R5099">
        <v>15</v>
      </c>
      <c r="S5099">
        <v>15</v>
      </c>
      <c r="T5099">
        <v>0.6628369421122402</v>
      </c>
      <c r="U5099">
        <v>0.75771275744267552</v>
      </c>
      <c r="V5099">
        <v>13.4</v>
      </c>
      <c r="W5099">
        <v>56.266666666666652</v>
      </c>
      <c r="X5099">
        <v>188.20801733477785</v>
      </c>
      <c r="Y5099">
        <v>173.71600000000001</v>
      </c>
      <c r="Z5099">
        <v>173.71600000000001</v>
      </c>
      <c r="AA5099">
        <v>32.122270737501495</v>
      </c>
      <c r="AB5099">
        <v>5.9717855137489897</v>
      </c>
      <c r="AC5099">
        <v>-67.888629942439309</v>
      </c>
      <c r="AD5099">
        <v>1</v>
      </c>
      <c r="AE5099">
        <v>0</v>
      </c>
      <c r="AF5099">
        <v>0</v>
      </c>
      <c r="AG5099">
        <v>0</v>
      </c>
      <c r="AH5099">
        <v>1</v>
      </c>
      <c r="AI5099">
        <v>1</v>
      </c>
      <c r="AJ5099">
        <v>0</v>
      </c>
      <c r="AK5099">
        <v>0</v>
      </c>
      <c r="AL5099">
        <v>0</v>
      </c>
      <c r="AM5099">
        <v>0</v>
      </c>
    </row>
    <row r="5100" spans="1:39">
      <c r="A5100">
        <v>16</v>
      </c>
      <c r="B5100">
        <v>534</v>
      </c>
      <c r="C5100">
        <v>2021</v>
      </c>
      <c r="D5100">
        <v>6</v>
      </c>
      <c r="E5100">
        <v>99</v>
      </c>
      <c r="F5100">
        <v>171</v>
      </c>
      <c r="G5100">
        <v>99</v>
      </c>
      <c r="H5100">
        <v>99</v>
      </c>
      <c r="I5100">
        <v>99</v>
      </c>
      <c r="J5100">
        <v>134</v>
      </c>
      <c r="M5100">
        <v>99</v>
      </c>
      <c r="N5100">
        <v>99</v>
      </c>
      <c r="O5100">
        <v>99</v>
      </c>
      <c r="P5100">
        <v>99</v>
      </c>
      <c r="Q5100">
        <v>13</v>
      </c>
      <c r="R5100">
        <v>64</v>
      </c>
      <c r="S5100">
        <v>64</v>
      </c>
      <c r="T5100">
        <v>2.2229940951719338</v>
      </c>
      <c r="U5100">
        <v>2.2141840353138633</v>
      </c>
      <c r="V5100">
        <v>15.640625</v>
      </c>
      <c r="W5100">
        <v>60.1875</v>
      </c>
      <c r="X5100">
        <v>164.98950433369444</v>
      </c>
      <c r="Y5100">
        <v>152.28531250000003</v>
      </c>
      <c r="Z5100">
        <v>152.28531250000003</v>
      </c>
      <c r="AA5100">
        <v>29.212144198129675</v>
      </c>
      <c r="AB5100">
        <v>4.3620343591035606</v>
      </c>
      <c r="AC5100">
        <v>-40.791274551835798</v>
      </c>
      <c r="AD5100">
        <v>4</v>
      </c>
      <c r="AE5100">
        <v>0</v>
      </c>
      <c r="AF5100">
        <v>0</v>
      </c>
      <c r="AG5100">
        <v>1</v>
      </c>
      <c r="AH5100">
        <v>5</v>
      </c>
      <c r="AI5100">
        <v>0</v>
      </c>
      <c r="AJ5100">
        <v>0</v>
      </c>
      <c r="AK5100">
        <v>1</v>
      </c>
      <c r="AL5100">
        <v>1</v>
      </c>
      <c r="AM5100">
        <v>0</v>
      </c>
    </row>
    <row r="5101" spans="1:39">
      <c r="A5101">
        <v>16</v>
      </c>
      <c r="B5101">
        <v>535</v>
      </c>
      <c r="C5101">
        <v>2021</v>
      </c>
      <c r="D5101">
        <v>7</v>
      </c>
      <c r="E5101">
        <v>99</v>
      </c>
      <c r="F5101">
        <v>171</v>
      </c>
      <c r="G5101">
        <v>99</v>
      </c>
      <c r="H5101">
        <v>99</v>
      </c>
      <c r="I5101">
        <v>99</v>
      </c>
      <c r="J5101">
        <v>134</v>
      </c>
      <c r="M5101">
        <v>99</v>
      </c>
      <c r="N5101">
        <v>99</v>
      </c>
      <c r="O5101">
        <v>99</v>
      </c>
      <c r="P5101">
        <v>99</v>
      </c>
      <c r="Q5101">
        <v>13</v>
      </c>
      <c r="R5101">
        <v>54</v>
      </c>
      <c r="S5101">
        <v>54</v>
      </c>
      <c r="T5101">
        <v>1.9230769230769225</v>
      </c>
      <c r="U5101">
        <v>2.0319260022474706</v>
      </c>
      <c r="V5101">
        <v>14.055555555555555</v>
      </c>
      <c r="W5101">
        <v>57.148148148148145</v>
      </c>
      <c r="X5101">
        <v>176.34946430721067</v>
      </c>
      <c r="Y5101">
        <v>162.77055555555555</v>
      </c>
      <c r="Z5101">
        <v>162.77055555555555</v>
      </c>
      <c r="AA5101">
        <v>27.518006523451096</v>
      </c>
      <c r="AB5101">
        <v>7.5213459379816605</v>
      </c>
      <c r="AC5101">
        <v>-21.613222617609768</v>
      </c>
      <c r="AD5101">
        <v>1</v>
      </c>
      <c r="AE5101">
        <v>0</v>
      </c>
      <c r="AF5101">
        <v>0</v>
      </c>
      <c r="AG5101">
        <v>0</v>
      </c>
      <c r="AH5101">
        <v>1</v>
      </c>
      <c r="AI5101">
        <v>3</v>
      </c>
      <c r="AJ5101">
        <v>0</v>
      </c>
      <c r="AK5101">
        <v>0</v>
      </c>
      <c r="AL5101">
        <v>0</v>
      </c>
      <c r="AM5101">
        <v>0</v>
      </c>
    </row>
    <row r="5102" spans="1:39">
      <c r="A5102">
        <v>16</v>
      </c>
      <c r="B5102">
        <v>536</v>
      </c>
      <c r="C5102">
        <v>2021</v>
      </c>
      <c r="D5102">
        <v>8</v>
      </c>
      <c r="E5102">
        <v>99</v>
      </c>
      <c r="F5102">
        <v>171</v>
      </c>
      <c r="G5102">
        <v>99</v>
      </c>
      <c r="H5102">
        <v>99</v>
      </c>
      <c r="I5102">
        <v>99</v>
      </c>
      <c r="J5102">
        <v>134</v>
      </c>
      <c r="M5102">
        <v>99</v>
      </c>
      <c r="N5102">
        <v>99</v>
      </c>
      <c r="O5102">
        <v>99</v>
      </c>
      <c r="P5102">
        <v>99</v>
      </c>
      <c r="Q5102">
        <v>14</v>
      </c>
      <c r="R5102">
        <v>52</v>
      </c>
      <c r="S5102">
        <v>52</v>
      </c>
      <c r="T5102">
        <v>2.0933977455716581</v>
      </c>
      <c r="U5102">
        <v>2.0388767059480437</v>
      </c>
      <c r="V5102">
        <v>14.519230769230772</v>
      </c>
      <c r="W5102">
        <v>59.019230769230759</v>
      </c>
      <c r="X5102">
        <v>162.44478706558877</v>
      </c>
      <c r="Y5102">
        <v>149.9365384615385</v>
      </c>
      <c r="Z5102">
        <v>149.9365384615385</v>
      </c>
      <c r="AA5102">
        <v>32.953396631549346</v>
      </c>
      <c r="AB5102">
        <v>6.982093538296021</v>
      </c>
      <c r="AC5102">
        <v>-51.938511949522258</v>
      </c>
      <c r="AD5102">
        <v>2</v>
      </c>
      <c r="AE5102">
        <v>0</v>
      </c>
      <c r="AF5102">
        <v>0</v>
      </c>
      <c r="AG5102">
        <v>0</v>
      </c>
      <c r="AH5102">
        <v>8</v>
      </c>
      <c r="AI5102">
        <v>0</v>
      </c>
      <c r="AJ5102">
        <v>0</v>
      </c>
      <c r="AK5102">
        <v>0</v>
      </c>
      <c r="AL5102">
        <v>0</v>
      </c>
      <c r="AM5102">
        <v>0</v>
      </c>
    </row>
    <row r="5103" spans="1:39">
      <c r="A5103">
        <v>16</v>
      </c>
      <c r="B5103">
        <v>537</v>
      </c>
      <c r="C5103">
        <v>2021</v>
      </c>
      <c r="D5103">
        <v>9</v>
      </c>
      <c r="E5103">
        <v>99</v>
      </c>
      <c r="F5103">
        <v>171</v>
      </c>
      <c r="G5103">
        <v>99</v>
      </c>
      <c r="H5103">
        <v>99</v>
      </c>
      <c r="I5103">
        <v>99</v>
      </c>
      <c r="J5103">
        <v>134</v>
      </c>
      <c r="M5103">
        <v>99</v>
      </c>
      <c r="N5103">
        <v>99</v>
      </c>
      <c r="O5103">
        <v>99</v>
      </c>
      <c r="P5103">
        <v>99</v>
      </c>
      <c r="Q5103">
        <v>17</v>
      </c>
      <c r="R5103">
        <v>90</v>
      </c>
      <c r="S5103">
        <v>90</v>
      </c>
      <c r="T5103">
        <v>3.0895983522142121</v>
      </c>
      <c r="U5103">
        <v>3.3400380698208343</v>
      </c>
      <c r="V5103">
        <v>15.2</v>
      </c>
      <c r="W5103">
        <v>59.366666666666646</v>
      </c>
      <c r="X5103">
        <v>180.30624774286744</v>
      </c>
      <c r="Y5103">
        <v>166.42266666666663</v>
      </c>
      <c r="Z5103">
        <v>166.42266666666663</v>
      </c>
      <c r="AA5103">
        <v>25.880089678704746</v>
      </c>
      <c r="AB5103">
        <v>4.7666666666666258</v>
      </c>
      <c r="AC5103">
        <v>-18.436363160182619</v>
      </c>
      <c r="AD5103">
        <v>8</v>
      </c>
      <c r="AE5103">
        <v>0</v>
      </c>
      <c r="AF5103">
        <v>0</v>
      </c>
      <c r="AG5103">
        <v>0</v>
      </c>
      <c r="AH5103">
        <v>12</v>
      </c>
      <c r="AI5103">
        <v>4</v>
      </c>
      <c r="AJ5103">
        <v>3</v>
      </c>
      <c r="AK5103">
        <v>1</v>
      </c>
      <c r="AL5103">
        <v>0</v>
      </c>
      <c r="AM5103">
        <v>0</v>
      </c>
    </row>
    <row r="5104" spans="1:39">
      <c r="A5104">
        <v>16</v>
      </c>
      <c r="B5104">
        <v>538</v>
      </c>
      <c r="C5104">
        <v>2021</v>
      </c>
      <c r="D5104">
        <v>10</v>
      </c>
      <c r="E5104">
        <v>99</v>
      </c>
      <c r="F5104">
        <v>171</v>
      </c>
      <c r="G5104">
        <v>99</v>
      </c>
      <c r="H5104">
        <v>99</v>
      </c>
      <c r="I5104">
        <v>99</v>
      </c>
      <c r="J5104">
        <v>134</v>
      </c>
      <c r="M5104">
        <v>99</v>
      </c>
      <c r="N5104">
        <v>99</v>
      </c>
      <c r="O5104">
        <v>99</v>
      </c>
      <c r="P5104">
        <v>99</v>
      </c>
      <c r="Q5104">
        <v>17</v>
      </c>
      <c r="R5104">
        <v>127</v>
      </c>
      <c r="S5104">
        <v>127</v>
      </c>
      <c r="T5104">
        <v>4.7565543071161045</v>
      </c>
      <c r="U5104">
        <v>4.872434281618542</v>
      </c>
      <c r="V5104">
        <v>14.826771653543307</v>
      </c>
      <c r="W5104">
        <v>58.69291338582677</v>
      </c>
      <c r="X5104">
        <v>171.03053207189836</v>
      </c>
      <c r="Y5104">
        <v>157.86118110236225</v>
      </c>
      <c r="Z5104">
        <v>157.86118110236225</v>
      </c>
      <c r="AA5104">
        <v>30.744830424277641</v>
      </c>
      <c r="AB5104">
        <v>5.3602676672848322</v>
      </c>
      <c r="AC5104">
        <v>-35.506653102296006</v>
      </c>
      <c r="AD5104">
        <v>7</v>
      </c>
      <c r="AE5104">
        <v>0</v>
      </c>
      <c r="AF5104">
        <v>0</v>
      </c>
      <c r="AG5104">
        <v>0</v>
      </c>
      <c r="AH5104">
        <v>14</v>
      </c>
      <c r="AI5104">
        <v>6</v>
      </c>
      <c r="AJ5104">
        <v>0</v>
      </c>
      <c r="AK5104">
        <v>0</v>
      </c>
      <c r="AL5104">
        <v>1</v>
      </c>
      <c r="AM5104">
        <v>0</v>
      </c>
    </row>
    <row r="5105" spans="1:39">
      <c r="A5105">
        <v>16</v>
      </c>
      <c r="B5105">
        <v>539</v>
      </c>
      <c r="C5105">
        <v>2021</v>
      </c>
      <c r="D5105">
        <v>11</v>
      </c>
      <c r="E5105">
        <v>99</v>
      </c>
      <c r="F5105">
        <v>171</v>
      </c>
      <c r="G5105">
        <v>99</v>
      </c>
      <c r="H5105">
        <v>99</v>
      </c>
      <c r="I5105">
        <v>99</v>
      </c>
      <c r="J5105">
        <v>134</v>
      </c>
      <c r="M5105">
        <v>99</v>
      </c>
      <c r="N5105">
        <v>99</v>
      </c>
      <c r="O5105">
        <v>99</v>
      </c>
      <c r="P5105">
        <v>99</v>
      </c>
      <c r="Q5105">
        <v>13</v>
      </c>
      <c r="R5105">
        <v>47</v>
      </c>
      <c r="S5105">
        <v>47</v>
      </c>
      <c r="T5105">
        <v>1.5369522563767173</v>
      </c>
      <c r="U5105">
        <v>1.5691581522922731</v>
      </c>
      <c r="V5105">
        <v>14.382978723404252</v>
      </c>
      <c r="W5105">
        <v>57.978723404255312</v>
      </c>
      <c r="X5105">
        <v>172.16984394089579</v>
      </c>
      <c r="Y5105">
        <v>158.91276595744688</v>
      </c>
      <c r="Z5105">
        <v>158.91276595744688</v>
      </c>
      <c r="AA5105">
        <v>22.845395709320123</v>
      </c>
      <c r="AB5105">
        <v>4.7197609103803613</v>
      </c>
      <c r="AC5105">
        <v>6.3718959107661775</v>
      </c>
      <c r="AD5105">
        <v>3</v>
      </c>
      <c r="AE5105">
        <v>0</v>
      </c>
      <c r="AF5105">
        <v>0</v>
      </c>
      <c r="AG5105">
        <v>0</v>
      </c>
      <c r="AH5105">
        <v>1</v>
      </c>
      <c r="AI5105">
        <v>0</v>
      </c>
      <c r="AJ5105">
        <v>0</v>
      </c>
      <c r="AK5105">
        <v>0</v>
      </c>
      <c r="AL5105">
        <v>6</v>
      </c>
      <c r="AM5105">
        <v>0</v>
      </c>
    </row>
    <row r="5106" spans="1:39">
      <c r="A5106">
        <v>16</v>
      </c>
      <c r="B5106">
        <v>540</v>
      </c>
      <c r="C5106">
        <v>2021</v>
      </c>
      <c r="D5106">
        <v>12</v>
      </c>
      <c r="E5106">
        <v>99</v>
      </c>
      <c r="F5106">
        <v>171</v>
      </c>
      <c r="G5106">
        <v>99</v>
      </c>
      <c r="H5106">
        <v>99</v>
      </c>
      <c r="I5106">
        <v>99</v>
      </c>
      <c r="J5106">
        <v>134</v>
      </c>
      <c r="M5106">
        <v>99</v>
      </c>
      <c r="N5106">
        <v>99</v>
      </c>
      <c r="O5106">
        <v>99</v>
      </c>
      <c r="P5106">
        <v>99</v>
      </c>
      <c r="Q5106">
        <v>9</v>
      </c>
      <c r="R5106">
        <v>47</v>
      </c>
      <c r="S5106">
        <v>47</v>
      </c>
      <c r="T5106">
        <v>2.0577933450087564</v>
      </c>
      <c r="U5106">
        <v>2.1219345721320866</v>
      </c>
      <c r="V5106">
        <v>13.936170212765957</v>
      </c>
      <c r="W5106">
        <v>57.234042553191486</v>
      </c>
      <c r="X5106">
        <v>173.34870104423609</v>
      </c>
      <c r="Y5106">
        <v>160.0008510638298</v>
      </c>
      <c r="Z5106">
        <v>160.0008510638298</v>
      </c>
      <c r="AA5106">
        <v>31.576235396716843</v>
      </c>
      <c r="AB5106">
        <v>5.7323745254752412</v>
      </c>
      <c r="AC5106">
        <v>-53.618288600022886</v>
      </c>
      <c r="AD5106">
        <v>2</v>
      </c>
      <c r="AE5106">
        <v>0</v>
      </c>
      <c r="AF5106">
        <v>0</v>
      </c>
      <c r="AG5106">
        <v>1</v>
      </c>
      <c r="AH5106">
        <v>5</v>
      </c>
      <c r="AI5106">
        <v>1</v>
      </c>
      <c r="AJ5106">
        <v>0</v>
      </c>
      <c r="AK5106">
        <v>0</v>
      </c>
      <c r="AL5106">
        <v>2</v>
      </c>
      <c r="AM5106">
        <v>0</v>
      </c>
    </row>
    <row r="5107" spans="1:39">
      <c r="A5107">
        <v>16</v>
      </c>
      <c r="B5107">
        <v>541</v>
      </c>
      <c r="C5107">
        <v>2021</v>
      </c>
      <c r="D5107">
        <v>1</v>
      </c>
      <c r="E5107">
        <v>99</v>
      </c>
      <c r="F5107">
        <v>171</v>
      </c>
      <c r="G5107">
        <v>99</v>
      </c>
      <c r="H5107">
        <v>99</v>
      </c>
      <c r="I5107">
        <v>99</v>
      </c>
      <c r="J5107">
        <v>141</v>
      </c>
      <c r="M5107">
        <v>99</v>
      </c>
      <c r="N5107">
        <v>99</v>
      </c>
      <c r="O5107">
        <v>99</v>
      </c>
      <c r="P5107">
        <v>99</v>
      </c>
      <c r="Q5107">
        <v>2</v>
      </c>
      <c r="R5107">
        <v>3</v>
      </c>
      <c r="S5107">
        <v>3</v>
      </c>
      <c r="T5107">
        <v>0.11547344110854502</v>
      </c>
      <c r="U5107">
        <v>0.11219435645172438</v>
      </c>
      <c r="V5107">
        <v>12</v>
      </c>
      <c r="W5107">
        <v>54.33333333333335</v>
      </c>
      <c r="X5107">
        <v>162.40520043336943</v>
      </c>
      <c r="Y5107">
        <v>149.9</v>
      </c>
      <c r="Z5107">
        <v>149.9</v>
      </c>
      <c r="AA5107">
        <v>20.009497744821203</v>
      </c>
      <c r="AB5107">
        <v>9.177266598624124</v>
      </c>
      <c r="AC5107">
        <v>-83.481956579751653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1</v>
      </c>
      <c r="AM5107">
        <v>0</v>
      </c>
    </row>
    <row r="5108" spans="1:39">
      <c r="A5108">
        <v>16</v>
      </c>
      <c r="B5108">
        <v>542</v>
      </c>
      <c r="C5108">
        <v>2021</v>
      </c>
      <c r="D5108">
        <v>2</v>
      </c>
      <c r="E5108">
        <v>99</v>
      </c>
      <c r="F5108">
        <v>171</v>
      </c>
      <c r="G5108">
        <v>99</v>
      </c>
      <c r="H5108">
        <v>99</v>
      </c>
      <c r="I5108">
        <v>99</v>
      </c>
      <c r="J5108">
        <v>141</v>
      </c>
      <c r="M5108">
        <v>99</v>
      </c>
      <c r="N5108">
        <v>99</v>
      </c>
      <c r="O5108">
        <v>99</v>
      </c>
      <c r="P5108">
        <v>99</v>
      </c>
      <c r="Q5108">
        <v>2</v>
      </c>
      <c r="R5108">
        <v>2</v>
      </c>
      <c r="S5108">
        <v>2</v>
      </c>
      <c r="T5108">
        <v>8.7032201914708493E-2</v>
      </c>
      <c r="U5108">
        <v>7.7332195726086586E-2</v>
      </c>
      <c r="V5108">
        <v>15.5</v>
      </c>
      <c r="W5108">
        <v>60</v>
      </c>
      <c r="X5108">
        <v>147.77898158179846</v>
      </c>
      <c r="Y5108">
        <v>136.39999999999998</v>
      </c>
      <c r="Z5108">
        <v>136.39999999999998</v>
      </c>
      <c r="AA5108">
        <v>1.2000000000009703</v>
      </c>
      <c r="AB5108">
        <v>1</v>
      </c>
      <c r="AC5108">
        <v>-99.999999999828219</v>
      </c>
      <c r="AD5108">
        <v>0</v>
      </c>
      <c r="AE5108">
        <v>0</v>
      </c>
      <c r="AF5108">
        <v>0</v>
      </c>
      <c r="AG5108">
        <v>0</v>
      </c>
      <c r="AH5108">
        <v>1</v>
      </c>
      <c r="AI5108">
        <v>0</v>
      </c>
      <c r="AJ5108">
        <v>0</v>
      </c>
      <c r="AK5108">
        <v>0</v>
      </c>
      <c r="AL5108">
        <v>0</v>
      </c>
      <c r="AM5108">
        <v>0</v>
      </c>
    </row>
    <row r="5109" spans="1:39">
      <c r="A5109">
        <v>16</v>
      </c>
      <c r="B5109">
        <v>543</v>
      </c>
      <c r="C5109">
        <v>2021</v>
      </c>
      <c r="D5109">
        <v>3</v>
      </c>
      <c r="E5109">
        <v>99</v>
      </c>
      <c r="F5109">
        <v>171</v>
      </c>
      <c r="G5109">
        <v>99</v>
      </c>
      <c r="H5109">
        <v>99</v>
      </c>
      <c r="I5109">
        <v>99</v>
      </c>
      <c r="J5109">
        <v>141</v>
      </c>
      <c r="M5109">
        <v>99</v>
      </c>
      <c r="N5109">
        <v>99</v>
      </c>
      <c r="O5109">
        <v>99</v>
      </c>
      <c r="P5109">
        <v>99</v>
      </c>
      <c r="Q5109">
        <v>5</v>
      </c>
      <c r="R5109">
        <v>6</v>
      </c>
      <c r="S5109">
        <v>6</v>
      </c>
      <c r="T5109">
        <v>0.21443888491779839</v>
      </c>
      <c r="U5109">
        <v>0.18353448888902452</v>
      </c>
      <c r="V5109">
        <v>10.5</v>
      </c>
      <c r="W5109">
        <v>51.333333333333343</v>
      </c>
      <c r="X5109">
        <v>143.44528710725888</v>
      </c>
      <c r="Y5109">
        <v>132.4</v>
      </c>
      <c r="Z5109">
        <v>132.4</v>
      </c>
      <c r="AA5109">
        <v>5.3836171235826553</v>
      </c>
      <c r="AB5109">
        <v>8.4590516936330022</v>
      </c>
      <c r="AC5109">
        <v>66.900458814868244</v>
      </c>
      <c r="AD5109">
        <v>1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1</v>
      </c>
      <c r="AM5109">
        <v>0</v>
      </c>
    </row>
    <row r="5110" spans="1:39">
      <c r="A5110">
        <v>16</v>
      </c>
      <c r="B5110">
        <v>544</v>
      </c>
      <c r="C5110">
        <v>2021</v>
      </c>
      <c r="D5110">
        <v>4</v>
      </c>
      <c r="E5110">
        <v>99</v>
      </c>
      <c r="F5110">
        <v>171</v>
      </c>
      <c r="G5110">
        <v>99</v>
      </c>
      <c r="H5110">
        <v>99</v>
      </c>
      <c r="I5110">
        <v>99</v>
      </c>
      <c r="J5110">
        <v>141</v>
      </c>
      <c r="M5110">
        <v>99</v>
      </c>
      <c r="N5110">
        <v>99</v>
      </c>
      <c r="O5110">
        <v>99</v>
      </c>
      <c r="P5110">
        <v>99</v>
      </c>
      <c r="Q5110">
        <v>4</v>
      </c>
      <c r="R5110">
        <v>4</v>
      </c>
      <c r="S5110">
        <v>4</v>
      </c>
      <c r="T5110">
        <v>0.14398848092152625</v>
      </c>
      <c r="U5110">
        <v>0.13269311967550471</v>
      </c>
      <c r="V5110">
        <v>15.5</v>
      </c>
      <c r="W5110">
        <v>58.75</v>
      </c>
      <c r="X5110">
        <v>151.48970747562299</v>
      </c>
      <c r="Y5110">
        <v>139.82500000000002</v>
      </c>
      <c r="Z5110">
        <v>139.82500000000002</v>
      </c>
      <c r="AA5110">
        <v>3.1451351322316077</v>
      </c>
      <c r="AB5110">
        <v>2.7726341266023558</v>
      </c>
      <c r="AC5110">
        <v>59.989273313114651</v>
      </c>
      <c r="AD5110">
        <v>0</v>
      </c>
      <c r="AE5110">
        <v>0</v>
      </c>
      <c r="AF5110">
        <v>0</v>
      </c>
      <c r="AG5110">
        <v>0</v>
      </c>
      <c r="AH5110">
        <v>1</v>
      </c>
      <c r="AI5110">
        <v>0</v>
      </c>
      <c r="AJ5110">
        <v>1</v>
      </c>
      <c r="AK5110">
        <v>0</v>
      </c>
      <c r="AL5110">
        <v>0</v>
      </c>
      <c r="AM5110">
        <v>0</v>
      </c>
    </row>
    <row r="5111" spans="1:39">
      <c r="A5111">
        <v>16</v>
      </c>
      <c r="B5111">
        <v>545</v>
      </c>
      <c r="C5111">
        <v>2021</v>
      </c>
      <c r="D5111">
        <v>5</v>
      </c>
      <c r="E5111">
        <v>99</v>
      </c>
      <c r="F5111">
        <v>171</v>
      </c>
      <c r="G5111">
        <v>99</v>
      </c>
      <c r="H5111">
        <v>99</v>
      </c>
      <c r="I5111">
        <v>99</v>
      </c>
      <c r="J5111">
        <v>141</v>
      </c>
      <c r="M5111">
        <v>99</v>
      </c>
      <c r="N5111">
        <v>99</v>
      </c>
      <c r="O5111">
        <v>99</v>
      </c>
      <c r="P5111">
        <v>99</v>
      </c>
      <c r="Q5111">
        <v>8</v>
      </c>
      <c r="R5111">
        <v>65</v>
      </c>
      <c r="S5111">
        <v>65</v>
      </c>
      <c r="T5111">
        <v>2.8722934158197089</v>
      </c>
      <c r="U5111">
        <v>2.509483331694756</v>
      </c>
      <c r="V5111">
        <v>15.707692307692303</v>
      </c>
      <c r="W5111">
        <v>60.230769230769241</v>
      </c>
      <c r="X5111">
        <v>143.8453204433703</v>
      </c>
      <c r="Y5111">
        <v>132.7692307692308</v>
      </c>
      <c r="Z5111">
        <v>132.7692307692308</v>
      </c>
      <c r="AA5111">
        <v>25.061695707113721</v>
      </c>
      <c r="AB5111">
        <v>3.8899050048484751</v>
      </c>
      <c r="AC5111">
        <v>-48.139265910960809</v>
      </c>
      <c r="AD5111">
        <v>1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1</v>
      </c>
      <c r="AK5111">
        <v>1</v>
      </c>
      <c r="AL5111">
        <v>0</v>
      </c>
      <c r="AM5111">
        <v>0</v>
      </c>
    </row>
    <row r="5112" spans="1:39">
      <c r="A5112">
        <v>16</v>
      </c>
      <c r="B5112">
        <v>546</v>
      </c>
      <c r="C5112">
        <v>2021</v>
      </c>
      <c r="D5112">
        <v>6</v>
      </c>
      <c r="E5112">
        <v>99</v>
      </c>
      <c r="F5112">
        <v>171</v>
      </c>
      <c r="G5112">
        <v>99</v>
      </c>
      <c r="H5112">
        <v>99</v>
      </c>
      <c r="I5112">
        <v>99</v>
      </c>
      <c r="J5112">
        <v>141</v>
      </c>
      <c r="M5112">
        <v>99</v>
      </c>
      <c r="N5112">
        <v>99</v>
      </c>
      <c r="O5112">
        <v>99</v>
      </c>
      <c r="P5112">
        <v>99</v>
      </c>
      <c r="Q5112">
        <v>12</v>
      </c>
      <c r="R5112">
        <v>73</v>
      </c>
      <c r="S5112">
        <v>73</v>
      </c>
      <c r="T5112">
        <v>2.5356026398054881</v>
      </c>
      <c r="U5112">
        <v>2.2641279336218703</v>
      </c>
      <c r="V5112">
        <v>15.643835616438356</v>
      </c>
      <c r="W5112">
        <v>60.246575342465768</v>
      </c>
      <c r="X5112">
        <v>147.91107021475537</v>
      </c>
      <c r="Y5112">
        <v>136.5219178082192</v>
      </c>
      <c r="Z5112">
        <v>136.5219178082192</v>
      </c>
      <c r="AA5112">
        <v>18.974288634853675</v>
      </c>
      <c r="AB5112">
        <v>3.9613918334371103</v>
      </c>
      <c r="AC5112">
        <v>-5.9011048377791848</v>
      </c>
      <c r="AD5112">
        <v>1</v>
      </c>
      <c r="AE5112">
        <v>0</v>
      </c>
      <c r="AF5112">
        <v>0</v>
      </c>
      <c r="AG5112">
        <v>1</v>
      </c>
      <c r="AH5112">
        <v>6</v>
      </c>
      <c r="AI5112">
        <v>0</v>
      </c>
      <c r="AJ5112">
        <v>0</v>
      </c>
      <c r="AK5112">
        <v>0</v>
      </c>
      <c r="AL5112">
        <v>5</v>
      </c>
      <c r="AM5112">
        <v>0</v>
      </c>
    </row>
    <row r="5113" spans="1:39">
      <c r="A5113">
        <v>16</v>
      </c>
      <c r="B5113">
        <v>547</v>
      </c>
      <c r="C5113">
        <v>2021</v>
      </c>
      <c r="D5113">
        <v>7</v>
      </c>
      <c r="E5113">
        <v>99</v>
      </c>
      <c r="F5113">
        <v>171</v>
      </c>
      <c r="G5113">
        <v>99</v>
      </c>
      <c r="H5113">
        <v>99</v>
      </c>
      <c r="I5113">
        <v>99</v>
      </c>
      <c r="J5113">
        <v>141</v>
      </c>
      <c r="M5113">
        <v>99</v>
      </c>
      <c r="N5113">
        <v>99</v>
      </c>
      <c r="O5113">
        <v>99</v>
      </c>
      <c r="P5113">
        <v>99</v>
      </c>
      <c r="Q5113">
        <v>14</v>
      </c>
      <c r="R5113">
        <v>155</v>
      </c>
      <c r="S5113">
        <v>155</v>
      </c>
      <c r="T5113">
        <v>5.5199430199430228</v>
      </c>
      <c r="U5113">
        <v>4.9922868920162591</v>
      </c>
      <c r="V5113">
        <v>15.606451612903227</v>
      </c>
      <c r="W5113">
        <v>59.838709677419367</v>
      </c>
      <c r="X5113">
        <v>150.94817041205056</v>
      </c>
      <c r="Y5113">
        <v>139.32516129032263</v>
      </c>
      <c r="Z5113">
        <v>139.32516129032263</v>
      </c>
      <c r="AA5113">
        <v>22.766672284491921</v>
      </c>
      <c r="AB5113">
        <v>3.1916905642070752</v>
      </c>
      <c r="AC5113">
        <v>-26.404022074656631</v>
      </c>
      <c r="AD5113">
        <v>1</v>
      </c>
      <c r="AE5113">
        <v>0</v>
      </c>
      <c r="AF5113">
        <v>0</v>
      </c>
      <c r="AG5113">
        <v>0</v>
      </c>
      <c r="AH5113">
        <v>3</v>
      </c>
      <c r="AI5113">
        <v>0</v>
      </c>
      <c r="AJ5113">
        <v>1</v>
      </c>
      <c r="AK5113">
        <v>0</v>
      </c>
      <c r="AL5113">
        <v>1</v>
      </c>
      <c r="AM5113">
        <v>0</v>
      </c>
    </row>
    <row r="5114" spans="1:39">
      <c r="A5114">
        <v>16</v>
      </c>
      <c r="B5114">
        <v>548</v>
      </c>
      <c r="C5114">
        <v>2021</v>
      </c>
      <c r="D5114">
        <v>8</v>
      </c>
      <c r="E5114">
        <v>99</v>
      </c>
      <c r="F5114">
        <v>171</v>
      </c>
      <c r="G5114">
        <v>99</v>
      </c>
      <c r="H5114">
        <v>99</v>
      </c>
      <c r="I5114">
        <v>99</v>
      </c>
      <c r="J5114">
        <v>141</v>
      </c>
      <c r="M5114">
        <v>99</v>
      </c>
      <c r="N5114">
        <v>99</v>
      </c>
      <c r="O5114">
        <v>99</v>
      </c>
      <c r="P5114">
        <v>99</v>
      </c>
      <c r="Q5114">
        <v>6</v>
      </c>
      <c r="R5114">
        <v>41</v>
      </c>
      <c r="S5114">
        <v>41</v>
      </c>
      <c r="T5114">
        <v>1.6505636070853462</v>
      </c>
      <c r="U5114">
        <v>1.4580477588831056</v>
      </c>
      <c r="V5114">
        <v>15.682926829268292</v>
      </c>
      <c r="W5114">
        <v>60.731707317073166</v>
      </c>
      <c r="X5114">
        <v>147.33504214782127</v>
      </c>
      <c r="Y5114">
        <v>135.99024390243903</v>
      </c>
      <c r="Z5114">
        <v>135.99024390243903</v>
      </c>
      <c r="AA5114">
        <v>15.680169313391252</v>
      </c>
      <c r="AB5114">
        <v>3.5887656023321912</v>
      </c>
      <c r="AC5114">
        <v>-2.9779903908178125</v>
      </c>
      <c r="AD5114">
        <v>2</v>
      </c>
      <c r="AE5114">
        <v>0</v>
      </c>
      <c r="AF5114">
        <v>0</v>
      </c>
      <c r="AG5114">
        <v>0</v>
      </c>
      <c r="AH5114">
        <v>3</v>
      </c>
      <c r="AI5114">
        <v>1</v>
      </c>
      <c r="AJ5114">
        <v>5</v>
      </c>
      <c r="AK5114">
        <v>0</v>
      </c>
      <c r="AL5114">
        <v>5</v>
      </c>
      <c r="AM5114">
        <v>0</v>
      </c>
    </row>
    <row r="5115" spans="1:39">
      <c r="A5115">
        <v>16</v>
      </c>
      <c r="B5115">
        <v>549</v>
      </c>
      <c r="C5115">
        <v>2021</v>
      </c>
      <c r="D5115">
        <v>9</v>
      </c>
      <c r="E5115">
        <v>99</v>
      </c>
      <c r="F5115">
        <v>171</v>
      </c>
      <c r="G5115">
        <v>99</v>
      </c>
      <c r="H5115">
        <v>99</v>
      </c>
      <c r="I5115">
        <v>99</v>
      </c>
      <c r="J5115">
        <v>141</v>
      </c>
      <c r="M5115">
        <v>99</v>
      </c>
      <c r="N5115">
        <v>99</v>
      </c>
      <c r="O5115">
        <v>99</v>
      </c>
      <c r="P5115">
        <v>99</v>
      </c>
      <c r="Q5115">
        <v>7</v>
      </c>
      <c r="R5115">
        <v>30</v>
      </c>
      <c r="S5115">
        <v>30</v>
      </c>
      <c r="T5115">
        <v>1.0298661174047377</v>
      </c>
      <c r="U5115">
        <v>1.0197592003553655</v>
      </c>
      <c r="V5115">
        <v>15</v>
      </c>
      <c r="W5115">
        <v>58.5</v>
      </c>
      <c r="X5115">
        <v>165.14987360057785</v>
      </c>
      <c r="Y5115">
        <v>152.43333333333339</v>
      </c>
      <c r="Z5115">
        <v>152.43333333333339</v>
      </c>
      <c r="AA5115">
        <v>18.779675775215726</v>
      </c>
      <c r="AB5115">
        <v>3.8880157750022928</v>
      </c>
      <c r="AC5115">
        <v>-2.862399041040586</v>
      </c>
      <c r="AD5115">
        <v>1</v>
      </c>
      <c r="AE5115">
        <v>0</v>
      </c>
      <c r="AF5115">
        <v>0</v>
      </c>
      <c r="AG5115">
        <v>0</v>
      </c>
      <c r="AH5115">
        <v>3</v>
      </c>
      <c r="AI5115">
        <v>0</v>
      </c>
      <c r="AJ5115">
        <v>2</v>
      </c>
      <c r="AK5115">
        <v>0</v>
      </c>
      <c r="AL5115">
        <v>0</v>
      </c>
      <c r="AM5115">
        <v>0</v>
      </c>
    </row>
    <row r="5116" spans="1:39">
      <c r="A5116">
        <v>16</v>
      </c>
      <c r="B5116">
        <v>550</v>
      </c>
      <c r="C5116">
        <v>2021</v>
      </c>
      <c r="D5116">
        <v>10</v>
      </c>
      <c r="E5116">
        <v>99</v>
      </c>
      <c r="F5116">
        <v>171</v>
      </c>
      <c r="G5116">
        <v>99</v>
      </c>
      <c r="H5116">
        <v>99</v>
      </c>
      <c r="I5116">
        <v>99</v>
      </c>
      <c r="J5116">
        <v>141</v>
      </c>
      <c r="M5116">
        <v>99</v>
      </c>
      <c r="N5116">
        <v>99</v>
      </c>
      <c r="O5116">
        <v>99</v>
      </c>
      <c r="P5116">
        <v>99</v>
      </c>
      <c r="Q5116">
        <v>10</v>
      </c>
      <c r="R5116">
        <v>27</v>
      </c>
      <c r="S5116">
        <v>27</v>
      </c>
      <c r="T5116">
        <v>1.0112359550561798</v>
      </c>
      <c r="U5116">
        <v>0.89302819968941749</v>
      </c>
      <c r="V5116">
        <v>14.666666666666663</v>
      </c>
      <c r="W5116">
        <v>58.703703703703702</v>
      </c>
      <c r="X5116">
        <v>147.44592913606999</v>
      </c>
      <c r="Y5116">
        <v>136.09259259259258</v>
      </c>
      <c r="Z5116">
        <v>136.09259259259258</v>
      </c>
      <c r="AA5116">
        <v>13.187000499255079</v>
      </c>
      <c r="AB5116">
        <v>4.5200361750012386</v>
      </c>
      <c r="AC5116">
        <v>-44.064828107749754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1</v>
      </c>
      <c r="AJ5116">
        <v>1</v>
      </c>
      <c r="AK5116">
        <v>0</v>
      </c>
      <c r="AL5116">
        <v>0</v>
      </c>
      <c r="AM5116">
        <v>0</v>
      </c>
    </row>
    <row r="5117" spans="1:39">
      <c r="A5117">
        <v>16</v>
      </c>
      <c r="B5117">
        <v>551</v>
      </c>
      <c r="C5117">
        <v>2021</v>
      </c>
      <c r="D5117">
        <v>11</v>
      </c>
      <c r="E5117">
        <v>99</v>
      </c>
      <c r="F5117">
        <v>171</v>
      </c>
      <c r="G5117">
        <v>99</v>
      </c>
      <c r="H5117">
        <v>99</v>
      </c>
      <c r="I5117">
        <v>99</v>
      </c>
      <c r="J5117">
        <v>141</v>
      </c>
      <c r="M5117">
        <v>99</v>
      </c>
      <c r="N5117">
        <v>99</v>
      </c>
      <c r="O5117">
        <v>99</v>
      </c>
      <c r="P5117">
        <v>99</v>
      </c>
      <c r="Q5117">
        <v>3</v>
      </c>
      <c r="R5117">
        <v>6</v>
      </c>
      <c r="S5117">
        <v>6</v>
      </c>
      <c r="T5117">
        <v>0.19620667102681497</v>
      </c>
      <c r="U5117">
        <v>0.16702335431888987</v>
      </c>
      <c r="V5117">
        <v>14.5</v>
      </c>
      <c r="W5117">
        <v>57.33333333333335</v>
      </c>
      <c r="X5117">
        <v>143.55362946912237</v>
      </c>
      <c r="Y5117">
        <v>132.5</v>
      </c>
      <c r="Z5117">
        <v>132.5</v>
      </c>
      <c r="AA5117">
        <v>6.7879795717626994</v>
      </c>
      <c r="AB5117">
        <v>2.2110831935702202</v>
      </c>
      <c r="AC5117">
        <v>-63.074159957912109</v>
      </c>
      <c r="AD5117">
        <v>1</v>
      </c>
      <c r="AE5117">
        <v>0</v>
      </c>
      <c r="AF5117">
        <v>0</v>
      </c>
      <c r="AG5117">
        <v>1</v>
      </c>
      <c r="AH5117">
        <v>0</v>
      </c>
      <c r="AI5117">
        <v>0</v>
      </c>
      <c r="AJ5117">
        <v>1</v>
      </c>
      <c r="AK5117">
        <v>0</v>
      </c>
      <c r="AL5117">
        <v>1</v>
      </c>
      <c r="AM5117">
        <v>1</v>
      </c>
    </row>
    <row r="5118" spans="1:39">
      <c r="A5118">
        <v>16</v>
      </c>
      <c r="B5118">
        <v>552</v>
      </c>
      <c r="C5118">
        <v>2021</v>
      </c>
      <c r="D5118">
        <v>12</v>
      </c>
      <c r="E5118">
        <v>99</v>
      </c>
      <c r="F5118">
        <v>171</v>
      </c>
      <c r="G5118">
        <v>99</v>
      </c>
      <c r="H5118">
        <v>99</v>
      </c>
      <c r="I5118">
        <v>99</v>
      </c>
      <c r="J5118">
        <v>141</v>
      </c>
      <c r="M5118">
        <v>99</v>
      </c>
      <c r="N5118">
        <v>99</v>
      </c>
      <c r="O5118">
        <v>99</v>
      </c>
      <c r="P5118">
        <v>99</v>
      </c>
      <c r="Q5118">
        <v>1</v>
      </c>
      <c r="R5118">
        <v>2</v>
      </c>
      <c r="S5118">
        <v>2</v>
      </c>
      <c r="T5118">
        <v>8.7565674255691742E-2</v>
      </c>
      <c r="U5118">
        <v>7.8640960055160997E-2</v>
      </c>
      <c r="V5118">
        <v>14</v>
      </c>
      <c r="W5118">
        <v>57</v>
      </c>
      <c r="X5118">
        <v>150.9750812567714</v>
      </c>
      <c r="Y5118">
        <v>139.35</v>
      </c>
      <c r="Z5118">
        <v>139.35</v>
      </c>
      <c r="AA5118">
        <v>7.2500000000002496</v>
      </c>
      <c r="AB5118">
        <v>3</v>
      </c>
      <c r="AC5118">
        <v>-99.999999999996518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1</v>
      </c>
      <c r="AM5118">
        <v>0</v>
      </c>
    </row>
    <row r="5119" spans="1:39">
      <c r="A5119">
        <v>16</v>
      </c>
      <c r="B5119">
        <v>553</v>
      </c>
      <c r="C5119">
        <v>2021</v>
      </c>
      <c r="D5119">
        <v>1</v>
      </c>
      <c r="E5119">
        <v>99</v>
      </c>
      <c r="F5119">
        <v>171</v>
      </c>
      <c r="G5119">
        <v>99</v>
      </c>
      <c r="H5119">
        <v>99</v>
      </c>
      <c r="I5119">
        <v>99</v>
      </c>
      <c r="J5119">
        <v>143</v>
      </c>
      <c r="M5119">
        <v>99</v>
      </c>
      <c r="N5119">
        <v>99</v>
      </c>
      <c r="O5119">
        <v>99</v>
      </c>
      <c r="P5119">
        <v>99</v>
      </c>
      <c r="R5119">
        <v>0</v>
      </c>
    </row>
    <row r="5120" spans="1:39">
      <c r="A5120">
        <v>16</v>
      </c>
      <c r="B5120">
        <v>554</v>
      </c>
      <c r="C5120">
        <v>2021</v>
      </c>
      <c r="D5120">
        <v>2</v>
      </c>
      <c r="E5120">
        <v>99</v>
      </c>
      <c r="F5120">
        <v>171</v>
      </c>
      <c r="G5120">
        <v>99</v>
      </c>
      <c r="H5120">
        <v>99</v>
      </c>
      <c r="I5120">
        <v>99</v>
      </c>
      <c r="J5120">
        <v>143</v>
      </c>
      <c r="M5120">
        <v>99</v>
      </c>
      <c r="N5120">
        <v>99</v>
      </c>
      <c r="O5120">
        <v>99</v>
      </c>
      <c r="P5120">
        <v>99</v>
      </c>
      <c r="R5120">
        <v>0</v>
      </c>
    </row>
    <row r="5121" spans="1:39">
      <c r="A5121">
        <v>16</v>
      </c>
      <c r="B5121">
        <v>555</v>
      </c>
      <c r="C5121">
        <v>2021</v>
      </c>
      <c r="D5121">
        <v>3</v>
      </c>
      <c r="E5121">
        <v>99</v>
      </c>
      <c r="F5121">
        <v>171</v>
      </c>
      <c r="G5121">
        <v>99</v>
      </c>
      <c r="H5121">
        <v>99</v>
      </c>
      <c r="I5121">
        <v>99</v>
      </c>
      <c r="J5121">
        <v>143</v>
      </c>
      <c r="M5121">
        <v>99</v>
      </c>
      <c r="N5121">
        <v>99</v>
      </c>
      <c r="O5121">
        <v>99</v>
      </c>
      <c r="P5121">
        <v>99</v>
      </c>
      <c r="R5121">
        <v>0</v>
      </c>
    </row>
    <row r="5122" spans="1:39">
      <c r="A5122">
        <v>16</v>
      </c>
      <c r="B5122">
        <v>556</v>
      </c>
      <c r="C5122">
        <v>2021</v>
      </c>
      <c r="D5122">
        <v>4</v>
      </c>
      <c r="E5122">
        <v>99</v>
      </c>
      <c r="F5122">
        <v>171</v>
      </c>
      <c r="G5122">
        <v>99</v>
      </c>
      <c r="H5122">
        <v>99</v>
      </c>
      <c r="I5122">
        <v>99</v>
      </c>
      <c r="J5122">
        <v>143</v>
      </c>
      <c r="M5122">
        <v>99</v>
      </c>
      <c r="N5122">
        <v>99</v>
      </c>
      <c r="O5122">
        <v>99</v>
      </c>
      <c r="P5122">
        <v>99</v>
      </c>
      <c r="R5122">
        <v>0</v>
      </c>
    </row>
    <row r="5123" spans="1:39">
      <c r="A5123">
        <v>16</v>
      </c>
      <c r="B5123">
        <v>557</v>
      </c>
      <c r="C5123">
        <v>2021</v>
      </c>
      <c r="D5123">
        <v>5</v>
      </c>
      <c r="E5123">
        <v>99</v>
      </c>
      <c r="F5123">
        <v>171</v>
      </c>
      <c r="G5123">
        <v>99</v>
      </c>
      <c r="H5123">
        <v>99</v>
      </c>
      <c r="I5123">
        <v>99</v>
      </c>
      <c r="J5123">
        <v>143</v>
      </c>
      <c r="M5123">
        <v>99</v>
      </c>
      <c r="N5123">
        <v>99</v>
      </c>
      <c r="O5123">
        <v>99</v>
      </c>
      <c r="P5123">
        <v>99</v>
      </c>
      <c r="R5123">
        <v>0</v>
      </c>
    </row>
    <row r="5124" spans="1:39">
      <c r="A5124">
        <v>16</v>
      </c>
      <c r="B5124">
        <v>558</v>
      </c>
      <c r="C5124">
        <v>2021</v>
      </c>
      <c r="D5124">
        <v>6</v>
      </c>
      <c r="E5124">
        <v>99</v>
      </c>
      <c r="F5124">
        <v>171</v>
      </c>
      <c r="G5124">
        <v>99</v>
      </c>
      <c r="H5124">
        <v>99</v>
      </c>
      <c r="I5124">
        <v>99</v>
      </c>
      <c r="J5124">
        <v>143</v>
      </c>
      <c r="M5124">
        <v>99</v>
      </c>
      <c r="N5124">
        <v>99</v>
      </c>
      <c r="O5124">
        <v>99</v>
      </c>
      <c r="P5124">
        <v>99</v>
      </c>
      <c r="R5124">
        <v>0</v>
      </c>
    </row>
    <row r="5125" spans="1:39">
      <c r="A5125">
        <v>16</v>
      </c>
      <c r="B5125">
        <v>559</v>
      </c>
      <c r="C5125">
        <v>2021</v>
      </c>
      <c r="D5125">
        <v>7</v>
      </c>
      <c r="E5125">
        <v>99</v>
      </c>
      <c r="F5125">
        <v>171</v>
      </c>
      <c r="G5125">
        <v>99</v>
      </c>
      <c r="H5125">
        <v>99</v>
      </c>
      <c r="I5125">
        <v>99</v>
      </c>
      <c r="J5125">
        <v>143</v>
      </c>
      <c r="M5125">
        <v>99</v>
      </c>
      <c r="N5125">
        <v>99</v>
      </c>
      <c r="O5125">
        <v>99</v>
      </c>
      <c r="P5125">
        <v>99</v>
      </c>
      <c r="R5125">
        <v>0</v>
      </c>
    </row>
    <row r="5126" spans="1:39">
      <c r="A5126">
        <v>16</v>
      </c>
      <c r="B5126">
        <v>560</v>
      </c>
      <c r="C5126">
        <v>2021</v>
      </c>
      <c r="D5126">
        <v>8</v>
      </c>
      <c r="E5126">
        <v>99</v>
      </c>
      <c r="F5126">
        <v>171</v>
      </c>
      <c r="G5126">
        <v>99</v>
      </c>
      <c r="H5126">
        <v>99</v>
      </c>
      <c r="I5126">
        <v>99</v>
      </c>
      <c r="J5126">
        <v>143</v>
      </c>
      <c r="M5126">
        <v>99</v>
      </c>
      <c r="N5126">
        <v>99</v>
      </c>
      <c r="O5126">
        <v>99</v>
      </c>
      <c r="P5126">
        <v>99</v>
      </c>
      <c r="R5126">
        <v>0</v>
      </c>
    </row>
    <row r="5127" spans="1:39">
      <c r="A5127">
        <v>16</v>
      </c>
      <c r="B5127">
        <v>561</v>
      </c>
      <c r="C5127">
        <v>2021</v>
      </c>
      <c r="D5127">
        <v>9</v>
      </c>
      <c r="E5127">
        <v>99</v>
      </c>
      <c r="F5127">
        <v>171</v>
      </c>
      <c r="G5127">
        <v>99</v>
      </c>
      <c r="H5127">
        <v>99</v>
      </c>
      <c r="I5127">
        <v>99</v>
      </c>
      <c r="J5127">
        <v>143</v>
      </c>
      <c r="M5127">
        <v>99</v>
      </c>
      <c r="N5127">
        <v>99</v>
      </c>
      <c r="O5127">
        <v>99</v>
      </c>
      <c r="P5127">
        <v>99</v>
      </c>
      <c r="R5127">
        <v>0</v>
      </c>
    </row>
    <row r="5128" spans="1:39">
      <c r="A5128">
        <v>16</v>
      </c>
      <c r="B5128">
        <v>562</v>
      </c>
      <c r="C5128">
        <v>2021</v>
      </c>
      <c r="D5128">
        <v>10</v>
      </c>
      <c r="E5128">
        <v>99</v>
      </c>
      <c r="F5128">
        <v>171</v>
      </c>
      <c r="G5128">
        <v>99</v>
      </c>
      <c r="H5128">
        <v>99</v>
      </c>
      <c r="I5128">
        <v>99</v>
      </c>
      <c r="J5128">
        <v>143</v>
      </c>
      <c r="M5128">
        <v>99</v>
      </c>
      <c r="N5128">
        <v>99</v>
      </c>
      <c r="O5128">
        <v>99</v>
      </c>
      <c r="P5128">
        <v>99</v>
      </c>
      <c r="R5128">
        <v>0</v>
      </c>
    </row>
    <row r="5129" spans="1:39">
      <c r="A5129">
        <v>16</v>
      </c>
      <c r="B5129">
        <v>563</v>
      </c>
      <c r="C5129">
        <v>2021</v>
      </c>
      <c r="D5129">
        <v>11</v>
      </c>
      <c r="E5129">
        <v>99</v>
      </c>
      <c r="F5129">
        <v>171</v>
      </c>
      <c r="G5129">
        <v>99</v>
      </c>
      <c r="H5129">
        <v>99</v>
      </c>
      <c r="I5129">
        <v>99</v>
      </c>
      <c r="J5129">
        <v>143</v>
      </c>
      <c r="M5129">
        <v>99</v>
      </c>
      <c r="N5129">
        <v>99</v>
      </c>
      <c r="O5129">
        <v>99</v>
      </c>
      <c r="P5129">
        <v>99</v>
      </c>
      <c r="R5129">
        <v>0</v>
      </c>
    </row>
    <row r="5130" spans="1:39">
      <c r="A5130">
        <v>16</v>
      </c>
      <c r="B5130">
        <v>564</v>
      </c>
      <c r="C5130">
        <v>2021</v>
      </c>
      <c r="D5130">
        <v>12</v>
      </c>
      <c r="E5130">
        <v>99</v>
      </c>
      <c r="F5130">
        <v>171</v>
      </c>
      <c r="G5130">
        <v>99</v>
      </c>
      <c r="H5130">
        <v>99</v>
      </c>
      <c r="I5130">
        <v>99</v>
      </c>
      <c r="J5130">
        <v>143</v>
      </c>
      <c r="M5130">
        <v>99</v>
      </c>
      <c r="N5130">
        <v>99</v>
      </c>
      <c r="O5130">
        <v>99</v>
      </c>
      <c r="P5130">
        <v>99</v>
      </c>
      <c r="R5130">
        <v>0</v>
      </c>
    </row>
    <row r="5131" spans="1:39">
      <c r="A5131">
        <v>16</v>
      </c>
      <c r="B5131">
        <v>565</v>
      </c>
      <c r="C5131">
        <v>2021</v>
      </c>
      <c r="D5131">
        <v>1</v>
      </c>
      <c r="E5131">
        <v>99</v>
      </c>
      <c r="F5131">
        <v>171</v>
      </c>
      <c r="G5131">
        <v>99</v>
      </c>
      <c r="H5131">
        <v>99</v>
      </c>
      <c r="I5131">
        <v>99</v>
      </c>
      <c r="J5131">
        <v>147</v>
      </c>
      <c r="M5131">
        <v>99</v>
      </c>
      <c r="N5131">
        <v>99</v>
      </c>
      <c r="O5131">
        <v>99</v>
      </c>
      <c r="P5131">
        <v>99</v>
      </c>
      <c r="Q5131">
        <v>3</v>
      </c>
      <c r="R5131">
        <v>10</v>
      </c>
      <c r="S5131">
        <v>10</v>
      </c>
      <c r="T5131">
        <v>0.38491147036181678</v>
      </c>
      <c r="U5131">
        <v>0.32752668701317272</v>
      </c>
      <c r="V5131">
        <v>14.9</v>
      </c>
      <c r="W5131">
        <v>59.1</v>
      </c>
      <c r="X5131">
        <v>142.23185265438789</v>
      </c>
      <c r="Y5131">
        <v>131.28</v>
      </c>
      <c r="Z5131">
        <v>131.28</v>
      </c>
      <c r="AA5131">
        <v>3.4449383158484377</v>
      </c>
      <c r="AB5131">
        <v>3.7269290307168648</v>
      </c>
      <c r="AC5131">
        <v>-24.830515727456913</v>
      </c>
      <c r="AD5131">
        <v>1</v>
      </c>
      <c r="AE5131">
        <v>0</v>
      </c>
      <c r="AF5131">
        <v>0</v>
      </c>
      <c r="AG5131">
        <v>0</v>
      </c>
      <c r="AH5131">
        <v>1</v>
      </c>
      <c r="AI5131">
        <v>0</v>
      </c>
      <c r="AJ5131">
        <v>0</v>
      </c>
      <c r="AK5131">
        <v>0</v>
      </c>
      <c r="AL5131">
        <v>0</v>
      </c>
      <c r="AM5131">
        <v>0</v>
      </c>
    </row>
    <row r="5132" spans="1:39">
      <c r="A5132">
        <v>16</v>
      </c>
      <c r="B5132">
        <v>566</v>
      </c>
      <c r="C5132">
        <v>2021</v>
      </c>
      <c r="D5132">
        <v>2</v>
      </c>
      <c r="E5132">
        <v>99</v>
      </c>
      <c r="F5132">
        <v>171</v>
      </c>
      <c r="G5132">
        <v>99</v>
      </c>
      <c r="H5132">
        <v>99</v>
      </c>
      <c r="I5132">
        <v>99</v>
      </c>
      <c r="J5132">
        <v>147</v>
      </c>
      <c r="M5132">
        <v>99</v>
      </c>
      <c r="N5132">
        <v>99</v>
      </c>
      <c r="O5132">
        <v>99</v>
      </c>
      <c r="P5132">
        <v>99</v>
      </c>
      <c r="Q5132">
        <v>3</v>
      </c>
      <c r="R5132">
        <v>5</v>
      </c>
      <c r="S5132">
        <v>5</v>
      </c>
      <c r="T5132">
        <v>0.21758050478677124</v>
      </c>
      <c r="U5132">
        <v>0.20665385148210097</v>
      </c>
      <c r="V5132">
        <v>13.4</v>
      </c>
      <c r="W5132">
        <v>56.4</v>
      </c>
      <c r="X5132">
        <v>157.96316359696641</v>
      </c>
      <c r="Y5132">
        <v>145.80000000000001</v>
      </c>
      <c r="Z5132">
        <v>145.80000000000001</v>
      </c>
      <c r="AA5132">
        <v>10.971781988355348</v>
      </c>
      <c r="AB5132">
        <v>2.059126028197436</v>
      </c>
      <c r="AC5132">
        <v>-58.515558885468174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</row>
    <row r="5133" spans="1:39">
      <c r="A5133">
        <v>16</v>
      </c>
      <c r="B5133">
        <v>567</v>
      </c>
      <c r="C5133">
        <v>2021</v>
      </c>
      <c r="D5133">
        <v>3</v>
      </c>
      <c r="E5133">
        <v>99</v>
      </c>
      <c r="F5133">
        <v>171</v>
      </c>
      <c r="G5133">
        <v>99</v>
      </c>
      <c r="H5133">
        <v>99</v>
      </c>
      <c r="I5133">
        <v>99</v>
      </c>
      <c r="J5133">
        <v>147</v>
      </c>
      <c r="M5133">
        <v>99</v>
      </c>
      <c r="N5133">
        <v>99</v>
      </c>
      <c r="O5133">
        <v>99</v>
      </c>
      <c r="P5133">
        <v>99</v>
      </c>
      <c r="Q5133">
        <v>6</v>
      </c>
      <c r="R5133">
        <v>16</v>
      </c>
      <c r="S5133">
        <v>16</v>
      </c>
      <c r="T5133">
        <v>0.57183702644746237</v>
      </c>
      <c r="U5133">
        <v>0.49866671804893054</v>
      </c>
      <c r="V5133">
        <v>14.1875</v>
      </c>
      <c r="W5133">
        <v>57.4375</v>
      </c>
      <c r="X5133">
        <v>146.15384615384619</v>
      </c>
      <c r="Y5133">
        <v>134.9</v>
      </c>
      <c r="Z5133">
        <v>134.9</v>
      </c>
      <c r="AA5133">
        <v>17.07263892899978</v>
      </c>
      <c r="AB5133">
        <v>2.6212771219388471</v>
      </c>
      <c r="AC5133">
        <v>-5.809780912593399</v>
      </c>
      <c r="AD5133">
        <v>2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1</v>
      </c>
    </row>
    <row r="5134" spans="1:39">
      <c r="A5134">
        <v>16</v>
      </c>
      <c r="B5134">
        <v>568</v>
      </c>
      <c r="C5134">
        <v>2021</v>
      </c>
      <c r="D5134">
        <v>4</v>
      </c>
      <c r="E5134">
        <v>99</v>
      </c>
      <c r="F5134">
        <v>171</v>
      </c>
      <c r="G5134">
        <v>99</v>
      </c>
      <c r="H5134">
        <v>99</v>
      </c>
      <c r="I5134">
        <v>99</v>
      </c>
      <c r="J5134">
        <v>147</v>
      </c>
      <c r="M5134">
        <v>99</v>
      </c>
      <c r="N5134">
        <v>99</v>
      </c>
      <c r="O5134">
        <v>99</v>
      </c>
      <c r="P5134">
        <v>99</v>
      </c>
      <c r="Q5134">
        <v>10</v>
      </c>
      <c r="R5134">
        <v>16</v>
      </c>
      <c r="S5134">
        <v>16</v>
      </c>
      <c r="T5134">
        <v>0.57595392368610498</v>
      </c>
      <c r="U5134">
        <v>0.52132998600921487</v>
      </c>
      <c r="V5134">
        <v>14.5625</v>
      </c>
      <c r="W5134">
        <v>58.4375</v>
      </c>
      <c r="X5134">
        <v>148.79469122426869</v>
      </c>
      <c r="Y5134">
        <v>137.33750000000001</v>
      </c>
      <c r="Z5134">
        <v>137.33750000000001</v>
      </c>
      <c r="AA5134">
        <v>7.1983396523089516</v>
      </c>
      <c r="AB5134">
        <v>3.7411353557442961</v>
      </c>
      <c r="AC5134">
        <v>-24.127980628169404</v>
      </c>
      <c r="AD5134">
        <v>0</v>
      </c>
      <c r="AE5134">
        <v>0</v>
      </c>
      <c r="AF5134">
        <v>0</v>
      </c>
      <c r="AG5134">
        <v>0</v>
      </c>
      <c r="AH5134">
        <v>1</v>
      </c>
      <c r="AI5134">
        <v>0</v>
      </c>
      <c r="AJ5134">
        <v>0</v>
      </c>
      <c r="AK5134">
        <v>0</v>
      </c>
      <c r="AL5134">
        <v>0</v>
      </c>
      <c r="AM5134">
        <v>1</v>
      </c>
    </row>
    <row r="5135" spans="1:39">
      <c r="A5135">
        <v>16</v>
      </c>
      <c r="B5135">
        <v>569</v>
      </c>
      <c r="C5135">
        <v>2021</v>
      </c>
      <c r="D5135">
        <v>5</v>
      </c>
      <c r="E5135">
        <v>99</v>
      </c>
      <c r="F5135">
        <v>171</v>
      </c>
      <c r="G5135">
        <v>99</v>
      </c>
      <c r="H5135">
        <v>99</v>
      </c>
      <c r="I5135">
        <v>99</v>
      </c>
      <c r="J5135">
        <v>147</v>
      </c>
      <c r="M5135">
        <v>99</v>
      </c>
      <c r="N5135">
        <v>99</v>
      </c>
      <c r="O5135">
        <v>99</v>
      </c>
      <c r="P5135">
        <v>99</v>
      </c>
      <c r="Q5135">
        <v>9</v>
      </c>
      <c r="R5135">
        <v>12</v>
      </c>
      <c r="S5135">
        <v>12</v>
      </c>
      <c r="T5135">
        <v>0.53026955368979212</v>
      </c>
      <c r="U5135">
        <v>0.46743852325600471</v>
      </c>
      <c r="V5135">
        <v>15.25</v>
      </c>
      <c r="W5135">
        <v>59.33333333333335</v>
      </c>
      <c r="X5135">
        <v>145.13362224629827</v>
      </c>
      <c r="Y5135">
        <v>133.95833333333337</v>
      </c>
      <c r="Z5135">
        <v>133.95833333333337</v>
      </c>
      <c r="AA5135">
        <v>12.385977174028495</v>
      </c>
      <c r="AB5135">
        <v>2.896357866163759</v>
      </c>
      <c r="AC5135">
        <v>-36.4545261088996</v>
      </c>
      <c r="AD5135">
        <v>0</v>
      </c>
      <c r="AE5135">
        <v>0</v>
      </c>
      <c r="AF5135">
        <v>0</v>
      </c>
      <c r="AG5135">
        <v>0</v>
      </c>
      <c r="AH5135">
        <v>1</v>
      </c>
      <c r="AI5135">
        <v>0</v>
      </c>
      <c r="AJ5135">
        <v>0</v>
      </c>
      <c r="AK5135">
        <v>0</v>
      </c>
      <c r="AL5135">
        <v>1</v>
      </c>
      <c r="AM5135">
        <v>0</v>
      </c>
    </row>
    <row r="5136" spans="1:39">
      <c r="A5136">
        <v>16</v>
      </c>
      <c r="B5136">
        <v>570</v>
      </c>
      <c r="C5136">
        <v>2021</v>
      </c>
      <c r="D5136">
        <v>6</v>
      </c>
      <c r="E5136">
        <v>99</v>
      </c>
      <c r="F5136">
        <v>171</v>
      </c>
      <c r="G5136">
        <v>99</v>
      </c>
      <c r="H5136">
        <v>99</v>
      </c>
      <c r="I5136">
        <v>99</v>
      </c>
      <c r="J5136">
        <v>147</v>
      </c>
      <c r="M5136">
        <v>99</v>
      </c>
      <c r="N5136">
        <v>99</v>
      </c>
      <c r="O5136">
        <v>99</v>
      </c>
      <c r="P5136">
        <v>99</v>
      </c>
      <c r="Q5136">
        <v>5</v>
      </c>
      <c r="R5136">
        <v>15</v>
      </c>
      <c r="S5136">
        <v>15</v>
      </c>
      <c r="T5136">
        <v>0.5210142410559222</v>
      </c>
      <c r="U5136">
        <v>0.44230247277956469</v>
      </c>
      <c r="V5136">
        <v>16.600000000000001</v>
      </c>
      <c r="W5136">
        <v>62.6</v>
      </c>
      <c r="X5136">
        <v>140.62116287468407</v>
      </c>
      <c r="Y5136">
        <v>129.79333333333335</v>
      </c>
      <c r="Z5136">
        <v>129.79333333333335</v>
      </c>
      <c r="AA5136">
        <v>15.203484980607321</v>
      </c>
      <c r="AB5136">
        <v>2.4979991993593398</v>
      </c>
      <c r="AC5136">
        <v>-27.952809552601735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1</v>
      </c>
      <c r="AK5136">
        <v>0</v>
      </c>
      <c r="AL5136">
        <v>0</v>
      </c>
      <c r="AM5136">
        <v>0</v>
      </c>
    </row>
    <row r="5137" spans="1:39">
      <c r="A5137">
        <v>16</v>
      </c>
      <c r="B5137">
        <v>571</v>
      </c>
      <c r="C5137">
        <v>2021</v>
      </c>
      <c r="D5137">
        <v>7</v>
      </c>
      <c r="E5137">
        <v>99</v>
      </c>
      <c r="F5137">
        <v>171</v>
      </c>
      <c r="G5137">
        <v>99</v>
      </c>
      <c r="H5137">
        <v>99</v>
      </c>
      <c r="I5137">
        <v>99</v>
      </c>
      <c r="J5137">
        <v>147</v>
      </c>
      <c r="M5137">
        <v>99</v>
      </c>
      <c r="N5137">
        <v>99</v>
      </c>
      <c r="O5137">
        <v>99</v>
      </c>
      <c r="P5137">
        <v>99</v>
      </c>
      <c r="Q5137">
        <v>10</v>
      </c>
      <c r="R5137">
        <v>24</v>
      </c>
      <c r="S5137">
        <v>24</v>
      </c>
      <c r="T5137">
        <v>0.85470085470085477</v>
      </c>
      <c r="U5137">
        <v>0.73249674680916899</v>
      </c>
      <c r="V5137">
        <v>15.875</v>
      </c>
      <c r="W5137">
        <v>60.66666666666665</v>
      </c>
      <c r="X5137">
        <v>143.03900325027087</v>
      </c>
      <c r="Y5137">
        <v>132.02500000000001</v>
      </c>
      <c r="Z5137">
        <v>132.02500000000001</v>
      </c>
      <c r="AA5137">
        <v>20.136187366695424</v>
      </c>
      <c r="AB5137">
        <v>4.8876260995384371</v>
      </c>
      <c r="AC5137">
        <v>-61.857659003040681</v>
      </c>
      <c r="AD5137">
        <v>1</v>
      </c>
      <c r="AE5137">
        <v>0</v>
      </c>
      <c r="AF5137">
        <v>0</v>
      </c>
      <c r="AG5137">
        <v>0</v>
      </c>
      <c r="AH5137">
        <v>1</v>
      </c>
      <c r="AI5137">
        <v>0</v>
      </c>
      <c r="AJ5137">
        <v>0</v>
      </c>
      <c r="AK5137">
        <v>0</v>
      </c>
      <c r="AL5137">
        <v>1</v>
      </c>
      <c r="AM5137">
        <v>0</v>
      </c>
    </row>
    <row r="5138" spans="1:39">
      <c r="A5138">
        <v>16</v>
      </c>
      <c r="B5138">
        <v>572</v>
      </c>
      <c r="C5138">
        <v>2021</v>
      </c>
      <c r="D5138">
        <v>8</v>
      </c>
      <c r="E5138">
        <v>99</v>
      </c>
      <c r="F5138">
        <v>171</v>
      </c>
      <c r="G5138">
        <v>99</v>
      </c>
      <c r="H5138">
        <v>99</v>
      </c>
      <c r="I5138">
        <v>99</v>
      </c>
      <c r="J5138">
        <v>147</v>
      </c>
      <c r="M5138">
        <v>99</v>
      </c>
      <c r="N5138">
        <v>99</v>
      </c>
      <c r="O5138">
        <v>99</v>
      </c>
      <c r="P5138">
        <v>99</v>
      </c>
      <c r="Q5138">
        <v>7</v>
      </c>
      <c r="R5138">
        <v>18</v>
      </c>
      <c r="S5138">
        <v>18</v>
      </c>
      <c r="T5138">
        <v>0.72463768115942018</v>
      </c>
      <c r="U5138">
        <v>0.62457874799419022</v>
      </c>
      <c r="V5138">
        <v>14.833333333333337</v>
      </c>
      <c r="W5138">
        <v>58.5</v>
      </c>
      <c r="X5138">
        <v>143.75827615264237</v>
      </c>
      <c r="Y5138">
        <v>132.6888888888889</v>
      </c>
      <c r="Z5138">
        <v>132.6888888888889</v>
      </c>
      <c r="AA5138">
        <v>19.45344553568551</v>
      </c>
      <c r="AB5138">
        <v>4.0311288741492755</v>
      </c>
      <c r="AC5138">
        <v>-24.57585175739208</v>
      </c>
      <c r="AD5138">
        <v>0</v>
      </c>
      <c r="AE5138">
        <v>0</v>
      </c>
      <c r="AF5138">
        <v>0</v>
      </c>
      <c r="AG5138">
        <v>1</v>
      </c>
      <c r="AH5138">
        <v>0</v>
      </c>
      <c r="AI5138">
        <v>0</v>
      </c>
      <c r="AJ5138">
        <v>0</v>
      </c>
      <c r="AK5138">
        <v>0</v>
      </c>
      <c r="AL5138">
        <v>1</v>
      </c>
      <c r="AM5138">
        <v>0</v>
      </c>
    </row>
    <row r="5139" spans="1:39">
      <c r="A5139">
        <v>16</v>
      </c>
      <c r="B5139">
        <v>573</v>
      </c>
      <c r="C5139">
        <v>2021</v>
      </c>
      <c r="D5139">
        <v>9</v>
      </c>
      <c r="E5139">
        <v>99</v>
      </c>
      <c r="F5139">
        <v>171</v>
      </c>
      <c r="G5139">
        <v>99</v>
      </c>
      <c r="H5139">
        <v>99</v>
      </c>
      <c r="I5139">
        <v>99</v>
      </c>
      <c r="J5139">
        <v>147</v>
      </c>
      <c r="M5139">
        <v>99</v>
      </c>
      <c r="N5139">
        <v>99</v>
      </c>
      <c r="O5139">
        <v>99</v>
      </c>
      <c r="P5139">
        <v>99</v>
      </c>
      <c r="Q5139">
        <v>7</v>
      </c>
      <c r="R5139">
        <v>16</v>
      </c>
      <c r="S5139">
        <v>16</v>
      </c>
      <c r="T5139">
        <v>0.54926192928252648</v>
      </c>
      <c r="U5139">
        <v>0.46826860809670495</v>
      </c>
      <c r="V5139">
        <v>14.9375</v>
      </c>
      <c r="W5139">
        <v>58.4375</v>
      </c>
      <c r="X5139">
        <v>142.19257854821237</v>
      </c>
      <c r="Y5139">
        <v>131.24375000000001</v>
      </c>
      <c r="Z5139">
        <v>131.24375000000001</v>
      </c>
      <c r="AA5139">
        <v>11.772476839539696</v>
      </c>
      <c r="AB5139">
        <v>4.1226318960101196</v>
      </c>
      <c r="AC5139">
        <v>-51.704688224119408</v>
      </c>
      <c r="AD5139">
        <v>1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</row>
    <row r="5140" spans="1:39">
      <c r="A5140">
        <v>16</v>
      </c>
      <c r="B5140">
        <v>574</v>
      </c>
      <c r="C5140">
        <v>2021</v>
      </c>
      <c r="D5140">
        <v>10</v>
      </c>
      <c r="E5140">
        <v>99</v>
      </c>
      <c r="F5140">
        <v>171</v>
      </c>
      <c r="G5140">
        <v>99</v>
      </c>
      <c r="H5140">
        <v>99</v>
      </c>
      <c r="I5140">
        <v>99</v>
      </c>
      <c r="J5140">
        <v>147</v>
      </c>
      <c r="M5140">
        <v>99</v>
      </c>
      <c r="N5140">
        <v>99</v>
      </c>
      <c r="O5140">
        <v>99</v>
      </c>
      <c r="P5140">
        <v>99</v>
      </c>
      <c r="Q5140">
        <v>10</v>
      </c>
      <c r="R5140">
        <v>23</v>
      </c>
      <c r="S5140">
        <v>23</v>
      </c>
      <c r="T5140">
        <v>0.86142322097378254</v>
      </c>
      <c r="U5140">
        <v>0.74297904729092901</v>
      </c>
      <c r="V5140">
        <v>13.739130434782613</v>
      </c>
      <c r="W5140">
        <v>56.956521739130451</v>
      </c>
      <c r="X5140">
        <v>144.00584106646565</v>
      </c>
      <c r="Y5140">
        <v>132.9173913043478</v>
      </c>
      <c r="Z5140">
        <v>132.9173913043478</v>
      </c>
      <c r="AA5140">
        <v>8.7353679982168302</v>
      </c>
      <c r="AB5140">
        <v>3.1825374190164748</v>
      </c>
      <c r="AC5140">
        <v>-24.83249592139218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</row>
    <row r="5141" spans="1:39">
      <c r="A5141">
        <v>16</v>
      </c>
      <c r="B5141">
        <v>575</v>
      </c>
      <c r="C5141">
        <v>2021</v>
      </c>
      <c r="D5141">
        <v>11</v>
      </c>
      <c r="E5141">
        <v>99</v>
      </c>
      <c r="F5141">
        <v>171</v>
      </c>
      <c r="G5141">
        <v>99</v>
      </c>
      <c r="H5141">
        <v>99</v>
      </c>
      <c r="I5141">
        <v>99</v>
      </c>
      <c r="J5141">
        <v>147</v>
      </c>
      <c r="M5141">
        <v>99</v>
      </c>
      <c r="N5141">
        <v>99</v>
      </c>
      <c r="O5141">
        <v>99</v>
      </c>
      <c r="P5141">
        <v>99</v>
      </c>
      <c r="Q5141">
        <v>7</v>
      </c>
      <c r="R5141">
        <v>11</v>
      </c>
      <c r="S5141">
        <v>11</v>
      </c>
      <c r="T5141">
        <v>0.35971223021582727</v>
      </c>
      <c r="U5141">
        <v>0.29961258565304255</v>
      </c>
      <c r="V5141">
        <v>14.545454545454543</v>
      </c>
      <c r="W5141">
        <v>58.545454545454554</v>
      </c>
      <c r="X5141">
        <v>140.46094750320103</v>
      </c>
      <c r="Y5141">
        <v>129.64545454545453</v>
      </c>
      <c r="Z5141">
        <v>129.64545454545453</v>
      </c>
      <c r="AA5141">
        <v>6.018662436178615</v>
      </c>
      <c r="AB5141">
        <v>2.7753340949952157</v>
      </c>
      <c r="AC5141">
        <v>-31.66004171483015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</row>
    <row r="5142" spans="1:39">
      <c r="A5142">
        <v>16</v>
      </c>
      <c r="B5142">
        <v>576</v>
      </c>
      <c r="C5142">
        <v>2021</v>
      </c>
      <c r="D5142">
        <v>12</v>
      </c>
      <c r="E5142">
        <v>99</v>
      </c>
      <c r="F5142">
        <v>171</v>
      </c>
      <c r="G5142">
        <v>99</v>
      </c>
      <c r="H5142">
        <v>99</v>
      </c>
      <c r="I5142">
        <v>99</v>
      </c>
      <c r="J5142">
        <v>147</v>
      </c>
      <c r="M5142">
        <v>99</v>
      </c>
      <c r="N5142">
        <v>99</v>
      </c>
      <c r="O5142">
        <v>99</v>
      </c>
      <c r="P5142">
        <v>99</v>
      </c>
      <c r="Q5142">
        <v>6</v>
      </c>
      <c r="R5142">
        <v>10</v>
      </c>
      <c r="S5142">
        <v>10</v>
      </c>
      <c r="T5142">
        <v>0.43782837127845869</v>
      </c>
      <c r="U5142">
        <v>0.37294494763152591</v>
      </c>
      <c r="V5142">
        <v>14</v>
      </c>
      <c r="W5142">
        <v>56.8</v>
      </c>
      <c r="X5142">
        <v>143.19609967497288</v>
      </c>
      <c r="Y5142">
        <v>132.17000000000002</v>
      </c>
      <c r="Z5142">
        <v>132.17000000000002</v>
      </c>
      <c r="AA5142">
        <v>13.870764218311622</v>
      </c>
      <c r="AB5142">
        <v>3.8418745424597378</v>
      </c>
      <c r="AC5142">
        <v>-78.769390134270367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</row>
    <row r="5143" spans="1:39">
      <c r="A5143">
        <v>16</v>
      </c>
      <c r="B5143">
        <v>577</v>
      </c>
      <c r="C5143">
        <v>2021</v>
      </c>
      <c r="D5143">
        <v>1</v>
      </c>
      <c r="E5143">
        <v>99</v>
      </c>
      <c r="F5143">
        <v>171</v>
      </c>
      <c r="G5143">
        <v>99</v>
      </c>
      <c r="H5143">
        <v>99</v>
      </c>
      <c r="I5143">
        <v>99</v>
      </c>
      <c r="J5143">
        <v>155</v>
      </c>
      <c r="M5143">
        <v>99</v>
      </c>
      <c r="N5143">
        <v>99</v>
      </c>
      <c r="O5143">
        <v>99</v>
      </c>
      <c r="P5143">
        <v>99</v>
      </c>
      <c r="Q5143">
        <v>4</v>
      </c>
      <c r="R5143">
        <v>33</v>
      </c>
      <c r="S5143">
        <v>33</v>
      </c>
      <c r="T5143">
        <v>1.2702078521939957</v>
      </c>
      <c r="U5143">
        <v>1.2597926811956319</v>
      </c>
      <c r="V5143">
        <v>13.81818181818182</v>
      </c>
      <c r="W5143">
        <v>57.303030303030305</v>
      </c>
      <c r="X5143">
        <v>165.78121409107325</v>
      </c>
      <c r="Y5143">
        <v>153.01606060606053</v>
      </c>
      <c r="Z5143">
        <v>153.01606060606053</v>
      </c>
      <c r="AA5143">
        <v>30.401084504120007</v>
      </c>
      <c r="AB5143">
        <v>5.8800373555031102</v>
      </c>
      <c r="AC5143">
        <v>-67.461561094714</v>
      </c>
      <c r="AD5143">
        <v>3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1</v>
      </c>
      <c r="AM5143">
        <v>0</v>
      </c>
    </row>
    <row r="5144" spans="1:39">
      <c r="A5144">
        <v>16</v>
      </c>
      <c r="B5144">
        <v>578</v>
      </c>
      <c r="C5144">
        <v>2021</v>
      </c>
      <c r="D5144">
        <v>2</v>
      </c>
      <c r="E5144">
        <v>99</v>
      </c>
      <c r="F5144">
        <v>171</v>
      </c>
      <c r="G5144">
        <v>99</v>
      </c>
      <c r="H5144">
        <v>99</v>
      </c>
      <c r="I5144">
        <v>99</v>
      </c>
      <c r="J5144">
        <v>155</v>
      </c>
      <c r="M5144">
        <v>99</v>
      </c>
      <c r="N5144">
        <v>99</v>
      </c>
      <c r="O5144">
        <v>99</v>
      </c>
      <c r="P5144">
        <v>99</v>
      </c>
      <c r="Q5144">
        <v>6</v>
      </c>
      <c r="R5144">
        <v>45</v>
      </c>
      <c r="S5144">
        <v>45</v>
      </c>
      <c r="T5144">
        <v>1.9582245430809404</v>
      </c>
      <c r="U5144">
        <v>1.9830577291928004</v>
      </c>
      <c r="V5144">
        <v>14.133333333333329</v>
      </c>
      <c r="W5144">
        <v>57.2</v>
      </c>
      <c r="X5144">
        <v>168.4244612977007</v>
      </c>
      <c r="Y5144">
        <v>155.4557777777778</v>
      </c>
      <c r="Z5144">
        <v>155.4557777777778</v>
      </c>
      <c r="AA5144">
        <v>25.617836710549927</v>
      </c>
      <c r="AB5144">
        <v>5.1016337252556916</v>
      </c>
      <c r="AC5144">
        <v>-50.761472693551035</v>
      </c>
      <c r="AD5144">
        <v>2</v>
      </c>
      <c r="AE5144">
        <v>0</v>
      </c>
      <c r="AF5144">
        <v>0</v>
      </c>
      <c r="AG5144">
        <v>0</v>
      </c>
      <c r="AH5144">
        <v>1</v>
      </c>
      <c r="AI5144">
        <v>0</v>
      </c>
      <c r="AJ5144">
        <v>3</v>
      </c>
      <c r="AK5144">
        <v>0</v>
      </c>
      <c r="AL5144">
        <v>2</v>
      </c>
      <c r="AM5144">
        <v>0</v>
      </c>
    </row>
    <row r="5145" spans="1:39">
      <c r="A5145">
        <v>16</v>
      </c>
      <c r="B5145">
        <v>579</v>
      </c>
      <c r="C5145">
        <v>2021</v>
      </c>
      <c r="D5145">
        <v>3</v>
      </c>
      <c r="E5145">
        <v>99</v>
      </c>
      <c r="F5145">
        <v>171</v>
      </c>
      <c r="G5145">
        <v>99</v>
      </c>
      <c r="H5145">
        <v>99</v>
      </c>
      <c r="I5145">
        <v>99</v>
      </c>
      <c r="J5145">
        <v>155</v>
      </c>
      <c r="M5145">
        <v>99</v>
      </c>
      <c r="N5145">
        <v>99</v>
      </c>
      <c r="O5145">
        <v>99</v>
      </c>
      <c r="P5145">
        <v>99</v>
      </c>
      <c r="Q5145">
        <v>6</v>
      </c>
      <c r="R5145">
        <v>31</v>
      </c>
      <c r="S5145">
        <v>31</v>
      </c>
      <c r="T5145">
        <v>1.1079342387419586</v>
      </c>
      <c r="U5145">
        <v>1.1877481579666378</v>
      </c>
      <c r="V5145">
        <v>13.70967741935484</v>
      </c>
      <c r="W5145">
        <v>56.709677419354847</v>
      </c>
      <c r="X5145">
        <v>179.67287596547027</v>
      </c>
      <c r="Y5145">
        <v>165.83806451612907</v>
      </c>
      <c r="Z5145">
        <v>165.83806451612907</v>
      </c>
      <c r="AA5145">
        <v>23.141230683440881</v>
      </c>
      <c r="AB5145">
        <v>5.8980234435871086</v>
      </c>
      <c r="AC5145">
        <v>-37.478492344256729</v>
      </c>
      <c r="AD5145">
        <v>3</v>
      </c>
      <c r="AE5145">
        <v>0</v>
      </c>
      <c r="AF5145">
        <v>0</v>
      </c>
      <c r="AG5145">
        <v>0</v>
      </c>
      <c r="AH5145">
        <v>2</v>
      </c>
      <c r="AI5145">
        <v>0</v>
      </c>
      <c r="AJ5145">
        <v>0</v>
      </c>
      <c r="AK5145">
        <v>0</v>
      </c>
      <c r="AL5145">
        <v>1</v>
      </c>
      <c r="AM5145">
        <v>0</v>
      </c>
    </row>
    <row r="5146" spans="1:39">
      <c r="A5146">
        <v>16</v>
      </c>
      <c r="B5146">
        <v>580</v>
      </c>
      <c r="C5146">
        <v>2021</v>
      </c>
      <c r="D5146">
        <v>4</v>
      </c>
      <c r="E5146">
        <v>99</v>
      </c>
      <c r="F5146">
        <v>171</v>
      </c>
      <c r="G5146">
        <v>99</v>
      </c>
      <c r="H5146">
        <v>99</v>
      </c>
      <c r="I5146">
        <v>99</v>
      </c>
      <c r="J5146">
        <v>155</v>
      </c>
      <c r="M5146">
        <v>99</v>
      </c>
      <c r="N5146">
        <v>99</v>
      </c>
      <c r="O5146">
        <v>99</v>
      </c>
      <c r="P5146">
        <v>99</v>
      </c>
      <c r="Q5146">
        <v>7</v>
      </c>
      <c r="R5146">
        <v>37</v>
      </c>
      <c r="S5146">
        <v>37</v>
      </c>
      <c r="T5146">
        <v>1.3318934485241176</v>
      </c>
      <c r="U5146">
        <v>1.3994889238967587</v>
      </c>
      <c r="V5146">
        <v>13.594594594594591</v>
      </c>
      <c r="W5146">
        <v>56.648648648648638</v>
      </c>
      <c r="X5146">
        <v>172.72788498140611</v>
      </c>
      <c r="Y5146">
        <v>159.42783783783787</v>
      </c>
      <c r="Z5146">
        <v>159.42783783783787</v>
      </c>
      <c r="AA5146">
        <v>25.085349782361405</v>
      </c>
      <c r="AB5146">
        <v>6.4019262988581724</v>
      </c>
      <c r="AC5146">
        <v>-60.617449900233701</v>
      </c>
      <c r="AD5146">
        <v>0</v>
      </c>
      <c r="AE5146">
        <v>0</v>
      </c>
      <c r="AF5146">
        <v>0</v>
      </c>
      <c r="AG5146">
        <v>0</v>
      </c>
      <c r="AH5146">
        <v>1</v>
      </c>
      <c r="AI5146">
        <v>0</v>
      </c>
      <c r="AJ5146">
        <v>0</v>
      </c>
      <c r="AK5146">
        <v>0</v>
      </c>
      <c r="AL5146">
        <v>0</v>
      </c>
      <c r="AM5146">
        <v>0</v>
      </c>
    </row>
    <row r="5147" spans="1:39">
      <c r="A5147">
        <v>16</v>
      </c>
      <c r="B5147">
        <v>581</v>
      </c>
      <c r="C5147">
        <v>2021</v>
      </c>
      <c r="D5147">
        <v>5</v>
      </c>
      <c r="E5147">
        <v>99</v>
      </c>
      <c r="F5147">
        <v>171</v>
      </c>
      <c r="G5147">
        <v>99</v>
      </c>
      <c r="H5147">
        <v>99</v>
      </c>
      <c r="I5147">
        <v>99</v>
      </c>
      <c r="J5147">
        <v>155</v>
      </c>
      <c r="M5147">
        <v>99</v>
      </c>
      <c r="N5147">
        <v>99</v>
      </c>
      <c r="O5147">
        <v>99</v>
      </c>
      <c r="P5147">
        <v>99</v>
      </c>
      <c r="Q5147">
        <v>6</v>
      </c>
      <c r="R5147">
        <v>22</v>
      </c>
      <c r="S5147">
        <v>22</v>
      </c>
      <c r="T5147">
        <v>0.97216084843128603</v>
      </c>
      <c r="U5147">
        <v>0.92433023765446898</v>
      </c>
      <c r="V5147">
        <v>14.545454545454543</v>
      </c>
      <c r="W5147">
        <v>58.090909090909101</v>
      </c>
      <c r="X5147">
        <v>156.54141633014871</v>
      </c>
      <c r="Y5147">
        <v>144.48772727272731</v>
      </c>
      <c r="Z5147">
        <v>144.48772727272731</v>
      </c>
      <c r="AA5147">
        <v>20.645162526456414</v>
      </c>
      <c r="AB5147">
        <v>4.0999899213743989</v>
      </c>
      <c r="AC5147">
        <v>-24.984866412491098</v>
      </c>
      <c r="AD5147">
        <v>0</v>
      </c>
      <c r="AE5147">
        <v>0</v>
      </c>
      <c r="AF5147">
        <v>0</v>
      </c>
      <c r="AG5147">
        <v>0</v>
      </c>
      <c r="AH5147">
        <v>1</v>
      </c>
      <c r="AI5147">
        <v>0</v>
      </c>
      <c r="AJ5147">
        <v>0</v>
      </c>
      <c r="AK5147">
        <v>0</v>
      </c>
      <c r="AL5147">
        <v>0</v>
      </c>
      <c r="AM5147">
        <v>0</v>
      </c>
    </row>
    <row r="5148" spans="1:39">
      <c r="A5148">
        <v>16</v>
      </c>
      <c r="B5148">
        <v>582</v>
      </c>
      <c r="C5148">
        <v>2021</v>
      </c>
      <c r="D5148">
        <v>6</v>
      </c>
      <c r="E5148">
        <v>99</v>
      </c>
      <c r="F5148">
        <v>171</v>
      </c>
      <c r="G5148">
        <v>99</v>
      </c>
      <c r="H5148">
        <v>99</v>
      </c>
      <c r="I5148">
        <v>99</v>
      </c>
      <c r="J5148">
        <v>155</v>
      </c>
      <c r="M5148">
        <v>99</v>
      </c>
      <c r="N5148">
        <v>99</v>
      </c>
      <c r="O5148">
        <v>99</v>
      </c>
      <c r="P5148">
        <v>99</v>
      </c>
      <c r="Q5148">
        <v>6</v>
      </c>
      <c r="R5148">
        <v>45</v>
      </c>
      <c r="S5148">
        <v>45</v>
      </c>
      <c r="T5148">
        <v>1.5630427231677664</v>
      </c>
      <c r="U5148">
        <v>1.5954989969986639</v>
      </c>
      <c r="V5148">
        <v>14.6</v>
      </c>
      <c r="W5148">
        <v>58.022222222222226</v>
      </c>
      <c r="X5148">
        <v>169.08559046587209</v>
      </c>
      <c r="Y5148">
        <v>156.066</v>
      </c>
      <c r="Z5148">
        <v>156.066</v>
      </c>
      <c r="AA5148">
        <v>22.839291913522963</v>
      </c>
      <c r="AB5148">
        <v>4.239962729861781</v>
      </c>
      <c r="AC5148">
        <v>-39.171043245581131</v>
      </c>
      <c r="AD5148">
        <v>2</v>
      </c>
      <c r="AE5148">
        <v>0</v>
      </c>
      <c r="AF5148">
        <v>0</v>
      </c>
      <c r="AG5148">
        <v>0</v>
      </c>
      <c r="AH5148">
        <v>1</v>
      </c>
      <c r="AI5148">
        <v>0</v>
      </c>
      <c r="AJ5148">
        <v>0</v>
      </c>
      <c r="AK5148">
        <v>0</v>
      </c>
      <c r="AL5148">
        <v>1</v>
      </c>
      <c r="AM5148">
        <v>0</v>
      </c>
    </row>
    <row r="5149" spans="1:39">
      <c r="A5149">
        <v>16</v>
      </c>
      <c r="B5149">
        <v>583</v>
      </c>
      <c r="C5149">
        <v>2021</v>
      </c>
      <c r="D5149">
        <v>7</v>
      </c>
      <c r="E5149">
        <v>99</v>
      </c>
      <c r="F5149">
        <v>171</v>
      </c>
      <c r="G5149">
        <v>99</v>
      </c>
      <c r="H5149">
        <v>99</v>
      </c>
      <c r="I5149">
        <v>99</v>
      </c>
      <c r="J5149">
        <v>155</v>
      </c>
      <c r="M5149">
        <v>99</v>
      </c>
      <c r="N5149">
        <v>99</v>
      </c>
      <c r="O5149">
        <v>99</v>
      </c>
      <c r="P5149">
        <v>99</v>
      </c>
      <c r="Q5149">
        <v>4</v>
      </c>
      <c r="R5149">
        <v>26</v>
      </c>
      <c r="S5149">
        <v>26</v>
      </c>
      <c r="T5149">
        <v>0.92592592592592604</v>
      </c>
      <c r="U5149">
        <v>0.90921511237465502</v>
      </c>
      <c r="V5149">
        <v>15.5</v>
      </c>
      <c r="W5149">
        <v>59.961538461538481</v>
      </c>
      <c r="X5149">
        <v>163.89032419368283</v>
      </c>
      <c r="Y5149">
        <v>151.27076923076922</v>
      </c>
      <c r="Z5149">
        <v>151.27076923076922</v>
      </c>
      <c r="AA5149">
        <v>25.241349610857128</v>
      </c>
      <c r="AB5149">
        <v>3.6530363475078258</v>
      </c>
      <c r="AC5149">
        <v>-55.069701197639752</v>
      </c>
      <c r="AD5149">
        <v>0</v>
      </c>
      <c r="AE5149">
        <v>0</v>
      </c>
      <c r="AF5149">
        <v>0</v>
      </c>
      <c r="AG5149">
        <v>0</v>
      </c>
      <c r="AH5149">
        <v>1</v>
      </c>
      <c r="AI5149">
        <v>0</v>
      </c>
      <c r="AJ5149">
        <v>0</v>
      </c>
      <c r="AK5149">
        <v>0</v>
      </c>
      <c r="AL5149">
        <v>0</v>
      </c>
      <c r="AM5149">
        <v>0</v>
      </c>
    </row>
    <row r="5150" spans="1:39">
      <c r="A5150">
        <v>16</v>
      </c>
      <c r="B5150">
        <v>584</v>
      </c>
      <c r="C5150">
        <v>2021</v>
      </c>
      <c r="D5150">
        <v>8</v>
      </c>
      <c r="E5150">
        <v>99</v>
      </c>
      <c r="F5150">
        <v>171</v>
      </c>
      <c r="G5150">
        <v>99</v>
      </c>
      <c r="H5150">
        <v>99</v>
      </c>
      <c r="I5150">
        <v>99</v>
      </c>
      <c r="J5150">
        <v>155</v>
      </c>
      <c r="M5150">
        <v>99</v>
      </c>
      <c r="N5150">
        <v>99</v>
      </c>
      <c r="O5150">
        <v>99</v>
      </c>
      <c r="P5150">
        <v>99</v>
      </c>
      <c r="Q5150">
        <v>7</v>
      </c>
      <c r="R5150">
        <v>41</v>
      </c>
      <c r="S5150">
        <v>41</v>
      </c>
      <c r="T5150">
        <v>1.6505636070853462</v>
      </c>
      <c r="U5150">
        <v>1.7291788473556635</v>
      </c>
      <c r="V5150">
        <v>14.219512195121951</v>
      </c>
      <c r="W5150">
        <v>57.634146341463421</v>
      </c>
      <c r="X5150">
        <v>174.73271146579285</v>
      </c>
      <c r="Y5150">
        <v>161.27829268292683</v>
      </c>
      <c r="Z5150">
        <v>161.27829268292683</v>
      </c>
      <c r="AA5150">
        <v>31.220589586973382</v>
      </c>
      <c r="AB5150">
        <v>6.0476001995590289</v>
      </c>
      <c r="AC5150">
        <v>-55.605438040161026</v>
      </c>
      <c r="AD5150">
        <v>3</v>
      </c>
      <c r="AE5150">
        <v>0</v>
      </c>
      <c r="AF5150">
        <v>0</v>
      </c>
      <c r="AG5150">
        <v>0</v>
      </c>
      <c r="AH5150">
        <v>5</v>
      </c>
      <c r="AI5150">
        <v>0</v>
      </c>
      <c r="AJ5150">
        <v>0</v>
      </c>
      <c r="AK5150">
        <v>0</v>
      </c>
      <c r="AL5150">
        <v>0</v>
      </c>
      <c r="AM5150">
        <v>1</v>
      </c>
    </row>
    <row r="5151" spans="1:39">
      <c r="A5151">
        <v>16</v>
      </c>
      <c r="B5151">
        <v>585</v>
      </c>
      <c r="C5151">
        <v>2021</v>
      </c>
      <c r="D5151">
        <v>9</v>
      </c>
      <c r="E5151">
        <v>99</v>
      </c>
      <c r="F5151">
        <v>171</v>
      </c>
      <c r="G5151">
        <v>99</v>
      </c>
      <c r="H5151">
        <v>99</v>
      </c>
      <c r="I5151">
        <v>99</v>
      </c>
      <c r="J5151">
        <v>155</v>
      </c>
      <c r="M5151">
        <v>99</v>
      </c>
      <c r="N5151">
        <v>99</v>
      </c>
      <c r="O5151">
        <v>99</v>
      </c>
      <c r="P5151">
        <v>99</v>
      </c>
      <c r="Q5151">
        <v>8</v>
      </c>
      <c r="R5151">
        <v>44</v>
      </c>
      <c r="S5151">
        <v>44</v>
      </c>
      <c r="T5151">
        <v>1.5104703055269477</v>
      </c>
      <c r="U5151">
        <v>1.4495454456256276</v>
      </c>
      <c r="V5151">
        <v>15.43181818181818</v>
      </c>
      <c r="W5151">
        <v>59.72727272727272</v>
      </c>
      <c r="X5151">
        <v>160.05934206638429</v>
      </c>
      <c r="Y5151">
        <v>147.73477272727271</v>
      </c>
      <c r="Z5151">
        <v>147.73477272727271</v>
      </c>
      <c r="AA5151">
        <v>25.799429036021603</v>
      </c>
      <c r="AB5151">
        <v>3.6329529459433552</v>
      </c>
      <c r="AC5151">
        <v>-22.683907695279043</v>
      </c>
      <c r="AD5151">
        <v>0</v>
      </c>
      <c r="AE5151">
        <v>0</v>
      </c>
      <c r="AF5151">
        <v>0</v>
      </c>
      <c r="AG5151">
        <v>0</v>
      </c>
      <c r="AH5151">
        <v>1</v>
      </c>
      <c r="AI5151">
        <v>0</v>
      </c>
      <c r="AJ5151">
        <v>0</v>
      </c>
      <c r="AK5151">
        <v>0</v>
      </c>
      <c r="AL5151">
        <v>0</v>
      </c>
      <c r="AM5151">
        <v>0</v>
      </c>
    </row>
    <row r="5152" spans="1:39">
      <c r="A5152">
        <v>16</v>
      </c>
      <c r="B5152">
        <v>586</v>
      </c>
      <c r="C5152">
        <v>2021</v>
      </c>
      <c r="D5152">
        <v>10</v>
      </c>
      <c r="E5152">
        <v>99</v>
      </c>
      <c r="F5152">
        <v>171</v>
      </c>
      <c r="G5152">
        <v>99</v>
      </c>
      <c r="H5152">
        <v>99</v>
      </c>
      <c r="I5152">
        <v>99</v>
      </c>
      <c r="J5152">
        <v>155</v>
      </c>
      <c r="M5152">
        <v>99</v>
      </c>
      <c r="N5152">
        <v>99</v>
      </c>
      <c r="O5152">
        <v>99</v>
      </c>
      <c r="P5152">
        <v>99</v>
      </c>
      <c r="Q5152">
        <v>10</v>
      </c>
      <c r="R5152">
        <v>47</v>
      </c>
      <c r="S5152">
        <v>47</v>
      </c>
      <c r="T5152">
        <v>1.7602996254681644</v>
      </c>
      <c r="U5152">
        <v>1.8231433780895725</v>
      </c>
      <c r="V5152">
        <v>13.936170212765957</v>
      </c>
      <c r="W5152">
        <v>56.723404255319139</v>
      </c>
      <c r="X5152">
        <v>172.92363016066938</v>
      </c>
      <c r="Y5152">
        <v>159.60851063829787</v>
      </c>
      <c r="Z5152">
        <v>159.60851063829787</v>
      </c>
      <c r="AA5152">
        <v>31.892719237076779</v>
      </c>
      <c r="AB5152">
        <v>3.5292222496807382</v>
      </c>
      <c r="AC5152">
        <v>-20.5426743392416</v>
      </c>
      <c r="AD5152">
        <v>1</v>
      </c>
      <c r="AE5152">
        <v>0</v>
      </c>
      <c r="AF5152">
        <v>0</v>
      </c>
      <c r="AG5152">
        <v>0</v>
      </c>
      <c r="AH5152">
        <v>3</v>
      </c>
      <c r="AI5152">
        <v>0</v>
      </c>
      <c r="AJ5152">
        <v>0</v>
      </c>
      <c r="AK5152">
        <v>0</v>
      </c>
      <c r="AL5152">
        <v>0</v>
      </c>
      <c r="AM5152">
        <v>0</v>
      </c>
    </row>
    <row r="5153" spans="1:39">
      <c r="A5153">
        <v>16</v>
      </c>
      <c r="B5153">
        <v>587</v>
      </c>
      <c r="C5153">
        <v>2021</v>
      </c>
      <c r="D5153">
        <v>11</v>
      </c>
      <c r="E5153">
        <v>99</v>
      </c>
      <c r="F5153">
        <v>171</v>
      </c>
      <c r="G5153">
        <v>99</v>
      </c>
      <c r="H5153">
        <v>99</v>
      </c>
      <c r="I5153">
        <v>99</v>
      </c>
      <c r="J5153">
        <v>155</v>
      </c>
      <c r="M5153">
        <v>99</v>
      </c>
      <c r="N5153">
        <v>99</v>
      </c>
      <c r="O5153">
        <v>99</v>
      </c>
      <c r="P5153">
        <v>99</v>
      </c>
      <c r="Q5153">
        <v>5</v>
      </c>
      <c r="R5153">
        <v>18</v>
      </c>
      <c r="S5153">
        <v>18</v>
      </c>
      <c r="T5153">
        <v>0.58862001308044498</v>
      </c>
      <c r="U5153">
        <v>0.57402250264684762</v>
      </c>
      <c r="V5153">
        <v>15.333333333333337</v>
      </c>
      <c r="W5153">
        <v>59.66666666666665</v>
      </c>
      <c r="X5153">
        <v>164.45407487661004</v>
      </c>
      <c r="Y5153">
        <v>151.79111111111109</v>
      </c>
      <c r="Z5153">
        <v>151.79111111111109</v>
      </c>
      <c r="AA5153">
        <v>24.751583762770409</v>
      </c>
      <c r="AB5153">
        <v>4.3461349368018123</v>
      </c>
      <c r="AC5153">
        <v>-53.550011257727249</v>
      </c>
      <c r="AD5153">
        <v>0</v>
      </c>
      <c r="AE5153">
        <v>0</v>
      </c>
      <c r="AF5153">
        <v>0</v>
      </c>
      <c r="AG5153">
        <v>0</v>
      </c>
      <c r="AH5153">
        <v>2</v>
      </c>
      <c r="AI5153">
        <v>0</v>
      </c>
      <c r="AJ5153">
        <v>0</v>
      </c>
      <c r="AK5153">
        <v>0</v>
      </c>
      <c r="AL5153">
        <v>1</v>
      </c>
      <c r="AM5153">
        <v>0</v>
      </c>
    </row>
    <row r="5154" spans="1:39">
      <c r="A5154">
        <v>16</v>
      </c>
      <c r="B5154">
        <v>588</v>
      </c>
      <c r="C5154">
        <v>2021</v>
      </c>
      <c r="D5154">
        <v>12</v>
      </c>
      <c r="E5154">
        <v>99</v>
      </c>
      <c r="F5154">
        <v>171</v>
      </c>
      <c r="G5154">
        <v>99</v>
      </c>
      <c r="H5154">
        <v>99</v>
      </c>
      <c r="I5154">
        <v>99</v>
      </c>
      <c r="J5154">
        <v>155</v>
      </c>
      <c r="M5154">
        <v>99</v>
      </c>
      <c r="N5154">
        <v>99</v>
      </c>
      <c r="O5154">
        <v>99</v>
      </c>
      <c r="P5154">
        <v>99</v>
      </c>
      <c r="Q5154">
        <v>7</v>
      </c>
      <c r="R5154">
        <v>19</v>
      </c>
      <c r="S5154">
        <v>19</v>
      </c>
      <c r="T5154">
        <v>0.8318739054290718</v>
      </c>
      <c r="U5154">
        <v>0.89227438488420852</v>
      </c>
      <c r="V5154">
        <v>14</v>
      </c>
      <c r="W5154">
        <v>57.052631578947377</v>
      </c>
      <c r="X5154">
        <v>180.31476307236127</v>
      </c>
      <c r="Y5154">
        <v>166.43052631578945</v>
      </c>
      <c r="Z5154">
        <v>166.43052631578945</v>
      </c>
      <c r="AA5154">
        <v>35.282674960305513</v>
      </c>
      <c r="AB5154">
        <v>3.634247684554071</v>
      </c>
      <c r="AC5154">
        <v>-21.16701053476319</v>
      </c>
      <c r="AD5154">
        <v>0</v>
      </c>
      <c r="AE5154">
        <v>0</v>
      </c>
      <c r="AF5154">
        <v>0</v>
      </c>
      <c r="AG5154">
        <v>0</v>
      </c>
      <c r="AH5154">
        <v>1</v>
      </c>
      <c r="AI5154">
        <v>0</v>
      </c>
      <c r="AJ5154">
        <v>2</v>
      </c>
      <c r="AK5154">
        <v>0</v>
      </c>
      <c r="AL5154">
        <v>0</v>
      </c>
      <c r="AM5154">
        <v>0</v>
      </c>
    </row>
    <row r="5155" spans="1:39">
      <c r="A5155">
        <v>16</v>
      </c>
      <c r="B5155">
        <v>589</v>
      </c>
      <c r="C5155">
        <v>2021</v>
      </c>
      <c r="D5155">
        <v>1</v>
      </c>
      <c r="E5155">
        <v>99</v>
      </c>
      <c r="F5155">
        <v>171</v>
      </c>
      <c r="G5155">
        <v>99</v>
      </c>
      <c r="H5155">
        <v>99</v>
      </c>
      <c r="I5155">
        <v>99</v>
      </c>
      <c r="J5155">
        <v>160</v>
      </c>
      <c r="M5155">
        <v>99</v>
      </c>
      <c r="N5155">
        <v>99</v>
      </c>
      <c r="O5155">
        <v>99</v>
      </c>
      <c r="P5155">
        <v>99</v>
      </c>
      <c r="Q5155">
        <v>18</v>
      </c>
      <c r="R5155">
        <v>45</v>
      </c>
      <c r="S5155">
        <v>45</v>
      </c>
      <c r="T5155">
        <v>1.7321016166281755</v>
      </c>
      <c r="U5155">
        <v>1.53738951151171</v>
      </c>
      <c r="V5155">
        <v>14.733333333333333</v>
      </c>
      <c r="W5155">
        <v>58.48888888888888</v>
      </c>
      <c r="X5155">
        <v>148.36162272781996</v>
      </c>
      <c r="Y5155">
        <v>136.93777777777777</v>
      </c>
      <c r="Z5155">
        <v>136.93777777777777</v>
      </c>
      <c r="AA5155">
        <v>16.103557769620668</v>
      </c>
      <c r="AB5155">
        <v>4.4001122320142274</v>
      </c>
      <c r="AC5155">
        <v>-32.868211402112244</v>
      </c>
      <c r="AD5155">
        <v>1</v>
      </c>
      <c r="AE5155">
        <v>0</v>
      </c>
      <c r="AF5155">
        <v>0</v>
      </c>
      <c r="AG5155">
        <v>2</v>
      </c>
      <c r="AH5155">
        <v>3</v>
      </c>
      <c r="AI5155">
        <v>1</v>
      </c>
      <c r="AJ5155">
        <v>1</v>
      </c>
      <c r="AK5155">
        <v>0</v>
      </c>
      <c r="AL5155">
        <v>1</v>
      </c>
      <c r="AM5155">
        <v>2</v>
      </c>
    </row>
    <row r="5156" spans="1:39">
      <c r="A5156">
        <v>16</v>
      </c>
      <c r="B5156">
        <v>590</v>
      </c>
      <c r="C5156">
        <v>2021</v>
      </c>
      <c r="D5156">
        <v>2</v>
      </c>
      <c r="E5156">
        <v>99</v>
      </c>
      <c r="F5156">
        <v>171</v>
      </c>
      <c r="G5156">
        <v>99</v>
      </c>
      <c r="H5156">
        <v>99</v>
      </c>
      <c r="I5156">
        <v>99</v>
      </c>
      <c r="J5156">
        <v>160</v>
      </c>
      <c r="M5156">
        <v>99</v>
      </c>
      <c r="N5156">
        <v>99</v>
      </c>
      <c r="O5156">
        <v>99</v>
      </c>
      <c r="P5156">
        <v>99</v>
      </c>
      <c r="Q5156">
        <v>8</v>
      </c>
      <c r="R5156">
        <v>20</v>
      </c>
      <c r="S5156">
        <v>20</v>
      </c>
      <c r="T5156">
        <v>0.87032201914708496</v>
      </c>
      <c r="U5156">
        <v>0.79815443653361218</v>
      </c>
      <c r="V5156">
        <v>13.7</v>
      </c>
      <c r="W5156">
        <v>56.75</v>
      </c>
      <c r="X5156">
        <v>152.52437703141931</v>
      </c>
      <c r="Y5156">
        <v>140.78</v>
      </c>
      <c r="Z5156">
        <v>140.78</v>
      </c>
      <c r="AA5156">
        <v>10.518108194918138</v>
      </c>
      <c r="AB5156">
        <v>4.5373450386762508</v>
      </c>
      <c r="AC5156">
        <v>-40.241565868852888</v>
      </c>
      <c r="AD5156">
        <v>0</v>
      </c>
      <c r="AE5156">
        <v>0</v>
      </c>
      <c r="AF5156">
        <v>0</v>
      </c>
      <c r="AG5156">
        <v>0</v>
      </c>
      <c r="AH5156">
        <v>3</v>
      </c>
      <c r="AI5156">
        <v>1</v>
      </c>
      <c r="AJ5156">
        <v>0</v>
      </c>
      <c r="AK5156">
        <v>0</v>
      </c>
      <c r="AL5156">
        <v>2</v>
      </c>
      <c r="AM5156">
        <v>0</v>
      </c>
    </row>
    <row r="5157" spans="1:39">
      <c r="A5157">
        <v>16</v>
      </c>
      <c r="B5157">
        <v>591</v>
      </c>
      <c r="C5157">
        <v>2021</v>
      </c>
      <c r="D5157">
        <v>3</v>
      </c>
      <c r="E5157">
        <v>99</v>
      </c>
      <c r="F5157">
        <v>171</v>
      </c>
      <c r="G5157">
        <v>99</v>
      </c>
      <c r="H5157">
        <v>99</v>
      </c>
      <c r="I5157">
        <v>99</v>
      </c>
      <c r="J5157">
        <v>160</v>
      </c>
      <c r="M5157">
        <v>99</v>
      </c>
      <c r="N5157">
        <v>99</v>
      </c>
      <c r="O5157">
        <v>99</v>
      </c>
      <c r="P5157">
        <v>99</v>
      </c>
      <c r="Q5157">
        <v>14</v>
      </c>
      <c r="R5157">
        <v>32</v>
      </c>
      <c r="S5157">
        <v>32</v>
      </c>
      <c r="T5157">
        <v>1.1436740528949247</v>
      </c>
      <c r="U5157">
        <v>1.060059535963634</v>
      </c>
      <c r="V5157">
        <v>13.0625</v>
      </c>
      <c r="W5157">
        <v>55.6875</v>
      </c>
      <c r="X5157">
        <v>155.34601841820148</v>
      </c>
      <c r="Y5157">
        <v>143.38437499999998</v>
      </c>
      <c r="Z5157">
        <v>143.38437499999998</v>
      </c>
      <c r="AA5157">
        <v>22.593930453982111</v>
      </c>
      <c r="AB5157">
        <v>4.6059574194731763</v>
      </c>
      <c r="AC5157">
        <v>-40.06314236953645</v>
      </c>
      <c r="AD5157">
        <v>1</v>
      </c>
      <c r="AE5157">
        <v>0</v>
      </c>
      <c r="AF5157">
        <v>0</v>
      </c>
      <c r="AG5157">
        <v>1</v>
      </c>
      <c r="AH5157">
        <v>4</v>
      </c>
      <c r="AI5157">
        <v>1</v>
      </c>
      <c r="AJ5157">
        <v>1</v>
      </c>
      <c r="AK5157">
        <v>0</v>
      </c>
      <c r="AL5157">
        <v>4</v>
      </c>
      <c r="AM5157">
        <v>1</v>
      </c>
    </row>
    <row r="5158" spans="1:39">
      <c r="A5158">
        <v>16</v>
      </c>
      <c r="B5158">
        <v>592</v>
      </c>
      <c r="C5158">
        <v>2021</v>
      </c>
      <c r="D5158">
        <v>4</v>
      </c>
      <c r="E5158">
        <v>99</v>
      </c>
      <c r="F5158">
        <v>171</v>
      </c>
      <c r="G5158">
        <v>99</v>
      </c>
      <c r="H5158">
        <v>99</v>
      </c>
      <c r="I5158">
        <v>99</v>
      </c>
      <c r="J5158">
        <v>160</v>
      </c>
      <c r="M5158">
        <v>99</v>
      </c>
      <c r="N5158">
        <v>99</v>
      </c>
      <c r="O5158">
        <v>99</v>
      </c>
      <c r="P5158">
        <v>99</v>
      </c>
      <c r="Q5158">
        <v>11</v>
      </c>
      <c r="R5158">
        <v>24</v>
      </c>
      <c r="S5158">
        <v>24</v>
      </c>
      <c r="T5158">
        <v>0.86393088552915742</v>
      </c>
      <c r="U5158">
        <v>0.77660943669908289</v>
      </c>
      <c r="V5158">
        <v>13.5</v>
      </c>
      <c r="W5158">
        <v>56.625</v>
      </c>
      <c r="X5158">
        <v>147.76995305164317</v>
      </c>
      <c r="Y5158">
        <v>136.39166666666671</v>
      </c>
      <c r="Z5158">
        <v>136.39166666666671</v>
      </c>
      <c r="AA5158">
        <v>10.795906503032532</v>
      </c>
      <c r="AB5158">
        <v>4.7767884957713314</v>
      </c>
      <c r="AC5158">
        <v>-32.971113973555894</v>
      </c>
      <c r="AD5158">
        <v>2</v>
      </c>
      <c r="AE5158">
        <v>0</v>
      </c>
      <c r="AF5158">
        <v>0</v>
      </c>
      <c r="AG5158">
        <v>1</v>
      </c>
      <c r="AH5158">
        <v>2</v>
      </c>
      <c r="AI5158">
        <v>2</v>
      </c>
      <c r="AJ5158">
        <v>0</v>
      </c>
      <c r="AK5158">
        <v>0</v>
      </c>
      <c r="AL5158">
        <v>3</v>
      </c>
      <c r="AM5158">
        <v>1</v>
      </c>
    </row>
    <row r="5159" spans="1:39">
      <c r="A5159">
        <v>16</v>
      </c>
      <c r="B5159">
        <v>593</v>
      </c>
      <c r="C5159">
        <v>2021</v>
      </c>
      <c r="D5159">
        <v>5</v>
      </c>
      <c r="E5159">
        <v>99</v>
      </c>
      <c r="F5159">
        <v>171</v>
      </c>
      <c r="G5159">
        <v>99</v>
      </c>
      <c r="H5159">
        <v>99</v>
      </c>
      <c r="I5159">
        <v>99</v>
      </c>
      <c r="J5159">
        <v>160</v>
      </c>
      <c r="M5159">
        <v>99</v>
      </c>
      <c r="N5159">
        <v>99</v>
      </c>
      <c r="O5159">
        <v>99</v>
      </c>
      <c r="P5159">
        <v>99</v>
      </c>
      <c r="Q5159">
        <v>7</v>
      </c>
      <c r="R5159">
        <v>36</v>
      </c>
      <c r="S5159">
        <v>36</v>
      </c>
      <c r="T5159">
        <v>1.590808661069377</v>
      </c>
      <c r="U5159">
        <v>1.4874867943164951</v>
      </c>
      <c r="V5159">
        <v>14.333333333333337</v>
      </c>
      <c r="W5159">
        <v>58</v>
      </c>
      <c r="X5159">
        <v>153.9484771879138</v>
      </c>
      <c r="Y5159">
        <v>142.09444444444443</v>
      </c>
      <c r="Z5159">
        <v>142.09444444444443</v>
      </c>
      <c r="AA5159">
        <v>11.952962079297757</v>
      </c>
      <c r="AB5159">
        <v>4.0892813821284326</v>
      </c>
      <c r="AC5159">
        <v>-16.094156173627411</v>
      </c>
      <c r="AD5159">
        <v>0</v>
      </c>
      <c r="AE5159">
        <v>0</v>
      </c>
      <c r="AF5159">
        <v>0</v>
      </c>
      <c r="AG5159">
        <v>1</v>
      </c>
      <c r="AH5159">
        <v>3</v>
      </c>
      <c r="AI5159">
        <v>1</v>
      </c>
      <c r="AJ5159">
        <v>1</v>
      </c>
      <c r="AK5159">
        <v>0</v>
      </c>
      <c r="AL5159">
        <v>2</v>
      </c>
      <c r="AM5159">
        <v>0</v>
      </c>
    </row>
    <row r="5160" spans="1:39">
      <c r="A5160">
        <v>16</v>
      </c>
      <c r="B5160">
        <v>594</v>
      </c>
      <c r="C5160">
        <v>2021</v>
      </c>
      <c r="D5160">
        <v>6</v>
      </c>
      <c r="E5160">
        <v>99</v>
      </c>
      <c r="F5160">
        <v>171</v>
      </c>
      <c r="G5160">
        <v>99</v>
      </c>
      <c r="H5160">
        <v>99</v>
      </c>
      <c r="I5160">
        <v>99</v>
      </c>
      <c r="J5160">
        <v>160</v>
      </c>
      <c r="M5160">
        <v>99</v>
      </c>
      <c r="N5160">
        <v>99</v>
      </c>
      <c r="O5160">
        <v>99</v>
      </c>
      <c r="P5160">
        <v>99</v>
      </c>
      <c r="Q5160">
        <v>11</v>
      </c>
      <c r="R5160">
        <v>59</v>
      </c>
      <c r="S5160">
        <v>59</v>
      </c>
      <c r="T5160">
        <v>2.0493226814866277</v>
      </c>
      <c r="U5160">
        <v>1.8879584157070313</v>
      </c>
      <c r="V5160">
        <v>12.881355932203387</v>
      </c>
      <c r="W5160">
        <v>55.203389830508478</v>
      </c>
      <c r="X5160">
        <v>152.60297115155078</v>
      </c>
      <c r="Y5160">
        <v>140.8525423728814</v>
      </c>
      <c r="Z5160">
        <v>140.8525423728814</v>
      </c>
      <c r="AA5160">
        <v>11.030517850255606</v>
      </c>
      <c r="AB5160">
        <v>4.8774113063613367</v>
      </c>
      <c r="AC5160">
        <v>-17.17367318867538</v>
      </c>
      <c r="AD5160">
        <v>0</v>
      </c>
      <c r="AE5160">
        <v>0</v>
      </c>
      <c r="AF5160">
        <v>0</v>
      </c>
      <c r="AG5160">
        <v>8</v>
      </c>
      <c r="AH5160">
        <v>7</v>
      </c>
      <c r="AI5160">
        <v>2</v>
      </c>
      <c r="AJ5160">
        <v>1</v>
      </c>
      <c r="AK5160">
        <v>0</v>
      </c>
      <c r="AL5160">
        <v>6</v>
      </c>
      <c r="AM5160">
        <v>4</v>
      </c>
    </row>
    <row r="5161" spans="1:39">
      <c r="A5161">
        <v>16</v>
      </c>
      <c r="B5161">
        <v>595</v>
      </c>
      <c r="C5161">
        <v>2021</v>
      </c>
      <c r="D5161">
        <v>7</v>
      </c>
      <c r="E5161">
        <v>99</v>
      </c>
      <c r="F5161">
        <v>171</v>
      </c>
      <c r="G5161">
        <v>99</v>
      </c>
      <c r="H5161">
        <v>99</v>
      </c>
      <c r="I5161">
        <v>99</v>
      </c>
      <c r="J5161">
        <v>160</v>
      </c>
      <c r="M5161">
        <v>99</v>
      </c>
      <c r="N5161">
        <v>99</v>
      </c>
      <c r="O5161">
        <v>99</v>
      </c>
      <c r="P5161">
        <v>99</v>
      </c>
      <c r="Q5161">
        <v>9</v>
      </c>
      <c r="R5161">
        <v>27</v>
      </c>
      <c r="S5161">
        <v>27</v>
      </c>
      <c r="T5161">
        <v>0.96153846153846112</v>
      </c>
      <c r="U5161">
        <v>0.88211231663019152</v>
      </c>
      <c r="V5161">
        <v>13.333333333333337</v>
      </c>
      <c r="W5161">
        <v>55.814814814814817</v>
      </c>
      <c r="X5161">
        <v>153.11584607359259</v>
      </c>
      <c r="Y5161">
        <v>141.32592592592579</v>
      </c>
      <c r="Z5161">
        <v>141.32592592592579</v>
      </c>
      <c r="AA5161">
        <v>9.4097897246003122</v>
      </c>
      <c r="AB5161">
        <v>4.7300226061399844</v>
      </c>
      <c r="AC5161">
        <v>-20.235025552105284</v>
      </c>
      <c r="AD5161">
        <v>0</v>
      </c>
      <c r="AE5161">
        <v>0</v>
      </c>
      <c r="AF5161">
        <v>0</v>
      </c>
      <c r="AG5161">
        <v>1</v>
      </c>
      <c r="AH5161">
        <v>6</v>
      </c>
      <c r="AI5161">
        <v>0</v>
      </c>
      <c r="AJ5161">
        <v>1</v>
      </c>
      <c r="AK5161">
        <v>0</v>
      </c>
      <c r="AL5161">
        <v>4</v>
      </c>
      <c r="AM5161">
        <v>0</v>
      </c>
    </row>
    <row r="5162" spans="1:39">
      <c r="A5162">
        <v>16</v>
      </c>
      <c r="B5162">
        <v>596</v>
      </c>
      <c r="C5162">
        <v>2021</v>
      </c>
      <c r="D5162">
        <v>8</v>
      </c>
      <c r="E5162">
        <v>99</v>
      </c>
      <c r="F5162">
        <v>171</v>
      </c>
      <c r="G5162">
        <v>99</v>
      </c>
      <c r="H5162">
        <v>99</v>
      </c>
      <c r="I5162">
        <v>99</v>
      </c>
      <c r="J5162">
        <v>160</v>
      </c>
      <c r="M5162">
        <v>99</v>
      </c>
      <c r="N5162">
        <v>99</v>
      </c>
      <c r="O5162">
        <v>99</v>
      </c>
      <c r="P5162">
        <v>99</v>
      </c>
      <c r="Q5162">
        <v>9</v>
      </c>
      <c r="R5162">
        <v>17</v>
      </c>
      <c r="S5162">
        <v>17</v>
      </c>
      <c r="T5162">
        <v>0.68438003220611943</v>
      </c>
      <c r="U5162">
        <v>0.59534247935168894</v>
      </c>
      <c r="V5162">
        <v>12.941176470588236</v>
      </c>
      <c r="W5162">
        <v>55.941176470588239</v>
      </c>
      <c r="X5162">
        <v>145.08954177554003</v>
      </c>
      <c r="Y5162">
        <v>133.91764705882355</v>
      </c>
      <c r="Z5162">
        <v>133.91764705882355</v>
      </c>
      <c r="AA5162">
        <v>3.4469484021660941</v>
      </c>
      <c r="AB5162">
        <v>4.3719774531911124</v>
      </c>
      <c r="AC5162">
        <v>-4.5990741377112716</v>
      </c>
      <c r="AD5162">
        <v>0</v>
      </c>
      <c r="AE5162">
        <v>0</v>
      </c>
      <c r="AF5162">
        <v>0</v>
      </c>
      <c r="AG5162">
        <v>0</v>
      </c>
      <c r="AH5162">
        <v>2</v>
      </c>
      <c r="AI5162">
        <v>1</v>
      </c>
      <c r="AJ5162">
        <v>0</v>
      </c>
      <c r="AK5162">
        <v>0</v>
      </c>
      <c r="AL5162">
        <v>8</v>
      </c>
      <c r="AM5162">
        <v>0</v>
      </c>
    </row>
    <row r="5163" spans="1:39">
      <c r="A5163">
        <v>16</v>
      </c>
      <c r="B5163">
        <v>597</v>
      </c>
      <c r="C5163">
        <v>2021</v>
      </c>
      <c r="D5163">
        <v>9</v>
      </c>
      <c r="E5163">
        <v>99</v>
      </c>
      <c r="F5163">
        <v>171</v>
      </c>
      <c r="G5163">
        <v>99</v>
      </c>
      <c r="H5163">
        <v>99</v>
      </c>
      <c r="I5163">
        <v>99</v>
      </c>
      <c r="J5163">
        <v>160</v>
      </c>
      <c r="M5163">
        <v>99</v>
      </c>
      <c r="N5163">
        <v>99</v>
      </c>
      <c r="O5163">
        <v>99</v>
      </c>
      <c r="P5163">
        <v>99</v>
      </c>
      <c r="Q5163">
        <v>10</v>
      </c>
      <c r="R5163">
        <v>30</v>
      </c>
      <c r="S5163">
        <v>30</v>
      </c>
      <c r="T5163">
        <v>1.0298661174047377</v>
      </c>
      <c r="U5163">
        <v>0.90096940677799764</v>
      </c>
      <c r="V5163">
        <v>12.4</v>
      </c>
      <c r="W5163">
        <v>54.7</v>
      </c>
      <c r="X5163">
        <v>145.91188154568437</v>
      </c>
      <c r="Y5163">
        <v>134.6766666666667</v>
      </c>
      <c r="Z5163">
        <v>134.6766666666667</v>
      </c>
      <c r="AA5163">
        <v>11.800499518617141</v>
      </c>
      <c r="AB5163">
        <v>4.5324754090158006</v>
      </c>
      <c r="AC5163">
        <v>-37.836441431854155</v>
      </c>
      <c r="AD5163">
        <v>0</v>
      </c>
      <c r="AE5163">
        <v>0</v>
      </c>
      <c r="AF5163">
        <v>0</v>
      </c>
      <c r="AG5163">
        <v>0</v>
      </c>
      <c r="AH5163">
        <v>3</v>
      </c>
      <c r="AI5163">
        <v>0</v>
      </c>
      <c r="AJ5163">
        <v>2</v>
      </c>
      <c r="AK5163">
        <v>0</v>
      </c>
      <c r="AL5163">
        <v>0</v>
      </c>
      <c r="AM5163">
        <v>1</v>
      </c>
    </row>
    <row r="5164" spans="1:39">
      <c r="A5164">
        <v>16</v>
      </c>
      <c r="B5164">
        <v>598</v>
      </c>
      <c r="C5164">
        <v>2021</v>
      </c>
      <c r="D5164">
        <v>10</v>
      </c>
      <c r="E5164">
        <v>99</v>
      </c>
      <c r="F5164">
        <v>171</v>
      </c>
      <c r="G5164">
        <v>99</v>
      </c>
      <c r="H5164">
        <v>99</v>
      </c>
      <c r="I5164">
        <v>99</v>
      </c>
      <c r="J5164">
        <v>160</v>
      </c>
      <c r="M5164">
        <v>99</v>
      </c>
      <c r="N5164">
        <v>99</v>
      </c>
      <c r="O5164">
        <v>99</v>
      </c>
      <c r="P5164">
        <v>99</v>
      </c>
      <c r="Q5164">
        <v>14</v>
      </c>
      <c r="R5164">
        <v>55</v>
      </c>
      <c r="S5164">
        <v>55</v>
      </c>
      <c r="T5164">
        <v>2.0599250936329594</v>
      </c>
      <c r="U5164">
        <v>1.8481758735496376</v>
      </c>
      <c r="V5164">
        <v>11.381818181818179</v>
      </c>
      <c r="W5164">
        <v>53.181818181818173</v>
      </c>
      <c r="X5164">
        <v>149.8000590958338</v>
      </c>
      <c r="Y5164">
        <v>138.26545454545453</v>
      </c>
      <c r="Z5164">
        <v>138.26545454545453</v>
      </c>
      <c r="AA5164">
        <v>8.1223422099301317</v>
      </c>
      <c r="AB5164">
        <v>4.3696927667781358</v>
      </c>
      <c r="AC5164">
        <v>-24.77140241599016</v>
      </c>
      <c r="AD5164">
        <v>3</v>
      </c>
      <c r="AE5164">
        <v>0</v>
      </c>
      <c r="AF5164">
        <v>0</v>
      </c>
      <c r="AG5164">
        <v>0</v>
      </c>
      <c r="AH5164">
        <v>2</v>
      </c>
      <c r="AI5164">
        <v>1</v>
      </c>
      <c r="AJ5164">
        <v>3</v>
      </c>
      <c r="AK5164">
        <v>0</v>
      </c>
      <c r="AL5164">
        <v>3</v>
      </c>
      <c r="AM5164">
        <v>0</v>
      </c>
    </row>
    <row r="5165" spans="1:39">
      <c r="A5165">
        <v>16</v>
      </c>
      <c r="B5165">
        <v>599</v>
      </c>
      <c r="C5165">
        <v>2021</v>
      </c>
      <c r="D5165">
        <v>11</v>
      </c>
      <c r="E5165">
        <v>99</v>
      </c>
      <c r="F5165">
        <v>171</v>
      </c>
      <c r="G5165">
        <v>99</v>
      </c>
      <c r="H5165">
        <v>99</v>
      </c>
      <c r="I5165">
        <v>99</v>
      </c>
      <c r="J5165">
        <v>160</v>
      </c>
      <c r="M5165">
        <v>99</v>
      </c>
      <c r="N5165">
        <v>99</v>
      </c>
      <c r="O5165">
        <v>99</v>
      </c>
      <c r="P5165">
        <v>99</v>
      </c>
      <c r="Q5165">
        <v>15</v>
      </c>
      <c r="R5165">
        <v>91</v>
      </c>
      <c r="S5165">
        <v>91</v>
      </c>
      <c r="T5165">
        <v>2.9758011772400255</v>
      </c>
      <c r="U5165">
        <v>2.7945213146380898</v>
      </c>
      <c r="V5165">
        <v>11.197802197802201</v>
      </c>
      <c r="W5165">
        <v>52.670329670329679</v>
      </c>
      <c r="X5165">
        <v>158.36319693307777</v>
      </c>
      <c r="Y5165">
        <v>146.16923076923078</v>
      </c>
      <c r="Z5165">
        <v>146.16923076923078</v>
      </c>
      <c r="AA5165">
        <v>9.8384722783019107</v>
      </c>
      <c r="AB5165">
        <v>4.8199561008783123</v>
      </c>
      <c r="AC5165">
        <v>-46.256756194312736</v>
      </c>
      <c r="AD5165">
        <v>0</v>
      </c>
      <c r="AE5165">
        <v>0</v>
      </c>
      <c r="AF5165">
        <v>0</v>
      </c>
      <c r="AG5165">
        <v>2</v>
      </c>
      <c r="AH5165">
        <v>6</v>
      </c>
      <c r="AI5165">
        <v>2</v>
      </c>
      <c r="AJ5165">
        <v>31</v>
      </c>
      <c r="AK5165">
        <v>0</v>
      </c>
      <c r="AL5165">
        <v>3</v>
      </c>
      <c r="AM5165">
        <v>1</v>
      </c>
    </row>
    <row r="5166" spans="1:39">
      <c r="A5166">
        <v>16</v>
      </c>
      <c r="B5166">
        <v>600</v>
      </c>
      <c r="C5166">
        <v>2021</v>
      </c>
      <c r="D5166">
        <v>12</v>
      </c>
      <c r="E5166">
        <v>99</v>
      </c>
      <c r="F5166">
        <v>171</v>
      </c>
      <c r="G5166">
        <v>99</v>
      </c>
      <c r="H5166">
        <v>99</v>
      </c>
      <c r="I5166">
        <v>99</v>
      </c>
      <c r="J5166">
        <v>160</v>
      </c>
      <c r="M5166">
        <v>99</v>
      </c>
      <c r="N5166">
        <v>99</v>
      </c>
      <c r="O5166">
        <v>99</v>
      </c>
      <c r="P5166">
        <v>99</v>
      </c>
      <c r="Q5166">
        <v>8</v>
      </c>
      <c r="R5166">
        <v>20</v>
      </c>
      <c r="S5166">
        <v>20</v>
      </c>
      <c r="T5166">
        <v>0.87565674255691739</v>
      </c>
      <c r="U5166">
        <v>0.76431563868465902</v>
      </c>
      <c r="V5166">
        <v>12.65</v>
      </c>
      <c r="W5166">
        <v>55.25</v>
      </c>
      <c r="X5166">
        <v>146.73347778981588</v>
      </c>
      <c r="Y5166">
        <v>135.435</v>
      </c>
      <c r="Z5166">
        <v>135.435</v>
      </c>
      <c r="AA5166">
        <v>6.2269796049131498</v>
      </c>
      <c r="AB5166">
        <v>3.6588932752951391</v>
      </c>
      <c r="AC5166">
        <v>-40.286204782742651</v>
      </c>
      <c r="AD5166">
        <v>1</v>
      </c>
      <c r="AE5166">
        <v>0</v>
      </c>
      <c r="AF5166">
        <v>0</v>
      </c>
      <c r="AG5166">
        <v>0</v>
      </c>
      <c r="AH5166">
        <v>1</v>
      </c>
      <c r="AI5166">
        <v>1</v>
      </c>
      <c r="AJ5166">
        <v>3</v>
      </c>
      <c r="AK5166">
        <v>0</v>
      </c>
      <c r="AL5166">
        <v>7</v>
      </c>
      <c r="AM5166">
        <v>0</v>
      </c>
    </row>
    <row r="5167" spans="1:39">
      <c r="A5167">
        <v>16</v>
      </c>
      <c r="B5167">
        <v>601</v>
      </c>
      <c r="C5167">
        <v>2021</v>
      </c>
      <c r="D5167">
        <v>1</v>
      </c>
      <c r="E5167">
        <v>99</v>
      </c>
      <c r="F5167">
        <v>171</v>
      </c>
      <c r="G5167">
        <v>99</v>
      </c>
      <c r="H5167">
        <v>99</v>
      </c>
      <c r="I5167">
        <v>99</v>
      </c>
      <c r="J5167">
        <v>171</v>
      </c>
      <c r="M5167">
        <v>99</v>
      </c>
      <c r="N5167">
        <v>99</v>
      </c>
      <c r="O5167">
        <v>99</v>
      </c>
      <c r="P5167">
        <v>99</v>
      </c>
      <c r="Q5167">
        <v>23</v>
      </c>
      <c r="R5167">
        <v>233</v>
      </c>
      <c r="S5167">
        <v>233</v>
      </c>
      <c r="T5167">
        <v>8.9684372594303294</v>
      </c>
      <c r="U5167">
        <v>8.8013815598583243</v>
      </c>
      <c r="V5167">
        <v>15.532188841201716</v>
      </c>
      <c r="W5167">
        <v>59.991416309012877</v>
      </c>
      <c r="X5167">
        <v>164.03824066883988</v>
      </c>
      <c r="Y5167">
        <v>151.4072961373391</v>
      </c>
      <c r="Z5167">
        <v>151.4072961373391</v>
      </c>
      <c r="AA5167">
        <v>29.658703648864755</v>
      </c>
      <c r="AB5167">
        <v>3.7929134467675074</v>
      </c>
      <c r="AC5167">
        <v>-49.75606676041653</v>
      </c>
      <c r="AD5167">
        <v>6</v>
      </c>
      <c r="AE5167">
        <v>0</v>
      </c>
      <c r="AF5167">
        <v>0</v>
      </c>
      <c r="AG5167">
        <v>0</v>
      </c>
      <c r="AH5167">
        <v>32</v>
      </c>
      <c r="AI5167">
        <v>0</v>
      </c>
      <c r="AJ5167">
        <v>6</v>
      </c>
      <c r="AK5167">
        <v>0</v>
      </c>
      <c r="AL5167">
        <v>3</v>
      </c>
      <c r="AM5167">
        <v>0</v>
      </c>
    </row>
    <row r="5168" spans="1:39">
      <c r="A5168">
        <v>16</v>
      </c>
      <c r="B5168">
        <v>602</v>
      </c>
      <c r="C5168">
        <v>2021</v>
      </c>
      <c r="D5168">
        <v>2</v>
      </c>
      <c r="E5168">
        <v>99</v>
      </c>
      <c r="F5168">
        <v>171</v>
      </c>
      <c r="G5168">
        <v>99</v>
      </c>
      <c r="H5168">
        <v>99</v>
      </c>
      <c r="I5168">
        <v>99</v>
      </c>
      <c r="J5168">
        <v>171</v>
      </c>
      <c r="M5168">
        <v>99</v>
      </c>
      <c r="N5168">
        <v>99</v>
      </c>
      <c r="O5168">
        <v>99</v>
      </c>
      <c r="P5168">
        <v>99</v>
      </c>
      <c r="Q5168">
        <v>21</v>
      </c>
      <c r="R5168">
        <v>117</v>
      </c>
      <c r="S5168">
        <v>117</v>
      </c>
      <c r="T5168">
        <v>5.0913838120104442</v>
      </c>
      <c r="U5168">
        <v>4.9900016671211311</v>
      </c>
      <c r="V5168">
        <v>15.205128205128197</v>
      </c>
      <c r="W5168">
        <v>59.316239316239297</v>
      </c>
      <c r="X5168">
        <v>163.00358363196924</v>
      </c>
      <c r="Y5168">
        <v>150.45230769230778</v>
      </c>
      <c r="Z5168">
        <v>150.45230769230778</v>
      </c>
      <c r="AA5168">
        <v>30.073480050816396</v>
      </c>
      <c r="AB5168">
        <v>4.0754624773473296</v>
      </c>
      <c r="AC5168">
        <v>-27.579079543026072</v>
      </c>
      <c r="AD5168">
        <v>0</v>
      </c>
      <c r="AE5168">
        <v>0</v>
      </c>
      <c r="AF5168">
        <v>0</v>
      </c>
      <c r="AG5168">
        <v>0</v>
      </c>
      <c r="AH5168">
        <v>10</v>
      </c>
      <c r="AI5168">
        <v>1</v>
      </c>
      <c r="AJ5168">
        <v>3</v>
      </c>
      <c r="AK5168">
        <v>0</v>
      </c>
      <c r="AL5168">
        <v>2</v>
      </c>
      <c r="AM5168">
        <v>0</v>
      </c>
    </row>
    <row r="5169" spans="1:39">
      <c r="A5169">
        <v>16</v>
      </c>
      <c r="B5169">
        <v>603</v>
      </c>
      <c r="C5169">
        <v>2021</v>
      </c>
      <c r="D5169">
        <v>3</v>
      </c>
      <c r="E5169">
        <v>99</v>
      </c>
      <c r="F5169">
        <v>171</v>
      </c>
      <c r="G5169">
        <v>99</v>
      </c>
      <c r="H5169">
        <v>99</v>
      </c>
      <c r="I5169">
        <v>99</v>
      </c>
      <c r="J5169">
        <v>171</v>
      </c>
      <c r="M5169">
        <v>99</v>
      </c>
      <c r="N5169">
        <v>99</v>
      </c>
      <c r="O5169">
        <v>99</v>
      </c>
      <c r="P5169">
        <v>99</v>
      </c>
      <c r="Q5169">
        <v>21</v>
      </c>
      <c r="R5169">
        <v>267</v>
      </c>
      <c r="S5169">
        <v>267</v>
      </c>
      <c r="T5169">
        <v>9.5425303788420308</v>
      </c>
      <c r="U5169">
        <v>9.4313369614201932</v>
      </c>
      <c r="V5169">
        <v>15.157303370786511</v>
      </c>
      <c r="W5169">
        <v>59.123595505617985</v>
      </c>
      <c r="X5169">
        <v>165.64634131495973</v>
      </c>
      <c r="Y5169">
        <v>152.89157303370783</v>
      </c>
      <c r="Z5169">
        <v>152.89157303370783</v>
      </c>
      <c r="AA5169">
        <v>27.606854895586057</v>
      </c>
      <c r="AB5169">
        <v>3.9835435584510401</v>
      </c>
      <c r="AC5169">
        <v>-33.059092679400436</v>
      </c>
      <c r="AD5169">
        <v>10</v>
      </c>
      <c r="AE5169">
        <v>0</v>
      </c>
      <c r="AF5169">
        <v>0</v>
      </c>
      <c r="AG5169">
        <v>0</v>
      </c>
      <c r="AH5169">
        <v>34</v>
      </c>
      <c r="AI5169">
        <v>6</v>
      </c>
      <c r="AJ5169">
        <v>10</v>
      </c>
      <c r="AK5169">
        <v>1</v>
      </c>
      <c r="AL5169">
        <v>1</v>
      </c>
      <c r="AM5169">
        <v>2</v>
      </c>
    </row>
    <row r="5170" spans="1:39">
      <c r="A5170">
        <v>16</v>
      </c>
      <c r="B5170">
        <v>604</v>
      </c>
      <c r="C5170">
        <v>2021</v>
      </c>
      <c r="D5170">
        <v>4</v>
      </c>
      <c r="E5170">
        <v>99</v>
      </c>
      <c r="F5170">
        <v>171</v>
      </c>
      <c r="G5170">
        <v>99</v>
      </c>
      <c r="H5170">
        <v>99</v>
      </c>
      <c r="I5170">
        <v>99</v>
      </c>
      <c r="J5170">
        <v>171</v>
      </c>
      <c r="M5170">
        <v>99</v>
      </c>
      <c r="N5170">
        <v>99</v>
      </c>
      <c r="O5170">
        <v>99</v>
      </c>
      <c r="P5170">
        <v>99</v>
      </c>
      <c r="Q5170">
        <v>24</v>
      </c>
      <c r="R5170">
        <v>188</v>
      </c>
      <c r="S5170">
        <v>188</v>
      </c>
      <c r="T5170">
        <v>6.7674586033117361</v>
      </c>
      <c r="U5170">
        <v>6.728302735426074</v>
      </c>
      <c r="V5170">
        <v>15.691489361702128</v>
      </c>
      <c r="W5170">
        <v>60.308510638297854</v>
      </c>
      <c r="X5170">
        <v>163.43399183974549</v>
      </c>
      <c r="Y5170">
        <v>150.84957446808505</v>
      </c>
      <c r="Z5170">
        <v>150.84957446808505</v>
      </c>
      <c r="AA5170">
        <v>26.856262806775433</v>
      </c>
      <c r="AB5170">
        <v>3.6554436111868966</v>
      </c>
      <c r="AC5170">
        <v>-19.758698992999729</v>
      </c>
      <c r="AD5170">
        <v>7</v>
      </c>
      <c r="AE5170">
        <v>0</v>
      </c>
      <c r="AF5170">
        <v>0</v>
      </c>
      <c r="AG5170">
        <v>0</v>
      </c>
      <c r="AH5170">
        <v>14</v>
      </c>
      <c r="AI5170">
        <v>3</v>
      </c>
      <c r="AJ5170">
        <v>1</v>
      </c>
      <c r="AK5170">
        <v>3</v>
      </c>
      <c r="AL5170">
        <v>1</v>
      </c>
      <c r="AM5170">
        <v>1</v>
      </c>
    </row>
    <row r="5171" spans="1:39">
      <c r="A5171">
        <v>16</v>
      </c>
      <c r="B5171">
        <v>605</v>
      </c>
      <c r="C5171">
        <v>2021</v>
      </c>
      <c r="D5171">
        <v>5</v>
      </c>
      <c r="E5171">
        <v>99</v>
      </c>
      <c r="F5171">
        <v>171</v>
      </c>
      <c r="G5171">
        <v>99</v>
      </c>
      <c r="H5171">
        <v>99</v>
      </c>
      <c r="I5171">
        <v>99</v>
      </c>
      <c r="J5171">
        <v>171</v>
      </c>
      <c r="M5171">
        <v>99</v>
      </c>
      <c r="N5171">
        <v>99</v>
      </c>
      <c r="O5171">
        <v>99</v>
      </c>
      <c r="P5171">
        <v>99</v>
      </c>
      <c r="Q5171">
        <v>19</v>
      </c>
      <c r="R5171">
        <v>186</v>
      </c>
      <c r="S5171">
        <v>186</v>
      </c>
      <c r="T5171">
        <v>8.2191780821917817</v>
      </c>
      <c r="U5171">
        <v>8.2343475920547906</v>
      </c>
      <c r="V5171">
        <v>15.467741935483867</v>
      </c>
      <c r="W5171">
        <v>59.66666666666665</v>
      </c>
      <c r="X5171">
        <v>164.94571232190501</v>
      </c>
      <c r="Y5171">
        <v>152.24489247311828</v>
      </c>
      <c r="Z5171">
        <v>152.24489247311828</v>
      </c>
      <c r="AA5171">
        <v>26.230089043405783</v>
      </c>
      <c r="AB5171">
        <v>3.6509928928913111</v>
      </c>
      <c r="AC5171">
        <v>-36.145146219330464</v>
      </c>
      <c r="AD5171">
        <v>6</v>
      </c>
      <c r="AE5171">
        <v>0</v>
      </c>
      <c r="AF5171">
        <v>0</v>
      </c>
      <c r="AG5171">
        <v>0</v>
      </c>
      <c r="AH5171">
        <v>26</v>
      </c>
      <c r="AI5171">
        <v>4</v>
      </c>
      <c r="AJ5171">
        <v>0</v>
      </c>
      <c r="AK5171">
        <v>0</v>
      </c>
      <c r="AL5171">
        <v>0</v>
      </c>
      <c r="AM5171">
        <v>1</v>
      </c>
    </row>
    <row r="5172" spans="1:39">
      <c r="A5172">
        <v>16</v>
      </c>
      <c r="B5172">
        <v>606</v>
      </c>
      <c r="C5172">
        <v>2021</v>
      </c>
      <c r="D5172">
        <v>6</v>
      </c>
      <c r="E5172">
        <v>99</v>
      </c>
      <c r="F5172">
        <v>171</v>
      </c>
      <c r="G5172">
        <v>99</v>
      </c>
      <c r="H5172">
        <v>99</v>
      </c>
      <c r="I5172">
        <v>99</v>
      </c>
      <c r="J5172">
        <v>171</v>
      </c>
      <c r="M5172">
        <v>99</v>
      </c>
      <c r="N5172">
        <v>99</v>
      </c>
      <c r="O5172">
        <v>99</v>
      </c>
      <c r="P5172">
        <v>99</v>
      </c>
      <c r="Q5172">
        <v>22</v>
      </c>
      <c r="R5172">
        <v>190</v>
      </c>
      <c r="S5172">
        <v>191</v>
      </c>
      <c r="T5172">
        <v>6.5995137200416796</v>
      </c>
      <c r="U5172">
        <v>6.4225549589049908</v>
      </c>
      <c r="V5172">
        <v>15.436842105263157</v>
      </c>
      <c r="W5172">
        <v>59.544502617801051</v>
      </c>
      <c r="X5172">
        <v>160.48902320807437</v>
      </c>
      <c r="Y5172">
        <v>148.79163157894726</v>
      </c>
      <c r="Z5172">
        <v>148.0126178010471</v>
      </c>
      <c r="AA5172">
        <v>29.743004183491234</v>
      </c>
      <c r="AB5172">
        <v>3.9693668160237654</v>
      </c>
      <c r="AC5172">
        <v>-46.38657892817524</v>
      </c>
      <c r="AD5172">
        <v>9</v>
      </c>
      <c r="AE5172">
        <v>0</v>
      </c>
      <c r="AF5172">
        <v>0</v>
      </c>
      <c r="AG5172">
        <v>0</v>
      </c>
      <c r="AH5172">
        <v>31</v>
      </c>
      <c r="AI5172">
        <v>2</v>
      </c>
      <c r="AJ5172">
        <v>2</v>
      </c>
      <c r="AK5172">
        <v>2</v>
      </c>
      <c r="AL5172">
        <v>0</v>
      </c>
      <c r="AM5172">
        <v>1</v>
      </c>
    </row>
    <row r="5173" spans="1:39">
      <c r="A5173">
        <v>16</v>
      </c>
      <c r="B5173">
        <v>607</v>
      </c>
      <c r="C5173">
        <v>2021</v>
      </c>
      <c r="D5173">
        <v>7</v>
      </c>
      <c r="E5173">
        <v>99</v>
      </c>
      <c r="F5173">
        <v>171</v>
      </c>
      <c r="G5173">
        <v>99</v>
      </c>
      <c r="H5173">
        <v>99</v>
      </c>
      <c r="I5173">
        <v>99</v>
      </c>
      <c r="J5173">
        <v>171</v>
      </c>
      <c r="M5173">
        <v>99</v>
      </c>
      <c r="N5173">
        <v>99</v>
      </c>
      <c r="O5173">
        <v>99</v>
      </c>
      <c r="P5173">
        <v>99</v>
      </c>
      <c r="Q5173">
        <v>22</v>
      </c>
      <c r="R5173">
        <v>184</v>
      </c>
      <c r="S5173">
        <v>184</v>
      </c>
      <c r="T5173">
        <v>6.5527065527065522</v>
      </c>
      <c r="U5173">
        <v>6.5102954329569958</v>
      </c>
      <c r="V5173">
        <v>15.663043478260869</v>
      </c>
      <c r="W5173">
        <v>60.423913043478258</v>
      </c>
      <c r="X5173">
        <v>165.82228319751283</v>
      </c>
      <c r="Y5173">
        <v>153.05396739130444</v>
      </c>
      <c r="Z5173">
        <v>153.05396739130444</v>
      </c>
      <c r="AA5173">
        <v>28.311529972230112</v>
      </c>
      <c r="AB5173">
        <v>3.9071664803899</v>
      </c>
      <c r="AC5173">
        <v>-49.129279363960194</v>
      </c>
      <c r="AD5173">
        <v>4</v>
      </c>
      <c r="AE5173">
        <v>0</v>
      </c>
      <c r="AF5173">
        <v>0</v>
      </c>
      <c r="AG5173">
        <v>0</v>
      </c>
      <c r="AH5173">
        <v>25</v>
      </c>
      <c r="AI5173">
        <v>0</v>
      </c>
      <c r="AJ5173">
        <v>2</v>
      </c>
      <c r="AK5173">
        <v>0</v>
      </c>
      <c r="AL5173">
        <v>1</v>
      </c>
      <c r="AM5173">
        <v>0</v>
      </c>
    </row>
    <row r="5174" spans="1:39">
      <c r="A5174">
        <v>16</v>
      </c>
      <c r="B5174">
        <v>608</v>
      </c>
      <c r="C5174">
        <v>2021</v>
      </c>
      <c r="D5174">
        <v>8</v>
      </c>
      <c r="E5174">
        <v>99</v>
      </c>
      <c r="F5174">
        <v>171</v>
      </c>
      <c r="G5174">
        <v>99</v>
      </c>
      <c r="H5174">
        <v>99</v>
      </c>
      <c r="I5174">
        <v>99</v>
      </c>
      <c r="J5174">
        <v>171</v>
      </c>
      <c r="M5174">
        <v>99</v>
      </c>
      <c r="N5174">
        <v>99</v>
      </c>
      <c r="O5174">
        <v>99</v>
      </c>
      <c r="P5174">
        <v>99</v>
      </c>
      <c r="Q5174">
        <v>20</v>
      </c>
      <c r="R5174">
        <v>171</v>
      </c>
      <c r="S5174">
        <v>171</v>
      </c>
      <c r="T5174">
        <v>6.884057971014494</v>
      </c>
      <c r="U5174">
        <v>6.6968654483632815</v>
      </c>
      <c r="V5174">
        <v>15.350877192982457</v>
      </c>
      <c r="W5174">
        <v>59.713450292397646</v>
      </c>
      <c r="X5174">
        <v>162.25333105244144</v>
      </c>
      <c r="Y5174">
        <v>149.75982456140352</v>
      </c>
      <c r="Z5174">
        <v>149.75982456140352</v>
      </c>
      <c r="AA5174">
        <v>27.868441802641605</v>
      </c>
      <c r="AB5174">
        <v>3.8380665395677154</v>
      </c>
      <c r="AC5174">
        <v>-26.509425054581929</v>
      </c>
      <c r="AD5174">
        <v>3</v>
      </c>
      <c r="AE5174">
        <v>0</v>
      </c>
      <c r="AF5174">
        <v>0</v>
      </c>
      <c r="AG5174">
        <v>0</v>
      </c>
      <c r="AH5174">
        <v>25</v>
      </c>
      <c r="AI5174">
        <v>2</v>
      </c>
      <c r="AJ5174">
        <v>6</v>
      </c>
      <c r="AK5174">
        <v>1</v>
      </c>
      <c r="AL5174">
        <v>2</v>
      </c>
      <c r="AM5174">
        <v>0</v>
      </c>
    </row>
    <row r="5175" spans="1:39">
      <c r="A5175">
        <v>16</v>
      </c>
      <c r="B5175">
        <v>609</v>
      </c>
      <c r="C5175">
        <v>2021</v>
      </c>
      <c r="D5175">
        <v>9</v>
      </c>
      <c r="E5175">
        <v>99</v>
      </c>
      <c r="F5175">
        <v>171</v>
      </c>
      <c r="G5175">
        <v>99</v>
      </c>
      <c r="H5175">
        <v>99</v>
      </c>
      <c r="I5175">
        <v>99</v>
      </c>
      <c r="J5175">
        <v>171</v>
      </c>
      <c r="M5175">
        <v>99</v>
      </c>
      <c r="N5175">
        <v>99</v>
      </c>
      <c r="O5175">
        <v>99</v>
      </c>
      <c r="P5175">
        <v>99</v>
      </c>
      <c r="Q5175">
        <v>20</v>
      </c>
      <c r="R5175">
        <v>180</v>
      </c>
      <c r="S5175">
        <v>180</v>
      </c>
      <c r="T5175">
        <v>6.1791967044284242</v>
      </c>
      <c r="U5175">
        <v>6.3559251733568258</v>
      </c>
      <c r="V5175">
        <v>15.116666666666667</v>
      </c>
      <c r="W5175">
        <v>59.072222222222223</v>
      </c>
      <c r="X5175">
        <v>171.55687973997837</v>
      </c>
      <c r="Y5175">
        <v>158.34699999999984</v>
      </c>
      <c r="Z5175">
        <v>158.34699999999984</v>
      </c>
      <c r="AA5175">
        <v>29.165773565374689</v>
      </c>
      <c r="AB5175">
        <v>4.430990051840106</v>
      </c>
      <c r="AC5175">
        <v>-42.520622410086702</v>
      </c>
      <c r="AD5175">
        <v>4</v>
      </c>
      <c r="AE5175">
        <v>0</v>
      </c>
      <c r="AF5175">
        <v>0</v>
      </c>
      <c r="AG5175">
        <v>0</v>
      </c>
      <c r="AH5175">
        <v>23</v>
      </c>
      <c r="AI5175">
        <v>2</v>
      </c>
      <c r="AJ5175">
        <v>7</v>
      </c>
      <c r="AK5175">
        <v>2</v>
      </c>
      <c r="AL5175">
        <v>2</v>
      </c>
      <c r="AM5175">
        <v>1</v>
      </c>
    </row>
    <row r="5176" spans="1:39">
      <c r="A5176">
        <v>16</v>
      </c>
      <c r="B5176">
        <v>610</v>
      </c>
      <c r="C5176">
        <v>2021</v>
      </c>
      <c r="D5176">
        <v>10</v>
      </c>
      <c r="E5176">
        <v>99</v>
      </c>
      <c r="F5176">
        <v>171</v>
      </c>
      <c r="G5176">
        <v>99</v>
      </c>
      <c r="H5176">
        <v>99</v>
      </c>
      <c r="I5176">
        <v>99</v>
      </c>
      <c r="J5176">
        <v>171</v>
      </c>
      <c r="M5176">
        <v>99</v>
      </c>
      <c r="N5176">
        <v>99</v>
      </c>
      <c r="O5176">
        <v>99</v>
      </c>
      <c r="P5176">
        <v>99</v>
      </c>
      <c r="Q5176">
        <v>23</v>
      </c>
      <c r="R5176">
        <v>193</v>
      </c>
      <c r="S5176">
        <v>193</v>
      </c>
      <c r="T5176">
        <v>7.2284644194756513</v>
      </c>
      <c r="U5176">
        <v>7.3290577669064945</v>
      </c>
      <c r="V5176">
        <v>15.601036269430052</v>
      </c>
      <c r="W5176">
        <v>60.103626943005182</v>
      </c>
      <c r="X5176">
        <v>169.28645608204829</v>
      </c>
      <c r="Y5176">
        <v>156.25139896373059</v>
      </c>
      <c r="Z5176">
        <v>156.25139896373059</v>
      </c>
      <c r="AA5176">
        <v>26.613216974503938</v>
      </c>
      <c r="AB5176">
        <v>3.9856786766720194</v>
      </c>
      <c r="AC5176">
        <v>-26.945339830821112</v>
      </c>
      <c r="AD5176">
        <v>4</v>
      </c>
      <c r="AE5176">
        <v>0</v>
      </c>
      <c r="AF5176">
        <v>0</v>
      </c>
      <c r="AG5176">
        <v>0</v>
      </c>
      <c r="AH5176">
        <v>32</v>
      </c>
      <c r="AI5176">
        <v>1</v>
      </c>
      <c r="AJ5176">
        <v>8</v>
      </c>
      <c r="AK5176">
        <v>1</v>
      </c>
      <c r="AL5176">
        <v>0</v>
      </c>
      <c r="AM5176">
        <v>1</v>
      </c>
    </row>
    <row r="5177" spans="1:39">
      <c r="A5177">
        <v>16</v>
      </c>
      <c r="B5177">
        <v>611</v>
      </c>
      <c r="C5177">
        <v>2021</v>
      </c>
      <c r="D5177">
        <v>11</v>
      </c>
      <c r="E5177">
        <v>99</v>
      </c>
      <c r="F5177">
        <v>171</v>
      </c>
      <c r="G5177">
        <v>99</v>
      </c>
      <c r="H5177">
        <v>99</v>
      </c>
      <c r="I5177">
        <v>99</v>
      </c>
      <c r="J5177">
        <v>171</v>
      </c>
      <c r="M5177">
        <v>99</v>
      </c>
      <c r="N5177">
        <v>99</v>
      </c>
      <c r="O5177">
        <v>99</v>
      </c>
      <c r="P5177">
        <v>99</v>
      </c>
      <c r="Q5177">
        <v>19</v>
      </c>
      <c r="R5177">
        <v>205</v>
      </c>
      <c r="S5177">
        <v>205</v>
      </c>
      <c r="T5177">
        <v>6.703727926749508</v>
      </c>
      <c r="U5177">
        <v>6.6899261218937704</v>
      </c>
      <c r="V5177">
        <v>14.921951219512199</v>
      </c>
      <c r="W5177">
        <v>58.892682926829266</v>
      </c>
      <c r="X5177">
        <v>168.28898343154623</v>
      </c>
      <c r="Y5177">
        <v>155.33073170731717</v>
      </c>
      <c r="Z5177">
        <v>155.33073170731717</v>
      </c>
      <c r="AA5177">
        <v>30.032446339303416</v>
      </c>
      <c r="AB5177">
        <v>4.4980424058506303</v>
      </c>
      <c r="AC5177">
        <v>-59.504154808900147</v>
      </c>
      <c r="AD5177">
        <v>6</v>
      </c>
      <c r="AE5177">
        <v>0</v>
      </c>
      <c r="AF5177">
        <v>0</v>
      </c>
      <c r="AG5177">
        <v>0</v>
      </c>
      <c r="AH5177">
        <v>25</v>
      </c>
      <c r="AI5177">
        <v>1</v>
      </c>
      <c r="AJ5177">
        <v>2</v>
      </c>
      <c r="AK5177">
        <v>0</v>
      </c>
      <c r="AL5177">
        <v>1</v>
      </c>
      <c r="AM5177">
        <v>0</v>
      </c>
    </row>
    <row r="5178" spans="1:39">
      <c r="A5178">
        <v>16</v>
      </c>
      <c r="B5178">
        <v>612</v>
      </c>
      <c r="C5178">
        <v>2021</v>
      </c>
      <c r="D5178">
        <v>12</v>
      </c>
      <c r="E5178">
        <v>99</v>
      </c>
      <c r="F5178">
        <v>171</v>
      </c>
      <c r="G5178">
        <v>99</v>
      </c>
      <c r="H5178">
        <v>99</v>
      </c>
      <c r="I5178">
        <v>99</v>
      </c>
      <c r="J5178">
        <v>171</v>
      </c>
      <c r="M5178">
        <v>99</v>
      </c>
      <c r="N5178">
        <v>99</v>
      </c>
      <c r="O5178">
        <v>99</v>
      </c>
      <c r="P5178">
        <v>99</v>
      </c>
      <c r="Q5178">
        <v>18</v>
      </c>
      <c r="R5178">
        <v>170</v>
      </c>
      <c r="S5178">
        <v>170</v>
      </c>
      <c r="T5178">
        <v>7.4430823117338001</v>
      </c>
      <c r="U5178">
        <v>7.1837402436323483</v>
      </c>
      <c r="V5178">
        <v>15.147058823529411</v>
      </c>
      <c r="W5178">
        <v>59.170588235294119</v>
      </c>
      <c r="X5178">
        <v>162.25129054872218</v>
      </c>
      <c r="Y5178">
        <v>149.75794117647067</v>
      </c>
      <c r="Z5178">
        <v>149.75794117647067</v>
      </c>
      <c r="AA5178">
        <v>24.173786918820294</v>
      </c>
      <c r="AB5178">
        <v>4.0656762270735394</v>
      </c>
      <c r="AC5178">
        <v>-32.459756599798496</v>
      </c>
      <c r="AD5178">
        <v>4</v>
      </c>
      <c r="AE5178">
        <v>0</v>
      </c>
      <c r="AF5178">
        <v>0</v>
      </c>
      <c r="AG5178">
        <v>0</v>
      </c>
      <c r="AH5178">
        <v>22</v>
      </c>
      <c r="AI5178">
        <v>3</v>
      </c>
      <c r="AJ5178">
        <v>5</v>
      </c>
      <c r="AK5178">
        <v>0</v>
      </c>
      <c r="AL5178">
        <v>0</v>
      </c>
      <c r="AM5178">
        <v>0</v>
      </c>
    </row>
    <row r="5179" spans="1:39">
      <c r="A5179">
        <v>16</v>
      </c>
      <c r="B5179">
        <v>613</v>
      </c>
      <c r="C5179">
        <v>2021</v>
      </c>
      <c r="D5179">
        <v>1</v>
      </c>
      <c r="E5179">
        <v>99</v>
      </c>
      <c r="F5179">
        <v>171</v>
      </c>
      <c r="G5179">
        <v>99</v>
      </c>
      <c r="H5179">
        <v>99</v>
      </c>
      <c r="I5179">
        <v>99</v>
      </c>
      <c r="J5179">
        <v>181</v>
      </c>
      <c r="M5179">
        <v>99</v>
      </c>
      <c r="N5179">
        <v>99</v>
      </c>
      <c r="O5179">
        <v>99</v>
      </c>
      <c r="P5179">
        <v>99</v>
      </c>
      <c r="Q5179">
        <v>4</v>
      </c>
      <c r="R5179">
        <v>5</v>
      </c>
      <c r="S5179">
        <v>5</v>
      </c>
      <c r="T5179">
        <v>0.19245573518090839</v>
      </c>
      <c r="U5179">
        <v>0.16550975332460299</v>
      </c>
      <c r="V5179">
        <v>14.6</v>
      </c>
      <c r="W5179">
        <v>57.8</v>
      </c>
      <c r="X5179">
        <v>143.74864572047676</v>
      </c>
      <c r="Y5179">
        <v>132.68</v>
      </c>
      <c r="Z5179">
        <v>132.68</v>
      </c>
      <c r="AA5179">
        <v>7.9818293642499007</v>
      </c>
      <c r="AB5179">
        <v>2.5612496949732528</v>
      </c>
      <c r="AC5179">
        <v>-44.53258342636687</v>
      </c>
      <c r="AD5179">
        <v>0</v>
      </c>
      <c r="AE5179">
        <v>0</v>
      </c>
      <c r="AF5179">
        <v>0</v>
      </c>
      <c r="AG5179">
        <v>0</v>
      </c>
      <c r="AH5179">
        <v>2</v>
      </c>
      <c r="AI5179">
        <v>0</v>
      </c>
      <c r="AJ5179">
        <v>0</v>
      </c>
      <c r="AK5179">
        <v>0</v>
      </c>
      <c r="AL5179">
        <v>0</v>
      </c>
      <c r="AM5179">
        <v>0</v>
      </c>
    </row>
    <row r="5180" spans="1:39">
      <c r="A5180">
        <v>16</v>
      </c>
      <c r="B5180">
        <v>614</v>
      </c>
      <c r="C5180">
        <v>2021</v>
      </c>
      <c r="D5180">
        <v>2</v>
      </c>
      <c r="E5180">
        <v>99</v>
      </c>
      <c r="F5180">
        <v>171</v>
      </c>
      <c r="G5180">
        <v>99</v>
      </c>
      <c r="H5180">
        <v>99</v>
      </c>
      <c r="I5180">
        <v>99</v>
      </c>
      <c r="J5180">
        <v>181</v>
      </c>
      <c r="M5180">
        <v>99</v>
      </c>
      <c r="N5180">
        <v>99</v>
      </c>
      <c r="O5180">
        <v>99</v>
      </c>
      <c r="P5180">
        <v>99</v>
      </c>
      <c r="Q5180">
        <v>1</v>
      </c>
      <c r="R5180">
        <v>2</v>
      </c>
      <c r="S5180">
        <v>2</v>
      </c>
      <c r="T5180">
        <v>8.7032201914708493E-2</v>
      </c>
      <c r="U5180">
        <v>7.3363534655099719E-2</v>
      </c>
      <c r="V5180">
        <v>14</v>
      </c>
      <c r="W5180">
        <v>58</v>
      </c>
      <c r="X5180">
        <v>140.19501625135425</v>
      </c>
      <c r="Y5180">
        <v>129.39999999999998</v>
      </c>
      <c r="Z5180">
        <v>129.39999999999998</v>
      </c>
      <c r="AA5180">
        <v>1.2000000000009703</v>
      </c>
      <c r="AB5180">
        <v>1</v>
      </c>
      <c r="AC5180">
        <v>99.999999999979821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</row>
    <row r="5181" spans="1:39">
      <c r="A5181">
        <v>16</v>
      </c>
      <c r="B5181">
        <v>615</v>
      </c>
      <c r="C5181">
        <v>2021</v>
      </c>
      <c r="D5181">
        <v>3</v>
      </c>
      <c r="E5181">
        <v>99</v>
      </c>
      <c r="F5181">
        <v>171</v>
      </c>
      <c r="G5181">
        <v>99</v>
      </c>
      <c r="H5181">
        <v>99</v>
      </c>
      <c r="I5181">
        <v>99</v>
      </c>
      <c r="J5181">
        <v>181</v>
      </c>
      <c r="M5181">
        <v>99</v>
      </c>
      <c r="N5181">
        <v>99</v>
      </c>
      <c r="O5181">
        <v>99</v>
      </c>
      <c r="P5181">
        <v>99</v>
      </c>
      <c r="R5181">
        <v>0</v>
      </c>
    </row>
    <row r="5182" spans="1:39">
      <c r="A5182">
        <v>16</v>
      </c>
      <c r="B5182">
        <v>616</v>
      </c>
      <c r="C5182">
        <v>2021</v>
      </c>
      <c r="D5182">
        <v>4</v>
      </c>
      <c r="E5182">
        <v>99</v>
      </c>
      <c r="F5182">
        <v>171</v>
      </c>
      <c r="G5182">
        <v>99</v>
      </c>
      <c r="H5182">
        <v>99</v>
      </c>
      <c r="I5182">
        <v>99</v>
      </c>
      <c r="J5182">
        <v>181</v>
      </c>
      <c r="M5182">
        <v>99</v>
      </c>
      <c r="N5182">
        <v>99</v>
      </c>
      <c r="O5182">
        <v>99</v>
      </c>
      <c r="P5182">
        <v>99</v>
      </c>
      <c r="Q5182">
        <v>1</v>
      </c>
      <c r="R5182">
        <v>2</v>
      </c>
      <c r="S5182">
        <v>2</v>
      </c>
      <c r="T5182">
        <v>7.1994240460763123E-2</v>
      </c>
      <c r="U5182">
        <v>6.1044054519054786E-2</v>
      </c>
      <c r="V5182">
        <v>12.5</v>
      </c>
      <c r="W5182">
        <v>55</v>
      </c>
      <c r="X5182">
        <v>139.38244853737811</v>
      </c>
      <c r="Y5182">
        <v>128.65</v>
      </c>
      <c r="Z5182">
        <v>128.65</v>
      </c>
      <c r="AA5182">
        <v>0.25</v>
      </c>
      <c r="AB5182">
        <v>2</v>
      </c>
      <c r="AC5182">
        <v>100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</row>
    <row r="5183" spans="1:39">
      <c r="A5183">
        <v>16</v>
      </c>
      <c r="B5183">
        <v>617</v>
      </c>
      <c r="C5183">
        <v>2021</v>
      </c>
      <c r="D5183">
        <v>5</v>
      </c>
      <c r="E5183">
        <v>99</v>
      </c>
      <c r="F5183">
        <v>171</v>
      </c>
      <c r="G5183">
        <v>99</v>
      </c>
      <c r="H5183">
        <v>99</v>
      </c>
      <c r="I5183">
        <v>99</v>
      </c>
      <c r="J5183">
        <v>181</v>
      </c>
      <c r="M5183">
        <v>99</v>
      </c>
      <c r="N5183">
        <v>99</v>
      </c>
      <c r="O5183">
        <v>99</v>
      </c>
      <c r="P5183">
        <v>99</v>
      </c>
      <c r="Q5183">
        <v>3</v>
      </c>
      <c r="R5183">
        <v>8</v>
      </c>
      <c r="S5183">
        <v>8</v>
      </c>
      <c r="T5183">
        <v>0.35351303579319487</v>
      </c>
      <c r="U5183">
        <v>0.31622979411564872</v>
      </c>
      <c r="V5183">
        <v>15.125</v>
      </c>
      <c r="W5183">
        <v>59</v>
      </c>
      <c r="X5183">
        <v>147.27789815817988</v>
      </c>
      <c r="Y5183">
        <v>135.93750000000003</v>
      </c>
      <c r="Z5183">
        <v>135.93750000000003</v>
      </c>
      <c r="AA5183">
        <v>7.7435356104297748</v>
      </c>
      <c r="AB5183">
        <v>2.4494897427831779</v>
      </c>
      <c r="AC5183">
        <v>10.412431920369064</v>
      </c>
      <c r="AD5183">
        <v>0</v>
      </c>
      <c r="AE5183">
        <v>0</v>
      </c>
      <c r="AF5183">
        <v>0</v>
      </c>
      <c r="AG5183">
        <v>0</v>
      </c>
      <c r="AH5183">
        <v>1</v>
      </c>
      <c r="AI5183">
        <v>0</v>
      </c>
      <c r="AJ5183">
        <v>0</v>
      </c>
      <c r="AK5183">
        <v>0</v>
      </c>
      <c r="AL5183">
        <v>0</v>
      </c>
      <c r="AM5183">
        <v>0</v>
      </c>
    </row>
    <row r="5184" spans="1:39">
      <c r="A5184">
        <v>16</v>
      </c>
      <c r="B5184">
        <v>618</v>
      </c>
      <c r="C5184">
        <v>2021</v>
      </c>
      <c r="D5184">
        <v>6</v>
      </c>
      <c r="E5184">
        <v>99</v>
      </c>
      <c r="F5184">
        <v>171</v>
      </c>
      <c r="G5184">
        <v>99</v>
      </c>
      <c r="H5184">
        <v>99</v>
      </c>
      <c r="I5184">
        <v>99</v>
      </c>
      <c r="J5184">
        <v>181</v>
      </c>
      <c r="M5184">
        <v>99</v>
      </c>
      <c r="N5184">
        <v>99</v>
      </c>
      <c r="O5184">
        <v>99</v>
      </c>
      <c r="P5184">
        <v>99</v>
      </c>
      <c r="Q5184">
        <v>1</v>
      </c>
      <c r="R5184">
        <v>2</v>
      </c>
      <c r="S5184">
        <v>2</v>
      </c>
      <c r="T5184">
        <v>6.9468565474122945E-2</v>
      </c>
      <c r="U5184">
        <v>5.0321021994285051E-2</v>
      </c>
      <c r="V5184">
        <v>17</v>
      </c>
      <c r="W5184">
        <v>62</v>
      </c>
      <c r="X5184">
        <v>119.98916576381362</v>
      </c>
      <c r="Y5184">
        <v>110.75</v>
      </c>
      <c r="Z5184">
        <v>110.75</v>
      </c>
      <c r="AA5184">
        <v>16.450000000000028</v>
      </c>
      <c r="AB5184">
        <v>1</v>
      </c>
      <c r="AC5184">
        <v>-100.00000000000423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</row>
    <row r="5185" spans="1:39">
      <c r="A5185">
        <v>16</v>
      </c>
      <c r="B5185">
        <v>619</v>
      </c>
      <c r="C5185">
        <v>2021</v>
      </c>
      <c r="D5185">
        <v>7</v>
      </c>
      <c r="E5185">
        <v>99</v>
      </c>
      <c r="F5185">
        <v>171</v>
      </c>
      <c r="G5185">
        <v>99</v>
      </c>
      <c r="H5185">
        <v>99</v>
      </c>
      <c r="I5185">
        <v>99</v>
      </c>
      <c r="J5185">
        <v>181</v>
      </c>
      <c r="M5185">
        <v>99</v>
      </c>
      <c r="N5185">
        <v>99</v>
      </c>
      <c r="O5185">
        <v>99</v>
      </c>
      <c r="P5185">
        <v>99</v>
      </c>
      <c r="R5185">
        <v>0</v>
      </c>
    </row>
    <row r="5186" spans="1:39">
      <c r="A5186">
        <v>16</v>
      </c>
      <c r="B5186">
        <v>620</v>
      </c>
      <c r="C5186">
        <v>2021</v>
      </c>
      <c r="D5186">
        <v>8</v>
      </c>
      <c r="E5186">
        <v>99</v>
      </c>
      <c r="F5186">
        <v>171</v>
      </c>
      <c r="G5186">
        <v>99</v>
      </c>
      <c r="H5186">
        <v>99</v>
      </c>
      <c r="I5186">
        <v>99</v>
      </c>
      <c r="J5186">
        <v>181</v>
      </c>
      <c r="M5186">
        <v>99</v>
      </c>
      <c r="N5186">
        <v>99</v>
      </c>
      <c r="O5186">
        <v>99</v>
      </c>
      <c r="P5186">
        <v>99</v>
      </c>
      <c r="Q5186">
        <v>2</v>
      </c>
      <c r="R5186">
        <v>5</v>
      </c>
      <c r="S5186">
        <v>5</v>
      </c>
      <c r="T5186">
        <v>0.20128824476650564</v>
      </c>
      <c r="U5186">
        <v>0.17434544100139285</v>
      </c>
      <c r="V5186">
        <v>14</v>
      </c>
      <c r="W5186">
        <v>56.8</v>
      </c>
      <c r="X5186">
        <v>144.46370530877573</v>
      </c>
      <c r="Y5186">
        <v>133.34</v>
      </c>
      <c r="Z5186">
        <v>133.34</v>
      </c>
      <c r="AA5186">
        <v>6.1275117298952306</v>
      </c>
      <c r="AB5186">
        <v>2.7856776554368632</v>
      </c>
      <c r="AC5186">
        <v>-27.487990466008064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1</v>
      </c>
      <c r="AM5186">
        <v>2</v>
      </c>
    </row>
    <row r="5187" spans="1:39">
      <c r="A5187">
        <v>16</v>
      </c>
      <c r="B5187">
        <v>621</v>
      </c>
      <c r="C5187">
        <v>2021</v>
      </c>
      <c r="D5187">
        <v>9</v>
      </c>
      <c r="E5187">
        <v>99</v>
      </c>
      <c r="F5187">
        <v>171</v>
      </c>
      <c r="G5187">
        <v>99</v>
      </c>
      <c r="H5187">
        <v>99</v>
      </c>
      <c r="I5187">
        <v>99</v>
      </c>
      <c r="J5187">
        <v>181</v>
      </c>
      <c r="M5187">
        <v>99</v>
      </c>
      <c r="N5187">
        <v>99</v>
      </c>
      <c r="O5187">
        <v>99</v>
      </c>
      <c r="P5187">
        <v>99</v>
      </c>
      <c r="R5187">
        <v>0</v>
      </c>
    </row>
    <row r="5188" spans="1:39">
      <c r="A5188">
        <v>16</v>
      </c>
      <c r="B5188">
        <v>622</v>
      </c>
      <c r="C5188">
        <v>2021</v>
      </c>
      <c r="D5188">
        <v>10</v>
      </c>
      <c r="E5188">
        <v>99</v>
      </c>
      <c r="F5188">
        <v>171</v>
      </c>
      <c r="G5188">
        <v>99</v>
      </c>
      <c r="H5188">
        <v>99</v>
      </c>
      <c r="I5188">
        <v>99</v>
      </c>
      <c r="J5188">
        <v>181</v>
      </c>
      <c r="M5188">
        <v>99</v>
      </c>
      <c r="N5188">
        <v>99</v>
      </c>
      <c r="O5188">
        <v>99</v>
      </c>
      <c r="P5188">
        <v>99</v>
      </c>
      <c r="Q5188">
        <v>1</v>
      </c>
      <c r="R5188">
        <v>1</v>
      </c>
      <c r="S5188">
        <v>1</v>
      </c>
      <c r="T5188">
        <v>3.7453183520599259E-2</v>
      </c>
      <c r="U5188">
        <v>3.0403545456836607E-2</v>
      </c>
      <c r="V5188">
        <v>14</v>
      </c>
      <c r="W5188">
        <v>56</v>
      </c>
      <c r="X5188">
        <v>135.53629469122421</v>
      </c>
      <c r="Y5188">
        <v>125.1</v>
      </c>
      <c r="Z5188">
        <v>125.1</v>
      </c>
      <c r="AA5188">
        <v>0</v>
      </c>
      <c r="AB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</row>
    <row r="5189" spans="1:39">
      <c r="A5189">
        <v>16</v>
      </c>
      <c r="B5189">
        <v>623</v>
      </c>
      <c r="C5189">
        <v>2021</v>
      </c>
      <c r="D5189">
        <v>11</v>
      </c>
      <c r="E5189">
        <v>99</v>
      </c>
      <c r="F5189">
        <v>171</v>
      </c>
      <c r="G5189">
        <v>99</v>
      </c>
      <c r="H5189">
        <v>99</v>
      </c>
      <c r="I5189">
        <v>99</v>
      </c>
      <c r="J5189">
        <v>181</v>
      </c>
      <c r="M5189">
        <v>99</v>
      </c>
      <c r="N5189">
        <v>99</v>
      </c>
      <c r="O5189">
        <v>99</v>
      </c>
      <c r="P5189">
        <v>99</v>
      </c>
      <c r="R5189">
        <v>0</v>
      </c>
    </row>
    <row r="5190" spans="1:39">
      <c r="A5190">
        <v>16</v>
      </c>
      <c r="B5190">
        <v>624</v>
      </c>
      <c r="C5190">
        <v>2021</v>
      </c>
      <c r="D5190">
        <v>12</v>
      </c>
      <c r="E5190">
        <v>99</v>
      </c>
      <c r="F5190">
        <v>171</v>
      </c>
      <c r="G5190">
        <v>99</v>
      </c>
      <c r="H5190">
        <v>99</v>
      </c>
      <c r="I5190">
        <v>99</v>
      </c>
      <c r="J5190">
        <v>181</v>
      </c>
      <c r="M5190">
        <v>99</v>
      </c>
      <c r="N5190">
        <v>99</v>
      </c>
      <c r="O5190">
        <v>99</v>
      </c>
      <c r="P5190">
        <v>99</v>
      </c>
      <c r="Q5190">
        <v>2</v>
      </c>
      <c r="R5190">
        <v>3</v>
      </c>
      <c r="S5190">
        <v>3</v>
      </c>
      <c r="T5190">
        <v>0.13134851138353767</v>
      </c>
      <c r="U5190">
        <v>0.12734361418333023</v>
      </c>
      <c r="V5190">
        <v>8</v>
      </c>
      <c r="W5190">
        <v>46.333333333333343</v>
      </c>
      <c r="X5190">
        <v>162.98302636330811</v>
      </c>
      <c r="Y5190">
        <v>150.43333333333339</v>
      </c>
      <c r="Z5190">
        <v>150.43333333333339</v>
      </c>
      <c r="AA5190">
        <v>18.097943406795221</v>
      </c>
      <c r="AB5190">
        <v>0.47140452079081746</v>
      </c>
      <c r="AC5190">
        <v>99.110388473025978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</row>
    <row r="5191" spans="1:39">
      <c r="A5191">
        <v>16</v>
      </c>
      <c r="B5191">
        <v>625</v>
      </c>
      <c r="C5191">
        <v>2021</v>
      </c>
      <c r="D5191">
        <v>1</v>
      </c>
      <c r="E5191">
        <v>99</v>
      </c>
      <c r="F5191">
        <v>171</v>
      </c>
      <c r="G5191">
        <v>99</v>
      </c>
      <c r="H5191">
        <v>99</v>
      </c>
      <c r="I5191">
        <v>99</v>
      </c>
      <c r="J5191">
        <v>470</v>
      </c>
      <c r="M5191">
        <v>99</v>
      </c>
      <c r="N5191">
        <v>99</v>
      </c>
      <c r="O5191">
        <v>99</v>
      </c>
      <c r="P5191">
        <v>99</v>
      </c>
      <c r="Q5191">
        <v>2</v>
      </c>
      <c r="R5191">
        <v>3</v>
      </c>
      <c r="S5191">
        <v>3</v>
      </c>
      <c r="T5191">
        <v>0.11547344110854502</v>
      </c>
      <c r="U5191">
        <v>7.8388852117259988E-2</v>
      </c>
      <c r="V5191">
        <v>16</v>
      </c>
      <c r="W5191">
        <v>60.66666666666665</v>
      </c>
      <c r="X5191">
        <v>113.47056699169376</v>
      </c>
      <c r="Y5191">
        <v>104.73333333333332</v>
      </c>
      <c r="Z5191">
        <v>104.73333333333332</v>
      </c>
      <c r="AA5191">
        <v>17.8430814478765</v>
      </c>
      <c r="AB5191">
        <v>1.2472191289248089</v>
      </c>
      <c r="AC5191">
        <v>94.264215928661883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</row>
    <row r="5192" spans="1:39">
      <c r="A5192">
        <v>16</v>
      </c>
      <c r="B5192">
        <v>626</v>
      </c>
      <c r="C5192">
        <v>2021</v>
      </c>
      <c r="D5192">
        <v>2</v>
      </c>
      <c r="E5192">
        <v>99</v>
      </c>
      <c r="F5192">
        <v>171</v>
      </c>
      <c r="G5192">
        <v>99</v>
      </c>
      <c r="H5192">
        <v>99</v>
      </c>
      <c r="I5192">
        <v>99</v>
      </c>
      <c r="J5192">
        <v>470</v>
      </c>
      <c r="M5192">
        <v>99</v>
      </c>
      <c r="N5192">
        <v>99</v>
      </c>
      <c r="O5192">
        <v>99</v>
      </c>
      <c r="P5192">
        <v>99</v>
      </c>
      <c r="Q5192">
        <v>2</v>
      </c>
      <c r="R5192">
        <v>7</v>
      </c>
      <c r="S5192">
        <v>7</v>
      </c>
      <c r="T5192">
        <v>0.30461270670147955</v>
      </c>
      <c r="U5192">
        <v>0.25980556225424606</v>
      </c>
      <c r="V5192">
        <v>11.428571428571431</v>
      </c>
      <c r="W5192">
        <v>52.857142857142847</v>
      </c>
      <c r="X5192">
        <v>141.85110663983903</v>
      </c>
      <c r="Y5192">
        <v>130.92857142857139</v>
      </c>
      <c r="Z5192">
        <v>130.92857142857139</v>
      </c>
      <c r="AA5192">
        <v>15.682174984513573</v>
      </c>
      <c r="AB5192">
        <v>6.957597521077691</v>
      </c>
      <c r="AC5192">
        <v>-90.57304800483081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</row>
    <row r="5193" spans="1:39">
      <c r="A5193">
        <v>16</v>
      </c>
      <c r="B5193">
        <v>627</v>
      </c>
      <c r="C5193">
        <v>2021</v>
      </c>
      <c r="D5193">
        <v>3</v>
      </c>
      <c r="E5193">
        <v>99</v>
      </c>
      <c r="F5193">
        <v>171</v>
      </c>
      <c r="G5193">
        <v>99</v>
      </c>
      <c r="H5193">
        <v>99</v>
      </c>
      <c r="I5193">
        <v>99</v>
      </c>
      <c r="J5193">
        <v>470</v>
      </c>
      <c r="M5193">
        <v>99</v>
      </c>
      <c r="N5193">
        <v>99</v>
      </c>
      <c r="O5193">
        <v>99</v>
      </c>
      <c r="P5193">
        <v>99</v>
      </c>
      <c r="Q5193">
        <v>2</v>
      </c>
      <c r="R5193">
        <v>6</v>
      </c>
      <c r="S5193">
        <v>6</v>
      </c>
      <c r="T5193">
        <v>0.21443888491779839</v>
      </c>
      <c r="U5193">
        <v>0.175956529126235</v>
      </c>
      <c r="V5193">
        <v>15</v>
      </c>
      <c r="W5193">
        <v>59</v>
      </c>
      <c r="X5193">
        <v>137.5225713253883</v>
      </c>
      <c r="Y5193">
        <v>126.93333333333337</v>
      </c>
      <c r="Z5193">
        <v>126.93333333333337</v>
      </c>
      <c r="AA5193">
        <v>11.063403133253805</v>
      </c>
      <c r="AB5193">
        <v>3.1091263510296057</v>
      </c>
      <c r="AC5193">
        <v>-29.459489694546615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</row>
    <row r="5194" spans="1:39">
      <c r="A5194">
        <v>16</v>
      </c>
      <c r="B5194">
        <v>628</v>
      </c>
      <c r="C5194">
        <v>2021</v>
      </c>
      <c r="D5194">
        <v>4</v>
      </c>
      <c r="E5194">
        <v>99</v>
      </c>
      <c r="F5194">
        <v>171</v>
      </c>
      <c r="G5194">
        <v>99</v>
      </c>
      <c r="H5194">
        <v>99</v>
      </c>
      <c r="I5194">
        <v>99</v>
      </c>
      <c r="J5194">
        <v>470</v>
      </c>
      <c r="M5194">
        <v>99</v>
      </c>
      <c r="N5194">
        <v>99</v>
      </c>
      <c r="O5194">
        <v>99</v>
      </c>
      <c r="P5194">
        <v>99</v>
      </c>
      <c r="Q5194">
        <v>3</v>
      </c>
      <c r="R5194">
        <v>9</v>
      </c>
      <c r="S5194">
        <v>9</v>
      </c>
      <c r="T5194">
        <v>0.32397408207343403</v>
      </c>
      <c r="U5194">
        <v>0.32633539444601595</v>
      </c>
      <c r="V5194">
        <v>16</v>
      </c>
      <c r="W5194">
        <v>59.66666666666665</v>
      </c>
      <c r="X5194">
        <v>165.58324304803179</v>
      </c>
      <c r="Y5194">
        <v>152.83333333333337</v>
      </c>
      <c r="Z5194">
        <v>152.83333333333337</v>
      </c>
      <c r="AA5194">
        <v>19.16333304342777</v>
      </c>
      <c r="AB5194">
        <v>3.3665016461207529</v>
      </c>
      <c r="AC5194">
        <v>-84.461360657767713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</row>
    <row r="5195" spans="1:39">
      <c r="A5195">
        <v>16</v>
      </c>
      <c r="B5195">
        <v>629</v>
      </c>
      <c r="C5195">
        <v>2021</v>
      </c>
      <c r="D5195">
        <v>5</v>
      </c>
      <c r="E5195">
        <v>99</v>
      </c>
      <c r="F5195">
        <v>171</v>
      </c>
      <c r="G5195">
        <v>99</v>
      </c>
      <c r="H5195">
        <v>99</v>
      </c>
      <c r="I5195">
        <v>99</v>
      </c>
      <c r="J5195">
        <v>470</v>
      </c>
      <c r="M5195">
        <v>99</v>
      </c>
      <c r="N5195">
        <v>99</v>
      </c>
      <c r="O5195">
        <v>99</v>
      </c>
      <c r="P5195">
        <v>99</v>
      </c>
      <c r="Q5195">
        <v>1</v>
      </c>
      <c r="R5195">
        <v>1</v>
      </c>
      <c r="S5195">
        <v>1</v>
      </c>
      <c r="T5195">
        <v>4.4189129474149359E-2</v>
      </c>
      <c r="U5195">
        <v>3.7075217241144993E-2</v>
      </c>
      <c r="V5195">
        <v>17</v>
      </c>
      <c r="W5195">
        <v>61</v>
      </c>
      <c r="X5195">
        <v>138.13651137594795</v>
      </c>
      <c r="Y5195">
        <v>127.5</v>
      </c>
      <c r="Z5195">
        <v>127.5</v>
      </c>
      <c r="AA5195">
        <v>0</v>
      </c>
      <c r="AB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</row>
    <row r="5196" spans="1:39">
      <c r="A5196">
        <v>16</v>
      </c>
      <c r="B5196">
        <v>630</v>
      </c>
      <c r="C5196">
        <v>2021</v>
      </c>
      <c r="D5196">
        <v>6</v>
      </c>
      <c r="E5196">
        <v>99</v>
      </c>
      <c r="F5196">
        <v>171</v>
      </c>
      <c r="G5196">
        <v>99</v>
      </c>
      <c r="H5196">
        <v>99</v>
      </c>
      <c r="I5196">
        <v>99</v>
      </c>
      <c r="J5196">
        <v>470</v>
      </c>
      <c r="M5196">
        <v>99</v>
      </c>
      <c r="N5196">
        <v>99</v>
      </c>
      <c r="O5196">
        <v>99</v>
      </c>
      <c r="P5196">
        <v>99</v>
      </c>
      <c r="Q5196">
        <v>2</v>
      </c>
      <c r="R5196">
        <v>14</v>
      </c>
      <c r="S5196">
        <v>14</v>
      </c>
      <c r="T5196">
        <v>0.48627995831886078</v>
      </c>
      <c r="U5196">
        <v>0.45541092862186816</v>
      </c>
      <c r="V5196">
        <v>15.071428571428577</v>
      </c>
      <c r="W5196">
        <v>58.785714285714306</v>
      </c>
      <c r="X5196">
        <v>155.13078470824951</v>
      </c>
      <c r="Y5196">
        <v>143.18571428571431</v>
      </c>
      <c r="Z5196">
        <v>143.18571428571431</v>
      </c>
      <c r="AA5196">
        <v>19.848276540613153</v>
      </c>
      <c r="AB5196">
        <v>6.2241301334698598</v>
      </c>
      <c r="AC5196">
        <v>-67.720078551633378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</row>
    <row r="5197" spans="1:39">
      <c r="A5197">
        <v>16</v>
      </c>
      <c r="B5197">
        <v>631</v>
      </c>
      <c r="C5197">
        <v>2021</v>
      </c>
      <c r="D5197">
        <v>7</v>
      </c>
      <c r="E5197">
        <v>99</v>
      </c>
      <c r="F5197">
        <v>171</v>
      </c>
      <c r="G5197">
        <v>99</v>
      </c>
      <c r="H5197">
        <v>99</v>
      </c>
      <c r="I5197">
        <v>99</v>
      </c>
      <c r="J5197">
        <v>470</v>
      </c>
      <c r="M5197">
        <v>99</v>
      </c>
      <c r="N5197">
        <v>99</v>
      </c>
      <c r="O5197">
        <v>99</v>
      </c>
      <c r="P5197">
        <v>99</v>
      </c>
      <c r="Q5197">
        <v>3</v>
      </c>
      <c r="R5197">
        <v>10</v>
      </c>
      <c r="S5197">
        <v>10</v>
      </c>
      <c r="T5197">
        <v>0.35612535612535623</v>
      </c>
      <c r="U5197">
        <v>0.39151565056997034</v>
      </c>
      <c r="V5197">
        <v>14.9</v>
      </c>
      <c r="W5197">
        <v>58.6</v>
      </c>
      <c r="X5197">
        <v>183.48862405200435</v>
      </c>
      <c r="Y5197">
        <v>169.36</v>
      </c>
      <c r="Z5197">
        <v>169.36</v>
      </c>
      <c r="AA5197">
        <v>26.375488621066321</v>
      </c>
      <c r="AB5197">
        <v>2.9732137494637256</v>
      </c>
      <c r="AC5197">
        <v>-83.761832399097983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</row>
    <row r="5198" spans="1:39">
      <c r="A5198">
        <v>16</v>
      </c>
      <c r="B5198">
        <v>632</v>
      </c>
      <c r="C5198">
        <v>2021</v>
      </c>
      <c r="D5198">
        <v>8</v>
      </c>
      <c r="E5198">
        <v>99</v>
      </c>
      <c r="F5198">
        <v>171</v>
      </c>
      <c r="G5198">
        <v>99</v>
      </c>
      <c r="H5198">
        <v>99</v>
      </c>
      <c r="I5198">
        <v>99</v>
      </c>
      <c r="J5198">
        <v>470</v>
      </c>
      <c r="M5198">
        <v>99</v>
      </c>
      <c r="N5198">
        <v>99</v>
      </c>
      <c r="O5198">
        <v>99</v>
      </c>
      <c r="P5198">
        <v>99</v>
      </c>
      <c r="Q5198">
        <v>5</v>
      </c>
      <c r="R5198">
        <v>19</v>
      </c>
      <c r="S5198">
        <v>19</v>
      </c>
      <c r="T5198">
        <v>0.76489533011272148</v>
      </c>
      <c r="U5198">
        <v>0.66113715905162962</v>
      </c>
      <c r="V5198">
        <v>14</v>
      </c>
      <c r="W5198">
        <v>57.368421052631597</v>
      </c>
      <c r="X5198">
        <v>144.16376803330107</v>
      </c>
      <c r="Y5198">
        <v>133.0631578947368</v>
      </c>
      <c r="Z5198">
        <v>133.0631578947368</v>
      </c>
      <c r="AA5198">
        <v>12.49358616614375</v>
      </c>
      <c r="AB5198">
        <v>2.9237777710170296</v>
      </c>
      <c r="AC5198">
        <v>19.445235965638197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2</v>
      </c>
      <c r="AK5198">
        <v>0</v>
      </c>
      <c r="AL5198">
        <v>0</v>
      </c>
      <c r="AM5198">
        <v>0</v>
      </c>
    </row>
    <row r="5199" spans="1:39">
      <c r="A5199">
        <v>16</v>
      </c>
      <c r="B5199">
        <v>633</v>
      </c>
      <c r="C5199">
        <v>2021</v>
      </c>
      <c r="D5199">
        <v>9</v>
      </c>
      <c r="E5199">
        <v>99</v>
      </c>
      <c r="F5199">
        <v>171</v>
      </c>
      <c r="G5199">
        <v>99</v>
      </c>
      <c r="H5199">
        <v>99</v>
      </c>
      <c r="I5199">
        <v>99</v>
      </c>
      <c r="J5199">
        <v>470</v>
      </c>
      <c r="M5199">
        <v>99</v>
      </c>
      <c r="N5199">
        <v>99</v>
      </c>
      <c r="O5199">
        <v>99</v>
      </c>
      <c r="P5199">
        <v>99</v>
      </c>
      <c r="Q5199">
        <v>5</v>
      </c>
      <c r="R5199">
        <v>25</v>
      </c>
      <c r="S5199">
        <v>25</v>
      </c>
      <c r="T5199">
        <v>0.85822176450394749</v>
      </c>
      <c r="U5199">
        <v>0.76532114052473565</v>
      </c>
      <c r="V5199">
        <v>11</v>
      </c>
      <c r="W5199">
        <v>52.4</v>
      </c>
      <c r="X5199">
        <v>148.73239436619716</v>
      </c>
      <c r="Y5199">
        <v>137.28000000000003</v>
      </c>
      <c r="Z5199">
        <v>137.28000000000003</v>
      </c>
      <c r="AA5199">
        <v>8.3600956932314556</v>
      </c>
      <c r="AB5199">
        <v>3.7841775856849007</v>
      </c>
      <c r="AC5199">
        <v>-29.055426723790504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1</v>
      </c>
      <c r="AK5199">
        <v>0</v>
      </c>
      <c r="AL5199">
        <v>0</v>
      </c>
      <c r="AM5199">
        <v>0</v>
      </c>
    </row>
    <row r="5200" spans="1:39">
      <c r="A5200">
        <v>16</v>
      </c>
      <c r="B5200">
        <v>634</v>
      </c>
      <c r="C5200">
        <v>2021</v>
      </c>
      <c r="D5200">
        <v>10</v>
      </c>
      <c r="E5200">
        <v>99</v>
      </c>
      <c r="F5200">
        <v>171</v>
      </c>
      <c r="G5200">
        <v>99</v>
      </c>
      <c r="H5200">
        <v>99</v>
      </c>
      <c r="I5200">
        <v>99</v>
      </c>
      <c r="J5200">
        <v>470</v>
      </c>
      <c r="M5200">
        <v>99</v>
      </c>
      <c r="N5200">
        <v>99</v>
      </c>
      <c r="O5200">
        <v>99</v>
      </c>
      <c r="P5200">
        <v>99</v>
      </c>
      <c r="Q5200">
        <v>6</v>
      </c>
      <c r="R5200">
        <v>24</v>
      </c>
      <c r="S5200">
        <v>24</v>
      </c>
      <c r="T5200">
        <v>0.89887640449438211</v>
      </c>
      <c r="U5200">
        <v>0.89098671462277179</v>
      </c>
      <c r="V5200">
        <v>12.625</v>
      </c>
      <c r="W5200">
        <v>55.125</v>
      </c>
      <c r="X5200">
        <v>165.49747201155651</v>
      </c>
      <c r="Y5200">
        <v>152.75416666666669</v>
      </c>
      <c r="Z5200">
        <v>152.75416666666669</v>
      </c>
      <c r="AA5200">
        <v>28.45950308723291</v>
      </c>
      <c r="AB5200">
        <v>5.4872010169119934</v>
      </c>
      <c r="AC5200">
        <v>-25.59458205730634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1</v>
      </c>
      <c r="AK5200">
        <v>0</v>
      </c>
      <c r="AL5200">
        <v>2</v>
      </c>
      <c r="AM5200">
        <v>0</v>
      </c>
    </row>
    <row r="5201" spans="1:39">
      <c r="A5201">
        <v>16</v>
      </c>
      <c r="B5201">
        <v>635</v>
      </c>
      <c r="C5201">
        <v>2021</v>
      </c>
      <c r="D5201">
        <v>11</v>
      </c>
      <c r="E5201">
        <v>99</v>
      </c>
      <c r="F5201">
        <v>171</v>
      </c>
      <c r="G5201">
        <v>99</v>
      </c>
      <c r="H5201">
        <v>99</v>
      </c>
      <c r="I5201">
        <v>99</v>
      </c>
      <c r="J5201">
        <v>470</v>
      </c>
      <c r="M5201">
        <v>99</v>
      </c>
      <c r="N5201">
        <v>99</v>
      </c>
      <c r="O5201">
        <v>99</v>
      </c>
      <c r="P5201">
        <v>99</v>
      </c>
      <c r="Q5201">
        <v>5</v>
      </c>
      <c r="R5201">
        <v>8</v>
      </c>
      <c r="S5201">
        <v>8</v>
      </c>
      <c r="T5201">
        <v>0.26160889470241994</v>
      </c>
      <c r="U5201">
        <v>0.23774041226069911</v>
      </c>
      <c r="V5201">
        <v>9.875</v>
      </c>
      <c r="W5201">
        <v>51.125</v>
      </c>
      <c r="X5201">
        <v>153.2502708559046</v>
      </c>
      <c r="Y5201">
        <v>141.45000000000002</v>
      </c>
      <c r="Z5201">
        <v>141.45000000000002</v>
      </c>
      <c r="AA5201">
        <v>11.731581308587405</v>
      </c>
      <c r="AB5201">
        <v>4.5121364119450114</v>
      </c>
      <c r="AC5201">
        <v>-24.901059228293381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</row>
    <row r="5202" spans="1:39">
      <c r="A5202">
        <v>16</v>
      </c>
      <c r="B5202">
        <v>636</v>
      </c>
      <c r="C5202">
        <v>2021</v>
      </c>
      <c r="D5202">
        <v>12</v>
      </c>
      <c r="E5202">
        <v>99</v>
      </c>
      <c r="F5202">
        <v>171</v>
      </c>
      <c r="G5202">
        <v>99</v>
      </c>
      <c r="H5202">
        <v>99</v>
      </c>
      <c r="I5202">
        <v>99</v>
      </c>
      <c r="J5202">
        <v>470</v>
      </c>
      <c r="M5202">
        <v>99</v>
      </c>
      <c r="N5202">
        <v>99</v>
      </c>
      <c r="O5202">
        <v>99</v>
      </c>
      <c r="P5202">
        <v>99</v>
      </c>
      <c r="Q5202">
        <v>3</v>
      </c>
      <c r="R5202">
        <v>10</v>
      </c>
      <c r="S5202">
        <v>10</v>
      </c>
      <c r="T5202">
        <v>0.43782837127845869</v>
      </c>
      <c r="U5202">
        <v>0.40855488361631698</v>
      </c>
      <c r="V5202">
        <v>12.8</v>
      </c>
      <c r="W5202">
        <v>55.6</v>
      </c>
      <c r="X5202">
        <v>156.86890574214516</v>
      </c>
      <c r="Y5202">
        <v>144.79</v>
      </c>
      <c r="Z5202">
        <v>144.79</v>
      </c>
      <c r="AA5202">
        <v>16.057362797171876</v>
      </c>
      <c r="AB5202">
        <v>5.0438080851673748</v>
      </c>
      <c r="AC5202">
        <v>-47.800811810300715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</row>
    <row r="5203" spans="1:39">
      <c r="A5203">
        <v>16</v>
      </c>
      <c r="B5203">
        <v>637</v>
      </c>
      <c r="C5203">
        <v>2021</v>
      </c>
      <c r="D5203">
        <v>1</v>
      </c>
      <c r="E5203">
        <v>99</v>
      </c>
      <c r="F5203">
        <v>171</v>
      </c>
      <c r="G5203">
        <v>99</v>
      </c>
      <c r="H5203">
        <v>99</v>
      </c>
      <c r="I5203">
        <v>99</v>
      </c>
      <c r="J5203">
        <v>643</v>
      </c>
      <c r="M5203">
        <v>99</v>
      </c>
      <c r="N5203">
        <v>99</v>
      </c>
      <c r="O5203">
        <v>99</v>
      </c>
      <c r="P5203">
        <v>99</v>
      </c>
      <c r="Q5203">
        <v>29</v>
      </c>
      <c r="R5203">
        <v>217</v>
      </c>
      <c r="S5203">
        <v>217</v>
      </c>
      <c r="T5203">
        <v>8.3525789068514236</v>
      </c>
      <c r="U5203">
        <v>7.9753471800346434</v>
      </c>
      <c r="V5203">
        <v>15.133640552995388</v>
      </c>
      <c r="W5203">
        <v>59.281105990783402</v>
      </c>
      <c r="X5203">
        <v>159.60262817600395</v>
      </c>
      <c r="Y5203">
        <v>147.31322580645158</v>
      </c>
      <c r="Z5203">
        <v>147.31322580645158</v>
      </c>
      <c r="AA5203">
        <v>31.401375189435782</v>
      </c>
      <c r="AB5203">
        <v>4.4586438260493404</v>
      </c>
      <c r="AC5203">
        <v>-51.34123071276332</v>
      </c>
      <c r="AD5203">
        <v>13</v>
      </c>
      <c r="AE5203">
        <v>0</v>
      </c>
      <c r="AF5203">
        <v>0</v>
      </c>
      <c r="AG5203">
        <v>4</v>
      </c>
      <c r="AH5203">
        <v>21</v>
      </c>
      <c r="AI5203">
        <v>2</v>
      </c>
      <c r="AJ5203">
        <v>2</v>
      </c>
      <c r="AK5203">
        <v>0</v>
      </c>
      <c r="AL5203">
        <v>4</v>
      </c>
      <c r="AM5203">
        <v>0</v>
      </c>
    </row>
    <row r="5204" spans="1:39">
      <c r="A5204">
        <v>16</v>
      </c>
      <c r="B5204">
        <v>638</v>
      </c>
      <c r="C5204">
        <v>2021</v>
      </c>
      <c r="D5204">
        <v>2</v>
      </c>
      <c r="E5204">
        <v>99</v>
      </c>
      <c r="F5204">
        <v>171</v>
      </c>
      <c r="G5204">
        <v>99</v>
      </c>
      <c r="H5204">
        <v>99</v>
      </c>
      <c r="I5204">
        <v>99</v>
      </c>
      <c r="J5204">
        <v>643</v>
      </c>
      <c r="M5204">
        <v>99</v>
      </c>
      <c r="N5204">
        <v>99</v>
      </c>
      <c r="O5204">
        <v>99</v>
      </c>
      <c r="P5204">
        <v>99</v>
      </c>
      <c r="Q5204">
        <v>24</v>
      </c>
      <c r="R5204">
        <v>209</v>
      </c>
      <c r="S5204">
        <v>209</v>
      </c>
      <c r="T5204">
        <v>9.0948651000870324</v>
      </c>
      <c r="U5204">
        <v>8.7084414923401621</v>
      </c>
      <c r="V5204">
        <v>15.17703349282297</v>
      </c>
      <c r="W5204">
        <v>59.296650717703344</v>
      </c>
      <c r="X5204">
        <v>159.24891268849751</v>
      </c>
      <c r="Y5204">
        <v>146.98674641148321</v>
      </c>
      <c r="Z5204">
        <v>146.98674641148321</v>
      </c>
      <c r="AA5204">
        <v>29.901824078040377</v>
      </c>
      <c r="AB5204">
        <v>4.0849868994784302</v>
      </c>
      <c r="AC5204">
        <v>-47.890065530677845</v>
      </c>
      <c r="AD5204">
        <v>9</v>
      </c>
      <c r="AE5204">
        <v>0</v>
      </c>
      <c r="AF5204">
        <v>0</v>
      </c>
      <c r="AG5204">
        <v>0</v>
      </c>
      <c r="AH5204">
        <v>33</v>
      </c>
      <c r="AI5204">
        <v>4</v>
      </c>
      <c r="AJ5204">
        <v>0</v>
      </c>
      <c r="AK5204">
        <v>3</v>
      </c>
      <c r="AL5204">
        <v>0</v>
      </c>
      <c r="AM5204">
        <v>0</v>
      </c>
    </row>
    <row r="5205" spans="1:39">
      <c r="A5205">
        <v>16</v>
      </c>
      <c r="B5205">
        <v>639</v>
      </c>
      <c r="C5205">
        <v>2021</v>
      </c>
      <c r="D5205">
        <v>3</v>
      </c>
      <c r="E5205">
        <v>99</v>
      </c>
      <c r="F5205">
        <v>171</v>
      </c>
      <c r="G5205">
        <v>99</v>
      </c>
      <c r="H5205">
        <v>99</v>
      </c>
      <c r="I5205">
        <v>99</v>
      </c>
      <c r="J5205">
        <v>643</v>
      </c>
      <c r="M5205">
        <v>99</v>
      </c>
      <c r="N5205">
        <v>99</v>
      </c>
      <c r="O5205">
        <v>99</v>
      </c>
      <c r="P5205">
        <v>99</v>
      </c>
      <c r="Q5205">
        <v>28</v>
      </c>
      <c r="R5205">
        <v>281</v>
      </c>
      <c r="S5205">
        <v>281</v>
      </c>
      <c r="T5205">
        <v>10.04288777698356</v>
      </c>
      <c r="U5205">
        <v>9.6763106832274719</v>
      </c>
      <c r="V5205">
        <v>15.067615658362987</v>
      </c>
      <c r="W5205">
        <v>59.18149466192169</v>
      </c>
      <c r="X5205">
        <v>161.48170710548544</v>
      </c>
      <c r="Y5205">
        <v>149.04761565836304</v>
      </c>
      <c r="Z5205">
        <v>149.04761565836304</v>
      </c>
      <c r="AA5205">
        <v>32.545132905083321</v>
      </c>
      <c r="AB5205">
        <v>4.3280693435819675</v>
      </c>
      <c r="AC5205">
        <v>-57.821247626761959</v>
      </c>
      <c r="AD5205">
        <v>8</v>
      </c>
      <c r="AE5205">
        <v>0</v>
      </c>
      <c r="AF5205">
        <v>0</v>
      </c>
      <c r="AG5205">
        <v>0</v>
      </c>
      <c r="AH5205">
        <v>32</v>
      </c>
      <c r="AI5205">
        <v>2</v>
      </c>
      <c r="AJ5205">
        <v>2</v>
      </c>
      <c r="AK5205">
        <v>2</v>
      </c>
      <c r="AL5205">
        <v>1</v>
      </c>
      <c r="AM5205">
        <v>0</v>
      </c>
    </row>
    <row r="5206" spans="1:39">
      <c r="A5206">
        <v>16</v>
      </c>
      <c r="B5206">
        <v>640</v>
      </c>
      <c r="C5206">
        <v>2021</v>
      </c>
      <c r="D5206">
        <v>4</v>
      </c>
      <c r="E5206">
        <v>99</v>
      </c>
      <c r="F5206">
        <v>171</v>
      </c>
      <c r="G5206">
        <v>99</v>
      </c>
      <c r="H5206">
        <v>99</v>
      </c>
      <c r="I5206">
        <v>99</v>
      </c>
      <c r="J5206">
        <v>643</v>
      </c>
      <c r="M5206">
        <v>99</v>
      </c>
      <c r="N5206">
        <v>99</v>
      </c>
      <c r="O5206">
        <v>99</v>
      </c>
      <c r="P5206">
        <v>99</v>
      </c>
      <c r="Q5206">
        <v>21</v>
      </c>
      <c r="R5206">
        <v>212</v>
      </c>
      <c r="S5206">
        <v>212</v>
      </c>
      <c r="T5206">
        <v>7.6313894888408944</v>
      </c>
      <c r="U5206">
        <v>7.4010328900763103</v>
      </c>
      <c r="V5206">
        <v>15.40094339622641</v>
      </c>
      <c r="W5206">
        <v>59.641509433962256</v>
      </c>
      <c r="X5206">
        <v>159.42307692307691</v>
      </c>
      <c r="Y5206">
        <v>147.14750000000004</v>
      </c>
      <c r="Z5206">
        <v>147.14750000000004</v>
      </c>
      <c r="AA5206">
        <v>30.666218628588872</v>
      </c>
      <c r="AB5206">
        <v>3.7584839357371673</v>
      </c>
      <c r="AC5206">
        <v>-48.187830672262486</v>
      </c>
      <c r="AD5206">
        <v>15</v>
      </c>
      <c r="AE5206">
        <v>0</v>
      </c>
      <c r="AF5206">
        <v>0</v>
      </c>
      <c r="AG5206">
        <v>0</v>
      </c>
      <c r="AH5206">
        <v>43</v>
      </c>
      <c r="AI5206">
        <v>2</v>
      </c>
      <c r="AJ5206">
        <v>1</v>
      </c>
      <c r="AK5206">
        <v>2</v>
      </c>
      <c r="AL5206">
        <v>3</v>
      </c>
      <c r="AM5206">
        <v>1</v>
      </c>
    </row>
    <row r="5207" spans="1:39">
      <c r="A5207">
        <v>16</v>
      </c>
      <c r="B5207">
        <v>641</v>
      </c>
      <c r="C5207">
        <v>2021</v>
      </c>
      <c r="D5207">
        <v>5</v>
      </c>
      <c r="E5207">
        <v>99</v>
      </c>
      <c r="F5207">
        <v>171</v>
      </c>
      <c r="G5207">
        <v>99</v>
      </c>
      <c r="H5207">
        <v>99</v>
      </c>
      <c r="I5207">
        <v>99</v>
      </c>
      <c r="J5207">
        <v>643</v>
      </c>
      <c r="M5207">
        <v>99</v>
      </c>
      <c r="N5207">
        <v>99</v>
      </c>
      <c r="O5207">
        <v>99</v>
      </c>
      <c r="P5207">
        <v>99</v>
      </c>
      <c r="Q5207">
        <v>23</v>
      </c>
      <c r="R5207">
        <v>190</v>
      </c>
      <c r="S5207">
        <v>190</v>
      </c>
      <c r="T5207">
        <v>8.3959346000883777</v>
      </c>
      <c r="U5207">
        <v>7.9782261756326083</v>
      </c>
      <c r="V5207">
        <v>14.757894736842108</v>
      </c>
      <c r="W5207">
        <v>58.50526315789476</v>
      </c>
      <c r="X5207">
        <v>156.45070422535215</v>
      </c>
      <c r="Y5207">
        <v>144.404</v>
      </c>
      <c r="Z5207">
        <v>144.404</v>
      </c>
      <c r="AA5207">
        <v>29.843585765929973</v>
      </c>
      <c r="AB5207">
        <v>4.7181032857450109</v>
      </c>
      <c r="AC5207">
        <v>-50.780539776681593</v>
      </c>
      <c r="AD5207">
        <v>9</v>
      </c>
      <c r="AE5207">
        <v>0</v>
      </c>
      <c r="AF5207">
        <v>0</v>
      </c>
      <c r="AG5207">
        <v>0</v>
      </c>
      <c r="AH5207">
        <v>6</v>
      </c>
      <c r="AI5207">
        <v>0</v>
      </c>
      <c r="AJ5207">
        <v>0</v>
      </c>
      <c r="AK5207">
        <v>1</v>
      </c>
      <c r="AL5207">
        <v>4</v>
      </c>
      <c r="AM5207">
        <v>1</v>
      </c>
    </row>
    <row r="5208" spans="1:39">
      <c r="A5208">
        <v>16</v>
      </c>
      <c r="B5208">
        <v>642</v>
      </c>
      <c r="C5208">
        <v>2021</v>
      </c>
      <c r="D5208">
        <v>6</v>
      </c>
      <c r="E5208">
        <v>99</v>
      </c>
      <c r="F5208">
        <v>171</v>
      </c>
      <c r="G5208">
        <v>99</v>
      </c>
      <c r="H5208">
        <v>99</v>
      </c>
      <c r="I5208">
        <v>99</v>
      </c>
      <c r="J5208">
        <v>643</v>
      </c>
      <c r="M5208">
        <v>99</v>
      </c>
      <c r="N5208">
        <v>99</v>
      </c>
      <c r="O5208">
        <v>99</v>
      </c>
      <c r="P5208">
        <v>99</v>
      </c>
      <c r="Q5208">
        <v>25</v>
      </c>
      <c r="R5208">
        <v>237</v>
      </c>
      <c r="S5208">
        <v>237</v>
      </c>
      <c r="T5208">
        <v>8.2320250086835713</v>
      </c>
      <c r="U5208">
        <v>8.0752949703581987</v>
      </c>
      <c r="V5208">
        <v>14.873417721518988</v>
      </c>
      <c r="W5208">
        <v>58.843881856540079</v>
      </c>
      <c r="X5208">
        <v>162.49224003547403</v>
      </c>
      <c r="Y5208">
        <v>149.98033755274267</v>
      </c>
      <c r="Z5208">
        <v>149.98033755274267</v>
      </c>
      <c r="AA5208">
        <v>30.590291858761031</v>
      </c>
      <c r="AB5208">
        <v>4.21030663700434</v>
      </c>
      <c r="AC5208">
        <v>-46.590579194334758</v>
      </c>
      <c r="AD5208">
        <v>6</v>
      </c>
      <c r="AE5208">
        <v>0</v>
      </c>
      <c r="AF5208">
        <v>0</v>
      </c>
      <c r="AG5208">
        <v>0</v>
      </c>
      <c r="AH5208">
        <v>13</v>
      </c>
      <c r="AI5208">
        <v>2</v>
      </c>
      <c r="AJ5208">
        <v>4</v>
      </c>
      <c r="AK5208">
        <v>0</v>
      </c>
      <c r="AL5208">
        <v>3</v>
      </c>
      <c r="AM5208">
        <v>0</v>
      </c>
    </row>
    <row r="5209" spans="1:39">
      <c r="A5209">
        <v>16</v>
      </c>
      <c r="B5209">
        <v>643</v>
      </c>
      <c r="C5209">
        <v>2021</v>
      </c>
      <c r="D5209">
        <v>7</v>
      </c>
      <c r="E5209">
        <v>99</v>
      </c>
      <c r="F5209">
        <v>171</v>
      </c>
      <c r="G5209">
        <v>99</v>
      </c>
      <c r="H5209">
        <v>99</v>
      </c>
      <c r="I5209">
        <v>99</v>
      </c>
      <c r="J5209">
        <v>643</v>
      </c>
      <c r="M5209">
        <v>99</v>
      </c>
      <c r="N5209">
        <v>99</v>
      </c>
      <c r="O5209">
        <v>99</v>
      </c>
      <c r="P5209">
        <v>99</v>
      </c>
      <c r="Q5209">
        <v>23</v>
      </c>
      <c r="R5209">
        <v>165</v>
      </c>
      <c r="S5209">
        <v>165</v>
      </c>
      <c r="T5209">
        <v>5.8760683760683756</v>
      </c>
      <c r="U5209">
        <v>5.6434844985370178</v>
      </c>
      <c r="V5209">
        <v>14.32727272727273</v>
      </c>
      <c r="W5209">
        <v>57.93333333333333</v>
      </c>
      <c r="X5209">
        <v>160.29626711316851</v>
      </c>
      <c r="Y5209">
        <v>147.95345454545452</v>
      </c>
      <c r="Z5209">
        <v>147.95345454545452</v>
      </c>
      <c r="AA5209">
        <v>28.344015982311099</v>
      </c>
      <c r="AB5209">
        <v>4.9176655379798522</v>
      </c>
      <c r="AC5209">
        <v>-47.255393868286703</v>
      </c>
      <c r="AD5209">
        <v>0</v>
      </c>
      <c r="AE5209">
        <v>0</v>
      </c>
      <c r="AF5209">
        <v>0</v>
      </c>
      <c r="AG5209">
        <v>0</v>
      </c>
      <c r="AH5209">
        <v>9</v>
      </c>
      <c r="AI5209">
        <v>0</v>
      </c>
      <c r="AJ5209">
        <v>1</v>
      </c>
      <c r="AK5209">
        <v>0</v>
      </c>
      <c r="AL5209">
        <v>2</v>
      </c>
      <c r="AM5209">
        <v>0</v>
      </c>
    </row>
    <row r="5210" spans="1:39">
      <c r="A5210">
        <v>16</v>
      </c>
      <c r="B5210">
        <v>644</v>
      </c>
      <c r="C5210">
        <v>2021</v>
      </c>
      <c r="D5210">
        <v>8</v>
      </c>
      <c r="E5210">
        <v>99</v>
      </c>
      <c r="F5210">
        <v>171</v>
      </c>
      <c r="G5210">
        <v>99</v>
      </c>
      <c r="H5210">
        <v>99</v>
      </c>
      <c r="I5210">
        <v>99</v>
      </c>
      <c r="J5210">
        <v>643</v>
      </c>
      <c r="M5210">
        <v>99</v>
      </c>
      <c r="N5210">
        <v>99</v>
      </c>
      <c r="O5210">
        <v>99</v>
      </c>
      <c r="P5210">
        <v>99</v>
      </c>
      <c r="Q5210">
        <v>22</v>
      </c>
      <c r="R5210">
        <v>191</v>
      </c>
      <c r="S5210">
        <v>191</v>
      </c>
      <c r="T5210">
        <v>7.6892109500805148</v>
      </c>
      <c r="U5210">
        <v>7.1634402081957083</v>
      </c>
      <c r="V5210">
        <v>14.816753926701564</v>
      </c>
      <c r="W5210">
        <v>58.654450261780099</v>
      </c>
      <c r="X5210">
        <v>155.38404814711868</v>
      </c>
      <c r="Y5210">
        <v>143.41947643979063</v>
      </c>
      <c r="Z5210">
        <v>143.41947643979063</v>
      </c>
      <c r="AA5210">
        <v>30.225175210075982</v>
      </c>
      <c r="AB5210">
        <v>4.4020424324816627</v>
      </c>
      <c r="AC5210">
        <v>-44.734985746777561</v>
      </c>
      <c r="AD5210">
        <v>7</v>
      </c>
      <c r="AE5210">
        <v>0</v>
      </c>
      <c r="AF5210">
        <v>0</v>
      </c>
      <c r="AG5210">
        <v>1</v>
      </c>
      <c r="AH5210">
        <v>17</v>
      </c>
      <c r="AI5210">
        <v>2</v>
      </c>
      <c r="AJ5210">
        <v>1</v>
      </c>
      <c r="AK5210">
        <v>1</v>
      </c>
      <c r="AL5210">
        <v>5</v>
      </c>
      <c r="AM5210">
        <v>0</v>
      </c>
    </row>
    <row r="5211" spans="1:39">
      <c r="A5211">
        <v>16</v>
      </c>
      <c r="B5211">
        <v>645</v>
      </c>
      <c r="C5211">
        <v>2021</v>
      </c>
      <c r="D5211">
        <v>9</v>
      </c>
      <c r="E5211">
        <v>99</v>
      </c>
      <c r="F5211">
        <v>171</v>
      </c>
      <c r="G5211">
        <v>99</v>
      </c>
      <c r="H5211">
        <v>99</v>
      </c>
      <c r="I5211">
        <v>99</v>
      </c>
      <c r="J5211">
        <v>643</v>
      </c>
      <c r="M5211">
        <v>99</v>
      </c>
      <c r="N5211">
        <v>99</v>
      </c>
      <c r="O5211">
        <v>99</v>
      </c>
      <c r="P5211">
        <v>99</v>
      </c>
      <c r="Q5211">
        <v>24</v>
      </c>
      <c r="R5211">
        <v>202</v>
      </c>
      <c r="S5211">
        <v>202</v>
      </c>
      <c r="T5211">
        <v>6.9344318571918979</v>
      </c>
      <c r="U5211">
        <v>6.661962201341896</v>
      </c>
      <c r="V5211">
        <v>15.366336633663369</v>
      </c>
      <c r="W5211">
        <v>59.762376237623762</v>
      </c>
      <c r="X5211">
        <v>160.23325788700197</v>
      </c>
      <c r="Y5211">
        <v>147.89529702970299</v>
      </c>
      <c r="Z5211">
        <v>147.89529702970299</v>
      </c>
      <c r="AA5211">
        <v>31.816328178675469</v>
      </c>
      <c r="AB5211">
        <v>3.979274312794375</v>
      </c>
      <c r="AC5211">
        <v>-52.296555541453131</v>
      </c>
      <c r="AD5211">
        <v>11</v>
      </c>
      <c r="AE5211">
        <v>0</v>
      </c>
      <c r="AF5211">
        <v>0</v>
      </c>
      <c r="AG5211">
        <v>1</v>
      </c>
      <c r="AH5211">
        <v>11</v>
      </c>
      <c r="AI5211">
        <v>4</v>
      </c>
      <c r="AJ5211">
        <v>2</v>
      </c>
      <c r="AK5211">
        <v>2</v>
      </c>
      <c r="AL5211">
        <v>9</v>
      </c>
      <c r="AM5211">
        <v>0</v>
      </c>
    </row>
    <row r="5212" spans="1:39">
      <c r="A5212">
        <v>16</v>
      </c>
      <c r="B5212">
        <v>646</v>
      </c>
      <c r="C5212">
        <v>2021</v>
      </c>
      <c r="D5212">
        <v>10</v>
      </c>
      <c r="E5212">
        <v>99</v>
      </c>
      <c r="F5212">
        <v>171</v>
      </c>
      <c r="G5212">
        <v>99</v>
      </c>
      <c r="H5212">
        <v>99</v>
      </c>
      <c r="I5212">
        <v>99</v>
      </c>
      <c r="J5212">
        <v>643</v>
      </c>
      <c r="M5212">
        <v>99</v>
      </c>
      <c r="N5212">
        <v>99</v>
      </c>
      <c r="O5212">
        <v>99</v>
      </c>
      <c r="P5212">
        <v>99</v>
      </c>
      <c r="Q5212">
        <v>27</v>
      </c>
      <c r="R5212">
        <v>174</v>
      </c>
      <c r="S5212">
        <v>174</v>
      </c>
      <c r="T5212">
        <v>6.5168539325842714</v>
      </c>
      <c r="U5212">
        <v>6.191870383585564</v>
      </c>
      <c r="V5212">
        <v>14.965517241379303</v>
      </c>
      <c r="W5212">
        <v>59.19540229885056</v>
      </c>
      <c r="X5212">
        <v>158.63681647800149</v>
      </c>
      <c r="Y5212">
        <v>146.42178160919536</v>
      </c>
      <c r="Z5212">
        <v>146.42178160919536</v>
      </c>
      <c r="AA5212">
        <v>29.563724018810209</v>
      </c>
      <c r="AB5212">
        <v>4.3991615723117956</v>
      </c>
      <c r="AC5212">
        <v>-45.30392484161392</v>
      </c>
      <c r="AD5212">
        <v>4</v>
      </c>
      <c r="AE5212">
        <v>0</v>
      </c>
      <c r="AF5212">
        <v>0</v>
      </c>
      <c r="AG5212">
        <v>2</v>
      </c>
      <c r="AH5212">
        <v>11</v>
      </c>
      <c r="AI5212">
        <v>0</v>
      </c>
      <c r="AJ5212">
        <v>0</v>
      </c>
      <c r="AK5212">
        <v>0</v>
      </c>
      <c r="AL5212">
        <v>7</v>
      </c>
      <c r="AM5212">
        <v>0</v>
      </c>
    </row>
    <row r="5213" spans="1:39">
      <c r="A5213">
        <v>16</v>
      </c>
      <c r="B5213">
        <v>647</v>
      </c>
      <c r="C5213">
        <v>2021</v>
      </c>
      <c r="D5213">
        <v>11</v>
      </c>
      <c r="E5213">
        <v>99</v>
      </c>
      <c r="F5213">
        <v>171</v>
      </c>
      <c r="G5213">
        <v>99</v>
      </c>
      <c r="H5213">
        <v>99</v>
      </c>
      <c r="I5213">
        <v>99</v>
      </c>
      <c r="J5213">
        <v>643</v>
      </c>
      <c r="M5213">
        <v>99</v>
      </c>
      <c r="N5213">
        <v>99</v>
      </c>
      <c r="O5213">
        <v>99</v>
      </c>
      <c r="P5213">
        <v>99</v>
      </c>
      <c r="Q5213">
        <v>24</v>
      </c>
      <c r="R5213">
        <v>186</v>
      </c>
      <c r="S5213">
        <v>186</v>
      </c>
      <c r="T5213">
        <v>6.0824068018312598</v>
      </c>
      <c r="U5213">
        <v>5.5996711971944082</v>
      </c>
      <c r="V5213">
        <v>15.435483870967744</v>
      </c>
      <c r="W5213">
        <v>59.8010752688172</v>
      </c>
      <c r="X5213">
        <v>155.25221635853177</v>
      </c>
      <c r="Y5213">
        <v>143.29779569892469</v>
      </c>
      <c r="Z5213">
        <v>143.29779569892469</v>
      </c>
      <c r="AA5213">
        <v>27.309678814827155</v>
      </c>
      <c r="AB5213">
        <v>4.0637657895335666</v>
      </c>
      <c r="AC5213">
        <v>-42.197328441447027</v>
      </c>
      <c r="AD5213">
        <v>7</v>
      </c>
      <c r="AE5213">
        <v>0</v>
      </c>
      <c r="AF5213">
        <v>0</v>
      </c>
      <c r="AG5213">
        <v>0</v>
      </c>
      <c r="AH5213">
        <v>12</v>
      </c>
      <c r="AI5213">
        <v>3</v>
      </c>
      <c r="AJ5213">
        <v>1</v>
      </c>
      <c r="AK5213">
        <v>0</v>
      </c>
      <c r="AL5213">
        <v>7</v>
      </c>
      <c r="AM5213">
        <v>0</v>
      </c>
    </row>
    <row r="5214" spans="1:39">
      <c r="A5214">
        <v>16</v>
      </c>
      <c r="B5214">
        <v>648</v>
      </c>
      <c r="C5214">
        <v>2021</v>
      </c>
      <c r="D5214">
        <v>12</v>
      </c>
      <c r="E5214">
        <v>99</v>
      </c>
      <c r="F5214">
        <v>171</v>
      </c>
      <c r="G5214">
        <v>99</v>
      </c>
      <c r="H5214">
        <v>99</v>
      </c>
      <c r="I5214">
        <v>99</v>
      </c>
      <c r="J5214">
        <v>643</v>
      </c>
      <c r="M5214">
        <v>99</v>
      </c>
      <c r="N5214">
        <v>99</v>
      </c>
      <c r="O5214">
        <v>99</v>
      </c>
      <c r="P5214">
        <v>99</v>
      </c>
      <c r="Q5214">
        <v>22</v>
      </c>
      <c r="R5214">
        <v>194</v>
      </c>
      <c r="S5214">
        <v>194</v>
      </c>
      <c r="T5214">
        <v>8.4938704028021004</v>
      </c>
      <c r="U5214">
        <v>8.2251954292756615</v>
      </c>
      <c r="V5214">
        <v>15.097938144329895</v>
      </c>
      <c r="W5214">
        <v>59.206185567010301</v>
      </c>
      <c r="X5214">
        <v>162.79121198244169</v>
      </c>
      <c r="Y5214">
        <v>150.2562886597938</v>
      </c>
      <c r="Z5214">
        <v>150.2562886597938</v>
      </c>
      <c r="AA5214">
        <v>29.239828324611626</v>
      </c>
      <c r="AB5214">
        <v>4.7838606337876559</v>
      </c>
      <c r="AC5214">
        <v>-48.697083177619668</v>
      </c>
      <c r="AD5214">
        <v>10</v>
      </c>
      <c r="AE5214">
        <v>0</v>
      </c>
      <c r="AF5214">
        <v>0</v>
      </c>
      <c r="AG5214">
        <v>2</v>
      </c>
      <c r="AH5214">
        <v>17</v>
      </c>
      <c r="AI5214">
        <v>3</v>
      </c>
      <c r="AJ5214">
        <v>3</v>
      </c>
      <c r="AK5214">
        <v>3</v>
      </c>
      <c r="AL5214">
        <v>6</v>
      </c>
      <c r="AM5214">
        <v>0</v>
      </c>
    </row>
    <row r="5215" spans="1:39">
      <c r="A5215">
        <v>16</v>
      </c>
      <c r="B5215">
        <v>649</v>
      </c>
      <c r="C5215">
        <v>2020</v>
      </c>
      <c r="D5215">
        <v>1</v>
      </c>
      <c r="E5215">
        <v>99</v>
      </c>
      <c r="F5215">
        <v>171</v>
      </c>
      <c r="G5215">
        <v>99</v>
      </c>
      <c r="H5215">
        <v>99</v>
      </c>
      <c r="I5215">
        <v>99</v>
      </c>
      <c r="J5215">
        <v>103</v>
      </c>
      <c r="M5215">
        <v>99</v>
      </c>
      <c r="N5215">
        <v>99</v>
      </c>
      <c r="O5215">
        <v>99</v>
      </c>
      <c r="P5215">
        <v>99</v>
      </c>
      <c r="Q5215">
        <v>64</v>
      </c>
      <c r="R5215">
        <v>559</v>
      </c>
      <c r="S5215">
        <v>559</v>
      </c>
      <c r="T5215">
        <v>16.913767019667173</v>
      </c>
      <c r="U5215">
        <v>16.988262138179497</v>
      </c>
      <c r="V5215">
        <v>15.899821109123437</v>
      </c>
      <c r="W5215">
        <v>60.862254025044713</v>
      </c>
      <c r="X5215">
        <v>164.75093854720453</v>
      </c>
      <c r="Y5215">
        <v>152.06511627906983</v>
      </c>
      <c r="Z5215">
        <v>152.06511627906983</v>
      </c>
      <c r="AA5215">
        <v>27.007580257308984</v>
      </c>
      <c r="AB5215">
        <v>3.852929921526544</v>
      </c>
      <c r="AC5215">
        <v>-40.3103857157462</v>
      </c>
      <c r="AD5215">
        <v>18</v>
      </c>
      <c r="AE5215">
        <v>0</v>
      </c>
      <c r="AF5215">
        <v>0</v>
      </c>
      <c r="AG5215">
        <v>1</v>
      </c>
      <c r="AH5215">
        <v>32</v>
      </c>
      <c r="AI5215">
        <v>5</v>
      </c>
      <c r="AJ5215">
        <v>4</v>
      </c>
      <c r="AK5215">
        <v>3</v>
      </c>
      <c r="AL5215">
        <v>6</v>
      </c>
      <c r="AM5215">
        <v>0</v>
      </c>
    </row>
    <row r="5216" spans="1:39">
      <c r="A5216">
        <v>16</v>
      </c>
      <c r="B5216">
        <v>650</v>
      </c>
      <c r="C5216">
        <v>2020</v>
      </c>
      <c r="D5216">
        <v>2</v>
      </c>
      <c r="E5216">
        <v>99</v>
      </c>
      <c r="F5216">
        <v>171</v>
      </c>
      <c r="G5216">
        <v>99</v>
      </c>
      <c r="H5216">
        <v>99</v>
      </c>
      <c r="I5216">
        <v>99</v>
      </c>
      <c r="J5216">
        <v>103</v>
      </c>
      <c r="M5216">
        <v>99</v>
      </c>
      <c r="N5216">
        <v>99</v>
      </c>
      <c r="O5216">
        <v>99</v>
      </c>
      <c r="P5216">
        <v>99</v>
      </c>
      <c r="Q5216">
        <v>52</v>
      </c>
      <c r="R5216">
        <v>395</v>
      </c>
      <c r="S5216">
        <v>395</v>
      </c>
      <c r="T5216">
        <v>17.610343290236294</v>
      </c>
      <c r="U5216">
        <v>18.296260519913361</v>
      </c>
      <c r="V5216">
        <v>15.63291139240506</v>
      </c>
      <c r="W5216">
        <v>60.227848101265806</v>
      </c>
      <c r="X5216">
        <v>170.46532358709237</v>
      </c>
      <c r="Y5216">
        <v>157.33949367088601</v>
      </c>
      <c r="Z5216">
        <v>157.33949367088601</v>
      </c>
      <c r="AA5216">
        <v>31.206780498966953</v>
      </c>
      <c r="AB5216">
        <v>4.2597598051040526</v>
      </c>
      <c r="AC5216">
        <v>-38.965273978809201</v>
      </c>
      <c r="AD5216">
        <v>16</v>
      </c>
      <c r="AE5216">
        <v>0</v>
      </c>
      <c r="AF5216">
        <v>0</v>
      </c>
      <c r="AG5216">
        <v>0</v>
      </c>
      <c r="AH5216">
        <v>25</v>
      </c>
      <c r="AI5216">
        <v>6</v>
      </c>
      <c r="AJ5216">
        <v>4</v>
      </c>
      <c r="AK5216">
        <v>1</v>
      </c>
      <c r="AL5216">
        <v>3</v>
      </c>
      <c r="AM5216">
        <v>0</v>
      </c>
    </row>
    <row r="5217" spans="1:39">
      <c r="A5217">
        <v>16</v>
      </c>
      <c r="B5217">
        <v>651</v>
      </c>
      <c r="C5217">
        <v>2020</v>
      </c>
      <c r="D5217">
        <v>3</v>
      </c>
      <c r="E5217">
        <v>99</v>
      </c>
      <c r="F5217">
        <v>171</v>
      </c>
      <c r="G5217">
        <v>99</v>
      </c>
      <c r="H5217">
        <v>99</v>
      </c>
      <c r="I5217">
        <v>99</v>
      </c>
      <c r="J5217">
        <v>103</v>
      </c>
      <c r="M5217">
        <v>99</v>
      </c>
      <c r="N5217">
        <v>99</v>
      </c>
      <c r="O5217">
        <v>99</v>
      </c>
      <c r="P5217">
        <v>99</v>
      </c>
      <c r="Q5217">
        <v>59</v>
      </c>
      <c r="R5217">
        <v>500</v>
      </c>
      <c r="S5217">
        <v>500</v>
      </c>
      <c r="T5217">
        <v>18.975332068311197</v>
      </c>
      <c r="U5217">
        <v>19.340524473256313</v>
      </c>
      <c r="V5217">
        <v>15.962</v>
      </c>
      <c r="W5217">
        <v>61.043999999999997</v>
      </c>
      <c r="X5217">
        <v>168.35666305525467</v>
      </c>
      <c r="Y5217">
        <v>155.39320000000004</v>
      </c>
      <c r="Z5217">
        <v>155.39320000000004</v>
      </c>
      <c r="AA5217">
        <v>29.67779361340704</v>
      </c>
      <c r="AB5217">
        <v>3.8233576866414487</v>
      </c>
      <c r="AC5217">
        <v>-39.844514701723746</v>
      </c>
      <c r="AD5217">
        <v>12</v>
      </c>
      <c r="AE5217">
        <v>0</v>
      </c>
      <c r="AF5217">
        <v>0</v>
      </c>
      <c r="AG5217">
        <v>0</v>
      </c>
      <c r="AH5217">
        <v>36</v>
      </c>
      <c r="AI5217">
        <v>5</v>
      </c>
      <c r="AJ5217">
        <v>1</v>
      </c>
      <c r="AK5217">
        <v>2</v>
      </c>
      <c r="AL5217">
        <v>6</v>
      </c>
      <c r="AM5217">
        <v>0</v>
      </c>
    </row>
    <row r="5218" spans="1:39">
      <c r="A5218">
        <v>16</v>
      </c>
      <c r="B5218">
        <v>652</v>
      </c>
      <c r="C5218">
        <v>2020</v>
      </c>
      <c r="D5218">
        <v>4</v>
      </c>
      <c r="E5218">
        <v>99</v>
      </c>
      <c r="F5218">
        <v>171</v>
      </c>
      <c r="G5218">
        <v>99</v>
      </c>
      <c r="H5218">
        <v>99</v>
      </c>
      <c r="I5218">
        <v>99</v>
      </c>
      <c r="J5218">
        <v>103</v>
      </c>
      <c r="M5218">
        <v>99</v>
      </c>
      <c r="N5218">
        <v>99</v>
      </c>
      <c r="O5218">
        <v>99</v>
      </c>
      <c r="P5218">
        <v>99</v>
      </c>
      <c r="Q5218">
        <v>53</v>
      </c>
      <c r="R5218">
        <v>404</v>
      </c>
      <c r="S5218">
        <v>404</v>
      </c>
      <c r="T5218">
        <v>15.49673954737246</v>
      </c>
      <c r="U5218">
        <v>15.521384467459349</v>
      </c>
      <c r="V5218">
        <v>15.856435643564357</v>
      </c>
      <c r="W5218">
        <v>60.650990099009903</v>
      </c>
      <c r="X5218">
        <v>165.06200186649215</v>
      </c>
      <c r="Y5218">
        <v>152.3522277227722</v>
      </c>
      <c r="Z5218">
        <v>152.3522277227722</v>
      </c>
      <c r="AA5218">
        <v>29.482305819311595</v>
      </c>
      <c r="AB5218">
        <v>3.7296608836236382</v>
      </c>
      <c r="AC5218">
        <v>-43.053480619347731</v>
      </c>
      <c r="AD5218">
        <v>7</v>
      </c>
      <c r="AE5218">
        <v>0</v>
      </c>
      <c r="AF5218">
        <v>0</v>
      </c>
      <c r="AG5218">
        <v>0</v>
      </c>
      <c r="AH5218">
        <v>18</v>
      </c>
      <c r="AI5218">
        <v>4</v>
      </c>
      <c r="AJ5218">
        <v>3</v>
      </c>
      <c r="AK5218">
        <v>4</v>
      </c>
      <c r="AL5218">
        <v>5</v>
      </c>
      <c r="AM5218">
        <v>1</v>
      </c>
    </row>
    <row r="5219" spans="1:39">
      <c r="A5219">
        <v>16</v>
      </c>
      <c r="B5219">
        <v>653</v>
      </c>
      <c r="C5219">
        <v>2020</v>
      </c>
      <c r="D5219">
        <v>5</v>
      </c>
      <c r="E5219">
        <v>99</v>
      </c>
      <c r="F5219">
        <v>171</v>
      </c>
      <c r="G5219">
        <v>99</v>
      </c>
      <c r="H5219">
        <v>99</v>
      </c>
      <c r="I5219">
        <v>99</v>
      </c>
      <c r="J5219">
        <v>103</v>
      </c>
      <c r="M5219">
        <v>99</v>
      </c>
      <c r="N5219">
        <v>99</v>
      </c>
      <c r="O5219">
        <v>99</v>
      </c>
      <c r="P5219">
        <v>99</v>
      </c>
      <c r="Q5219">
        <v>67</v>
      </c>
      <c r="R5219">
        <v>400</v>
      </c>
      <c r="S5219">
        <v>400</v>
      </c>
      <c r="T5219">
        <v>18.788163457022076</v>
      </c>
      <c r="U5219">
        <v>19.037563079574905</v>
      </c>
      <c r="V5219">
        <v>15.657500000000004</v>
      </c>
      <c r="W5219">
        <v>60.327500000000001</v>
      </c>
      <c r="X5219">
        <v>167.42795232936089</v>
      </c>
      <c r="Y5219">
        <v>154.53599999999989</v>
      </c>
      <c r="Z5219">
        <v>154.53599999999989</v>
      </c>
      <c r="AA5219">
        <v>29.721525936600607</v>
      </c>
      <c r="AB5219">
        <v>4.0988100407313093</v>
      </c>
      <c r="AC5219">
        <v>-37.742940101025177</v>
      </c>
      <c r="AD5219">
        <v>14</v>
      </c>
      <c r="AE5219">
        <v>0</v>
      </c>
      <c r="AF5219">
        <v>0</v>
      </c>
      <c r="AG5219">
        <v>0</v>
      </c>
      <c r="AH5219">
        <v>18</v>
      </c>
      <c r="AI5219">
        <v>3</v>
      </c>
      <c r="AJ5219">
        <v>1</v>
      </c>
      <c r="AK5219">
        <v>3</v>
      </c>
      <c r="AL5219">
        <v>5</v>
      </c>
      <c r="AM5219">
        <v>3</v>
      </c>
    </row>
    <row r="5220" spans="1:39">
      <c r="A5220">
        <v>16</v>
      </c>
      <c r="B5220">
        <v>654</v>
      </c>
      <c r="C5220">
        <v>2020</v>
      </c>
      <c r="D5220">
        <v>6</v>
      </c>
      <c r="E5220">
        <v>99</v>
      </c>
      <c r="F5220">
        <v>171</v>
      </c>
      <c r="G5220">
        <v>99</v>
      </c>
      <c r="H5220">
        <v>99</v>
      </c>
      <c r="I5220">
        <v>99</v>
      </c>
      <c r="J5220">
        <v>103</v>
      </c>
      <c r="M5220">
        <v>99</v>
      </c>
      <c r="N5220">
        <v>99</v>
      </c>
      <c r="O5220">
        <v>99</v>
      </c>
      <c r="P5220">
        <v>99</v>
      </c>
      <c r="Q5220">
        <v>62</v>
      </c>
      <c r="R5220">
        <v>457</v>
      </c>
      <c r="S5220">
        <v>457</v>
      </c>
      <c r="T5220">
        <v>17.678916827852998</v>
      </c>
      <c r="U5220">
        <v>17.666328356665435</v>
      </c>
      <c r="V5220">
        <v>15.7855579868709</v>
      </c>
      <c r="W5220">
        <v>60.636761487964989</v>
      </c>
      <c r="X5220">
        <v>164.42435119046215</v>
      </c>
      <c r="Y5220">
        <v>151.76367614879643</v>
      </c>
      <c r="Z5220">
        <v>151.76367614879643</v>
      </c>
      <c r="AA5220">
        <v>28.69759468965524</v>
      </c>
      <c r="AB5220">
        <v>3.8265748197583105</v>
      </c>
      <c r="AC5220">
        <v>-45.489560667015994</v>
      </c>
      <c r="AD5220">
        <v>16</v>
      </c>
      <c r="AE5220">
        <v>0</v>
      </c>
      <c r="AF5220">
        <v>0</v>
      </c>
      <c r="AG5220">
        <v>0</v>
      </c>
      <c r="AH5220">
        <v>24</v>
      </c>
      <c r="AI5220">
        <v>4</v>
      </c>
      <c r="AJ5220">
        <v>4</v>
      </c>
      <c r="AK5220">
        <v>4</v>
      </c>
      <c r="AL5220">
        <v>4</v>
      </c>
      <c r="AM5220">
        <v>0</v>
      </c>
    </row>
    <row r="5221" spans="1:39">
      <c r="A5221">
        <v>16</v>
      </c>
      <c r="B5221">
        <v>655</v>
      </c>
      <c r="C5221">
        <v>2020</v>
      </c>
      <c r="D5221">
        <v>7</v>
      </c>
      <c r="E5221">
        <v>99</v>
      </c>
      <c r="F5221">
        <v>171</v>
      </c>
      <c r="G5221">
        <v>99</v>
      </c>
      <c r="H5221">
        <v>99</v>
      </c>
      <c r="I5221">
        <v>99</v>
      </c>
      <c r="J5221">
        <v>103</v>
      </c>
      <c r="M5221">
        <v>99</v>
      </c>
      <c r="N5221">
        <v>99</v>
      </c>
      <c r="O5221">
        <v>99</v>
      </c>
      <c r="P5221">
        <v>99</v>
      </c>
      <c r="Q5221">
        <v>58</v>
      </c>
      <c r="R5221">
        <v>501</v>
      </c>
      <c r="S5221">
        <v>501</v>
      </c>
      <c r="T5221">
        <v>18.877166541070078</v>
      </c>
      <c r="U5221">
        <v>19.636331951630421</v>
      </c>
      <c r="V5221">
        <v>15.45508982035928</v>
      </c>
      <c r="W5221">
        <v>59.950099800399208</v>
      </c>
      <c r="X5221">
        <v>172.813203495501</v>
      </c>
      <c r="Y5221">
        <v>159.50658682634739</v>
      </c>
      <c r="Z5221">
        <v>159.50658682634739</v>
      </c>
      <c r="AA5221">
        <v>32.010623494301846</v>
      </c>
      <c r="AB5221">
        <v>4.391916112102872</v>
      </c>
      <c r="AC5221">
        <v>-44.71871314109795</v>
      </c>
      <c r="AD5221">
        <v>10</v>
      </c>
      <c r="AE5221">
        <v>0</v>
      </c>
      <c r="AF5221">
        <v>0</v>
      </c>
      <c r="AG5221">
        <v>1</v>
      </c>
      <c r="AH5221">
        <v>26</v>
      </c>
      <c r="AI5221">
        <v>5</v>
      </c>
      <c r="AJ5221">
        <v>3</v>
      </c>
      <c r="AK5221">
        <v>4</v>
      </c>
      <c r="AL5221">
        <v>1</v>
      </c>
      <c r="AM5221">
        <v>0</v>
      </c>
    </row>
    <row r="5222" spans="1:39">
      <c r="A5222">
        <v>16</v>
      </c>
      <c r="B5222">
        <v>656</v>
      </c>
      <c r="C5222">
        <v>2020</v>
      </c>
      <c r="D5222">
        <v>8</v>
      </c>
      <c r="E5222">
        <v>99</v>
      </c>
      <c r="F5222">
        <v>171</v>
      </c>
      <c r="G5222">
        <v>99</v>
      </c>
      <c r="H5222">
        <v>99</v>
      </c>
      <c r="I5222">
        <v>99</v>
      </c>
      <c r="J5222">
        <v>103</v>
      </c>
      <c r="M5222">
        <v>99</v>
      </c>
      <c r="N5222">
        <v>99</v>
      </c>
      <c r="O5222">
        <v>99</v>
      </c>
      <c r="P5222">
        <v>99</v>
      </c>
      <c r="Q5222">
        <v>54</v>
      </c>
      <c r="R5222">
        <v>478</v>
      </c>
      <c r="S5222">
        <v>478</v>
      </c>
      <c r="T5222">
        <v>19.908371511870062</v>
      </c>
      <c r="U5222">
        <v>19.974831654620996</v>
      </c>
      <c r="V5222">
        <v>15.889121338912132</v>
      </c>
      <c r="W5222">
        <v>60.859832635983253</v>
      </c>
      <c r="X5222">
        <v>166.94198017198772</v>
      </c>
      <c r="Y5222">
        <v>154.08744769874471</v>
      </c>
      <c r="Z5222">
        <v>154.08744769874471</v>
      </c>
      <c r="AA5222">
        <v>28.627292062085353</v>
      </c>
      <c r="AB5222">
        <v>3.6147098318733049</v>
      </c>
      <c r="AC5222">
        <v>-24.430804720848524</v>
      </c>
      <c r="AD5222">
        <v>5</v>
      </c>
      <c r="AE5222">
        <v>0</v>
      </c>
      <c r="AF5222">
        <v>0</v>
      </c>
      <c r="AG5222">
        <v>1</v>
      </c>
      <c r="AH5222">
        <v>16</v>
      </c>
      <c r="AI5222">
        <v>5</v>
      </c>
      <c r="AJ5222">
        <v>7</v>
      </c>
      <c r="AK5222">
        <v>6</v>
      </c>
      <c r="AL5222">
        <v>4</v>
      </c>
      <c r="AM5222">
        <v>1</v>
      </c>
    </row>
    <row r="5223" spans="1:39">
      <c r="A5223">
        <v>16</v>
      </c>
      <c r="B5223">
        <v>657</v>
      </c>
      <c r="C5223">
        <v>2020</v>
      </c>
      <c r="D5223">
        <v>9</v>
      </c>
      <c r="E5223">
        <v>99</v>
      </c>
      <c r="F5223">
        <v>171</v>
      </c>
      <c r="G5223">
        <v>99</v>
      </c>
      <c r="H5223">
        <v>99</v>
      </c>
      <c r="I5223">
        <v>99</v>
      </c>
      <c r="J5223">
        <v>103</v>
      </c>
      <c r="M5223">
        <v>99</v>
      </c>
      <c r="N5223">
        <v>99</v>
      </c>
      <c r="O5223">
        <v>99</v>
      </c>
      <c r="P5223">
        <v>99</v>
      </c>
      <c r="R5223">
        <v>0</v>
      </c>
    </row>
    <row r="5224" spans="1:39">
      <c r="A5224">
        <v>16</v>
      </c>
      <c r="B5224">
        <v>658</v>
      </c>
      <c r="C5224">
        <v>2020</v>
      </c>
      <c r="D5224">
        <v>10</v>
      </c>
      <c r="E5224">
        <v>99</v>
      </c>
      <c r="F5224">
        <v>171</v>
      </c>
      <c r="G5224">
        <v>99</v>
      </c>
      <c r="H5224">
        <v>99</v>
      </c>
      <c r="I5224">
        <v>99</v>
      </c>
      <c r="J5224">
        <v>103</v>
      </c>
      <c r="M5224">
        <v>99</v>
      </c>
      <c r="N5224">
        <v>99</v>
      </c>
      <c r="O5224">
        <v>99</v>
      </c>
      <c r="P5224">
        <v>99</v>
      </c>
      <c r="Q5224">
        <v>26</v>
      </c>
      <c r="R5224">
        <v>85</v>
      </c>
      <c r="S5224">
        <v>85</v>
      </c>
      <c r="T5224">
        <v>2.7777777777777781</v>
      </c>
      <c r="U5224">
        <v>2.9065724428870312</v>
      </c>
      <c r="V5224">
        <v>14.847058823529412</v>
      </c>
      <c r="W5224">
        <v>58.72941176470588</v>
      </c>
      <c r="X5224">
        <v>171.57351347906445</v>
      </c>
      <c r="Y5224">
        <v>158.36235294117648</v>
      </c>
      <c r="Z5224">
        <v>158.36235294117648</v>
      </c>
      <c r="AA5224">
        <v>29.427250182223929</v>
      </c>
      <c r="AB5224">
        <v>4.8053603287655715</v>
      </c>
      <c r="AC5224">
        <v>-30.018703394728703</v>
      </c>
      <c r="AD5224">
        <v>2</v>
      </c>
      <c r="AE5224">
        <v>0</v>
      </c>
      <c r="AF5224">
        <v>0</v>
      </c>
      <c r="AG5224">
        <v>0</v>
      </c>
      <c r="AH5224">
        <v>4</v>
      </c>
      <c r="AI5224">
        <v>0</v>
      </c>
      <c r="AJ5224">
        <v>0</v>
      </c>
      <c r="AK5224">
        <v>0</v>
      </c>
      <c r="AL5224">
        <v>0</v>
      </c>
      <c r="AM5224">
        <v>0</v>
      </c>
    </row>
    <row r="5225" spans="1:39">
      <c r="A5225">
        <v>16</v>
      </c>
      <c r="B5225">
        <v>659</v>
      </c>
      <c r="C5225">
        <v>2020</v>
      </c>
      <c r="D5225">
        <v>11</v>
      </c>
      <c r="E5225">
        <v>99</v>
      </c>
      <c r="F5225">
        <v>171</v>
      </c>
      <c r="G5225">
        <v>99</v>
      </c>
      <c r="H5225">
        <v>99</v>
      </c>
      <c r="I5225">
        <v>99</v>
      </c>
      <c r="J5225">
        <v>103</v>
      </c>
      <c r="M5225">
        <v>99</v>
      </c>
      <c r="N5225">
        <v>99</v>
      </c>
      <c r="O5225">
        <v>99</v>
      </c>
      <c r="P5225">
        <v>99</v>
      </c>
      <c r="Q5225">
        <v>55</v>
      </c>
      <c r="R5225">
        <v>462</v>
      </c>
      <c r="S5225">
        <v>462</v>
      </c>
      <c r="T5225">
        <v>15.172413793103445</v>
      </c>
      <c r="U5225">
        <v>15.415907550334795</v>
      </c>
      <c r="V5225">
        <v>15.448051948051948</v>
      </c>
      <c r="W5225">
        <v>60.02813852813852</v>
      </c>
      <c r="X5225">
        <v>167.09534596858549</v>
      </c>
      <c r="Y5225">
        <v>154.22900432900428</v>
      </c>
      <c r="Z5225">
        <v>154.22900432900428</v>
      </c>
      <c r="AA5225">
        <v>28.61193221791218</v>
      </c>
      <c r="AB5225">
        <v>4.2084830325612153</v>
      </c>
      <c r="AC5225">
        <v>-27.591724206180722</v>
      </c>
      <c r="AD5225">
        <v>8</v>
      </c>
      <c r="AE5225">
        <v>0</v>
      </c>
      <c r="AF5225">
        <v>0</v>
      </c>
      <c r="AG5225">
        <v>0</v>
      </c>
      <c r="AH5225">
        <v>20</v>
      </c>
      <c r="AI5225">
        <v>10</v>
      </c>
      <c r="AJ5225">
        <v>3</v>
      </c>
      <c r="AK5225">
        <v>2</v>
      </c>
      <c r="AL5225">
        <v>1</v>
      </c>
      <c r="AM5225">
        <v>2</v>
      </c>
    </row>
    <row r="5226" spans="1:39">
      <c r="A5226">
        <v>16</v>
      </c>
      <c r="B5226">
        <v>660</v>
      </c>
      <c r="C5226">
        <v>2020</v>
      </c>
      <c r="D5226">
        <v>12</v>
      </c>
      <c r="E5226">
        <v>99</v>
      </c>
      <c r="F5226">
        <v>171</v>
      </c>
      <c r="G5226">
        <v>99</v>
      </c>
      <c r="H5226">
        <v>99</v>
      </c>
      <c r="I5226">
        <v>99</v>
      </c>
      <c r="J5226">
        <v>103</v>
      </c>
      <c r="M5226">
        <v>99</v>
      </c>
      <c r="N5226">
        <v>99</v>
      </c>
      <c r="O5226">
        <v>99</v>
      </c>
      <c r="P5226">
        <v>99</v>
      </c>
      <c r="Q5226">
        <v>37</v>
      </c>
      <c r="R5226">
        <v>226</v>
      </c>
      <c r="S5226">
        <v>226</v>
      </c>
      <c r="T5226">
        <v>8.3027185892725957</v>
      </c>
      <c r="U5226">
        <v>8.792811770051836</v>
      </c>
      <c r="V5226">
        <v>15.991150442477876</v>
      </c>
      <c r="W5226">
        <v>60.907079646017685</v>
      </c>
      <c r="X5226">
        <v>175.98965474261499</v>
      </c>
      <c r="Y5226">
        <v>162.43845132743371</v>
      </c>
      <c r="Z5226">
        <v>162.43845132743371</v>
      </c>
      <c r="AA5226">
        <v>28.358659659618905</v>
      </c>
      <c r="AB5226">
        <v>3.8872657272644342</v>
      </c>
      <c r="AC5226">
        <v>-41.981597223531566</v>
      </c>
      <c r="AD5226">
        <v>7</v>
      </c>
      <c r="AE5226">
        <v>0</v>
      </c>
      <c r="AF5226">
        <v>0</v>
      </c>
      <c r="AG5226">
        <v>1</v>
      </c>
      <c r="AH5226">
        <v>9</v>
      </c>
      <c r="AI5226">
        <v>1</v>
      </c>
      <c r="AJ5226">
        <v>1</v>
      </c>
      <c r="AK5226">
        <v>0</v>
      </c>
      <c r="AL5226">
        <v>1</v>
      </c>
      <c r="AM5226">
        <v>0</v>
      </c>
    </row>
    <row r="5227" spans="1:39">
      <c r="A5227">
        <v>16</v>
      </c>
      <c r="B5227">
        <v>661</v>
      </c>
      <c r="C5227">
        <v>2020</v>
      </c>
      <c r="D5227">
        <v>1</v>
      </c>
      <c r="E5227">
        <v>99</v>
      </c>
      <c r="F5227">
        <v>171</v>
      </c>
      <c r="G5227">
        <v>99</v>
      </c>
      <c r="H5227">
        <v>99</v>
      </c>
      <c r="I5227">
        <v>99</v>
      </c>
      <c r="J5227">
        <v>106</v>
      </c>
      <c r="M5227">
        <v>99</v>
      </c>
      <c r="N5227">
        <v>99</v>
      </c>
      <c r="O5227">
        <v>99</v>
      </c>
      <c r="P5227">
        <v>99</v>
      </c>
      <c r="Q5227">
        <v>4</v>
      </c>
      <c r="R5227">
        <v>5</v>
      </c>
      <c r="S5227">
        <v>5</v>
      </c>
      <c r="T5227">
        <v>0.15128593040847205</v>
      </c>
      <c r="U5227">
        <v>0.13971622716943216</v>
      </c>
      <c r="V5227">
        <v>15.8</v>
      </c>
      <c r="W5227">
        <v>60</v>
      </c>
      <c r="X5227">
        <v>151.4842903575298</v>
      </c>
      <c r="Y5227">
        <v>139.82</v>
      </c>
      <c r="Z5227">
        <v>139.82</v>
      </c>
      <c r="AA5227">
        <v>8.6249405795056759</v>
      </c>
      <c r="AB5227">
        <v>3.03315017762062</v>
      </c>
      <c r="AC5227">
        <v>-47.857973343784174</v>
      </c>
      <c r="AD5227">
        <v>0</v>
      </c>
      <c r="AE5227">
        <v>0</v>
      </c>
      <c r="AF5227">
        <v>0</v>
      </c>
      <c r="AG5227">
        <v>0</v>
      </c>
      <c r="AH5227">
        <v>1</v>
      </c>
      <c r="AI5227">
        <v>0</v>
      </c>
      <c r="AJ5227">
        <v>0</v>
      </c>
      <c r="AK5227">
        <v>0</v>
      </c>
      <c r="AL5227">
        <v>0</v>
      </c>
      <c r="AM5227">
        <v>0</v>
      </c>
    </row>
    <row r="5228" spans="1:39">
      <c r="A5228">
        <v>16</v>
      </c>
      <c r="B5228">
        <v>662</v>
      </c>
      <c r="C5228">
        <v>2020</v>
      </c>
      <c r="D5228">
        <v>2</v>
      </c>
      <c r="E5228">
        <v>99</v>
      </c>
      <c r="F5228">
        <v>171</v>
      </c>
      <c r="G5228">
        <v>99</v>
      </c>
      <c r="H5228">
        <v>99</v>
      </c>
      <c r="I5228">
        <v>99</v>
      </c>
      <c r="J5228">
        <v>106</v>
      </c>
      <c r="M5228">
        <v>99</v>
      </c>
      <c r="N5228">
        <v>99</v>
      </c>
      <c r="O5228">
        <v>99</v>
      </c>
      <c r="P5228">
        <v>99</v>
      </c>
      <c r="Q5228">
        <v>2</v>
      </c>
      <c r="R5228">
        <v>2</v>
      </c>
      <c r="S5228">
        <v>2</v>
      </c>
      <c r="T5228">
        <v>8.9166295140436891E-2</v>
      </c>
      <c r="U5228">
        <v>8.0251534096686575E-2</v>
      </c>
      <c r="V5228">
        <v>14</v>
      </c>
      <c r="W5228">
        <v>58.5</v>
      </c>
      <c r="X5228">
        <v>147.67063921993497</v>
      </c>
      <c r="Y5228">
        <v>136.30000000000001</v>
      </c>
      <c r="Z5228">
        <v>136.30000000000001</v>
      </c>
      <c r="AA5228">
        <v>3.2999999999999114</v>
      </c>
      <c r="AB5228">
        <v>5.5</v>
      </c>
      <c r="AC5228">
        <v>-100.0000000000107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2</v>
      </c>
      <c r="AM5228">
        <v>0</v>
      </c>
    </row>
    <row r="5229" spans="1:39">
      <c r="A5229">
        <v>16</v>
      </c>
      <c r="B5229">
        <v>663</v>
      </c>
      <c r="C5229">
        <v>2020</v>
      </c>
      <c r="D5229">
        <v>3</v>
      </c>
      <c r="E5229">
        <v>99</v>
      </c>
      <c r="F5229">
        <v>171</v>
      </c>
      <c r="G5229">
        <v>99</v>
      </c>
      <c r="H5229">
        <v>99</v>
      </c>
      <c r="I5229">
        <v>99</v>
      </c>
      <c r="J5229">
        <v>106</v>
      </c>
      <c r="M5229">
        <v>99</v>
      </c>
      <c r="N5229">
        <v>99</v>
      </c>
      <c r="O5229">
        <v>99</v>
      </c>
      <c r="P5229">
        <v>99</v>
      </c>
      <c r="Q5229">
        <v>3</v>
      </c>
      <c r="R5229">
        <v>5</v>
      </c>
      <c r="S5229">
        <v>5</v>
      </c>
      <c r="T5229">
        <v>0.18975332068311196</v>
      </c>
      <c r="U5229">
        <v>0.18397950023789628</v>
      </c>
      <c r="V5229">
        <v>13.4</v>
      </c>
      <c r="W5229">
        <v>55.2</v>
      </c>
      <c r="X5229">
        <v>160.15167930660891</v>
      </c>
      <c r="Y5229">
        <v>147.82000000000005</v>
      </c>
      <c r="Z5229">
        <v>147.82000000000005</v>
      </c>
      <c r="AA5229">
        <v>13.25886873002367</v>
      </c>
      <c r="AB5229">
        <v>1.3266499161419687</v>
      </c>
      <c r="AC5229">
        <v>9.7556110900243524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1</v>
      </c>
      <c r="AK5229">
        <v>0</v>
      </c>
      <c r="AL5229">
        <v>0</v>
      </c>
      <c r="AM5229">
        <v>1</v>
      </c>
    </row>
    <row r="5230" spans="1:39">
      <c r="A5230">
        <v>16</v>
      </c>
      <c r="B5230">
        <v>664</v>
      </c>
      <c r="C5230">
        <v>2020</v>
      </c>
      <c r="D5230">
        <v>4</v>
      </c>
      <c r="E5230">
        <v>99</v>
      </c>
      <c r="F5230">
        <v>171</v>
      </c>
      <c r="G5230">
        <v>99</v>
      </c>
      <c r="H5230">
        <v>99</v>
      </c>
      <c r="I5230">
        <v>99</v>
      </c>
      <c r="J5230">
        <v>106</v>
      </c>
      <c r="M5230">
        <v>99</v>
      </c>
      <c r="N5230">
        <v>99</v>
      </c>
      <c r="O5230">
        <v>99</v>
      </c>
      <c r="P5230">
        <v>99</v>
      </c>
      <c r="Q5230">
        <v>3</v>
      </c>
      <c r="R5230">
        <v>4</v>
      </c>
      <c r="S5230">
        <v>4</v>
      </c>
      <c r="T5230">
        <v>0.15343306482546995</v>
      </c>
      <c r="U5230">
        <v>0.13554351727382979</v>
      </c>
      <c r="V5230">
        <v>16.25</v>
      </c>
      <c r="W5230">
        <v>61.25</v>
      </c>
      <c r="X5230">
        <v>145.58504875406288</v>
      </c>
      <c r="Y5230">
        <v>134.375</v>
      </c>
      <c r="Z5230">
        <v>134.375</v>
      </c>
      <c r="AA5230">
        <v>3.4039499115000007</v>
      </c>
      <c r="AB5230">
        <v>1.7853571071357124</v>
      </c>
      <c r="AC5230">
        <v>-61.191165532567886</v>
      </c>
      <c r="AD5230">
        <v>0</v>
      </c>
      <c r="AE5230">
        <v>0</v>
      </c>
      <c r="AF5230">
        <v>0</v>
      </c>
      <c r="AG5230">
        <v>0</v>
      </c>
      <c r="AH5230">
        <v>1</v>
      </c>
      <c r="AI5230">
        <v>0</v>
      </c>
      <c r="AJ5230">
        <v>0</v>
      </c>
      <c r="AK5230">
        <v>0</v>
      </c>
      <c r="AL5230">
        <v>0</v>
      </c>
      <c r="AM5230">
        <v>0</v>
      </c>
    </row>
    <row r="5231" spans="1:39">
      <c r="A5231">
        <v>16</v>
      </c>
      <c r="B5231">
        <v>665</v>
      </c>
      <c r="C5231">
        <v>2020</v>
      </c>
      <c r="D5231">
        <v>5</v>
      </c>
      <c r="E5231">
        <v>99</v>
      </c>
      <c r="F5231">
        <v>171</v>
      </c>
      <c r="G5231">
        <v>99</v>
      </c>
      <c r="H5231">
        <v>99</v>
      </c>
      <c r="I5231">
        <v>99</v>
      </c>
      <c r="J5231">
        <v>106</v>
      </c>
      <c r="M5231">
        <v>99</v>
      </c>
      <c r="N5231">
        <v>99</v>
      </c>
      <c r="O5231">
        <v>99</v>
      </c>
      <c r="P5231">
        <v>99</v>
      </c>
      <c r="Q5231">
        <v>3</v>
      </c>
      <c r="R5231">
        <v>6</v>
      </c>
      <c r="S5231">
        <v>6</v>
      </c>
      <c r="T5231">
        <v>0.28182245185533122</v>
      </c>
      <c r="U5231">
        <v>0.2533746690992113</v>
      </c>
      <c r="V5231">
        <v>12</v>
      </c>
      <c r="W5231">
        <v>54.33333333333335</v>
      </c>
      <c r="X5231">
        <v>148.55543517515343</v>
      </c>
      <c r="Y5231">
        <v>137.11666666666662</v>
      </c>
      <c r="Z5231">
        <v>137.11666666666662</v>
      </c>
      <c r="AA5231">
        <v>12.182968530790252</v>
      </c>
      <c r="AB5231">
        <v>8.5179548927870776</v>
      </c>
      <c r="AC5231">
        <v>-94.666208515515805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</row>
    <row r="5232" spans="1:39">
      <c r="A5232">
        <v>16</v>
      </c>
      <c r="B5232">
        <v>666</v>
      </c>
      <c r="C5232">
        <v>2020</v>
      </c>
      <c r="D5232">
        <v>6</v>
      </c>
      <c r="E5232">
        <v>99</v>
      </c>
      <c r="F5232">
        <v>171</v>
      </c>
      <c r="G5232">
        <v>99</v>
      </c>
      <c r="H5232">
        <v>99</v>
      </c>
      <c r="I5232">
        <v>99</v>
      </c>
      <c r="J5232">
        <v>106</v>
      </c>
      <c r="M5232">
        <v>99</v>
      </c>
      <c r="N5232">
        <v>99</v>
      </c>
      <c r="O5232">
        <v>99</v>
      </c>
      <c r="P5232">
        <v>99</v>
      </c>
      <c r="Q5232">
        <v>2</v>
      </c>
      <c r="R5232">
        <v>5</v>
      </c>
      <c r="S5232">
        <v>5</v>
      </c>
      <c r="T5232">
        <v>0.19342359767891679</v>
      </c>
      <c r="U5232">
        <v>0.18100370451361752</v>
      </c>
      <c r="V5232">
        <v>15.2</v>
      </c>
      <c r="W5232">
        <v>59.4</v>
      </c>
      <c r="X5232">
        <v>153.97616468039001</v>
      </c>
      <c r="Y5232">
        <v>142.12</v>
      </c>
      <c r="Z5232">
        <v>142.12</v>
      </c>
      <c r="AA5232">
        <v>7.1524541242849002</v>
      </c>
      <c r="AB5232">
        <v>3.5552777669262561</v>
      </c>
      <c r="AC5232">
        <v>-46.907146306188757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</row>
    <row r="5233" spans="1:39">
      <c r="A5233">
        <v>16</v>
      </c>
      <c r="B5233">
        <v>667</v>
      </c>
      <c r="C5233">
        <v>2020</v>
      </c>
      <c r="D5233">
        <v>7</v>
      </c>
      <c r="E5233">
        <v>99</v>
      </c>
      <c r="F5233">
        <v>171</v>
      </c>
      <c r="G5233">
        <v>99</v>
      </c>
      <c r="H5233">
        <v>99</v>
      </c>
      <c r="I5233">
        <v>99</v>
      </c>
      <c r="J5233">
        <v>106</v>
      </c>
      <c r="M5233">
        <v>99</v>
      </c>
      <c r="N5233">
        <v>99</v>
      </c>
      <c r="O5233">
        <v>99</v>
      </c>
      <c r="P5233">
        <v>99</v>
      </c>
      <c r="Q5233">
        <v>3</v>
      </c>
      <c r="R5233">
        <v>8</v>
      </c>
      <c r="S5233">
        <v>8</v>
      </c>
      <c r="T5233">
        <v>0.30143180105501127</v>
      </c>
      <c r="U5233">
        <v>0.28914106135041578</v>
      </c>
      <c r="V5233">
        <v>14.375</v>
      </c>
      <c r="W5233">
        <v>57.75</v>
      </c>
      <c r="X5233">
        <v>159.35807150595878</v>
      </c>
      <c r="Y5233">
        <v>147.08750000000001</v>
      </c>
      <c r="Z5233">
        <v>147.08750000000001</v>
      </c>
      <c r="AA5233">
        <v>9.2547876123657637</v>
      </c>
      <c r="AB5233">
        <v>1.9843134832984433</v>
      </c>
      <c r="AC5233">
        <v>16.25087138868631</v>
      </c>
      <c r="AD5233">
        <v>2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</row>
    <row r="5234" spans="1:39">
      <c r="A5234">
        <v>16</v>
      </c>
      <c r="B5234">
        <v>668</v>
      </c>
      <c r="C5234">
        <v>2020</v>
      </c>
      <c r="D5234">
        <v>8</v>
      </c>
      <c r="E5234">
        <v>99</v>
      </c>
      <c r="F5234">
        <v>171</v>
      </c>
      <c r="G5234">
        <v>99</v>
      </c>
      <c r="H5234">
        <v>99</v>
      </c>
      <c r="I5234">
        <v>99</v>
      </c>
      <c r="J5234">
        <v>106</v>
      </c>
      <c r="M5234">
        <v>99</v>
      </c>
      <c r="N5234">
        <v>99</v>
      </c>
      <c r="O5234">
        <v>99</v>
      </c>
      <c r="P5234">
        <v>99</v>
      </c>
      <c r="Q5234">
        <v>3</v>
      </c>
      <c r="R5234">
        <v>7</v>
      </c>
      <c r="S5234">
        <v>7</v>
      </c>
      <c r="T5234">
        <v>0.29154518950437303</v>
      </c>
      <c r="U5234">
        <v>0.2602153720868286</v>
      </c>
      <c r="V5234">
        <v>17</v>
      </c>
      <c r="W5234">
        <v>61.428571428571438</v>
      </c>
      <c r="X5234">
        <v>148.50642315431051</v>
      </c>
      <c r="Y5234">
        <v>137.07142857142861</v>
      </c>
      <c r="Z5234">
        <v>137.07142857142861</v>
      </c>
      <c r="AA5234">
        <v>2.8343375571293898</v>
      </c>
      <c r="AB5234">
        <v>1.4982983545288129</v>
      </c>
      <c r="AC5234">
        <v>-53.535176235345077</v>
      </c>
      <c r="AD5234">
        <v>0</v>
      </c>
      <c r="AE5234">
        <v>0</v>
      </c>
      <c r="AF5234">
        <v>0</v>
      </c>
      <c r="AG5234">
        <v>0</v>
      </c>
      <c r="AH5234">
        <v>1</v>
      </c>
      <c r="AI5234">
        <v>0</v>
      </c>
      <c r="AJ5234">
        <v>1</v>
      </c>
      <c r="AK5234">
        <v>0</v>
      </c>
      <c r="AL5234">
        <v>0</v>
      </c>
      <c r="AM5234">
        <v>0</v>
      </c>
    </row>
    <row r="5235" spans="1:39">
      <c r="A5235">
        <v>16</v>
      </c>
      <c r="B5235">
        <v>669</v>
      </c>
      <c r="C5235">
        <v>2020</v>
      </c>
      <c r="D5235">
        <v>9</v>
      </c>
      <c r="E5235">
        <v>99</v>
      </c>
      <c r="F5235">
        <v>171</v>
      </c>
      <c r="G5235">
        <v>99</v>
      </c>
      <c r="H5235">
        <v>99</v>
      </c>
      <c r="I5235">
        <v>99</v>
      </c>
      <c r="J5235">
        <v>106</v>
      </c>
      <c r="M5235">
        <v>99</v>
      </c>
      <c r="N5235">
        <v>99</v>
      </c>
      <c r="O5235">
        <v>99</v>
      </c>
      <c r="P5235">
        <v>99</v>
      </c>
      <c r="Q5235">
        <v>6</v>
      </c>
      <c r="R5235">
        <v>14</v>
      </c>
      <c r="S5235">
        <v>14</v>
      </c>
      <c r="T5235">
        <v>0.49504950495049505</v>
      </c>
      <c r="U5235">
        <v>0.42045433684169953</v>
      </c>
      <c r="V5235">
        <v>13.571428571428577</v>
      </c>
      <c r="W5235">
        <v>56.142857142857153</v>
      </c>
      <c r="X5235">
        <v>140.90698034360003</v>
      </c>
      <c r="Y5235">
        <v>130.05714285714296</v>
      </c>
      <c r="Z5235">
        <v>130.05714285714296</v>
      </c>
      <c r="AA5235">
        <v>16.216072903393002</v>
      </c>
      <c r="AB5235">
        <v>3.7769440189720513</v>
      </c>
      <c r="AC5235">
        <v>-40.90149523019015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</row>
    <row r="5236" spans="1:39">
      <c r="A5236">
        <v>16</v>
      </c>
      <c r="B5236">
        <v>670</v>
      </c>
      <c r="C5236">
        <v>2020</v>
      </c>
      <c r="D5236">
        <v>10</v>
      </c>
      <c r="E5236">
        <v>99</v>
      </c>
      <c r="F5236">
        <v>171</v>
      </c>
      <c r="G5236">
        <v>99</v>
      </c>
      <c r="H5236">
        <v>99</v>
      </c>
      <c r="I5236">
        <v>99</v>
      </c>
      <c r="J5236">
        <v>106</v>
      </c>
      <c r="M5236">
        <v>99</v>
      </c>
      <c r="N5236">
        <v>99</v>
      </c>
      <c r="O5236">
        <v>99</v>
      </c>
      <c r="P5236">
        <v>99</v>
      </c>
      <c r="Q5236">
        <v>2</v>
      </c>
      <c r="R5236">
        <v>3</v>
      </c>
      <c r="S5236">
        <v>3</v>
      </c>
      <c r="T5236">
        <v>9.8039215686274495E-2</v>
      </c>
      <c r="U5236">
        <v>8.5183854504853648E-2</v>
      </c>
      <c r="V5236">
        <v>16</v>
      </c>
      <c r="W5236">
        <v>59.66666666666665</v>
      </c>
      <c r="X5236">
        <v>142.47020585048753</v>
      </c>
      <c r="Y5236">
        <v>131.5</v>
      </c>
      <c r="Z5236">
        <v>131.5</v>
      </c>
      <c r="AA5236">
        <v>0.57154760664822013</v>
      </c>
      <c r="AB5236">
        <v>0.47140452079146061</v>
      </c>
      <c r="AC5236">
        <v>-37.115374447857903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</row>
    <row r="5237" spans="1:39">
      <c r="A5237">
        <v>16</v>
      </c>
      <c r="B5237">
        <v>671</v>
      </c>
      <c r="C5237">
        <v>2020</v>
      </c>
      <c r="D5237">
        <v>11</v>
      </c>
      <c r="E5237">
        <v>99</v>
      </c>
      <c r="F5237">
        <v>171</v>
      </c>
      <c r="G5237">
        <v>99</v>
      </c>
      <c r="H5237">
        <v>99</v>
      </c>
      <c r="I5237">
        <v>99</v>
      </c>
      <c r="J5237">
        <v>106</v>
      </c>
      <c r="M5237">
        <v>99</v>
      </c>
      <c r="N5237">
        <v>99</v>
      </c>
      <c r="O5237">
        <v>99</v>
      </c>
      <c r="P5237">
        <v>99</v>
      </c>
      <c r="Q5237">
        <v>4</v>
      </c>
      <c r="R5237">
        <v>32</v>
      </c>
      <c r="S5237">
        <v>32</v>
      </c>
      <c r="T5237">
        <v>1.0509031198686372</v>
      </c>
      <c r="U5237">
        <v>0.98816647175868721</v>
      </c>
      <c r="V5237">
        <v>12.96875</v>
      </c>
      <c r="W5237">
        <v>55.5625</v>
      </c>
      <c r="X5237">
        <v>154.63840736728059</v>
      </c>
      <c r="Y5237">
        <v>142.73124999999999</v>
      </c>
      <c r="Z5237">
        <v>142.73124999999999</v>
      </c>
      <c r="AA5237">
        <v>9.863329733792332</v>
      </c>
      <c r="AB5237">
        <v>3.7411353557442961</v>
      </c>
      <c r="AC5237">
        <v>-38.640062844550094</v>
      </c>
      <c r="AD5237">
        <v>0</v>
      </c>
      <c r="AE5237">
        <v>0</v>
      </c>
      <c r="AF5237">
        <v>0</v>
      </c>
      <c r="AG5237">
        <v>0</v>
      </c>
      <c r="AH5237">
        <v>1</v>
      </c>
      <c r="AI5237">
        <v>0</v>
      </c>
      <c r="AJ5237">
        <v>1</v>
      </c>
      <c r="AK5237">
        <v>0</v>
      </c>
      <c r="AL5237">
        <v>1</v>
      </c>
      <c r="AM5237">
        <v>0</v>
      </c>
    </row>
    <row r="5238" spans="1:39">
      <c r="A5238">
        <v>16</v>
      </c>
      <c r="B5238">
        <v>672</v>
      </c>
      <c r="C5238">
        <v>2020</v>
      </c>
      <c r="D5238">
        <v>12</v>
      </c>
      <c r="E5238">
        <v>99</v>
      </c>
      <c r="F5238">
        <v>171</v>
      </c>
      <c r="G5238">
        <v>99</v>
      </c>
      <c r="H5238">
        <v>99</v>
      </c>
      <c r="I5238">
        <v>99</v>
      </c>
      <c r="J5238">
        <v>106</v>
      </c>
      <c r="M5238">
        <v>99</v>
      </c>
      <c r="N5238">
        <v>99</v>
      </c>
      <c r="O5238">
        <v>99</v>
      </c>
      <c r="P5238">
        <v>99</v>
      </c>
      <c r="Q5238">
        <v>2</v>
      </c>
      <c r="R5238">
        <v>2</v>
      </c>
      <c r="S5238">
        <v>2</v>
      </c>
      <c r="T5238">
        <v>7.3475385745775154E-2</v>
      </c>
      <c r="U5238">
        <v>7.2045743682129557E-2</v>
      </c>
      <c r="V5238">
        <v>14</v>
      </c>
      <c r="W5238">
        <v>55.5</v>
      </c>
      <c r="X5238">
        <v>162.94691224268692</v>
      </c>
      <c r="Y5238">
        <v>150.4</v>
      </c>
      <c r="Z5238">
        <v>150.4</v>
      </c>
      <c r="AA5238">
        <v>16.299999999999951</v>
      </c>
      <c r="AB5238">
        <v>0.5</v>
      </c>
      <c r="AC5238">
        <v>99.999999999995794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</row>
    <row r="5239" spans="1:39">
      <c r="A5239">
        <v>16</v>
      </c>
      <c r="B5239">
        <v>673</v>
      </c>
      <c r="C5239">
        <v>2020</v>
      </c>
      <c r="D5239">
        <v>1</v>
      </c>
      <c r="E5239">
        <v>99</v>
      </c>
      <c r="F5239">
        <v>171</v>
      </c>
      <c r="G5239">
        <v>99</v>
      </c>
      <c r="H5239">
        <v>99</v>
      </c>
      <c r="I5239">
        <v>99</v>
      </c>
      <c r="J5239">
        <v>109</v>
      </c>
      <c r="M5239">
        <v>99</v>
      </c>
      <c r="N5239">
        <v>99</v>
      </c>
      <c r="O5239">
        <v>99</v>
      </c>
      <c r="P5239">
        <v>99</v>
      </c>
      <c r="Q5239">
        <v>69</v>
      </c>
      <c r="R5239">
        <v>502</v>
      </c>
      <c r="S5239">
        <v>502</v>
      </c>
      <c r="T5239">
        <v>15.189107413010587</v>
      </c>
      <c r="U5239">
        <v>15.71562737492353</v>
      </c>
      <c r="V5239">
        <v>14.741035856573703</v>
      </c>
      <c r="W5239">
        <v>58.637450199203187</v>
      </c>
      <c r="X5239">
        <v>169.71442507327149</v>
      </c>
      <c r="Y5239">
        <v>156.64641434262924</v>
      </c>
      <c r="Z5239">
        <v>156.64641434262924</v>
      </c>
      <c r="AA5239">
        <v>33.975319391884888</v>
      </c>
      <c r="AB5239">
        <v>4.9463286590859683</v>
      </c>
      <c r="AC5239">
        <v>-54.544221051012045</v>
      </c>
      <c r="AD5239">
        <v>23</v>
      </c>
      <c r="AE5239">
        <v>0</v>
      </c>
      <c r="AF5239">
        <v>0</v>
      </c>
      <c r="AG5239">
        <v>0</v>
      </c>
      <c r="AH5239">
        <v>43</v>
      </c>
      <c r="AI5239">
        <v>1</v>
      </c>
      <c r="AJ5239">
        <v>3</v>
      </c>
      <c r="AK5239">
        <v>0</v>
      </c>
      <c r="AL5239">
        <v>2</v>
      </c>
      <c r="AM5239">
        <v>1</v>
      </c>
    </row>
    <row r="5240" spans="1:39">
      <c r="A5240">
        <v>16</v>
      </c>
      <c r="B5240">
        <v>674</v>
      </c>
      <c r="C5240">
        <v>2020</v>
      </c>
      <c r="D5240">
        <v>2</v>
      </c>
      <c r="E5240">
        <v>99</v>
      </c>
      <c r="F5240">
        <v>171</v>
      </c>
      <c r="G5240">
        <v>99</v>
      </c>
      <c r="H5240">
        <v>99</v>
      </c>
      <c r="I5240">
        <v>99</v>
      </c>
      <c r="J5240">
        <v>109</v>
      </c>
      <c r="M5240">
        <v>99</v>
      </c>
      <c r="N5240">
        <v>99</v>
      </c>
      <c r="O5240">
        <v>99</v>
      </c>
      <c r="P5240">
        <v>99</v>
      </c>
      <c r="Q5240">
        <v>62</v>
      </c>
      <c r="R5240">
        <v>289</v>
      </c>
      <c r="S5240">
        <v>289</v>
      </c>
      <c r="T5240">
        <v>12.884529647793139</v>
      </c>
      <c r="U5240">
        <v>13.638754107592048</v>
      </c>
      <c r="V5240">
        <v>14.705882352941178</v>
      </c>
      <c r="W5240">
        <v>58.664359861591699</v>
      </c>
      <c r="X5240">
        <v>173.67914165857547</v>
      </c>
      <c r="Y5240">
        <v>160.30584775086501</v>
      </c>
      <c r="Z5240">
        <v>160.30584775086501</v>
      </c>
      <c r="AA5240">
        <v>32.980060108583181</v>
      </c>
      <c r="AB5240">
        <v>5.4336013746115714</v>
      </c>
      <c r="AC5240">
        <v>-50.012011302387407</v>
      </c>
      <c r="AD5240">
        <v>8</v>
      </c>
      <c r="AE5240">
        <v>0</v>
      </c>
      <c r="AF5240">
        <v>0</v>
      </c>
      <c r="AG5240">
        <v>0</v>
      </c>
      <c r="AH5240">
        <v>16</v>
      </c>
      <c r="AI5240">
        <v>0</v>
      </c>
      <c r="AJ5240">
        <v>2</v>
      </c>
      <c r="AK5240">
        <v>1</v>
      </c>
      <c r="AL5240">
        <v>1</v>
      </c>
      <c r="AM5240">
        <v>2</v>
      </c>
    </row>
    <row r="5241" spans="1:39">
      <c r="A5241">
        <v>16</v>
      </c>
      <c r="B5241">
        <v>675</v>
      </c>
      <c r="C5241">
        <v>2020</v>
      </c>
      <c r="D5241">
        <v>3</v>
      </c>
      <c r="E5241">
        <v>99</v>
      </c>
      <c r="F5241">
        <v>171</v>
      </c>
      <c r="G5241">
        <v>99</v>
      </c>
      <c r="H5241">
        <v>99</v>
      </c>
      <c r="I5241">
        <v>99</v>
      </c>
      <c r="J5241">
        <v>109</v>
      </c>
      <c r="M5241">
        <v>99</v>
      </c>
      <c r="N5241">
        <v>99</v>
      </c>
      <c r="O5241">
        <v>99</v>
      </c>
      <c r="P5241">
        <v>99</v>
      </c>
      <c r="Q5241">
        <v>70</v>
      </c>
      <c r="R5241">
        <v>447</v>
      </c>
      <c r="S5241">
        <v>447</v>
      </c>
      <c r="T5241">
        <v>16.963946869070213</v>
      </c>
      <c r="U5241">
        <v>17.254927282668838</v>
      </c>
      <c r="V5241">
        <v>14.604026845637579</v>
      </c>
      <c r="W5241">
        <v>58.416107382550315</v>
      </c>
      <c r="X5241">
        <v>168.01098450970829</v>
      </c>
      <c r="Y5241">
        <v>155.07413870246091</v>
      </c>
      <c r="Z5241">
        <v>155.07413870246091</v>
      </c>
      <c r="AA5241">
        <v>33.473553654795872</v>
      </c>
      <c r="AB5241">
        <v>5.4082967224564253</v>
      </c>
      <c r="AC5241">
        <v>-51.927554479177111</v>
      </c>
      <c r="AD5241">
        <v>14</v>
      </c>
      <c r="AE5241">
        <v>0</v>
      </c>
      <c r="AF5241">
        <v>0</v>
      </c>
      <c r="AG5241">
        <v>1</v>
      </c>
      <c r="AH5241">
        <v>20</v>
      </c>
      <c r="AI5241">
        <v>3</v>
      </c>
      <c r="AJ5241">
        <v>4</v>
      </c>
      <c r="AK5241">
        <v>0</v>
      </c>
      <c r="AL5241">
        <v>0</v>
      </c>
      <c r="AM5241">
        <v>1</v>
      </c>
    </row>
    <row r="5242" spans="1:39">
      <c r="A5242">
        <v>16</v>
      </c>
      <c r="B5242">
        <v>676</v>
      </c>
      <c r="C5242">
        <v>2020</v>
      </c>
      <c r="D5242">
        <v>4</v>
      </c>
      <c r="E5242">
        <v>99</v>
      </c>
      <c r="F5242">
        <v>171</v>
      </c>
      <c r="G5242">
        <v>99</v>
      </c>
      <c r="H5242">
        <v>99</v>
      </c>
      <c r="I5242">
        <v>99</v>
      </c>
      <c r="J5242">
        <v>109</v>
      </c>
      <c r="M5242">
        <v>99</v>
      </c>
      <c r="N5242">
        <v>99</v>
      </c>
      <c r="O5242">
        <v>99</v>
      </c>
      <c r="P5242">
        <v>99</v>
      </c>
      <c r="Q5242">
        <v>73</v>
      </c>
      <c r="R5242">
        <v>473</v>
      </c>
      <c r="S5242">
        <v>473</v>
      </c>
      <c r="T5242">
        <v>18.14345991561181</v>
      </c>
      <c r="U5242">
        <v>18.531121333740138</v>
      </c>
      <c r="V5242">
        <v>14.424947145877381</v>
      </c>
      <c r="W5242">
        <v>58.086680761099366</v>
      </c>
      <c r="X5242">
        <v>168.32110568763036</v>
      </c>
      <c r="Y5242">
        <v>155.36038054968287</v>
      </c>
      <c r="Z5242">
        <v>155.36038054968287</v>
      </c>
      <c r="AA5242">
        <v>32.212085428225592</v>
      </c>
      <c r="AB5242">
        <v>5.7435405557761445</v>
      </c>
      <c r="AC5242">
        <v>-48.294528443968197</v>
      </c>
      <c r="AD5242">
        <v>16</v>
      </c>
      <c r="AE5242">
        <v>0</v>
      </c>
      <c r="AF5242">
        <v>0</v>
      </c>
      <c r="AG5242">
        <v>0</v>
      </c>
      <c r="AH5242">
        <v>29</v>
      </c>
      <c r="AI5242">
        <v>1</v>
      </c>
      <c r="AJ5242">
        <v>1</v>
      </c>
      <c r="AK5242">
        <v>0</v>
      </c>
      <c r="AL5242">
        <v>2</v>
      </c>
      <c r="AM5242">
        <v>3</v>
      </c>
    </row>
    <row r="5243" spans="1:39">
      <c r="A5243">
        <v>16</v>
      </c>
      <c r="B5243">
        <v>677</v>
      </c>
      <c r="C5243">
        <v>2020</v>
      </c>
      <c r="D5243">
        <v>5</v>
      </c>
      <c r="E5243">
        <v>99</v>
      </c>
      <c r="F5243">
        <v>171</v>
      </c>
      <c r="G5243">
        <v>99</v>
      </c>
      <c r="H5243">
        <v>99</v>
      </c>
      <c r="I5243">
        <v>99</v>
      </c>
      <c r="J5243">
        <v>109</v>
      </c>
      <c r="M5243">
        <v>99</v>
      </c>
      <c r="N5243">
        <v>99</v>
      </c>
      <c r="O5243">
        <v>99</v>
      </c>
      <c r="P5243">
        <v>99</v>
      </c>
      <c r="Q5243">
        <v>68</v>
      </c>
      <c r="R5243">
        <v>322</v>
      </c>
      <c r="S5243">
        <v>322</v>
      </c>
      <c r="T5243">
        <v>15.124471582902771</v>
      </c>
      <c r="U5243">
        <v>16.029444926842874</v>
      </c>
      <c r="V5243">
        <v>14.419254658385087</v>
      </c>
      <c r="W5243">
        <v>58.046583850931647</v>
      </c>
      <c r="X5243">
        <v>175.12139728000099</v>
      </c>
      <c r="Y5243">
        <v>161.63704968944089</v>
      </c>
      <c r="Z5243">
        <v>161.63704968944089</v>
      </c>
      <c r="AA5243">
        <v>31.238975590663859</v>
      </c>
      <c r="AB5243">
        <v>5.8787704280805775</v>
      </c>
      <c r="AC5243">
        <v>-51.750535913719439</v>
      </c>
      <c r="AD5243">
        <v>14</v>
      </c>
      <c r="AE5243">
        <v>0</v>
      </c>
      <c r="AF5243">
        <v>0</v>
      </c>
      <c r="AG5243">
        <v>4</v>
      </c>
      <c r="AH5243">
        <v>16</v>
      </c>
      <c r="AI5243">
        <v>3</v>
      </c>
      <c r="AJ5243">
        <v>1</v>
      </c>
      <c r="AK5243">
        <v>1</v>
      </c>
      <c r="AL5243">
        <v>1</v>
      </c>
      <c r="AM5243">
        <v>0</v>
      </c>
    </row>
    <row r="5244" spans="1:39">
      <c r="A5244">
        <v>16</v>
      </c>
      <c r="B5244">
        <v>678</v>
      </c>
      <c r="C5244">
        <v>2020</v>
      </c>
      <c r="D5244">
        <v>6</v>
      </c>
      <c r="E5244">
        <v>99</v>
      </c>
      <c r="F5244">
        <v>171</v>
      </c>
      <c r="G5244">
        <v>99</v>
      </c>
      <c r="H5244">
        <v>99</v>
      </c>
      <c r="I5244">
        <v>99</v>
      </c>
      <c r="J5244">
        <v>109</v>
      </c>
      <c r="M5244">
        <v>99</v>
      </c>
      <c r="N5244">
        <v>99</v>
      </c>
      <c r="O5244">
        <v>99</v>
      </c>
      <c r="P5244">
        <v>99</v>
      </c>
      <c r="Q5244">
        <v>69</v>
      </c>
      <c r="R5244">
        <v>472</v>
      </c>
      <c r="S5244">
        <v>472</v>
      </c>
      <c r="T5244">
        <v>18.259187620889747</v>
      </c>
      <c r="U5244">
        <v>18.170774931980343</v>
      </c>
      <c r="V5244">
        <v>15.067796610169488</v>
      </c>
      <c r="W5244">
        <v>59.169491525423744</v>
      </c>
      <c r="X5244">
        <v>163.74478946691877</v>
      </c>
      <c r="Y5244">
        <v>151.13644067796619</v>
      </c>
      <c r="Z5244">
        <v>151.13644067796619</v>
      </c>
      <c r="AA5244">
        <v>30.713536628764647</v>
      </c>
      <c r="AB5244">
        <v>4.39723542722815</v>
      </c>
      <c r="AC5244">
        <v>-40.281221806594992</v>
      </c>
      <c r="AD5244">
        <v>18</v>
      </c>
      <c r="AE5244">
        <v>0</v>
      </c>
      <c r="AF5244">
        <v>0</v>
      </c>
      <c r="AG5244">
        <v>1</v>
      </c>
      <c r="AH5244">
        <v>16</v>
      </c>
      <c r="AI5244">
        <v>2</v>
      </c>
      <c r="AJ5244">
        <v>1</v>
      </c>
      <c r="AK5244">
        <v>3</v>
      </c>
      <c r="AL5244">
        <v>1</v>
      </c>
      <c r="AM5244">
        <v>0</v>
      </c>
    </row>
    <row r="5245" spans="1:39">
      <c r="A5245">
        <v>16</v>
      </c>
      <c r="B5245">
        <v>679</v>
      </c>
      <c r="C5245">
        <v>2020</v>
      </c>
      <c r="D5245">
        <v>7</v>
      </c>
      <c r="E5245">
        <v>99</v>
      </c>
      <c r="F5245">
        <v>171</v>
      </c>
      <c r="G5245">
        <v>99</v>
      </c>
      <c r="H5245">
        <v>99</v>
      </c>
      <c r="I5245">
        <v>99</v>
      </c>
      <c r="J5245">
        <v>109</v>
      </c>
      <c r="M5245">
        <v>99</v>
      </c>
      <c r="N5245">
        <v>99</v>
      </c>
      <c r="O5245">
        <v>99</v>
      </c>
      <c r="P5245">
        <v>99</v>
      </c>
      <c r="Q5245">
        <v>70</v>
      </c>
      <c r="R5245">
        <v>409</v>
      </c>
      <c r="S5245">
        <v>409</v>
      </c>
      <c r="T5245">
        <v>15.410700828937452</v>
      </c>
      <c r="U5245">
        <v>16.09837519039462</v>
      </c>
      <c r="V5245">
        <v>14.806845965770171</v>
      </c>
      <c r="W5245">
        <v>58.699266503667459</v>
      </c>
      <c r="X5245">
        <v>173.54536472171387</v>
      </c>
      <c r="Y5245">
        <v>160.18237163814189</v>
      </c>
      <c r="Z5245">
        <v>160.18237163814189</v>
      </c>
      <c r="AA5245">
        <v>34.324260839096681</v>
      </c>
      <c r="AB5245">
        <v>5.0735446393723915</v>
      </c>
      <c r="AC5245">
        <v>-52.888061974704073</v>
      </c>
      <c r="AD5245">
        <v>15</v>
      </c>
      <c r="AE5245">
        <v>0</v>
      </c>
      <c r="AF5245">
        <v>0</v>
      </c>
      <c r="AG5245">
        <v>2</v>
      </c>
      <c r="AH5245">
        <v>19</v>
      </c>
      <c r="AI5245">
        <v>3</v>
      </c>
      <c r="AJ5245">
        <v>2</v>
      </c>
      <c r="AK5245">
        <v>2</v>
      </c>
      <c r="AL5245">
        <v>1</v>
      </c>
      <c r="AM5245">
        <v>0</v>
      </c>
    </row>
    <row r="5246" spans="1:39">
      <c r="A5246">
        <v>16</v>
      </c>
      <c r="B5246">
        <v>680</v>
      </c>
      <c r="C5246">
        <v>2020</v>
      </c>
      <c r="D5246">
        <v>8</v>
      </c>
      <c r="E5246">
        <v>99</v>
      </c>
      <c r="F5246">
        <v>171</v>
      </c>
      <c r="G5246">
        <v>99</v>
      </c>
      <c r="H5246">
        <v>99</v>
      </c>
      <c r="I5246">
        <v>99</v>
      </c>
      <c r="J5246">
        <v>109</v>
      </c>
      <c r="M5246">
        <v>99</v>
      </c>
      <c r="N5246">
        <v>99</v>
      </c>
      <c r="O5246">
        <v>99</v>
      </c>
      <c r="P5246">
        <v>99</v>
      </c>
      <c r="Q5246">
        <v>67</v>
      </c>
      <c r="R5246">
        <v>417</v>
      </c>
      <c r="S5246">
        <v>417</v>
      </c>
      <c r="T5246">
        <v>17.36776343190337</v>
      </c>
      <c r="U5246">
        <v>18.331884136658012</v>
      </c>
      <c r="V5246">
        <v>14.553956834532379</v>
      </c>
      <c r="W5246">
        <v>58.323741007194258</v>
      </c>
      <c r="X5246">
        <v>175.62299456209681</v>
      </c>
      <c r="Y5246">
        <v>162.10002398081539</v>
      </c>
      <c r="Z5246">
        <v>162.10002398081539</v>
      </c>
      <c r="AA5246">
        <v>35.042913886668678</v>
      </c>
      <c r="AB5246">
        <v>5.3198183746851617</v>
      </c>
      <c r="AC5246">
        <v>-53.208908135749361</v>
      </c>
      <c r="AD5246">
        <v>23</v>
      </c>
      <c r="AE5246">
        <v>0</v>
      </c>
      <c r="AF5246">
        <v>0</v>
      </c>
      <c r="AG5246">
        <v>0</v>
      </c>
      <c r="AH5246">
        <v>29</v>
      </c>
      <c r="AI5246">
        <v>0</v>
      </c>
      <c r="AJ5246">
        <v>8</v>
      </c>
      <c r="AK5246">
        <v>3</v>
      </c>
      <c r="AL5246">
        <v>1</v>
      </c>
      <c r="AM5246">
        <v>0</v>
      </c>
    </row>
    <row r="5247" spans="1:39">
      <c r="A5247">
        <v>16</v>
      </c>
      <c r="B5247">
        <v>681</v>
      </c>
      <c r="C5247">
        <v>2020</v>
      </c>
      <c r="D5247">
        <v>9</v>
      </c>
      <c r="E5247">
        <v>99</v>
      </c>
      <c r="F5247">
        <v>171</v>
      </c>
      <c r="G5247">
        <v>99</v>
      </c>
      <c r="H5247">
        <v>99</v>
      </c>
      <c r="I5247">
        <v>99</v>
      </c>
      <c r="J5247">
        <v>109</v>
      </c>
      <c r="M5247">
        <v>99</v>
      </c>
      <c r="N5247">
        <v>99</v>
      </c>
      <c r="O5247">
        <v>99</v>
      </c>
      <c r="P5247">
        <v>99</v>
      </c>
      <c r="Q5247">
        <v>103</v>
      </c>
      <c r="R5247">
        <v>859</v>
      </c>
      <c r="S5247">
        <v>859</v>
      </c>
      <c r="T5247">
        <v>30.374823196605377</v>
      </c>
      <c r="U5247">
        <v>30.540638742830456</v>
      </c>
      <c r="V5247">
        <v>15.061699650756692</v>
      </c>
      <c r="W5247">
        <v>59.169965075669388</v>
      </c>
      <c r="X5247">
        <v>166.81175798410052</v>
      </c>
      <c r="Y5247">
        <v>153.96725261932491</v>
      </c>
      <c r="Z5247">
        <v>153.96725261932491</v>
      </c>
      <c r="AA5247">
        <v>30.528049712145197</v>
      </c>
      <c r="AB5247">
        <v>4.7943973291388557</v>
      </c>
      <c r="AC5247">
        <v>-29.035300867090839</v>
      </c>
      <c r="AD5247">
        <v>42</v>
      </c>
      <c r="AE5247">
        <v>0</v>
      </c>
      <c r="AF5247">
        <v>0</v>
      </c>
      <c r="AG5247">
        <v>3</v>
      </c>
      <c r="AH5247">
        <v>53</v>
      </c>
      <c r="AI5247">
        <v>6</v>
      </c>
      <c r="AJ5247">
        <v>4</v>
      </c>
      <c r="AK5247">
        <v>1</v>
      </c>
      <c r="AL5247">
        <v>1</v>
      </c>
      <c r="AM5247">
        <v>1</v>
      </c>
    </row>
    <row r="5248" spans="1:39">
      <c r="A5248">
        <v>16</v>
      </c>
      <c r="B5248">
        <v>682</v>
      </c>
      <c r="C5248">
        <v>2020</v>
      </c>
      <c r="D5248">
        <v>10</v>
      </c>
      <c r="E5248">
        <v>99</v>
      </c>
      <c r="F5248">
        <v>171</v>
      </c>
      <c r="G5248">
        <v>99</v>
      </c>
      <c r="H5248">
        <v>99</v>
      </c>
      <c r="I5248">
        <v>99</v>
      </c>
      <c r="J5248">
        <v>109</v>
      </c>
      <c r="M5248">
        <v>99</v>
      </c>
      <c r="N5248">
        <v>99</v>
      </c>
      <c r="O5248">
        <v>99</v>
      </c>
      <c r="P5248">
        <v>99</v>
      </c>
      <c r="Q5248">
        <v>118</v>
      </c>
      <c r="R5248">
        <v>785</v>
      </c>
      <c r="S5248">
        <v>785</v>
      </c>
      <c r="T5248">
        <v>25.653594771241838</v>
      </c>
      <c r="U5248">
        <v>26.249058200178951</v>
      </c>
      <c r="V5248">
        <v>15.039490445859872</v>
      </c>
      <c r="W5248">
        <v>59.221656050955417</v>
      </c>
      <c r="X5248">
        <v>167.77686994086</v>
      </c>
      <c r="Y5248">
        <v>154.85805095541411</v>
      </c>
      <c r="Z5248">
        <v>154.85805095541411</v>
      </c>
      <c r="AA5248">
        <v>31.019540829471399</v>
      </c>
      <c r="AB5248">
        <v>4.8683864951759661</v>
      </c>
      <c r="AC5248">
        <v>-39.076420257593043</v>
      </c>
      <c r="AD5248">
        <v>38</v>
      </c>
      <c r="AE5248">
        <v>0</v>
      </c>
      <c r="AF5248">
        <v>0</v>
      </c>
      <c r="AG5248">
        <v>3</v>
      </c>
      <c r="AH5248">
        <v>42</v>
      </c>
      <c r="AI5248">
        <v>7</v>
      </c>
      <c r="AJ5248">
        <v>3</v>
      </c>
      <c r="AK5248">
        <v>4</v>
      </c>
      <c r="AL5248">
        <v>12</v>
      </c>
      <c r="AM5248">
        <v>3</v>
      </c>
    </row>
    <row r="5249" spans="1:39">
      <c r="A5249">
        <v>16</v>
      </c>
      <c r="B5249">
        <v>683</v>
      </c>
      <c r="C5249">
        <v>2020</v>
      </c>
      <c r="D5249">
        <v>11</v>
      </c>
      <c r="E5249">
        <v>99</v>
      </c>
      <c r="F5249">
        <v>171</v>
      </c>
      <c r="G5249">
        <v>99</v>
      </c>
      <c r="H5249">
        <v>99</v>
      </c>
      <c r="I5249">
        <v>99</v>
      </c>
      <c r="J5249">
        <v>109</v>
      </c>
      <c r="M5249">
        <v>99</v>
      </c>
      <c r="N5249">
        <v>99</v>
      </c>
      <c r="O5249">
        <v>99</v>
      </c>
      <c r="P5249">
        <v>99</v>
      </c>
      <c r="Q5249">
        <v>79</v>
      </c>
      <c r="R5249">
        <v>538</v>
      </c>
      <c r="S5249">
        <v>538</v>
      </c>
      <c r="T5249">
        <v>17.668308702791457</v>
      </c>
      <c r="U5249">
        <v>18.096659054463089</v>
      </c>
      <c r="V5249">
        <v>14.825278810408921</v>
      </c>
      <c r="W5249">
        <v>58.697026022304819</v>
      </c>
      <c r="X5249">
        <v>168.4431524807982</v>
      </c>
      <c r="Y5249">
        <v>155.47302973977685</v>
      </c>
      <c r="Z5249">
        <v>155.47302973977685</v>
      </c>
      <c r="AA5249">
        <v>33.132280875122611</v>
      </c>
      <c r="AB5249">
        <v>4.7447124241802321</v>
      </c>
      <c r="AC5249">
        <v>-43.468494576376031</v>
      </c>
      <c r="AD5249">
        <v>29</v>
      </c>
      <c r="AE5249">
        <v>0</v>
      </c>
      <c r="AF5249">
        <v>0</v>
      </c>
      <c r="AG5249">
        <v>6</v>
      </c>
      <c r="AH5249">
        <v>17</v>
      </c>
      <c r="AI5249">
        <v>2</v>
      </c>
      <c r="AJ5249">
        <v>6</v>
      </c>
      <c r="AK5249">
        <v>0</v>
      </c>
      <c r="AL5249">
        <v>4</v>
      </c>
      <c r="AM5249">
        <v>1</v>
      </c>
    </row>
    <row r="5250" spans="1:39">
      <c r="A5250">
        <v>16</v>
      </c>
      <c r="B5250">
        <v>684</v>
      </c>
      <c r="C5250">
        <v>2020</v>
      </c>
      <c r="D5250">
        <v>12</v>
      </c>
      <c r="E5250">
        <v>99</v>
      </c>
      <c r="F5250">
        <v>171</v>
      </c>
      <c r="G5250">
        <v>99</v>
      </c>
      <c r="H5250">
        <v>99</v>
      </c>
      <c r="I5250">
        <v>99</v>
      </c>
      <c r="J5250">
        <v>109</v>
      </c>
      <c r="M5250">
        <v>99</v>
      </c>
      <c r="N5250">
        <v>99</v>
      </c>
      <c r="O5250">
        <v>99</v>
      </c>
      <c r="P5250">
        <v>99</v>
      </c>
      <c r="Q5250">
        <v>86</v>
      </c>
      <c r="R5250">
        <v>522</v>
      </c>
      <c r="S5250">
        <v>522</v>
      </c>
      <c r="T5250">
        <v>19.177075679647324</v>
      </c>
      <c r="U5250">
        <v>20.002806143394213</v>
      </c>
      <c r="V5250">
        <v>14.678160919540231</v>
      </c>
      <c r="W5250">
        <v>58.444444444444443</v>
      </c>
      <c r="X5250">
        <v>173.33578245185805</v>
      </c>
      <c r="Y5250">
        <v>159.98892720306512</v>
      </c>
      <c r="Z5250">
        <v>159.98892720306512</v>
      </c>
      <c r="AA5250">
        <v>32.455890579860373</v>
      </c>
      <c r="AB5250">
        <v>5.593319922594481</v>
      </c>
      <c r="AC5250">
        <v>-25.037609742581804</v>
      </c>
      <c r="AD5250">
        <v>24</v>
      </c>
      <c r="AE5250">
        <v>0</v>
      </c>
      <c r="AF5250">
        <v>0</v>
      </c>
      <c r="AG5250">
        <v>0</v>
      </c>
      <c r="AH5250">
        <v>13</v>
      </c>
      <c r="AI5250">
        <v>2</v>
      </c>
      <c r="AJ5250">
        <v>6</v>
      </c>
      <c r="AK5250">
        <v>1</v>
      </c>
      <c r="AL5250">
        <v>4</v>
      </c>
      <c r="AM5250">
        <v>0</v>
      </c>
    </row>
    <row r="5251" spans="1:39">
      <c r="A5251">
        <v>16</v>
      </c>
      <c r="B5251">
        <v>685</v>
      </c>
      <c r="C5251">
        <v>2020</v>
      </c>
      <c r="D5251">
        <v>1</v>
      </c>
      <c r="E5251">
        <v>99</v>
      </c>
      <c r="F5251">
        <v>171</v>
      </c>
      <c r="G5251">
        <v>99</v>
      </c>
      <c r="H5251">
        <v>99</v>
      </c>
      <c r="I5251">
        <v>99</v>
      </c>
      <c r="J5251">
        <v>111</v>
      </c>
      <c r="M5251">
        <v>99</v>
      </c>
      <c r="N5251">
        <v>99</v>
      </c>
      <c r="O5251">
        <v>99</v>
      </c>
      <c r="P5251">
        <v>99</v>
      </c>
      <c r="Q5251">
        <v>57</v>
      </c>
      <c r="R5251">
        <v>661</v>
      </c>
      <c r="S5251">
        <v>661</v>
      </c>
      <c r="T5251">
        <v>20</v>
      </c>
      <c r="U5251">
        <v>20.163643655311464</v>
      </c>
      <c r="V5251">
        <v>15.420574886535547</v>
      </c>
      <c r="W5251">
        <v>59.639939485627821</v>
      </c>
      <c r="X5251">
        <v>165.37060135747561</v>
      </c>
      <c r="Y5251">
        <v>152.63706505295019</v>
      </c>
      <c r="Z5251">
        <v>152.63706505295019</v>
      </c>
      <c r="AA5251">
        <v>27.605112056616857</v>
      </c>
      <c r="AB5251">
        <v>3.8720663772230375</v>
      </c>
      <c r="AC5251">
        <v>-38.649710279172929</v>
      </c>
      <c r="AD5251">
        <v>27</v>
      </c>
      <c r="AE5251">
        <v>0</v>
      </c>
      <c r="AF5251">
        <v>0</v>
      </c>
      <c r="AG5251">
        <v>2</v>
      </c>
      <c r="AH5251">
        <v>131</v>
      </c>
      <c r="AI5251">
        <v>9</v>
      </c>
      <c r="AJ5251">
        <v>9</v>
      </c>
      <c r="AK5251">
        <v>8</v>
      </c>
      <c r="AL5251">
        <v>3</v>
      </c>
      <c r="AM5251">
        <v>0</v>
      </c>
    </row>
    <row r="5252" spans="1:39">
      <c r="A5252">
        <v>16</v>
      </c>
      <c r="B5252">
        <v>686</v>
      </c>
      <c r="C5252">
        <v>2020</v>
      </c>
      <c r="D5252">
        <v>2</v>
      </c>
      <c r="E5252">
        <v>99</v>
      </c>
      <c r="F5252">
        <v>171</v>
      </c>
      <c r="G5252">
        <v>99</v>
      </c>
      <c r="H5252">
        <v>99</v>
      </c>
      <c r="I5252">
        <v>99</v>
      </c>
      <c r="J5252">
        <v>111</v>
      </c>
      <c r="M5252">
        <v>99</v>
      </c>
      <c r="N5252">
        <v>99</v>
      </c>
      <c r="O5252">
        <v>99</v>
      </c>
      <c r="P5252">
        <v>99</v>
      </c>
      <c r="Q5252">
        <v>50</v>
      </c>
      <c r="R5252">
        <v>449</v>
      </c>
      <c r="S5252">
        <v>449</v>
      </c>
      <c r="T5252">
        <v>20.017833259028087</v>
      </c>
      <c r="U5252">
        <v>20.302077843517058</v>
      </c>
      <c r="V5252">
        <v>15.082405345211578</v>
      </c>
      <c r="W5252">
        <v>59.155902004454354</v>
      </c>
      <c r="X5252">
        <v>166.40445723854859</v>
      </c>
      <c r="Y5252">
        <v>153.59131403118039</v>
      </c>
      <c r="Z5252">
        <v>153.59131403118039</v>
      </c>
      <c r="AA5252">
        <v>30.913768857174841</v>
      </c>
      <c r="AB5252">
        <v>4.5626270271698752</v>
      </c>
      <c r="AC5252">
        <v>-34.680247856833461</v>
      </c>
      <c r="AD5252">
        <v>19</v>
      </c>
      <c r="AE5252">
        <v>0</v>
      </c>
      <c r="AF5252">
        <v>0</v>
      </c>
      <c r="AG5252">
        <v>1</v>
      </c>
      <c r="AH5252">
        <v>66</v>
      </c>
      <c r="AI5252">
        <v>2</v>
      </c>
      <c r="AJ5252">
        <v>18</v>
      </c>
      <c r="AK5252">
        <v>5</v>
      </c>
      <c r="AL5252">
        <v>3</v>
      </c>
      <c r="AM5252">
        <v>0</v>
      </c>
    </row>
    <row r="5253" spans="1:39">
      <c r="A5253">
        <v>16</v>
      </c>
      <c r="B5253">
        <v>687</v>
      </c>
      <c r="C5253">
        <v>2020</v>
      </c>
      <c r="D5253">
        <v>3</v>
      </c>
      <c r="E5253">
        <v>99</v>
      </c>
      <c r="F5253">
        <v>171</v>
      </c>
      <c r="G5253">
        <v>99</v>
      </c>
      <c r="H5253">
        <v>99</v>
      </c>
      <c r="I5253">
        <v>99</v>
      </c>
      <c r="J5253">
        <v>111</v>
      </c>
      <c r="M5253">
        <v>99</v>
      </c>
      <c r="N5253">
        <v>99</v>
      </c>
      <c r="O5253">
        <v>99</v>
      </c>
      <c r="P5253">
        <v>99</v>
      </c>
      <c r="Q5253">
        <v>59</v>
      </c>
      <c r="R5253">
        <v>471</v>
      </c>
      <c r="S5253">
        <v>471</v>
      </c>
      <c r="T5253">
        <v>17.874762808349146</v>
      </c>
      <c r="U5253">
        <v>17.76416541337737</v>
      </c>
      <c r="V5253">
        <v>15.076433121019109</v>
      </c>
      <c r="W5253">
        <v>59.140127388535042</v>
      </c>
      <c r="X5253">
        <v>164.15570016538871</v>
      </c>
      <c r="Y5253">
        <v>151.51571125265397</v>
      </c>
      <c r="Z5253">
        <v>151.51571125265397</v>
      </c>
      <c r="AA5253">
        <v>29.3030350571395</v>
      </c>
      <c r="AB5253">
        <v>4.1533123384594868</v>
      </c>
      <c r="AC5253">
        <v>-54.902038322610309</v>
      </c>
      <c r="AD5253">
        <v>19</v>
      </c>
      <c r="AE5253">
        <v>0</v>
      </c>
      <c r="AF5253">
        <v>0</v>
      </c>
      <c r="AG5253">
        <v>0</v>
      </c>
      <c r="AH5253">
        <v>64</v>
      </c>
      <c r="AI5253">
        <v>4</v>
      </c>
      <c r="AJ5253">
        <v>8</v>
      </c>
      <c r="AK5253">
        <v>6</v>
      </c>
      <c r="AL5253">
        <v>9</v>
      </c>
      <c r="AM5253">
        <v>0</v>
      </c>
    </row>
    <row r="5254" spans="1:39">
      <c r="A5254">
        <v>16</v>
      </c>
      <c r="B5254">
        <v>688</v>
      </c>
      <c r="C5254">
        <v>2020</v>
      </c>
      <c r="D5254">
        <v>4</v>
      </c>
      <c r="E5254">
        <v>99</v>
      </c>
      <c r="F5254">
        <v>171</v>
      </c>
      <c r="G5254">
        <v>99</v>
      </c>
      <c r="H5254">
        <v>99</v>
      </c>
      <c r="I5254">
        <v>99</v>
      </c>
      <c r="J5254">
        <v>111</v>
      </c>
      <c r="M5254">
        <v>99</v>
      </c>
      <c r="N5254">
        <v>99</v>
      </c>
      <c r="O5254">
        <v>99</v>
      </c>
      <c r="P5254">
        <v>99</v>
      </c>
      <c r="Q5254">
        <v>49</v>
      </c>
      <c r="R5254">
        <v>429</v>
      </c>
      <c r="S5254">
        <v>429</v>
      </c>
      <c r="T5254">
        <v>16.455696202531644</v>
      </c>
      <c r="U5254">
        <v>16.536056933421602</v>
      </c>
      <c r="V5254">
        <v>15.041958041958043</v>
      </c>
      <c r="W5254">
        <v>58.976689976689961</v>
      </c>
      <c r="X5254">
        <v>165.60470948336601</v>
      </c>
      <c r="Y5254">
        <v>152.85314685314677</v>
      </c>
      <c r="Z5254">
        <v>152.85314685314677</v>
      </c>
      <c r="AA5254">
        <v>30.600308065993705</v>
      </c>
      <c r="AB5254">
        <v>4.060660923091671</v>
      </c>
      <c r="AC5254">
        <v>-41.247852186485758</v>
      </c>
      <c r="AD5254">
        <v>19</v>
      </c>
      <c r="AE5254">
        <v>0</v>
      </c>
      <c r="AF5254">
        <v>0</v>
      </c>
      <c r="AG5254">
        <v>0</v>
      </c>
      <c r="AH5254">
        <v>40</v>
      </c>
      <c r="AI5254">
        <v>2</v>
      </c>
      <c r="AJ5254">
        <v>8</v>
      </c>
      <c r="AK5254">
        <v>2</v>
      </c>
      <c r="AL5254">
        <v>2</v>
      </c>
      <c r="AM5254">
        <v>0</v>
      </c>
    </row>
    <row r="5255" spans="1:39">
      <c r="A5255">
        <v>16</v>
      </c>
      <c r="B5255">
        <v>689</v>
      </c>
      <c r="C5255">
        <v>2020</v>
      </c>
      <c r="D5255">
        <v>5</v>
      </c>
      <c r="E5255">
        <v>99</v>
      </c>
      <c r="F5255">
        <v>171</v>
      </c>
      <c r="G5255">
        <v>99</v>
      </c>
      <c r="H5255">
        <v>99</v>
      </c>
      <c r="I5255">
        <v>99</v>
      </c>
      <c r="J5255">
        <v>111</v>
      </c>
      <c r="M5255">
        <v>99</v>
      </c>
      <c r="N5255">
        <v>99</v>
      </c>
      <c r="O5255">
        <v>99</v>
      </c>
      <c r="P5255">
        <v>99</v>
      </c>
      <c r="Q5255">
        <v>54</v>
      </c>
      <c r="R5255">
        <v>413</v>
      </c>
      <c r="S5255">
        <v>413</v>
      </c>
      <c r="T5255">
        <v>19.398778769375298</v>
      </c>
      <c r="U5255">
        <v>19.345665691665431</v>
      </c>
      <c r="V5255">
        <v>14.849878934624698</v>
      </c>
      <c r="W5255">
        <v>58.74818401937047</v>
      </c>
      <c r="X5255">
        <v>164.78217414001611</v>
      </c>
      <c r="Y5255">
        <v>152.09394673123495</v>
      </c>
      <c r="Z5255">
        <v>152.09394673123495</v>
      </c>
      <c r="AA5255">
        <v>30.245625416254381</v>
      </c>
      <c r="AB5255">
        <v>4.3724348794297212</v>
      </c>
      <c r="AC5255">
        <v>-45.928849953460542</v>
      </c>
      <c r="AD5255">
        <v>16</v>
      </c>
      <c r="AE5255">
        <v>0</v>
      </c>
      <c r="AF5255">
        <v>0</v>
      </c>
      <c r="AG5255">
        <v>0</v>
      </c>
      <c r="AH5255">
        <v>64</v>
      </c>
      <c r="AI5255">
        <v>1</v>
      </c>
      <c r="AJ5255">
        <v>10</v>
      </c>
      <c r="AK5255">
        <v>5</v>
      </c>
      <c r="AL5255">
        <v>1</v>
      </c>
      <c r="AM5255">
        <v>2</v>
      </c>
    </row>
    <row r="5256" spans="1:39">
      <c r="A5256">
        <v>16</v>
      </c>
      <c r="B5256">
        <v>690</v>
      </c>
      <c r="C5256">
        <v>2020</v>
      </c>
      <c r="D5256">
        <v>6</v>
      </c>
      <c r="E5256">
        <v>99</v>
      </c>
      <c r="F5256">
        <v>171</v>
      </c>
      <c r="G5256">
        <v>99</v>
      </c>
      <c r="H5256">
        <v>99</v>
      </c>
      <c r="I5256">
        <v>99</v>
      </c>
      <c r="J5256">
        <v>111</v>
      </c>
      <c r="M5256">
        <v>99</v>
      </c>
      <c r="N5256">
        <v>99</v>
      </c>
      <c r="O5256">
        <v>99</v>
      </c>
      <c r="P5256">
        <v>99</v>
      </c>
      <c r="Q5256">
        <v>53</v>
      </c>
      <c r="R5256">
        <v>432</v>
      </c>
      <c r="S5256">
        <v>432</v>
      </c>
      <c r="T5256">
        <v>16.71179883945841</v>
      </c>
      <c r="U5256">
        <v>16.832478473333342</v>
      </c>
      <c r="V5256">
        <v>15.131944444444445</v>
      </c>
      <c r="W5256">
        <v>59.178240740740733</v>
      </c>
      <c r="X5256">
        <v>165.72970587055087</v>
      </c>
      <c r="Y5256">
        <v>152.96851851851844</v>
      </c>
      <c r="Z5256">
        <v>152.96851851851844</v>
      </c>
      <c r="AA5256">
        <v>29.534560415153312</v>
      </c>
      <c r="AB5256">
        <v>4.0458241683621212</v>
      </c>
      <c r="AC5256">
        <v>-38.830541180249618</v>
      </c>
      <c r="AD5256">
        <v>26</v>
      </c>
      <c r="AE5256">
        <v>0</v>
      </c>
      <c r="AF5256">
        <v>0</v>
      </c>
      <c r="AG5256">
        <v>1</v>
      </c>
      <c r="AH5256">
        <v>74</v>
      </c>
      <c r="AI5256">
        <v>6</v>
      </c>
      <c r="AJ5256">
        <v>15</v>
      </c>
      <c r="AK5256">
        <v>10</v>
      </c>
      <c r="AL5256">
        <v>5</v>
      </c>
      <c r="AM5256">
        <v>2</v>
      </c>
    </row>
    <row r="5257" spans="1:39">
      <c r="A5257">
        <v>16</v>
      </c>
      <c r="B5257">
        <v>691</v>
      </c>
      <c r="C5257">
        <v>2020</v>
      </c>
      <c r="D5257">
        <v>7</v>
      </c>
      <c r="E5257">
        <v>99</v>
      </c>
      <c r="F5257">
        <v>171</v>
      </c>
      <c r="G5257">
        <v>99</v>
      </c>
      <c r="H5257">
        <v>99</v>
      </c>
      <c r="I5257">
        <v>99</v>
      </c>
      <c r="J5257">
        <v>111</v>
      </c>
      <c r="M5257">
        <v>99</v>
      </c>
      <c r="N5257">
        <v>99</v>
      </c>
      <c r="O5257">
        <v>99</v>
      </c>
      <c r="P5257">
        <v>99</v>
      </c>
      <c r="Q5257">
        <v>71</v>
      </c>
      <c r="R5257">
        <v>574</v>
      </c>
      <c r="S5257">
        <v>574</v>
      </c>
      <c r="T5257">
        <v>21.627731725697057</v>
      </c>
      <c r="U5257">
        <v>21.74393857304181</v>
      </c>
      <c r="V5257">
        <v>15.233449477351916</v>
      </c>
      <c r="W5257">
        <v>59.350174216027881</v>
      </c>
      <c r="X5257">
        <v>167.02466204355596</v>
      </c>
      <c r="Y5257">
        <v>154.16376306620219</v>
      </c>
      <c r="Z5257">
        <v>154.16376306620219</v>
      </c>
      <c r="AA5257">
        <v>30.586673166370392</v>
      </c>
      <c r="AB5257">
        <v>4.0824718767801826</v>
      </c>
      <c r="AC5257">
        <v>-44.503862144288689</v>
      </c>
      <c r="AD5257">
        <v>30</v>
      </c>
      <c r="AE5257">
        <v>0</v>
      </c>
      <c r="AF5257">
        <v>0</v>
      </c>
      <c r="AG5257">
        <v>2</v>
      </c>
      <c r="AH5257">
        <v>86</v>
      </c>
      <c r="AI5257">
        <v>8</v>
      </c>
      <c r="AJ5257">
        <v>20</v>
      </c>
      <c r="AK5257">
        <v>15</v>
      </c>
      <c r="AL5257">
        <v>3</v>
      </c>
      <c r="AM5257">
        <v>1</v>
      </c>
    </row>
    <row r="5258" spans="1:39">
      <c r="A5258">
        <v>16</v>
      </c>
      <c r="B5258">
        <v>692</v>
      </c>
      <c r="C5258">
        <v>2020</v>
      </c>
      <c r="D5258">
        <v>8</v>
      </c>
      <c r="E5258">
        <v>99</v>
      </c>
      <c r="F5258">
        <v>171</v>
      </c>
      <c r="G5258">
        <v>99</v>
      </c>
      <c r="H5258">
        <v>99</v>
      </c>
      <c r="I5258">
        <v>99</v>
      </c>
      <c r="J5258">
        <v>111</v>
      </c>
      <c r="M5258">
        <v>99</v>
      </c>
      <c r="N5258">
        <v>99</v>
      </c>
      <c r="O5258">
        <v>99</v>
      </c>
      <c r="P5258">
        <v>99</v>
      </c>
      <c r="Q5258">
        <v>56</v>
      </c>
      <c r="R5258">
        <v>481</v>
      </c>
      <c r="S5258">
        <v>481</v>
      </c>
      <c r="T5258">
        <v>20.033319450229072</v>
      </c>
      <c r="U5258">
        <v>19.91893755541609</v>
      </c>
      <c r="V5258">
        <v>15.079002079002075</v>
      </c>
      <c r="W5258">
        <v>59.108108108108112</v>
      </c>
      <c r="X5258">
        <v>165.43653412559141</v>
      </c>
      <c r="Y5258">
        <v>152.6979209979209</v>
      </c>
      <c r="Z5258">
        <v>152.6979209979209</v>
      </c>
      <c r="AA5258">
        <v>27.385846911541648</v>
      </c>
      <c r="AB5258">
        <v>4.3735118356138694</v>
      </c>
      <c r="AC5258">
        <v>-43.220240778962818</v>
      </c>
      <c r="AD5258">
        <v>27</v>
      </c>
      <c r="AE5258">
        <v>0</v>
      </c>
      <c r="AF5258">
        <v>0</v>
      </c>
      <c r="AG5258">
        <v>0</v>
      </c>
      <c r="AH5258">
        <v>90</v>
      </c>
      <c r="AI5258">
        <v>8</v>
      </c>
      <c r="AJ5258">
        <v>11</v>
      </c>
      <c r="AK5258">
        <v>6</v>
      </c>
      <c r="AL5258">
        <v>5</v>
      </c>
      <c r="AM5258">
        <v>0</v>
      </c>
    </row>
    <row r="5259" spans="1:39">
      <c r="A5259">
        <v>16</v>
      </c>
      <c r="B5259">
        <v>693</v>
      </c>
      <c r="C5259">
        <v>2020</v>
      </c>
      <c r="D5259">
        <v>9</v>
      </c>
      <c r="E5259">
        <v>99</v>
      </c>
      <c r="F5259">
        <v>171</v>
      </c>
      <c r="G5259">
        <v>99</v>
      </c>
      <c r="H5259">
        <v>99</v>
      </c>
      <c r="I5259">
        <v>99</v>
      </c>
      <c r="J5259">
        <v>111</v>
      </c>
      <c r="M5259">
        <v>99</v>
      </c>
      <c r="N5259">
        <v>99</v>
      </c>
      <c r="O5259">
        <v>99</v>
      </c>
      <c r="P5259">
        <v>99</v>
      </c>
      <c r="Q5259">
        <v>65</v>
      </c>
      <c r="R5259">
        <v>569</v>
      </c>
      <c r="S5259">
        <v>569</v>
      </c>
      <c r="T5259">
        <v>20.120226308345124</v>
      </c>
      <c r="U5259">
        <v>20.644012364701176</v>
      </c>
      <c r="V5259">
        <v>14.996485061511423</v>
      </c>
      <c r="W5259">
        <v>58.943760984182781</v>
      </c>
      <c r="X5259">
        <v>170.22508173279226</v>
      </c>
      <c r="Y5259">
        <v>157.11775043936731</v>
      </c>
      <c r="Z5259">
        <v>157.11775043936731</v>
      </c>
      <c r="AA5259">
        <v>30.962946581685607</v>
      </c>
      <c r="AB5259">
        <v>4.4215879483564731</v>
      </c>
      <c r="AC5259">
        <v>-47.866020998365471</v>
      </c>
      <c r="AD5259">
        <v>22</v>
      </c>
      <c r="AE5259">
        <v>0</v>
      </c>
      <c r="AF5259">
        <v>0</v>
      </c>
      <c r="AG5259">
        <v>2</v>
      </c>
      <c r="AH5259">
        <v>102</v>
      </c>
      <c r="AI5259">
        <v>8</v>
      </c>
      <c r="AJ5259">
        <v>22</v>
      </c>
      <c r="AK5259">
        <v>5</v>
      </c>
      <c r="AL5259">
        <v>5</v>
      </c>
      <c r="AM5259">
        <v>1</v>
      </c>
    </row>
    <row r="5260" spans="1:39">
      <c r="A5260">
        <v>16</v>
      </c>
      <c r="B5260">
        <v>694</v>
      </c>
      <c r="C5260">
        <v>2020</v>
      </c>
      <c r="D5260">
        <v>10</v>
      </c>
      <c r="E5260">
        <v>99</v>
      </c>
      <c r="F5260">
        <v>171</v>
      </c>
      <c r="G5260">
        <v>99</v>
      </c>
      <c r="H5260">
        <v>99</v>
      </c>
      <c r="I5260">
        <v>99</v>
      </c>
      <c r="J5260">
        <v>111</v>
      </c>
      <c r="M5260">
        <v>99</v>
      </c>
      <c r="N5260">
        <v>99</v>
      </c>
      <c r="O5260">
        <v>99</v>
      </c>
      <c r="P5260">
        <v>99</v>
      </c>
      <c r="Q5260">
        <v>53</v>
      </c>
      <c r="R5260">
        <v>540</v>
      </c>
      <c r="S5260">
        <v>540</v>
      </c>
      <c r="T5260">
        <v>17.647058823529413</v>
      </c>
      <c r="U5260">
        <v>17.903184630250149</v>
      </c>
      <c r="V5260">
        <v>15.383333333333333</v>
      </c>
      <c r="W5260">
        <v>59.637037037037032</v>
      </c>
      <c r="X5260">
        <v>166.35066811123161</v>
      </c>
      <c r="Y5260">
        <v>153.54166666666677</v>
      </c>
      <c r="Z5260">
        <v>153.54166666666677</v>
      </c>
      <c r="AA5260">
        <v>29.891391443145803</v>
      </c>
      <c r="AB5260">
        <v>4.1523887055032658</v>
      </c>
      <c r="AC5260">
        <v>-44.091697891750151</v>
      </c>
      <c r="AD5260">
        <v>29</v>
      </c>
      <c r="AE5260">
        <v>0</v>
      </c>
      <c r="AF5260">
        <v>0</v>
      </c>
      <c r="AG5260">
        <v>3</v>
      </c>
      <c r="AH5260">
        <v>93</v>
      </c>
      <c r="AI5260">
        <v>8</v>
      </c>
      <c r="AJ5260">
        <v>21</v>
      </c>
      <c r="AK5260">
        <v>6</v>
      </c>
      <c r="AL5260">
        <v>3</v>
      </c>
      <c r="AM5260">
        <v>0</v>
      </c>
    </row>
    <row r="5261" spans="1:39">
      <c r="A5261">
        <v>16</v>
      </c>
      <c r="B5261">
        <v>695</v>
      </c>
      <c r="C5261">
        <v>2020</v>
      </c>
      <c r="D5261">
        <v>11</v>
      </c>
      <c r="E5261">
        <v>99</v>
      </c>
      <c r="F5261">
        <v>171</v>
      </c>
      <c r="G5261">
        <v>99</v>
      </c>
      <c r="H5261">
        <v>99</v>
      </c>
      <c r="I5261">
        <v>99</v>
      </c>
      <c r="J5261">
        <v>111</v>
      </c>
      <c r="M5261">
        <v>99</v>
      </c>
      <c r="N5261">
        <v>99</v>
      </c>
      <c r="O5261">
        <v>99</v>
      </c>
      <c r="P5261">
        <v>99</v>
      </c>
      <c r="Q5261">
        <v>63</v>
      </c>
      <c r="R5261">
        <v>601</v>
      </c>
      <c r="S5261">
        <v>601</v>
      </c>
      <c r="T5261">
        <v>19.737274220032845</v>
      </c>
      <c r="U5261">
        <v>19.543169562672624</v>
      </c>
      <c r="V5261">
        <v>15.362728785357739</v>
      </c>
      <c r="W5261">
        <v>59.718801996672205</v>
      </c>
      <c r="X5261">
        <v>162.83875015097627</v>
      </c>
      <c r="Y5261">
        <v>150.30016638935103</v>
      </c>
      <c r="Z5261">
        <v>150.30016638935103</v>
      </c>
      <c r="AA5261">
        <v>27.476936629859736</v>
      </c>
      <c r="AB5261">
        <v>4.1685530469082659</v>
      </c>
      <c r="AC5261">
        <v>-38.005287126893514</v>
      </c>
      <c r="AD5261">
        <v>20</v>
      </c>
      <c r="AE5261">
        <v>0</v>
      </c>
      <c r="AF5261">
        <v>0</v>
      </c>
      <c r="AG5261">
        <v>0</v>
      </c>
      <c r="AH5261">
        <v>92</v>
      </c>
      <c r="AI5261">
        <v>3</v>
      </c>
      <c r="AJ5261">
        <v>12</v>
      </c>
      <c r="AK5261">
        <v>5</v>
      </c>
      <c r="AL5261">
        <v>1</v>
      </c>
      <c r="AM5261">
        <v>2</v>
      </c>
    </row>
    <row r="5262" spans="1:39">
      <c r="A5262">
        <v>16</v>
      </c>
      <c r="B5262">
        <v>696</v>
      </c>
      <c r="C5262">
        <v>2020</v>
      </c>
      <c r="D5262">
        <v>12</v>
      </c>
      <c r="E5262">
        <v>99</v>
      </c>
      <c r="F5262">
        <v>171</v>
      </c>
      <c r="G5262">
        <v>99</v>
      </c>
      <c r="H5262">
        <v>99</v>
      </c>
      <c r="I5262">
        <v>99</v>
      </c>
      <c r="J5262">
        <v>111</v>
      </c>
      <c r="M5262">
        <v>99</v>
      </c>
      <c r="N5262">
        <v>99</v>
      </c>
      <c r="O5262">
        <v>99</v>
      </c>
      <c r="P5262">
        <v>99</v>
      </c>
      <c r="Q5262">
        <v>54</v>
      </c>
      <c r="R5262">
        <v>552</v>
      </c>
      <c r="S5262">
        <v>552</v>
      </c>
      <c r="T5262">
        <v>20.279206465833937</v>
      </c>
      <c r="U5262">
        <v>20.630806472581956</v>
      </c>
      <c r="V5262">
        <v>15.048913043478262</v>
      </c>
      <c r="W5262">
        <v>58.961956521739133</v>
      </c>
      <c r="X5262">
        <v>169.06158242655491</v>
      </c>
      <c r="Y5262">
        <v>156.04384057971021</v>
      </c>
      <c r="Z5262">
        <v>156.04384057971021</v>
      </c>
      <c r="AA5262">
        <v>28.770992306373511</v>
      </c>
      <c r="AB5262">
        <v>4.4138699964923473</v>
      </c>
      <c r="AC5262">
        <v>-41.946630826247194</v>
      </c>
      <c r="AD5262">
        <v>23</v>
      </c>
      <c r="AE5262">
        <v>0</v>
      </c>
      <c r="AF5262">
        <v>0</v>
      </c>
      <c r="AG5262">
        <v>0</v>
      </c>
      <c r="AH5262">
        <v>70</v>
      </c>
      <c r="AI5262">
        <v>6</v>
      </c>
      <c r="AJ5262">
        <v>19</v>
      </c>
      <c r="AK5262">
        <v>6</v>
      </c>
      <c r="AL5262">
        <v>3</v>
      </c>
      <c r="AM5262">
        <v>2</v>
      </c>
    </row>
    <row r="5263" spans="1:39">
      <c r="A5263">
        <v>16</v>
      </c>
      <c r="B5263">
        <v>697</v>
      </c>
      <c r="C5263">
        <v>2020</v>
      </c>
      <c r="D5263">
        <v>1</v>
      </c>
      <c r="E5263">
        <v>99</v>
      </c>
      <c r="F5263">
        <v>171</v>
      </c>
      <c r="G5263">
        <v>99</v>
      </c>
      <c r="H5263">
        <v>99</v>
      </c>
      <c r="I5263">
        <v>99</v>
      </c>
      <c r="J5263">
        <v>113</v>
      </c>
      <c r="M5263">
        <v>99</v>
      </c>
      <c r="N5263">
        <v>99</v>
      </c>
      <c r="O5263">
        <v>99</v>
      </c>
      <c r="P5263">
        <v>99</v>
      </c>
      <c r="R5263">
        <v>0</v>
      </c>
    </row>
    <row r="5264" spans="1:39">
      <c r="A5264">
        <v>16</v>
      </c>
      <c r="B5264">
        <v>698</v>
      </c>
      <c r="C5264">
        <v>2020</v>
      </c>
      <c r="D5264">
        <v>2</v>
      </c>
      <c r="E5264">
        <v>99</v>
      </c>
      <c r="F5264">
        <v>171</v>
      </c>
      <c r="G5264">
        <v>99</v>
      </c>
      <c r="H5264">
        <v>99</v>
      </c>
      <c r="I5264">
        <v>99</v>
      </c>
      <c r="J5264">
        <v>113</v>
      </c>
      <c r="M5264">
        <v>99</v>
      </c>
      <c r="N5264">
        <v>99</v>
      </c>
      <c r="O5264">
        <v>99</v>
      </c>
      <c r="P5264">
        <v>99</v>
      </c>
      <c r="R5264">
        <v>0</v>
      </c>
    </row>
    <row r="5265" spans="1:39">
      <c r="A5265">
        <v>16</v>
      </c>
      <c r="B5265">
        <v>699</v>
      </c>
      <c r="C5265">
        <v>2020</v>
      </c>
      <c r="D5265">
        <v>3</v>
      </c>
      <c r="E5265">
        <v>99</v>
      </c>
      <c r="F5265">
        <v>171</v>
      </c>
      <c r="G5265">
        <v>99</v>
      </c>
      <c r="H5265">
        <v>99</v>
      </c>
      <c r="I5265">
        <v>99</v>
      </c>
      <c r="J5265">
        <v>113</v>
      </c>
      <c r="M5265">
        <v>99</v>
      </c>
      <c r="N5265">
        <v>99</v>
      </c>
      <c r="O5265">
        <v>99</v>
      </c>
      <c r="P5265">
        <v>99</v>
      </c>
      <c r="R5265">
        <v>0</v>
      </c>
    </row>
    <row r="5266" spans="1:39">
      <c r="A5266">
        <v>16</v>
      </c>
      <c r="B5266">
        <v>700</v>
      </c>
      <c r="C5266">
        <v>2020</v>
      </c>
      <c r="D5266">
        <v>4</v>
      </c>
      <c r="E5266">
        <v>99</v>
      </c>
      <c r="F5266">
        <v>171</v>
      </c>
      <c r="G5266">
        <v>99</v>
      </c>
      <c r="H5266">
        <v>99</v>
      </c>
      <c r="I5266">
        <v>99</v>
      </c>
      <c r="J5266">
        <v>113</v>
      </c>
      <c r="M5266">
        <v>99</v>
      </c>
      <c r="N5266">
        <v>99</v>
      </c>
      <c r="O5266">
        <v>99</v>
      </c>
      <c r="P5266">
        <v>99</v>
      </c>
      <c r="R5266">
        <v>0</v>
      </c>
    </row>
    <row r="5267" spans="1:39">
      <c r="A5267">
        <v>16</v>
      </c>
      <c r="B5267">
        <v>701</v>
      </c>
      <c r="C5267">
        <v>2020</v>
      </c>
      <c r="D5267">
        <v>5</v>
      </c>
      <c r="E5267">
        <v>99</v>
      </c>
      <c r="F5267">
        <v>171</v>
      </c>
      <c r="G5267">
        <v>99</v>
      </c>
      <c r="H5267">
        <v>99</v>
      </c>
      <c r="I5267">
        <v>99</v>
      </c>
      <c r="J5267">
        <v>113</v>
      </c>
      <c r="M5267">
        <v>99</v>
      </c>
      <c r="N5267">
        <v>99</v>
      </c>
      <c r="O5267">
        <v>99</v>
      </c>
      <c r="P5267">
        <v>99</v>
      </c>
      <c r="R5267">
        <v>0</v>
      </c>
    </row>
    <row r="5268" spans="1:39">
      <c r="A5268">
        <v>16</v>
      </c>
      <c r="B5268">
        <v>702</v>
      </c>
      <c r="C5268">
        <v>2020</v>
      </c>
      <c r="D5268">
        <v>6</v>
      </c>
      <c r="E5268">
        <v>99</v>
      </c>
      <c r="F5268">
        <v>171</v>
      </c>
      <c r="G5268">
        <v>99</v>
      </c>
      <c r="H5268">
        <v>99</v>
      </c>
      <c r="I5268">
        <v>99</v>
      </c>
      <c r="J5268">
        <v>113</v>
      </c>
      <c r="M5268">
        <v>99</v>
      </c>
      <c r="N5268">
        <v>99</v>
      </c>
      <c r="O5268">
        <v>99</v>
      </c>
      <c r="P5268">
        <v>99</v>
      </c>
      <c r="R5268">
        <v>0</v>
      </c>
    </row>
    <row r="5269" spans="1:39">
      <c r="A5269">
        <v>16</v>
      </c>
      <c r="B5269">
        <v>703</v>
      </c>
      <c r="C5269">
        <v>2020</v>
      </c>
      <c r="D5269">
        <v>7</v>
      </c>
      <c r="E5269">
        <v>99</v>
      </c>
      <c r="F5269">
        <v>171</v>
      </c>
      <c r="G5269">
        <v>99</v>
      </c>
      <c r="H5269">
        <v>99</v>
      </c>
      <c r="I5269">
        <v>99</v>
      </c>
      <c r="J5269">
        <v>113</v>
      </c>
      <c r="M5269">
        <v>99</v>
      </c>
      <c r="N5269">
        <v>99</v>
      </c>
      <c r="O5269">
        <v>99</v>
      </c>
      <c r="P5269">
        <v>99</v>
      </c>
      <c r="R5269">
        <v>0</v>
      </c>
    </row>
    <row r="5270" spans="1:39">
      <c r="A5270">
        <v>16</v>
      </c>
      <c r="B5270">
        <v>704</v>
      </c>
      <c r="C5270">
        <v>2020</v>
      </c>
      <c r="D5270">
        <v>8</v>
      </c>
      <c r="E5270">
        <v>99</v>
      </c>
      <c r="F5270">
        <v>171</v>
      </c>
      <c r="G5270">
        <v>99</v>
      </c>
      <c r="H5270">
        <v>99</v>
      </c>
      <c r="I5270">
        <v>99</v>
      </c>
      <c r="J5270">
        <v>113</v>
      </c>
      <c r="M5270">
        <v>99</v>
      </c>
      <c r="N5270">
        <v>99</v>
      </c>
      <c r="O5270">
        <v>99</v>
      </c>
      <c r="P5270">
        <v>99</v>
      </c>
      <c r="R5270">
        <v>0</v>
      </c>
    </row>
    <row r="5271" spans="1:39">
      <c r="A5271">
        <v>16</v>
      </c>
      <c r="B5271">
        <v>705</v>
      </c>
      <c r="C5271">
        <v>2020</v>
      </c>
      <c r="D5271">
        <v>9</v>
      </c>
      <c r="E5271">
        <v>99</v>
      </c>
      <c r="F5271">
        <v>171</v>
      </c>
      <c r="G5271">
        <v>99</v>
      </c>
      <c r="H5271">
        <v>99</v>
      </c>
      <c r="I5271">
        <v>99</v>
      </c>
      <c r="J5271">
        <v>113</v>
      </c>
      <c r="M5271">
        <v>99</v>
      </c>
      <c r="N5271">
        <v>99</v>
      </c>
      <c r="O5271">
        <v>99</v>
      </c>
      <c r="P5271">
        <v>99</v>
      </c>
      <c r="R5271">
        <v>0</v>
      </c>
    </row>
    <row r="5272" spans="1:39">
      <c r="A5272">
        <v>16</v>
      </c>
      <c r="B5272">
        <v>706</v>
      </c>
      <c r="C5272">
        <v>2020</v>
      </c>
      <c r="D5272">
        <v>10</v>
      </c>
      <c r="E5272">
        <v>99</v>
      </c>
      <c r="F5272">
        <v>171</v>
      </c>
      <c r="G5272">
        <v>99</v>
      </c>
      <c r="H5272">
        <v>99</v>
      </c>
      <c r="I5272">
        <v>99</v>
      </c>
      <c r="J5272">
        <v>113</v>
      </c>
      <c r="M5272">
        <v>99</v>
      </c>
      <c r="N5272">
        <v>99</v>
      </c>
      <c r="O5272">
        <v>99</v>
      </c>
      <c r="P5272">
        <v>99</v>
      </c>
      <c r="R5272">
        <v>0</v>
      </c>
    </row>
    <row r="5273" spans="1:39">
      <c r="A5273">
        <v>16</v>
      </c>
      <c r="B5273">
        <v>707</v>
      </c>
      <c r="C5273">
        <v>2020</v>
      </c>
      <c r="D5273">
        <v>11</v>
      </c>
      <c r="E5273">
        <v>99</v>
      </c>
      <c r="F5273">
        <v>171</v>
      </c>
      <c r="G5273">
        <v>99</v>
      </c>
      <c r="H5273">
        <v>99</v>
      </c>
      <c r="I5273">
        <v>99</v>
      </c>
      <c r="J5273">
        <v>113</v>
      </c>
      <c r="M5273">
        <v>99</v>
      </c>
      <c r="N5273">
        <v>99</v>
      </c>
      <c r="O5273">
        <v>99</v>
      </c>
      <c r="P5273">
        <v>99</v>
      </c>
      <c r="R5273">
        <v>0</v>
      </c>
    </row>
    <row r="5274" spans="1:39">
      <c r="A5274">
        <v>16</v>
      </c>
      <c r="B5274">
        <v>708</v>
      </c>
      <c r="C5274">
        <v>2020</v>
      </c>
      <c r="D5274">
        <v>12</v>
      </c>
      <c r="E5274">
        <v>99</v>
      </c>
      <c r="F5274">
        <v>171</v>
      </c>
      <c r="G5274">
        <v>99</v>
      </c>
      <c r="H5274">
        <v>99</v>
      </c>
      <c r="I5274">
        <v>99</v>
      </c>
      <c r="J5274">
        <v>113</v>
      </c>
      <c r="M5274">
        <v>99</v>
      </c>
      <c r="N5274">
        <v>99</v>
      </c>
      <c r="O5274">
        <v>99</v>
      </c>
      <c r="P5274">
        <v>99</v>
      </c>
      <c r="R5274">
        <v>0</v>
      </c>
    </row>
    <row r="5275" spans="1:39">
      <c r="A5275">
        <v>16</v>
      </c>
      <c r="B5275">
        <v>709</v>
      </c>
      <c r="C5275">
        <v>2020</v>
      </c>
      <c r="D5275">
        <v>1</v>
      </c>
      <c r="E5275">
        <v>99</v>
      </c>
      <c r="F5275">
        <v>171</v>
      </c>
      <c r="G5275">
        <v>99</v>
      </c>
      <c r="H5275">
        <v>99</v>
      </c>
      <c r="I5275">
        <v>99</v>
      </c>
      <c r="J5275">
        <v>116</v>
      </c>
      <c r="M5275">
        <v>99</v>
      </c>
      <c r="N5275">
        <v>99</v>
      </c>
      <c r="O5275">
        <v>99</v>
      </c>
      <c r="P5275">
        <v>99</v>
      </c>
      <c r="Q5275">
        <v>25</v>
      </c>
      <c r="R5275">
        <v>154</v>
      </c>
      <c r="S5275">
        <v>154</v>
      </c>
      <c r="T5275">
        <v>4.6596066565809373</v>
      </c>
      <c r="U5275">
        <v>4.982243488471374</v>
      </c>
      <c r="V5275">
        <v>14.993506493506496</v>
      </c>
      <c r="W5275">
        <v>58.766233766233775</v>
      </c>
      <c r="X5275">
        <v>175.38602242827599</v>
      </c>
      <c r="Y5275">
        <v>161.88129870129873</v>
      </c>
      <c r="Z5275">
        <v>161.88129870129873</v>
      </c>
      <c r="AA5275">
        <v>28.632234847097592</v>
      </c>
      <c r="AB5275">
        <v>4.640018203883022</v>
      </c>
      <c r="AC5275">
        <v>-31.686080993977907</v>
      </c>
      <c r="AD5275">
        <v>7</v>
      </c>
      <c r="AE5275">
        <v>0</v>
      </c>
      <c r="AF5275">
        <v>0</v>
      </c>
      <c r="AG5275">
        <v>0</v>
      </c>
      <c r="AH5275">
        <v>1</v>
      </c>
      <c r="AI5275">
        <v>0</v>
      </c>
      <c r="AJ5275">
        <v>0</v>
      </c>
      <c r="AK5275">
        <v>0</v>
      </c>
      <c r="AL5275">
        <v>0</v>
      </c>
      <c r="AM5275">
        <v>0</v>
      </c>
    </row>
    <row r="5276" spans="1:39">
      <c r="A5276">
        <v>16</v>
      </c>
      <c r="B5276">
        <v>710</v>
      </c>
      <c r="C5276">
        <v>2020</v>
      </c>
      <c r="D5276">
        <v>2</v>
      </c>
      <c r="E5276">
        <v>99</v>
      </c>
      <c r="F5276">
        <v>171</v>
      </c>
      <c r="G5276">
        <v>99</v>
      </c>
      <c r="H5276">
        <v>99</v>
      </c>
      <c r="I5276">
        <v>99</v>
      </c>
      <c r="J5276">
        <v>116</v>
      </c>
      <c r="M5276">
        <v>99</v>
      </c>
      <c r="N5276">
        <v>99</v>
      </c>
      <c r="O5276">
        <v>99</v>
      </c>
      <c r="P5276">
        <v>99</v>
      </c>
      <c r="Q5276">
        <v>14</v>
      </c>
      <c r="R5276">
        <v>98</v>
      </c>
      <c r="S5276">
        <v>98</v>
      </c>
      <c r="T5276">
        <v>4.3691484618814069</v>
      </c>
      <c r="U5276">
        <v>4.1988038341038889</v>
      </c>
      <c r="V5276">
        <v>15.316326530612244</v>
      </c>
      <c r="W5276">
        <v>59.142857142857153</v>
      </c>
      <c r="X5276">
        <v>157.67771463948523</v>
      </c>
      <c r="Y5276">
        <v>145.53653061224486</v>
      </c>
      <c r="Z5276">
        <v>145.53653061224486</v>
      </c>
      <c r="AA5276">
        <v>28.398921763882203</v>
      </c>
      <c r="AB5276">
        <v>3.3806170189139788</v>
      </c>
      <c r="AC5276">
        <v>-24.981691297982255</v>
      </c>
      <c r="AD5276">
        <v>1</v>
      </c>
      <c r="AE5276">
        <v>0</v>
      </c>
      <c r="AF5276">
        <v>0</v>
      </c>
      <c r="AG5276">
        <v>0</v>
      </c>
      <c r="AH5276">
        <v>2</v>
      </c>
      <c r="AI5276">
        <v>0</v>
      </c>
      <c r="AJ5276">
        <v>0</v>
      </c>
      <c r="AK5276">
        <v>0</v>
      </c>
      <c r="AL5276">
        <v>0</v>
      </c>
      <c r="AM5276">
        <v>0</v>
      </c>
    </row>
    <row r="5277" spans="1:39">
      <c r="A5277">
        <v>16</v>
      </c>
      <c r="B5277">
        <v>711</v>
      </c>
      <c r="C5277">
        <v>2020</v>
      </c>
      <c r="D5277">
        <v>3</v>
      </c>
      <c r="E5277">
        <v>99</v>
      </c>
      <c r="F5277">
        <v>171</v>
      </c>
      <c r="G5277">
        <v>99</v>
      </c>
      <c r="H5277">
        <v>99</v>
      </c>
      <c r="I5277">
        <v>99</v>
      </c>
      <c r="J5277">
        <v>116</v>
      </c>
      <c r="M5277">
        <v>99</v>
      </c>
      <c r="N5277">
        <v>99</v>
      </c>
      <c r="O5277">
        <v>99</v>
      </c>
      <c r="P5277">
        <v>99</v>
      </c>
      <c r="Q5277">
        <v>23</v>
      </c>
      <c r="R5277">
        <v>169</v>
      </c>
      <c r="S5277">
        <v>169</v>
      </c>
      <c r="T5277">
        <v>6.4136622390891844</v>
      </c>
      <c r="U5277">
        <v>6.479847113060198</v>
      </c>
      <c r="V5277">
        <v>15.082840236686391</v>
      </c>
      <c r="W5277">
        <v>59.088757396449687</v>
      </c>
      <c r="X5277">
        <v>166.8822401866822</v>
      </c>
      <c r="Y5277">
        <v>154.03230769230777</v>
      </c>
      <c r="Z5277">
        <v>154.03230769230777</v>
      </c>
      <c r="AA5277">
        <v>27.666228040057984</v>
      </c>
      <c r="AB5277">
        <v>4.1479078914623173</v>
      </c>
      <c r="AC5277">
        <v>-30.159825590946824</v>
      </c>
      <c r="AD5277">
        <v>2</v>
      </c>
      <c r="AE5277">
        <v>0</v>
      </c>
      <c r="AF5277">
        <v>0</v>
      </c>
      <c r="AG5277">
        <v>0</v>
      </c>
      <c r="AH5277">
        <v>2</v>
      </c>
      <c r="AI5277">
        <v>0</v>
      </c>
      <c r="AJ5277">
        <v>0</v>
      </c>
      <c r="AK5277">
        <v>0</v>
      </c>
      <c r="AL5277">
        <v>1</v>
      </c>
      <c r="AM5277">
        <v>1</v>
      </c>
    </row>
    <row r="5278" spans="1:39">
      <c r="A5278">
        <v>16</v>
      </c>
      <c r="B5278">
        <v>712</v>
      </c>
      <c r="C5278">
        <v>2020</v>
      </c>
      <c r="D5278">
        <v>4</v>
      </c>
      <c r="E5278">
        <v>99</v>
      </c>
      <c r="F5278">
        <v>171</v>
      </c>
      <c r="G5278">
        <v>99</v>
      </c>
      <c r="H5278">
        <v>99</v>
      </c>
      <c r="I5278">
        <v>99</v>
      </c>
      <c r="J5278">
        <v>116</v>
      </c>
      <c r="M5278">
        <v>99</v>
      </c>
      <c r="N5278">
        <v>99</v>
      </c>
      <c r="O5278">
        <v>99</v>
      </c>
      <c r="P5278">
        <v>99</v>
      </c>
      <c r="Q5278">
        <v>19</v>
      </c>
      <c r="R5278">
        <v>156</v>
      </c>
      <c r="S5278">
        <v>156</v>
      </c>
      <c r="T5278">
        <v>5.9838895281933251</v>
      </c>
      <c r="U5278">
        <v>6.1482892478989033</v>
      </c>
      <c r="V5278">
        <v>15</v>
      </c>
      <c r="W5278">
        <v>58.935897435897445</v>
      </c>
      <c r="X5278">
        <v>169.32758285412675</v>
      </c>
      <c r="Y5278">
        <v>156.289358974359</v>
      </c>
      <c r="Z5278">
        <v>156.289358974359</v>
      </c>
      <c r="AA5278">
        <v>29.398430375845876</v>
      </c>
      <c r="AB5278">
        <v>4.2782687116364251</v>
      </c>
      <c r="AC5278">
        <v>-47.347327831517717</v>
      </c>
      <c r="AD5278">
        <v>4</v>
      </c>
      <c r="AE5278">
        <v>0</v>
      </c>
      <c r="AF5278">
        <v>0</v>
      </c>
      <c r="AG5278">
        <v>0</v>
      </c>
      <c r="AH5278">
        <v>0</v>
      </c>
      <c r="AI5278">
        <v>1</v>
      </c>
      <c r="AJ5278">
        <v>0</v>
      </c>
      <c r="AK5278">
        <v>0</v>
      </c>
      <c r="AL5278">
        <v>1</v>
      </c>
      <c r="AM5278">
        <v>0</v>
      </c>
    </row>
    <row r="5279" spans="1:39">
      <c r="A5279">
        <v>16</v>
      </c>
      <c r="B5279">
        <v>713</v>
      </c>
      <c r="C5279">
        <v>2020</v>
      </c>
      <c r="D5279">
        <v>5</v>
      </c>
      <c r="E5279">
        <v>99</v>
      </c>
      <c r="F5279">
        <v>171</v>
      </c>
      <c r="G5279">
        <v>99</v>
      </c>
      <c r="H5279">
        <v>99</v>
      </c>
      <c r="I5279">
        <v>99</v>
      </c>
      <c r="J5279">
        <v>116</v>
      </c>
      <c r="M5279">
        <v>99</v>
      </c>
      <c r="N5279">
        <v>99</v>
      </c>
      <c r="O5279">
        <v>99</v>
      </c>
      <c r="P5279">
        <v>99</v>
      </c>
      <c r="Q5279">
        <v>15</v>
      </c>
      <c r="R5279">
        <v>168</v>
      </c>
      <c r="S5279">
        <v>168</v>
      </c>
      <c r="T5279">
        <v>7.8910286519492718</v>
      </c>
      <c r="U5279">
        <v>7.8639896356301646</v>
      </c>
      <c r="V5279">
        <v>15.339285714285712</v>
      </c>
      <c r="W5279">
        <v>59.648809523809554</v>
      </c>
      <c r="X5279">
        <v>164.66839498529637</v>
      </c>
      <c r="Y5279">
        <v>151.9889285714286</v>
      </c>
      <c r="Z5279">
        <v>151.9889285714286</v>
      </c>
      <c r="AA5279">
        <v>32.629433288201305</v>
      </c>
      <c r="AB5279">
        <v>3.9144723553579368</v>
      </c>
      <c r="AC5279">
        <v>-57.238391128154888</v>
      </c>
      <c r="AD5279">
        <v>4</v>
      </c>
      <c r="AE5279">
        <v>0</v>
      </c>
      <c r="AF5279">
        <v>0</v>
      </c>
      <c r="AG5279">
        <v>2</v>
      </c>
      <c r="AH5279">
        <v>1</v>
      </c>
      <c r="AI5279">
        <v>0</v>
      </c>
      <c r="AJ5279">
        <v>0</v>
      </c>
      <c r="AK5279">
        <v>0</v>
      </c>
      <c r="AL5279">
        <v>0</v>
      </c>
      <c r="AM5279">
        <v>0</v>
      </c>
    </row>
    <row r="5280" spans="1:39">
      <c r="A5280">
        <v>16</v>
      </c>
      <c r="B5280">
        <v>714</v>
      </c>
      <c r="C5280">
        <v>2020</v>
      </c>
      <c r="D5280">
        <v>6</v>
      </c>
      <c r="E5280">
        <v>99</v>
      </c>
      <c r="F5280">
        <v>171</v>
      </c>
      <c r="G5280">
        <v>99</v>
      </c>
      <c r="H5280">
        <v>99</v>
      </c>
      <c r="I5280">
        <v>99</v>
      </c>
      <c r="J5280">
        <v>116</v>
      </c>
      <c r="M5280">
        <v>99</v>
      </c>
      <c r="N5280">
        <v>99</v>
      </c>
      <c r="O5280">
        <v>99</v>
      </c>
      <c r="P5280">
        <v>99</v>
      </c>
      <c r="Q5280">
        <v>20</v>
      </c>
      <c r="R5280">
        <v>164</v>
      </c>
      <c r="S5280">
        <v>164</v>
      </c>
      <c r="T5280">
        <v>6.3442940038684696</v>
      </c>
      <c r="U5280">
        <v>6.6293816695923349</v>
      </c>
      <c r="V5280">
        <v>14.969512195121949</v>
      </c>
      <c r="W5280">
        <v>58.847560975609753</v>
      </c>
      <c r="X5280">
        <v>171.9353645324102</v>
      </c>
      <c r="Y5280">
        <v>158.69634146341465</v>
      </c>
      <c r="Z5280">
        <v>158.69634146341465</v>
      </c>
      <c r="AA5280">
        <v>29.196478864386009</v>
      </c>
      <c r="AB5280">
        <v>4.1899917227276546</v>
      </c>
      <c r="AC5280">
        <v>-34.599239583026772</v>
      </c>
      <c r="AD5280">
        <v>1</v>
      </c>
      <c r="AE5280">
        <v>0</v>
      </c>
      <c r="AF5280">
        <v>0</v>
      </c>
      <c r="AG5280">
        <v>0</v>
      </c>
      <c r="AH5280">
        <v>9</v>
      </c>
      <c r="AI5280">
        <v>9</v>
      </c>
      <c r="AJ5280">
        <v>0</v>
      </c>
      <c r="AK5280">
        <v>0</v>
      </c>
      <c r="AL5280">
        <v>0</v>
      </c>
      <c r="AM5280">
        <v>0</v>
      </c>
    </row>
    <row r="5281" spans="1:39">
      <c r="A5281">
        <v>16</v>
      </c>
      <c r="B5281">
        <v>715</v>
      </c>
      <c r="C5281">
        <v>2020</v>
      </c>
      <c r="D5281">
        <v>7</v>
      </c>
      <c r="E5281">
        <v>99</v>
      </c>
      <c r="F5281">
        <v>171</v>
      </c>
      <c r="G5281">
        <v>99</v>
      </c>
      <c r="H5281">
        <v>99</v>
      </c>
      <c r="I5281">
        <v>99</v>
      </c>
      <c r="J5281">
        <v>116</v>
      </c>
      <c r="M5281">
        <v>99</v>
      </c>
      <c r="N5281">
        <v>99</v>
      </c>
      <c r="O5281">
        <v>99</v>
      </c>
      <c r="P5281">
        <v>99</v>
      </c>
      <c r="Q5281">
        <v>17</v>
      </c>
      <c r="R5281">
        <v>115</v>
      </c>
      <c r="S5281">
        <v>115</v>
      </c>
      <c r="T5281">
        <v>4.3330821401657875</v>
      </c>
      <c r="U5281">
        <v>4.3146397301638402</v>
      </c>
      <c r="V5281">
        <v>15.043478260869565</v>
      </c>
      <c r="W5281">
        <v>58.947826086956518</v>
      </c>
      <c r="X5281">
        <v>165.42493758537853</v>
      </c>
      <c r="Y5281">
        <v>152.68721739130427</v>
      </c>
      <c r="Z5281">
        <v>152.68721739130427</v>
      </c>
      <c r="AA5281">
        <v>29.407021390132424</v>
      </c>
      <c r="AB5281">
        <v>4.3913818331519048</v>
      </c>
      <c r="AC5281">
        <v>-48.544407631716474</v>
      </c>
      <c r="AD5281">
        <v>1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</row>
    <row r="5282" spans="1:39">
      <c r="A5282">
        <v>16</v>
      </c>
      <c r="B5282">
        <v>716</v>
      </c>
      <c r="C5282">
        <v>2020</v>
      </c>
      <c r="D5282">
        <v>8</v>
      </c>
      <c r="E5282">
        <v>99</v>
      </c>
      <c r="F5282">
        <v>171</v>
      </c>
      <c r="G5282">
        <v>99</v>
      </c>
      <c r="H5282">
        <v>99</v>
      </c>
      <c r="I5282">
        <v>99</v>
      </c>
      <c r="J5282">
        <v>116</v>
      </c>
      <c r="M5282">
        <v>99</v>
      </c>
      <c r="N5282">
        <v>99</v>
      </c>
      <c r="O5282">
        <v>99</v>
      </c>
      <c r="P5282">
        <v>99</v>
      </c>
      <c r="Q5282">
        <v>16</v>
      </c>
      <c r="R5282">
        <v>187</v>
      </c>
      <c r="S5282">
        <v>187</v>
      </c>
      <c r="T5282">
        <v>7.7884214910453986</v>
      </c>
      <c r="U5282">
        <v>7.7489398698277645</v>
      </c>
      <c r="V5282">
        <v>15.219251336898395</v>
      </c>
      <c r="W5282">
        <v>59.582887700534762</v>
      </c>
      <c r="X5282">
        <v>165.54307333097722</v>
      </c>
      <c r="Y5282">
        <v>152.79625668449191</v>
      </c>
      <c r="Z5282">
        <v>152.79625668449191</v>
      </c>
      <c r="AA5282">
        <v>32.430038575838601</v>
      </c>
      <c r="AB5282">
        <v>4.8822855832898684</v>
      </c>
      <c r="AC5282">
        <v>-54.209755768554736</v>
      </c>
      <c r="AD5282">
        <v>5</v>
      </c>
      <c r="AE5282">
        <v>0</v>
      </c>
      <c r="AF5282">
        <v>0</v>
      </c>
      <c r="AG5282">
        <v>0</v>
      </c>
      <c r="AH5282">
        <v>3</v>
      </c>
      <c r="AI5282">
        <v>0</v>
      </c>
      <c r="AJ5282">
        <v>0</v>
      </c>
      <c r="AK5282">
        <v>0</v>
      </c>
      <c r="AL5282">
        <v>1</v>
      </c>
      <c r="AM5282">
        <v>0</v>
      </c>
    </row>
    <row r="5283" spans="1:39">
      <c r="A5283">
        <v>16</v>
      </c>
      <c r="B5283">
        <v>717</v>
      </c>
      <c r="C5283">
        <v>2020</v>
      </c>
      <c r="D5283">
        <v>9</v>
      </c>
      <c r="E5283">
        <v>99</v>
      </c>
      <c r="F5283">
        <v>171</v>
      </c>
      <c r="G5283">
        <v>99</v>
      </c>
      <c r="H5283">
        <v>99</v>
      </c>
      <c r="I5283">
        <v>99</v>
      </c>
      <c r="J5283">
        <v>116</v>
      </c>
      <c r="M5283">
        <v>99</v>
      </c>
      <c r="N5283">
        <v>99</v>
      </c>
      <c r="O5283">
        <v>99</v>
      </c>
      <c r="P5283">
        <v>99</v>
      </c>
      <c r="Q5283">
        <v>20</v>
      </c>
      <c r="R5283">
        <v>162</v>
      </c>
      <c r="S5283">
        <v>162</v>
      </c>
      <c r="T5283">
        <v>5.7284299858557279</v>
      </c>
      <c r="U5283">
        <v>5.6539562436995618</v>
      </c>
      <c r="V5283">
        <v>15.296296296296294</v>
      </c>
      <c r="W5283">
        <v>59.450617283950642</v>
      </c>
      <c r="X5283">
        <v>163.74918074448598</v>
      </c>
      <c r="Y5283">
        <v>151.14049382716044</v>
      </c>
      <c r="Z5283">
        <v>151.14049382716044</v>
      </c>
      <c r="AA5283">
        <v>30.174158550000744</v>
      </c>
      <c r="AB5283">
        <v>4.0855851223294595</v>
      </c>
      <c r="AC5283">
        <v>-52.753410587238839</v>
      </c>
      <c r="AD5283">
        <v>1</v>
      </c>
      <c r="AE5283">
        <v>0</v>
      </c>
      <c r="AF5283">
        <v>0</v>
      </c>
      <c r="AG5283">
        <v>0</v>
      </c>
      <c r="AH5283">
        <v>1</v>
      </c>
      <c r="AI5283">
        <v>0</v>
      </c>
      <c r="AJ5283">
        <v>0</v>
      </c>
      <c r="AK5283">
        <v>0</v>
      </c>
      <c r="AL5283">
        <v>0</v>
      </c>
      <c r="AM5283">
        <v>0</v>
      </c>
    </row>
    <row r="5284" spans="1:39">
      <c r="A5284">
        <v>16</v>
      </c>
      <c r="B5284">
        <v>718</v>
      </c>
      <c r="C5284">
        <v>2020</v>
      </c>
      <c r="D5284">
        <v>10</v>
      </c>
      <c r="E5284">
        <v>99</v>
      </c>
      <c r="F5284">
        <v>171</v>
      </c>
      <c r="G5284">
        <v>99</v>
      </c>
      <c r="H5284">
        <v>99</v>
      </c>
      <c r="I5284">
        <v>99</v>
      </c>
      <c r="J5284">
        <v>116</v>
      </c>
      <c r="M5284">
        <v>99</v>
      </c>
      <c r="N5284">
        <v>99</v>
      </c>
      <c r="O5284">
        <v>99</v>
      </c>
      <c r="P5284">
        <v>99</v>
      </c>
      <c r="Q5284">
        <v>22</v>
      </c>
      <c r="R5284">
        <v>220</v>
      </c>
      <c r="S5284">
        <v>220</v>
      </c>
      <c r="T5284">
        <v>7.1895424836601318</v>
      </c>
      <c r="U5284">
        <v>7.3590105181655021</v>
      </c>
      <c r="V5284">
        <v>14.859090909090908</v>
      </c>
      <c r="W5284">
        <v>58.781818181818174</v>
      </c>
      <c r="X5284">
        <v>167.83586132177675</v>
      </c>
      <c r="Y5284">
        <v>154.91250000000011</v>
      </c>
      <c r="Z5284">
        <v>154.91250000000011</v>
      </c>
      <c r="AA5284">
        <v>31.020518101660375</v>
      </c>
      <c r="AB5284">
        <v>4.9412582464238355</v>
      </c>
      <c r="AC5284">
        <v>-51.784925592166367</v>
      </c>
      <c r="AD5284">
        <v>5</v>
      </c>
      <c r="AE5284">
        <v>0</v>
      </c>
      <c r="AF5284">
        <v>0</v>
      </c>
      <c r="AG5284">
        <v>0</v>
      </c>
      <c r="AH5284">
        <v>2</v>
      </c>
      <c r="AI5284">
        <v>0</v>
      </c>
      <c r="AJ5284">
        <v>0</v>
      </c>
      <c r="AK5284">
        <v>0</v>
      </c>
      <c r="AL5284">
        <v>1</v>
      </c>
      <c r="AM5284">
        <v>0</v>
      </c>
    </row>
    <row r="5285" spans="1:39">
      <c r="A5285">
        <v>16</v>
      </c>
      <c r="B5285">
        <v>719</v>
      </c>
      <c r="C5285">
        <v>2020</v>
      </c>
      <c r="D5285">
        <v>11</v>
      </c>
      <c r="E5285">
        <v>99</v>
      </c>
      <c r="F5285">
        <v>171</v>
      </c>
      <c r="G5285">
        <v>99</v>
      </c>
      <c r="H5285">
        <v>99</v>
      </c>
      <c r="I5285">
        <v>99</v>
      </c>
      <c r="J5285">
        <v>116</v>
      </c>
      <c r="M5285">
        <v>99</v>
      </c>
      <c r="N5285">
        <v>99</v>
      </c>
      <c r="O5285">
        <v>99</v>
      </c>
      <c r="P5285">
        <v>99</v>
      </c>
      <c r="Q5285">
        <v>14</v>
      </c>
      <c r="R5285">
        <v>113</v>
      </c>
      <c r="S5285">
        <v>113</v>
      </c>
      <c r="T5285">
        <v>3.7110016420361256</v>
      </c>
      <c r="U5285">
        <v>3.6839782438948641</v>
      </c>
      <c r="V5285">
        <v>15.061946902654871</v>
      </c>
      <c r="W5285">
        <v>59.053097345132734</v>
      </c>
      <c r="X5285">
        <v>163.25851638078976</v>
      </c>
      <c r="Y5285">
        <v>150.68761061946901</v>
      </c>
      <c r="Z5285">
        <v>150.68761061946901</v>
      </c>
      <c r="AA5285">
        <v>28.245047503060619</v>
      </c>
      <c r="AB5285">
        <v>3.750730213187432</v>
      </c>
      <c r="AC5285">
        <v>-32.382347152621342</v>
      </c>
      <c r="AD5285">
        <v>3</v>
      </c>
      <c r="AE5285">
        <v>0</v>
      </c>
      <c r="AF5285">
        <v>0</v>
      </c>
      <c r="AG5285">
        <v>0</v>
      </c>
      <c r="AH5285">
        <v>3</v>
      </c>
      <c r="AI5285">
        <v>1</v>
      </c>
      <c r="AJ5285">
        <v>0</v>
      </c>
      <c r="AK5285">
        <v>0</v>
      </c>
      <c r="AL5285">
        <v>0</v>
      </c>
      <c r="AM5285">
        <v>0</v>
      </c>
    </row>
    <row r="5286" spans="1:39">
      <c r="A5286">
        <v>16</v>
      </c>
      <c r="B5286">
        <v>720</v>
      </c>
      <c r="C5286">
        <v>2020</v>
      </c>
      <c r="D5286">
        <v>12</v>
      </c>
      <c r="E5286">
        <v>99</v>
      </c>
      <c r="F5286">
        <v>171</v>
      </c>
      <c r="G5286">
        <v>99</v>
      </c>
      <c r="H5286">
        <v>99</v>
      </c>
      <c r="I5286">
        <v>99</v>
      </c>
      <c r="J5286">
        <v>116</v>
      </c>
      <c r="M5286">
        <v>99</v>
      </c>
      <c r="N5286">
        <v>99</v>
      </c>
      <c r="O5286">
        <v>99</v>
      </c>
      <c r="P5286">
        <v>99</v>
      </c>
      <c r="Q5286">
        <v>14</v>
      </c>
      <c r="R5286">
        <v>200</v>
      </c>
      <c r="S5286">
        <v>200</v>
      </c>
      <c r="T5286">
        <v>7.3475385745775155</v>
      </c>
      <c r="U5286">
        <v>7.0881012143061017</v>
      </c>
      <c r="V5286">
        <v>15.2</v>
      </c>
      <c r="W5286">
        <v>59.2</v>
      </c>
      <c r="X5286">
        <v>160.31262188515711</v>
      </c>
      <c r="Y5286">
        <v>147.96854999999999</v>
      </c>
      <c r="Z5286">
        <v>147.96854999999999</v>
      </c>
      <c r="AA5286">
        <v>29.784766112855596</v>
      </c>
      <c r="AB5286">
        <v>4.1880783182743135</v>
      </c>
      <c r="AC5286">
        <v>-56.479383477748115</v>
      </c>
      <c r="AD5286">
        <v>6</v>
      </c>
      <c r="AE5286">
        <v>0</v>
      </c>
      <c r="AF5286">
        <v>0</v>
      </c>
      <c r="AG5286">
        <v>0</v>
      </c>
      <c r="AH5286">
        <v>6</v>
      </c>
      <c r="AI5286">
        <v>0</v>
      </c>
      <c r="AJ5286">
        <v>0</v>
      </c>
      <c r="AK5286">
        <v>0</v>
      </c>
      <c r="AL5286">
        <v>0</v>
      </c>
      <c r="AM5286">
        <v>0</v>
      </c>
    </row>
    <row r="5287" spans="1:39">
      <c r="A5287">
        <v>16</v>
      </c>
      <c r="B5287">
        <v>721</v>
      </c>
      <c r="C5287">
        <v>2020</v>
      </c>
      <c r="D5287">
        <v>1</v>
      </c>
      <c r="E5287">
        <v>99</v>
      </c>
      <c r="F5287">
        <v>171</v>
      </c>
      <c r="G5287">
        <v>99</v>
      </c>
      <c r="H5287">
        <v>99</v>
      </c>
      <c r="I5287">
        <v>99</v>
      </c>
      <c r="J5287">
        <v>117</v>
      </c>
      <c r="M5287">
        <v>99</v>
      </c>
      <c r="N5287">
        <v>99</v>
      </c>
      <c r="O5287">
        <v>99</v>
      </c>
      <c r="P5287">
        <v>99</v>
      </c>
      <c r="Q5287">
        <v>45</v>
      </c>
      <c r="R5287">
        <v>606</v>
      </c>
      <c r="S5287">
        <v>606</v>
      </c>
      <c r="T5287">
        <v>18.335854765506813</v>
      </c>
      <c r="U5287">
        <v>17.875443193322599</v>
      </c>
      <c r="V5287">
        <v>15.01980198019802</v>
      </c>
      <c r="W5287">
        <v>58.937293729372946</v>
      </c>
      <c r="X5287">
        <v>159.9097504550023</v>
      </c>
      <c r="Y5287">
        <v>147.59669966996699</v>
      </c>
      <c r="Z5287">
        <v>147.59669966996699</v>
      </c>
      <c r="AA5287">
        <v>30.344262712033153</v>
      </c>
      <c r="AB5287">
        <v>4.0438228901854627</v>
      </c>
      <c r="AC5287">
        <v>-51.542835560490417</v>
      </c>
      <c r="AD5287">
        <v>21</v>
      </c>
      <c r="AE5287">
        <v>0</v>
      </c>
      <c r="AF5287">
        <v>0</v>
      </c>
      <c r="AG5287">
        <v>1</v>
      </c>
      <c r="AH5287">
        <v>133</v>
      </c>
      <c r="AI5287">
        <v>53</v>
      </c>
      <c r="AJ5287">
        <v>11</v>
      </c>
      <c r="AK5287">
        <v>6</v>
      </c>
      <c r="AL5287">
        <v>19</v>
      </c>
      <c r="AM5287">
        <v>7</v>
      </c>
    </row>
    <row r="5288" spans="1:39">
      <c r="A5288">
        <v>16</v>
      </c>
      <c r="B5288">
        <v>722</v>
      </c>
      <c r="C5288">
        <v>2020</v>
      </c>
      <c r="D5288">
        <v>2</v>
      </c>
      <c r="E5288">
        <v>99</v>
      </c>
      <c r="F5288">
        <v>171</v>
      </c>
      <c r="G5288">
        <v>99</v>
      </c>
      <c r="H5288">
        <v>99</v>
      </c>
      <c r="I5288">
        <v>99</v>
      </c>
      <c r="J5288">
        <v>117</v>
      </c>
      <c r="M5288">
        <v>99</v>
      </c>
      <c r="N5288">
        <v>99</v>
      </c>
      <c r="O5288">
        <v>99</v>
      </c>
      <c r="P5288">
        <v>99</v>
      </c>
      <c r="Q5288">
        <v>48</v>
      </c>
      <c r="R5288">
        <v>394</v>
      </c>
      <c r="S5288">
        <v>394</v>
      </c>
      <c r="T5288">
        <v>17.565760142666075</v>
      </c>
      <c r="U5288">
        <v>17.405662790825723</v>
      </c>
      <c r="V5288">
        <v>15.256345177664976</v>
      </c>
      <c r="W5288">
        <v>59.342639593908629</v>
      </c>
      <c r="X5288">
        <v>162.57926316194715</v>
      </c>
      <c r="Y5288">
        <v>150.06065989847724</v>
      </c>
      <c r="Z5288">
        <v>150.06065989847724</v>
      </c>
      <c r="AA5288">
        <v>28.656819433986495</v>
      </c>
      <c r="AB5288">
        <v>3.9188285747180314</v>
      </c>
      <c r="AC5288">
        <v>-43.858880852409449</v>
      </c>
      <c r="AD5288">
        <v>8</v>
      </c>
      <c r="AE5288">
        <v>0</v>
      </c>
      <c r="AF5288">
        <v>0</v>
      </c>
      <c r="AG5288">
        <v>1</v>
      </c>
      <c r="AH5288">
        <v>34</v>
      </c>
      <c r="AI5288">
        <v>6</v>
      </c>
      <c r="AJ5288">
        <v>8</v>
      </c>
      <c r="AK5288">
        <v>6</v>
      </c>
      <c r="AL5288">
        <v>3</v>
      </c>
      <c r="AM5288">
        <v>0</v>
      </c>
    </row>
    <row r="5289" spans="1:39">
      <c r="A5289">
        <v>16</v>
      </c>
      <c r="B5289">
        <v>723</v>
      </c>
      <c r="C5289">
        <v>2020</v>
      </c>
      <c r="D5289">
        <v>3</v>
      </c>
      <c r="E5289">
        <v>99</v>
      </c>
      <c r="F5289">
        <v>171</v>
      </c>
      <c r="G5289">
        <v>99</v>
      </c>
      <c r="H5289">
        <v>99</v>
      </c>
      <c r="I5289">
        <v>99</v>
      </c>
      <c r="J5289">
        <v>117</v>
      </c>
      <c r="M5289">
        <v>99</v>
      </c>
      <c r="N5289">
        <v>99</v>
      </c>
      <c r="O5289">
        <v>99</v>
      </c>
      <c r="P5289">
        <v>99</v>
      </c>
      <c r="Q5289">
        <v>45</v>
      </c>
      <c r="R5289">
        <v>444</v>
      </c>
      <c r="S5289">
        <v>444</v>
      </c>
      <c r="T5289">
        <v>16.850094876660339</v>
      </c>
      <c r="U5289">
        <v>17.232389731658763</v>
      </c>
      <c r="V5289">
        <v>14.621621621621619</v>
      </c>
      <c r="W5289">
        <v>58.304054054054063</v>
      </c>
      <c r="X5289">
        <v>168.92526329146051</v>
      </c>
      <c r="Y5289">
        <v>155.91801801801799</v>
      </c>
      <c r="Z5289">
        <v>155.91801801801799</v>
      </c>
      <c r="AA5289">
        <v>33.782249052227144</v>
      </c>
      <c r="AB5289">
        <v>5.4636292723707456</v>
      </c>
      <c r="AC5289">
        <v>-64.61228770347752</v>
      </c>
      <c r="AD5289">
        <v>9</v>
      </c>
      <c r="AE5289">
        <v>0</v>
      </c>
      <c r="AF5289">
        <v>0</v>
      </c>
      <c r="AG5289">
        <v>3</v>
      </c>
      <c r="AH5289">
        <v>58</v>
      </c>
      <c r="AI5289">
        <v>7</v>
      </c>
      <c r="AJ5289">
        <v>4</v>
      </c>
      <c r="AK5289">
        <v>7</v>
      </c>
      <c r="AL5289">
        <v>6</v>
      </c>
      <c r="AM5289">
        <v>1</v>
      </c>
    </row>
    <row r="5290" spans="1:39">
      <c r="A5290">
        <v>16</v>
      </c>
      <c r="B5290">
        <v>724</v>
      </c>
      <c r="C5290">
        <v>2020</v>
      </c>
      <c r="D5290">
        <v>4</v>
      </c>
      <c r="E5290">
        <v>99</v>
      </c>
      <c r="F5290">
        <v>171</v>
      </c>
      <c r="G5290">
        <v>99</v>
      </c>
      <c r="H5290">
        <v>99</v>
      </c>
      <c r="I5290">
        <v>99</v>
      </c>
      <c r="J5290">
        <v>117</v>
      </c>
      <c r="M5290">
        <v>99</v>
      </c>
      <c r="N5290">
        <v>99</v>
      </c>
      <c r="O5290">
        <v>99</v>
      </c>
      <c r="P5290">
        <v>99</v>
      </c>
      <c r="Q5290">
        <v>45</v>
      </c>
      <c r="R5290">
        <v>491</v>
      </c>
      <c r="S5290">
        <v>491</v>
      </c>
      <c r="T5290">
        <v>18.833908707326433</v>
      </c>
      <c r="U5290">
        <v>19.051391570444014</v>
      </c>
      <c r="V5290">
        <v>14.947046843177189</v>
      </c>
      <c r="W5290">
        <v>58.906313645621204</v>
      </c>
      <c r="X5290">
        <v>166.7029278916487</v>
      </c>
      <c r="Y5290">
        <v>153.8668024439919</v>
      </c>
      <c r="Z5290">
        <v>153.8668024439919</v>
      </c>
      <c r="AA5290">
        <v>32.465629291529098</v>
      </c>
      <c r="AB5290">
        <v>5.2111603618680489</v>
      </c>
      <c r="AC5290">
        <v>-62.473166557637349</v>
      </c>
      <c r="AD5290">
        <v>14</v>
      </c>
      <c r="AE5290">
        <v>0</v>
      </c>
      <c r="AF5290">
        <v>0</v>
      </c>
      <c r="AG5290">
        <v>3</v>
      </c>
      <c r="AH5290">
        <v>36</v>
      </c>
      <c r="AI5290">
        <v>20</v>
      </c>
      <c r="AJ5290">
        <v>16</v>
      </c>
      <c r="AK5290">
        <v>6</v>
      </c>
      <c r="AL5290">
        <v>6</v>
      </c>
      <c r="AM5290">
        <v>2</v>
      </c>
    </row>
    <row r="5291" spans="1:39">
      <c r="A5291">
        <v>16</v>
      </c>
      <c r="B5291">
        <v>725</v>
      </c>
      <c r="C5291">
        <v>2020</v>
      </c>
      <c r="D5291">
        <v>5</v>
      </c>
      <c r="E5291">
        <v>99</v>
      </c>
      <c r="F5291">
        <v>171</v>
      </c>
      <c r="G5291">
        <v>99</v>
      </c>
      <c r="H5291">
        <v>99</v>
      </c>
      <c r="I5291">
        <v>99</v>
      </c>
      <c r="J5291">
        <v>117</v>
      </c>
      <c r="M5291">
        <v>99</v>
      </c>
      <c r="N5291">
        <v>99</v>
      </c>
      <c r="O5291">
        <v>99</v>
      </c>
      <c r="P5291">
        <v>99</v>
      </c>
      <c r="Q5291">
        <v>37</v>
      </c>
      <c r="R5291">
        <v>263</v>
      </c>
      <c r="S5291">
        <v>263</v>
      </c>
      <c r="T5291">
        <v>12.35321747299202</v>
      </c>
      <c r="U5291">
        <v>12.415143200267128</v>
      </c>
      <c r="V5291">
        <v>15.186311787072244</v>
      </c>
      <c r="W5291">
        <v>59.467680608365043</v>
      </c>
      <c r="X5291">
        <v>166.06288800365797</v>
      </c>
      <c r="Y5291">
        <v>153.27604562737636</v>
      </c>
      <c r="Z5291">
        <v>153.27604562737636</v>
      </c>
      <c r="AA5291">
        <v>27.560521655888561</v>
      </c>
      <c r="AB5291">
        <v>4.2611853637306716</v>
      </c>
      <c r="AC5291">
        <v>-41.589070812976225</v>
      </c>
      <c r="AD5291">
        <v>10</v>
      </c>
      <c r="AE5291">
        <v>0</v>
      </c>
      <c r="AF5291">
        <v>0</v>
      </c>
      <c r="AG5291">
        <v>1</v>
      </c>
      <c r="AH5291">
        <v>21</v>
      </c>
      <c r="AI5291">
        <v>7</v>
      </c>
      <c r="AJ5291">
        <v>12</v>
      </c>
      <c r="AK5291">
        <v>6</v>
      </c>
      <c r="AL5291">
        <v>7</v>
      </c>
      <c r="AM5291">
        <v>2</v>
      </c>
    </row>
    <row r="5292" spans="1:39">
      <c r="A5292">
        <v>16</v>
      </c>
      <c r="B5292">
        <v>726</v>
      </c>
      <c r="C5292">
        <v>2020</v>
      </c>
      <c r="D5292">
        <v>6</v>
      </c>
      <c r="E5292">
        <v>99</v>
      </c>
      <c r="F5292">
        <v>171</v>
      </c>
      <c r="G5292">
        <v>99</v>
      </c>
      <c r="H5292">
        <v>99</v>
      </c>
      <c r="I5292">
        <v>99</v>
      </c>
      <c r="J5292">
        <v>117</v>
      </c>
      <c r="M5292">
        <v>99</v>
      </c>
      <c r="N5292">
        <v>99</v>
      </c>
      <c r="O5292">
        <v>99</v>
      </c>
      <c r="P5292">
        <v>99</v>
      </c>
      <c r="Q5292">
        <v>44</v>
      </c>
      <c r="R5292">
        <v>433</v>
      </c>
      <c r="S5292">
        <v>433</v>
      </c>
      <c r="T5292">
        <v>16.750483558994201</v>
      </c>
      <c r="U5292">
        <v>16.40113640575192</v>
      </c>
      <c r="V5292">
        <v>15.219399538106236</v>
      </c>
      <c r="W5292">
        <v>59.531177829099313</v>
      </c>
      <c r="X5292">
        <v>161.1098461438375</v>
      </c>
      <c r="Y5292">
        <v>148.70438799076197</v>
      </c>
      <c r="Z5292">
        <v>148.70438799076197</v>
      </c>
      <c r="AA5292">
        <v>29.770072765743244</v>
      </c>
      <c r="AB5292">
        <v>4.4086386694271393</v>
      </c>
      <c r="AC5292">
        <v>-49.584298566340031</v>
      </c>
      <c r="AD5292">
        <v>11</v>
      </c>
      <c r="AE5292">
        <v>0</v>
      </c>
      <c r="AF5292">
        <v>0</v>
      </c>
      <c r="AG5292">
        <v>1</v>
      </c>
      <c r="AH5292">
        <v>43</v>
      </c>
      <c r="AI5292">
        <v>3</v>
      </c>
      <c r="AJ5292">
        <v>9</v>
      </c>
      <c r="AK5292">
        <v>18</v>
      </c>
      <c r="AL5292">
        <v>5</v>
      </c>
      <c r="AM5292">
        <v>0</v>
      </c>
    </row>
    <row r="5293" spans="1:39">
      <c r="A5293">
        <v>16</v>
      </c>
      <c r="B5293">
        <v>727</v>
      </c>
      <c r="C5293">
        <v>2020</v>
      </c>
      <c r="D5293">
        <v>7</v>
      </c>
      <c r="E5293">
        <v>99</v>
      </c>
      <c r="F5293">
        <v>171</v>
      </c>
      <c r="G5293">
        <v>99</v>
      </c>
      <c r="H5293">
        <v>99</v>
      </c>
      <c r="I5293">
        <v>99</v>
      </c>
      <c r="J5293">
        <v>117</v>
      </c>
      <c r="M5293">
        <v>99</v>
      </c>
      <c r="N5293">
        <v>99</v>
      </c>
      <c r="O5293">
        <v>99</v>
      </c>
      <c r="P5293">
        <v>99</v>
      </c>
      <c r="Q5293">
        <v>45</v>
      </c>
      <c r="R5293">
        <v>401</v>
      </c>
      <c r="S5293">
        <v>401</v>
      </c>
      <c r="T5293">
        <v>15.109269027882444</v>
      </c>
      <c r="U5293">
        <v>14.47872574671778</v>
      </c>
      <c r="V5293">
        <v>15.062344139650875</v>
      </c>
      <c r="W5293">
        <v>59.246882793017491</v>
      </c>
      <c r="X5293">
        <v>159.19896899138928</v>
      </c>
      <c r="Y5293">
        <v>146.94064837905239</v>
      </c>
      <c r="Z5293">
        <v>146.94064837905239</v>
      </c>
      <c r="AA5293">
        <v>30.767976009306977</v>
      </c>
      <c r="AB5293">
        <v>4.4734067653754943</v>
      </c>
      <c r="AC5293">
        <v>-53.011033616392417</v>
      </c>
      <c r="AD5293">
        <v>12</v>
      </c>
      <c r="AE5293">
        <v>0</v>
      </c>
      <c r="AF5293">
        <v>0</v>
      </c>
      <c r="AG5293">
        <v>1</v>
      </c>
      <c r="AH5293">
        <v>51</v>
      </c>
      <c r="AI5293">
        <v>6</v>
      </c>
      <c r="AJ5293">
        <v>7</v>
      </c>
      <c r="AK5293">
        <v>4</v>
      </c>
      <c r="AL5293">
        <v>6</v>
      </c>
      <c r="AM5293">
        <v>0</v>
      </c>
    </row>
    <row r="5294" spans="1:39">
      <c r="A5294">
        <v>16</v>
      </c>
      <c r="B5294">
        <v>728</v>
      </c>
      <c r="C5294">
        <v>2020</v>
      </c>
      <c r="D5294">
        <v>8</v>
      </c>
      <c r="E5294">
        <v>99</v>
      </c>
      <c r="F5294">
        <v>171</v>
      </c>
      <c r="G5294">
        <v>99</v>
      </c>
      <c r="H5294">
        <v>99</v>
      </c>
      <c r="I5294">
        <v>99</v>
      </c>
      <c r="J5294">
        <v>117</v>
      </c>
      <c r="M5294">
        <v>99</v>
      </c>
      <c r="N5294">
        <v>99</v>
      </c>
      <c r="O5294">
        <v>99</v>
      </c>
      <c r="P5294">
        <v>99</v>
      </c>
      <c r="Q5294">
        <v>35</v>
      </c>
      <c r="R5294">
        <v>272</v>
      </c>
      <c r="S5294">
        <v>272</v>
      </c>
      <c r="T5294">
        <v>11.328613077884217</v>
      </c>
      <c r="U5294">
        <v>11.107792841552412</v>
      </c>
      <c r="V5294">
        <v>15.147058823529411</v>
      </c>
      <c r="W5294">
        <v>59.481617647058819</v>
      </c>
      <c r="X5294">
        <v>163.14328277356444</v>
      </c>
      <c r="Y5294">
        <v>150.58125000000004</v>
      </c>
      <c r="Z5294">
        <v>150.58125000000004</v>
      </c>
      <c r="AA5294">
        <v>29.625492945451882</v>
      </c>
      <c r="AB5294">
        <v>4.3207383322945159</v>
      </c>
      <c r="AC5294">
        <v>-47.749091947710561</v>
      </c>
      <c r="AD5294">
        <v>6</v>
      </c>
      <c r="AE5294">
        <v>0</v>
      </c>
      <c r="AF5294">
        <v>0</v>
      </c>
      <c r="AG5294">
        <v>0</v>
      </c>
      <c r="AH5294">
        <v>31</v>
      </c>
      <c r="AI5294">
        <v>10</v>
      </c>
      <c r="AJ5294">
        <v>8</v>
      </c>
      <c r="AK5294">
        <v>7</v>
      </c>
      <c r="AL5294">
        <v>3</v>
      </c>
      <c r="AM5294">
        <v>1</v>
      </c>
    </row>
    <row r="5295" spans="1:39">
      <c r="A5295">
        <v>16</v>
      </c>
      <c r="B5295">
        <v>729</v>
      </c>
      <c r="C5295">
        <v>2020</v>
      </c>
      <c r="D5295">
        <v>9</v>
      </c>
      <c r="E5295">
        <v>99</v>
      </c>
      <c r="F5295">
        <v>171</v>
      </c>
      <c r="G5295">
        <v>99</v>
      </c>
      <c r="H5295">
        <v>99</v>
      </c>
      <c r="I5295">
        <v>99</v>
      </c>
      <c r="J5295">
        <v>117</v>
      </c>
      <c r="M5295">
        <v>99</v>
      </c>
      <c r="N5295">
        <v>99</v>
      </c>
      <c r="O5295">
        <v>99</v>
      </c>
      <c r="P5295">
        <v>99</v>
      </c>
      <c r="Q5295">
        <v>47</v>
      </c>
      <c r="R5295">
        <v>705</v>
      </c>
      <c r="S5295">
        <v>705</v>
      </c>
      <c r="T5295">
        <v>24.929278642149928</v>
      </c>
      <c r="U5295">
        <v>24.665969373199072</v>
      </c>
      <c r="V5295">
        <v>14.834042553191484</v>
      </c>
      <c r="W5295">
        <v>58.595744680851055</v>
      </c>
      <c r="X5295">
        <v>164.15373857986995</v>
      </c>
      <c r="Y5295">
        <v>151.51390070921997</v>
      </c>
      <c r="Z5295">
        <v>151.51390070921997</v>
      </c>
      <c r="AA5295">
        <v>30.522096257657889</v>
      </c>
      <c r="AB5295">
        <v>4.437075778790275</v>
      </c>
      <c r="AC5295">
        <v>-53.909584382323445</v>
      </c>
      <c r="AD5295">
        <v>15</v>
      </c>
      <c r="AE5295">
        <v>0</v>
      </c>
      <c r="AF5295">
        <v>0</v>
      </c>
      <c r="AG5295">
        <v>0</v>
      </c>
      <c r="AH5295">
        <v>73</v>
      </c>
      <c r="AI5295">
        <v>14</v>
      </c>
      <c r="AJ5295">
        <v>7</v>
      </c>
      <c r="AK5295">
        <v>13</v>
      </c>
      <c r="AL5295">
        <v>12</v>
      </c>
      <c r="AM5295">
        <v>0</v>
      </c>
    </row>
    <row r="5296" spans="1:39">
      <c r="A5296">
        <v>16</v>
      </c>
      <c r="B5296">
        <v>730</v>
      </c>
      <c r="C5296">
        <v>2020</v>
      </c>
      <c r="D5296">
        <v>10</v>
      </c>
      <c r="E5296">
        <v>99</v>
      </c>
      <c r="F5296">
        <v>171</v>
      </c>
      <c r="G5296">
        <v>99</v>
      </c>
      <c r="H5296">
        <v>99</v>
      </c>
      <c r="I5296">
        <v>99</v>
      </c>
      <c r="J5296">
        <v>117</v>
      </c>
      <c r="M5296">
        <v>99</v>
      </c>
      <c r="N5296">
        <v>99</v>
      </c>
      <c r="O5296">
        <v>99</v>
      </c>
      <c r="P5296">
        <v>99</v>
      </c>
      <c r="Q5296">
        <v>43</v>
      </c>
      <c r="R5296">
        <v>345</v>
      </c>
      <c r="S5296">
        <v>345</v>
      </c>
      <c r="T5296">
        <v>11.274509803921564</v>
      </c>
      <c r="U5296">
        <v>11.225612558825175</v>
      </c>
      <c r="V5296">
        <v>15.095652173913043</v>
      </c>
      <c r="W5296">
        <v>59.017391304347825</v>
      </c>
      <c r="X5296">
        <v>163.25969193084924</v>
      </c>
      <c r="Y5296">
        <v>150.68869565217395</v>
      </c>
      <c r="Z5296">
        <v>150.68869565217395</v>
      </c>
      <c r="AA5296">
        <v>28.866107999733781</v>
      </c>
      <c r="AB5296">
        <v>4.4461009305415438</v>
      </c>
      <c r="AC5296">
        <v>-49.824519669964488</v>
      </c>
      <c r="AD5296">
        <v>11</v>
      </c>
      <c r="AE5296">
        <v>0</v>
      </c>
      <c r="AF5296">
        <v>0</v>
      </c>
      <c r="AG5296">
        <v>0</v>
      </c>
      <c r="AH5296">
        <v>46</v>
      </c>
      <c r="AI5296">
        <v>3</v>
      </c>
      <c r="AJ5296">
        <v>10</v>
      </c>
      <c r="AK5296">
        <v>7</v>
      </c>
      <c r="AL5296">
        <v>5</v>
      </c>
      <c r="AM5296">
        <v>0</v>
      </c>
    </row>
    <row r="5297" spans="1:39">
      <c r="A5297">
        <v>16</v>
      </c>
      <c r="B5297">
        <v>731</v>
      </c>
      <c r="C5297">
        <v>2020</v>
      </c>
      <c r="D5297">
        <v>11</v>
      </c>
      <c r="E5297">
        <v>99</v>
      </c>
      <c r="F5297">
        <v>171</v>
      </c>
      <c r="G5297">
        <v>99</v>
      </c>
      <c r="H5297">
        <v>99</v>
      </c>
      <c r="I5297">
        <v>99</v>
      </c>
      <c r="J5297">
        <v>117</v>
      </c>
      <c r="M5297">
        <v>99</v>
      </c>
      <c r="N5297">
        <v>99</v>
      </c>
      <c r="O5297">
        <v>99</v>
      </c>
      <c r="P5297">
        <v>99</v>
      </c>
      <c r="Q5297">
        <v>44</v>
      </c>
      <c r="R5297">
        <v>489</v>
      </c>
      <c r="S5297">
        <v>489</v>
      </c>
      <c r="T5297">
        <v>16.059113300492612</v>
      </c>
      <c r="U5297">
        <v>15.98900256435625</v>
      </c>
      <c r="V5297">
        <v>14.840490797546003</v>
      </c>
      <c r="W5297">
        <v>58.554192229038847</v>
      </c>
      <c r="X5297">
        <v>163.7380995110193</v>
      </c>
      <c r="Y5297">
        <v>151.13026584867069</v>
      </c>
      <c r="Z5297">
        <v>151.13026584867069</v>
      </c>
      <c r="AA5297">
        <v>29.550419014584921</v>
      </c>
      <c r="AB5297">
        <v>4.2926707656791692</v>
      </c>
      <c r="AC5297">
        <v>-50.957964892421963</v>
      </c>
      <c r="AD5297">
        <v>18</v>
      </c>
      <c r="AE5297">
        <v>0</v>
      </c>
      <c r="AF5297">
        <v>0</v>
      </c>
      <c r="AG5297">
        <v>0</v>
      </c>
      <c r="AH5297">
        <v>70</v>
      </c>
      <c r="AI5297">
        <v>12</v>
      </c>
      <c r="AJ5297">
        <v>7</v>
      </c>
      <c r="AK5297">
        <v>2</v>
      </c>
      <c r="AL5297">
        <v>6</v>
      </c>
      <c r="AM5297">
        <v>1</v>
      </c>
    </row>
    <row r="5298" spans="1:39">
      <c r="A5298">
        <v>16</v>
      </c>
      <c r="B5298">
        <v>732</v>
      </c>
      <c r="C5298">
        <v>2020</v>
      </c>
      <c r="D5298">
        <v>12</v>
      </c>
      <c r="E5298">
        <v>99</v>
      </c>
      <c r="F5298">
        <v>171</v>
      </c>
      <c r="G5298">
        <v>99</v>
      </c>
      <c r="H5298">
        <v>99</v>
      </c>
      <c r="I5298">
        <v>99</v>
      </c>
      <c r="J5298">
        <v>117</v>
      </c>
      <c r="M5298">
        <v>99</v>
      </c>
      <c r="N5298">
        <v>99</v>
      </c>
      <c r="O5298">
        <v>99</v>
      </c>
      <c r="P5298">
        <v>99</v>
      </c>
      <c r="Q5298">
        <v>43</v>
      </c>
      <c r="R5298">
        <v>397</v>
      </c>
      <c r="S5298">
        <v>397</v>
      </c>
      <c r="T5298">
        <v>14.584864070536378</v>
      </c>
      <c r="U5298">
        <v>14.85200970739751</v>
      </c>
      <c r="V5298">
        <v>14.551637279596976</v>
      </c>
      <c r="W5298">
        <v>57.924433249370253</v>
      </c>
      <c r="X5298">
        <v>169.2242195665759</v>
      </c>
      <c r="Y5298">
        <v>156.1939546599495</v>
      </c>
      <c r="Z5298">
        <v>156.1939546599495</v>
      </c>
      <c r="AA5298">
        <v>33.159942356040155</v>
      </c>
      <c r="AB5298">
        <v>5.039324701240945</v>
      </c>
      <c r="AC5298">
        <v>-55.794970521628954</v>
      </c>
      <c r="AD5298">
        <v>9</v>
      </c>
      <c r="AE5298">
        <v>0</v>
      </c>
      <c r="AF5298">
        <v>0</v>
      </c>
      <c r="AG5298">
        <v>1</v>
      </c>
      <c r="AH5298">
        <v>36</v>
      </c>
      <c r="AI5298">
        <v>9</v>
      </c>
      <c r="AJ5298">
        <v>12</v>
      </c>
      <c r="AK5298">
        <v>1</v>
      </c>
      <c r="AL5298">
        <v>7</v>
      </c>
      <c r="AM5298">
        <v>5</v>
      </c>
    </row>
    <row r="5299" spans="1:39">
      <c r="A5299">
        <v>16</v>
      </c>
      <c r="B5299">
        <v>733</v>
      </c>
      <c r="C5299">
        <v>2020</v>
      </c>
      <c r="D5299">
        <v>1</v>
      </c>
      <c r="E5299">
        <v>99</v>
      </c>
      <c r="F5299">
        <v>171</v>
      </c>
      <c r="G5299">
        <v>99</v>
      </c>
      <c r="H5299">
        <v>99</v>
      </c>
      <c r="I5299">
        <v>99</v>
      </c>
      <c r="J5299">
        <v>121</v>
      </c>
      <c r="M5299">
        <v>99</v>
      </c>
      <c r="N5299">
        <v>99</v>
      </c>
      <c r="O5299">
        <v>99</v>
      </c>
      <c r="P5299">
        <v>99</v>
      </c>
      <c r="Q5299">
        <v>12</v>
      </c>
      <c r="R5299">
        <v>26</v>
      </c>
      <c r="S5299">
        <v>26</v>
      </c>
      <c r="T5299">
        <v>0.7866868381240546</v>
      </c>
      <c r="U5299">
        <v>0.70687497568056323</v>
      </c>
      <c r="V5299">
        <v>14.461538461538458</v>
      </c>
      <c r="W5299">
        <v>57.076923076923087</v>
      </c>
      <c r="X5299">
        <v>147.38728227352277</v>
      </c>
      <c r="Y5299">
        <v>136.03846153846149</v>
      </c>
      <c r="Z5299">
        <v>136.03846153846149</v>
      </c>
      <c r="AA5299">
        <v>11.412613700607132</v>
      </c>
      <c r="AB5299">
        <v>3.6260073075053745</v>
      </c>
      <c r="AC5299">
        <v>-25.055067190351288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1</v>
      </c>
      <c r="AK5299">
        <v>0</v>
      </c>
      <c r="AL5299">
        <v>2</v>
      </c>
      <c r="AM5299">
        <v>2</v>
      </c>
    </row>
    <row r="5300" spans="1:39">
      <c r="A5300">
        <v>16</v>
      </c>
      <c r="B5300">
        <v>734</v>
      </c>
      <c r="C5300">
        <v>2020</v>
      </c>
      <c r="D5300">
        <v>2</v>
      </c>
      <c r="E5300">
        <v>99</v>
      </c>
      <c r="F5300">
        <v>171</v>
      </c>
      <c r="G5300">
        <v>99</v>
      </c>
      <c r="H5300">
        <v>99</v>
      </c>
      <c r="I5300">
        <v>99</v>
      </c>
      <c r="J5300">
        <v>121</v>
      </c>
      <c r="M5300">
        <v>99</v>
      </c>
      <c r="N5300">
        <v>99</v>
      </c>
      <c r="O5300">
        <v>99</v>
      </c>
      <c r="P5300">
        <v>99</v>
      </c>
      <c r="Q5300">
        <v>8</v>
      </c>
      <c r="R5300">
        <v>19</v>
      </c>
      <c r="S5300">
        <v>19</v>
      </c>
      <c r="T5300">
        <v>0.84707980383415105</v>
      </c>
      <c r="U5300">
        <v>0.77466576236984974</v>
      </c>
      <c r="V5300">
        <v>14.631578947368419</v>
      </c>
      <c r="W5300">
        <v>57.631578947368403</v>
      </c>
      <c r="X5300">
        <v>150.04846895135995</v>
      </c>
      <c r="Y5300">
        <v>138.49473684210537</v>
      </c>
      <c r="Z5300">
        <v>138.49473684210537</v>
      </c>
      <c r="AA5300">
        <v>17.650986961646595</v>
      </c>
      <c r="AB5300">
        <v>4.1448830383573538</v>
      </c>
      <c r="AC5300">
        <v>-67.021135186531311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</row>
    <row r="5301" spans="1:39">
      <c r="A5301">
        <v>16</v>
      </c>
      <c r="B5301">
        <v>735</v>
      </c>
      <c r="C5301">
        <v>2020</v>
      </c>
      <c r="D5301">
        <v>3</v>
      </c>
      <c r="E5301">
        <v>99</v>
      </c>
      <c r="F5301">
        <v>171</v>
      </c>
      <c r="G5301">
        <v>99</v>
      </c>
      <c r="H5301">
        <v>99</v>
      </c>
      <c r="I5301">
        <v>99</v>
      </c>
      <c r="J5301">
        <v>121</v>
      </c>
      <c r="M5301">
        <v>99</v>
      </c>
      <c r="N5301">
        <v>99</v>
      </c>
      <c r="O5301">
        <v>99</v>
      </c>
      <c r="P5301">
        <v>99</v>
      </c>
      <c r="Q5301">
        <v>7</v>
      </c>
      <c r="R5301">
        <v>13</v>
      </c>
      <c r="S5301">
        <v>13</v>
      </c>
      <c r="T5301">
        <v>0.49335863377609102</v>
      </c>
      <c r="U5301">
        <v>0.43041395462230625</v>
      </c>
      <c r="V5301">
        <v>14.230769230769228</v>
      </c>
      <c r="W5301">
        <v>57.307692307692307</v>
      </c>
      <c r="X5301">
        <v>144.10367530627551</v>
      </c>
      <c r="Y5301">
        <v>133.00769230769237</v>
      </c>
      <c r="Z5301">
        <v>133.00769230769237</v>
      </c>
      <c r="AA5301">
        <v>9.0491360861310159</v>
      </c>
      <c r="AB5301">
        <v>4.647325374459478</v>
      </c>
      <c r="AC5301">
        <v>-63.860832184970306</v>
      </c>
      <c r="AD5301">
        <v>1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3</v>
      </c>
      <c r="AM5301">
        <v>0</v>
      </c>
    </row>
    <row r="5302" spans="1:39">
      <c r="A5302">
        <v>16</v>
      </c>
      <c r="B5302">
        <v>736</v>
      </c>
      <c r="C5302">
        <v>2020</v>
      </c>
      <c r="D5302">
        <v>4</v>
      </c>
      <c r="E5302">
        <v>99</v>
      </c>
      <c r="F5302">
        <v>171</v>
      </c>
      <c r="G5302">
        <v>99</v>
      </c>
      <c r="H5302">
        <v>99</v>
      </c>
      <c r="I5302">
        <v>99</v>
      </c>
      <c r="J5302">
        <v>121</v>
      </c>
      <c r="M5302">
        <v>99</v>
      </c>
      <c r="N5302">
        <v>99</v>
      </c>
      <c r="O5302">
        <v>99</v>
      </c>
      <c r="P5302">
        <v>99</v>
      </c>
      <c r="Q5302">
        <v>7</v>
      </c>
      <c r="R5302">
        <v>11</v>
      </c>
      <c r="S5302">
        <v>11</v>
      </c>
      <c r="T5302">
        <v>0.42194092827004198</v>
      </c>
      <c r="U5302">
        <v>0.37889141340265931</v>
      </c>
      <c r="V5302">
        <v>14</v>
      </c>
      <c r="W5302">
        <v>56.818181818181827</v>
      </c>
      <c r="X5302">
        <v>147.98581699990149</v>
      </c>
      <c r="Y5302">
        <v>136.59090909090909</v>
      </c>
      <c r="Z5302">
        <v>136.59090909090909</v>
      </c>
      <c r="AA5302">
        <v>8.925291392793822</v>
      </c>
      <c r="AB5302">
        <v>3.0396824540545846</v>
      </c>
      <c r="AC5302">
        <v>-45.711866144958712</v>
      </c>
      <c r="AD5302">
        <v>1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1</v>
      </c>
      <c r="AM5302">
        <v>1</v>
      </c>
    </row>
    <row r="5303" spans="1:39">
      <c r="A5303">
        <v>16</v>
      </c>
      <c r="B5303">
        <v>737</v>
      </c>
      <c r="C5303">
        <v>2020</v>
      </c>
      <c r="D5303">
        <v>5</v>
      </c>
      <c r="E5303">
        <v>99</v>
      </c>
      <c r="F5303">
        <v>171</v>
      </c>
      <c r="G5303">
        <v>99</v>
      </c>
      <c r="H5303">
        <v>99</v>
      </c>
      <c r="I5303">
        <v>99</v>
      </c>
      <c r="J5303">
        <v>121</v>
      </c>
      <c r="M5303">
        <v>99</v>
      </c>
      <c r="N5303">
        <v>99</v>
      </c>
      <c r="O5303">
        <v>99</v>
      </c>
      <c r="P5303">
        <v>99</v>
      </c>
      <c r="Q5303">
        <v>9</v>
      </c>
      <c r="R5303">
        <v>24</v>
      </c>
      <c r="S5303">
        <v>24</v>
      </c>
      <c r="T5303">
        <v>1.1272898074213249</v>
      </c>
      <c r="U5303">
        <v>0.95726163424598099</v>
      </c>
      <c r="V5303">
        <v>15.75</v>
      </c>
      <c r="W5303">
        <v>60.16666666666665</v>
      </c>
      <c r="X5303">
        <v>140.31238714337303</v>
      </c>
      <c r="Y5303">
        <v>129.5083333333333</v>
      </c>
      <c r="Z5303">
        <v>129.5083333333333</v>
      </c>
      <c r="AA5303">
        <v>24.852999763051191</v>
      </c>
      <c r="AB5303">
        <v>3.31243448572536</v>
      </c>
      <c r="AC5303">
        <v>-43.01773176774001</v>
      </c>
      <c r="AD5303">
        <v>1</v>
      </c>
      <c r="AE5303">
        <v>0</v>
      </c>
      <c r="AF5303">
        <v>0</v>
      </c>
      <c r="AG5303">
        <v>1</v>
      </c>
      <c r="AH5303">
        <v>0</v>
      </c>
      <c r="AI5303">
        <v>0</v>
      </c>
      <c r="AJ5303">
        <v>1</v>
      </c>
      <c r="AK5303">
        <v>0</v>
      </c>
      <c r="AL5303">
        <v>2</v>
      </c>
      <c r="AM5303">
        <v>0</v>
      </c>
    </row>
    <row r="5304" spans="1:39">
      <c r="A5304">
        <v>16</v>
      </c>
      <c r="B5304">
        <v>738</v>
      </c>
      <c r="C5304">
        <v>2020</v>
      </c>
      <c r="D5304">
        <v>6</v>
      </c>
      <c r="E5304">
        <v>99</v>
      </c>
      <c r="F5304">
        <v>171</v>
      </c>
      <c r="G5304">
        <v>99</v>
      </c>
      <c r="H5304">
        <v>99</v>
      </c>
      <c r="I5304">
        <v>99</v>
      </c>
      <c r="J5304">
        <v>121</v>
      </c>
      <c r="M5304">
        <v>99</v>
      </c>
      <c r="N5304">
        <v>99</v>
      </c>
      <c r="O5304">
        <v>99</v>
      </c>
      <c r="P5304">
        <v>99</v>
      </c>
      <c r="Q5304">
        <v>10</v>
      </c>
      <c r="R5304">
        <v>27</v>
      </c>
      <c r="S5304">
        <v>27</v>
      </c>
      <c r="T5304">
        <v>1.0444874274661506</v>
      </c>
      <c r="U5304">
        <v>0.95662470119806076</v>
      </c>
      <c r="V5304">
        <v>14.111111111111112</v>
      </c>
      <c r="W5304">
        <v>57.33333333333335</v>
      </c>
      <c r="X5304">
        <v>150.70021267204359</v>
      </c>
      <c r="Y5304">
        <v>139.09629629629632</v>
      </c>
      <c r="Z5304">
        <v>139.09629629629632</v>
      </c>
      <c r="AA5304">
        <v>8.8536688976518683</v>
      </c>
      <c r="AB5304">
        <v>4.11861177618903</v>
      </c>
      <c r="AC5304">
        <v>9.7032458169090425</v>
      </c>
      <c r="AD5304">
        <v>2</v>
      </c>
      <c r="AE5304">
        <v>0</v>
      </c>
      <c r="AF5304">
        <v>0</v>
      </c>
      <c r="AG5304">
        <v>0</v>
      </c>
      <c r="AH5304">
        <v>1</v>
      </c>
      <c r="AI5304">
        <v>0</v>
      </c>
      <c r="AJ5304">
        <v>2</v>
      </c>
      <c r="AK5304">
        <v>0</v>
      </c>
      <c r="AL5304">
        <v>2</v>
      </c>
      <c r="AM5304">
        <v>0</v>
      </c>
    </row>
    <row r="5305" spans="1:39">
      <c r="A5305">
        <v>16</v>
      </c>
      <c r="B5305">
        <v>739</v>
      </c>
      <c r="C5305">
        <v>2020</v>
      </c>
      <c r="D5305">
        <v>7</v>
      </c>
      <c r="E5305">
        <v>99</v>
      </c>
      <c r="F5305">
        <v>171</v>
      </c>
      <c r="G5305">
        <v>99</v>
      </c>
      <c r="H5305">
        <v>99</v>
      </c>
      <c r="I5305">
        <v>99</v>
      </c>
      <c r="J5305">
        <v>121</v>
      </c>
      <c r="M5305">
        <v>99</v>
      </c>
      <c r="N5305">
        <v>99</v>
      </c>
      <c r="O5305">
        <v>99</v>
      </c>
      <c r="P5305">
        <v>99</v>
      </c>
      <c r="Q5305">
        <v>21</v>
      </c>
      <c r="R5305">
        <v>36</v>
      </c>
      <c r="S5305">
        <v>36</v>
      </c>
      <c r="T5305">
        <v>1.3564431047475509</v>
      </c>
      <c r="U5305">
        <v>1.20779727955783</v>
      </c>
      <c r="V5305">
        <v>14.416666666666663</v>
      </c>
      <c r="W5305">
        <v>58.305555555555557</v>
      </c>
      <c r="X5305">
        <v>147.92644757433499</v>
      </c>
      <c r="Y5305">
        <v>136.5361111111111</v>
      </c>
      <c r="Z5305">
        <v>136.5361111111111</v>
      </c>
      <c r="AA5305">
        <v>27.926571902220161</v>
      </c>
      <c r="AB5305">
        <v>5.0432542648816092</v>
      </c>
      <c r="AC5305">
        <v>-38.851927976058469</v>
      </c>
      <c r="AD5305">
        <v>2</v>
      </c>
      <c r="AE5305">
        <v>0</v>
      </c>
      <c r="AF5305">
        <v>0</v>
      </c>
      <c r="AG5305">
        <v>0</v>
      </c>
      <c r="AH5305">
        <v>2</v>
      </c>
      <c r="AI5305">
        <v>0</v>
      </c>
      <c r="AJ5305">
        <v>0</v>
      </c>
      <c r="AK5305">
        <v>0</v>
      </c>
      <c r="AL5305">
        <v>0</v>
      </c>
      <c r="AM5305">
        <v>0</v>
      </c>
    </row>
    <row r="5306" spans="1:39">
      <c r="A5306">
        <v>16</v>
      </c>
      <c r="B5306">
        <v>740</v>
      </c>
      <c r="C5306">
        <v>2020</v>
      </c>
      <c r="D5306">
        <v>8</v>
      </c>
      <c r="E5306">
        <v>99</v>
      </c>
      <c r="F5306">
        <v>171</v>
      </c>
      <c r="G5306">
        <v>99</v>
      </c>
      <c r="H5306">
        <v>99</v>
      </c>
      <c r="I5306">
        <v>99</v>
      </c>
      <c r="J5306">
        <v>121</v>
      </c>
      <c r="M5306">
        <v>99</v>
      </c>
      <c r="N5306">
        <v>99</v>
      </c>
      <c r="O5306">
        <v>99</v>
      </c>
      <c r="P5306">
        <v>99</v>
      </c>
      <c r="Q5306">
        <v>15</v>
      </c>
      <c r="R5306">
        <v>28</v>
      </c>
      <c r="S5306">
        <v>28</v>
      </c>
      <c r="T5306">
        <v>1.1661807580174921</v>
      </c>
      <c r="U5306">
        <v>1.0033356925832138</v>
      </c>
      <c r="V5306">
        <v>15.071428571428577</v>
      </c>
      <c r="W5306">
        <v>59.285714285714306</v>
      </c>
      <c r="X5306">
        <v>143.15237579322095</v>
      </c>
      <c r="Y5306">
        <v>132.12964285714287</v>
      </c>
      <c r="Z5306">
        <v>132.12964285714287</v>
      </c>
      <c r="AA5306">
        <v>17.207169702137413</v>
      </c>
      <c r="AB5306">
        <v>4.0342917846980004</v>
      </c>
      <c r="AC5306">
        <v>-49.068527388694179</v>
      </c>
      <c r="AD5306">
        <v>2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1</v>
      </c>
      <c r="AM5306">
        <v>1</v>
      </c>
    </row>
    <row r="5307" spans="1:39">
      <c r="A5307">
        <v>16</v>
      </c>
      <c r="B5307">
        <v>741</v>
      </c>
      <c r="C5307">
        <v>2020</v>
      </c>
      <c r="D5307">
        <v>9</v>
      </c>
      <c r="E5307">
        <v>99</v>
      </c>
      <c r="F5307">
        <v>171</v>
      </c>
      <c r="G5307">
        <v>99</v>
      </c>
      <c r="H5307">
        <v>99</v>
      </c>
      <c r="I5307">
        <v>99</v>
      </c>
      <c r="J5307">
        <v>121</v>
      </c>
      <c r="M5307">
        <v>99</v>
      </c>
      <c r="N5307">
        <v>99</v>
      </c>
      <c r="O5307">
        <v>99</v>
      </c>
      <c r="P5307">
        <v>99</v>
      </c>
      <c r="Q5307">
        <v>7</v>
      </c>
      <c r="R5307">
        <v>22</v>
      </c>
      <c r="S5307">
        <v>22</v>
      </c>
      <c r="T5307">
        <v>0.77793493635077771</v>
      </c>
      <c r="U5307">
        <v>0.68665818353242802</v>
      </c>
      <c r="V5307">
        <v>13.59090909090909</v>
      </c>
      <c r="W5307">
        <v>56.681818181818173</v>
      </c>
      <c r="X5307">
        <v>146.43996848222196</v>
      </c>
      <c r="Y5307">
        <v>135.1640909090909</v>
      </c>
      <c r="Z5307">
        <v>135.1640909090909</v>
      </c>
      <c r="AA5307">
        <v>7.7756091015963262</v>
      </c>
      <c r="AB5307">
        <v>2.2439081903996234</v>
      </c>
      <c r="AC5307">
        <v>-35.524596318939786</v>
      </c>
      <c r="AD5307">
        <v>2</v>
      </c>
      <c r="AE5307">
        <v>0</v>
      </c>
      <c r="AF5307">
        <v>0</v>
      </c>
      <c r="AG5307">
        <v>1</v>
      </c>
      <c r="AH5307">
        <v>0</v>
      </c>
      <c r="AI5307">
        <v>1</v>
      </c>
      <c r="AJ5307">
        <v>1</v>
      </c>
      <c r="AK5307">
        <v>0</v>
      </c>
      <c r="AL5307">
        <v>2</v>
      </c>
      <c r="AM5307">
        <v>1</v>
      </c>
    </row>
    <row r="5308" spans="1:39">
      <c r="A5308">
        <v>16</v>
      </c>
      <c r="B5308">
        <v>742</v>
      </c>
      <c r="C5308">
        <v>2020</v>
      </c>
      <c r="D5308">
        <v>10</v>
      </c>
      <c r="E5308">
        <v>99</v>
      </c>
      <c r="F5308">
        <v>171</v>
      </c>
      <c r="G5308">
        <v>99</v>
      </c>
      <c r="H5308">
        <v>99</v>
      </c>
      <c r="I5308">
        <v>99</v>
      </c>
      <c r="J5308">
        <v>121</v>
      </c>
      <c r="M5308">
        <v>99</v>
      </c>
      <c r="N5308">
        <v>99</v>
      </c>
      <c r="O5308">
        <v>99</v>
      </c>
      <c r="P5308">
        <v>99</v>
      </c>
      <c r="Q5308">
        <v>29</v>
      </c>
      <c r="R5308">
        <v>84</v>
      </c>
      <c r="S5308">
        <v>84</v>
      </c>
      <c r="T5308">
        <v>2.7450980392156872</v>
      </c>
      <c r="U5308">
        <v>2.6710029171313536</v>
      </c>
      <c r="V5308">
        <v>15.321428571428577</v>
      </c>
      <c r="W5308">
        <v>59.559523809523824</v>
      </c>
      <c r="X5308">
        <v>159.54496208017329</v>
      </c>
      <c r="Y5308">
        <v>147.26</v>
      </c>
      <c r="Z5308">
        <v>147.26</v>
      </c>
      <c r="AA5308">
        <v>23.960119444809276</v>
      </c>
      <c r="AB5308">
        <v>3.3500219987770357</v>
      </c>
      <c r="AC5308">
        <v>-32.982065451686424</v>
      </c>
      <c r="AD5308">
        <v>1</v>
      </c>
      <c r="AE5308">
        <v>0</v>
      </c>
      <c r="AF5308">
        <v>0</v>
      </c>
      <c r="AG5308">
        <v>0</v>
      </c>
      <c r="AH5308">
        <v>2</v>
      </c>
      <c r="AI5308">
        <v>0</v>
      </c>
      <c r="AJ5308">
        <v>0</v>
      </c>
      <c r="AK5308">
        <v>0</v>
      </c>
      <c r="AL5308">
        <v>1</v>
      </c>
      <c r="AM5308">
        <v>0</v>
      </c>
    </row>
    <row r="5309" spans="1:39">
      <c r="A5309">
        <v>16</v>
      </c>
      <c r="B5309">
        <v>743</v>
      </c>
      <c r="C5309">
        <v>2020</v>
      </c>
      <c r="D5309">
        <v>11</v>
      </c>
      <c r="E5309">
        <v>99</v>
      </c>
      <c r="F5309">
        <v>171</v>
      </c>
      <c r="G5309">
        <v>99</v>
      </c>
      <c r="H5309">
        <v>99</v>
      </c>
      <c r="I5309">
        <v>99</v>
      </c>
      <c r="J5309">
        <v>121</v>
      </c>
      <c r="M5309">
        <v>99</v>
      </c>
      <c r="N5309">
        <v>99</v>
      </c>
      <c r="O5309">
        <v>99</v>
      </c>
      <c r="P5309">
        <v>99</v>
      </c>
      <c r="Q5309">
        <v>20</v>
      </c>
      <c r="R5309">
        <v>39</v>
      </c>
      <c r="S5309">
        <v>39</v>
      </c>
      <c r="T5309">
        <v>1.2807881773399017</v>
      </c>
      <c r="U5309">
        <v>1.1415038420775236</v>
      </c>
      <c r="V5309">
        <v>14.538461538461542</v>
      </c>
      <c r="W5309">
        <v>58</v>
      </c>
      <c r="X5309">
        <v>146.57165874934023</v>
      </c>
      <c r="Y5309">
        <v>135.28564102564101</v>
      </c>
      <c r="Z5309">
        <v>135.28564102564101</v>
      </c>
      <c r="AA5309">
        <v>14.607306003902838</v>
      </c>
      <c r="AB5309">
        <v>4.3618391792500804</v>
      </c>
      <c r="AC5309">
        <v>-21.856238411258129</v>
      </c>
      <c r="AD5309">
        <v>2</v>
      </c>
      <c r="AE5309">
        <v>0</v>
      </c>
      <c r="AF5309">
        <v>0</v>
      </c>
      <c r="AG5309">
        <v>1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</row>
    <row r="5310" spans="1:39">
      <c r="A5310">
        <v>16</v>
      </c>
      <c r="B5310">
        <v>744</v>
      </c>
      <c r="C5310">
        <v>2020</v>
      </c>
      <c r="D5310">
        <v>12</v>
      </c>
      <c r="E5310">
        <v>99</v>
      </c>
      <c r="F5310">
        <v>171</v>
      </c>
      <c r="G5310">
        <v>99</v>
      </c>
      <c r="H5310">
        <v>99</v>
      </c>
      <c r="I5310">
        <v>99</v>
      </c>
      <c r="J5310">
        <v>121</v>
      </c>
      <c r="M5310">
        <v>99</v>
      </c>
      <c r="N5310">
        <v>99</v>
      </c>
      <c r="O5310">
        <v>99</v>
      </c>
      <c r="P5310">
        <v>99</v>
      </c>
      <c r="Q5310">
        <v>15</v>
      </c>
      <c r="R5310">
        <v>26</v>
      </c>
      <c r="S5310">
        <v>26</v>
      </c>
      <c r="T5310">
        <v>0.95518001469507685</v>
      </c>
      <c r="U5310">
        <v>0.84012330935608814</v>
      </c>
      <c r="V5310">
        <v>14.230769230769228</v>
      </c>
      <c r="W5310">
        <v>57.153846153846175</v>
      </c>
      <c r="X5310">
        <v>146.16301358446535</v>
      </c>
      <c r="Y5310">
        <v>134.90846153846147</v>
      </c>
      <c r="Z5310">
        <v>134.90846153846147</v>
      </c>
      <c r="AA5310">
        <v>9.2275914401856252</v>
      </c>
      <c r="AB5310">
        <v>3.7590128378063903</v>
      </c>
      <c r="AC5310">
        <v>-44.226061949746871</v>
      </c>
      <c r="AD5310">
        <v>2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1</v>
      </c>
      <c r="AK5310">
        <v>0</v>
      </c>
      <c r="AL5310">
        <v>1</v>
      </c>
      <c r="AM5310">
        <v>2</v>
      </c>
    </row>
    <row r="5311" spans="1:39">
      <c r="A5311">
        <v>16</v>
      </c>
      <c r="B5311">
        <v>745</v>
      </c>
      <c r="C5311">
        <v>2020</v>
      </c>
      <c r="D5311">
        <v>1</v>
      </c>
      <c r="E5311">
        <v>99</v>
      </c>
      <c r="F5311">
        <v>171</v>
      </c>
      <c r="G5311">
        <v>99</v>
      </c>
      <c r="H5311">
        <v>99</v>
      </c>
      <c r="I5311">
        <v>99</v>
      </c>
      <c r="J5311">
        <v>134</v>
      </c>
      <c r="M5311">
        <v>99</v>
      </c>
      <c r="N5311">
        <v>99</v>
      </c>
      <c r="O5311">
        <v>99</v>
      </c>
      <c r="P5311">
        <v>99</v>
      </c>
      <c r="Q5311">
        <v>12</v>
      </c>
      <c r="R5311">
        <v>261</v>
      </c>
      <c r="S5311">
        <v>261</v>
      </c>
      <c r="T5311">
        <v>7.8971255673222371</v>
      </c>
      <c r="U5311">
        <v>7.9244541908942558</v>
      </c>
      <c r="V5311">
        <v>15.988505747126437</v>
      </c>
      <c r="W5311">
        <v>60.957854406130259</v>
      </c>
      <c r="X5311">
        <v>164.59612375105331</v>
      </c>
      <c r="Y5311">
        <v>151.92222222222219</v>
      </c>
      <c r="Z5311">
        <v>151.92222222222219</v>
      </c>
      <c r="AA5311">
        <v>26.174986678674703</v>
      </c>
      <c r="AB5311">
        <v>3.5072647093218898</v>
      </c>
      <c r="AC5311">
        <v>-27.583151232901521</v>
      </c>
      <c r="AD5311">
        <v>21</v>
      </c>
      <c r="AE5311">
        <v>0</v>
      </c>
      <c r="AF5311">
        <v>0</v>
      </c>
      <c r="AG5311">
        <v>1</v>
      </c>
      <c r="AH5311">
        <v>42</v>
      </c>
      <c r="AI5311">
        <v>13</v>
      </c>
      <c r="AJ5311">
        <v>0</v>
      </c>
      <c r="AK5311">
        <v>4</v>
      </c>
      <c r="AL5311">
        <v>1</v>
      </c>
      <c r="AM5311">
        <v>0</v>
      </c>
    </row>
    <row r="5312" spans="1:39">
      <c r="A5312">
        <v>16</v>
      </c>
      <c r="B5312">
        <v>746</v>
      </c>
      <c r="C5312">
        <v>2020</v>
      </c>
      <c r="D5312">
        <v>2</v>
      </c>
      <c r="E5312">
        <v>99</v>
      </c>
      <c r="F5312">
        <v>171</v>
      </c>
      <c r="G5312">
        <v>99</v>
      </c>
      <c r="H5312">
        <v>99</v>
      </c>
      <c r="I5312">
        <v>99</v>
      </c>
      <c r="J5312">
        <v>134</v>
      </c>
      <c r="M5312">
        <v>99</v>
      </c>
      <c r="N5312">
        <v>99</v>
      </c>
      <c r="O5312">
        <v>99</v>
      </c>
      <c r="P5312">
        <v>99</v>
      </c>
      <c r="Q5312">
        <v>8</v>
      </c>
      <c r="R5312">
        <v>146</v>
      </c>
      <c r="S5312">
        <v>146</v>
      </c>
      <c r="T5312">
        <v>6.5091395452518954</v>
      </c>
      <c r="U5312">
        <v>6.2161083728963185</v>
      </c>
      <c r="V5312">
        <v>15.972602739726028</v>
      </c>
      <c r="W5312">
        <v>60.897260273972606</v>
      </c>
      <c r="X5312">
        <v>156.68828566764125</v>
      </c>
      <c r="Y5312">
        <v>144.62328767123284</v>
      </c>
      <c r="Z5312">
        <v>144.62328767123284</v>
      </c>
      <c r="AA5312">
        <v>25.458636990428353</v>
      </c>
      <c r="AB5312">
        <v>2.9948116140234999</v>
      </c>
      <c r="AC5312">
        <v>-28.437522559420199</v>
      </c>
      <c r="AD5312">
        <v>8</v>
      </c>
      <c r="AE5312">
        <v>0</v>
      </c>
      <c r="AF5312">
        <v>0</v>
      </c>
      <c r="AG5312">
        <v>0</v>
      </c>
      <c r="AH5312">
        <v>31</v>
      </c>
      <c r="AI5312">
        <v>9</v>
      </c>
      <c r="AJ5312">
        <v>0</v>
      </c>
      <c r="AK5312">
        <v>4</v>
      </c>
      <c r="AL5312">
        <v>2</v>
      </c>
      <c r="AM5312">
        <v>0</v>
      </c>
    </row>
    <row r="5313" spans="1:39">
      <c r="A5313">
        <v>16</v>
      </c>
      <c r="B5313">
        <v>747</v>
      </c>
      <c r="C5313">
        <v>2020</v>
      </c>
      <c r="D5313">
        <v>3</v>
      </c>
      <c r="E5313">
        <v>99</v>
      </c>
      <c r="F5313">
        <v>171</v>
      </c>
      <c r="G5313">
        <v>99</v>
      </c>
      <c r="H5313">
        <v>99</v>
      </c>
      <c r="I5313">
        <v>99</v>
      </c>
      <c r="J5313">
        <v>134</v>
      </c>
      <c r="M5313">
        <v>99</v>
      </c>
      <c r="N5313">
        <v>99</v>
      </c>
      <c r="O5313">
        <v>99</v>
      </c>
      <c r="P5313">
        <v>99</v>
      </c>
      <c r="Q5313">
        <v>12</v>
      </c>
      <c r="R5313">
        <v>122</v>
      </c>
      <c r="S5313">
        <v>122</v>
      </c>
      <c r="T5313">
        <v>4.6299810246679316</v>
      </c>
      <c r="U5313">
        <v>4.4596272407550588</v>
      </c>
      <c r="V5313">
        <v>15.5</v>
      </c>
      <c r="W5313">
        <v>60.024590163934413</v>
      </c>
      <c r="X5313">
        <v>159.10022556524521</v>
      </c>
      <c r="Y5313">
        <v>146.84950819672133</v>
      </c>
      <c r="Z5313">
        <v>146.84950819672133</v>
      </c>
      <c r="AA5313">
        <v>30.572197078135424</v>
      </c>
      <c r="AB5313">
        <v>4.2241753773866391</v>
      </c>
      <c r="AC5313">
        <v>-51.481697820689881</v>
      </c>
      <c r="AD5313">
        <v>4</v>
      </c>
      <c r="AE5313">
        <v>0</v>
      </c>
      <c r="AF5313">
        <v>0</v>
      </c>
      <c r="AG5313">
        <v>0</v>
      </c>
      <c r="AH5313">
        <v>20</v>
      </c>
      <c r="AI5313">
        <v>7</v>
      </c>
      <c r="AJ5313">
        <v>0</v>
      </c>
      <c r="AK5313">
        <v>1</v>
      </c>
      <c r="AL5313">
        <v>2</v>
      </c>
      <c r="AM5313">
        <v>0</v>
      </c>
    </row>
    <row r="5314" spans="1:39">
      <c r="A5314">
        <v>16</v>
      </c>
      <c r="B5314">
        <v>748</v>
      </c>
      <c r="C5314">
        <v>2020</v>
      </c>
      <c r="D5314">
        <v>4</v>
      </c>
      <c r="E5314">
        <v>99</v>
      </c>
      <c r="F5314">
        <v>171</v>
      </c>
      <c r="G5314">
        <v>99</v>
      </c>
      <c r="H5314">
        <v>99</v>
      </c>
      <c r="I5314">
        <v>99</v>
      </c>
      <c r="J5314">
        <v>134</v>
      </c>
      <c r="M5314">
        <v>99</v>
      </c>
      <c r="N5314">
        <v>99</v>
      </c>
      <c r="O5314">
        <v>99</v>
      </c>
      <c r="P5314">
        <v>99</v>
      </c>
      <c r="Q5314">
        <v>11</v>
      </c>
      <c r="R5314">
        <v>134</v>
      </c>
      <c r="S5314">
        <v>134</v>
      </c>
      <c r="T5314">
        <v>5.1400076716532412</v>
      </c>
      <c r="U5314">
        <v>4.9081379344292655</v>
      </c>
      <c r="V5314">
        <v>15.76865671641791</v>
      </c>
      <c r="W5314">
        <v>60.552238805970163</v>
      </c>
      <c r="X5314">
        <v>157.36566355654003</v>
      </c>
      <c r="Y5314">
        <v>145.24850746268652</v>
      </c>
      <c r="Z5314">
        <v>145.24850746268652</v>
      </c>
      <c r="AA5314">
        <v>23.174446152793983</v>
      </c>
      <c r="AB5314">
        <v>3.3625842145124394</v>
      </c>
      <c r="AC5314">
        <v>-27.020263209910059</v>
      </c>
      <c r="AD5314">
        <v>6</v>
      </c>
      <c r="AE5314">
        <v>0</v>
      </c>
      <c r="AF5314">
        <v>0</v>
      </c>
      <c r="AG5314">
        <v>2</v>
      </c>
      <c r="AH5314">
        <v>26</v>
      </c>
      <c r="AI5314">
        <v>7</v>
      </c>
      <c r="AJ5314">
        <v>0</v>
      </c>
      <c r="AK5314">
        <v>2</v>
      </c>
      <c r="AL5314">
        <v>1</v>
      </c>
      <c r="AM5314">
        <v>0</v>
      </c>
    </row>
    <row r="5315" spans="1:39">
      <c r="A5315">
        <v>16</v>
      </c>
      <c r="B5315">
        <v>749</v>
      </c>
      <c r="C5315">
        <v>2020</v>
      </c>
      <c r="D5315">
        <v>5</v>
      </c>
      <c r="E5315">
        <v>99</v>
      </c>
      <c r="F5315">
        <v>171</v>
      </c>
      <c r="G5315">
        <v>99</v>
      </c>
      <c r="H5315">
        <v>99</v>
      </c>
      <c r="I5315">
        <v>99</v>
      </c>
      <c r="J5315">
        <v>134</v>
      </c>
      <c r="M5315">
        <v>99</v>
      </c>
      <c r="N5315">
        <v>99</v>
      </c>
      <c r="O5315">
        <v>99</v>
      </c>
      <c r="P5315">
        <v>99</v>
      </c>
      <c r="Q5315">
        <v>9</v>
      </c>
      <c r="R5315">
        <v>46</v>
      </c>
      <c r="S5315">
        <v>46</v>
      </c>
      <c r="T5315">
        <v>2.1606387975575392</v>
      </c>
      <c r="U5315">
        <v>2.048069304732147</v>
      </c>
      <c r="V5315">
        <v>14.717391304347824</v>
      </c>
      <c r="W5315">
        <v>58.173913043478258</v>
      </c>
      <c r="X5315">
        <v>156.62584200857324</v>
      </c>
      <c r="Y5315">
        <v>144.56565217391309</v>
      </c>
      <c r="Z5315">
        <v>144.56565217391309</v>
      </c>
      <c r="AA5315">
        <v>34.033190810568748</v>
      </c>
      <c r="AB5315">
        <v>4.4881697045440188</v>
      </c>
      <c r="AC5315">
        <v>-50.183314109400577</v>
      </c>
      <c r="AD5315">
        <v>5</v>
      </c>
      <c r="AE5315">
        <v>0</v>
      </c>
      <c r="AF5315">
        <v>0</v>
      </c>
      <c r="AG5315">
        <v>1</v>
      </c>
      <c r="AH5315">
        <v>11</v>
      </c>
      <c r="AI5315">
        <v>6</v>
      </c>
      <c r="AJ5315">
        <v>0</v>
      </c>
      <c r="AK5315">
        <v>0</v>
      </c>
      <c r="AL5315">
        <v>0</v>
      </c>
      <c r="AM5315">
        <v>0</v>
      </c>
    </row>
    <row r="5316" spans="1:39">
      <c r="A5316">
        <v>16</v>
      </c>
      <c r="B5316">
        <v>750</v>
      </c>
      <c r="C5316">
        <v>2020</v>
      </c>
      <c r="D5316">
        <v>6</v>
      </c>
      <c r="E5316">
        <v>99</v>
      </c>
      <c r="F5316">
        <v>171</v>
      </c>
      <c r="G5316">
        <v>99</v>
      </c>
      <c r="H5316">
        <v>99</v>
      </c>
      <c r="I5316">
        <v>99</v>
      </c>
      <c r="J5316">
        <v>134</v>
      </c>
      <c r="M5316">
        <v>99</v>
      </c>
      <c r="N5316">
        <v>99</v>
      </c>
      <c r="O5316">
        <v>99</v>
      </c>
      <c r="P5316">
        <v>99</v>
      </c>
      <c r="Q5316">
        <v>13</v>
      </c>
      <c r="R5316">
        <v>32</v>
      </c>
      <c r="S5316">
        <v>32</v>
      </c>
      <c r="T5316">
        <v>1.2379110251450676</v>
      </c>
      <c r="U5316">
        <v>1.3602787548748556</v>
      </c>
      <c r="V5316">
        <v>15.125</v>
      </c>
      <c r="W5316">
        <v>58.90625</v>
      </c>
      <c r="X5316">
        <v>180.80647345612127</v>
      </c>
      <c r="Y5316">
        <v>166.88437500000003</v>
      </c>
      <c r="Z5316">
        <v>166.88437500000003</v>
      </c>
      <c r="AA5316">
        <v>32.925394543715711</v>
      </c>
      <c r="AB5316">
        <v>4.8757010713845039</v>
      </c>
      <c r="AC5316">
        <v>-71.234874304824601</v>
      </c>
      <c r="AD5316">
        <v>2</v>
      </c>
      <c r="AE5316">
        <v>0</v>
      </c>
      <c r="AF5316">
        <v>0</v>
      </c>
      <c r="AG5316">
        <v>0</v>
      </c>
      <c r="AH5316">
        <v>8</v>
      </c>
      <c r="AI5316">
        <v>1</v>
      </c>
      <c r="AJ5316">
        <v>0</v>
      </c>
      <c r="AK5316">
        <v>2</v>
      </c>
      <c r="AL5316">
        <v>2</v>
      </c>
      <c r="AM5316">
        <v>0</v>
      </c>
    </row>
    <row r="5317" spans="1:39">
      <c r="A5317">
        <v>16</v>
      </c>
      <c r="B5317">
        <v>751</v>
      </c>
      <c r="C5317">
        <v>2020</v>
      </c>
      <c r="D5317">
        <v>7</v>
      </c>
      <c r="E5317">
        <v>99</v>
      </c>
      <c r="F5317">
        <v>171</v>
      </c>
      <c r="G5317">
        <v>99</v>
      </c>
      <c r="H5317">
        <v>99</v>
      </c>
      <c r="I5317">
        <v>99</v>
      </c>
      <c r="J5317">
        <v>134</v>
      </c>
      <c r="M5317">
        <v>99</v>
      </c>
      <c r="N5317">
        <v>99</v>
      </c>
      <c r="O5317">
        <v>99</v>
      </c>
      <c r="P5317">
        <v>99</v>
      </c>
      <c r="Q5317">
        <v>16</v>
      </c>
      <c r="R5317">
        <v>67</v>
      </c>
      <c r="S5317">
        <v>67</v>
      </c>
      <c r="T5317">
        <v>2.5244913338357202</v>
      </c>
      <c r="U5317">
        <v>2.6442757257220721</v>
      </c>
      <c r="V5317">
        <v>14.35820895522388</v>
      </c>
      <c r="W5317">
        <v>57.835820895522389</v>
      </c>
      <c r="X5317">
        <v>174.01481217962188</v>
      </c>
      <c r="Y5317">
        <v>160.61567164179101</v>
      </c>
      <c r="Z5317">
        <v>160.61567164179101</v>
      </c>
      <c r="AA5317">
        <v>36.978423689751075</v>
      </c>
      <c r="AB5317">
        <v>6.1025979662821275</v>
      </c>
      <c r="AC5317">
        <v>-69.20893483173765</v>
      </c>
      <c r="AD5317">
        <v>3</v>
      </c>
      <c r="AE5317">
        <v>0</v>
      </c>
      <c r="AF5317">
        <v>0</v>
      </c>
      <c r="AG5317">
        <v>0</v>
      </c>
      <c r="AH5317">
        <v>6</v>
      </c>
      <c r="AI5317">
        <v>2</v>
      </c>
      <c r="AJ5317">
        <v>0</v>
      </c>
      <c r="AK5317">
        <v>0</v>
      </c>
      <c r="AL5317">
        <v>2</v>
      </c>
      <c r="AM5317">
        <v>0</v>
      </c>
    </row>
    <row r="5318" spans="1:39">
      <c r="A5318">
        <v>16</v>
      </c>
      <c r="B5318">
        <v>752</v>
      </c>
      <c r="C5318">
        <v>2020</v>
      </c>
      <c r="D5318">
        <v>8</v>
      </c>
      <c r="E5318">
        <v>99</v>
      </c>
      <c r="F5318">
        <v>171</v>
      </c>
      <c r="G5318">
        <v>99</v>
      </c>
      <c r="H5318">
        <v>99</v>
      </c>
      <c r="I5318">
        <v>99</v>
      </c>
      <c r="J5318">
        <v>134</v>
      </c>
      <c r="M5318">
        <v>99</v>
      </c>
      <c r="N5318">
        <v>99</v>
      </c>
      <c r="O5318">
        <v>99</v>
      </c>
      <c r="P5318">
        <v>99</v>
      </c>
      <c r="Q5318">
        <v>8</v>
      </c>
      <c r="R5318">
        <v>39</v>
      </c>
      <c r="S5318">
        <v>39</v>
      </c>
      <c r="T5318">
        <v>1.624323198667222</v>
      </c>
      <c r="U5318">
        <v>1.5785187884719412</v>
      </c>
      <c r="V5318">
        <v>16</v>
      </c>
      <c r="W5318">
        <v>60.179487179487211</v>
      </c>
      <c r="X5318">
        <v>161.69458565991604</v>
      </c>
      <c r="Y5318">
        <v>149.24410256410263</v>
      </c>
      <c r="Z5318">
        <v>149.24410256410263</v>
      </c>
      <c r="AA5318">
        <v>27.542097635135157</v>
      </c>
      <c r="AB5318">
        <v>3.4926427792100818</v>
      </c>
      <c r="AC5318">
        <v>-35.194609240938121</v>
      </c>
      <c r="AD5318">
        <v>2</v>
      </c>
      <c r="AE5318">
        <v>0</v>
      </c>
      <c r="AF5318">
        <v>0</v>
      </c>
      <c r="AG5318">
        <v>0</v>
      </c>
      <c r="AH5318">
        <v>5</v>
      </c>
      <c r="AI5318">
        <v>0</v>
      </c>
      <c r="AJ5318">
        <v>0</v>
      </c>
      <c r="AK5318">
        <v>0</v>
      </c>
      <c r="AL5318">
        <v>1</v>
      </c>
      <c r="AM5318">
        <v>0</v>
      </c>
    </row>
    <row r="5319" spans="1:39">
      <c r="A5319">
        <v>16</v>
      </c>
      <c r="B5319">
        <v>753</v>
      </c>
      <c r="C5319">
        <v>2020</v>
      </c>
      <c r="D5319">
        <v>9</v>
      </c>
      <c r="E5319">
        <v>99</v>
      </c>
      <c r="F5319">
        <v>171</v>
      </c>
      <c r="G5319">
        <v>99</v>
      </c>
      <c r="H5319">
        <v>99</v>
      </c>
      <c r="I5319">
        <v>99</v>
      </c>
      <c r="J5319">
        <v>134</v>
      </c>
      <c r="M5319">
        <v>99</v>
      </c>
      <c r="N5319">
        <v>99</v>
      </c>
      <c r="O5319">
        <v>99</v>
      </c>
      <c r="P5319">
        <v>99</v>
      </c>
      <c r="Q5319">
        <v>15</v>
      </c>
      <c r="R5319">
        <v>106</v>
      </c>
      <c r="S5319">
        <v>106</v>
      </c>
      <c r="T5319">
        <v>3.7482319660537486</v>
      </c>
      <c r="U5319">
        <v>3.6542534343473663</v>
      </c>
      <c r="V5319">
        <v>15.216981132075473</v>
      </c>
      <c r="W5319">
        <v>59.5</v>
      </c>
      <c r="X5319">
        <v>161.74635622150899</v>
      </c>
      <c r="Y5319">
        <v>149.29188679245283</v>
      </c>
      <c r="Z5319">
        <v>149.29188679245283</v>
      </c>
      <c r="AA5319">
        <v>25.020047023212641</v>
      </c>
      <c r="AB5319">
        <v>4.0100110572472589</v>
      </c>
      <c r="AC5319">
        <v>-13.302052475311259</v>
      </c>
      <c r="AD5319">
        <v>3</v>
      </c>
      <c r="AE5319">
        <v>0</v>
      </c>
      <c r="AF5319">
        <v>0</v>
      </c>
      <c r="AG5319">
        <v>0</v>
      </c>
      <c r="AH5319">
        <v>21</v>
      </c>
      <c r="AI5319">
        <v>6</v>
      </c>
      <c r="AJ5319">
        <v>3</v>
      </c>
      <c r="AK5319">
        <v>0</v>
      </c>
      <c r="AL5319">
        <v>3</v>
      </c>
      <c r="AM5319">
        <v>0</v>
      </c>
    </row>
    <row r="5320" spans="1:39">
      <c r="A5320">
        <v>16</v>
      </c>
      <c r="B5320">
        <v>754</v>
      </c>
      <c r="C5320">
        <v>2020</v>
      </c>
      <c r="D5320">
        <v>10</v>
      </c>
      <c r="E5320">
        <v>99</v>
      </c>
      <c r="F5320">
        <v>171</v>
      </c>
      <c r="G5320">
        <v>99</v>
      </c>
      <c r="H5320">
        <v>99</v>
      </c>
      <c r="I5320">
        <v>99</v>
      </c>
      <c r="J5320">
        <v>134</v>
      </c>
      <c r="M5320">
        <v>99</v>
      </c>
      <c r="N5320">
        <v>99</v>
      </c>
      <c r="O5320">
        <v>99</v>
      </c>
      <c r="P5320">
        <v>99</v>
      </c>
      <c r="Q5320">
        <v>17</v>
      </c>
      <c r="R5320">
        <v>104</v>
      </c>
      <c r="S5320">
        <v>104</v>
      </c>
      <c r="T5320">
        <v>3.3986928104575158</v>
      </c>
      <c r="U5320">
        <v>3.5194772937307501</v>
      </c>
      <c r="V5320">
        <v>15.326923076923077</v>
      </c>
      <c r="W5320">
        <v>59.730769230769241</v>
      </c>
      <c r="X5320">
        <v>169.79810817568122</v>
      </c>
      <c r="Y5320">
        <v>156.72365384615381</v>
      </c>
      <c r="Z5320">
        <v>156.72365384615381</v>
      </c>
      <c r="AA5320">
        <v>33.920537914641478</v>
      </c>
      <c r="AB5320">
        <v>4.784250542607225</v>
      </c>
      <c r="AC5320">
        <v>-40.970806976611129</v>
      </c>
      <c r="AD5320">
        <v>1</v>
      </c>
      <c r="AE5320">
        <v>0</v>
      </c>
      <c r="AF5320">
        <v>0</v>
      </c>
      <c r="AG5320">
        <v>0</v>
      </c>
      <c r="AH5320">
        <v>9</v>
      </c>
      <c r="AI5320">
        <v>1</v>
      </c>
      <c r="AJ5320">
        <v>3</v>
      </c>
      <c r="AK5320">
        <v>1</v>
      </c>
      <c r="AL5320">
        <v>1</v>
      </c>
      <c r="AM5320">
        <v>0</v>
      </c>
    </row>
    <row r="5321" spans="1:39">
      <c r="A5321">
        <v>16</v>
      </c>
      <c r="B5321">
        <v>755</v>
      </c>
      <c r="C5321">
        <v>2020</v>
      </c>
      <c r="D5321">
        <v>11</v>
      </c>
      <c r="E5321">
        <v>99</v>
      </c>
      <c r="F5321">
        <v>171</v>
      </c>
      <c r="G5321">
        <v>99</v>
      </c>
      <c r="H5321">
        <v>99</v>
      </c>
      <c r="I5321">
        <v>99</v>
      </c>
      <c r="J5321">
        <v>134</v>
      </c>
      <c r="M5321">
        <v>99</v>
      </c>
      <c r="N5321">
        <v>99</v>
      </c>
      <c r="O5321">
        <v>99</v>
      </c>
      <c r="P5321">
        <v>99</v>
      </c>
      <c r="Q5321">
        <v>16</v>
      </c>
      <c r="R5321">
        <v>74</v>
      </c>
      <c r="S5321">
        <v>74</v>
      </c>
      <c r="T5321">
        <v>2.4302134646962226</v>
      </c>
      <c r="U5321">
        <v>2.6876834246422043</v>
      </c>
      <c r="V5321">
        <v>13.554054054054056</v>
      </c>
      <c r="W5321">
        <v>56.47297297297299</v>
      </c>
      <c r="X5321">
        <v>181.87944716113736</v>
      </c>
      <c r="Y5321">
        <v>167.87472972972972</v>
      </c>
      <c r="Z5321">
        <v>167.87472972972972</v>
      </c>
      <c r="AA5321">
        <v>35.973249679373048</v>
      </c>
      <c r="AB5321">
        <v>6.6438815034361935</v>
      </c>
      <c r="AC5321">
        <v>-34.269222068740845</v>
      </c>
      <c r="AD5321">
        <v>4</v>
      </c>
      <c r="AE5321">
        <v>0</v>
      </c>
      <c r="AF5321">
        <v>0</v>
      </c>
      <c r="AG5321">
        <v>0</v>
      </c>
      <c r="AH5321">
        <v>4</v>
      </c>
      <c r="AI5321">
        <v>0</v>
      </c>
      <c r="AJ5321">
        <v>1</v>
      </c>
      <c r="AK5321">
        <v>0</v>
      </c>
      <c r="AL5321">
        <v>0</v>
      </c>
      <c r="AM5321">
        <v>0</v>
      </c>
    </row>
    <row r="5322" spans="1:39">
      <c r="A5322">
        <v>16</v>
      </c>
      <c r="B5322">
        <v>756</v>
      </c>
      <c r="C5322">
        <v>2020</v>
      </c>
      <c r="D5322">
        <v>12</v>
      </c>
      <c r="E5322">
        <v>99</v>
      </c>
      <c r="F5322">
        <v>171</v>
      </c>
      <c r="G5322">
        <v>99</v>
      </c>
      <c r="H5322">
        <v>99</v>
      </c>
      <c r="I5322">
        <v>99</v>
      </c>
      <c r="J5322">
        <v>134</v>
      </c>
      <c r="M5322">
        <v>99</v>
      </c>
      <c r="N5322">
        <v>99</v>
      </c>
      <c r="O5322">
        <v>99</v>
      </c>
      <c r="P5322">
        <v>99</v>
      </c>
      <c r="Q5322">
        <v>9</v>
      </c>
      <c r="R5322">
        <v>35</v>
      </c>
      <c r="S5322">
        <v>35</v>
      </c>
      <c r="T5322">
        <v>1.2858192505510655</v>
      </c>
      <c r="U5322">
        <v>1.3062530436213029</v>
      </c>
      <c r="V5322">
        <v>14.171428571428576</v>
      </c>
      <c r="W5322">
        <v>57.114285714285693</v>
      </c>
      <c r="X5322">
        <v>168.82123510292527</v>
      </c>
      <c r="Y5322">
        <v>155.822</v>
      </c>
      <c r="Z5322">
        <v>155.822</v>
      </c>
      <c r="AA5322">
        <v>29.410116315891798</v>
      </c>
      <c r="AB5322">
        <v>5.5124349225646556</v>
      </c>
      <c r="AC5322">
        <v>-48.493268630526678</v>
      </c>
      <c r="AD5322">
        <v>3</v>
      </c>
      <c r="AE5322">
        <v>0</v>
      </c>
      <c r="AF5322">
        <v>0</v>
      </c>
      <c r="AG5322">
        <v>0</v>
      </c>
      <c r="AH5322">
        <v>8</v>
      </c>
      <c r="AI5322">
        <v>5</v>
      </c>
      <c r="AJ5322">
        <v>0</v>
      </c>
      <c r="AK5322">
        <v>1</v>
      </c>
      <c r="AL5322">
        <v>0</v>
      </c>
      <c r="AM5322">
        <v>0</v>
      </c>
    </row>
    <row r="5323" spans="1:39">
      <c r="A5323">
        <v>16</v>
      </c>
      <c r="B5323">
        <v>757</v>
      </c>
      <c r="C5323">
        <v>2020</v>
      </c>
      <c r="D5323">
        <v>1</v>
      </c>
      <c r="E5323">
        <v>99</v>
      </c>
      <c r="F5323">
        <v>171</v>
      </c>
      <c r="G5323">
        <v>99</v>
      </c>
      <c r="H5323">
        <v>99</v>
      </c>
      <c r="I5323">
        <v>99</v>
      </c>
      <c r="J5323">
        <v>141</v>
      </c>
      <c r="M5323">
        <v>99</v>
      </c>
      <c r="N5323">
        <v>99</v>
      </c>
      <c r="O5323">
        <v>99</v>
      </c>
      <c r="P5323">
        <v>99</v>
      </c>
      <c r="Q5323">
        <v>3</v>
      </c>
      <c r="R5323">
        <v>3</v>
      </c>
      <c r="S5323">
        <v>3</v>
      </c>
      <c r="T5323">
        <v>9.077155824508322E-2</v>
      </c>
      <c r="U5323">
        <v>8.0919897555289763E-2</v>
      </c>
      <c r="V5323">
        <v>16</v>
      </c>
      <c r="W5323">
        <v>59.33333333333335</v>
      </c>
      <c r="X5323">
        <v>146.22607439508849</v>
      </c>
      <c r="Y5323">
        <v>134.9666666666667</v>
      </c>
      <c r="Z5323">
        <v>134.9666666666667</v>
      </c>
      <c r="AA5323">
        <v>10.550618728565368</v>
      </c>
      <c r="AB5323">
        <v>2.4944382578492541</v>
      </c>
      <c r="AC5323">
        <v>-27.188964650577049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</row>
    <row r="5324" spans="1:39">
      <c r="A5324">
        <v>16</v>
      </c>
      <c r="B5324">
        <v>758</v>
      </c>
      <c r="C5324">
        <v>2020</v>
      </c>
      <c r="D5324">
        <v>2</v>
      </c>
      <c r="E5324">
        <v>99</v>
      </c>
      <c r="F5324">
        <v>171</v>
      </c>
      <c r="G5324">
        <v>99</v>
      </c>
      <c r="H5324">
        <v>99</v>
      </c>
      <c r="I5324">
        <v>99</v>
      </c>
      <c r="J5324">
        <v>141</v>
      </c>
      <c r="M5324">
        <v>99</v>
      </c>
      <c r="N5324">
        <v>99</v>
      </c>
      <c r="O5324">
        <v>99</v>
      </c>
      <c r="P5324">
        <v>99</v>
      </c>
      <c r="Q5324">
        <v>5</v>
      </c>
      <c r="R5324">
        <v>22</v>
      </c>
      <c r="S5324">
        <v>22</v>
      </c>
      <c r="T5324">
        <v>0.98082924654480608</v>
      </c>
      <c r="U5324">
        <v>0.7982172030438589</v>
      </c>
      <c r="V5324">
        <v>16.045454545454547</v>
      </c>
      <c r="W5324">
        <v>60</v>
      </c>
      <c r="X5324">
        <v>133.52703634393771</v>
      </c>
      <c r="Y5324">
        <v>123.24545454545456</v>
      </c>
      <c r="Z5324">
        <v>123.24545454545456</v>
      </c>
      <c r="AA5324">
        <v>29.985507518750222</v>
      </c>
      <c r="AB5324">
        <v>2.1532216876958201</v>
      </c>
      <c r="AC5324">
        <v>-13.99566536176779</v>
      </c>
      <c r="AD5324">
        <v>1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</row>
    <row r="5325" spans="1:39">
      <c r="A5325">
        <v>16</v>
      </c>
      <c r="B5325">
        <v>759</v>
      </c>
      <c r="C5325">
        <v>2020</v>
      </c>
      <c r="D5325">
        <v>3</v>
      </c>
      <c r="E5325">
        <v>99</v>
      </c>
      <c r="F5325">
        <v>171</v>
      </c>
      <c r="G5325">
        <v>99</v>
      </c>
      <c r="H5325">
        <v>99</v>
      </c>
      <c r="I5325">
        <v>99</v>
      </c>
      <c r="J5325">
        <v>141</v>
      </c>
      <c r="M5325">
        <v>99</v>
      </c>
      <c r="N5325">
        <v>99</v>
      </c>
      <c r="O5325">
        <v>99</v>
      </c>
      <c r="P5325">
        <v>99</v>
      </c>
      <c r="Q5325">
        <v>2</v>
      </c>
      <c r="R5325">
        <v>8</v>
      </c>
      <c r="S5325">
        <v>8</v>
      </c>
      <c r="T5325">
        <v>0.30360531309297911</v>
      </c>
      <c r="U5325">
        <v>0.24486623512923639</v>
      </c>
      <c r="V5325">
        <v>16.625</v>
      </c>
      <c r="W5325">
        <v>62</v>
      </c>
      <c r="X5325">
        <v>133.22047670639219</v>
      </c>
      <c r="Y5325">
        <v>122.96250000000001</v>
      </c>
      <c r="Z5325">
        <v>122.96250000000001</v>
      </c>
      <c r="AA5325">
        <v>12.821070304385632</v>
      </c>
      <c r="AB5325">
        <v>1.58113883008419</v>
      </c>
      <c r="AC5325">
        <v>30.769204812103276</v>
      </c>
      <c r="AD5325">
        <v>0</v>
      </c>
      <c r="AE5325">
        <v>0</v>
      </c>
      <c r="AF5325">
        <v>0</v>
      </c>
      <c r="AG5325">
        <v>0</v>
      </c>
      <c r="AH5325">
        <v>1</v>
      </c>
      <c r="AI5325">
        <v>0</v>
      </c>
      <c r="AJ5325">
        <v>0</v>
      </c>
      <c r="AK5325">
        <v>0</v>
      </c>
      <c r="AL5325">
        <v>0</v>
      </c>
      <c r="AM5325">
        <v>0</v>
      </c>
    </row>
    <row r="5326" spans="1:39">
      <c r="A5326">
        <v>16</v>
      </c>
      <c r="B5326">
        <v>760</v>
      </c>
      <c r="C5326">
        <v>2020</v>
      </c>
      <c r="D5326">
        <v>4</v>
      </c>
      <c r="E5326">
        <v>99</v>
      </c>
      <c r="F5326">
        <v>171</v>
      </c>
      <c r="G5326">
        <v>99</v>
      </c>
      <c r="H5326">
        <v>99</v>
      </c>
      <c r="I5326">
        <v>99</v>
      </c>
      <c r="J5326">
        <v>141</v>
      </c>
      <c r="M5326">
        <v>99</v>
      </c>
      <c r="N5326">
        <v>99</v>
      </c>
      <c r="O5326">
        <v>99</v>
      </c>
      <c r="P5326">
        <v>99</v>
      </c>
      <c r="Q5326">
        <v>3</v>
      </c>
      <c r="R5326">
        <v>4</v>
      </c>
      <c r="S5326">
        <v>4</v>
      </c>
      <c r="T5326">
        <v>0.15343306482546995</v>
      </c>
      <c r="U5326">
        <v>0.15422960960869628</v>
      </c>
      <c r="V5326">
        <v>14.75</v>
      </c>
      <c r="W5326">
        <v>58.25</v>
      </c>
      <c r="X5326">
        <v>165.65547128927412</v>
      </c>
      <c r="Y5326">
        <v>152.9</v>
      </c>
      <c r="Z5326">
        <v>152.9</v>
      </c>
      <c r="AA5326">
        <v>52.173221100484078</v>
      </c>
      <c r="AB5326">
        <v>5.1173723726146809</v>
      </c>
      <c r="AC5326">
        <v>-95.50926655673338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</row>
    <row r="5327" spans="1:39">
      <c r="A5327">
        <v>16</v>
      </c>
      <c r="B5327">
        <v>761</v>
      </c>
      <c r="C5327">
        <v>2020</v>
      </c>
      <c r="D5327">
        <v>5</v>
      </c>
      <c r="E5327">
        <v>99</v>
      </c>
      <c r="F5327">
        <v>171</v>
      </c>
      <c r="G5327">
        <v>99</v>
      </c>
      <c r="H5327">
        <v>99</v>
      </c>
      <c r="I5327">
        <v>99</v>
      </c>
      <c r="J5327">
        <v>141</v>
      </c>
      <c r="M5327">
        <v>99</v>
      </c>
      <c r="N5327">
        <v>99</v>
      </c>
      <c r="O5327">
        <v>99</v>
      </c>
      <c r="P5327">
        <v>99</v>
      </c>
      <c r="Q5327">
        <v>6</v>
      </c>
      <c r="R5327">
        <v>16</v>
      </c>
      <c r="S5327">
        <v>16</v>
      </c>
      <c r="T5327">
        <v>0.75152653828088301</v>
      </c>
      <c r="U5327">
        <v>0.69030507271055319</v>
      </c>
      <c r="V5327">
        <v>14.75</v>
      </c>
      <c r="W5327">
        <v>57.875</v>
      </c>
      <c r="X5327">
        <v>151.77410617551462</v>
      </c>
      <c r="Y5327">
        <v>140.08750000000001</v>
      </c>
      <c r="Z5327">
        <v>140.08750000000001</v>
      </c>
      <c r="AA5327">
        <v>26.758220115508472</v>
      </c>
      <c r="AB5327">
        <v>5.7323097438990516</v>
      </c>
      <c r="AC5327">
        <v>-78.055523760030951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</row>
    <row r="5328" spans="1:39">
      <c r="A5328">
        <v>16</v>
      </c>
      <c r="B5328">
        <v>762</v>
      </c>
      <c r="C5328">
        <v>2020</v>
      </c>
      <c r="D5328">
        <v>6</v>
      </c>
      <c r="E5328">
        <v>99</v>
      </c>
      <c r="F5328">
        <v>171</v>
      </c>
      <c r="G5328">
        <v>99</v>
      </c>
      <c r="H5328">
        <v>99</v>
      </c>
      <c r="I5328">
        <v>99</v>
      </c>
      <c r="J5328">
        <v>141</v>
      </c>
      <c r="M5328">
        <v>99</v>
      </c>
      <c r="N5328">
        <v>99</v>
      </c>
      <c r="O5328">
        <v>99</v>
      </c>
      <c r="P5328">
        <v>99</v>
      </c>
      <c r="Q5328">
        <v>3</v>
      </c>
      <c r="R5328">
        <v>4</v>
      </c>
      <c r="S5328">
        <v>4</v>
      </c>
      <c r="T5328">
        <v>0.15473887814313345</v>
      </c>
      <c r="U5328">
        <v>0.14773733270179873</v>
      </c>
      <c r="V5328">
        <v>16.25</v>
      </c>
      <c r="W5328">
        <v>59.75</v>
      </c>
      <c r="X5328">
        <v>157.0964247020585</v>
      </c>
      <c r="Y5328">
        <v>145</v>
      </c>
      <c r="Z5328">
        <v>145</v>
      </c>
      <c r="AA5328">
        <v>10.39927882114911</v>
      </c>
      <c r="AB5328">
        <v>1.0897247358851685</v>
      </c>
      <c r="AC5328">
        <v>-41.474181728792658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1</v>
      </c>
      <c r="AM5328">
        <v>0</v>
      </c>
    </row>
    <row r="5329" spans="1:39">
      <c r="A5329">
        <v>16</v>
      </c>
      <c r="B5329">
        <v>763</v>
      </c>
      <c r="C5329">
        <v>2020</v>
      </c>
      <c r="D5329">
        <v>7</v>
      </c>
      <c r="E5329">
        <v>99</v>
      </c>
      <c r="F5329">
        <v>171</v>
      </c>
      <c r="G5329">
        <v>99</v>
      </c>
      <c r="H5329">
        <v>99</v>
      </c>
      <c r="I5329">
        <v>99</v>
      </c>
      <c r="J5329">
        <v>141</v>
      </c>
      <c r="M5329">
        <v>99</v>
      </c>
      <c r="N5329">
        <v>99</v>
      </c>
      <c r="O5329">
        <v>99</v>
      </c>
      <c r="P5329">
        <v>99</v>
      </c>
      <c r="Q5329">
        <v>4</v>
      </c>
      <c r="R5329">
        <v>11</v>
      </c>
      <c r="S5329">
        <v>11</v>
      </c>
      <c r="T5329">
        <v>0.41446872645064053</v>
      </c>
      <c r="U5329">
        <v>0.41912799213512703</v>
      </c>
      <c r="V5329">
        <v>14.272727272727275</v>
      </c>
      <c r="W5329">
        <v>58.27272727272728</v>
      </c>
      <c r="X5329">
        <v>167.999606027775</v>
      </c>
      <c r="Y5329">
        <v>155.06363636363628</v>
      </c>
      <c r="Z5329">
        <v>155.06363636363628</v>
      </c>
      <c r="AA5329">
        <v>35.298294389061802</v>
      </c>
      <c r="AB5329">
        <v>4.0696416882907762</v>
      </c>
      <c r="AC5329">
        <v>-74.890313612290754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</row>
    <row r="5330" spans="1:39">
      <c r="A5330">
        <v>16</v>
      </c>
      <c r="B5330">
        <v>764</v>
      </c>
      <c r="C5330">
        <v>2020</v>
      </c>
      <c r="D5330">
        <v>8</v>
      </c>
      <c r="E5330">
        <v>99</v>
      </c>
      <c r="F5330">
        <v>171</v>
      </c>
      <c r="G5330">
        <v>99</v>
      </c>
      <c r="H5330">
        <v>99</v>
      </c>
      <c r="I5330">
        <v>99</v>
      </c>
      <c r="J5330">
        <v>141</v>
      </c>
      <c r="M5330">
        <v>99</v>
      </c>
      <c r="N5330">
        <v>99</v>
      </c>
      <c r="O5330">
        <v>99</v>
      </c>
      <c r="P5330">
        <v>99</v>
      </c>
      <c r="Q5330">
        <v>4</v>
      </c>
      <c r="R5330">
        <v>11</v>
      </c>
      <c r="S5330">
        <v>11</v>
      </c>
      <c r="T5330">
        <v>0.45814244064972914</v>
      </c>
      <c r="U5330">
        <v>0.42846718745177725</v>
      </c>
      <c r="V5330">
        <v>12.090909090909092</v>
      </c>
      <c r="W5330">
        <v>53.545454545454554</v>
      </c>
      <c r="X5330">
        <v>155.60917955284145</v>
      </c>
      <c r="Y5330">
        <v>143.6272727272727</v>
      </c>
      <c r="Z5330">
        <v>143.6272727272727</v>
      </c>
      <c r="AA5330">
        <v>17.458787363340779</v>
      </c>
      <c r="AB5330">
        <v>6.4718079020209753</v>
      </c>
      <c r="AC5330">
        <v>-30.908923163087255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</row>
    <row r="5331" spans="1:39">
      <c r="A5331">
        <v>16</v>
      </c>
      <c r="B5331">
        <v>765</v>
      </c>
      <c r="C5331">
        <v>2020</v>
      </c>
      <c r="D5331">
        <v>9</v>
      </c>
      <c r="E5331">
        <v>99</v>
      </c>
      <c r="F5331">
        <v>171</v>
      </c>
      <c r="G5331">
        <v>99</v>
      </c>
      <c r="H5331">
        <v>99</v>
      </c>
      <c r="I5331">
        <v>99</v>
      </c>
      <c r="J5331">
        <v>141</v>
      </c>
      <c r="M5331">
        <v>99</v>
      </c>
      <c r="N5331">
        <v>99</v>
      </c>
      <c r="O5331">
        <v>99</v>
      </c>
      <c r="P5331">
        <v>99</v>
      </c>
      <c r="Q5331">
        <v>5</v>
      </c>
      <c r="R5331">
        <v>12</v>
      </c>
      <c r="S5331">
        <v>12</v>
      </c>
      <c r="T5331">
        <v>0.42432814710042432</v>
      </c>
      <c r="U5331">
        <v>0.38078273366210569</v>
      </c>
      <c r="V5331">
        <v>15.25</v>
      </c>
      <c r="W5331">
        <v>58.83333333333335</v>
      </c>
      <c r="X5331">
        <v>148.88046226074397</v>
      </c>
      <c r="Y5331">
        <v>137.41666666666663</v>
      </c>
      <c r="Z5331">
        <v>137.41666666666663</v>
      </c>
      <c r="AA5331">
        <v>11.172349300343823</v>
      </c>
      <c r="AB5331">
        <v>3.1046560016994924</v>
      </c>
      <c r="AC5331">
        <v>-55.801728133150817</v>
      </c>
      <c r="AD5331">
        <v>0</v>
      </c>
      <c r="AE5331">
        <v>0</v>
      </c>
      <c r="AF5331">
        <v>0</v>
      </c>
      <c r="AG5331">
        <v>0</v>
      </c>
      <c r="AH5331">
        <v>1</v>
      </c>
      <c r="AI5331">
        <v>0</v>
      </c>
      <c r="AJ5331">
        <v>1</v>
      </c>
      <c r="AK5331">
        <v>0</v>
      </c>
      <c r="AL5331">
        <v>0</v>
      </c>
      <c r="AM5331">
        <v>0</v>
      </c>
    </row>
    <row r="5332" spans="1:39">
      <c r="A5332">
        <v>16</v>
      </c>
      <c r="B5332">
        <v>766</v>
      </c>
      <c r="C5332">
        <v>2020</v>
      </c>
      <c r="D5332">
        <v>10</v>
      </c>
      <c r="E5332">
        <v>99</v>
      </c>
      <c r="F5332">
        <v>171</v>
      </c>
      <c r="G5332">
        <v>99</v>
      </c>
      <c r="H5332">
        <v>99</v>
      </c>
      <c r="I5332">
        <v>99</v>
      </c>
      <c r="J5332">
        <v>141</v>
      </c>
      <c r="M5332">
        <v>99</v>
      </c>
      <c r="N5332">
        <v>99</v>
      </c>
      <c r="O5332">
        <v>99</v>
      </c>
      <c r="P5332">
        <v>99</v>
      </c>
      <c r="Q5332">
        <v>4</v>
      </c>
      <c r="R5332">
        <v>6</v>
      </c>
      <c r="S5332">
        <v>6</v>
      </c>
      <c r="T5332">
        <v>0.19607843137254899</v>
      </c>
      <c r="U5332">
        <v>0.17015178035443521</v>
      </c>
      <c r="V5332">
        <v>13.5</v>
      </c>
      <c r="W5332">
        <v>56.83333333333335</v>
      </c>
      <c r="X5332">
        <v>142.28963524738177</v>
      </c>
      <c r="Y5332">
        <v>131.33333333333337</v>
      </c>
      <c r="Z5332">
        <v>131.33333333333337</v>
      </c>
      <c r="AA5332">
        <v>16.258194515040419</v>
      </c>
      <c r="AB5332">
        <v>5.3980449135671957</v>
      </c>
      <c r="AC5332">
        <v>-55.693260461802979</v>
      </c>
      <c r="AD5332">
        <v>1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2</v>
      </c>
      <c r="AM5332">
        <v>0</v>
      </c>
    </row>
    <row r="5333" spans="1:39">
      <c r="A5333">
        <v>16</v>
      </c>
      <c r="B5333">
        <v>767</v>
      </c>
      <c r="C5333">
        <v>2020</v>
      </c>
      <c r="D5333">
        <v>11</v>
      </c>
      <c r="E5333">
        <v>99</v>
      </c>
      <c r="F5333">
        <v>171</v>
      </c>
      <c r="G5333">
        <v>99</v>
      </c>
      <c r="H5333">
        <v>99</v>
      </c>
      <c r="I5333">
        <v>99</v>
      </c>
      <c r="J5333">
        <v>141</v>
      </c>
      <c r="M5333">
        <v>99</v>
      </c>
      <c r="N5333">
        <v>99</v>
      </c>
      <c r="O5333">
        <v>99</v>
      </c>
      <c r="P5333">
        <v>99</v>
      </c>
      <c r="Q5333">
        <v>3</v>
      </c>
      <c r="R5333">
        <v>7</v>
      </c>
      <c r="S5333">
        <v>7</v>
      </c>
      <c r="T5333">
        <v>0.22988505747126439</v>
      </c>
      <c r="U5333">
        <v>0.18660366551908475</v>
      </c>
      <c r="V5333">
        <v>9.7142857142857117</v>
      </c>
      <c r="W5333">
        <v>48.714285714285722</v>
      </c>
      <c r="X5333">
        <v>133.49326729608421</v>
      </c>
      <c r="Y5333">
        <v>123.21428571428569</v>
      </c>
      <c r="Z5333">
        <v>123.21428571428569</v>
      </c>
      <c r="AA5333">
        <v>13.700409646787811</v>
      </c>
      <c r="AB5333">
        <v>5.2020404160094786</v>
      </c>
      <c r="AC5333">
        <v>50.096869933166367</v>
      </c>
      <c r="AD5333">
        <v>0</v>
      </c>
      <c r="AE5333">
        <v>0</v>
      </c>
      <c r="AF5333">
        <v>0</v>
      </c>
      <c r="AG5333">
        <v>0</v>
      </c>
      <c r="AH5333">
        <v>1</v>
      </c>
      <c r="AI5333">
        <v>0</v>
      </c>
      <c r="AJ5333">
        <v>0</v>
      </c>
      <c r="AK5333">
        <v>0</v>
      </c>
      <c r="AL5333">
        <v>0</v>
      </c>
      <c r="AM5333">
        <v>0</v>
      </c>
    </row>
    <row r="5334" spans="1:39">
      <c r="A5334">
        <v>16</v>
      </c>
      <c r="B5334">
        <v>768</v>
      </c>
      <c r="C5334">
        <v>2020</v>
      </c>
      <c r="D5334">
        <v>12</v>
      </c>
      <c r="E5334">
        <v>99</v>
      </c>
      <c r="F5334">
        <v>171</v>
      </c>
      <c r="G5334">
        <v>99</v>
      </c>
      <c r="H5334">
        <v>99</v>
      </c>
      <c r="I5334">
        <v>99</v>
      </c>
      <c r="J5334">
        <v>141</v>
      </c>
      <c r="M5334">
        <v>99</v>
      </c>
      <c r="N5334">
        <v>99</v>
      </c>
      <c r="O5334">
        <v>99</v>
      </c>
      <c r="P5334">
        <v>99</v>
      </c>
      <c r="Q5334">
        <v>2</v>
      </c>
      <c r="R5334">
        <v>4</v>
      </c>
      <c r="S5334">
        <v>4</v>
      </c>
      <c r="T5334">
        <v>0.14695077149155031</v>
      </c>
      <c r="U5334">
        <v>0.14981586659964111</v>
      </c>
      <c r="V5334">
        <v>15.5</v>
      </c>
      <c r="W5334">
        <v>58.25</v>
      </c>
      <c r="X5334">
        <v>169.42036836403028</v>
      </c>
      <c r="Y5334">
        <v>156.375</v>
      </c>
      <c r="Z5334">
        <v>156.375</v>
      </c>
      <c r="AA5334">
        <v>22.489038996809153</v>
      </c>
      <c r="AB5334">
        <v>2.8613807855648994</v>
      </c>
      <c r="AC5334">
        <v>-96.766179267918972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1</v>
      </c>
      <c r="AK5334">
        <v>0</v>
      </c>
      <c r="AL5334">
        <v>0</v>
      </c>
      <c r="AM5334">
        <v>0</v>
      </c>
    </row>
    <row r="5335" spans="1:39">
      <c r="A5335">
        <v>16</v>
      </c>
      <c r="B5335">
        <v>769</v>
      </c>
      <c r="C5335">
        <v>2020</v>
      </c>
      <c r="D5335">
        <v>1</v>
      </c>
      <c r="E5335">
        <v>99</v>
      </c>
      <c r="F5335">
        <v>171</v>
      </c>
      <c r="G5335">
        <v>99</v>
      </c>
      <c r="H5335">
        <v>99</v>
      </c>
      <c r="I5335">
        <v>99</v>
      </c>
      <c r="J5335">
        <v>143</v>
      </c>
      <c r="M5335">
        <v>99</v>
      </c>
      <c r="N5335">
        <v>99</v>
      </c>
      <c r="O5335">
        <v>99</v>
      </c>
      <c r="P5335">
        <v>99</v>
      </c>
      <c r="R5335">
        <v>0</v>
      </c>
    </row>
    <row r="5336" spans="1:39">
      <c r="A5336">
        <v>16</v>
      </c>
      <c r="B5336">
        <v>770</v>
      </c>
      <c r="C5336">
        <v>2020</v>
      </c>
      <c r="D5336">
        <v>2</v>
      </c>
      <c r="E5336">
        <v>99</v>
      </c>
      <c r="F5336">
        <v>171</v>
      </c>
      <c r="G5336">
        <v>99</v>
      </c>
      <c r="H5336">
        <v>99</v>
      </c>
      <c r="I5336">
        <v>99</v>
      </c>
      <c r="J5336">
        <v>143</v>
      </c>
      <c r="M5336">
        <v>99</v>
      </c>
      <c r="N5336">
        <v>99</v>
      </c>
      <c r="O5336">
        <v>99</v>
      </c>
      <c r="P5336">
        <v>99</v>
      </c>
      <c r="R5336">
        <v>0</v>
      </c>
    </row>
    <row r="5337" spans="1:39">
      <c r="A5337">
        <v>16</v>
      </c>
      <c r="B5337">
        <v>771</v>
      </c>
      <c r="C5337">
        <v>2020</v>
      </c>
      <c r="D5337">
        <v>3</v>
      </c>
      <c r="E5337">
        <v>99</v>
      </c>
      <c r="F5337">
        <v>171</v>
      </c>
      <c r="G5337">
        <v>99</v>
      </c>
      <c r="H5337">
        <v>99</v>
      </c>
      <c r="I5337">
        <v>99</v>
      </c>
      <c r="J5337">
        <v>143</v>
      </c>
      <c r="M5337">
        <v>99</v>
      </c>
      <c r="N5337">
        <v>99</v>
      </c>
      <c r="O5337">
        <v>99</v>
      </c>
      <c r="P5337">
        <v>99</v>
      </c>
      <c r="R5337">
        <v>0</v>
      </c>
    </row>
    <row r="5338" spans="1:39">
      <c r="A5338">
        <v>16</v>
      </c>
      <c r="B5338">
        <v>772</v>
      </c>
      <c r="C5338">
        <v>2020</v>
      </c>
      <c r="D5338">
        <v>4</v>
      </c>
      <c r="E5338">
        <v>99</v>
      </c>
      <c r="F5338">
        <v>171</v>
      </c>
      <c r="G5338">
        <v>99</v>
      </c>
      <c r="H5338">
        <v>99</v>
      </c>
      <c r="I5338">
        <v>99</v>
      </c>
      <c r="J5338">
        <v>143</v>
      </c>
      <c r="M5338">
        <v>99</v>
      </c>
      <c r="N5338">
        <v>99</v>
      </c>
      <c r="O5338">
        <v>99</v>
      </c>
      <c r="P5338">
        <v>99</v>
      </c>
      <c r="R5338">
        <v>0</v>
      </c>
    </row>
    <row r="5339" spans="1:39">
      <c r="A5339">
        <v>16</v>
      </c>
      <c r="B5339">
        <v>773</v>
      </c>
      <c r="C5339">
        <v>2020</v>
      </c>
      <c r="D5339">
        <v>5</v>
      </c>
      <c r="E5339">
        <v>99</v>
      </c>
      <c r="F5339">
        <v>171</v>
      </c>
      <c r="G5339">
        <v>99</v>
      </c>
      <c r="H5339">
        <v>99</v>
      </c>
      <c r="I5339">
        <v>99</v>
      </c>
      <c r="J5339">
        <v>143</v>
      </c>
      <c r="M5339">
        <v>99</v>
      </c>
      <c r="N5339">
        <v>99</v>
      </c>
      <c r="O5339">
        <v>99</v>
      </c>
      <c r="P5339">
        <v>99</v>
      </c>
      <c r="R5339">
        <v>0</v>
      </c>
    </row>
    <row r="5340" spans="1:39">
      <c r="A5340">
        <v>16</v>
      </c>
      <c r="B5340">
        <v>774</v>
      </c>
      <c r="C5340">
        <v>2020</v>
      </c>
      <c r="D5340">
        <v>6</v>
      </c>
      <c r="E5340">
        <v>99</v>
      </c>
      <c r="F5340">
        <v>171</v>
      </c>
      <c r="G5340">
        <v>99</v>
      </c>
      <c r="H5340">
        <v>99</v>
      </c>
      <c r="I5340">
        <v>99</v>
      </c>
      <c r="J5340">
        <v>143</v>
      </c>
      <c r="M5340">
        <v>99</v>
      </c>
      <c r="N5340">
        <v>99</v>
      </c>
      <c r="O5340">
        <v>99</v>
      </c>
      <c r="P5340">
        <v>99</v>
      </c>
      <c r="R5340">
        <v>0</v>
      </c>
    </row>
    <row r="5341" spans="1:39">
      <c r="A5341">
        <v>16</v>
      </c>
      <c r="B5341">
        <v>775</v>
      </c>
      <c r="C5341">
        <v>2020</v>
      </c>
      <c r="D5341">
        <v>7</v>
      </c>
      <c r="E5341">
        <v>99</v>
      </c>
      <c r="F5341">
        <v>171</v>
      </c>
      <c r="G5341">
        <v>99</v>
      </c>
      <c r="H5341">
        <v>99</v>
      </c>
      <c r="I5341">
        <v>99</v>
      </c>
      <c r="J5341">
        <v>143</v>
      </c>
      <c r="M5341">
        <v>99</v>
      </c>
      <c r="N5341">
        <v>99</v>
      </c>
      <c r="O5341">
        <v>99</v>
      </c>
      <c r="P5341">
        <v>99</v>
      </c>
      <c r="R5341">
        <v>0</v>
      </c>
    </row>
    <row r="5342" spans="1:39">
      <c r="A5342">
        <v>16</v>
      </c>
      <c r="B5342">
        <v>776</v>
      </c>
      <c r="C5342">
        <v>2020</v>
      </c>
      <c r="D5342">
        <v>8</v>
      </c>
      <c r="E5342">
        <v>99</v>
      </c>
      <c r="F5342">
        <v>171</v>
      </c>
      <c r="G5342">
        <v>99</v>
      </c>
      <c r="H5342">
        <v>99</v>
      </c>
      <c r="I5342">
        <v>99</v>
      </c>
      <c r="J5342">
        <v>143</v>
      </c>
      <c r="M5342">
        <v>99</v>
      </c>
      <c r="N5342">
        <v>99</v>
      </c>
      <c r="O5342">
        <v>99</v>
      </c>
      <c r="P5342">
        <v>99</v>
      </c>
      <c r="R5342">
        <v>0</v>
      </c>
    </row>
    <row r="5343" spans="1:39">
      <c r="A5343">
        <v>16</v>
      </c>
      <c r="B5343">
        <v>777</v>
      </c>
      <c r="C5343">
        <v>2020</v>
      </c>
      <c r="D5343">
        <v>9</v>
      </c>
      <c r="E5343">
        <v>99</v>
      </c>
      <c r="F5343">
        <v>171</v>
      </c>
      <c r="G5343">
        <v>99</v>
      </c>
      <c r="H5343">
        <v>99</v>
      </c>
      <c r="I5343">
        <v>99</v>
      </c>
      <c r="J5343">
        <v>143</v>
      </c>
      <c r="M5343">
        <v>99</v>
      </c>
      <c r="N5343">
        <v>99</v>
      </c>
      <c r="O5343">
        <v>99</v>
      </c>
      <c r="P5343">
        <v>99</v>
      </c>
      <c r="R5343">
        <v>0</v>
      </c>
    </row>
    <row r="5344" spans="1:39">
      <c r="A5344">
        <v>16</v>
      </c>
      <c r="B5344">
        <v>778</v>
      </c>
      <c r="C5344">
        <v>2020</v>
      </c>
      <c r="D5344">
        <v>10</v>
      </c>
      <c r="E5344">
        <v>99</v>
      </c>
      <c r="F5344">
        <v>171</v>
      </c>
      <c r="G5344">
        <v>99</v>
      </c>
      <c r="H5344">
        <v>99</v>
      </c>
      <c r="I5344">
        <v>99</v>
      </c>
      <c r="J5344">
        <v>143</v>
      </c>
      <c r="M5344">
        <v>99</v>
      </c>
      <c r="N5344">
        <v>99</v>
      </c>
      <c r="O5344">
        <v>99</v>
      </c>
      <c r="P5344">
        <v>99</v>
      </c>
      <c r="R5344">
        <v>0</v>
      </c>
    </row>
    <row r="5345" spans="1:39">
      <c r="A5345">
        <v>16</v>
      </c>
      <c r="B5345">
        <v>779</v>
      </c>
      <c r="C5345">
        <v>2020</v>
      </c>
      <c r="D5345">
        <v>11</v>
      </c>
      <c r="E5345">
        <v>99</v>
      </c>
      <c r="F5345">
        <v>171</v>
      </c>
      <c r="G5345">
        <v>99</v>
      </c>
      <c r="H5345">
        <v>99</v>
      </c>
      <c r="I5345">
        <v>99</v>
      </c>
      <c r="J5345">
        <v>143</v>
      </c>
      <c r="M5345">
        <v>99</v>
      </c>
      <c r="N5345">
        <v>99</v>
      </c>
      <c r="O5345">
        <v>99</v>
      </c>
      <c r="P5345">
        <v>99</v>
      </c>
      <c r="R5345">
        <v>0</v>
      </c>
    </row>
    <row r="5346" spans="1:39">
      <c r="A5346">
        <v>16</v>
      </c>
      <c r="B5346">
        <v>780</v>
      </c>
      <c r="C5346">
        <v>2020</v>
      </c>
      <c r="D5346">
        <v>12</v>
      </c>
      <c r="E5346">
        <v>99</v>
      </c>
      <c r="F5346">
        <v>171</v>
      </c>
      <c r="G5346">
        <v>99</v>
      </c>
      <c r="H5346">
        <v>99</v>
      </c>
      <c r="I5346">
        <v>99</v>
      </c>
      <c r="J5346">
        <v>143</v>
      </c>
      <c r="M5346">
        <v>99</v>
      </c>
      <c r="N5346">
        <v>99</v>
      </c>
      <c r="O5346">
        <v>99</v>
      </c>
      <c r="P5346">
        <v>99</v>
      </c>
      <c r="R5346">
        <v>0</v>
      </c>
    </row>
    <row r="5347" spans="1:39">
      <c r="A5347">
        <v>16</v>
      </c>
      <c r="B5347">
        <v>781</v>
      </c>
      <c r="C5347">
        <v>2020</v>
      </c>
      <c r="D5347">
        <v>1</v>
      </c>
      <c r="E5347">
        <v>99</v>
      </c>
      <c r="F5347">
        <v>171</v>
      </c>
      <c r="G5347">
        <v>99</v>
      </c>
      <c r="H5347">
        <v>99</v>
      </c>
      <c r="I5347">
        <v>99</v>
      </c>
      <c r="J5347">
        <v>147</v>
      </c>
      <c r="M5347">
        <v>99</v>
      </c>
      <c r="N5347">
        <v>99</v>
      </c>
      <c r="O5347">
        <v>99</v>
      </c>
      <c r="P5347">
        <v>99</v>
      </c>
      <c r="Q5347">
        <v>4</v>
      </c>
      <c r="R5347">
        <v>10</v>
      </c>
      <c r="S5347">
        <v>10</v>
      </c>
      <c r="T5347">
        <v>0.30257186081694409</v>
      </c>
      <c r="U5347">
        <v>0.30383433008966926</v>
      </c>
      <c r="V5347">
        <v>14.6</v>
      </c>
      <c r="W5347">
        <v>57.5</v>
      </c>
      <c r="X5347">
        <v>164.71289274106175</v>
      </c>
      <c r="Y5347">
        <v>152.03</v>
      </c>
      <c r="Z5347">
        <v>152.03</v>
      </c>
      <c r="AA5347">
        <v>26.657646182662063</v>
      </c>
      <c r="AB5347">
        <v>4.759201613716316</v>
      </c>
      <c r="AC5347">
        <v>-53.058619668164113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</row>
    <row r="5348" spans="1:39">
      <c r="A5348">
        <v>16</v>
      </c>
      <c r="B5348">
        <v>782</v>
      </c>
      <c r="C5348">
        <v>2020</v>
      </c>
      <c r="D5348">
        <v>2</v>
      </c>
      <c r="E5348">
        <v>99</v>
      </c>
      <c r="F5348">
        <v>171</v>
      </c>
      <c r="G5348">
        <v>99</v>
      </c>
      <c r="H5348">
        <v>99</v>
      </c>
      <c r="I5348">
        <v>99</v>
      </c>
      <c r="J5348">
        <v>147</v>
      </c>
      <c r="M5348">
        <v>99</v>
      </c>
      <c r="N5348">
        <v>99</v>
      </c>
      <c r="O5348">
        <v>99</v>
      </c>
      <c r="P5348">
        <v>99</v>
      </c>
      <c r="Q5348">
        <v>5</v>
      </c>
      <c r="R5348">
        <v>10</v>
      </c>
      <c r="S5348">
        <v>10</v>
      </c>
      <c r="T5348">
        <v>0.44583147570218445</v>
      </c>
      <c r="U5348">
        <v>0.39504597800566282</v>
      </c>
      <c r="V5348">
        <v>16.100000000000001</v>
      </c>
      <c r="W5348">
        <v>60.5</v>
      </c>
      <c r="X5348">
        <v>145.38461538461542</v>
      </c>
      <c r="Y5348">
        <v>134.19</v>
      </c>
      <c r="Z5348">
        <v>134.19</v>
      </c>
      <c r="AA5348">
        <v>10.890404032909064</v>
      </c>
      <c r="AB5348">
        <v>2.1563858652847823</v>
      </c>
      <c r="AC5348">
        <v>26.975912884065096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1</v>
      </c>
      <c r="AK5348">
        <v>0</v>
      </c>
      <c r="AL5348">
        <v>2</v>
      </c>
      <c r="AM5348">
        <v>0</v>
      </c>
    </row>
    <row r="5349" spans="1:39">
      <c r="A5349">
        <v>16</v>
      </c>
      <c r="B5349">
        <v>783</v>
      </c>
      <c r="C5349">
        <v>2020</v>
      </c>
      <c r="D5349">
        <v>3</v>
      </c>
      <c r="E5349">
        <v>99</v>
      </c>
      <c r="F5349">
        <v>171</v>
      </c>
      <c r="G5349">
        <v>99</v>
      </c>
      <c r="H5349">
        <v>99</v>
      </c>
      <c r="I5349">
        <v>99</v>
      </c>
      <c r="J5349">
        <v>147</v>
      </c>
      <c r="M5349">
        <v>99</v>
      </c>
      <c r="N5349">
        <v>99</v>
      </c>
      <c r="O5349">
        <v>99</v>
      </c>
      <c r="P5349">
        <v>99</v>
      </c>
      <c r="Q5349">
        <v>6</v>
      </c>
      <c r="R5349">
        <v>16</v>
      </c>
      <c r="S5349">
        <v>16</v>
      </c>
      <c r="T5349">
        <v>0.60721062618595822</v>
      </c>
      <c r="U5349">
        <v>0.51731321525422314</v>
      </c>
      <c r="V5349">
        <v>14</v>
      </c>
      <c r="W5349">
        <v>57.0625</v>
      </c>
      <c r="X5349">
        <v>140.72318526543881</v>
      </c>
      <c r="Y5349">
        <v>129.88750000000002</v>
      </c>
      <c r="Z5349">
        <v>129.88750000000002</v>
      </c>
      <c r="AA5349">
        <v>13.832429061809657</v>
      </c>
      <c r="AB5349">
        <v>3.111847321126151</v>
      </c>
      <c r="AC5349">
        <v>-38.533969410796253</v>
      </c>
      <c r="AD5349">
        <v>2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</row>
    <row r="5350" spans="1:39">
      <c r="A5350">
        <v>16</v>
      </c>
      <c r="B5350">
        <v>784</v>
      </c>
      <c r="C5350">
        <v>2020</v>
      </c>
      <c r="D5350">
        <v>4</v>
      </c>
      <c r="E5350">
        <v>99</v>
      </c>
      <c r="F5350">
        <v>171</v>
      </c>
      <c r="G5350">
        <v>99</v>
      </c>
      <c r="H5350">
        <v>99</v>
      </c>
      <c r="I5350">
        <v>99</v>
      </c>
      <c r="J5350">
        <v>147</v>
      </c>
      <c r="M5350">
        <v>99</v>
      </c>
      <c r="N5350">
        <v>99</v>
      </c>
      <c r="O5350">
        <v>99</v>
      </c>
      <c r="P5350">
        <v>99</v>
      </c>
      <c r="Q5350">
        <v>3</v>
      </c>
      <c r="R5350">
        <v>6</v>
      </c>
      <c r="S5350">
        <v>6</v>
      </c>
      <c r="T5350">
        <v>0.23014959723820488</v>
      </c>
      <c r="U5350">
        <v>0.20897658188804236</v>
      </c>
      <c r="V5350">
        <v>16.5</v>
      </c>
      <c r="W5350">
        <v>61.66666666666665</v>
      </c>
      <c r="X5350">
        <v>149.63885879378839</v>
      </c>
      <c r="Y5350">
        <v>138.1166666666667</v>
      </c>
      <c r="Z5350">
        <v>138.1166666666667</v>
      </c>
      <c r="AA5350">
        <v>19.000650573657325</v>
      </c>
      <c r="AB5350">
        <v>1.885618083164234</v>
      </c>
      <c r="AC5350">
        <v>9.7844101267088135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</row>
    <row r="5351" spans="1:39">
      <c r="A5351">
        <v>16</v>
      </c>
      <c r="B5351">
        <v>785</v>
      </c>
      <c r="C5351">
        <v>2020</v>
      </c>
      <c r="D5351">
        <v>5</v>
      </c>
      <c r="E5351">
        <v>99</v>
      </c>
      <c r="F5351">
        <v>171</v>
      </c>
      <c r="G5351">
        <v>99</v>
      </c>
      <c r="H5351">
        <v>99</v>
      </c>
      <c r="I5351">
        <v>99</v>
      </c>
      <c r="J5351">
        <v>147</v>
      </c>
      <c r="M5351">
        <v>99</v>
      </c>
      <c r="N5351">
        <v>99</v>
      </c>
      <c r="O5351">
        <v>99</v>
      </c>
      <c r="P5351">
        <v>99</v>
      </c>
      <c r="Q5351">
        <v>3</v>
      </c>
      <c r="R5351">
        <v>10</v>
      </c>
      <c r="S5351">
        <v>10</v>
      </c>
      <c r="T5351">
        <v>0.46970408642555195</v>
      </c>
      <c r="U5351">
        <v>0.37548850925702976</v>
      </c>
      <c r="V5351">
        <v>16.399999999999999</v>
      </c>
      <c r="W5351">
        <v>61.9</v>
      </c>
      <c r="X5351">
        <v>132.09100758396531</v>
      </c>
      <c r="Y5351">
        <v>121.91999999999997</v>
      </c>
      <c r="Z5351">
        <v>121.91999999999997</v>
      </c>
      <c r="AA5351">
        <v>18.651691612290904</v>
      </c>
      <c r="AB5351">
        <v>3.3000000000000242</v>
      </c>
      <c r="AC5351">
        <v>-35.885931809650359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</row>
    <row r="5352" spans="1:39">
      <c r="A5352">
        <v>16</v>
      </c>
      <c r="B5352">
        <v>786</v>
      </c>
      <c r="C5352">
        <v>2020</v>
      </c>
      <c r="D5352">
        <v>6</v>
      </c>
      <c r="E5352">
        <v>99</v>
      </c>
      <c r="F5352">
        <v>171</v>
      </c>
      <c r="G5352">
        <v>99</v>
      </c>
      <c r="H5352">
        <v>99</v>
      </c>
      <c r="I5352">
        <v>99</v>
      </c>
      <c r="J5352">
        <v>147</v>
      </c>
      <c r="M5352">
        <v>99</v>
      </c>
      <c r="N5352">
        <v>99</v>
      </c>
      <c r="O5352">
        <v>99</v>
      </c>
      <c r="P5352">
        <v>99</v>
      </c>
      <c r="Q5352">
        <v>5</v>
      </c>
      <c r="R5352">
        <v>10</v>
      </c>
      <c r="S5352">
        <v>10</v>
      </c>
      <c r="T5352">
        <v>0.38684719535783357</v>
      </c>
      <c r="U5352">
        <v>0.37787643631572126</v>
      </c>
      <c r="V5352">
        <v>14.9</v>
      </c>
      <c r="W5352">
        <v>58.2</v>
      </c>
      <c r="X5352">
        <v>160.72589382448538</v>
      </c>
      <c r="Y5352">
        <v>148.35</v>
      </c>
      <c r="Z5352">
        <v>148.35</v>
      </c>
      <c r="AA5352">
        <v>16.699296392363379</v>
      </c>
      <c r="AB5352">
        <v>3.1559467676118773</v>
      </c>
      <c r="AC5352">
        <v>-0.58821196128920483</v>
      </c>
      <c r="AD5352">
        <v>1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1</v>
      </c>
      <c r="AK5352">
        <v>0</v>
      </c>
      <c r="AL5352">
        <v>0</v>
      </c>
      <c r="AM5352">
        <v>0</v>
      </c>
    </row>
    <row r="5353" spans="1:39">
      <c r="A5353">
        <v>16</v>
      </c>
      <c r="B5353">
        <v>787</v>
      </c>
      <c r="C5353">
        <v>2020</v>
      </c>
      <c r="D5353">
        <v>7</v>
      </c>
      <c r="E5353">
        <v>99</v>
      </c>
      <c r="F5353">
        <v>171</v>
      </c>
      <c r="G5353">
        <v>99</v>
      </c>
      <c r="H5353">
        <v>99</v>
      </c>
      <c r="I5353">
        <v>99</v>
      </c>
      <c r="J5353">
        <v>147</v>
      </c>
      <c r="M5353">
        <v>99</v>
      </c>
      <c r="N5353">
        <v>99</v>
      </c>
      <c r="O5353">
        <v>99</v>
      </c>
      <c r="P5353">
        <v>99</v>
      </c>
      <c r="Q5353">
        <v>5</v>
      </c>
      <c r="R5353">
        <v>7</v>
      </c>
      <c r="S5353">
        <v>7</v>
      </c>
      <c r="T5353">
        <v>0.26375282592313481</v>
      </c>
      <c r="U5353">
        <v>0.233190165056127</v>
      </c>
      <c r="V5353">
        <v>12.285714285714288</v>
      </c>
      <c r="W5353">
        <v>54.571428571428562</v>
      </c>
      <c r="X5353">
        <v>146.88128772635812</v>
      </c>
      <c r="Y5353">
        <v>135.57142857142861</v>
      </c>
      <c r="Z5353">
        <v>135.57142857142861</v>
      </c>
      <c r="AA5353">
        <v>10.948935275791444</v>
      </c>
      <c r="AB5353">
        <v>5.341405455954269</v>
      </c>
      <c r="AC5353">
        <v>-85.565157021781445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</row>
    <row r="5354" spans="1:39">
      <c r="A5354">
        <v>16</v>
      </c>
      <c r="B5354">
        <v>788</v>
      </c>
      <c r="C5354">
        <v>2020</v>
      </c>
      <c r="D5354">
        <v>8</v>
      </c>
      <c r="E5354">
        <v>99</v>
      </c>
      <c r="F5354">
        <v>171</v>
      </c>
      <c r="G5354">
        <v>99</v>
      </c>
      <c r="H5354">
        <v>99</v>
      </c>
      <c r="I5354">
        <v>99</v>
      </c>
      <c r="J5354">
        <v>147</v>
      </c>
      <c r="M5354">
        <v>99</v>
      </c>
      <c r="N5354">
        <v>99</v>
      </c>
      <c r="O5354">
        <v>99</v>
      </c>
      <c r="P5354">
        <v>99</v>
      </c>
      <c r="Q5354">
        <v>5</v>
      </c>
      <c r="R5354">
        <v>26</v>
      </c>
      <c r="S5354">
        <v>26</v>
      </c>
      <c r="T5354">
        <v>1.0828821324448148</v>
      </c>
      <c r="U5354">
        <v>0.96183412052438366</v>
      </c>
      <c r="V5354">
        <v>15.15384615384615</v>
      </c>
      <c r="W5354">
        <v>58.807692307692307</v>
      </c>
      <c r="X5354">
        <v>147.78731560963411</v>
      </c>
      <c r="Y5354">
        <v>136.40769230769229</v>
      </c>
      <c r="Z5354">
        <v>136.40769230769229</v>
      </c>
      <c r="AA5354">
        <v>9.4864649765589437</v>
      </c>
      <c r="AB5354">
        <v>2.9485228475032681</v>
      </c>
      <c r="AC5354">
        <v>-9.1112772493736554</v>
      </c>
      <c r="AD5354">
        <v>0</v>
      </c>
      <c r="AE5354">
        <v>0</v>
      </c>
      <c r="AF5354">
        <v>0</v>
      </c>
      <c r="AG5354">
        <v>0</v>
      </c>
      <c r="AH5354">
        <v>1</v>
      </c>
      <c r="AI5354">
        <v>0</v>
      </c>
      <c r="AJ5354">
        <v>2</v>
      </c>
      <c r="AK5354">
        <v>0</v>
      </c>
      <c r="AL5354">
        <v>0</v>
      </c>
      <c r="AM5354">
        <v>0</v>
      </c>
    </row>
    <row r="5355" spans="1:39">
      <c r="A5355">
        <v>16</v>
      </c>
      <c r="B5355">
        <v>789</v>
      </c>
      <c r="C5355">
        <v>2020</v>
      </c>
      <c r="D5355">
        <v>9</v>
      </c>
      <c r="E5355">
        <v>99</v>
      </c>
      <c r="F5355">
        <v>171</v>
      </c>
      <c r="G5355">
        <v>99</v>
      </c>
      <c r="H5355">
        <v>99</v>
      </c>
      <c r="I5355">
        <v>99</v>
      </c>
      <c r="J5355">
        <v>147</v>
      </c>
      <c r="M5355">
        <v>99</v>
      </c>
      <c r="N5355">
        <v>99</v>
      </c>
      <c r="O5355">
        <v>99</v>
      </c>
      <c r="P5355">
        <v>99</v>
      </c>
      <c r="Q5355">
        <v>2</v>
      </c>
      <c r="R5355">
        <v>4</v>
      </c>
      <c r="S5355">
        <v>4</v>
      </c>
      <c r="T5355">
        <v>0.14144271570014141</v>
      </c>
      <c r="U5355">
        <v>0.11913026822090984</v>
      </c>
      <c r="V5355">
        <v>13.25</v>
      </c>
      <c r="W5355">
        <v>55.5</v>
      </c>
      <c r="X5355">
        <v>139.73456121343443</v>
      </c>
      <c r="Y5355">
        <v>128.97500000000002</v>
      </c>
      <c r="Z5355">
        <v>128.97500000000002</v>
      </c>
      <c r="AA5355">
        <v>3.6772102197175118</v>
      </c>
      <c r="AB5355">
        <v>3.2787192621510002</v>
      </c>
      <c r="AC5355">
        <v>-73.300466102697257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1</v>
      </c>
      <c r="AK5355">
        <v>0</v>
      </c>
      <c r="AL5355">
        <v>0</v>
      </c>
      <c r="AM5355">
        <v>0</v>
      </c>
    </row>
    <row r="5356" spans="1:39">
      <c r="A5356">
        <v>16</v>
      </c>
      <c r="B5356">
        <v>790</v>
      </c>
      <c r="C5356">
        <v>2020</v>
      </c>
      <c r="D5356">
        <v>10</v>
      </c>
      <c r="E5356">
        <v>99</v>
      </c>
      <c r="F5356">
        <v>171</v>
      </c>
      <c r="G5356">
        <v>99</v>
      </c>
      <c r="H5356">
        <v>99</v>
      </c>
      <c r="I5356">
        <v>99</v>
      </c>
      <c r="J5356">
        <v>147</v>
      </c>
      <c r="M5356">
        <v>99</v>
      </c>
      <c r="N5356">
        <v>99</v>
      </c>
      <c r="O5356">
        <v>99</v>
      </c>
      <c r="P5356">
        <v>99</v>
      </c>
      <c r="Q5356">
        <v>9</v>
      </c>
      <c r="R5356">
        <v>37</v>
      </c>
      <c r="S5356">
        <v>37</v>
      </c>
      <c r="T5356">
        <v>1.2091503267973858</v>
      </c>
      <c r="U5356">
        <v>1.0920807669043044</v>
      </c>
      <c r="V5356">
        <v>14.972972972972972</v>
      </c>
      <c r="W5356">
        <v>59.324324324324337</v>
      </c>
      <c r="X5356">
        <v>148.09522415156221</v>
      </c>
      <c r="Y5356">
        <v>136.69189189189197</v>
      </c>
      <c r="Z5356">
        <v>136.69189189189197</v>
      </c>
      <c r="AA5356">
        <v>20.944758466775205</v>
      </c>
      <c r="AB5356">
        <v>4.0673655332783376</v>
      </c>
      <c r="AC5356">
        <v>-29.87290183485668</v>
      </c>
      <c r="AD5356">
        <v>0</v>
      </c>
      <c r="AE5356">
        <v>0</v>
      </c>
      <c r="AF5356">
        <v>0</v>
      </c>
      <c r="AG5356">
        <v>0</v>
      </c>
      <c r="AH5356">
        <v>1</v>
      </c>
      <c r="AI5356">
        <v>0</v>
      </c>
      <c r="AJ5356">
        <v>0</v>
      </c>
      <c r="AK5356">
        <v>0</v>
      </c>
      <c r="AL5356">
        <v>0</v>
      </c>
      <c r="AM5356">
        <v>0</v>
      </c>
    </row>
    <row r="5357" spans="1:39">
      <c r="A5357">
        <v>16</v>
      </c>
      <c r="B5357">
        <v>791</v>
      </c>
      <c r="C5357">
        <v>2020</v>
      </c>
      <c r="D5357">
        <v>11</v>
      </c>
      <c r="E5357">
        <v>99</v>
      </c>
      <c r="F5357">
        <v>171</v>
      </c>
      <c r="G5357">
        <v>99</v>
      </c>
      <c r="H5357">
        <v>99</v>
      </c>
      <c r="I5357">
        <v>99</v>
      </c>
      <c r="J5357">
        <v>147</v>
      </c>
      <c r="M5357">
        <v>99</v>
      </c>
      <c r="N5357">
        <v>99</v>
      </c>
      <c r="O5357">
        <v>99</v>
      </c>
      <c r="P5357">
        <v>99</v>
      </c>
      <c r="Q5357">
        <v>6</v>
      </c>
      <c r="R5357">
        <v>14</v>
      </c>
      <c r="S5357">
        <v>14</v>
      </c>
      <c r="T5357">
        <v>0.45977011494252878</v>
      </c>
      <c r="U5357">
        <v>0.40379951457950131</v>
      </c>
      <c r="V5357">
        <v>13.142857142857141</v>
      </c>
      <c r="W5357">
        <v>55.571428571428562</v>
      </c>
      <c r="X5357">
        <v>144.43584584429652</v>
      </c>
      <c r="Y5357">
        <v>133.31428571428577</v>
      </c>
      <c r="Z5357">
        <v>133.31428571428577</v>
      </c>
      <c r="AA5357">
        <v>7.2493208689652846</v>
      </c>
      <c r="AB5357">
        <v>4.1007714555449573</v>
      </c>
      <c r="AC5357">
        <v>-42.724375672284552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3</v>
      </c>
      <c r="AK5357">
        <v>0</v>
      </c>
      <c r="AL5357">
        <v>1</v>
      </c>
      <c r="AM5357">
        <v>0</v>
      </c>
    </row>
    <row r="5358" spans="1:39">
      <c r="A5358">
        <v>16</v>
      </c>
      <c r="B5358">
        <v>792</v>
      </c>
      <c r="C5358">
        <v>2020</v>
      </c>
      <c r="D5358">
        <v>12</v>
      </c>
      <c r="E5358">
        <v>99</v>
      </c>
      <c r="F5358">
        <v>171</v>
      </c>
      <c r="G5358">
        <v>99</v>
      </c>
      <c r="H5358">
        <v>99</v>
      </c>
      <c r="I5358">
        <v>99</v>
      </c>
      <c r="J5358">
        <v>147</v>
      </c>
      <c r="M5358">
        <v>99</v>
      </c>
      <c r="N5358">
        <v>99</v>
      </c>
      <c r="O5358">
        <v>99</v>
      </c>
      <c r="P5358">
        <v>99</v>
      </c>
      <c r="Q5358">
        <v>5</v>
      </c>
      <c r="R5358">
        <v>15</v>
      </c>
      <c r="S5358">
        <v>15</v>
      </c>
      <c r="T5358">
        <v>0.55106539309331404</v>
      </c>
      <c r="U5358">
        <v>0.47023739551570809</v>
      </c>
      <c r="V5358">
        <v>13.6</v>
      </c>
      <c r="W5358">
        <v>57.066666666666677</v>
      </c>
      <c r="X5358">
        <v>141.80570603105815</v>
      </c>
      <c r="Y5358">
        <v>130.88666666666663</v>
      </c>
      <c r="Z5358">
        <v>130.88666666666663</v>
      </c>
      <c r="AA5358">
        <v>11.063746602706033</v>
      </c>
      <c r="AB5358">
        <v>4.6970439876822319</v>
      </c>
      <c r="AC5358">
        <v>-39.202728458733851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1</v>
      </c>
    </row>
    <row r="5359" spans="1:39">
      <c r="A5359">
        <v>16</v>
      </c>
      <c r="B5359">
        <v>793</v>
      </c>
      <c r="C5359">
        <v>2020</v>
      </c>
      <c r="D5359">
        <v>1</v>
      </c>
      <c r="E5359">
        <v>99</v>
      </c>
      <c r="F5359">
        <v>171</v>
      </c>
      <c r="G5359">
        <v>99</v>
      </c>
      <c r="H5359">
        <v>99</v>
      </c>
      <c r="I5359">
        <v>99</v>
      </c>
      <c r="J5359">
        <v>155</v>
      </c>
      <c r="M5359">
        <v>99</v>
      </c>
      <c r="N5359">
        <v>99</v>
      </c>
      <c r="O5359">
        <v>99</v>
      </c>
      <c r="P5359">
        <v>99</v>
      </c>
      <c r="Q5359">
        <v>5</v>
      </c>
      <c r="R5359">
        <v>41</v>
      </c>
      <c r="S5359">
        <v>41</v>
      </c>
      <c r="T5359">
        <v>1.2405446293494704</v>
      </c>
      <c r="U5359">
        <v>1.2598742410062356</v>
      </c>
      <c r="V5359">
        <v>14.365853658536585</v>
      </c>
      <c r="W5359">
        <v>58.146341463414643</v>
      </c>
      <c r="X5359">
        <v>166.58430885500621</v>
      </c>
      <c r="Y5359">
        <v>153.75731707317075</v>
      </c>
      <c r="Z5359">
        <v>153.75731707317075</v>
      </c>
      <c r="AA5359">
        <v>32.120351425984197</v>
      </c>
      <c r="AB5359">
        <v>4.9463510848032595</v>
      </c>
      <c r="AC5359">
        <v>-54.681194336025953</v>
      </c>
      <c r="AD5359">
        <v>1</v>
      </c>
      <c r="AE5359">
        <v>0</v>
      </c>
      <c r="AF5359">
        <v>0</v>
      </c>
      <c r="AG5359">
        <v>0</v>
      </c>
      <c r="AH5359">
        <v>1</v>
      </c>
      <c r="AI5359">
        <v>0</v>
      </c>
      <c r="AJ5359">
        <v>0</v>
      </c>
      <c r="AK5359">
        <v>0</v>
      </c>
      <c r="AL5359">
        <v>1</v>
      </c>
      <c r="AM5359">
        <v>0</v>
      </c>
    </row>
    <row r="5360" spans="1:39">
      <c r="A5360">
        <v>16</v>
      </c>
      <c r="B5360">
        <v>794</v>
      </c>
      <c r="C5360">
        <v>2020</v>
      </c>
      <c r="D5360">
        <v>2</v>
      </c>
      <c r="E5360">
        <v>99</v>
      </c>
      <c r="F5360">
        <v>171</v>
      </c>
      <c r="G5360">
        <v>99</v>
      </c>
      <c r="H5360">
        <v>99</v>
      </c>
      <c r="I5360">
        <v>99</v>
      </c>
      <c r="J5360">
        <v>155</v>
      </c>
      <c r="M5360">
        <v>99</v>
      </c>
      <c r="N5360">
        <v>99</v>
      </c>
      <c r="O5360">
        <v>99</v>
      </c>
      <c r="P5360">
        <v>99</v>
      </c>
      <c r="Q5360">
        <v>5</v>
      </c>
      <c r="R5360">
        <v>19</v>
      </c>
      <c r="S5360">
        <v>19</v>
      </c>
      <c r="T5360">
        <v>0.84707980383415105</v>
      </c>
      <c r="U5360">
        <v>0.87820672736304706</v>
      </c>
      <c r="V5360">
        <v>15.42105263157895</v>
      </c>
      <c r="W5360">
        <v>59.84210526315789</v>
      </c>
      <c r="X5360">
        <v>170.10378057820603</v>
      </c>
      <c r="Y5360">
        <v>157.00578947368427</v>
      </c>
      <c r="Z5360">
        <v>157.00578947368427</v>
      </c>
      <c r="AA5360">
        <v>21.392197130283936</v>
      </c>
      <c r="AB5360">
        <v>4.081578099019171</v>
      </c>
      <c r="AC5360">
        <v>-27.129129044716525</v>
      </c>
      <c r="AD5360">
        <v>0</v>
      </c>
      <c r="AE5360">
        <v>0</v>
      </c>
      <c r="AF5360">
        <v>0</v>
      </c>
      <c r="AG5360">
        <v>0</v>
      </c>
      <c r="AH5360">
        <v>3</v>
      </c>
      <c r="AI5360">
        <v>0</v>
      </c>
      <c r="AJ5360">
        <v>0</v>
      </c>
      <c r="AK5360">
        <v>0</v>
      </c>
      <c r="AL5360">
        <v>1</v>
      </c>
      <c r="AM5360">
        <v>0</v>
      </c>
    </row>
    <row r="5361" spans="1:39">
      <c r="A5361">
        <v>16</v>
      </c>
      <c r="B5361">
        <v>795</v>
      </c>
      <c r="C5361">
        <v>2020</v>
      </c>
      <c r="D5361">
        <v>3</v>
      </c>
      <c r="E5361">
        <v>99</v>
      </c>
      <c r="F5361">
        <v>171</v>
      </c>
      <c r="G5361">
        <v>99</v>
      </c>
      <c r="H5361">
        <v>99</v>
      </c>
      <c r="I5361">
        <v>99</v>
      </c>
      <c r="J5361">
        <v>155</v>
      </c>
      <c r="M5361">
        <v>99</v>
      </c>
      <c r="N5361">
        <v>99</v>
      </c>
      <c r="O5361">
        <v>99</v>
      </c>
      <c r="P5361">
        <v>99</v>
      </c>
      <c r="Q5361">
        <v>6</v>
      </c>
      <c r="R5361">
        <v>30</v>
      </c>
      <c r="S5361">
        <v>30</v>
      </c>
      <c r="T5361">
        <v>1.1385199240986719</v>
      </c>
      <c r="U5361">
        <v>1.1578884639650842</v>
      </c>
      <c r="V5361">
        <v>14.5</v>
      </c>
      <c r="W5361">
        <v>58.266666666666652</v>
      </c>
      <c r="X5361">
        <v>167.98772119898874</v>
      </c>
      <c r="Y5361">
        <v>155.05266666666662</v>
      </c>
      <c r="Z5361">
        <v>155.05266666666662</v>
      </c>
      <c r="AA5361">
        <v>30.845474647381003</v>
      </c>
      <c r="AB5361">
        <v>5.5313249367177502</v>
      </c>
      <c r="AC5361">
        <v>-67.414435424696478</v>
      </c>
      <c r="AD5361">
        <v>0</v>
      </c>
      <c r="AE5361">
        <v>0</v>
      </c>
      <c r="AF5361">
        <v>0</v>
      </c>
      <c r="AG5361">
        <v>0</v>
      </c>
      <c r="AH5361">
        <v>5</v>
      </c>
      <c r="AI5361">
        <v>0</v>
      </c>
      <c r="AJ5361">
        <v>0</v>
      </c>
      <c r="AK5361">
        <v>0</v>
      </c>
      <c r="AL5361">
        <v>1</v>
      </c>
      <c r="AM5361">
        <v>0</v>
      </c>
    </row>
    <row r="5362" spans="1:39">
      <c r="A5362">
        <v>16</v>
      </c>
      <c r="B5362">
        <v>796</v>
      </c>
      <c r="C5362">
        <v>2020</v>
      </c>
      <c r="D5362">
        <v>4</v>
      </c>
      <c r="E5362">
        <v>99</v>
      </c>
      <c r="F5362">
        <v>171</v>
      </c>
      <c r="G5362">
        <v>99</v>
      </c>
      <c r="H5362">
        <v>99</v>
      </c>
      <c r="I5362">
        <v>99</v>
      </c>
      <c r="J5362">
        <v>155</v>
      </c>
      <c r="M5362">
        <v>99</v>
      </c>
      <c r="N5362">
        <v>99</v>
      </c>
      <c r="O5362">
        <v>99</v>
      </c>
      <c r="P5362">
        <v>99</v>
      </c>
      <c r="Q5362">
        <v>6</v>
      </c>
      <c r="R5362">
        <v>41</v>
      </c>
      <c r="S5362">
        <v>41</v>
      </c>
      <c r="T5362">
        <v>1.5726889144610667</v>
      </c>
      <c r="U5362">
        <v>1.6011812434704278</v>
      </c>
      <c r="V5362">
        <v>13.560975609756097</v>
      </c>
      <c r="W5362">
        <v>56.536585365853661</v>
      </c>
      <c r="X5362">
        <v>167.78558782337549</v>
      </c>
      <c r="Y5362">
        <v>154.86609756097556</v>
      </c>
      <c r="Z5362">
        <v>154.86609756097556</v>
      </c>
      <c r="AA5362">
        <v>23.078140948721003</v>
      </c>
      <c r="AB5362">
        <v>4.8090238397717444</v>
      </c>
      <c r="AC5362">
        <v>-35.168413796943945</v>
      </c>
      <c r="AD5362">
        <v>1</v>
      </c>
      <c r="AE5362">
        <v>0</v>
      </c>
      <c r="AF5362">
        <v>0</v>
      </c>
      <c r="AG5362">
        <v>1</v>
      </c>
      <c r="AH5362">
        <v>2</v>
      </c>
      <c r="AI5362">
        <v>0</v>
      </c>
      <c r="AJ5362">
        <v>0</v>
      </c>
      <c r="AK5362">
        <v>0</v>
      </c>
      <c r="AL5362">
        <v>1</v>
      </c>
      <c r="AM5362">
        <v>0</v>
      </c>
    </row>
    <row r="5363" spans="1:39">
      <c r="A5363">
        <v>16</v>
      </c>
      <c r="B5363">
        <v>797</v>
      </c>
      <c r="C5363">
        <v>2020</v>
      </c>
      <c r="D5363">
        <v>5</v>
      </c>
      <c r="E5363">
        <v>99</v>
      </c>
      <c r="F5363">
        <v>171</v>
      </c>
      <c r="G5363">
        <v>99</v>
      </c>
      <c r="H5363">
        <v>99</v>
      </c>
      <c r="I5363">
        <v>99</v>
      </c>
      <c r="J5363">
        <v>155</v>
      </c>
      <c r="M5363">
        <v>99</v>
      </c>
      <c r="N5363">
        <v>99</v>
      </c>
      <c r="O5363">
        <v>99</v>
      </c>
      <c r="P5363">
        <v>99</v>
      </c>
      <c r="Q5363">
        <v>3</v>
      </c>
      <c r="R5363">
        <v>17</v>
      </c>
      <c r="S5363">
        <v>17</v>
      </c>
      <c r="T5363">
        <v>0.7984969469234382</v>
      </c>
      <c r="U5363">
        <v>0.73113082466848656</v>
      </c>
      <c r="V5363">
        <v>15.76470588235294</v>
      </c>
      <c r="W5363">
        <v>60.82352941176471</v>
      </c>
      <c r="X5363">
        <v>151.29437257026319</v>
      </c>
      <c r="Y5363">
        <v>139.64470588235295</v>
      </c>
      <c r="Z5363">
        <v>139.64470588235295</v>
      </c>
      <c r="AA5363">
        <v>18.694450928062317</v>
      </c>
      <c r="AB5363">
        <v>3.6012300858856947</v>
      </c>
      <c r="AC5363">
        <v>-51.627816604140513</v>
      </c>
      <c r="AD5363">
        <v>1</v>
      </c>
      <c r="AE5363">
        <v>0</v>
      </c>
      <c r="AF5363">
        <v>0</v>
      </c>
      <c r="AG5363">
        <v>0</v>
      </c>
      <c r="AH5363">
        <v>1</v>
      </c>
      <c r="AI5363">
        <v>0</v>
      </c>
      <c r="AJ5363">
        <v>1</v>
      </c>
      <c r="AK5363">
        <v>0</v>
      </c>
      <c r="AL5363">
        <v>0</v>
      </c>
      <c r="AM5363">
        <v>0</v>
      </c>
    </row>
    <row r="5364" spans="1:39">
      <c r="A5364">
        <v>16</v>
      </c>
      <c r="B5364">
        <v>798</v>
      </c>
      <c r="C5364">
        <v>2020</v>
      </c>
      <c r="D5364">
        <v>6</v>
      </c>
      <c r="E5364">
        <v>99</v>
      </c>
      <c r="F5364">
        <v>171</v>
      </c>
      <c r="G5364">
        <v>99</v>
      </c>
      <c r="H5364">
        <v>99</v>
      </c>
      <c r="I5364">
        <v>99</v>
      </c>
      <c r="J5364">
        <v>155</v>
      </c>
      <c r="M5364">
        <v>99</v>
      </c>
      <c r="N5364">
        <v>99</v>
      </c>
      <c r="O5364">
        <v>99</v>
      </c>
      <c r="P5364">
        <v>99</v>
      </c>
      <c r="Q5364">
        <v>6</v>
      </c>
      <c r="R5364">
        <v>23</v>
      </c>
      <c r="S5364">
        <v>23</v>
      </c>
      <c r="T5364">
        <v>0.88974854932301739</v>
      </c>
      <c r="U5364">
        <v>1.0657771181107758</v>
      </c>
      <c r="V5364">
        <v>13.086956521739131</v>
      </c>
      <c r="W5364">
        <v>55.695652173913047</v>
      </c>
      <c r="X5364">
        <v>197.09454048706965</v>
      </c>
      <c r="Y5364">
        <v>181.91826086956519</v>
      </c>
      <c r="Z5364">
        <v>181.91826086956519</v>
      </c>
      <c r="AA5364">
        <v>37.192771463677495</v>
      </c>
      <c r="AB5364">
        <v>5.7893063533492004</v>
      </c>
      <c r="AC5364">
        <v>-47.633822255272001</v>
      </c>
      <c r="AD5364">
        <v>3</v>
      </c>
      <c r="AE5364">
        <v>0</v>
      </c>
      <c r="AF5364">
        <v>0</v>
      </c>
      <c r="AG5364">
        <v>0</v>
      </c>
      <c r="AH5364">
        <v>3</v>
      </c>
      <c r="AI5364">
        <v>0</v>
      </c>
      <c r="AJ5364">
        <v>0</v>
      </c>
      <c r="AK5364">
        <v>0</v>
      </c>
      <c r="AL5364">
        <v>0</v>
      </c>
      <c r="AM5364">
        <v>0</v>
      </c>
    </row>
    <row r="5365" spans="1:39">
      <c r="A5365">
        <v>16</v>
      </c>
      <c r="B5365">
        <v>799</v>
      </c>
      <c r="C5365">
        <v>2020</v>
      </c>
      <c r="D5365">
        <v>7</v>
      </c>
      <c r="E5365">
        <v>99</v>
      </c>
      <c r="F5365">
        <v>171</v>
      </c>
      <c r="G5365">
        <v>99</v>
      </c>
      <c r="H5365">
        <v>99</v>
      </c>
      <c r="I5365">
        <v>99</v>
      </c>
      <c r="J5365">
        <v>155</v>
      </c>
      <c r="M5365">
        <v>99</v>
      </c>
      <c r="N5365">
        <v>99</v>
      </c>
      <c r="O5365">
        <v>99</v>
      </c>
      <c r="P5365">
        <v>99</v>
      </c>
      <c r="Q5365">
        <v>6</v>
      </c>
      <c r="R5365">
        <v>42</v>
      </c>
      <c r="S5365">
        <v>42</v>
      </c>
      <c r="T5365">
        <v>1.582516955538809</v>
      </c>
      <c r="U5365">
        <v>1.5594524714582245</v>
      </c>
      <c r="V5365">
        <v>14.428571428571423</v>
      </c>
      <c r="W5365">
        <v>58.428571428571438</v>
      </c>
      <c r="X5365">
        <v>163.71072589382459</v>
      </c>
      <c r="Y5365">
        <v>151.10500000000005</v>
      </c>
      <c r="Z5365">
        <v>151.10500000000005</v>
      </c>
      <c r="AA5365">
        <v>32.312068234197</v>
      </c>
      <c r="AB5365">
        <v>5.5512454936358333</v>
      </c>
      <c r="AC5365">
        <v>-38.806772975439749</v>
      </c>
      <c r="AD5365">
        <v>1</v>
      </c>
      <c r="AE5365">
        <v>0</v>
      </c>
      <c r="AF5365">
        <v>0</v>
      </c>
      <c r="AG5365">
        <v>0</v>
      </c>
      <c r="AH5365">
        <v>6</v>
      </c>
      <c r="AI5365">
        <v>0</v>
      </c>
      <c r="AJ5365">
        <v>0</v>
      </c>
      <c r="AK5365">
        <v>0</v>
      </c>
      <c r="AL5365">
        <v>0</v>
      </c>
      <c r="AM5365">
        <v>0</v>
      </c>
    </row>
    <row r="5366" spans="1:39">
      <c r="A5366">
        <v>16</v>
      </c>
      <c r="B5366">
        <v>800</v>
      </c>
      <c r="C5366">
        <v>2020</v>
      </c>
      <c r="D5366">
        <v>8</v>
      </c>
      <c r="E5366">
        <v>99</v>
      </c>
      <c r="F5366">
        <v>171</v>
      </c>
      <c r="G5366">
        <v>99</v>
      </c>
      <c r="H5366">
        <v>99</v>
      </c>
      <c r="I5366">
        <v>99</v>
      </c>
      <c r="J5366">
        <v>155</v>
      </c>
      <c r="M5366">
        <v>99</v>
      </c>
      <c r="N5366">
        <v>99</v>
      </c>
      <c r="O5366">
        <v>99</v>
      </c>
      <c r="P5366">
        <v>99</v>
      </c>
      <c r="Q5366">
        <v>4</v>
      </c>
      <c r="R5366">
        <v>17</v>
      </c>
      <c r="S5366">
        <v>17</v>
      </c>
      <c r="T5366">
        <v>0.70803831736776357</v>
      </c>
      <c r="U5366">
        <v>0.68453050394022197</v>
      </c>
      <c r="V5366">
        <v>15.76470588235294</v>
      </c>
      <c r="W5366">
        <v>60.411764705882355</v>
      </c>
      <c r="X5366">
        <v>160.86227773883121</v>
      </c>
      <c r="Y5366">
        <v>148.47588235294123</v>
      </c>
      <c r="Z5366">
        <v>148.47588235294123</v>
      </c>
      <c r="AA5366">
        <v>13.990706183590763</v>
      </c>
      <c r="AB5366">
        <v>3.4480825622947391</v>
      </c>
      <c r="AC5366">
        <v>-26.106751781773941</v>
      </c>
      <c r="AD5366">
        <v>1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</row>
    <row r="5367" spans="1:39">
      <c r="A5367">
        <v>16</v>
      </c>
      <c r="B5367">
        <v>801</v>
      </c>
      <c r="C5367">
        <v>2020</v>
      </c>
      <c r="D5367">
        <v>9</v>
      </c>
      <c r="E5367">
        <v>99</v>
      </c>
      <c r="F5367">
        <v>171</v>
      </c>
      <c r="G5367">
        <v>99</v>
      </c>
      <c r="H5367">
        <v>99</v>
      </c>
      <c r="I5367">
        <v>99</v>
      </c>
      <c r="J5367">
        <v>155</v>
      </c>
      <c r="M5367">
        <v>99</v>
      </c>
      <c r="N5367">
        <v>99</v>
      </c>
      <c r="O5367">
        <v>99</v>
      </c>
      <c r="P5367">
        <v>99</v>
      </c>
      <c r="Q5367">
        <v>6</v>
      </c>
      <c r="R5367">
        <v>20</v>
      </c>
      <c r="S5367">
        <v>20</v>
      </c>
      <c r="T5367">
        <v>0.70721357850070699</v>
      </c>
      <c r="U5367">
        <v>0.81386363198145451</v>
      </c>
      <c r="V5367">
        <v>13.7</v>
      </c>
      <c r="W5367">
        <v>56.25</v>
      </c>
      <c r="X5367">
        <v>190.92524377031407</v>
      </c>
      <c r="Y5367">
        <v>176.22399999999999</v>
      </c>
      <c r="Z5367">
        <v>176.22399999999999</v>
      </c>
      <c r="AA5367">
        <v>29.96647066305934</v>
      </c>
      <c r="AB5367">
        <v>5.5756165578346559</v>
      </c>
      <c r="AC5367">
        <v>-17.293650913864465</v>
      </c>
      <c r="AD5367">
        <v>2</v>
      </c>
      <c r="AE5367">
        <v>0</v>
      </c>
      <c r="AF5367">
        <v>0</v>
      </c>
      <c r="AG5367">
        <v>0</v>
      </c>
      <c r="AH5367">
        <v>2</v>
      </c>
      <c r="AI5367">
        <v>0</v>
      </c>
      <c r="AJ5367">
        <v>0</v>
      </c>
      <c r="AK5367">
        <v>1</v>
      </c>
      <c r="AL5367">
        <v>0</v>
      </c>
      <c r="AM5367">
        <v>0</v>
      </c>
    </row>
    <row r="5368" spans="1:39">
      <c r="A5368">
        <v>16</v>
      </c>
      <c r="B5368">
        <v>802</v>
      </c>
      <c r="C5368">
        <v>2020</v>
      </c>
      <c r="D5368">
        <v>10</v>
      </c>
      <c r="E5368">
        <v>99</v>
      </c>
      <c r="F5368">
        <v>171</v>
      </c>
      <c r="G5368">
        <v>99</v>
      </c>
      <c r="H5368">
        <v>99</v>
      </c>
      <c r="I5368">
        <v>99</v>
      </c>
      <c r="J5368">
        <v>155</v>
      </c>
      <c r="M5368">
        <v>99</v>
      </c>
      <c r="N5368">
        <v>99</v>
      </c>
      <c r="O5368">
        <v>99</v>
      </c>
      <c r="P5368">
        <v>99</v>
      </c>
      <c r="Q5368">
        <v>6</v>
      </c>
      <c r="R5368">
        <v>46</v>
      </c>
      <c r="S5368">
        <v>46</v>
      </c>
      <c r="T5368">
        <v>1.5032679738562087</v>
      </c>
      <c r="U5368">
        <v>1.5427065961648083</v>
      </c>
      <c r="V5368">
        <v>14.326086956521738</v>
      </c>
      <c r="W5368">
        <v>58</v>
      </c>
      <c r="X5368">
        <v>168.27264590889817</v>
      </c>
      <c r="Y5368">
        <v>155.31565217391309</v>
      </c>
      <c r="Z5368">
        <v>155.31565217391309</v>
      </c>
      <c r="AA5368">
        <v>32.719572167672538</v>
      </c>
      <c r="AB5368">
        <v>5.5088861021949365</v>
      </c>
      <c r="AC5368">
        <v>-48.371774492915584</v>
      </c>
      <c r="AD5368">
        <v>0</v>
      </c>
      <c r="AE5368">
        <v>0</v>
      </c>
      <c r="AF5368">
        <v>0</v>
      </c>
      <c r="AG5368">
        <v>0</v>
      </c>
      <c r="AH5368">
        <v>2</v>
      </c>
      <c r="AI5368">
        <v>0</v>
      </c>
      <c r="AJ5368">
        <v>0</v>
      </c>
      <c r="AK5368">
        <v>0</v>
      </c>
      <c r="AL5368">
        <v>5</v>
      </c>
      <c r="AM5368">
        <v>1</v>
      </c>
    </row>
    <row r="5369" spans="1:39">
      <c r="A5369">
        <v>16</v>
      </c>
      <c r="B5369">
        <v>803</v>
      </c>
      <c r="C5369">
        <v>2020</v>
      </c>
      <c r="D5369">
        <v>11</v>
      </c>
      <c r="E5369">
        <v>99</v>
      </c>
      <c r="F5369">
        <v>171</v>
      </c>
      <c r="G5369">
        <v>99</v>
      </c>
      <c r="H5369">
        <v>99</v>
      </c>
      <c r="I5369">
        <v>99</v>
      </c>
      <c r="J5369">
        <v>155</v>
      </c>
      <c r="M5369">
        <v>99</v>
      </c>
      <c r="N5369">
        <v>99</v>
      </c>
      <c r="O5369">
        <v>99</v>
      </c>
      <c r="P5369">
        <v>99</v>
      </c>
      <c r="Q5369">
        <v>5</v>
      </c>
      <c r="R5369">
        <v>43</v>
      </c>
      <c r="S5369">
        <v>43</v>
      </c>
      <c r="T5369">
        <v>1.4121510673234809</v>
      </c>
      <c r="U5369">
        <v>1.4491045696003222</v>
      </c>
      <c r="V5369">
        <v>12.255813953488376</v>
      </c>
      <c r="W5369">
        <v>54.395348837209312</v>
      </c>
      <c r="X5369">
        <v>168.7596059361536</v>
      </c>
      <c r="Y5369">
        <v>155.76511627906979</v>
      </c>
      <c r="Z5369">
        <v>155.76511627906979</v>
      </c>
      <c r="AA5369">
        <v>28.043957635651346</v>
      </c>
      <c r="AB5369">
        <v>5.6327098475910917</v>
      </c>
      <c r="AC5369">
        <v>-33.621651613626753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1</v>
      </c>
      <c r="AJ5369">
        <v>0</v>
      </c>
      <c r="AK5369">
        <v>0</v>
      </c>
      <c r="AL5369">
        <v>4</v>
      </c>
      <c r="AM5369">
        <v>0</v>
      </c>
    </row>
    <row r="5370" spans="1:39">
      <c r="A5370">
        <v>16</v>
      </c>
      <c r="B5370">
        <v>804</v>
      </c>
      <c r="C5370">
        <v>2020</v>
      </c>
      <c r="D5370">
        <v>12</v>
      </c>
      <c r="E5370">
        <v>99</v>
      </c>
      <c r="F5370">
        <v>171</v>
      </c>
      <c r="G5370">
        <v>99</v>
      </c>
      <c r="H5370">
        <v>99</v>
      </c>
      <c r="I5370">
        <v>99</v>
      </c>
      <c r="J5370">
        <v>155</v>
      </c>
      <c r="M5370">
        <v>99</v>
      </c>
      <c r="N5370">
        <v>99</v>
      </c>
      <c r="O5370">
        <v>99</v>
      </c>
      <c r="P5370">
        <v>99</v>
      </c>
      <c r="Q5370">
        <v>8</v>
      </c>
      <c r="R5370">
        <v>32</v>
      </c>
      <c r="S5370">
        <v>32</v>
      </c>
      <c r="T5370">
        <v>1.1756061719324025</v>
      </c>
      <c r="U5370">
        <v>1.2788622482506631</v>
      </c>
      <c r="V5370">
        <v>14.09375</v>
      </c>
      <c r="W5370">
        <v>57.9375</v>
      </c>
      <c r="X5370">
        <v>180.77634073672797</v>
      </c>
      <c r="Y5370">
        <v>166.85656249999997</v>
      </c>
      <c r="Z5370">
        <v>166.85656249999997</v>
      </c>
      <c r="AA5370">
        <v>33.333678315760565</v>
      </c>
      <c r="AB5370">
        <v>5.6509816625078519</v>
      </c>
      <c r="AC5370">
        <v>-58.570139020494835</v>
      </c>
      <c r="AD5370">
        <v>1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</row>
    <row r="5371" spans="1:39">
      <c r="A5371">
        <v>16</v>
      </c>
      <c r="B5371">
        <v>805</v>
      </c>
      <c r="C5371">
        <v>2020</v>
      </c>
      <c r="D5371">
        <v>1</v>
      </c>
      <c r="E5371">
        <v>99</v>
      </c>
      <c r="F5371">
        <v>171</v>
      </c>
      <c r="G5371">
        <v>99</v>
      </c>
      <c r="H5371">
        <v>99</v>
      </c>
      <c r="I5371">
        <v>99</v>
      </c>
      <c r="J5371">
        <v>160</v>
      </c>
      <c r="M5371">
        <v>99</v>
      </c>
      <c r="N5371">
        <v>99</v>
      </c>
      <c r="O5371">
        <v>99</v>
      </c>
      <c r="P5371">
        <v>99</v>
      </c>
      <c r="Q5371">
        <v>16</v>
      </c>
      <c r="R5371">
        <v>27</v>
      </c>
      <c r="S5371">
        <v>27</v>
      </c>
      <c r="T5371">
        <v>0.81694402420574896</v>
      </c>
      <c r="U5371">
        <v>0.72965805377713755</v>
      </c>
      <c r="V5371">
        <v>14.444444444444445</v>
      </c>
      <c r="W5371">
        <v>57.66666666666665</v>
      </c>
      <c r="X5371">
        <v>146.50294931985067</v>
      </c>
      <c r="Y5371">
        <v>135.22222222222223</v>
      </c>
      <c r="Z5371">
        <v>135.22222222222223</v>
      </c>
      <c r="AA5371">
        <v>15.296243386151732</v>
      </c>
      <c r="AB5371">
        <v>4.4804100341457662</v>
      </c>
      <c r="AC5371">
        <v>-66.736815585726646</v>
      </c>
      <c r="AD5371">
        <v>1</v>
      </c>
      <c r="AE5371">
        <v>0</v>
      </c>
      <c r="AF5371">
        <v>0</v>
      </c>
      <c r="AG5371">
        <v>0</v>
      </c>
      <c r="AH5371">
        <v>1</v>
      </c>
      <c r="AI5371">
        <v>0</v>
      </c>
      <c r="AJ5371">
        <v>1</v>
      </c>
      <c r="AK5371">
        <v>0</v>
      </c>
      <c r="AL5371">
        <v>3</v>
      </c>
      <c r="AM5371">
        <v>4</v>
      </c>
    </row>
    <row r="5372" spans="1:39">
      <c r="A5372">
        <v>16</v>
      </c>
      <c r="B5372">
        <v>806</v>
      </c>
      <c r="C5372">
        <v>2020</v>
      </c>
      <c r="D5372">
        <v>2</v>
      </c>
      <c r="E5372">
        <v>99</v>
      </c>
      <c r="F5372">
        <v>171</v>
      </c>
      <c r="G5372">
        <v>99</v>
      </c>
      <c r="H5372">
        <v>99</v>
      </c>
      <c r="I5372">
        <v>99</v>
      </c>
      <c r="J5372">
        <v>160</v>
      </c>
      <c r="M5372">
        <v>99</v>
      </c>
      <c r="N5372">
        <v>99</v>
      </c>
      <c r="O5372">
        <v>99</v>
      </c>
      <c r="P5372">
        <v>99</v>
      </c>
      <c r="Q5372">
        <v>3</v>
      </c>
      <c r="R5372">
        <v>5</v>
      </c>
      <c r="S5372">
        <v>5</v>
      </c>
      <c r="T5372">
        <v>0.22291573785109223</v>
      </c>
      <c r="U5372">
        <v>0.20807697835487179</v>
      </c>
      <c r="V5372">
        <v>15.2</v>
      </c>
      <c r="W5372">
        <v>58.8</v>
      </c>
      <c r="X5372">
        <v>153.15276273022752</v>
      </c>
      <c r="Y5372">
        <v>141.36000000000001</v>
      </c>
      <c r="Z5372">
        <v>141.36000000000001</v>
      </c>
      <c r="AA5372">
        <v>2.6896839963079984</v>
      </c>
      <c r="AB5372">
        <v>2.9257477676656585</v>
      </c>
      <c r="AC5372">
        <v>-36.699407067100893</v>
      </c>
      <c r="AD5372">
        <v>1</v>
      </c>
      <c r="AE5372">
        <v>0</v>
      </c>
      <c r="AF5372">
        <v>0</v>
      </c>
      <c r="AG5372">
        <v>0</v>
      </c>
      <c r="AH5372">
        <v>2</v>
      </c>
      <c r="AI5372">
        <v>2</v>
      </c>
      <c r="AJ5372">
        <v>0</v>
      </c>
      <c r="AK5372">
        <v>0</v>
      </c>
      <c r="AL5372">
        <v>0</v>
      </c>
      <c r="AM5372">
        <v>2</v>
      </c>
    </row>
    <row r="5373" spans="1:39">
      <c r="A5373">
        <v>16</v>
      </c>
      <c r="B5373">
        <v>807</v>
      </c>
      <c r="C5373">
        <v>2020</v>
      </c>
      <c r="D5373">
        <v>3</v>
      </c>
      <c r="E5373">
        <v>99</v>
      </c>
      <c r="F5373">
        <v>171</v>
      </c>
      <c r="G5373">
        <v>99</v>
      </c>
      <c r="H5373">
        <v>99</v>
      </c>
      <c r="I5373">
        <v>99</v>
      </c>
      <c r="J5373">
        <v>160</v>
      </c>
      <c r="M5373">
        <v>99</v>
      </c>
      <c r="N5373">
        <v>99</v>
      </c>
      <c r="O5373">
        <v>99</v>
      </c>
      <c r="P5373">
        <v>99</v>
      </c>
      <c r="Q5373">
        <v>4</v>
      </c>
      <c r="R5373">
        <v>6</v>
      </c>
      <c r="S5373">
        <v>6</v>
      </c>
      <c r="T5373">
        <v>0.22770398481973436</v>
      </c>
      <c r="U5373">
        <v>0.20486419793774688</v>
      </c>
      <c r="V5373">
        <v>14.5</v>
      </c>
      <c r="W5373">
        <v>57.5</v>
      </c>
      <c r="X5373">
        <v>148.60960635608524</v>
      </c>
      <c r="Y5373">
        <v>137.16666666666663</v>
      </c>
      <c r="Z5373">
        <v>137.16666666666663</v>
      </c>
      <c r="AA5373">
        <v>3.8421637422450248</v>
      </c>
      <c r="AB5373">
        <v>2.3629078131263044</v>
      </c>
      <c r="AC5373">
        <v>-47.730880937437249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1</v>
      </c>
      <c r="AM5373">
        <v>1</v>
      </c>
    </row>
    <row r="5374" spans="1:39">
      <c r="A5374">
        <v>16</v>
      </c>
      <c r="B5374">
        <v>808</v>
      </c>
      <c r="C5374">
        <v>2020</v>
      </c>
      <c r="D5374">
        <v>4</v>
      </c>
      <c r="E5374">
        <v>99</v>
      </c>
      <c r="F5374">
        <v>171</v>
      </c>
      <c r="G5374">
        <v>99</v>
      </c>
      <c r="H5374">
        <v>99</v>
      </c>
      <c r="I5374">
        <v>99</v>
      </c>
      <c r="J5374">
        <v>160</v>
      </c>
      <c r="M5374">
        <v>99</v>
      </c>
      <c r="N5374">
        <v>99</v>
      </c>
      <c r="O5374">
        <v>99</v>
      </c>
      <c r="P5374">
        <v>99</v>
      </c>
      <c r="Q5374">
        <v>8</v>
      </c>
      <c r="R5374">
        <v>14</v>
      </c>
      <c r="S5374">
        <v>14</v>
      </c>
      <c r="T5374">
        <v>0.53701572688914467</v>
      </c>
      <c r="U5374">
        <v>0.47090970075748789</v>
      </c>
      <c r="V5374">
        <v>13.785714285714288</v>
      </c>
      <c r="W5374">
        <v>57.142857142857153</v>
      </c>
      <c r="X5374">
        <v>144.51323324562762</v>
      </c>
      <c r="Y5374">
        <v>133.38571428571436</v>
      </c>
      <c r="Z5374">
        <v>133.38571428571436</v>
      </c>
      <c r="AA5374">
        <v>6.6535551337881804</v>
      </c>
      <c r="AB5374">
        <v>4.2570469787860707</v>
      </c>
      <c r="AC5374">
        <v>-55.976641575303482</v>
      </c>
      <c r="AD5374">
        <v>1</v>
      </c>
      <c r="AE5374">
        <v>0</v>
      </c>
      <c r="AF5374">
        <v>0</v>
      </c>
      <c r="AG5374">
        <v>1</v>
      </c>
      <c r="AH5374">
        <v>0</v>
      </c>
      <c r="AI5374">
        <v>0</v>
      </c>
      <c r="AJ5374">
        <v>4</v>
      </c>
      <c r="AK5374">
        <v>0</v>
      </c>
      <c r="AL5374">
        <v>0</v>
      </c>
      <c r="AM5374">
        <v>0</v>
      </c>
    </row>
    <row r="5375" spans="1:39">
      <c r="A5375">
        <v>16</v>
      </c>
      <c r="B5375">
        <v>809</v>
      </c>
      <c r="C5375">
        <v>2020</v>
      </c>
      <c r="D5375">
        <v>5</v>
      </c>
      <c r="E5375">
        <v>99</v>
      </c>
      <c r="F5375">
        <v>171</v>
      </c>
      <c r="G5375">
        <v>99</v>
      </c>
      <c r="H5375">
        <v>99</v>
      </c>
      <c r="I5375">
        <v>99</v>
      </c>
      <c r="J5375">
        <v>160</v>
      </c>
      <c r="M5375">
        <v>99</v>
      </c>
      <c r="N5375">
        <v>99</v>
      </c>
      <c r="O5375">
        <v>99</v>
      </c>
      <c r="P5375">
        <v>99</v>
      </c>
      <c r="Q5375">
        <v>12</v>
      </c>
      <c r="R5375">
        <v>35</v>
      </c>
      <c r="S5375">
        <v>35</v>
      </c>
      <c r="T5375">
        <v>1.6439643024894317</v>
      </c>
      <c r="U5375">
        <v>1.47993350847507</v>
      </c>
      <c r="V5375">
        <v>15.114285714285712</v>
      </c>
      <c r="W5375">
        <v>58.714285714285694</v>
      </c>
      <c r="X5375">
        <v>148.7478718464634</v>
      </c>
      <c r="Y5375">
        <v>137.29428571428571</v>
      </c>
      <c r="Z5375">
        <v>137.29428571428571</v>
      </c>
      <c r="AA5375">
        <v>6.4503352230556716</v>
      </c>
      <c r="AB5375">
        <v>3.7990331745359152</v>
      </c>
      <c r="AC5375">
        <v>-8.4364161402986806</v>
      </c>
      <c r="AD5375">
        <v>0</v>
      </c>
      <c r="AE5375">
        <v>0</v>
      </c>
      <c r="AF5375">
        <v>0</v>
      </c>
      <c r="AG5375">
        <v>1</v>
      </c>
      <c r="AH5375">
        <v>3</v>
      </c>
      <c r="AI5375">
        <v>0</v>
      </c>
      <c r="AJ5375">
        <v>2</v>
      </c>
      <c r="AK5375">
        <v>0</v>
      </c>
      <c r="AL5375">
        <v>3</v>
      </c>
      <c r="AM5375">
        <v>0</v>
      </c>
    </row>
    <row r="5376" spans="1:39">
      <c r="A5376">
        <v>16</v>
      </c>
      <c r="B5376">
        <v>810</v>
      </c>
      <c r="C5376">
        <v>2020</v>
      </c>
      <c r="D5376">
        <v>6</v>
      </c>
      <c r="E5376">
        <v>99</v>
      </c>
      <c r="F5376">
        <v>171</v>
      </c>
      <c r="G5376">
        <v>99</v>
      </c>
      <c r="H5376">
        <v>99</v>
      </c>
      <c r="I5376">
        <v>99</v>
      </c>
      <c r="J5376">
        <v>160</v>
      </c>
      <c r="M5376">
        <v>99</v>
      </c>
      <c r="N5376">
        <v>99</v>
      </c>
      <c r="O5376">
        <v>99</v>
      </c>
      <c r="P5376">
        <v>99</v>
      </c>
      <c r="Q5376">
        <v>9</v>
      </c>
      <c r="R5376">
        <v>18</v>
      </c>
      <c r="S5376">
        <v>18</v>
      </c>
      <c r="T5376">
        <v>0.69632495164410035</v>
      </c>
      <c r="U5376">
        <v>0.64421118644158482</v>
      </c>
      <c r="V5376">
        <v>14.666666666666663</v>
      </c>
      <c r="W5376">
        <v>58.16666666666665</v>
      </c>
      <c r="X5376">
        <v>152.22703743830502</v>
      </c>
      <c r="Y5376">
        <v>140.50555555555556</v>
      </c>
      <c r="Z5376">
        <v>140.50555555555556</v>
      </c>
      <c r="AA5376">
        <v>7.9630725659981012</v>
      </c>
      <c r="AB5376">
        <v>4.2459130676190471</v>
      </c>
      <c r="AC5376">
        <v>-51.991826486818354</v>
      </c>
      <c r="AD5376">
        <v>3</v>
      </c>
      <c r="AE5376">
        <v>0</v>
      </c>
      <c r="AF5376">
        <v>0</v>
      </c>
      <c r="AG5376">
        <v>0</v>
      </c>
      <c r="AH5376">
        <v>1</v>
      </c>
      <c r="AI5376">
        <v>0</v>
      </c>
      <c r="AJ5376">
        <v>1</v>
      </c>
      <c r="AK5376">
        <v>0</v>
      </c>
      <c r="AL5376">
        <v>2</v>
      </c>
      <c r="AM5376">
        <v>2</v>
      </c>
    </row>
    <row r="5377" spans="1:39">
      <c r="A5377">
        <v>16</v>
      </c>
      <c r="B5377">
        <v>811</v>
      </c>
      <c r="C5377">
        <v>2020</v>
      </c>
      <c r="D5377">
        <v>7</v>
      </c>
      <c r="E5377">
        <v>99</v>
      </c>
      <c r="F5377">
        <v>171</v>
      </c>
      <c r="G5377">
        <v>99</v>
      </c>
      <c r="H5377">
        <v>99</v>
      </c>
      <c r="I5377">
        <v>99</v>
      </c>
      <c r="J5377">
        <v>160</v>
      </c>
      <c r="M5377">
        <v>99</v>
      </c>
      <c r="N5377">
        <v>99</v>
      </c>
      <c r="O5377">
        <v>99</v>
      </c>
      <c r="P5377">
        <v>99</v>
      </c>
      <c r="Q5377">
        <v>6</v>
      </c>
      <c r="R5377">
        <v>8</v>
      </c>
      <c r="S5377">
        <v>8</v>
      </c>
      <c r="T5377">
        <v>0.30143180105501127</v>
      </c>
      <c r="U5377">
        <v>0.26535517307071821</v>
      </c>
      <c r="V5377">
        <v>16.25</v>
      </c>
      <c r="W5377">
        <v>61.5</v>
      </c>
      <c r="X5377">
        <v>146.2486457204767</v>
      </c>
      <c r="Y5377">
        <v>134.98750000000001</v>
      </c>
      <c r="Z5377">
        <v>134.98750000000001</v>
      </c>
      <c r="AA5377">
        <v>5.6029986391213296</v>
      </c>
      <c r="AB5377">
        <v>3.1224989991991992</v>
      </c>
      <c r="AC5377">
        <v>42.189763424936757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1</v>
      </c>
      <c r="AM5377">
        <v>0</v>
      </c>
    </row>
    <row r="5378" spans="1:39">
      <c r="A5378">
        <v>16</v>
      </c>
      <c r="B5378">
        <v>812</v>
      </c>
      <c r="C5378">
        <v>2020</v>
      </c>
      <c r="D5378">
        <v>8</v>
      </c>
      <c r="E5378">
        <v>99</v>
      </c>
      <c r="F5378">
        <v>171</v>
      </c>
      <c r="G5378">
        <v>99</v>
      </c>
      <c r="H5378">
        <v>99</v>
      </c>
      <c r="I5378">
        <v>99</v>
      </c>
      <c r="J5378">
        <v>160</v>
      </c>
      <c r="M5378">
        <v>99</v>
      </c>
      <c r="N5378">
        <v>99</v>
      </c>
      <c r="O5378">
        <v>99</v>
      </c>
      <c r="P5378">
        <v>99</v>
      </c>
      <c r="Q5378">
        <v>11</v>
      </c>
      <c r="R5378">
        <v>32</v>
      </c>
      <c r="S5378">
        <v>32</v>
      </c>
      <c r="T5378">
        <v>1.3327780091628485</v>
      </c>
      <c r="U5378">
        <v>1.2133440069999697</v>
      </c>
      <c r="V5378">
        <v>14.9375</v>
      </c>
      <c r="W5378">
        <v>58.53125</v>
      </c>
      <c r="X5378">
        <v>151.47616468039001</v>
      </c>
      <c r="Y5378">
        <v>139.81249999999997</v>
      </c>
      <c r="Z5378">
        <v>139.81249999999997</v>
      </c>
      <c r="AA5378">
        <v>10.803030535456683</v>
      </c>
      <c r="AB5378">
        <v>3.7913089345897433</v>
      </c>
      <c r="AC5378">
        <v>-42.254989448924498</v>
      </c>
      <c r="AD5378">
        <v>0</v>
      </c>
      <c r="AE5378">
        <v>0</v>
      </c>
      <c r="AF5378">
        <v>0</v>
      </c>
      <c r="AG5378">
        <v>0</v>
      </c>
      <c r="AH5378">
        <v>1</v>
      </c>
      <c r="AI5378">
        <v>1</v>
      </c>
      <c r="AJ5378">
        <v>3</v>
      </c>
      <c r="AK5378">
        <v>0</v>
      </c>
      <c r="AL5378">
        <v>2</v>
      </c>
      <c r="AM5378">
        <v>1</v>
      </c>
    </row>
    <row r="5379" spans="1:39">
      <c r="A5379">
        <v>16</v>
      </c>
      <c r="B5379">
        <v>813</v>
      </c>
      <c r="C5379">
        <v>2020</v>
      </c>
      <c r="D5379">
        <v>9</v>
      </c>
      <c r="E5379">
        <v>99</v>
      </c>
      <c r="F5379">
        <v>171</v>
      </c>
      <c r="G5379">
        <v>99</v>
      </c>
      <c r="H5379">
        <v>99</v>
      </c>
      <c r="I5379">
        <v>99</v>
      </c>
      <c r="J5379">
        <v>160</v>
      </c>
      <c r="M5379">
        <v>99</v>
      </c>
      <c r="N5379">
        <v>99</v>
      </c>
      <c r="O5379">
        <v>99</v>
      </c>
      <c r="P5379">
        <v>99</v>
      </c>
      <c r="Q5379">
        <v>12</v>
      </c>
      <c r="R5379">
        <v>29</v>
      </c>
      <c r="S5379">
        <v>29</v>
      </c>
      <c r="T5379">
        <v>1.0254596888260252</v>
      </c>
      <c r="U5379">
        <v>0.98049822037760315</v>
      </c>
      <c r="V5379">
        <v>12.344827586206899</v>
      </c>
      <c r="W5379">
        <v>54.586206896551715</v>
      </c>
      <c r="X5379">
        <v>158.63189748570997</v>
      </c>
      <c r="Y5379">
        <v>146.41724137931035</v>
      </c>
      <c r="Z5379">
        <v>146.41724137931035</v>
      </c>
      <c r="AA5379">
        <v>15.204492733615313</v>
      </c>
      <c r="AB5379">
        <v>5.2818311961648412</v>
      </c>
      <c r="AC5379">
        <v>-19.167392037993924</v>
      </c>
      <c r="AD5379">
        <v>3</v>
      </c>
      <c r="AE5379">
        <v>0</v>
      </c>
      <c r="AF5379">
        <v>0</v>
      </c>
      <c r="AG5379">
        <v>0</v>
      </c>
      <c r="AH5379">
        <v>3</v>
      </c>
      <c r="AI5379">
        <v>0</v>
      </c>
      <c r="AJ5379">
        <v>3</v>
      </c>
      <c r="AK5379">
        <v>0</v>
      </c>
      <c r="AL5379">
        <v>7</v>
      </c>
      <c r="AM5379">
        <v>2</v>
      </c>
    </row>
    <row r="5380" spans="1:39">
      <c r="A5380">
        <v>16</v>
      </c>
      <c r="B5380">
        <v>814</v>
      </c>
      <c r="C5380">
        <v>2020</v>
      </c>
      <c r="D5380">
        <v>10</v>
      </c>
      <c r="E5380">
        <v>99</v>
      </c>
      <c r="F5380">
        <v>171</v>
      </c>
      <c r="G5380">
        <v>99</v>
      </c>
      <c r="H5380">
        <v>99</v>
      </c>
      <c r="I5380">
        <v>99</v>
      </c>
      <c r="J5380">
        <v>160</v>
      </c>
      <c r="M5380">
        <v>99</v>
      </c>
      <c r="N5380">
        <v>99</v>
      </c>
      <c r="O5380">
        <v>99</v>
      </c>
      <c r="P5380">
        <v>99</v>
      </c>
      <c r="Q5380">
        <v>19</v>
      </c>
      <c r="R5380">
        <v>93</v>
      </c>
      <c r="S5380">
        <v>93</v>
      </c>
      <c r="T5380">
        <v>3.0392156862745101</v>
      </c>
      <c r="U5380">
        <v>2.7715522547453713</v>
      </c>
      <c r="V5380">
        <v>14.612903225806452</v>
      </c>
      <c r="W5380">
        <v>58.591397849462361</v>
      </c>
      <c r="X5380">
        <v>149.52993394610843</v>
      </c>
      <c r="Y5380">
        <v>138.01612903225805</v>
      </c>
      <c r="Z5380">
        <v>138.01612903225805</v>
      </c>
      <c r="AA5380">
        <v>18.821249089092859</v>
      </c>
      <c r="AB5380">
        <v>4.8109117887948116</v>
      </c>
      <c r="AC5380">
        <v>-11.503360493882882</v>
      </c>
      <c r="AD5380">
        <v>2</v>
      </c>
      <c r="AE5380">
        <v>0</v>
      </c>
      <c r="AF5380">
        <v>0</v>
      </c>
      <c r="AG5380">
        <v>0</v>
      </c>
      <c r="AH5380">
        <v>3</v>
      </c>
      <c r="AI5380">
        <v>0</v>
      </c>
      <c r="AJ5380">
        <v>5</v>
      </c>
      <c r="AK5380">
        <v>0</v>
      </c>
      <c r="AL5380">
        <v>11</v>
      </c>
      <c r="AM5380">
        <v>0</v>
      </c>
    </row>
    <row r="5381" spans="1:39">
      <c r="A5381">
        <v>16</v>
      </c>
      <c r="B5381">
        <v>815</v>
      </c>
      <c r="C5381">
        <v>2020</v>
      </c>
      <c r="D5381">
        <v>11</v>
      </c>
      <c r="E5381">
        <v>99</v>
      </c>
      <c r="F5381">
        <v>171</v>
      </c>
      <c r="G5381">
        <v>99</v>
      </c>
      <c r="H5381">
        <v>99</v>
      </c>
      <c r="I5381">
        <v>99</v>
      </c>
      <c r="J5381">
        <v>160</v>
      </c>
      <c r="M5381">
        <v>99</v>
      </c>
      <c r="N5381">
        <v>99</v>
      </c>
      <c r="O5381">
        <v>99</v>
      </c>
      <c r="P5381">
        <v>99</v>
      </c>
      <c r="Q5381">
        <v>17</v>
      </c>
      <c r="R5381">
        <v>116</v>
      </c>
      <c r="S5381">
        <v>116</v>
      </c>
      <c r="T5381">
        <v>3.8095238095238111</v>
      </c>
      <c r="U5381">
        <v>3.5214329292229927</v>
      </c>
      <c r="V5381">
        <v>14.336206896551722</v>
      </c>
      <c r="W5381">
        <v>57.663793103448299</v>
      </c>
      <c r="X5381">
        <v>152.01927746852473</v>
      </c>
      <c r="Y5381">
        <v>140.31379310344829</v>
      </c>
      <c r="Z5381">
        <v>140.31379310344829</v>
      </c>
      <c r="AA5381">
        <v>20.831644101155369</v>
      </c>
      <c r="AB5381">
        <v>4.333000802814766</v>
      </c>
      <c r="AC5381">
        <v>-7.2809990443562258</v>
      </c>
      <c r="AD5381">
        <v>2</v>
      </c>
      <c r="AE5381">
        <v>0</v>
      </c>
      <c r="AF5381">
        <v>0</v>
      </c>
      <c r="AG5381">
        <v>0</v>
      </c>
      <c r="AH5381">
        <v>4</v>
      </c>
      <c r="AI5381">
        <v>3</v>
      </c>
      <c r="AJ5381">
        <v>1</v>
      </c>
      <c r="AK5381">
        <v>0</v>
      </c>
      <c r="AL5381">
        <v>5</v>
      </c>
      <c r="AM5381">
        <v>2</v>
      </c>
    </row>
    <row r="5382" spans="1:39">
      <c r="A5382">
        <v>16</v>
      </c>
      <c r="B5382">
        <v>816</v>
      </c>
      <c r="C5382">
        <v>2020</v>
      </c>
      <c r="D5382">
        <v>12</v>
      </c>
      <c r="E5382">
        <v>99</v>
      </c>
      <c r="F5382">
        <v>171</v>
      </c>
      <c r="G5382">
        <v>99</v>
      </c>
      <c r="H5382">
        <v>99</v>
      </c>
      <c r="I5382">
        <v>99</v>
      </c>
      <c r="J5382">
        <v>160</v>
      </c>
      <c r="M5382">
        <v>99</v>
      </c>
      <c r="N5382">
        <v>99</v>
      </c>
      <c r="O5382">
        <v>99</v>
      </c>
      <c r="P5382">
        <v>99</v>
      </c>
      <c r="Q5382">
        <v>11</v>
      </c>
      <c r="R5382">
        <v>68</v>
      </c>
      <c r="S5382">
        <v>68</v>
      </c>
      <c r="T5382">
        <v>2.4981631153563555</v>
      </c>
      <c r="U5382">
        <v>2.1127797556825363</v>
      </c>
      <c r="V5382">
        <v>14.661764705882351</v>
      </c>
      <c r="W5382">
        <v>58.691176470588239</v>
      </c>
      <c r="X5382">
        <v>140.54426104136127</v>
      </c>
      <c r="Y5382">
        <v>129.72235294117652</v>
      </c>
      <c r="Z5382">
        <v>129.72235294117652</v>
      </c>
      <c r="AA5382">
        <v>17.2563606446713</v>
      </c>
      <c r="AB5382">
        <v>4.8423904917654941</v>
      </c>
      <c r="AC5382">
        <v>-62.879852132580247</v>
      </c>
      <c r="AD5382">
        <v>5</v>
      </c>
      <c r="AE5382">
        <v>0</v>
      </c>
      <c r="AF5382">
        <v>0</v>
      </c>
      <c r="AG5382">
        <v>3</v>
      </c>
      <c r="AH5382">
        <v>5</v>
      </c>
      <c r="AI5382">
        <v>2</v>
      </c>
      <c r="AJ5382">
        <v>3</v>
      </c>
      <c r="AK5382">
        <v>0</v>
      </c>
      <c r="AL5382">
        <v>13</v>
      </c>
      <c r="AM5382">
        <v>1</v>
      </c>
    </row>
    <row r="5383" spans="1:39">
      <c r="A5383">
        <v>16</v>
      </c>
      <c r="B5383">
        <v>817</v>
      </c>
      <c r="C5383">
        <v>2020</v>
      </c>
      <c r="D5383">
        <v>1</v>
      </c>
      <c r="E5383">
        <v>99</v>
      </c>
      <c r="F5383">
        <v>171</v>
      </c>
      <c r="G5383">
        <v>99</v>
      </c>
      <c r="H5383">
        <v>99</v>
      </c>
      <c r="I5383">
        <v>99</v>
      </c>
      <c r="J5383">
        <v>171</v>
      </c>
      <c r="M5383">
        <v>99</v>
      </c>
      <c r="N5383">
        <v>99</v>
      </c>
      <c r="O5383">
        <v>99</v>
      </c>
      <c r="P5383">
        <v>99</v>
      </c>
      <c r="Q5383">
        <v>19</v>
      </c>
      <c r="R5383">
        <v>180</v>
      </c>
      <c r="S5383">
        <v>180</v>
      </c>
      <c r="T5383">
        <v>5.4462934947049924</v>
      </c>
      <c r="U5383">
        <v>5.3540633230074723</v>
      </c>
      <c r="V5383">
        <v>15.316666666666663</v>
      </c>
      <c r="W5383">
        <v>59.366666666666646</v>
      </c>
      <c r="X5383">
        <v>161.25075237751295</v>
      </c>
      <c r="Y5383">
        <v>148.83444444444453</v>
      </c>
      <c r="Z5383">
        <v>148.83444444444453</v>
      </c>
      <c r="AA5383">
        <v>29.457981982293592</v>
      </c>
      <c r="AB5383">
        <v>3.9184747599600609</v>
      </c>
      <c r="AC5383">
        <v>-40.352725876859139</v>
      </c>
      <c r="AD5383">
        <v>6</v>
      </c>
      <c r="AE5383">
        <v>0</v>
      </c>
      <c r="AF5383">
        <v>0</v>
      </c>
      <c r="AG5383">
        <v>1</v>
      </c>
      <c r="AH5383">
        <v>22</v>
      </c>
      <c r="AI5383">
        <v>4</v>
      </c>
      <c r="AJ5383">
        <v>6</v>
      </c>
      <c r="AK5383">
        <v>4</v>
      </c>
      <c r="AL5383">
        <v>2</v>
      </c>
      <c r="AM5383">
        <v>0</v>
      </c>
    </row>
    <row r="5384" spans="1:39">
      <c r="A5384">
        <v>16</v>
      </c>
      <c r="B5384">
        <v>818</v>
      </c>
      <c r="C5384">
        <v>2020</v>
      </c>
      <c r="D5384">
        <v>2</v>
      </c>
      <c r="E5384">
        <v>99</v>
      </c>
      <c r="F5384">
        <v>171</v>
      </c>
      <c r="G5384">
        <v>99</v>
      </c>
      <c r="H5384">
        <v>99</v>
      </c>
      <c r="I5384">
        <v>99</v>
      </c>
      <c r="J5384">
        <v>171</v>
      </c>
      <c r="M5384">
        <v>99</v>
      </c>
      <c r="N5384">
        <v>99</v>
      </c>
      <c r="O5384">
        <v>99</v>
      </c>
      <c r="P5384">
        <v>99</v>
      </c>
      <c r="Q5384">
        <v>18</v>
      </c>
      <c r="R5384">
        <v>113</v>
      </c>
      <c r="S5384">
        <v>113</v>
      </c>
      <c r="T5384">
        <v>5.0378956754346866</v>
      </c>
      <c r="U5384">
        <v>4.9074725718449956</v>
      </c>
      <c r="V5384">
        <v>15.380530973451329</v>
      </c>
      <c r="W5384">
        <v>59.592920353982315</v>
      </c>
      <c r="X5384">
        <v>159.82703573380371</v>
      </c>
      <c r="Y5384">
        <v>147.52035398230089</v>
      </c>
      <c r="Z5384">
        <v>147.52035398230089</v>
      </c>
      <c r="AA5384">
        <v>27.268676831813004</v>
      </c>
      <c r="AB5384">
        <v>3.9142064106936334</v>
      </c>
      <c r="AC5384">
        <v>-32.490982626833159</v>
      </c>
      <c r="AD5384">
        <v>12</v>
      </c>
      <c r="AE5384">
        <v>0</v>
      </c>
      <c r="AF5384">
        <v>0</v>
      </c>
      <c r="AG5384">
        <v>1</v>
      </c>
      <c r="AH5384">
        <v>11</v>
      </c>
      <c r="AI5384">
        <v>1</v>
      </c>
      <c r="AJ5384">
        <v>4</v>
      </c>
      <c r="AK5384">
        <v>1</v>
      </c>
      <c r="AL5384">
        <v>0</v>
      </c>
      <c r="AM5384">
        <v>0</v>
      </c>
    </row>
    <row r="5385" spans="1:39">
      <c r="A5385">
        <v>16</v>
      </c>
      <c r="B5385">
        <v>819</v>
      </c>
      <c r="C5385">
        <v>2020</v>
      </c>
      <c r="D5385">
        <v>3</v>
      </c>
      <c r="E5385">
        <v>99</v>
      </c>
      <c r="F5385">
        <v>171</v>
      </c>
      <c r="G5385">
        <v>99</v>
      </c>
      <c r="H5385">
        <v>99</v>
      </c>
      <c r="I5385">
        <v>99</v>
      </c>
      <c r="J5385">
        <v>171</v>
      </c>
      <c r="M5385">
        <v>99</v>
      </c>
      <c r="N5385">
        <v>99</v>
      </c>
      <c r="O5385">
        <v>99</v>
      </c>
      <c r="P5385">
        <v>99</v>
      </c>
      <c r="Q5385">
        <v>21</v>
      </c>
      <c r="R5385">
        <v>162</v>
      </c>
      <c r="S5385">
        <v>162</v>
      </c>
      <c r="T5385">
        <v>6.1480075901328277</v>
      </c>
      <c r="U5385">
        <v>6.2526146322224658</v>
      </c>
      <c r="V5385">
        <v>14.111111111111112</v>
      </c>
      <c r="W5385">
        <v>57.512345679012356</v>
      </c>
      <c r="X5385">
        <v>167.98817596939671</v>
      </c>
      <c r="Y5385">
        <v>155.05308641975313</v>
      </c>
      <c r="Z5385">
        <v>155.05308641975313</v>
      </c>
      <c r="AA5385">
        <v>34.779675441374259</v>
      </c>
      <c r="AB5385">
        <v>5.5890519683750446</v>
      </c>
      <c r="AC5385">
        <v>-54.743623218953914</v>
      </c>
      <c r="AD5385">
        <v>4</v>
      </c>
      <c r="AE5385">
        <v>0</v>
      </c>
      <c r="AF5385">
        <v>0</v>
      </c>
      <c r="AG5385">
        <v>1</v>
      </c>
      <c r="AH5385">
        <v>10</v>
      </c>
      <c r="AI5385">
        <v>1</v>
      </c>
      <c r="AJ5385">
        <v>10</v>
      </c>
      <c r="AK5385">
        <v>2</v>
      </c>
      <c r="AL5385">
        <v>2</v>
      </c>
      <c r="AM5385">
        <v>1</v>
      </c>
    </row>
    <row r="5386" spans="1:39">
      <c r="A5386">
        <v>16</v>
      </c>
      <c r="B5386">
        <v>820</v>
      </c>
      <c r="C5386">
        <v>2020</v>
      </c>
      <c r="D5386">
        <v>4</v>
      </c>
      <c r="E5386">
        <v>99</v>
      </c>
      <c r="F5386">
        <v>171</v>
      </c>
      <c r="G5386">
        <v>99</v>
      </c>
      <c r="H5386">
        <v>99</v>
      </c>
      <c r="I5386">
        <v>99</v>
      </c>
      <c r="J5386">
        <v>171</v>
      </c>
      <c r="M5386">
        <v>99</v>
      </c>
      <c r="N5386">
        <v>99</v>
      </c>
      <c r="O5386">
        <v>99</v>
      </c>
      <c r="P5386">
        <v>99</v>
      </c>
      <c r="Q5386">
        <v>21</v>
      </c>
      <c r="R5386">
        <v>191</v>
      </c>
      <c r="S5386">
        <v>191</v>
      </c>
      <c r="T5386">
        <v>7.3264288454161859</v>
      </c>
      <c r="U5386">
        <v>7.1235872677455516</v>
      </c>
      <c r="V5386">
        <v>14.816753926701564</v>
      </c>
      <c r="W5386">
        <v>58.65968586387433</v>
      </c>
      <c r="X5386">
        <v>160.23721872110627</v>
      </c>
      <c r="Y5386">
        <v>147.89895287958117</v>
      </c>
      <c r="Z5386">
        <v>147.89895287958117</v>
      </c>
      <c r="AA5386">
        <v>29.237885108282072</v>
      </c>
      <c r="AB5386">
        <v>4.5261772534436808</v>
      </c>
      <c r="AC5386">
        <v>-37.347337374288259</v>
      </c>
      <c r="AD5386">
        <v>10</v>
      </c>
      <c r="AE5386">
        <v>0</v>
      </c>
      <c r="AF5386">
        <v>0</v>
      </c>
      <c r="AG5386">
        <v>0</v>
      </c>
      <c r="AH5386">
        <v>21</v>
      </c>
      <c r="AI5386">
        <v>5</v>
      </c>
      <c r="AJ5386">
        <v>1</v>
      </c>
      <c r="AK5386">
        <v>2</v>
      </c>
      <c r="AL5386">
        <v>0</v>
      </c>
      <c r="AM5386">
        <v>0</v>
      </c>
    </row>
    <row r="5387" spans="1:39">
      <c r="A5387">
        <v>16</v>
      </c>
      <c r="B5387">
        <v>821</v>
      </c>
      <c r="C5387">
        <v>2020</v>
      </c>
      <c r="D5387">
        <v>5</v>
      </c>
      <c r="E5387">
        <v>99</v>
      </c>
      <c r="F5387">
        <v>171</v>
      </c>
      <c r="G5387">
        <v>99</v>
      </c>
      <c r="H5387">
        <v>99</v>
      </c>
      <c r="I5387">
        <v>99</v>
      </c>
      <c r="J5387">
        <v>171</v>
      </c>
      <c r="M5387">
        <v>99</v>
      </c>
      <c r="N5387">
        <v>99</v>
      </c>
      <c r="O5387">
        <v>99</v>
      </c>
      <c r="P5387">
        <v>99</v>
      </c>
      <c r="Q5387">
        <v>19</v>
      </c>
      <c r="R5387">
        <v>128</v>
      </c>
      <c r="S5387">
        <v>128</v>
      </c>
      <c r="T5387">
        <v>6.012212306247064</v>
      </c>
      <c r="U5387">
        <v>5.9513019244833236</v>
      </c>
      <c r="V5387">
        <v>14.9609375</v>
      </c>
      <c r="W5387">
        <v>59.03125</v>
      </c>
      <c r="X5387">
        <v>163.56057015167923</v>
      </c>
      <c r="Y5387">
        <v>150.96640625000001</v>
      </c>
      <c r="Z5387">
        <v>150.96640625000001</v>
      </c>
      <c r="AA5387">
        <v>32.085394548531596</v>
      </c>
      <c r="AB5387">
        <v>4.8201035712420124</v>
      </c>
      <c r="AC5387">
        <v>-60.144310170968403</v>
      </c>
      <c r="AD5387">
        <v>6</v>
      </c>
      <c r="AE5387">
        <v>0</v>
      </c>
      <c r="AF5387">
        <v>0</v>
      </c>
      <c r="AG5387">
        <v>0</v>
      </c>
      <c r="AH5387">
        <v>18</v>
      </c>
      <c r="AI5387">
        <v>1</v>
      </c>
      <c r="AJ5387">
        <v>3</v>
      </c>
      <c r="AK5387">
        <v>1</v>
      </c>
      <c r="AL5387">
        <v>1</v>
      </c>
      <c r="AM5387">
        <v>0</v>
      </c>
    </row>
    <row r="5388" spans="1:39">
      <c r="A5388">
        <v>16</v>
      </c>
      <c r="B5388">
        <v>822</v>
      </c>
      <c r="C5388">
        <v>2020</v>
      </c>
      <c r="D5388">
        <v>6</v>
      </c>
      <c r="E5388">
        <v>99</v>
      </c>
      <c r="F5388">
        <v>171</v>
      </c>
      <c r="G5388">
        <v>99</v>
      </c>
      <c r="H5388">
        <v>99</v>
      </c>
      <c r="I5388">
        <v>99</v>
      </c>
      <c r="J5388">
        <v>171</v>
      </c>
      <c r="M5388">
        <v>99</v>
      </c>
      <c r="N5388">
        <v>99</v>
      </c>
      <c r="O5388">
        <v>99</v>
      </c>
      <c r="P5388">
        <v>99</v>
      </c>
      <c r="Q5388">
        <v>19</v>
      </c>
      <c r="R5388">
        <v>178</v>
      </c>
      <c r="S5388">
        <v>178</v>
      </c>
      <c r="T5388">
        <v>6.8858800773694382</v>
      </c>
      <c r="U5388">
        <v>7.0302083363846641</v>
      </c>
      <c r="V5388">
        <v>14.775280898876405</v>
      </c>
      <c r="W5388">
        <v>58.702247191011239</v>
      </c>
      <c r="X5388">
        <v>167.99031005392777</v>
      </c>
      <c r="Y5388">
        <v>155.05505617977531</v>
      </c>
      <c r="Z5388">
        <v>155.05505617977531</v>
      </c>
      <c r="AA5388">
        <v>26.815246004004354</v>
      </c>
      <c r="AB5388">
        <v>5.1424751948752627</v>
      </c>
      <c r="AC5388">
        <v>-42.319494619852257</v>
      </c>
      <c r="AD5388">
        <v>14</v>
      </c>
      <c r="AE5388">
        <v>0</v>
      </c>
      <c r="AF5388">
        <v>0</v>
      </c>
      <c r="AG5388">
        <v>0</v>
      </c>
      <c r="AH5388">
        <v>19</v>
      </c>
      <c r="AI5388">
        <v>4</v>
      </c>
      <c r="AJ5388">
        <v>2</v>
      </c>
      <c r="AK5388">
        <v>1</v>
      </c>
      <c r="AL5388">
        <v>2</v>
      </c>
      <c r="AM5388">
        <v>0</v>
      </c>
    </row>
    <row r="5389" spans="1:39">
      <c r="A5389">
        <v>16</v>
      </c>
      <c r="B5389">
        <v>823</v>
      </c>
      <c r="C5389">
        <v>2020</v>
      </c>
      <c r="D5389">
        <v>7</v>
      </c>
      <c r="E5389">
        <v>99</v>
      </c>
      <c r="F5389">
        <v>171</v>
      </c>
      <c r="G5389">
        <v>99</v>
      </c>
      <c r="H5389">
        <v>99</v>
      </c>
      <c r="I5389">
        <v>99</v>
      </c>
      <c r="J5389">
        <v>171</v>
      </c>
      <c r="M5389">
        <v>99</v>
      </c>
      <c r="N5389">
        <v>99</v>
      </c>
      <c r="O5389">
        <v>99</v>
      </c>
      <c r="P5389">
        <v>99</v>
      </c>
      <c r="Q5389">
        <v>23</v>
      </c>
      <c r="R5389">
        <v>192</v>
      </c>
      <c r="S5389">
        <v>192</v>
      </c>
      <c r="T5389">
        <v>7.2343632253202692</v>
      </c>
      <c r="U5389">
        <v>6.9421375586572145</v>
      </c>
      <c r="V5389">
        <v>14.96875</v>
      </c>
      <c r="W5389">
        <v>58.86458333333335</v>
      </c>
      <c r="X5389">
        <v>159.42127121704596</v>
      </c>
      <c r="Y5389">
        <v>147.14583333333337</v>
      </c>
      <c r="Z5389">
        <v>147.14583333333337</v>
      </c>
      <c r="AA5389">
        <v>27.197724769525919</v>
      </c>
      <c r="AB5389">
        <v>4.5383086783208144</v>
      </c>
      <c r="AC5389">
        <v>-37.405177243195304</v>
      </c>
      <c r="AD5389">
        <v>7</v>
      </c>
      <c r="AE5389">
        <v>0</v>
      </c>
      <c r="AF5389">
        <v>0</v>
      </c>
      <c r="AG5389">
        <v>1</v>
      </c>
      <c r="AH5389">
        <v>24</v>
      </c>
      <c r="AI5389">
        <v>4</v>
      </c>
      <c r="AJ5389">
        <v>11</v>
      </c>
      <c r="AK5389">
        <v>4</v>
      </c>
      <c r="AL5389">
        <v>2</v>
      </c>
      <c r="AM5389">
        <v>0</v>
      </c>
    </row>
    <row r="5390" spans="1:39">
      <c r="A5390">
        <v>16</v>
      </c>
      <c r="B5390">
        <v>824</v>
      </c>
      <c r="C5390">
        <v>2020</v>
      </c>
      <c r="D5390">
        <v>8</v>
      </c>
      <c r="E5390">
        <v>99</v>
      </c>
      <c r="F5390">
        <v>171</v>
      </c>
      <c r="G5390">
        <v>99</v>
      </c>
      <c r="H5390">
        <v>99</v>
      </c>
      <c r="I5390">
        <v>99</v>
      </c>
      <c r="J5390">
        <v>171</v>
      </c>
      <c r="M5390">
        <v>99</v>
      </c>
      <c r="N5390">
        <v>99</v>
      </c>
      <c r="O5390">
        <v>99</v>
      </c>
      <c r="P5390">
        <v>99</v>
      </c>
      <c r="Q5390">
        <v>19</v>
      </c>
      <c r="R5390">
        <v>203</v>
      </c>
      <c r="S5390">
        <v>203</v>
      </c>
      <c r="T5390">
        <v>8.4548104956268215</v>
      </c>
      <c r="U5390">
        <v>8.5305894221244376</v>
      </c>
      <c r="V5390">
        <v>15.25615763546798</v>
      </c>
      <c r="W5390">
        <v>59.394088669950733</v>
      </c>
      <c r="X5390">
        <v>167.87782397301578</v>
      </c>
      <c r="Y5390">
        <v>154.9512315270936</v>
      </c>
      <c r="Z5390">
        <v>154.9512315270936</v>
      </c>
      <c r="AA5390">
        <v>30.758366012585089</v>
      </c>
      <c r="AB5390">
        <v>4.1785712470907956</v>
      </c>
      <c r="AC5390">
        <v>-40.159003996235526</v>
      </c>
      <c r="AD5390">
        <v>9</v>
      </c>
      <c r="AE5390">
        <v>0</v>
      </c>
      <c r="AF5390">
        <v>0</v>
      </c>
      <c r="AG5390">
        <v>0</v>
      </c>
      <c r="AH5390">
        <v>33</v>
      </c>
      <c r="AI5390">
        <v>3</v>
      </c>
      <c r="AJ5390">
        <v>6</v>
      </c>
      <c r="AK5390">
        <v>2</v>
      </c>
      <c r="AL5390">
        <v>1</v>
      </c>
      <c r="AM5390">
        <v>0</v>
      </c>
    </row>
    <row r="5391" spans="1:39">
      <c r="A5391">
        <v>16</v>
      </c>
      <c r="B5391">
        <v>825</v>
      </c>
      <c r="C5391">
        <v>2020</v>
      </c>
      <c r="D5391">
        <v>9</v>
      </c>
      <c r="E5391">
        <v>99</v>
      </c>
      <c r="F5391">
        <v>171</v>
      </c>
      <c r="G5391">
        <v>99</v>
      </c>
      <c r="H5391">
        <v>99</v>
      </c>
      <c r="I5391">
        <v>99</v>
      </c>
      <c r="J5391">
        <v>171</v>
      </c>
      <c r="M5391">
        <v>99</v>
      </c>
      <c r="N5391">
        <v>99</v>
      </c>
      <c r="O5391">
        <v>99</v>
      </c>
      <c r="P5391">
        <v>99</v>
      </c>
      <c r="Q5391">
        <v>16</v>
      </c>
      <c r="R5391">
        <v>133</v>
      </c>
      <c r="S5391">
        <v>133</v>
      </c>
      <c r="T5391">
        <v>4.7029702970297036</v>
      </c>
      <c r="U5391">
        <v>4.7971004168404781</v>
      </c>
      <c r="V5391">
        <v>15.060150375939847</v>
      </c>
      <c r="W5391">
        <v>58.902255639097753</v>
      </c>
      <c r="X5391">
        <v>169.2266962096466</v>
      </c>
      <c r="Y5391">
        <v>156.19624060150375</v>
      </c>
      <c r="Z5391">
        <v>156.19624060150375</v>
      </c>
      <c r="AA5391">
        <v>32.667008502670406</v>
      </c>
      <c r="AB5391">
        <v>4.3196781097950154</v>
      </c>
      <c r="AC5391">
        <v>-59.660556901790514</v>
      </c>
      <c r="AD5391">
        <v>2</v>
      </c>
      <c r="AE5391">
        <v>0</v>
      </c>
      <c r="AF5391">
        <v>0</v>
      </c>
      <c r="AG5391">
        <v>0</v>
      </c>
      <c r="AH5391">
        <v>13</v>
      </c>
      <c r="AI5391">
        <v>2</v>
      </c>
      <c r="AJ5391">
        <v>7</v>
      </c>
      <c r="AK5391">
        <v>1</v>
      </c>
      <c r="AL5391">
        <v>1</v>
      </c>
      <c r="AM5391">
        <v>1</v>
      </c>
    </row>
    <row r="5392" spans="1:39">
      <c r="A5392">
        <v>16</v>
      </c>
      <c r="B5392">
        <v>826</v>
      </c>
      <c r="C5392">
        <v>2020</v>
      </c>
      <c r="D5392">
        <v>10</v>
      </c>
      <c r="E5392">
        <v>99</v>
      </c>
      <c r="F5392">
        <v>171</v>
      </c>
      <c r="G5392">
        <v>99</v>
      </c>
      <c r="H5392">
        <v>99</v>
      </c>
      <c r="I5392">
        <v>99</v>
      </c>
      <c r="J5392">
        <v>171</v>
      </c>
      <c r="M5392">
        <v>99</v>
      </c>
      <c r="N5392">
        <v>99</v>
      </c>
      <c r="O5392">
        <v>99</v>
      </c>
      <c r="P5392">
        <v>99</v>
      </c>
      <c r="Q5392">
        <v>18</v>
      </c>
      <c r="R5392">
        <v>206</v>
      </c>
      <c r="S5392">
        <v>206</v>
      </c>
      <c r="T5392">
        <v>6.7320261437908506</v>
      </c>
      <c r="U5392">
        <v>6.7786914606888979</v>
      </c>
      <c r="V5392">
        <v>15.368932038834956</v>
      </c>
      <c r="W5392">
        <v>59.587378640776677</v>
      </c>
      <c r="X5392">
        <v>165.10744827441115</v>
      </c>
      <c r="Y5392">
        <v>152.39417475728155</v>
      </c>
      <c r="Z5392">
        <v>152.39417475728155</v>
      </c>
      <c r="AA5392">
        <v>28.32927514329015</v>
      </c>
      <c r="AB5392">
        <v>4.5260450085850952</v>
      </c>
      <c r="AC5392">
        <v>-33.985598724009819</v>
      </c>
      <c r="AD5392">
        <v>5</v>
      </c>
      <c r="AE5392">
        <v>0</v>
      </c>
      <c r="AF5392">
        <v>0</v>
      </c>
      <c r="AG5392">
        <v>0</v>
      </c>
      <c r="AH5392">
        <v>18</v>
      </c>
      <c r="AI5392">
        <v>1</v>
      </c>
      <c r="AJ5392">
        <v>5</v>
      </c>
      <c r="AK5392">
        <v>0</v>
      </c>
      <c r="AL5392">
        <v>3</v>
      </c>
      <c r="AM5392">
        <v>1</v>
      </c>
    </row>
    <row r="5393" spans="1:39">
      <c r="A5393">
        <v>16</v>
      </c>
      <c r="B5393">
        <v>827</v>
      </c>
      <c r="C5393">
        <v>2020</v>
      </c>
      <c r="D5393">
        <v>11</v>
      </c>
      <c r="E5393">
        <v>99</v>
      </c>
      <c r="F5393">
        <v>171</v>
      </c>
      <c r="G5393">
        <v>99</v>
      </c>
      <c r="H5393">
        <v>99</v>
      </c>
      <c r="I5393">
        <v>99</v>
      </c>
      <c r="J5393">
        <v>171</v>
      </c>
      <c r="M5393">
        <v>99</v>
      </c>
      <c r="N5393">
        <v>99</v>
      </c>
      <c r="O5393">
        <v>99</v>
      </c>
      <c r="P5393">
        <v>99</v>
      </c>
      <c r="Q5393">
        <v>23</v>
      </c>
      <c r="R5393">
        <v>200</v>
      </c>
      <c r="S5393">
        <v>200</v>
      </c>
      <c r="T5393">
        <v>6.5681444991789828</v>
      </c>
      <c r="U5393">
        <v>6.507459376057489</v>
      </c>
      <c r="V5393">
        <v>15.08</v>
      </c>
      <c r="W5393">
        <v>59.119999999999983</v>
      </c>
      <c r="X5393">
        <v>162.93661971830977</v>
      </c>
      <c r="Y5393">
        <v>150.39050000000003</v>
      </c>
      <c r="Z5393">
        <v>150.39050000000003</v>
      </c>
      <c r="AA5393">
        <v>30.373910840555094</v>
      </c>
      <c r="AB5393">
        <v>4.2866770347204808</v>
      </c>
      <c r="AC5393">
        <v>-33.412679584311775</v>
      </c>
      <c r="AD5393">
        <v>7</v>
      </c>
      <c r="AE5393">
        <v>0</v>
      </c>
      <c r="AF5393">
        <v>0</v>
      </c>
      <c r="AG5393">
        <v>0</v>
      </c>
      <c r="AH5393">
        <v>24</v>
      </c>
      <c r="AI5393">
        <v>1</v>
      </c>
      <c r="AJ5393">
        <v>6</v>
      </c>
      <c r="AK5393">
        <v>3</v>
      </c>
      <c r="AL5393">
        <v>2</v>
      </c>
      <c r="AM5393">
        <v>0</v>
      </c>
    </row>
    <row r="5394" spans="1:39">
      <c r="A5394">
        <v>16</v>
      </c>
      <c r="B5394">
        <v>828</v>
      </c>
      <c r="C5394">
        <v>2020</v>
      </c>
      <c r="D5394">
        <v>12</v>
      </c>
      <c r="E5394">
        <v>99</v>
      </c>
      <c r="F5394">
        <v>171</v>
      </c>
      <c r="G5394">
        <v>99</v>
      </c>
      <c r="H5394">
        <v>99</v>
      </c>
      <c r="I5394">
        <v>99</v>
      </c>
      <c r="J5394">
        <v>171</v>
      </c>
      <c r="M5394">
        <v>99</v>
      </c>
      <c r="N5394">
        <v>99</v>
      </c>
      <c r="O5394">
        <v>99</v>
      </c>
      <c r="P5394">
        <v>99</v>
      </c>
      <c r="Q5394">
        <v>24</v>
      </c>
      <c r="R5394">
        <v>211</v>
      </c>
      <c r="S5394">
        <v>211</v>
      </c>
      <c r="T5394">
        <v>7.7516531961792801</v>
      </c>
      <c r="U5394">
        <v>7.473260921612602</v>
      </c>
      <c r="V5394">
        <v>15.222748815165883</v>
      </c>
      <c r="W5394">
        <v>59.303317535545006</v>
      </c>
      <c r="X5394">
        <v>160.21216617972499</v>
      </c>
      <c r="Y5394">
        <v>147.87582938388621</v>
      </c>
      <c r="Z5394">
        <v>147.87582938388621</v>
      </c>
      <c r="AA5394">
        <v>31.073449657243401</v>
      </c>
      <c r="AB5394">
        <v>3.8849494972075407</v>
      </c>
      <c r="AC5394">
        <v>-32.519875271635748</v>
      </c>
      <c r="AD5394">
        <v>16</v>
      </c>
      <c r="AE5394">
        <v>0</v>
      </c>
      <c r="AF5394">
        <v>0</v>
      </c>
      <c r="AG5394">
        <v>0</v>
      </c>
      <c r="AH5394">
        <v>26</v>
      </c>
      <c r="AI5394">
        <v>1</v>
      </c>
      <c r="AJ5394">
        <v>7</v>
      </c>
      <c r="AK5394">
        <v>2</v>
      </c>
      <c r="AL5394">
        <v>7</v>
      </c>
      <c r="AM5394">
        <v>1</v>
      </c>
    </row>
    <row r="5395" spans="1:39">
      <c r="A5395">
        <v>16</v>
      </c>
      <c r="B5395">
        <v>829</v>
      </c>
      <c r="C5395">
        <v>2020</v>
      </c>
      <c r="D5395">
        <v>1</v>
      </c>
      <c r="E5395">
        <v>99</v>
      </c>
      <c r="F5395">
        <v>171</v>
      </c>
      <c r="G5395">
        <v>99</v>
      </c>
      <c r="H5395">
        <v>99</v>
      </c>
      <c r="I5395">
        <v>99</v>
      </c>
      <c r="J5395">
        <v>181</v>
      </c>
      <c r="M5395">
        <v>99</v>
      </c>
      <c r="N5395">
        <v>99</v>
      </c>
      <c r="O5395">
        <v>99</v>
      </c>
      <c r="P5395">
        <v>99</v>
      </c>
      <c r="Q5395">
        <v>4</v>
      </c>
      <c r="R5395">
        <v>9</v>
      </c>
      <c r="S5395">
        <v>9</v>
      </c>
      <c r="T5395">
        <v>0.27231467473524962</v>
      </c>
      <c r="U5395">
        <v>0.29250274651005709</v>
      </c>
      <c r="V5395">
        <v>17</v>
      </c>
      <c r="W5395">
        <v>62.777777777777779</v>
      </c>
      <c r="X5395">
        <v>176.18875647044655</v>
      </c>
      <c r="Y5395">
        <v>162.62222222222221</v>
      </c>
      <c r="Z5395">
        <v>162.62222222222221</v>
      </c>
      <c r="AA5395">
        <v>20.535215161483062</v>
      </c>
      <c r="AB5395">
        <v>0.78567420131832943</v>
      </c>
      <c r="AC5395">
        <v>-34.472122635245803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1</v>
      </c>
      <c r="AJ5395">
        <v>0</v>
      </c>
      <c r="AK5395">
        <v>0</v>
      </c>
      <c r="AL5395">
        <v>0</v>
      </c>
      <c r="AM5395">
        <v>0</v>
      </c>
    </row>
    <row r="5396" spans="1:39">
      <c r="A5396">
        <v>16</v>
      </c>
      <c r="B5396">
        <v>830</v>
      </c>
      <c r="C5396">
        <v>2020</v>
      </c>
      <c r="D5396">
        <v>2</v>
      </c>
      <c r="E5396">
        <v>99</v>
      </c>
      <c r="F5396">
        <v>171</v>
      </c>
      <c r="G5396">
        <v>99</v>
      </c>
      <c r="H5396">
        <v>99</v>
      </c>
      <c r="I5396">
        <v>99</v>
      </c>
      <c r="J5396">
        <v>181</v>
      </c>
      <c r="M5396">
        <v>99</v>
      </c>
      <c r="N5396">
        <v>99</v>
      </c>
      <c r="O5396">
        <v>99</v>
      </c>
      <c r="P5396">
        <v>99</v>
      </c>
      <c r="Q5396">
        <v>5</v>
      </c>
      <c r="R5396">
        <v>29</v>
      </c>
      <c r="S5396">
        <v>29</v>
      </c>
      <c r="T5396">
        <v>1.2929112795363356</v>
      </c>
      <c r="U5396">
        <v>1.2432216745792637</v>
      </c>
      <c r="V5396">
        <v>16.896551724137925</v>
      </c>
      <c r="W5396">
        <v>62.586206896551701</v>
      </c>
      <c r="X5396">
        <v>157.76889453431463</v>
      </c>
      <c r="Y5396">
        <v>145.62068965517238</v>
      </c>
      <c r="Z5396">
        <v>145.62068965517238</v>
      </c>
      <c r="AA5396">
        <v>32.577582511337546</v>
      </c>
      <c r="AB5396">
        <v>1.4023930625974621</v>
      </c>
      <c r="AC5396">
        <v>-12.90288656485693</v>
      </c>
      <c r="AD5396">
        <v>2</v>
      </c>
      <c r="AE5396">
        <v>0</v>
      </c>
      <c r="AF5396">
        <v>0</v>
      </c>
      <c r="AG5396">
        <v>0</v>
      </c>
      <c r="AH5396">
        <v>2</v>
      </c>
      <c r="AI5396">
        <v>0</v>
      </c>
      <c r="AJ5396">
        <v>1</v>
      </c>
      <c r="AK5396">
        <v>0</v>
      </c>
      <c r="AL5396">
        <v>0</v>
      </c>
      <c r="AM5396">
        <v>0</v>
      </c>
    </row>
    <row r="5397" spans="1:39">
      <c r="A5397">
        <v>16</v>
      </c>
      <c r="B5397">
        <v>831</v>
      </c>
      <c r="C5397">
        <v>2020</v>
      </c>
      <c r="D5397">
        <v>3</v>
      </c>
      <c r="E5397">
        <v>99</v>
      </c>
      <c r="F5397">
        <v>171</v>
      </c>
      <c r="G5397">
        <v>99</v>
      </c>
      <c r="H5397">
        <v>99</v>
      </c>
      <c r="I5397">
        <v>99</v>
      </c>
      <c r="J5397">
        <v>181</v>
      </c>
      <c r="M5397">
        <v>99</v>
      </c>
      <c r="N5397">
        <v>99</v>
      </c>
      <c r="O5397">
        <v>99</v>
      </c>
      <c r="P5397">
        <v>99</v>
      </c>
      <c r="Q5397">
        <v>1</v>
      </c>
      <c r="R5397">
        <v>1</v>
      </c>
      <c r="S5397">
        <v>1</v>
      </c>
      <c r="T5397">
        <v>3.7950664136622389E-2</v>
      </c>
      <c r="U5397">
        <v>2.5489785988852098E-2</v>
      </c>
      <c r="V5397">
        <v>5</v>
      </c>
      <c r="W5397">
        <v>41</v>
      </c>
      <c r="X5397">
        <v>110.94257854821235</v>
      </c>
      <c r="Y5397">
        <v>102.4</v>
      </c>
      <c r="Z5397">
        <v>102.4</v>
      </c>
      <c r="AA5397">
        <v>0</v>
      </c>
      <c r="AB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</row>
    <row r="5398" spans="1:39">
      <c r="A5398">
        <v>16</v>
      </c>
      <c r="B5398">
        <v>832</v>
      </c>
      <c r="C5398">
        <v>2020</v>
      </c>
      <c r="D5398">
        <v>4</v>
      </c>
      <c r="E5398">
        <v>99</v>
      </c>
      <c r="F5398">
        <v>171</v>
      </c>
      <c r="G5398">
        <v>99</v>
      </c>
      <c r="H5398">
        <v>99</v>
      </c>
      <c r="I5398">
        <v>99</v>
      </c>
      <c r="J5398">
        <v>181</v>
      </c>
      <c r="M5398">
        <v>99</v>
      </c>
      <c r="N5398">
        <v>99</v>
      </c>
      <c r="O5398">
        <v>99</v>
      </c>
      <c r="P5398">
        <v>99</v>
      </c>
      <c r="Q5398">
        <v>1</v>
      </c>
      <c r="R5398">
        <v>3</v>
      </c>
      <c r="S5398">
        <v>3</v>
      </c>
      <c r="T5398">
        <v>0.11507479861910244</v>
      </c>
      <c r="U5398">
        <v>0.10533307379586732</v>
      </c>
      <c r="V5398">
        <v>12</v>
      </c>
      <c r="W5398">
        <v>54</v>
      </c>
      <c r="X5398">
        <v>150.84868183459733</v>
      </c>
      <c r="Y5398">
        <v>139.23333333333329</v>
      </c>
      <c r="Z5398">
        <v>139.23333333333329</v>
      </c>
      <c r="AA5398">
        <v>4.8479090567199696</v>
      </c>
      <c r="AB5398">
        <v>4.2426406871192848</v>
      </c>
      <c r="AC5398">
        <v>-73.901434950508602</v>
      </c>
      <c r="AD5398">
        <v>0</v>
      </c>
      <c r="AE5398">
        <v>0</v>
      </c>
      <c r="AF5398">
        <v>0</v>
      </c>
      <c r="AG5398">
        <v>0</v>
      </c>
      <c r="AH5398">
        <v>1</v>
      </c>
      <c r="AI5398">
        <v>0</v>
      </c>
      <c r="AJ5398">
        <v>0</v>
      </c>
      <c r="AK5398">
        <v>0</v>
      </c>
      <c r="AL5398">
        <v>0</v>
      </c>
      <c r="AM5398">
        <v>0</v>
      </c>
    </row>
    <row r="5399" spans="1:39">
      <c r="A5399">
        <v>16</v>
      </c>
      <c r="B5399">
        <v>833</v>
      </c>
      <c r="C5399">
        <v>2020</v>
      </c>
      <c r="D5399">
        <v>5</v>
      </c>
      <c r="E5399">
        <v>99</v>
      </c>
      <c r="F5399">
        <v>171</v>
      </c>
      <c r="G5399">
        <v>99</v>
      </c>
      <c r="H5399">
        <v>99</v>
      </c>
      <c r="I5399">
        <v>99</v>
      </c>
      <c r="J5399">
        <v>181</v>
      </c>
      <c r="M5399">
        <v>99</v>
      </c>
      <c r="N5399">
        <v>99</v>
      </c>
      <c r="O5399">
        <v>99</v>
      </c>
      <c r="P5399">
        <v>99</v>
      </c>
      <c r="Q5399">
        <v>3</v>
      </c>
      <c r="R5399">
        <v>13</v>
      </c>
      <c r="S5399">
        <v>13</v>
      </c>
      <c r="T5399">
        <v>0.61061531235321753</v>
      </c>
      <c r="U5399">
        <v>0.49840309590768639</v>
      </c>
      <c r="V5399">
        <v>16.076923076923077</v>
      </c>
      <c r="W5399">
        <v>61.461538461538481</v>
      </c>
      <c r="X5399">
        <v>134.86957246437203</v>
      </c>
      <c r="Y5399">
        <v>124.4846153846154</v>
      </c>
      <c r="Z5399">
        <v>124.4846153846154</v>
      </c>
      <c r="AA5399">
        <v>15.888062579949173</v>
      </c>
      <c r="AB5399">
        <v>3.4555503761871527</v>
      </c>
      <c r="AC5399">
        <v>-60.794714970154409</v>
      </c>
      <c r="AD5399">
        <v>1</v>
      </c>
      <c r="AE5399">
        <v>0</v>
      </c>
      <c r="AF5399">
        <v>0</v>
      </c>
      <c r="AG5399">
        <v>0</v>
      </c>
      <c r="AH5399">
        <v>0</v>
      </c>
      <c r="AI5399">
        <v>2</v>
      </c>
      <c r="AJ5399">
        <v>0</v>
      </c>
      <c r="AK5399">
        <v>0</v>
      </c>
      <c r="AL5399">
        <v>0</v>
      </c>
      <c r="AM5399">
        <v>0</v>
      </c>
    </row>
    <row r="5400" spans="1:39">
      <c r="A5400">
        <v>16</v>
      </c>
      <c r="B5400">
        <v>834</v>
      </c>
      <c r="C5400">
        <v>2020</v>
      </c>
      <c r="D5400">
        <v>6</v>
      </c>
      <c r="E5400">
        <v>99</v>
      </c>
      <c r="F5400">
        <v>171</v>
      </c>
      <c r="G5400">
        <v>99</v>
      </c>
      <c r="H5400">
        <v>99</v>
      </c>
      <c r="I5400">
        <v>99</v>
      </c>
      <c r="J5400">
        <v>181</v>
      </c>
      <c r="M5400">
        <v>99</v>
      </c>
      <c r="N5400">
        <v>99</v>
      </c>
      <c r="O5400">
        <v>99</v>
      </c>
      <c r="P5400">
        <v>99</v>
      </c>
      <c r="Q5400">
        <v>2</v>
      </c>
      <c r="R5400">
        <v>2</v>
      </c>
      <c r="S5400">
        <v>2</v>
      </c>
      <c r="T5400">
        <v>7.7369439071566723E-2</v>
      </c>
      <c r="U5400">
        <v>6.8901635337649217E-2</v>
      </c>
      <c r="V5400">
        <v>15.5</v>
      </c>
      <c r="W5400">
        <v>59.5</v>
      </c>
      <c r="X5400">
        <v>146.53304442036838</v>
      </c>
      <c r="Y5400">
        <v>135.25</v>
      </c>
      <c r="Z5400">
        <v>135.25</v>
      </c>
      <c r="AA5400">
        <v>8.5500000000000504</v>
      </c>
      <c r="AB5400">
        <v>0.5</v>
      </c>
      <c r="AC5400">
        <v>-99.999999999990919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</row>
    <row r="5401" spans="1:39">
      <c r="A5401">
        <v>16</v>
      </c>
      <c r="B5401">
        <v>835</v>
      </c>
      <c r="C5401">
        <v>2020</v>
      </c>
      <c r="D5401">
        <v>7</v>
      </c>
      <c r="E5401">
        <v>99</v>
      </c>
      <c r="F5401">
        <v>171</v>
      </c>
      <c r="G5401">
        <v>99</v>
      </c>
      <c r="H5401">
        <v>99</v>
      </c>
      <c r="I5401">
        <v>99</v>
      </c>
      <c r="J5401">
        <v>181</v>
      </c>
      <c r="M5401">
        <v>99</v>
      </c>
      <c r="N5401">
        <v>99</v>
      </c>
      <c r="O5401">
        <v>99</v>
      </c>
      <c r="P5401">
        <v>99</v>
      </c>
      <c r="Q5401">
        <v>1</v>
      </c>
      <c r="R5401">
        <v>2</v>
      </c>
      <c r="S5401">
        <v>2</v>
      </c>
      <c r="T5401">
        <v>7.5357950263752818E-2</v>
      </c>
      <c r="U5401">
        <v>6.4330016029182313E-2</v>
      </c>
      <c r="V5401">
        <v>14</v>
      </c>
      <c r="W5401">
        <v>58</v>
      </c>
      <c r="X5401">
        <v>141.82015167930663</v>
      </c>
      <c r="Y5401">
        <v>130.89999999999998</v>
      </c>
      <c r="Z5401">
        <v>130.89999999999998</v>
      </c>
      <c r="AA5401">
        <v>2.3000000000009804</v>
      </c>
      <c r="AB5401">
        <v>5</v>
      </c>
      <c r="AC5401">
        <v>99.999999999957382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</row>
    <row r="5402" spans="1:39">
      <c r="A5402">
        <v>16</v>
      </c>
      <c r="B5402">
        <v>836</v>
      </c>
      <c r="C5402">
        <v>2020</v>
      </c>
      <c r="D5402">
        <v>8</v>
      </c>
      <c r="E5402">
        <v>99</v>
      </c>
      <c r="F5402">
        <v>171</v>
      </c>
      <c r="G5402">
        <v>99</v>
      </c>
      <c r="H5402">
        <v>99</v>
      </c>
      <c r="I5402">
        <v>99</v>
      </c>
      <c r="J5402">
        <v>181</v>
      </c>
      <c r="M5402">
        <v>99</v>
      </c>
      <c r="N5402">
        <v>99</v>
      </c>
      <c r="O5402">
        <v>99</v>
      </c>
      <c r="P5402">
        <v>99</v>
      </c>
      <c r="Q5402">
        <v>1</v>
      </c>
      <c r="R5402">
        <v>3</v>
      </c>
      <c r="S5402">
        <v>3</v>
      </c>
      <c r="T5402">
        <v>0.1249479383590171</v>
      </c>
      <c r="U5402">
        <v>0.10655405908589365</v>
      </c>
      <c r="V5402">
        <v>15</v>
      </c>
      <c r="W5402">
        <v>59.33333333333335</v>
      </c>
      <c r="X5402">
        <v>141.89237992054896</v>
      </c>
      <c r="Y5402">
        <v>130.9666666666667</v>
      </c>
      <c r="Z5402">
        <v>130.9666666666667</v>
      </c>
      <c r="AA5402">
        <v>0.79302515022442321</v>
      </c>
      <c r="AB5402">
        <v>2.0548046676562763</v>
      </c>
      <c r="AC5402">
        <v>-19.77415727384037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1</v>
      </c>
      <c r="AK5402">
        <v>0</v>
      </c>
      <c r="AL5402">
        <v>0</v>
      </c>
      <c r="AM5402">
        <v>0</v>
      </c>
    </row>
    <row r="5403" spans="1:39">
      <c r="A5403">
        <v>16</v>
      </c>
      <c r="B5403">
        <v>837</v>
      </c>
      <c r="C5403">
        <v>2020</v>
      </c>
      <c r="D5403">
        <v>9</v>
      </c>
      <c r="E5403">
        <v>99</v>
      </c>
      <c r="F5403">
        <v>171</v>
      </c>
      <c r="G5403">
        <v>99</v>
      </c>
      <c r="H5403">
        <v>99</v>
      </c>
      <c r="I5403">
        <v>99</v>
      </c>
      <c r="J5403">
        <v>181</v>
      </c>
      <c r="M5403">
        <v>99</v>
      </c>
      <c r="N5403">
        <v>99</v>
      </c>
      <c r="O5403">
        <v>99</v>
      </c>
      <c r="P5403">
        <v>99</v>
      </c>
      <c r="Q5403">
        <v>2</v>
      </c>
      <c r="R5403">
        <v>3</v>
      </c>
      <c r="S5403">
        <v>3</v>
      </c>
      <c r="T5403">
        <v>0.10608203677510608</v>
      </c>
      <c r="U5403">
        <v>0.12792821979915503</v>
      </c>
      <c r="V5403">
        <v>16</v>
      </c>
      <c r="W5403">
        <v>61.33333333333335</v>
      </c>
      <c r="X5403">
        <v>200.07222824124236</v>
      </c>
      <c r="Y5403">
        <v>184.66666666666663</v>
      </c>
      <c r="Z5403">
        <v>184.66666666666663</v>
      </c>
      <c r="AA5403">
        <v>27.18998998814752</v>
      </c>
      <c r="AB5403">
        <v>2.0548046676561285</v>
      </c>
      <c r="AC5403">
        <v>-99.257988352411871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</row>
    <row r="5404" spans="1:39">
      <c r="A5404">
        <v>16</v>
      </c>
      <c r="B5404">
        <v>838</v>
      </c>
      <c r="C5404">
        <v>2020</v>
      </c>
      <c r="D5404">
        <v>10</v>
      </c>
      <c r="E5404">
        <v>99</v>
      </c>
      <c r="F5404">
        <v>171</v>
      </c>
      <c r="G5404">
        <v>99</v>
      </c>
      <c r="H5404">
        <v>99</v>
      </c>
      <c r="I5404">
        <v>99</v>
      </c>
      <c r="J5404">
        <v>181</v>
      </c>
      <c r="M5404">
        <v>99</v>
      </c>
      <c r="N5404">
        <v>99</v>
      </c>
      <c r="O5404">
        <v>99</v>
      </c>
      <c r="P5404">
        <v>99</v>
      </c>
      <c r="Q5404">
        <v>2</v>
      </c>
      <c r="R5404">
        <v>6</v>
      </c>
      <c r="S5404">
        <v>6</v>
      </c>
      <c r="T5404">
        <v>0.19607843137254899</v>
      </c>
      <c r="U5404">
        <v>0.17168487380686723</v>
      </c>
      <c r="V5404">
        <v>13.5</v>
      </c>
      <c r="W5404">
        <v>56.16666666666665</v>
      </c>
      <c r="X5404">
        <v>143.57168652943301</v>
      </c>
      <c r="Y5404">
        <v>132.51666666666671</v>
      </c>
      <c r="Z5404">
        <v>132.51666666666671</v>
      </c>
      <c r="AA5404">
        <v>4.1790815046157821</v>
      </c>
      <c r="AB5404">
        <v>2.5440562537457043</v>
      </c>
      <c r="AC5404">
        <v>-50.66029995869976</v>
      </c>
      <c r="AD5404">
        <v>0</v>
      </c>
      <c r="AE5404">
        <v>0</v>
      </c>
      <c r="AF5404">
        <v>0</v>
      </c>
      <c r="AG5404">
        <v>0</v>
      </c>
      <c r="AH5404">
        <v>2</v>
      </c>
      <c r="AI5404">
        <v>0</v>
      </c>
      <c r="AJ5404">
        <v>0</v>
      </c>
      <c r="AK5404">
        <v>0</v>
      </c>
      <c r="AL5404">
        <v>0</v>
      </c>
      <c r="AM5404">
        <v>0</v>
      </c>
    </row>
    <row r="5405" spans="1:39">
      <c r="A5405">
        <v>16</v>
      </c>
      <c r="B5405">
        <v>839</v>
      </c>
      <c r="C5405">
        <v>2020</v>
      </c>
      <c r="D5405">
        <v>11</v>
      </c>
      <c r="E5405">
        <v>99</v>
      </c>
      <c r="F5405">
        <v>171</v>
      </c>
      <c r="G5405">
        <v>99</v>
      </c>
      <c r="H5405">
        <v>99</v>
      </c>
      <c r="I5405">
        <v>99</v>
      </c>
      <c r="J5405">
        <v>181</v>
      </c>
      <c r="M5405">
        <v>99</v>
      </c>
      <c r="N5405">
        <v>99</v>
      </c>
      <c r="O5405">
        <v>99</v>
      </c>
      <c r="P5405">
        <v>99</v>
      </c>
      <c r="Q5405">
        <v>3</v>
      </c>
      <c r="R5405">
        <v>3</v>
      </c>
      <c r="S5405">
        <v>3</v>
      </c>
      <c r="T5405">
        <v>9.852216748768472E-2</v>
      </c>
      <c r="U5405">
        <v>8.3165738000621645E-2</v>
      </c>
      <c r="V5405">
        <v>12</v>
      </c>
      <c r="W5405">
        <v>54.66666666666665</v>
      </c>
      <c r="X5405">
        <v>138.82267966775009</v>
      </c>
      <c r="Y5405">
        <v>128.1333333333333</v>
      </c>
      <c r="Z5405">
        <v>128.1333333333333</v>
      </c>
      <c r="AA5405">
        <v>4.1667999978671508</v>
      </c>
      <c r="AB5405">
        <v>4.7140452079103596</v>
      </c>
      <c r="AC5405">
        <v>31.111702813647479</v>
      </c>
      <c r="AD5405">
        <v>0</v>
      </c>
      <c r="AE5405">
        <v>0</v>
      </c>
      <c r="AF5405">
        <v>0</v>
      </c>
      <c r="AG5405">
        <v>0</v>
      </c>
      <c r="AH5405">
        <v>1</v>
      </c>
      <c r="AI5405">
        <v>0</v>
      </c>
      <c r="AJ5405">
        <v>0</v>
      </c>
      <c r="AK5405">
        <v>0</v>
      </c>
      <c r="AL5405">
        <v>0</v>
      </c>
      <c r="AM5405">
        <v>0</v>
      </c>
    </row>
    <row r="5406" spans="1:39">
      <c r="A5406">
        <v>16</v>
      </c>
      <c r="B5406">
        <v>840</v>
      </c>
      <c r="C5406">
        <v>2020</v>
      </c>
      <c r="D5406">
        <v>12</v>
      </c>
      <c r="E5406">
        <v>99</v>
      </c>
      <c r="F5406">
        <v>171</v>
      </c>
      <c r="G5406">
        <v>99</v>
      </c>
      <c r="H5406">
        <v>99</v>
      </c>
      <c r="I5406">
        <v>99</v>
      </c>
      <c r="J5406">
        <v>181</v>
      </c>
      <c r="M5406">
        <v>99</v>
      </c>
      <c r="N5406">
        <v>99</v>
      </c>
      <c r="O5406">
        <v>99</v>
      </c>
      <c r="P5406">
        <v>99</v>
      </c>
      <c r="Q5406">
        <v>2</v>
      </c>
      <c r="R5406">
        <v>3</v>
      </c>
      <c r="S5406">
        <v>3</v>
      </c>
      <c r="T5406">
        <v>0.11021307861866279</v>
      </c>
      <c r="U5406">
        <v>9.5781558838043943E-2</v>
      </c>
      <c r="V5406">
        <v>14</v>
      </c>
      <c r="W5406">
        <v>56.66666666666665</v>
      </c>
      <c r="X5406">
        <v>144.42036836403028</v>
      </c>
      <c r="Y5406">
        <v>133.30000000000001</v>
      </c>
      <c r="Z5406">
        <v>133.30000000000001</v>
      </c>
      <c r="AA5406">
        <v>6.0997267698369155</v>
      </c>
      <c r="AB5406">
        <v>2.4944382578493745</v>
      </c>
      <c r="AC5406">
        <v>-58.712476423300885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</row>
    <row r="5407" spans="1:39">
      <c r="A5407">
        <v>16</v>
      </c>
      <c r="B5407">
        <v>841</v>
      </c>
      <c r="C5407">
        <v>2020</v>
      </c>
      <c r="D5407">
        <v>1</v>
      </c>
      <c r="E5407">
        <v>99</v>
      </c>
      <c r="F5407">
        <v>171</v>
      </c>
      <c r="G5407">
        <v>99</v>
      </c>
      <c r="H5407">
        <v>99</v>
      </c>
      <c r="I5407">
        <v>99</v>
      </c>
      <c r="J5407">
        <v>470</v>
      </c>
      <c r="M5407">
        <v>99</v>
      </c>
      <c r="N5407">
        <v>99</v>
      </c>
      <c r="O5407">
        <v>99</v>
      </c>
      <c r="P5407">
        <v>99</v>
      </c>
      <c r="Q5407">
        <v>2</v>
      </c>
      <c r="R5407">
        <v>19</v>
      </c>
      <c r="S5407">
        <v>19</v>
      </c>
      <c r="T5407">
        <v>0.57488653555219349</v>
      </c>
      <c r="U5407">
        <v>0.49747050875432802</v>
      </c>
      <c r="V5407">
        <v>15.736842105263156</v>
      </c>
      <c r="W5407">
        <v>59.73684210526315</v>
      </c>
      <c r="X5407">
        <v>141.93989850031355</v>
      </c>
      <c r="Y5407">
        <v>131.01052631578943</v>
      </c>
      <c r="Z5407">
        <v>131.01052631578943</v>
      </c>
      <c r="AA5407">
        <v>18.877078686147353</v>
      </c>
      <c r="AB5407">
        <v>2.4887558773762359</v>
      </c>
      <c r="AC5407">
        <v>-20.282502158779764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</row>
    <row r="5408" spans="1:39">
      <c r="A5408">
        <v>16</v>
      </c>
      <c r="B5408">
        <v>842</v>
      </c>
      <c r="C5408">
        <v>2020</v>
      </c>
      <c r="D5408">
        <v>2</v>
      </c>
      <c r="E5408">
        <v>99</v>
      </c>
      <c r="F5408">
        <v>171</v>
      </c>
      <c r="G5408">
        <v>99</v>
      </c>
      <c r="H5408">
        <v>99</v>
      </c>
      <c r="I5408">
        <v>99</v>
      </c>
      <c r="J5408">
        <v>470</v>
      </c>
      <c r="M5408">
        <v>99</v>
      </c>
      <c r="N5408">
        <v>99</v>
      </c>
      <c r="O5408">
        <v>99</v>
      </c>
      <c r="P5408">
        <v>99</v>
      </c>
      <c r="R5408">
        <v>0</v>
      </c>
    </row>
    <row r="5409" spans="1:39">
      <c r="A5409">
        <v>16</v>
      </c>
      <c r="B5409">
        <v>843</v>
      </c>
      <c r="C5409">
        <v>2020</v>
      </c>
      <c r="D5409">
        <v>3</v>
      </c>
      <c r="E5409">
        <v>99</v>
      </c>
      <c r="F5409">
        <v>171</v>
      </c>
      <c r="G5409">
        <v>99</v>
      </c>
      <c r="H5409">
        <v>99</v>
      </c>
      <c r="I5409">
        <v>99</v>
      </c>
      <c r="J5409">
        <v>470</v>
      </c>
      <c r="M5409">
        <v>99</v>
      </c>
      <c r="N5409">
        <v>99</v>
      </c>
      <c r="O5409">
        <v>99</v>
      </c>
      <c r="P5409">
        <v>99</v>
      </c>
      <c r="Q5409">
        <v>2</v>
      </c>
      <c r="R5409">
        <v>24</v>
      </c>
      <c r="S5409">
        <v>24</v>
      </c>
      <c r="T5409">
        <v>0.91081593927893745</v>
      </c>
      <c r="U5409">
        <v>0.65568989524643861</v>
      </c>
      <c r="V5409">
        <v>11</v>
      </c>
      <c r="W5409">
        <v>50.708333333333343</v>
      </c>
      <c r="X5409">
        <v>118.91025641025639</v>
      </c>
      <c r="Y5409">
        <v>109.75416666666663</v>
      </c>
      <c r="Z5409">
        <v>109.75416666666663</v>
      </c>
      <c r="AA5409">
        <v>15.944747807315462</v>
      </c>
      <c r="AB5409">
        <v>7.7108104128050012</v>
      </c>
      <c r="AC5409">
        <v>88.17758541631639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</row>
    <row r="5410" spans="1:39">
      <c r="A5410">
        <v>16</v>
      </c>
      <c r="B5410">
        <v>844</v>
      </c>
      <c r="C5410">
        <v>2020</v>
      </c>
      <c r="D5410">
        <v>4</v>
      </c>
      <c r="E5410">
        <v>99</v>
      </c>
      <c r="F5410">
        <v>171</v>
      </c>
      <c r="G5410">
        <v>99</v>
      </c>
      <c r="H5410">
        <v>99</v>
      </c>
      <c r="I5410">
        <v>99</v>
      </c>
      <c r="J5410">
        <v>470</v>
      </c>
      <c r="M5410">
        <v>99</v>
      </c>
      <c r="N5410">
        <v>99</v>
      </c>
      <c r="O5410">
        <v>99</v>
      </c>
      <c r="P5410">
        <v>99</v>
      </c>
      <c r="Q5410">
        <v>1</v>
      </c>
      <c r="R5410">
        <v>3</v>
      </c>
      <c r="S5410">
        <v>3</v>
      </c>
      <c r="T5410">
        <v>0.11507479861910244</v>
      </c>
      <c r="U5410">
        <v>0.11665568575046262</v>
      </c>
      <c r="V5410">
        <v>17</v>
      </c>
      <c r="W5410">
        <v>60.66666666666665</v>
      </c>
      <c r="X5410">
        <v>167.06392199349941</v>
      </c>
      <c r="Y5410">
        <v>154.20000000000005</v>
      </c>
      <c r="Z5410">
        <v>154.20000000000005</v>
      </c>
      <c r="AA5410">
        <v>16.685922210054599</v>
      </c>
      <c r="AB5410">
        <v>0.94280904158227774</v>
      </c>
      <c r="AC5410">
        <v>-89.416412801228574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</row>
    <row r="5411" spans="1:39">
      <c r="A5411">
        <v>16</v>
      </c>
      <c r="B5411">
        <v>845</v>
      </c>
      <c r="C5411">
        <v>2020</v>
      </c>
      <c r="D5411">
        <v>5</v>
      </c>
      <c r="E5411">
        <v>99</v>
      </c>
      <c r="F5411">
        <v>171</v>
      </c>
      <c r="G5411">
        <v>99</v>
      </c>
      <c r="H5411">
        <v>99</v>
      </c>
      <c r="I5411">
        <v>99</v>
      </c>
      <c r="J5411">
        <v>470</v>
      </c>
      <c r="M5411">
        <v>99</v>
      </c>
      <c r="N5411">
        <v>99</v>
      </c>
      <c r="O5411">
        <v>99</v>
      </c>
      <c r="P5411">
        <v>99</v>
      </c>
      <c r="Q5411">
        <v>1</v>
      </c>
      <c r="R5411">
        <v>8</v>
      </c>
      <c r="S5411">
        <v>8</v>
      </c>
      <c r="T5411">
        <v>0.3757632691404415</v>
      </c>
      <c r="U5411">
        <v>0.32735132586064397</v>
      </c>
      <c r="V5411">
        <v>15.5</v>
      </c>
      <c r="W5411">
        <v>59</v>
      </c>
      <c r="X5411">
        <v>143.94637053087757</v>
      </c>
      <c r="Y5411">
        <v>132.86250000000001</v>
      </c>
      <c r="Z5411">
        <v>132.86250000000001</v>
      </c>
      <c r="AA5411">
        <v>6.0874743325946641</v>
      </c>
      <c r="AB5411">
        <v>2.5</v>
      </c>
      <c r="AC5411">
        <v>-70.144032922442477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</row>
    <row r="5412" spans="1:39">
      <c r="A5412">
        <v>16</v>
      </c>
      <c r="B5412">
        <v>846</v>
      </c>
      <c r="C5412">
        <v>2020</v>
      </c>
      <c r="D5412">
        <v>6</v>
      </c>
      <c r="E5412">
        <v>99</v>
      </c>
      <c r="F5412">
        <v>171</v>
      </c>
      <c r="G5412">
        <v>99</v>
      </c>
      <c r="H5412">
        <v>99</v>
      </c>
      <c r="I5412">
        <v>99</v>
      </c>
      <c r="J5412">
        <v>470</v>
      </c>
      <c r="M5412">
        <v>99</v>
      </c>
      <c r="N5412">
        <v>99</v>
      </c>
      <c r="O5412">
        <v>99</v>
      </c>
      <c r="P5412">
        <v>99</v>
      </c>
      <c r="Q5412">
        <v>4</v>
      </c>
      <c r="R5412">
        <v>22</v>
      </c>
      <c r="S5412">
        <v>22</v>
      </c>
      <c r="T5412">
        <v>0.85106382978723427</v>
      </c>
      <c r="U5412">
        <v>0.95137747869175548</v>
      </c>
      <c r="V5412">
        <v>14.272727272727275</v>
      </c>
      <c r="W5412">
        <v>56.818181818181827</v>
      </c>
      <c r="X5412">
        <v>183.93578252733184</v>
      </c>
      <c r="Y5412">
        <v>169.77272727272731</v>
      </c>
      <c r="Z5412">
        <v>169.77272727272731</v>
      </c>
      <c r="AA5412">
        <v>36.078767135484625</v>
      </c>
      <c r="AB5412">
        <v>1.9455395053665312</v>
      </c>
      <c r="AC5412">
        <v>-64.79627217460073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</row>
    <row r="5413" spans="1:39">
      <c r="A5413">
        <v>16</v>
      </c>
      <c r="B5413">
        <v>847</v>
      </c>
      <c r="C5413">
        <v>2020</v>
      </c>
      <c r="D5413">
        <v>7</v>
      </c>
      <c r="E5413">
        <v>99</v>
      </c>
      <c r="F5413">
        <v>171</v>
      </c>
      <c r="G5413">
        <v>99</v>
      </c>
      <c r="H5413">
        <v>99</v>
      </c>
      <c r="I5413">
        <v>99</v>
      </c>
      <c r="J5413">
        <v>470</v>
      </c>
      <c r="M5413">
        <v>99</v>
      </c>
      <c r="N5413">
        <v>99</v>
      </c>
      <c r="O5413">
        <v>99</v>
      </c>
      <c r="P5413">
        <v>99</v>
      </c>
      <c r="Q5413">
        <v>2</v>
      </c>
      <c r="R5413">
        <v>5</v>
      </c>
      <c r="S5413">
        <v>5</v>
      </c>
      <c r="T5413">
        <v>0.18839487565938204</v>
      </c>
      <c r="U5413">
        <v>0.17468376010368877</v>
      </c>
      <c r="V5413">
        <v>16.399999999999999</v>
      </c>
      <c r="W5413">
        <v>61.2</v>
      </c>
      <c r="X5413">
        <v>154.04117009750809</v>
      </c>
      <c r="Y5413">
        <v>142.18</v>
      </c>
      <c r="Z5413">
        <v>142.18</v>
      </c>
      <c r="AA5413">
        <v>19.291386679033657</v>
      </c>
      <c r="AB5413">
        <v>2.6381811916544184</v>
      </c>
      <c r="AC5413">
        <v>16.944965223598064</v>
      </c>
      <c r="AD5413">
        <v>0</v>
      </c>
      <c r="AE5413">
        <v>0</v>
      </c>
      <c r="AF5413">
        <v>0</v>
      </c>
      <c r="AG5413">
        <v>0</v>
      </c>
      <c r="AH5413">
        <v>1</v>
      </c>
      <c r="AI5413">
        <v>0</v>
      </c>
      <c r="AJ5413">
        <v>0</v>
      </c>
      <c r="AK5413">
        <v>0</v>
      </c>
      <c r="AL5413">
        <v>0</v>
      </c>
      <c r="AM5413">
        <v>0</v>
      </c>
    </row>
    <row r="5414" spans="1:39">
      <c r="A5414">
        <v>16</v>
      </c>
      <c r="B5414">
        <v>848</v>
      </c>
      <c r="C5414">
        <v>2020</v>
      </c>
      <c r="D5414">
        <v>8</v>
      </c>
      <c r="E5414">
        <v>99</v>
      </c>
      <c r="F5414">
        <v>171</v>
      </c>
      <c r="G5414">
        <v>99</v>
      </c>
      <c r="H5414">
        <v>99</v>
      </c>
      <c r="I5414">
        <v>99</v>
      </c>
      <c r="J5414">
        <v>470</v>
      </c>
      <c r="M5414">
        <v>99</v>
      </c>
      <c r="N5414">
        <v>99</v>
      </c>
      <c r="O5414">
        <v>99</v>
      </c>
      <c r="P5414">
        <v>99</v>
      </c>
      <c r="Q5414">
        <v>2</v>
      </c>
      <c r="R5414">
        <v>8</v>
      </c>
      <c r="S5414">
        <v>8</v>
      </c>
      <c r="T5414">
        <v>0.33319450229071207</v>
      </c>
      <c r="U5414">
        <v>0.29330164138812403</v>
      </c>
      <c r="V5414">
        <v>15.875</v>
      </c>
      <c r="W5414">
        <v>59.625</v>
      </c>
      <c r="X5414">
        <v>146.46533044420372</v>
      </c>
      <c r="Y5414">
        <v>135.1875</v>
      </c>
      <c r="Z5414">
        <v>135.1875</v>
      </c>
      <c r="AA5414">
        <v>19.728687076184318</v>
      </c>
      <c r="AB5414">
        <v>2.8695600708122502</v>
      </c>
      <c r="AC5414">
        <v>-49.599667510808871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</row>
    <row r="5415" spans="1:39">
      <c r="A5415">
        <v>16</v>
      </c>
      <c r="B5415">
        <v>849</v>
      </c>
      <c r="C5415">
        <v>2020</v>
      </c>
      <c r="D5415">
        <v>9</v>
      </c>
      <c r="E5415">
        <v>99</v>
      </c>
      <c r="F5415">
        <v>171</v>
      </c>
      <c r="G5415">
        <v>99</v>
      </c>
      <c r="H5415">
        <v>99</v>
      </c>
      <c r="I5415">
        <v>99</v>
      </c>
      <c r="J5415">
        <v>470</v>
      </c>
      <c r="M5415">
        <v>99</v>
      </c>
      <c r="N5415">
        <v>99</v>
      </c>
      <c r="O5415">
        <v>99</v>
      </c>
      <c r="P5415">
        <v>99</v>
      </c>
      <c r="Q5415">
        <v>3</v>
      </c>
      <c r="R5415">
        <v>5</v>
      </c>
      <c r="S5415">
        <v>5</v>
      </c>
      <c r="T5415">
        <v>0.17680339462517675</v>
      </c>
      <c r="U5415">
        <v>0.14487755433572172</v>
      </c>
      <c r="V5415">
        <v>13.4</v>
      </c>
      <c r="W5415">
        <v>55.4</v>
      </c>
      <c r="X5415">
        <v>135.94799566630556</v>
      </c>
      <c r="Y5415">
        <v>125.48</v>
      </c>
      <c r="Z5415">
        <v>125.48</v>
      </c>
      <c r="AA5415">
        <v>15.548041677330389</v>
      </c>
      <c r="AB5415">
        <v>5.6071383075504881</v>
      </c>
      <c r="AC5415">
        <v>-76.246828030705089</v>
      </c>
      <c r="AD5415">
        <v>0</v>
      </c>
      <c r="AE5415">
        <v>0</v>
      </c>
      <c r="AF5415">
        <v>0</v>
      </c>
      <c r="AG5415">
        <v>0</v>
      </c>
      <c r="AH5415">
        <v>1</v>
      </c>
      <c r="AI5415">
        <v>1</v>
      </c>
      <c r="AJ5415">
        <v>0</v>
      </c>
      <c r="AK5415">
        <v>0</v>
      </c>
      <c r="AL5415">
        <v>0</v>
      </c>
      <c r="AM5415">
        <v>0</v>
      </c>
    </row>
    <row r="5416" spans="1:39">
      <c r="A5416">
        <v>16</v>
      </c>
      <c r="B5416">
        <v>850</v>
      </c>
      <c r="C5416">
        <v>2020</v>
      </c>
      <c r="D5416">
        <v>10</v>
      </c>
      <c r="E5416">
        <v>99</v>
      </c>
      <c r="F5416">
        <v>171</v>
      </c>
      <c r="G5416">
        <v>99</v>
      </c>
      <c r="H5416">
        <v>99</v>
      </c>
      <c r="I5416">
        <v>99</v>
      </c>
      <c r="J5416">
        <v>470</v>
      </c>
      <c r="M5416">
        <v>99</v>
      </c>
      <c r="N5416">
        <v>99</v>
      </c>
      <c r="O5416">
        <v>99</v>
      </c>
      <c r="P5416">
        <v>99</v>
      </c>
      <c r="Q5416">
        <v>7</v>
      </c>
      <c r="R5416">
        <v>22</v>
      </c>
      <c r="S5416">
        <v>22</v>
      </c>
      <c r="T5416">
        <v>0.71895424836601318</v>
      </c>
      <c r="U5416">
        <v>0.68505525171634651</v>
      </c>
      <c r="V5416">
        <v>13.454545454545457</v>
      </c>
      <c r="W5416">
        <v>55.77272727272728</v>
      </c>
      <c r="X5416">
        <v>156.23953511277463</v>
      </c>
      <c r="Y5416">
        <v>144.20909090909095</v>
      </c>
      <c r="Z5416">
        <v>144.20909090909095</v>
      </c>
      <c r="AA5416">
        <v>23.118644759959039</v>
      </c>
      <c r="AB5416">
        <v>4.8329533430945437</v>
      </c>
      <c r="AC5416">
        <v>-61.529682832358866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</row>
    <row r="5417" spans="1:39">
      <c r="A5417">
        <v>16</v>
      </c>
      <c r="B5417">
        <v>851</v>
      </c>
      <c r="C5417">
        <v>2020</v>
      </c>
      <c r="D5417">
        <v>11</v>
      </c>
      <c r="E5417">
        <v>99</v>
      </c>
      <c r="F5417">
        <v>171</v>
      </c>
      <c r="G5417">
        <v>99</v>
      </c>
      <c r="H5417">
        <v>99</v>
      </c>
      <c r="I5417">
        <v>99</v>
      </c>
      <c r="J5417">
        <v>470</v>
      </c>
      <c r="M5417">
        <v>99</v>
      </c>
      <c r="N5417">
        <v>99</v>
      </c>
      <c r="O5417">
        <v>99</v>
      </c>
      <c r="P5417">
        <v>99</v>
      </c>
      <c r="Q5417">
        <v>3</v>
      </c>
      <c r="R5417">
        <v>10</v>
      </c>
      <c r="S5417">
        <v>10</v>
      </c>
      <c r="T5417">
        <v>0.32840722495894914</v>
      </c>
      <c r="U5417">
        <v>0.29071228447303671</v>
      </c>
      <c r="V5417">
        <v>14.6</v>
      </c>
      <c r="W5417">
        <v>57.7</v>
      </c>
      <c r="X5417">
        <v>145.57963163596972</v>
      </c>
      <c r="Y5417">
        <v>134.37</v>
      </c>
      <c r="Z5417">
        <v>134.37</v>
      </c>
      <c r="AA5417">
        <v>7.5510330419089779</v>
      </c>
      <c r="AB5417">
        <v>2.7946377224963976</v>
      </c>
      <c r="AC5417">
        <v>-9.9467350759939208</v>
      </c>
      <c r="AD5417">
        <v>0</v>
      </c>
      <c r="AE5417">
        <v>0</v>
      </c>
      <c r="AF5417">
        <v>0</v>
      </c>
      <c r="AG5417">
        <v>0</v>
      </c>
      <c r="AH5417">
        <v>1</v>
      </c>
      <c r="AI5417">
        <v>0</v>
      </c>
      <c r="AJ5417">
        <v>1</v>
      </c>
      <c r="AK5417">
        <v>0</v>
      </c>
      <c r="AL5417">
        <v>0</v>
      </c>
      <c r="AM5417">
        <v>0</v>
      </c>
    </row>
    <row r="5418" spans="1:39">
      <c r="A5418">
        <v>16</v>
      </c>
      <c r="B5418">
        <v>852</v>
      </c>
      <c r="C5418">
        <v>2020</v>
      </c>
      <c r="D5418">
        <v>12</v>
      </c>
      <c r="E5418">
        <v>99</v>
      </c>
      <c r="F5418">
        <v>171</v>
      </c>
      <c r="G5418">
        <v>99</v>
      </c>
      <c r="H5418">
        <v>99</v>
      </c>
      <c r="I5418">
        <v>99</v>
      </c>
      <c r="J5418">
        <v>470</v>
      </c>
      <c r="M5418">
        <v>99</v>
      </c>
      <c r="N5418">
        <v>99</v>
      </c>
      <c r="O5418">
        <v>99</v>
      </c>
      <c r="P5418">
        <v>99</v>
      </c>
      <c r="Q5418">
        <v>5</v>
      </c>
      <c r="R5418">
        <v>16</v>
      </c>
      <c r="S5418">
        <v>16</v>
      </c>
      <c r="T5418">
        <v>0.58780308596620123</v>
      </c>
      <c r="U5418">
        <v>0.54721712297394098</v>
      </c>
      <c r="V5418">
        <v>14.1875</v>
      </c>
      <c r="W5418">
        <v>57.1875</v>
      </c>
      <c r="X5418">
        <v>154.70612134344532</v>
      </c>
      <c r="Y5418">
        <v>142.79375000000002</v>
      </c>
      <c r="Z5418">
        <v>142.79375000000002</v>
      </c>
      <c r="AA5418">
        <v>17.014826944094899</v>
      </c>
      <c r="AB5418">
        <v>4.5582171679287073</v>
      </c>
      <c r="AC5418">
        <v>-8.9999010528283545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</row>
    <row r="5419" spans="1:39">
      <c r="A5419">
        <v>16</v>
      </c>
      <c r="B5419">
        <v>853</v>
      </c>
      <c r="C5419">
        <v>2020</v>
      </c>
      <c r="D5419">
        <v>1</v>
      </c>
      <c r="E5419">
        <v>99</v>
      </c>
      <c r="F5419">
        <v>171</v>
      </c>
      <c r="G5419">
        <v>99</v>
      </c>
      <c r="H5419">
        <v>99</v>
      </c>
      <c r="I5419">
        <v>99</v>
      </c>
      <c r="J5419">
        <v>643</v>
      </c>
      <c r="M5419">
        <v>99</v>
      </c>
      <c r="N5419">
        <v>99</v>
      </c>
      <c r="O5419">
        <v>99</v>
      </c>
      <c r="P5419">
        <v>99</v>
      </c>
      <c r="Q5419">
        <v>29</v>
      </c>
      <c r="R5419">
        <v>230</v>
      </c>
      <c r="S5419">
        <v>230</v>
      </c>
      <c r="T5419">
        <v>6.9591527987897113</v>
      </c>
      <c r="U5419">
        <v>6.6537579877921509</v>
      </c>
      <c r="V5419">
        <v>14.808695652173913</v>
      </c>
      <c r="W5419">
        <v>58.64347826086955</v>
      </c>
      <c r="X5419">
        <v>156.83027933487213</v>
      </c>
      <c r="Y5419">
        <v>144.75434782608701</v>
      </c>
      <c r="Z5419">
        <v>144.75434782608701</v>
      </c>
      <c r="AA5419">
        <v>29.985052120375283</v>
      </c>
      <c r="AB5419">
        <v>4.5999835620648204</v>
      </c>
      <c r="AC5419">
        <v>-46.596929869693362</v>
      </c>
      <c r="AD5419">
        <v>16</v>
      </c>
      <c r="AE5419">
        <v>0</v>
      </c>
      <c r="AF5419">
        <v>0</v>
      </c>
      <c r="AG5419">
        <v>3</v>
      </c>
      <c r="AH5419">
        <v>43</v>
      </c>
      <c r="AI5419">
        <v>4</v>
      </c>
      <c r="AJ5419">
        <v>0</v>
      </c>
      <c r="AK5419">
        <v>0</v>
      </c>
      <c r="AL5419">
        <v>7</v>
      </c>
      <c r="AM5419">
        <v>0</v>
      </c>
    </row>
    <row r="5420" spans="1:39">
      <c r="A5420">
        <v>16</v>
      </c>
      <c r="B5420">
        <v>854</v>
      </c>
      <c r="C5420">
        <v>2020</v>
      </c>
      <c r="D5420">
        <v>2</v>
      </c>
      <c r="E5420">
        <v>99</v>
      </c>
      <c r="F5420">
        <v>171</v>
      </c>
      <c r="G5420">
        <v>99</v>
      </c>
      <c r="H5420">
        <v>99</v>
      </c>
      <c r="I5420">
        <v>99</v>
      </c>
      <c r="J5420">
        <v>643</v>
      </c>
      <c r="M5420">
        <v>99</v>
      </c>
      <c r="N5420">
        <v>99</v>
      </c>
      <c r="O5420">
        <v>99</v>
      </c>
      <c r="P5420">
        <v>99</v>
      </c>
      <c r="Q5420">
        <v>26</v>
      </c>
      <c r="R5420">
        <v>244</v>
      </c>
      <c r="S5420">
        <v>244</v>
      </c>
      <c r="T5420">
        <v>10.878288007133301</v>
      </c>
      <c r="U5420">
        <v>10.315177743605936</v>
      </c>
      <c r="V5420">
        <v>15.27868852459016</v>
      </c>
      <c r="W5420">
        <v>59.483606557377051</v>
      </c>
      <c r="X5420">
        <v>155.58140774026239</v>
      </c>
      <c r="Y5420">
        <v>143.60163934426211</v>
      </c>
      <c r="Z5420">
        <v>143.60163934426211</v>
      </c>
      <c r="AA5420">
        <v>29.575590798546873</v>
      </c>
      <c r="AB5420">
        <v>3.9592879111319306</v>
      </c>
      <c r="AC5420">
        <v>-36.825216188925317</v>
      </c>
      <c r="AD5420">
        <v>10</v>
      </c>
      <c r="AE5420">
        <v>0</v>
      </c>
      <c r="AF5420">
        <v>0</v>
      </c>
      <c r="AG5420">
        <v>4</v>
      </c>
      <c r="AH5420">
        <v>30</v>
      </c>
      <c r="AI5420">
        <v>5</v>
      </c>
      <c r="AJ5420">
        <v>0</v>
      </c>
      <c r="AK5420">
        <v>2</v>
      </c>
      <c r="AL5420">
        <v>3</v>
      </c>
      <c r="AM5420">
        <v>2</v>
      </c>
    </row>
    <row r="5421" spans="1:39">
      <c r="A5421">
        <v>16</v>
      </c>
      <c r="B5421">
        <v>855</v>
      </c>
      <c r="C5421">
        <v>2020</v>
      </c>
      <c r="D5421">
        <v>3</v>
      </c>
      <c r="E5421">
        <v>99</v>
      </c>
      <c r="F5421">
        <v>171</v>
      </c>
      <c r="G5421">
        <v>99</v>
      </c>
      <c r="H5421">
        <v>99</v>
      </c>
      <c r="I5421">
        <v>99</v>
      </c>
      <c r="J5421">
        <v>643</v>
      </c>
      <c r="M5421">
        <v>99</v>
      </c>
      <c r="N5421">
        <v>99</v>
      </c>
      <c r="O5421">
        <v>99</v>
      </c>
      <c r="P5421">
        <v>99</v>
      </c>
      <c r="Q5421">
        <v>27</v>
      </c>
      <c r="R5421">
        <v>212</v>
      </c>
      <c r="S5421">
        <v>212</v>
      </c>
      <c r="T5421">
        <v>8.0455407969639481</v>
      </c>
      <c r="U5421">
        <v>7.6464927124851219</v>
      </c>
      <c r="V5421">
        <v>15.10377358490566</v>
      </c>
      <c r="W5421">
        <v>59.207547169811313</v>
      </c>
      <c r="X5421">
        <v>156.98511825671005</v>
      </c>
      <c r="Y5421">
        <v>144.89726415094341</v>
      </c>
      <c r="Z5421">
        <v>144.89726415094341</v>
      </c>
      <c r="AA5421">
        <v>30.367981044247895</v>
      </c>
      <c r="AB5421">
        <v>4.25755040992565</v>
      </c>
      <c r="AC5421">
        <v>-40.986150380153312</v>
      </c>
      <c r="AD5421">
        <v>17</v>
      </c>
      <c r="AE5421">
        <v>0</v>
      </c>
      <c r="AF5421">
        <v>0</v>
      </c>
      <c r="AG5421">
        <v>2</v>
      </c>
      <c r="AH5421">
        <v>24</v>
      </c>
      <c r="AI5421">
        <v>2</v>
      </c>
      <c r="AJ5421">
        <v>0</v>
      </c>
      <c r="AK5421">
        <v>3</v>
      </c>
      <c r="AL5421">
        <v>5</v>
      </c>
      <c r="AM5421">
        <v>1</v>
      </c>
    </row>
    <row r="5422" spans="1:39">
      <c r="A5422">
        <v>16</v>
      </c>
      <c r="B5422">
        <v>856</v>
      </c>
      <c r="C5422">
        <v>2020</v>
      </c>
      <c r="D5422">
        <v>4</v>
      </c>
      <c r="E5422">
        <v>99</v>
      </c>
      <c r="F5422">
        <v>171</v>
      </c>
      <c r="G5422">
        <v>99</v>
      </c>
      <c r="H5422">
        <v>99</v>
      </c>
      <c r="I5422">
        <v>99</v>
      </c>
      <c r="J5422">
        <v>643</v>
      </c>
      <c r="M5422">
        <v>99</v>
      </c>
      <c r="N5422">
        <v>99</v>
      </c>
      <c r="O5422">
        <v>99</v>
      </c>
      <c r="P5422">
        <v>99</v>
      </c>
      <c r="Q5422">
        <v>25</v>
      </c>
      <c r="R5422">
        <v>234</v>
      </c>
      <c r="S5422">
        <v>234</v>
      </c>
      <c r="T5422">
        <v>8.9758342922899903</v>
      </c>
      <c r="U5422">
        <v>8.687948587574768</v>
      </c>
      <c r="V5422">
        <v>15.205128205128197</v>
      </c>
      <c r="W5422">
        <v>59.405982905982896</v>
      </c>
      <c r="X5422">
        <v>159.51421877749087</v>
      </c>
      <c r="Y5422">
        <v>147.23162393162389</v>
      </c>
      <c r="Z5422">
        <v>147.23162393162389</v>
      </c>
      <c r="AA5422">
        <v>33.911880792744881</v>
      </c>
      <c r="AB5422">
        <v>4.1004646515587302</v>
      </c>
      <c r="AC5422">
        <v>-56.817845684067919</v>
      </c>
      <c r="AD5422">
        <v>14</v>
      </c>
      <c r="AE5422">
        <v>0</v>
      </c>
      <c r="AF5422">
        <v>0</v>
      </c>
      <c r="AG5422">
        <v>4</v>
      </c>
      <c r="AH5422">
        <v>42</v>
      </c>
      <c r="AI5422">
        <v>2</v>
      </c>
      <c r="AJ5422">
        <v>0</v>
      </c>
      <c r="AK5422">
        <v>4</v>
      </c>
      <c r="AL5422">
        <v>3</v>
      </c>
      <c r="AM5422">
        <v>2</v>
      </c>
    </row>
    <row r="5423" spans="1:39">
      <c r="A5423">
        <v>16</v>
      </c>
      <c r="B5423">
        <v>857</v>
      </c>
      <c r="C5423">
        <v>2020</v>
      </c>
      <c r="D5423">
        <v>5</v>
      </c>
      <c r="E5423">
        <v>99</v>
      </c>
      <c r="F5423">
        <v>171</v>
      </c>
      <c r="G5423">
        <v>99</v>
      </c>
      <c r="H5423">
        <v>99</v>
      </c>
      <c r="I5423">
        <v>99</v>
      </c>
      <c r="J5423">
        <v>643</v>
      </c>
      <c r="M5423">
        <v>99</v>
      </c>
      <c r="N5423">
        <v>99</v>
      </c>
      <c r="O5423">
        <v>99</v>
      </c>
      <c r="P5423">
        <v>99</v>
      </c>
      <c r="Q5423">
        <v>30</v>
      </c>
      <c r="R5423">
        <v>249</v>
      </c>
      <c r="S5423">
        <v>249</v>
      </c>
      <c r="T5423">
        <v>11.695631751996242</v>
      </c>
      <c r="U5423">
        <v>11.490056176062229</v>
      </c>
      <c r="V5423">
        <v>15.192771084337348</v>
      </c>
      <c r="W5423">
        <v>59.257028112449809</v>
      </c>
      <c r="X5423">
        <v>162.3302309998391</v>
      </c>
      <c r="Y5423">
        <v>149.83080321285141</v>
      </c>
      <c r="Z5423">
        <v>149.83080321285141</v>
      </c>
      <c r="AA5423">
        <v>31.943866343090431</v>
      </c>
      <c r="AB5423">
        <v>4.4040644794289996</v>
      </c>
      <c r="AC5423">
        <v>-58.102953462911891</v>
      </c>
      <c r="AD5423">
        <v>18</v>
      </c>
      <c r="AE5423">
        <v>0</v>
      </c>
      <c r="AF5423">
        <v>0</v>
      </c>
      <c r="AG5423">
        <v>5</v>
      </c>
      <c r="AH5423">
        <v>29</v>
      </c>
      <c r="AI5423">
        <v>4</v>
      </c>
      <c r="AJ5423">
        <v>1</v>
      </c>
      <c r="AK5423">
        <v>3</v>
      </c>
      <c r="AL5423">
        <v>1</v>
      </c>
      <c r="AM5423">
        <v>1</v>
      </c>
    </row>
    <row r="5424" spans="1:39">
      <c r="A5424">
        <v>16</v>
      </c>
      <c r="B5424">
        <v>858</v>
      </c>
      <c r="C5424">
        <v>2020</v>
      </c>
      <c r="D5424">
        <v>6</v>
      </c>
      <c r="E5424">
        <v>99</v>
      </c>
      <c r="F5424">
        <v>171</v>
      </c>
      <c r="G5424">
        <v>99</v>
      </c>
      <c r="H5424">
        <v>99</v>
      </c>
      <c r="I5424">
        <v>99</v>
      </c>
      <c r="J5424">
        <v>643</v>
      </c>
      <c r="M5424">
        <v>99</v>
      </c>
      <c r="N5424">
        <v>99</v>
      </c>
      <c r="O5424">
        <v>99</v>
      </c>
      <c r="P5424">
        <v>99</v>
      </c>
      <c r="Q5424">
        <v>27</v>
      </c>
      <c r="R5424">
        <v>302</v>
      </c>
      <c r="S5424">
        <v>302</v>
      </c>
      <c r="T5424">
        <v>11.682785299806579</v>
      </c>
      <c r="U5424">
        <v>11.386378592452949</v>
      </c>
      <c r="V5424">
        <v>14.437086092715235</v>
      </c>
      <c r="W5424">
        <v>58.033112582781456</v>
      </c>
      <c r="X5424">
        <v>160.36689315721119</v>
      </c>
      <c r="Y5424">
        <v>148.01864238410604</v>
      </c>
      <c r="Z5424">
        <v>148.01864238410604</v>
      </c>
      <c r="AA5424">
        <v>28.941646151034305</v>
      </c>
      <c r="AB5424">
        <v>5.2619050997443972</v>
      </c>
      <c r="AC5424">
        <v>-42.074866133145754</v>
      </c>
      <c r="AD5424">
        <v>15</v>
      </c>
      <c r="AE5424">
        <v>0</v>
      </c>
      <c r="AF5424">
        <v>0</v>
      </c>
      <c r="AG5424">
        <v>1</v>
      </c>
      <c r="AH5424">
        <v>25</v>
      </c>
      <c r="AI5424">
        <v>4</v>
      </c>
      <c r="AJ5424">
        <v>0</v>
      </c>
      <c r="AK5424">
        <v>0</v>
      </c>
      <c r="AL5424">
        <v>1</v>
      </c>
      <c r="AM5424">
        <v>1</v>
      </c>
    </row>
    <row r="5425" spans="1:39">
      <c r="A5425">
        <v>16</v>
      </c>
      <c r="B5425">
        <v>859</v>
      </c>
      <c r="C5425">
        <v>2020</v>
      </c>
      <c r="D5425">
        <v>7</v>
      </c>
      <c r="E5425">
        <v>99</v>
      </c>
      <c r="F5425">
        <v>171</v>
      </c>
      <c r="G5425">
        <v>99</v>
      </c>
      <c r="H5425">
        <v>99</v>
      </c>
      <c r="I5425">
        <v>99</v>
      </c>
      <c r="J5425">
        <v>643</v>
      </c>
      <c r="M5425">
        <v>99</v>
      </c>
      <c r="N5425">
        <v>99</v>
      </c>
      <c r="O5425">
        <v>99</v>
      </c>
      <c r="P5425">
        <v>99</v>
      </c>
      <c r="Q5425">
        <v>28</v>
      </c>
      <c r="R5425">
        <v>271</v>
      </c>
      <c r="S5425">
        <v>271</v>
      </c>
      <c r="T5425">
        <v>10.211002260738509</v>
      </c>
      <c r="U5425">
        <v>9.7591214397126382</v>
      </c>
      <c r="V5425">
        <v>14.774907749077492</v>
      </c>
      <c r="W5425">
        <v>58.583025830258286</v>
      </c>
      <c r="X5425">
        <v>158.77996905646205</v>
      </c>
      <c r="Y5425">
        <v>146.55391143911436</v>
      </c>
      <c r="Z5425">
        <v>146.55391143911436</v>
      </c>
      <c r="AA5425">
        <v>34.161325236240856</v>
      </c>
      <c r="AB5425">
        <v>5.1551149388295352</v>
      </c>
      <c r="AC5425">
        <v>-52.455892218635753</v>
      </c>
      <c r="AD5425">
        <v>29</v>
      </c>
      <c r="AE5425">
        <v>0</v>
      </c>
      <c r="AF5425">
        <v>0</v>
      </c>
      <c r="AG5425">
        <v>2</v>
      </c>
      <c r="AH5425">
        <v>38</v>
      </c>
      <c r="AI5425">
        <v>1</v>
      </c>
      <c r="AJ5425">
        <v>0</v>
      </c>
      <c r="AK5425">
        <v>2</v>
      </c>
      <c r="AL5425">
        <v>2</v>
      </c>
      <c r="AM5425">
        <v>2</v>
      </c>
    </row>
    <row r="5426" spans="1:39">
      <c r="A5426">
        <v>16</v>
      </c>
      <c r="B5426">
        <v>860</v>
      </c>
      <c r="C5426">
        <v>2020</v>
      </c>
      <c r="D5426">
        <v>8</v>
      </c>
      <c r="E5426">
        <v>99</v>
      </c>
      <c r="F5426">
        <v>171</v>
      </c>
      <c r="G5426">
        <v>99</v>
      </c>
      <c r="H5426">
        <v>99</v>
      </c>
      <c r="I5426">
        <v>99</v>
      </c>
      <c r="J5426">
        <v>643</v>
      </c>
      <c r="M5426">
        <v>99</v>
      </c>
      <c r="N5426">
        <v>99</v>
      </c>
      <c r="O5426">
        <v>99</v>
      </c>
      <c r="P5426">
        <v>99</v>
      </c>
      <c r="Q5426">
        <v>25</v>
      </c>
      <c r="R5426">
        <v>187</v>
      </c>
      <c r="S5426">
        <v>187</v>
      </c>
      <c r="T5426">
        <v>7.7884214910453986</v>
      </c>
      <c r="U5426">
        <v>7.6556664222802739</v>
      </c>
      <c r="V5426">
        <v>14.689839572192517</v>
      </c>
      <c r="W5426">
        <v>58.245989304812845</v>
      </c>
      <c r="X5426">
        <v>163.55044292906749</v>
      </c>
      <c r="Y5426">
        <v>150.95705882352945</v>
      </c>
      <c r="Z5426">
        <v>150.95705882352945</v>
      </c>
      <c r="AA5426">
        <v>34.464738353064149</v>
      </c>
      <c r="AB5426">
        <v>5.2308650484375745</v>
      </c>
      <c r="AC5426">
        <v>-58.532839121124141</v>
      </c>
      <c r="AD5426">
        <v>7</v>
      </c>
      <c r="AE5426">
        <v>0</v>
      </c>
      <c r="AF5426">
        <v>0</v>
      </c>
      <c r="AG5426">
        <v>0</v>
      </c>
      <c r="AH5426">
        <v>15</v>
      </c>
      <c r="AI5426">
        <v>2</v>
      </c>
      <c r="AJ5426">
        <v>2</v>
      </c>
      <c r="AK5426">
        <v>1</v>
      </c>
      <c r="AL5426">
        <v>3</v>
      </c>
      <c r="AM5426">
        <v>1</v>
      </c>
    </row>
    <row r="5427" spans="1:39">
      <c r="A5427">
        <v>16</v>
      </c>
      <c r="B5427">
        <v>861</v>
      </c>
      <c r="C5427">
        <v>2020</v>
      </c>
      <c r="D5427">
        <v>9</v>
      </c>
      <c r="E5427">
        <v>99</v>
      </c>
      <c r="F5427">
        <v>171</v>
      </c>
      <c r="G5427">
        <v>99</v>
      </c>
      <c r="H5427">
        <v>99</v>
      </c>
      <c r="I5427">
        <v>99</v>
      </c>
      <c r="J5427">
        <v>643</v>
      </c>
      <c r="M5427">
        <v>99</v>
      </c>
      <c r="N5427">
        <v>99</v>
      </c>
      <c r="O5427">
        <v>99</v>
      </c>
      <c r="P5427">
        <v>99</v>
      </c>
      <c r="Q5427">
        <v>25</v>
      </c>
      <c r="R5427">
        <v>176</v>
      </c>
      <c r="S5427">
        <v>176</v>
      </c>
      <c r="T5427">
        <v>6.2234794908062225</v>
      </c>
      <c r="U5427">
        <v>6.0564983205957397</v>
      </c>
      <c r="V5427">
        <v>14.920454545454543</v>
      </c>
      <c r="W5427">
        <v>58.886363636363633</v>
      </c>
      <c r="X5427">
        <v>161.45468088249788</v>
      </c>
      <c r="Y5427">
        <v>149.02267045454548</v>
      </c>
      <c r="Z5427">
        <v>149.02267045454548</v>
      </c>
      <c r="AA5427">
        <v>31.828324635749528</v>
      </c>
      <c r="AB5427">
        <v>4.3456661226545643</v>
      </c>
      <c r="AC5427">
        <v>-47.81338911998553</v>
      </c>
      <c r="AD5427">
        <v>14</v>
      </c>
      <c r="AE5427">
        <v>0</v>
      </c>
      <c r="AF5427">
        <v>0</v>
      </c>
      <c r="AG5427">
        <v>3</v>
      </c>
      <c r="AH5427">
        <v>23</v>
      </c>
      <c r="AI5427">
        <v>1</v>
      </c>
      <c r="AJ5427">
        <v>2</v>
      </c>
      <c r="AK5427">
        <v>2</v>
      </c>
      <c r="AL5427">
        <v>1</v>
      </c>
      <c r="AM5427">
        <v>0</v>
      </c>
    </row>
    <row r="5428" spans="1:39">
      <c r="A5428">
        <v>16</v>
      </c>
      <c r="B5428">
        <v>862</v>
      </c>
      <c r="C5428">
        <v>2020</v>
      </c>
      <c r="D5428">
        <v>10</v>
      </c>
      <c r="E5428">
        <v>99</v>
      </c>
      <c r="F5428">
        <v>171</v>
      </c>
      <c r="G5428">
        <v>99</v>
      </c>
      <c r="H5428">
        <v>99</v>
      </c>
      <c r="I5428">
        <v>99</v>
      </c>
      <c r="J5428">
        <v>643</v>
      </c>
      <c r="M5428">
        <v>99</v>
      </c>
      <c r="N5428">
        <v>99</v>
      </c>
      <c r="O5428">
        <v>99</v>
      </c>
      <c r="P5428">
        <v>99</v>
      </c>
      <c r="Q5428">
        <v>42</v>
      </c>
      <c r="R5428">
        <v>464</v>
      </c>
      <c r="S5428">
        <v>464</v>
      </c>
      <c r="T5428">
        <v>15.16339869281046</v>
      </c>
      <c r="U5428">
        <v>14.424787763184922</v>
      </c>
      <c r="V5428">
        <v>15.299568965517247</v>
      </c>
      <c r="W5428">
        <v>59.5</v>
      </c>
      <c r="X5428">
        <v>155.98379067508506</v>
      </c>
      <c r="Y5428">
        <v>143.97303879310357</v>
      </c>
      <c r="Z5428">
        <v>143.97303879310357</v>
      </c>
      <c r="AA5428">
        <v>30.462629126665909</v>
      </c>
      <c r="AB5428">
        <v>4.147080402170781</v>
      </c>
      <c r="AC5428">
        <v>-41.620890344350379</v>
      </c>
      <c r="AD5428">
        <v>29</v>
      </c>
      <c r="AE5428">
        <v>0</v>
      </c>
      <c r="AF5428">
        <v>0</v>
      </c>
      <c r="AG5428">
        <v>6</v>
      </c>
      <c r="AH5428">
        <v>39</v>
      </c>
      <c r="AI5428">
        <v>5</v>
      </c>
      <c r="AJ5428">
        <v>0</v>
      </c>
      <c r="AK5428">
        <v>2</v>
      </c>
      <c r="AL5428">
        <v>13</v>
      </c>
      <c r="AM5428">
        <v>0</v>
      </c>
    </row>
    <row r="5429" spans="1:39">
      <c r="A5429">
        <v>16</v>
      </c>
      <c r="B5429">
        <v>863</v>
      </c>
      <c r="C5429">
        <v>2020</v>
      </c>
      <c r="D5429">
        <v>11</v>
      </c>
      <c r="E5429">
        <v>99</v>
      </c>
      <c r="F5429">
        <v>171</v>
      </c>
      <c r="G5429">
        <v>99</v>
      </c>
      <c r="H5429">
        <v>99</v>
      </c>
      <c r="I5429">
        <v>99</v>
      </c>
      <c r="J5429">
        <v>643</v>
      </c>
      <c r="M5429">
        <v>99</v>
      </c>
      <c r="N5429">
        <v>99</v>
      </c>
      <c r="O5429">
        <v>99</v>
      </c>
      <c r="P5429">
        <v>99</v>
      </c>
      <c r="Q5429">
        <v>28</v>
      </c>
      <c r="R5429">
        <v>296</v>
      </c>
      <c r="S5429">
        <v>296</v>
      </c>
      <c r="T5429">
        <v>9.7208538587848903</v>
      </c>
      <c r="U5429">
        <v>9.7415789119208451</v>
      </c>
      <c r="V5429">
        <v>14.010135135135139</v>
      </c>
      <c r="W5429">
        <v>57.246621621621642</v>
      </c>
      <c r="X5429">
        <v>164.80670404966165</v>
      </c>
      <c r="Y5429">
        <v>152.11658783783787</v>
      </c>
      <c r="Z5429">
        <v>152.11658783783787</v>
      </c>
      <c r="AA5429">
        <v>39.892144092748303</v>
      </c>
      <c r="AB5429">
        <v>5.8503281906155484</v>
      </c>
      <c r="AC5429">
        <v>-69.281095106046294</v>
      </c>
      <c r="AD5429">
        <v>18</v>
      </c>
      <c r="AE5429">
        <v>0</v>
      </c>
      <c r="AF5429">
        <v>0</v>
      </c>
      <c r="AG5429">
        <v>0</v>
      </c>
      <c r="AH5429">
        <v>44</v>
      </c>
      <c r="AI5429">
        <v>3</v>
      </c>
      <c r="AJ5429">
        <v>2</v>
      </c>
      <c r="AK5429">
        <v>0</v>
      </c>
      <c r="AL5429">
        <v>3</v>
      </c>
      <c r="AM5429">
        <v>1</v>
      </c>
    </row>
    <row r="5430" spans="1:39">
      <c r="A5430">
        <v>16</v>
      </c>
      <c r="B5430">
        <v>864</v>
      </c>
      <c r="C5430">
        <v>2020</v>
      </c>
      <c r="D5430">
        <v>12</v>
      </c>
      <c r="E5430">
        <v>99</v>
      </c>
      <c r="F5430">
        <v>171</v>
      </c>
      <c r="G5430">
        <v>99</v>
      </c>
      <c r="H5430">
        <v>99</v>
      </c>
      <c r="I5430">
        <v>99</v>
      </c>
      <c r="J5430">
        <v>643</v>
      </c>
      <c r="M5430">
        <v>99</v>
      </c>
      <c r="N5430">
        <v>99</v>
      </c>
      <c r="O5430">
        <v>99</v>
      </c>
      <c r="P5430">
        <v>99</v>
      </c>
      <c r="Q5430">
        <v>32</v>
      </c>
      <c r="R5430">
        <v>407</v>
      </c>
      <c r="S5430">
        <v>407</v>
      </c>
      <c r="T5430">
        <v>14.952240999265248</v>
      </c>
      <c r="U5430">
        <v>14.084027947233777</v>
      </c>
      <c r="V5430">
        <v>15.216216216216218</v>
      </c>
      <c r="W5430">
        <v>59.383292383292392</v>
      </c>
      <c r="X5430">
        <v>156.53096808026388</v>
      </c>
      <c r="Y5430">
        <v>144.47808353808355</v>
      </c>
      <c r="Z5430">
        <v>144.47808353808355</v>
      </c>
      <c r="AA5430">
        <v>31.186911027272224</v>
      </c>
      <c r="AB5430">
        <v>4.3321001676917108</v>
      </c>
      <c r="AC5430">
        <v>-46.841090786565694</v>
      </c>
      <c r="AD5430">
        <v>26</v>
      </c>
      <c r="AE5430">
        <v>0</v>
      </c>
      <c r="AF5430">
        <v>0</v>
      </c>
      <c r="AG5430">
        <v>2</v>
      </c>
      <c r="AH5430">
        <v>48</v>
      </c>
      <c r="AI5430">
        <v>6</v>
      </c>
      <c r="AJ5430">
        <v>0</v>
      </c>
      <c r="AK5430">
        <v>4</v>
      </c>
      <c r="AL5430">
        <v>4</v>
      </c>
      <c r="AM5430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7"/>
  <sheetViews>
    <sheetView zoomScale="96" zoomScaleNormal="9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5.3632812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6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7" customWidth="1"/>
    <col min="23" max="23" width="7.453125" customWidth="1"/>
    <col min="24" max="24" width="7.36328125" style="97" customWidth="1"/>
    <col min="25" max="25" width="7" style="97" customWidth="1"/>
    <col min="26" max="26" width="6.81640625" style="97" customWidth="1"/>
    <col min="27" max="27" width="6.90625" customWidth="1"/>
    <col min="28" max="28" width="11.54296875" style="9"/>
    <col min="29" max="29" width="7.453125" style="97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4"/>
      <c r="N1" s="64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8" customFormat="1" ht="31.8">
      <c r="A2" s="146"/>
      <c r="B2" s="146"/>
      <c r="C2" s="207" t="s">
        <v>464</v>
      </c>
      <c r="D2" s="146"/>
      <c r="E2" s="146"/>
      <c r="F2" s="146"/>
      <c r="G2" s="146"/>
      <c r="H2" s="146"/>
      <c r="I2" s="146"/>
      <c r="J2" s="146"/>
      <c r="K2" s="206" t="s">
        <v>502</v>
      </c>
      <c r="L2" s="147"/>
      <c r="M2" s="147"/>
      <c r="N2" s="208" t="str">
        <f>+År!B2</f>
        <v>Skålda purke</v>
      </c>
      <c r="O2" s="153"/>
      <c r="P2" s="146"/>
      <c r="Q2" s="146"/>
      <c r="R2" s="146"/>
      <c r="S2" s="146"/>
      <c r="T2" s="147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4"/>
      <c r="N3" s="64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4"/>
      <c r="N4" s="64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9" customFormat="1" ht="19.8">
      <c r="A5" s="159"/>
      <c r="B5" s="159"/>
      <c r="C5" s="159"/>
      <c r="D5" s="159"/>
      <c r="E5" s="144" t="s">
        <v>8</v>
      </c>
      <c r="F5" s="138">
        <f>+År!R2</f>
        <v>52</v>
      </c>
      <c r="G5" s="159"/>
      <c r="H5" s="144" t="s">
        <v>453</v>
      </c>
      <c r="I5" s="161"/>
      <c r="J5" s="161"/>
      <c r="K5" s="161"/>
      <c r="L5" s="161"/>
      <c r="M5" s="314">
        <f>SUM(F11:F12)</f>
        <v>30030</v>
      </c>
      <c r="N5" s="315"/>
      <c r="O5" s="144"/>
      <c r="P5" s="159"/>
      <c r="Q5" s="159"/>
      <c r="R5" s="159"/>
      <c r="S5" s="39"/>
      <c r="T5" s="39"/>
      <c r="U5" s="4"/>
      <c r="V5" s="52"/>
      <c r="W5" s="52"/>
      <c r="X5" s="1"/>
      <c r="Y5" s="5"/>
      <c r="Z5"/>
      <c r="AA5"/>
      <c r="AB5" s="2"/>
      <c r="AC5"/>
      <c r="AD5"/>
      <c r="AE5" s="138"/>
      <c r="AF5" s="162"/>
      <c r="AG5" s="162"/>
      <c r="AH5" s="163"/>
      <c r="AI5" s="164"/>
      <c r="AL5" s="138"/>
      <c r="AM5" s="164"/>
      <c r="AN5" s="164"/>
    </row>
    <row r="6" spans="1:43" s="139" customFormat="1" ht="19.8">
      <c r="A6" s="159"/>
      <c r="B6" s="159"/>
      <c r="C6" s="159"/>
      <c r="D6" s="159"/>
      <c r="E6" s="159"/>
      <c r="F6" s="159"/>
      <c r="G6" s="159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59"/>
      <c r="T6" s="159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8"/>
      <c r="AI6" s="162"/>
      <c r="AJ6" s="162"/>
      <c r="AK6" s="163"/>
      <c r="AL6" s="164"/>
      <c r="AO6" s="138"/>
      <c r="AP6" s="164"/>
      <c r="AQ6" s="164"/>
    </row>
    <row r="7" spans="1:43" ht="21">
      <c r="A7" s="39"/>
      <c r="B7" s="39"/>
      <c r="C7" s="39"/>
      <c r="D7" s="57"/>
      <c r="E7" s="39"/>
      <c r="F7" s="39"/>
      <c r="G7" s="39"/>
      <c r="H7" s="39"/>
      <c r="I7" s="101"/>
      <c r="J7" s="101"/>
      <c r="K7" s="101"/>
      <c r="L7" s="39"/>
      <c r="M7" s="64"/>
      <c r="N7" s="64"/>
      <c r="O7" s="39"/>
      <c r="P7" s="64"/>
      <c r="Q7" s="150" t="s">
        <v>3</v>
      </c>
      <c r="R7" s="39"/>
      <c r="S7" s="101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2" t="s">
        <v>3</v>
      </c>
      <c r="I8" s="101"/>
      <c r="J8" s="101"/>
      <c r="K8" s="101"/>
      <c r="L8" s="39"/>
      <c r="M8" s="72" t="s">
        <v>18</v>
      </c>
      <c r="N8" s="72" t="s">
        <v>476</v>
      </c>
      <c r="O8" s="34" t="s">
        <v>2</v>
      </c>
      <c r="P8" s="72" t="s">
        <v>52</v>
      </c>
      <c r="Q8" s="96" t="s">
        <v>11</v>
      </c>
      <c r="R8" s="39"/>
      <c r="S8" s="96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543</v>
      </c>
      <c r="D9" s="39"/>
      <c r="E9" s="34" t="s">
        <v>526</v>
      </c>
      <c r="F9" s="72" t="s">
        <v>3</v>
      </c>
      <c r="G9" s="72"/>
      <c r="H9" s="72" t="s">
        <v>482</v>
      </c>
      <c r="I9" s="96" t="s">
        <v>3</v>
      </c>
      <c r="J9" s="96"/>
      <c r="K9" s="96" t="s">
        <v>1</v>
      </c>
      <c r="L9" s="34" t="s">
        <v>18</v>
      </c>
      <c r="M9" s="72" t="s">
        <v>480</v>
      </c>
      <c r="N9" s="72" t="s">
        <v>480</v>
      </c>
      <c r="O9" s="34" t="s">
        <v>476</v>
      </c>
      <c r="P9" s="72" t="s">
        <v>85</v>
      </c>
      <c r="Q9" s="96" t="s">
        <v>533</v>
      </c>
      <c r="R9" s="34" t="s">
        <v>18</v>
      </c>
      <c r="S9" s="96" t="s">
        <v>480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544</v>
      </c>
      <c r="D10" s="42"/>
      <c r="E10" s="34" t="s">
        <v>505</v>
      </c>
      <c r="F10" s="72" t="s">
        <v>11</v>
      </c>
      <c r="G10" s="117" t="s">
        <v>532</v>
      </c>
      <c r="H10" s="72" t="s">
        <v>475</v>
      </c>
      <c r="I10" s="96" t="s">
        <v>444</v>
      </c>
      <c r="J10" s="132" t="s">
        <v>532</v>
      </c>
      <c r="K10" s="96" t="s">
        <v>444</v>
      </c>
      <c r="L10" s="34" t="s">
        <v>475</v>
      </c>
      <c r="M10" s="72" t="s">
        <v>477</v>
      </c>
      <c r="N10" s="72" t="s">
        <v>477</v>
      </c>
      <c r="O10" s="34" t="s">
        <v>478</v>
      </c>
      <c r="P10" s="72" t="s">
        <v>484</v>
      </c>
      <c r="Q10" s="96" t="s">
        <v>540</v>
      </c>
      <c r="R10" s="34" t="s">
        <v>30</v>
      </c>
      <c r="S10" s="96" t="s">
        <v>483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3">
        <f>+'Ark1'!C1964</f>
        <v>2023</v>
      </c>
      <c r="C11" s="93">
        <f>+'Ark1'!H1964</f>
        <v>1</v>
      </c>
      <c r="D11" s="93" t="s">
        <v>53</v>
      </c>
      <c r="E11" s="93">
        <f>+'Ark1'!Q1964</f>
        <v>594</v>
      </c>
      <c r="F11" s="94">
        <f>+'Ark1'!R1964</f>
        <v>24815</v>
      </c>
      <c r="G11" s="94">
        <f>+G45</f>
        <v>-990</v>
      </c>
      <c r="H11" s="94">
        <f>+'Ark1'!S1964</f>
        <v>24815</v>
      </c>
      <c r="I11" s="115">
        <f>+'Ark1'!T1964</f>
        <v>82.634032634032621</v>
      </c>
      <c r="J11" s="115">
        <f>+J45</f>
        <v>0.87950215627313355</v>
      </c>
      <c r="K11" s="115">
        <f>+'Ark1'!U1964</f>
        <v>82.905257575865377</v>
      </c>
      <c r="L11" s="95">
        <f>+'Ark1'!W1964</f>
        <v>59.094499294781393</v>
      </c>
      <c r="M11" s="94">
        <f>+'Ark1'!Z1964</f>
        <v>155.31172274833696</v>
      </c>
      <c r="N11" s="94">
        <f>+'Ark1'!AA1964</f>
        <v>31.330834190301751</v>
      </c>
      <c r="O11" s="95">
        <f>+'Ark1'!AB1964</f>
        <v>4.699562911986785</v>
      </c>
      <c r="P11" s="94">
        <f>+'Ark1'!AC1964</f>
        <v>-39.061423526199285</v>
      </c>
      <c r="Q11" s="115">
        <f>+F11/E11</f>
        <v>41.776094276094277</v>
      </c>
      <c r="R11" s="95">
        <f>+'Ark1'!V1964</f>
        <v>5.9040902679830758</v>
      </c>
      <c r="S11" s="115">
        <f>+'Ark1'!Y1964</f>
        <v>155.31172274833696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3">
        <f>+'Ark1'!C1992</f>
        <v>2023</v>
      </c>
      <c r="C12" s="93">
        <f>+'Ark1'!H1992</f>
        <v>2</v>
      </c>
      <c r="D12" s="93" t="s">
        <v>10</v>
      </c>
      <c r="E12" s="93">
        <f>+'Ark1'!Q1992</f>
        <v>226</v>
      </c>
      <c r="F12" s="94">
        <f>+'Ark1'!R1992</f>
        <v>5215</v>
      </c>
      <c r="G12" s="94">
        <f>+G74</f>
        <v>-544</v>
      </c>
      <c r="H12" s="94">
        <f>+'Ark1'!S1992</f>
        <v>5212</v>
      </c>
      <c r="I12" s="115">
        <f>+'Ark1'!T1992</f>
        <v>17.365967365967364</v>
      </c>
      <c r="J12" s="115">
        <f>+J74</f>
        <v>-0.87950215627315842</v>
      </c>
      <c r="K12" s="115">
        <f>+'Ark1'!U1992</f>
        <v>17.09474242413464</v>
      </c>
      <c r="L12" s="95">
        <f>+'Ark1'!W1992</f>
        <v>58.678626247122025</v>
      </c>
      <c r="M12" s="94">
        <f>+'Ark1'!Z1992</f>
        <v>152.47358019953984</v>
      </c>
      <c r="N12" s="94">
        <f>+'Ark1'!AA1992</f>
        <v>29.847571996808007</v>
      </c>
      <c r="O12" s="95">
        <f>+'Ark1'!AB1992</f>
        <v>4.7839889286896566</v>
      </c>
      <c r="P12" s="94">
        <f>+'Ark1'!AC1992</f>
        <v>-40.775857255328908</v>
      </c>
      <c r="Q12" s="115">
        <f>+F12/E12</f>
        <v>23.075221238938052</v>
      </c>
      <c r="R12" s="95">
        <f>+'Ark1'!V1992</f>
        <v>6.2628954937679771</v>
      </c>
      <c r="S12" s="115">
        <f>+'Ark1'!Y1992</f>
        <v>152.38586768935798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101"/>
      <c r="J13" s="101"/>
      <c r="K13" s="101"/>
      <c r="L13" s="39"/>
      <c r="M13" s="64"/>
      <c r="N13" s="64"/>
      <c r="O13" s="39"/>
      <c r="P13" s="64"/>
      <c r="Q13" s="150"/>
      <c r="R13" s="39"/>
      <c r="S13" s="101"/>
      <c r="T13" s="39"/>
      <c r="U13" s="4"/>
      <c r="V13" s="52"/>
      <c r="W13" s="52"/>
      <c r="X13" s="1"/>
      <c r="Y13" s="5"/>
      <c r="Z13"/>
      <c r="AB13" s="2"/>
      <c r="AC13"/>
    </row>
    <row r="14" spans="1:43" ht="21">
      <c r="A14" s="39"/>
      <c r="B14" s="39"/>
      <c r="C14" s="39"/>
      <c r="D14" s="57"/>
      <c r="E14" s="39"/>
      <c r="F14" s="39"/>
      <c r="G14" s="39"/>
      <c r="H14" s="39"/>
      <c r="I14" s="101"/>
      <c r="J14" s="101"/>
      <c r="K14" s="101"/>
      <c r="L14" s="39"/>
      <c r="M14" s="64"/>
      <c r="N14" s="64"/>
      <c r="O14" s="39"/>
      <c r="P14" s="64"/>
      <c r="Q14" s="150" t="s">
        <v>3</v>
      </c>
      <c r="R14" s="39"/>
      <c r="S14" s="101"/>
      <c r="T14" s="39"/>
      <c r="U14" s="4"/>
      <c r="V14" s="52"/>
      <c r="W14" s="52"/>
      <c r="X14" s="1"/>
      <c r="Y14" s="5"/>
      <c r="Z14"/>
      <c r="AB14" s="2"/>
      <c r="AC14"/>
    </row>
    <row r="15" spans="1:43" ht="15.6">
      <c r="A15" s="39"/>
      <c r="B15" s="39"/>
      <c r="C15" s="39"/>
      <c r="D15" s="39"/>
      <c r="E15" s="45" t="s">
        <v>3</v>
      </c>
      <c r="F15" s="39"/>
      <c r="G15" s="39"/>
      <c r="H15" s="72" t="s">
        <v>3</v>
      </c>
      <c r="I15" s="101"/>
      <c r="J15" s="101"/>
      <c r="K15" s="101"/>
      <c r="L15" s="39"/>
      <c r="M15" s="72" t="s">
        <v>18</v>
      </c>
      <c r="N15" s="72" t="s">
        <v>476</v>
      </c>
      <c r="O15" s="34" t="s">
        <v>2</v>
      </c>
      <c r="P15" s="72" t="s">
        <v>52</v>
      </c>
      <c r="Q15" s="96" t="s">
        <v>11</v>
      </c>
      <c r="R15" s="39"/>
      <c r="S15" s="96" t="s">
        <v>18</v>
      </c>
      <c r="T15" s="39"/>
      <c r="U15" s="4"/>
      <c r="V15" s="4"/>
      <c r="W15" s="4"/>
      <c r="X15" s="4"/>
      <c r="Y15" s="4"/>
      <c r="Z15"/>
      <c r="AB15"/>
      <c r="AC15"/>
    </row>
    <row r="16" spans="1:43" ht="15.6">
      <c r="A16" s="39"/>
      <c r="B16" s="39"/>
      <c r="C16" s="45" t="s">
        <v>543</v>
      </c>
      <c r="D16" s="39"/>
      <c r="E16" s="34" t="s">
        <v>526</v>
      </c>
      <c r="F16" s="72" t="s">
        <v>3</v>
      </c>
      <c r="G16" s="72"/>
      <c r="H16" s="72" t="s">
        <v>482</v>
      </c>
      <c r="I16" s="96" t="s">
        <v>3</v>
      </c>
      <c r="J16" s="96"/>
      <c r="K16" s="96" t="s">
        <v>1</v>
      </c>
      <c r="L16" s="34" t="s">
        <v>18</v>
      </c>
      <c r="M16" s="72" t="s">
        <v>480</v>
      </c>
      <c r="N16" s="72" t="s">
        <v>480</v>
      </c>
      <c r="O16" s="34" t="s">
        <v>476</v>
      </c>
      <c r="P16" s="72" t="s">
        <v>85</v>
      </c>
      <c r="Q16" s="96" t="s">
        <v>533</v>
      </c>
      <c r="R16" s="34" t="s">
        <v>18</v>
      </c>
      <c r="S16" s="96" t="s">
        <v>480</v>
      </c>
      <c r="T16" s="39"/>
      <c r="U16" s="4"/>
      <c r="V16" s="52"/>
      <c r="W16" s="52"/>
      <c r="X16" s="1"/>
      <c r="Y16" s="5"/>
      <c r="Z16"/>
      <c r="AB16"/>
      <c r="AC16"/>
    </row>
    <row r="17" spans="1:31" ht="15.6">
      <c r="A17" s="39"/>
      <c r="B17" s="45" t="s">
        <v>63</v>
      </c>
      <c r="C17" s="45" t="s">
        <v>544</v>
      </c>
      <c r="D17" s="42"/>
      <c r="E17" s="34" t="s">
        <v>505</v>
      </c>
      <c r="F17" s="72" t="s">
        <v>11</v>
      </c>
      <c r="G17" s="117" t="s">
        <v>532</v>
      </c>
      <c r="H17" s="72" t="s">
        <v>475</v>
      </c>
      <c r="I17" s="96" t="s">
        <v>444</v>
      </c>
      <c r="J17" s="96"/>
      <c r="K17" s="96" t="s">
        <v>444</v>
      </c>
      <c r="L17" s="34" t="s">
        <v>475</v>
      </c>
      <c r="M17" s="72" t="s">
        <v>477</v>
      </c>
      <c r="N17" s="72" t="s">
        <v>477</v>
      </c>
      <c r="O17" s="34" t="s">
        <v>478</v>
      </c>
      <c r="P17" s="72" t="s">
        <v>484</v>
      </c>
      <c r="Q17" s="96" t="s">
        <v>540</v>
      </c>
      <c r="R17" s="34" t="s">
        <v>30</v>
      </c>
      <c r="S17" s="96" t="s">
        <v>483</v>
      </c>
      <c r="T17" s="39"/>
      <c r="U17" s="4"/>
      <c r="V17" s="52"/>
      <c r="W17" s="52"/>
      <c r="X17" s="1"/>
      <c r="Y17" s="5"/>
      <c r="Z17"/>
      <c r="AB17"/>
      <c r="AC17"/>
    </row>
    <row r="18" spans="1:31" ht="15.6">
      <c r="A18" s="39"/>
      <c r="B18" s="47">
        <f>+'Ark1'!C1937</f>
        <v>1996</v>
      </c>
      <c r="C18" s="47">
        <f>+'Ark1'!H1937</f>
        <v>1</v>
      </c>
      <c r="D18" s="48" t="s">
        <v>53</v>
      </c>
      <c r="E18" s="47">
        <f>+'Ark1'!Q1937</f>
        <v>3276</v>
      </c>
      <c r="F18" s="65">
        <f>+'Ark1'!R1937</f>
        <v>27860.5</v>
      </c>
      <c r="G18" s="76"/>
      <c r="H18" s="65">
        <f>+'Ark1'!S1937</f>
        <v>26939.5</v>
      </c>
      <c r="I18" s="102">
        <f>+'Ark1'!T1937</f>
        <v>81.573765691907909</v>
      </c>
      <c r="J18" s="102"/>
      <c r="K18" s="102">
        <f>+'Ark1'!U1937</f>
        <v>86.206472676296229</v>
      </c>
      <c r="L18" s="49">
        <f>+'Ark1'!W1937</f>
        <v>55.262792553685081</v>
      </c>
      <c r="M18" s="65">
        <f>+'Ark1'!Z1937</f>
        <v>143.15213348428881</v>
      </c>
      <c r="N18" s="65">
        <f>+'Ark1'!AA1937</f>
        <v>29.729214592603597</v>
      </c>
      <c r="O18" s="49">
        <f>+'Ark1'!AB1937</f>
        <v>4.4715579106616525</v>
      </c>
      <c r="P18" s="65">
        <f>+'Ark1'!AC1937</f>
        <v>-54.765992292636561</v>
      </c>
      <c r="Q18" s="102">
        <f t="shared" ref="Q18:Q59" si="0">+F18/E18</f>
        <v>8.504426129426129</v>
      </c>
      <c r="R18" s="49">
        <f>+'Ark1'!V1937</f>
        <v>16.237325245419139</v>
      </c>
      <c r="S18" s="102">
        <f>+'Ark1'!Y1937</f>
        <v>138.41987401518273</v>
      </c>
      <c r="T18" s="39"/>
      <c r="U18" s="4"/>
      <c r="V18" s="52"/>
      <c r="W18" s="52"/>
      <c r="X18" s="1"/>
      <c r="Y18" s="5"/>
      <c r="Z18"/>
      <c r="AB18"/>
      <c r="AC18" s="2"/>
    </row>
    <row r="19" spans="1:31" ht="15.6">
      <c r="A19" s="39"/>
      <c r="B19" s="47">
        <f>+'Ark1'!C1938</f>
        <v>1997</v>
      </c>
      <c r="C19" s="47">
        <f>+'Ark1'!H1938</f>
        <v>1</v>
      </c>
      <c r="D19" s="48" t="s">
        <v>53</v>
      </c>
      <c r="E19" s="47">
        <f>+'Ark1'!Q1938</f>
        <v>3101</v>
      </c>
      <c r="F19" s="65">
        <f>+'Ark1'!R1938</f>
        <v>30712.25</v>
      </c>
      <c r="G19" s="76">
        <f t="shared" ref="G19:G37" si="1">+F19-F18</f>
        <v>2851.75</v>
      </c>
      <c r="H19" s="65">
        <f>+'Ark1'!S1938</f>
        <v>29952.75</v>
      </c>
      <c r="I19" s="102">
        <f>+'Ark1'!T1938</f>
        <v>81.418421854910321</v>
      </c>
      <c r="J19" s="102"/>
      <c r="K19" s="102">
        <f>+'Ark1'!U1938</f>
        <v>87.378304094598249</v>
      </c>
      <c r="L19" s="49">
        <f>+'Ark1'!W1938</f>
        <v>55.572359800018369</v>
      </c>
      <c r="M19" s="65">
        <f>+'Ark1'!Z1938</f>
        <v>144.95064059226598</v>
      </c>
      <c r="N19" s="65">
        <f>+'Ark1'!AA1938</f>
        <v>30.408097331521972</v>
      </c>
      <c r="O19" s="49">
        <f>+'Ark1'!AB1938</f>
        <v>5.0500716738860838</v>
      </c>
      <c r="P19" s="65">
        <f>+'Ark1'!AC1938</f>
        <v>-44.814684355858446</v>
      </c>
      <c r="Q19" s="102">
        <f t="shared" si="0"/>
        <v>9.9039825862624955</v>
      </c>
      <c r="R19" s="49">
        <f>+'Ark1'!V1938</f>
        <v>16.123859372074659</v>
      </c>
      <c r="S19" s="102">
        <f>+'Ark1'!Y1938</f>
        <v>141.36607705394411</v>
      </c>
      <c r="T19" s="39"/>
      <c r="U19" s="4"/>
      <c r="V19" s="52"/>
      <c r="W19" s="52"/>
      <c r="X19" s="1"/>
      <c r="Y19" s="5"/>
      <c r="Z19"/>
      <c r="AA19" s="2"/>
      <c r="AB19" s="2"/>
      <c r="AC19" s="4"/>
      <c r="AD19" s="4"/>
      <c r="AE19" s="4"/>
    </row>
    <row r="20" spans="1:31" ht="15.6">
      <c r="A20" s="39"/>
      <c r="B20" s="47">
        <f>+'Ark1'!C1939</f>
        <v>1998</v>
      </c>
      <c r="C20" s="47">
        <f>+'Ark1'!H1939</f>
        <v>1</v>
      </c>
      <c r="D20" s="48" t="s">
        <v>53</v>
      </c>
      <c r="E20" s="47">
        <f>+'Ark1'!Q1939</f>
        <v>2966</v>
      </c>
      <c r="F20" s="65">
        <f>+'Ark1'!R1939</f>
        <v>30909</v>
      </c>
      <c r="G20" s="76">
        <f t="shared" si="1"/>
        <v>196.75</v>
      </c>
      <c r="H20" s="65">
        <f>+'Ark1'!S1939</f>
        <v>30245</v>
      </c>
      <c r="I20" s="102">
        <f>+'Ark1'!T1939</f>
        <v>82.529087037494378</v>
      </c>
      <c r="J20" s="102"/>
      <c r="K20" s="102">
        <f>+'Ark1'!U1939</f>
        <v>89.648442013981636</v>
      </c>
      <c r="L20" s="49">
        <f>+'Ark1'!W1939</f>
        <v>55.388857662423526</v>
      </c>
      <c r="M20" s="65">
        <f>+'Ark1'!Z1939</f>
        <v>146.4621854852038</v>
      </c>
      <c r="N20" s="65">
        <f>+'Ark1'!AA1939</f>
        <v>30.764871132549153</v>
      </c>
      <c r="O20" s="49">
        <f>+'Ark1'!AB1939</f>
        <v>5.2089877174106993</v>
      </c>
      <c r="P20" s="65">
        <f>+'Ark1'!AC1939</f>
        <v>-44.639312660663634</v>
      </c>
      <c r="Q20" s="102">
        <f t="shared" si="0"/>
        <v>10.421105866486851</v>
      </c>
      <c r="R20" s="49">
        <f>+'Ark1'!V1939</f>
        <v>15.40379824646543</v>
      </c>
      <c r="S20" s="102">
        <f>+'Ark1'!Y1939</f>
        <v>143.31582387006983</v>
      </c>
      <c r="T20" s="39"/>
      <c r="U20" s="4"/>
      <c r="V20" s="52"/>
      <c r="W20" s="52"/>
      <c r="X20" s="11"/>
      <c r="Y20" s="5"/>
      <c r="Z20"/>
      <c r="AA20" s="2"/>
      <c r="AB20" s="2"/>
      <c r="AC20" s="9"/>
      <c r="AD20" s="9"/>
      <c r="AE20" s="9"/>
    </row>
    <row r="21" spans="1:31" ht="15.6">
      <c r="A21" s="39"/>
      <c r="B21" s="47">
        <f>+'Ark1'!C1940</f>
        <v>1999</v>
      </c>
      <c r="C21" s="47">
        <f>+'Ark1'!H1940</f>
        <v>1</v>
      </c>
      <c r="D21" s="48" t="s">
        <v>53</v>
      </c>
      <c r="E21" s="47">
        <f>+'Ark1'!Q1940</f>
        <v>3729</v>
      </c>
      <c r="F21" s="65">
        <f>+'Ark1'!R1940</f>
        <v>31756.75</v>
      </c>
      <c r="G21" s="76">
        <f t="shared" si="1"/>
        <v>847.75</v>
      </c>
      <c r="H21" s="65">
        <f>+'Ark1'!S1940</f>
        <v>31201.5</v>
      </c>
      <c r="I21" s="102">
        <f>+'Ark1'!T1940</f>
        <v>79.546493496734271</v>
      </c>
      <c r="J21" s="102"/>
      <c r="K21" s="102">
        <f>+'Ark1'!U1940</f>
        <v>84.546203224300015</v>
      </c>
      <c r="L21" s="49">
        <f>+'Ark1'!W1940</f>
        <v>55.498774097399135</v>
      </c>
      <c r="M21" s="65">
        <f>+'Ark1'!Z1940</f>
        <v>146.26527570789776</v>
      </c>
      <c r="N21" s="65">
        <f>+'Ark1'!AA1940</f>
        <v>30.984849186545127</v>
      </c>
      <c r="O21" s="49">
        <f>+'Ark1'!AB1940</f>
        <v>4.999270798471116</v>
      </c>
      <c r="P21" s="65">
        <f>+'Ark1'!AC1940</f>
        <v>-49.690733500992685</v>
      </c>
      <c r="Q21" s="102">
        <f t="shared" si="0"/>
        <v>8.516157146688121</v>
      </c>
      <c r="R21" s="49">
        <f>+'Ark1'!V1940</f>
        <v>15.170695993765104</v>
      </c>
      <c r="S21" s="102">
        <f>+'Ark1'!Y1940</f>
        <v>143.70790461870223</v>
      </c>
      <c r="T21" s="39"/>
      <c r="U21" s="4"/>
      <c r="V21" s="52"/>
      <c r="W21" s="52"/>
      <c r="X21" s="11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+'Ark1'!C1941</f>
        <v>2000</v>
      </c>
      <c r="C22" s="47">
        <f>+'Ark1'!H1941</f>
        <v>1</v>
      </c>
      <c r="D22" s="48" t="s">
        <v>53</v>
      </c>
      <c r="E22" s="47">
        <f>+'Ark1'!Q1941</f>
        <v>2361</v>
      </c>
      <c r="F22" s="65">
        <f>+'Ark1'!R1941</f>
        <v>29109.25</v>
      </c>
      <c r="G22" s="76">
        <f t="shared" si="1"/>
        <v>-2647.5</v>
      </c>
      <c r="H22" s="65">
        <f>+'Ark1'!S1941</f>
        <v>28775.25</v>
      </c>
      <c r="I22" s="102">
        <f>+'Ark1'!T1941</f>
        <v>80.991200918165049</v>
      </c>
      <c r="J22" s="102"/>
      <c r="K22" s="102">
        <f>+'Ark1'!U1941</f>
        <v>82.359538220621104</v>
      </c>
      <c r="L22" s="49">
        <f>+'Ark1'!W1941</f>
        <v>55.841078704789687</v>
      </c>
      <c r="M22" s="65">
        <f>+'Ark1'!Z1941</f>
        <v>145.37997410969379</v>
      </c>
      <c r="N22" s="65">
        <f>+'Ark1'!AA1941</f>
        <v>30.633733643899955</v>
      </c>
      <c r="O22" s="49">
        <f>+'Ark1'!AB1941</f>
        <v>4.8906807715585394</v>
      </c>
      <c r="P22" s="65">
        <f>+'Ark1'!AC1941</f>
        <v>-54.415682584894256</v>
      </c>
      <c r="Q22" s="102">
        <f t="shared" si="0"/>
        <v>12.329203727234223</v>
      </c>
      <c r="R22" s="49">
        <f>+'Ark1'!V1941</f>
        <v>13.23510567946615</v>
      </c>
      <c r="S22" s="102">
        <f>+'Ark1'!Y1941</f>
        <v>143.71188196191815</v>
      </c>
      <c r="T22" s="39"/>
      <c r="U22" s="4"/>
      <c r="V22" s="52"/>
      <c r="W22" s="52"/>
      <c r="X22" s="11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+'Ark1'!C1942</f>
        <v>2001</v>
      </c>
      <c r="C23" s="47">
        <f>+'Ark1'!H1942</f>
        <v>1</v>
      </c>
      <c r="D23" s="48" t="s">
        <v>53</v>
      </c>
      <c r="E23" s="47">
        <f>+'Ark1'!Q1942</f>
        <v>1883</v>
      </c>
      <c r="F23" s="65">
        <f>+'Ark1'!R1942</f>
        <v>23912</v>
      </c>
      <c r="G23" s="76">
        <f t="shared" si="1"/>
        <v>-5197.25</v>
      </c>
      <c r="H23" s="65">
        <f>+'Ark1'!S1942</f>
        <v>23587</v>
      </c>
      <c r="I23" s="102">
        <f>+'Ark1'!T1942</f>
        <v>79.580663948747812</v>
      </c>
      <c r="J23" s="102"/>
      <c r="K23" s="102">
        <f>+'Ark1'!U1942</f>
        <v>80.448221732684303</v>
      </c>
      <c r="L23" s="49">
        <f>+'Ark1'!W1942</f>
        <v>56.064315088820088</v>
      </c>
      <c r="M23" s="65">
        <f>+'Ark1'!Z1942</f>
        <v>142.70499851613161</v>
      </c>
      <c r="N23" s="65">
        <f>+'Ark1'!AA1942</f>
        <v>30.376414262774727</v>
      </c>
      <c r="O23" s="49">
        <f>+'Ark1'!AB1942</f>
        <v>4.6742781070301884</v>
      </c>
      <c r="P23" s="65">
        <f>+'Ark1'!AC1942</f>
        <v>-50.69759641118165</v>
      </c>
      <c r="Q23" s="102">
        <f t="shared" si="0"/>
        <v>12.698884758364311</v>
      </c>
      <c r="R23" s="49">
        <f>+'Ark1'!V1942</f>
        <v>13.40715958514553</v>
      </c>
      <c r="S23" s="102">
        <f>+'Ark1'!Y1942</f>
        <v>140.76542321846762</v>
      </c>
      <c r="T23" s="39"/>
      <c r="U23" s="4"/>
      <c r="V23" s="52"/>
      <c r="W23" s="52"/>
      <c r="X23" s="11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+'Ark1'!C1943</f>
        <v>2002</v>
      </c>
      <c r="C24" s="47">
        <f>+'Ark1'!H1943</f>
        <v>1</v>
      </c>
      <c r="D24" s="48" t="s">
        <v>53</v>
      </c>
      <c r="E24" s="47">
        <f>+'Ark1'!Q1943</f>
        <v>1716</v>
      </c>
      <c r="F24" s="65">
        <f>+'Ark1'!R1943</f>
        <v>26438</v>
      </c>
      <c r="G24" s="76">
        <f t="shared" si="1"/>
        <v>2526</v>
      </c>
      <c r="H24" s="65">
        <f>+'Ark1'!S1943</f>
        <v>26073</v>
      </c>
      <c r="I24" s="102">
        <f>+'Ark1'!T1943</f>
        <v>80.003631301821699</v>
      </c>
      <c r="J24" s="102"/>
      <c r="K24" s="102">
        <f>+'Ark1'!U1943</f>
        <v>81.259195034125696</v>
      </c>
      <c r="L24" s="49">
        <f>+'Ark1'!W1943</f>
        <v>55.614812257891295</v>
      </c>
      <c r="M24" s="65">
        <f>+'Ark1'!Z1943</f>
        <v>145.93452997353575</v>
      </c>
      <c r="N24" s="65">
        <f>+'Ark1'!AA1943</f>
        <v>31.043644091490474</v>
      </c>
      <c r="O24" s="49">
        <f>+'Ark1'!AB1943</f>
        <v>4.606315210577808</v>
      </c>
      <c r="P24" s="65">
        <f>+'Ark1'!AC1943</f>
        <v>-48.085695115230926</v>
      </c>
      <c r="Q24" s="102">
        <f t="shared" si="0"/>
        <v>15.406759906759907</v>
      </c>
      <c r="R24" s="49">
        <f>+'Ark1'!V1943</f>
        <v>13.148914441334444</v>
      </c>
      <c r="S24" s="102">
        <f>+'Ark1'!Y1943</f>
        <v>143.91977456691117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+'Ark1'!C1944</f>
        <v>2003</v>
      </c>
      <c r="C25" s="47">
        <f>+'Ark1'!H1944</f>
        <v>1</v>
      </c>
      <c r="D25" s="48" t="s">
        <v>53</v>
      </c>
      <c r="E25" s="47">
        <f>+'Ark1'!Q1944</f>
        <v>1668</v>
      </c>
      <c r="F25" s="65">
        <f>+'Ark1'!R1944</f>
        <v>25032</v>
      </c>
      <c r="G25" s="76">
        <f t="shared" si="1"/>
        <v>-1406</v>
      </c>
      <c r="H25" s="65">
        <f>+'Ark1'!S1944</f>
        <v>24706</v>
      </c>
      <c r="I25" s="102">
        <f>+'Ark1'!T1944</f>
        <v>77.194930150800261</v>
      </c>
      <c r="J25" s="102"/>
      <c r="K25" s="102">
        <f>+'Ark1'!U1944</f>
        <v>78.671899952020993</v>
      </c>
      <c r="L25" s="49">
        <f>+'Ark1'!W1944</f>
        <v>55.88108151865945</v>
      </c>
      <c r="M25" s="65">
        <f>+'Ark1'!Z1944</f>
        <v>147.77749939285965</v>
      </c>
      <c r="N25" s="65">
        <f>+'Ark1'!AA1944</f>
        <v>32.091188573077673</v>
      </c>
      <c r="O25" s="49">
        <f>+'Ark1'!AB1944</f>
        <v>4.6206126674284684</v>
      </c>
      <c r="P25" s="65">
        <f>+'Ark1'!AC1944</f>
        <v>-48.31130356096088</v>
      </c>
      <c r="Q25" s="102">
        <f t="shared" si="0"/>
        <v>15.007194244604317</v>
      </c>
      <c r="R25" s="49">
        <f>+'Ark1'!V1944</f>
        <v>13.343759987216361</v>
      </c>
      <c r="S25" s="102">
        <f>+'Ark1'!Y1944</f>
        <v>145.85294423138347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5.6">
      <c r="A26" s="39"/>
      <c r="B26" s="47">
        <f>+'Ark1'!C1945</f>
        <v>2004</v>
      </c>
      <c r="C26" s="47">
        <f>+'Ark1'!H1945</f>
        <v>1</v>
      </c>
      <c r="D26" s="48" t="s">
        <v>53</v>
      </c>
      <c r="E26" s="47">
        <f>+'Ark1'!Q1945</f>
        <v>1623</v>
      </c>
      <c r="F26" s="65">
        <f>+'Ark1'!R1945</f>
        <v>27619</v>
      </c>
      <c r="G26" s="76">
        <f t="shared" si="1"/>
        <v>2587</v>
      </c>
      <c r="H26" s="65">
        <f>+'Ark1'!S1945</f>
        <v>27164</v>
      </c>
      <c r="I26" s="102">
        <f>+'Ark1'!T1945</f>
        <v>72.565092877223393</v>
      </c>
      <c r="J26" s="102"/>
      <c r="K26" s="102">
        <f>+'Ark1'!U1945</f>
        <v>74.531012416031373</v>
      </c>
      <c r="L26" s="49">
        <f>+'Ark1'!W1945</f>
        <v>56.247165365925511</v>
      </c>
      <c r="M26" s="65">
        <f>+'Ark1'!Z1945</f>
        <v>148.48323516418844</v>
      </c>
      <c r="N26" s="65">
        <f>+'Ark1'!AA1945</f>
        <v>32.04683836604967</v>
      </c>
      <c r="O26" s="49">
        <f>+'Ark1'!AB1945</f>
        <v>4.6705343243757955</v>
      </c>
      <c r="P26" s="65">
        <f>+'Ark1'!AC1945</f>
        <v>-50.750380418647119</v>
      </c>
      <c r="Q26" s="102">
        <f t="shared" si="0"/>
        <v>17.017252002464573</v>
      </c>
      <c r="R26" s="49">
        <f>+'Ark1'!V1945</f>
        <v>14.791918606756212</v>
      </c>
      <c r="S26" s="102">
        <f>+'Ark1'!Y1945</f>
        <v>146.0370976501689</v>
      </c>
      <c r="T26" s="39"/>
      <c r="U26" s="4"/>
      <c r="V26" s="52"/>
      <c r="W26" s="52"/>
      <c r="X26" s="5"/>
      <c r="Y26" s="5"/>
      <c r="Z26"/>
      <c r="AA26" s="1"/>
      <c r="AB26" s="1"/>
      <c r="AC26" s="9"/>
      <c r="AD26" s="9"/>
      <c r="AE26" s="9"/>
    </row>
    <row r="27" spans="1:31" ht="15.6">
      <c r="A27" s="39"/>
      <c r="B27" s="47">
        <f>+'Ark1'!C1946</f>
        <v>2005</v>
      </c>
      <c r="C27" s="47">
        <f>+'Ark1'!H1946</f>
        <v>1</v>
      </c>
      <c r="D27" s="48" t="s">
        <v>53</v>
      </c>
      <c r="E27" s="47">
        <f>+'Ark1'!Q1946</f>
        <v>1479</v>
      </c>
      <c r="F27" s="65">
        <f>+'Ark1'!R1946</f>
        <v>29005</v>
      </c>
      <c r="G27" s="76">
        <f t="shared" si="1"/>
        <v>1386</v>
      </c>
      <c r="H27" s="65">
        <f>+'Ark1'!S1946</f>
        <v>28514</v>
      </c>
      <c r="I27" s="102">
        <f>+'Ark1'!T1946</f>
        <v>74.160248010482917</v>
      </c>
      <c r="J27" s="102"/>
      <c r="K27" s="102">
        <f>+'Ark1'!U1946</f>
        <v>75.825149226510149</v>
      </c>
      <c r="L27" s="49">
        <f>+'Ark1'!W1946</f>
        <v>56.747597671319355</v>
      </c>
      <c r="M27" s="65">
        <f>+'Ark1'!Z1946</f>
        <v>149.03494774496778</v>
      </c>
      <c r="N27" s="65">
        <f>+'Ark1'!AA1946</f>
        <v>32.296804184260843</v>
      </c>
      <c r="O27" s="49">
        <f>+'Ark1'!AB1946</f>
        <v>4.745521178716241</v>
      </c>
      <c r="P27" s="65">
        <f>+'Ark1'!AC1946</f>
        <v>-49.327916282853664</v>
      </c>
      <c r="Q27" s="102">
        <f t="shared" si="0"/>
        <v>19.611223799864774</v>
      </c>
      <c r="R27" s="49">
        <f>+'Ark1'!V1946</f>
        <v>15.598034821582489</v>
      </c>
      <c r="S27" s="102">
        <f>+'Ark1'!Y1946</f>
        <v>146.51206688502023</v>
      </c>
      <c r="T27" s="39"/>
      <c r="U27" s="4"/>
      <c r="V27" s="52"/>
      <c r="W27" s="52"/>
      <c r="X27" s="5"/>
      <c r="Y27" s="5"/>
      <c r="Z27"/>
      <c r="AA27" s="1"/>
      <c r="AB27" s="1"/>
      <c r="AC27" s="9"/>
      <c r="AD27" s="9"/>
      <c r="AE27" s="9"/>
    </row>
    <row r="28" spans="1:31" ht="15.6">
      <c r="A28" s="39"/>
      <c r="B28" s="47">
        <f>+'Ark1'!C1947</f>
        <v>2006</v>
      </c>
      <c r="C28" s="47">
        <f>+'Ark1'!H1947</f>
        <v>1</v>
      </c>
      <c r="D28" s="48" t="s">
        <v>53</v>
      </c>
      <c r="E28" s="47">
        <f>+'Ark1'!Q1947</f>
        <v>1340</v>
      </c>
      <c r="F28" s="65">
        <f>+'Ark1'!R1947</f>
        <v>34403</v>
      </c>
      <c r="G28" s="76">
        <f t="shared" si="1"/>
        <v>5398</v>
      </c>
      <c r="H28" s="65">
        <f>+'Ark1'!S1947</f>
        <v>34274</v>
      </c>
      <c r="I28" s="102">
        <f>+'Ark1'!T1947</f>
        <v>77.875365008941273</v>
      </c>
      <c r="J28" s="102"/>
      <c r="K28" s="102">
        <f>+'Ark1'!U1947</f>
        <v>79.616059499110889</v>
      </c>
      <c r="L28" s="49">
        <f>+'Ark1'!W1947</f>
        <v>56.856159187722483</v>
      </c>
      <c r="M28" s="65">
        <f>+'Ark1'!Z1947</f>
        <v>148.85456030810477</v>
      </c>
      <c r="N28" s="65">
        <f>+'Ark1'!AA1947</f>
        <v>32.119528486231509</v>
      </c>
      <c r="O28" s="49">
        <f>+'Ark1'!AB1947</f>
        <v>4.6621295029701555</v>
      </c>
      <c r="P28" s="65">
        <f>+'Ark1'!AC1947</f>
        <v>-48.040395576423109</v>
      </c>
      <c r="Q28" s="102">
        <f t="shared" si="0"/>
        <v>25.673880597014925</v>
      </c>
      <c r="R28" s="49">
        <f>+'Ark1'!V1947</f>
        <v>15.617300816789236</v>
      </c>
      <c r="S28" s="102">
        <f>+'Ark1'!Y1947</f>
        <v>148.29640438333817</v>
      </c>
      <c r="T28" s="39"/>
      <c r="U28" s="4"/>
      <c r="V28" s="52"/>
      <c r="W28" s="52"/>
      <c r="X28" s="5"/>
      <c r="Y28" s="5"/>
      <c r="Z28"/>
      <c r="AA28" s="1"/>
      <c r="AB28" s="1"/>
      <c r="AC28" s="9"/>
      <c r="AD28" s="9"/>
      <c r="AE28" s="9"/>
    </row>
    <row r="29" spans="1:31" ht="15.6">
      <c r="A29" s="39"/>
      <c r="B29" s="47">
        <f>+'Ark1'!C1948</f>
        <v>2007</v>
      </c>
      <c r="C29" s="47">
        <f>+'Ark1'!H1948</f>
        <v>1</v>
      </c>
      <c r="D29" s="48" t="s">
        <v>53</v>
      </c>
      <c r="E29" s="47">
        <f>+'Ark1'!Q1948</f>
        <v>1261</v>
      </c>
      <c r="F29" s="65">
        <f>+'Ark1'!R1948</f>
        <v>34694</v>
      </c>
      <c r="G29" s="76">
        <f t="shared" si="1"/>
        <v>291</v>
      </c>
      <c r="H29" s="65">
        <f>+'Ark1'!S1948</f>
        <v>34594</v>
      </c>
      <c r="I29" s="102">
        <f>+'Ark1'!T1948</f>
        <v>79.015213628495957</v>
      </c>
      <c r="J29" s="102"/>
      <c r="K29" s="102">
        <f>+'Ark1'!U1948</f>
        <v>80.571269568954108</v>
      </c>
      <c r="L29" s="49">
        <f>+'Ark1'!W1948</f>
        <v>56.678672602185351</v>
      </c>
      <c r="M29" s="65">
        <f>+'Ark1'!Z1948</f>
        <v>150.72276695380845</v>
      </c>
      <c r="N29" s="65">
        <f>+'Ark1'!AA1948</f>
        <v>32.598771390781138</v>
      </c>
      <c r="O29" s="49">
        <f>+'Ark1'!AB1948</f>
        <v>4.7248820877428912</v>
      </c>
      <c r="P29" s="65">
        <f>+'Ark1'!AC1948</f>
        <v>-48.634261388941759</v>
      </c>
      <c r="Q29" s="102">
        <f t="shared" si="0"/>
        <v>27.513084853291041</v>
      </c>
      <c r="R29" s="49">
        <f>+'Ark1'!V1948</f>
        <v>15.131780711362197</v>
      </c>
      <c r="S29" s="102">
        <f>+'Ark1'!Y1948</f>
        <v>150.28833227647581</v>
      </c>
      <c r="T29" s="39"/>
      <c r="U29" s="4"/>
      <c r="V29" s="52"/>
      <c r="W29" s="52"/>
      <c r="X29" s="5"/>
      <c r="Y29" s="5"/>
      <c r="Z29"/>
      <c r="AA29" s="1"/>
      <c r="AB29" s="1"/>
      <c r="AC29" s="9"/>
      <c r="AD29" s="9"/>
      <c r="AE29" s="9"/>
    </row>
    <row r="30" spans="1:31" ht="16.5" customHeight="1">
      <c r="A30" s="39"/>
      <c r="B30" s="47">
        <f>+'Ark1'!C1949</f>
        <v>2008</v>
      </c>
      <c r="C30" s="47">
        <f>+'Ark1'!H1949</f>
        <v>1</v>
      </c>
      <c r="D30" s="48" t="s">
        <v>53</v>
      </c>
      <c r="E30" s="47">
        <f>+'Ark1'!Q1949</f>
        <v>1253</v>
      </c>
      <c r="F30" s="65">
        <f>+'Ark1'!R1949</f>
        <v>34412</v>
      </c>
      <c r="G30" s="76">
        <f t="shared" si="1"/>
        <v>-282</v>
      </c>
      <c r="H30" s="65">
        <f>+'Ark1'!S1949</f>
        <v>34316</v>
      </c>
      <c r="I30" s="102">
        <f>+'Ark1'!T1949</f>
        <v>81.11446351122008</v>
      </c>
      <c r="J30" s="102"/>
      <c r="K30" s="102">
        <f>+'Ark1'!U1949</f>
        <v>83.028228052576353</v>
      </c>
      <c r="L30" s="49">
        <f>+'Ark1'!W1949</f>
        <v>56.686676768854149</v>
      </c>
      <c r="M30" s="65">
        <f>+'Ark1'!Z1949</f>
        <v>149.69132766056691</v>
      </c>
      <c r="N30" s="65">
        <f>+'Ark1'!AA1949</f>
        <v>33.236918238241238</v>
      </c>
      <c r="O30" s="49">
        <f>+'Ark1'!AB1949</f>
        <v>4.8169280699997685</v>
      </c>
      <c r="P30" s="65">
        <f>+'Ark1'!AC1949</f>
        <v>-46.512914730914417</v>
      </c>
      <c r="Q30" s="102">
        <f t="shared" si="0"/>
        <v>27.463687150837988</v>
      </c>
      <c r="R30" s="49">
        <f>+'Ark1'!V1949</f>
        <v>15.083343019876787</v>
      </c>
      <c r="S30" s="102">
        <f>+'Ark1'!Y1949</f>
        <v>149.27373009415365</v>
      </c>
      <c r="T30" s="39"/>
      <c r="U30" s="4"/>
      <c r="V30" s="52"/>
      <c r="W30" s="52"/>
      <c r="X30" s="5"/>
      <c r="Y30" s="5"/>
      <c r="Z30"/>
      <c r="AA30" s="11"/>
      <c r="AB30" s="11"/>
      <c r="AC30" s="9"/>
      <c r="AD30" s="9"/>
      <c r="AE30" s="9"/>
    </row>
    <row r="31" spans="1:31" ht="16.5" customHeight="1">
      <c r="A31" s="39"/>
      <c r="B31" s="47">
        <f>+'Ark1'!C1950</f>
        <v>2009</v>
      </c>
      <c r="C31" s="47">
        <f>+'Ark1'!H1950</f>
        <v>1</v>
      </c>
      <c r="D31" s="48" t="s">
        <v>53</v>
      </c>
      <c r="E31" s="47">
        <f>+'Ark1'!Q1950</f>
        <v>1131</v>
      </c>
      <c r="F31" s="65">
        <f>+'Ark1'!R1950</f>
        <v>34261</v>
      </c>
      <c r="G31" s="76">
        <f t="shared" si="1"/>
        <v>-151</v>
      </c>
      <c r="H31" s="65">
        <f>+'Ark1'!S1950</f>
        <v>34167</v>
      </c>
      <c r="I31" s="102">
        <f>+'Ark1'!T1950</f>
        <v>77.749285163164359</v>
      </c>
      <c r="J31" s="102"/>
      <c r="K31" s="102">
        <f>+'Ark1'!U1950</f>
        <v>79.467617190101905</v>
      </c>
      <c r="L31" s="49">
        <f>+'Ark1'!W1950</f>
        <v>57.278865572043209</v>
      </c>
      <c r="M31" s="65">
        <f>+'Ark1'!Z1950</f>
        <v>148.37300026341271</v>
      </c>
      <c r="N31" s="65">
        <f>+'Ark1'!AA1950</f>
        <v>33.121384668547243</v>
      </c>
      <c r="O31" s="49">
        <f>+'Ark1'!AB1950</f>
        <v>5.0075512061428125</v>
      </c>
      <c r="P31" s="65">
        <f>+'Ark1'!AC1950</f>
        <v>-45.507378894491346</v>
      </c>
      <c r="Q31" s="102">
        <f t="shared" si="0"/>
        <v>30.29266136162688</v>
      </c>
      <c r="R31" s="49">
        <f>+'Ark1'!V1950</f>
        <v>15.520037360263856</v>
      </c>
      <c r="S31" s="102">
        <f>+'Ark1'!Y1950</f>
        <v>147.96591751554311</v>
      </c>
      <c r="T31" s="39"/>
      <c r="U31" s="4"/>
      <c r="V31" s="52"/>
      <c r="W31" s="52"/>
      <c r="X31" s="5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+'Ark1'!C1951</f>
        <v>2010</v>
      </c>
      <c r="C32" s="47">
        <f>+'Ark1'!H1951</f>
        <v>1</v>
      </c>
      <c r="D32" s="48" t="s">
        <v>53</v>
      </c>
      <c r="E32" s="47">
        <f>+'Ark1'!Q1951</f>
        <v>1133</v>
      </c>
      <c r="F32" s="65">
        <f>+'Ark1'!R1951</f>
        <v>32813</v>
      </c>
      <c r="G32" s="76">
        <f t="shared" si="1"/>
        <v>-1448</v>
      </c>
      <c r="H32" s="65">
        <f>+'Ark1'!S1951</f>
        <v>32713</v>
      </c>
      <c r="I32" s="102">
        <f>+'Ark1'!T1951</f>
        <v>77.325321079297737</v>
      </c>
      <c r="J32" s="102"/>
      <c r="K32" s="102">
        <f>+'Ark1'!U1951</f>
        <v>79.248479454972298</v>
      </c>
      <c r="L32" s="49">
        <f>+'Ark1'!W1951</f>
        <v>58.592975269770413</v>
      </c>
      <c r="M32" s="65">
        <f>+'Ark1'!Z1951</f>
        <v>147.83332222663751</v>
      </c>
      <c r="N32" s="65">
        <f>+'Ark1'!AA1951</f>
        <v>32.72385889175775</v>
      </c>
      <c r="O32" s="49">
        <f>+'Ark1'!AB1951</f>
        <v>4.6780474116753998</v>
      </c>
      <c r="P32" s="65">
        <f>+'Ark1'!AC1951</f>
        <v>-44.108867887191714</v>
      </c>
      <c r="Q32" s="102">
        <f t="shared" si="0"/>
        <v>28.961165048543688</v>
      </c>
      <c r="R32" s="49">
        <f>+'Ark1'!V1951</f>
        <v>14.503123761923629</v>
      </c>
      <c r="S32" s="102">
        <f>+'Ark1'!Y1951</f>
        <v>147.38278944320828</v>
      </c>
      <c r="T32" s="39"/>
      <c r="U32" s="4"/>
      <c r="V32" s="51"/>
      <c r="W32" s="51"/>
      <c r="X32" s="5"/>
      <c r="Y32" s="5"/>
      <c r="Z32"/>
      <c r="AA32" s="11"/>
      <c r="AB32" s="11"/>
      <c r="AC32" s="9"/>
      <c r="AD32" s="9"/>
      <c r="AE32" s="9"/>
    </row>
    <row r="33" spans="1:31" ht="17.25" customHeight="1">
      <c r="A33" s="39"/>
      <c r="B33" s="47">
        <f>+'Ark1'!C1952</f>
        <v>2011</v>
      </c>
      <c r="C33" s="47">
        <f>+'Ark1'!H1952</f>
        <v>1</v>
      </c>
      <c r="D33" s="48" t="s">
        <v>53</v>
      </c>
      <c r="E33" s="47">
        <f>+'Ark1'!Q1952</f>
        <v>1085</v>
      </c>
      <c r="F33" s="65">
        <f>+'Ark1'!R1952</f>
        <v>34935</v>
      </c>
      <c r="G33" s="76">
        <f t="shared" si="1"/>
        <v>2122</v>
      </c>
      <c r="H33" s="65">
        <f>+'Ark1'!S1952</f>
        <v>34886</v>
      </c>
      <c r="I33" s="102">
        <f>+'Ark1'!T1952</f>
        <v>81.388034665921154</v>
      </c>
      <c r="J33" s="102"/>
      <c r="K33" s="102">
        <f>+'Ark1'!U1952</f>
        <v>83.162622157234324</v>
      </c>
      <c r="L33" s="49">
        <f>+'Ark1'!W1952</f>
        <v>58.973886372756979</v>
      </c>
      <c r="M33" s="65">
        <f>+'Ark1'!Z1952</f>
        <v>146.73875164822425</v>
      </c>
      <c r="N33" s="65">
        <f>+'Ark1'!AA1952</f>
        <v>32.941362316434969</v>
      </c>
      <c r="O33" s="49">
        <f>+'Ark1'!AB1952</f>
        <v>4.5663059204134289</v>
      </c>
      <c r="P33" s="65">
        <f>+'Ark1'!AC1952</f>
        <v>-41.38869249004884</v>
      </c>
      <c r="Q33" s="102">
        <f t="shared" si="0"/>
        <v>32.198156682027651</v>
      </c>
      <c r="R33" s="49">
        <f>+'Ark1'!V1952</f>
        <v>16.329841133533701</v>
      </c>
      <c r="S33" s="102">
        <f>+'Ark1'!Y1952</f>
        <v>146.53293516530564</v>
      </c>
      <c r="T33" s="39"/>
      <c r="U33"/>
      <c r="V33"/>
      <c r="X33"/>
      <c r="Y33"/>
      <c r="Z33"/>
      <c r="AA33" s="11"/>
      <c r="AB33" s="11"/>
      <c r="AC33" s="9"/>
      <c r="AD33" s="9"/>
      <c r="AE33" s="9"/>
    </row>
    <row r="34" spans="1:31" ht="17.25" customHeight="1">
      <c r="A34" s="39"/>
      <c r="B34" s="47">
        <f>+'Ark1'!C1953</f>
        <v>2012</v>
      </c>
      <c r="C34" s="47">
        <f>+'Ark1'!H1953</f>
        <v>1</v>
      </c>
      <c r="D34" s="48" t="s">
        <v>53</v>
      </c>
      <c r="E34" s="47">
        <f>+'Ark1'!Q1953</f>
        <v>963</v>
      </c>
      <c r="F34" s="65">
        <f>+'Ark1'!R1953</f>
        <v>35108</v>
      </c>
      <c r="G34" s="76">
        <f t="shared" si="1"/>
        <v>173</v>
      </c>
      <c r="H34" s="65">
        <f>+'Ark1'!S1953</f>
        <v>35043</v>
      </c>
      <c r="I34" s="102">
        <f>+'Ark1'!T1953</f>
        <v>81.692107222635869</v>
      </c>
      <c r="J34" s="102"/>
      <c r="K34" s="102">
        <f>+'Ark1'!U1953</f>
        <v>83.458047087448875</v>
      </c>
      <c r="L34" s="49">
        <f>+'Ark1'!W1953</f>
        <v>59.118882515766323</v>
      </c>
      <c r="M34" s="65">
        <f>+'Ark1'!Z1953</f>
        <v>147.27275918157579</v>
      </c>
      <c r="N34" s="65">
        <f>+'Ark1'!AA1953</f>
        <v>33.216587329634649</v>
      </c>
      <c r="O34" s="49">
        <f>+'Ark1'!AB1953</f>
        <v>4.5585122697540408</v>
      </c>
      <c r="P34" s="65">
        <f>+'Ark1'!AC1953</f>
        <v>-42.271026222549267</v>
      </c>
      <c r="Q34" s="102">
        <f t="shared" si="0"/>
        <v>36.456905503634474</v>
      </c>
      <c r="R34" s="49">
        <f>+'Ark1'!V1953</f>
        <v>16.340406744901443</v>
      </c>
      <c r="S34" s="102">
        <f>+'Ark1'!Y1953</f>
        <v>147.0000939956694</v>
      </c>
      <c r="T34" s="39"/>
      <c r="U34" s="2"/>
      <c r="V34" s="51"/>
      <c r="W34" s="51"/>
      <c r="X34"/>
      <c r="Y34" s="5"/>
      <c r="Z34"/>
      <c r="AA34" s="11"/>
      <c r="AB34" s="11"/>
      <c r="AC34" s="9"/>
      <c r="AD34" s="9"/>
      <c r="AE34" s="9"/>
    </row>
    <row r="35" spans="1:31" ht="15.6">
      <c r="A35" s="39"/>
      <c r="B35" s="47">
        <f>+'Ark1'!C1954</f>
        <v>2013</v>
      </c>
      <c r="C35" s="47">
        <f>+'Ark1'!H1954</f>
        <v>1</v>
      </c>
      <c r="D35" s="48" t="s">
        <v>53</v>
      </c>
      <c r="E35" s="47">
        <f>+'Ark1'!Q1954</f>
        <v>832</v>
      </c>
      <c r="F35" s="65">
        <f>+'Ark1'!R1954</f>
        <v>34828</v>
      </c>
      <c r="G35" s="76">
        <f t="shared" si="1"/>
        <v>-280</v>
      </c>
      <c r="H35" s="65">
        <f>+'Ark1'!S1954</f>
        <v>34771</v>
      </c>
      <c r="I35" s="102">
        <f>+'Ark1'!T1954</f>
        <v>81.074537920759781</v>
      </c>
      <c r="J35" s="102"/>
      <c r="K35" s="102">
        <f>+'Ark1'!U1954</f>
        <v>82.756628694986574</v>
      </c>
      <c r="L35" s="49">
        <f>+'Ark1'!W1954</f>
        <v>59.341405193983512</v>
      </c>
      <c r="M35" s="65">
        <f>+'Ark1'!Z1954</f>
        <v>146.52855022863869</v>
      </c>
      <c r="N35" s="65">
        <f>+'Ark1'!AA1954</f>
        <v>33.113245012460659</v>
      </c>
      <c r="O35" s="49">
        <f>+'Ark1'!AB1954</f>
        <v>4.5057974885155412</v>
      </c>
      <c r="P35" s="65">
        <f>+'Ark1'!AC1954</f>
        <v>-42.812494351672001</v>
      </c>
      <c r="Q35" s="102">
        <f t="shared" si="0"/>
        <v>41.86057692307692</v>
      </c>
      <c r="R35" s="49">
        <f>+'Ark1'!V1954</f>
        <v>16.388595383025148</v>
      </c>
      <c r="S35" s="102">
        <f>+'Ark1'!Y1954</f>
        <v>146.28873951992637</v>
      </c>
      <c r="T35" s="39"/>
      <c r="U35" s="2"/>
      <c r="V35" s="51"/>
      <c r="W35" s="51"/>
      <c r="X35"/>
      <c r="Y35" s="5"/>
      <c r="Z35"/>
      <c r="AA35" s="11"/>
      <c r="AB35" s="11"/>
      <c r="AC35" s="9"/>
      <c r="AD35" s="9"/>
      <c r="AE35" s="9"/>
    </row>
    <row r="36" spans="1:31" ht="15.6">
      <c r="A36" s="39"/>
      <c r="B36" s="47">
        <f>+'Ark1'!C1955</f>
        <v>2014</v>
      </c>
      <c r="C36" s="47">
        <f>+'Ark1'!H1955</f>
        <v>1</v>
      </c>
      <c r="D36" s="48" t="s">
        <v>53</v>
      </c>
      <c r="E36" s="47">
        <f>+'Ark1'!Q1955</f>
        <v>985</v>
      </c>
      <c r="F36" s="65">
        <f>+'Ark1'!R1955</f>
        <v>40199</v>
      </c>
      <c r="G36" s="76">
        <f t="shared" si="1"/>
        <v>5371</v>
      </c>
      <c r="H36" s="65">
        <f>+'Ark1'!S1955</f>
        <v>40154</v>
      </c>
      <c r="I36" s="102">
        <f>+'Ark1'!T1955</f>
        <v>92.136144854457953</v>
      </c>
      <c r="J36" s="102"/>
      <c r="K36" s="102">
        <f>+'Ark1'!U1955</f>
        <v>93.320896465762715</v>
      </c>
      <c r="L36" s="49">
        <f>+'Ark1'!W1955</f>
        <v>59.350102106888485</v>
      </c>
      <c r="M36" s="65">
        <f>+'Ark1'!Z1955</f>
        <v>144.40412188075763</v>
      </c>
      <c r="N36" s="65">
        <f>+'Ark1'!AA1955</f>
        <v>32.323674423308923</v>
      </c>
      <c r="O36" s="49">
        <f>+'Ark1'!AB1955</f>
        <v>4.4587852232102065</v>
      </c>
      <c r="P36" s="65">
        <f>+'Ark1'!AC1955</f>
        <v>-38.757015475759175</v>
      </c>
      <c r="Q36" s="102">
        <f t="shared" si="0"/>
        <v>40.811167512690353</v>
      </c>
      <c r="R36" s="49">
        <f>+'Ark1'!V1955</f>
        <v>16.117490484837937</v>
      </c>
      <c r="S36" s="102">
        <f>+'Ark1'!Y1955</f>
        <v>144.24247145451235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+'Ark1'!C1956</f>
        <v>2015</v>
      </c>
      <c r="C37" s="47">
        <f>+'Ark1'!H1956</f>
        <v>1</v>
      </c>
      <c r="D37" s="48" t="s">
        <v>53</v>
      </c>
      <c r="E37" s="47">
        <f>+'Ark1'!Q1956</f>
        <v>1162</v>
      </c>
      <c r="F37" s="65">
        <f>+'Ark1'!R1956</f>
        <v>43278</v>
      </c>
      <c r="G37" s="76">
        <f t="shared" si="1"/>
        <v>3079</v>
      </c>
      <c r="H37" s="65">
        <f>+'Ark1'!S1956</f>
        <v>43276</v>
      </c>
      <c r="I37" s="102">
        <f>+'Ark1'!T1956</f>
        <v>88.7389788804593</v>
      </c>
      <c r="J37" s="102"/>
      <c r="K37" s="102">
        <f>+'Ark1'!U1956</f>
        <v>90.1637968918659</v>
      </c>
      <c r="L37" s="49">
        <f>+'Ark1'!W1956</f>
        <v>59.234055827710513</v>
      </c>
      <c r="M37" s="65">
        <f>+'Ark1'!Z1956</f>
        <v>141.00659025787945</v>
      </c>
      <c r="N37" s="65">
        <f>+'Ark1'!AA1956</f>
        <v>31.616781132986937</v>
      </c>
      <c r="O37" s="49">
        <f>+'Ark1'!AB1956</f>
        <v>4.4621013724413743</v>
      </c>
      <c r="P37" s="65">
        <f>+'Ark1'!AC1956</f>
        <v>-32.229122085456375</v>
      </c>
      <c r="Q37" s="102">
        <f t="shared" si="0"/>
        <v>37.244406196213426</v>
      </c>
      <c r="R37" s="49">
        <f>+'Ark1'!V1956</f>
        <v>15.099981514857424</v>
      </c>
      <c r="S37" s="102">
        <f>+'Ark1'!Y1956</f>
        <v>141.0000739405701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+'Ark1'!C1957</f>
        <v>2016</v>
      </c>
      <c r="C38" s="47">
        <f>+'Ark1'!H1957</f>
        <v>1</v>
      </c>
      <c r="D38" s="48" t="s">
        <v>53</v>
      </c>
      <c r="E38" s="47">
        <f>+'Ark1'!Q1957</f>
        <v>699</v>
      </c>
      <c r="F38" s="65">
        <f>+'Ark1'!R1957</f>
        <v>31769</v>
      </c>
      <c r="G38" s="76">
        <f>+F38-F37</f>
        <v>-11509</v>
      </c>
      <c r="H38" s="65">
        <f>+'Ark1'!S1957</f>
        <v>31761</v>
      </c>
      <c r="I38" s="102">
        <f>+'Ark1'!T1957</f>
        <v>95.413863527150397</v>
      </c>
      <c r="J38" s="102"/>
      <c r="K38" s="102">
        <f>+'Ark1'!U1957</f>
        <v>96.021518220489369</v>
      </c>
      <c r="L38" s="49">
        <f>+'Ark1'!W1957</f>
        <v>58.90661503101289</v>
      </c>
      <c r="M38" s="65">
        <f>+'Ark1'!Z1957</f>
        <v>151.8579358332552</v>
      </c>
      <c r="N38" s="65">
        <f>+'Ark1'!AA1957</f>
        <v>30.124304923429683</v>
      </c>
      <c r="O38" s="49">
        <f>+'Ark1'!AB1957</f>
        <v>4.8790639423261775</v>
      </c>
      <c r="P38" s="65">
        <f>+'Ark1'!AC1957</f>
        <v>-45.427275334724719</v>
      </c>
      <c r="Q38" s="102">
        <f>+F38/E38</f>
        <v>45.449213161659515</v>
      </c>
      <c r="R38" s="49">
        <f>+'Ark1'!V1957</f>
        <v>14.903018665995152</v>
      </c>
      <c r="S38" s="102">
        <f>+'Ark1'!Y1957</f>
        <v>151.81969530045069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+'Ark1'!C1958</f>
        <v>2017</v>
      </c>
      <c r="C39" s="47">
        <f>+'Ark1'!H1958</f>
        <v>1</v>
      </c>
      <c r="D39" s="48" t="s">
        <v>53</v>
      </c>
      <c r="E39" s="47">
        <f>+'Ark1'!Q1958</f>
        <v>688</v>
      </c>
      <c r="F39" s="65">
        <f>+'Ark1'!R1958</f>
        <v>30788</v>
      </c>
      <c r="G39" s="76">
        <f>+F39-F38</f>
        <v>-981</v>
      </c>
      <c r="H39" s="65">
        <f>+'Ark1'!S1958</f>
        <v>30788</v>
      </c>
      <c r="I39" s="102">
        <f>+'Ark1'!T1958</f>
        <v>94.589695535961184</v>
      </c>
      <c r="J39" s="102"/>
      <c r="K39" s="102">
        <f>+'Ark1'!U1958</f>
        <v>95.048648562473886</v>
      </c>
      <c r="L39" s="49">
        <f>+'Ark1'!W1958</f>
        <v>58.78702741327789</v>
      </c>
      <c r="M39" s="65">
        <f>+'Ark1'!Z1958</f>
        <v>152.59457905677451</v>
      </c>
      <c r="N39" s="65">
        <f>+'Ark1'!AA1958</f>
        <v>30.356736860579382</v>
      </c>
      <c r="O39" s="49">
        <f>+'Ark1'!AB1958</f>
        <v>4.857360414846382</v>
      </c>
      <c r="P39" s="65">
        <f>+'Ark1'!AC1958</f>
        <v>-47.814246931657678</v>
      </c>
      <c r="Q39" s="102">
        <f>+F39/E39</f>
        <v>44.75</v>
      </c>
      <c r="R39" s="49">
        <f>+'Ark1'!V1958</f>
        <v>14.855625568403276</v>
      </c>
      <c r="S39" s="102">
        <f>+'Ark1'!Y1958</f>
        <v>152.59457905677451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+'Ark1'!C1959</f>
        <v>2018</v>
      </c>
      <c r="C40" s="47">
        <f>+'Ark1'!H1959</f>
        <v>1</v>
      </c>
      <c r="D40" s="48" t="s">
        <v>53</v>
      </c>
      <c r="E40" s="47">
        <f>+'Ark1'!Q1959</f>
        <v>657</v>
      </c>
      <c r="F40" s="65">
        <f>+'Ark1'!R1959</f>
        <v>31577</v>
      </c>
      <c r="G40" s="76">
        <f>+F40-F39</f>
        <v>789</v>
      </c>
      <c r="H40" s="65">
        <f>+'Ark1'!S1959</f>
        <v>31576</v>
      </c>
      <c r="I40" s="102">
        <f>+'Ark1'!T1959</f>
        <v>95.369978858350962</v>
      </c>
      <c r="J40" s="102"/>
      <c r="K40" s="102">
        <f>+'Ark1'!U1959</f>
        <v>95.752001379235324</v>
      </c>
      <c r="L40" s="49">
        <f>+'Ark1'!W1959</f>
        <v>58.696605016468197</v>
      </c>
      <c r="M40" s="65">
        <f>+'Ark1'!Z1959</f>
        <v>153.65793324043537</v>
      </c>
      <c r="N40" s="65">
        <f>+'Ark1'!AA1959</f>
        <v>31.167901019927257</v>
      </c>
      <c r="O40" s="49">
        <f>+'Ark1'!AB1959</f>
        <v>4.8492980460790784</v>
      </c>
      <c r="P40" s="65">
        <f>+'Ark1'!AC1959</f>
        <v>-46.732324244855299</v>
      </c>
      <c r="Q40" s="102">
        <f>+F40/E40</f>
        <v>48.06240487062405</v>
      </c>
      <c r="R40" s="49">
        <f>+'Ark1'!V1959</f>
        <v>14.826075941349721</v>
      </c>
      <c r="S40" s="102">
        <f>+'Ark1'!Y1959</f>
        <v>153.65306710580444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ht="15.6">
      <c r="A41" s="39"/>
      <c r="B41" s="47">
        <f>+'Ark1'!C1960</f>
        <v>2019</v>
      </c>
      <c r="C41" s="47">
        <f>+'Ark1'!H1960</f>
        <v>1</v>
      </c>
      <c r="D41" s="48" t="s">
        <v>53</v>
      </c>
      <c r="E41" s="47">
        <f>+'Ark1'!Q1960</f>
        <v>624</v>
      </c>
      <c r="F41" s="65">
        <f>+'Ark1'!R1960</f>
        <v>28416</v>
      </c>
      <c r="G41" s="76">
        <f t="shared" ref="G41:G42" si="2">+F41-F40</f>
        <v>-3161</v>
      </c>
      <c r="H41" s="65">
        <f>+'Ark1'!S1960</f>
        <v>28381</v>
      </c>
      <c r="I41" s="102">
        <f>+'Ark1'!T1960</f>
        <v>86.190057326579506</v>
      </c>
      <c r="J41" s="102"/>
      <c r="K41" s="102">
        <f>+'Ark1'!U1960</f>
        <v>86.933630369478607</v>
      </c>
      <c r="L41" s="49">
        <f>+'Ark1'!W1960</f>
        <v>59.128677636446909</v>
      </c>
      <c r="M41" s="65">
        <f>+'Ark1'!Z1960</f>
        <v>153.53060498220657</v>
      </c>
      <c r="N41" s="65">
        <f>+'Ark1'!AA1960</f>
        <v>31.186702210073481</v>
      </c>
      <c r="O41" s="49">
        <f>+'Ark1'!AB1960</f>
        <v>4.6850568362227776</v>
      </c>
      <c r="P41" s="65">
        <f>+'Ark1'!AC1960</f>
        <v>-45.109711021997079</v>
      </c>
      <c r="Q41" s="102">
        <f t="shared" ref="Q41:Q42" si="3">+F41/E41</f>
        <v>45.53846153846154</v>
      </c>
      <c r="R41" s="49">
        <f>+'Ark1'!V1960</f>
        <v>15.052470439189189</v>
      </c>
      <c r="S41" s="102">
        <f>+'Ark1'!Y1960</f>
        <v>153.34150126689204</v>
      </c>
      <c r="T41" s="39"/>
      <c r="U41" s="2"/>
      <c r="V41" s="51"/>
      <c r="W41" s="51"/>
      <c r="X41"/>
      <c r="Y41"/>
      <c r="Z41"/>
      <c r="AA41" s="11"/>
      <c r="AB41" s="11"/>
      <c r="AC41" s="9"/>
      <c r="AD41" s="9"/>
      <c r="AE41" s="9"/>
    </row>
    <row r="42" spans="1:31" ht="15.6">
      <c r="A42" s="39"/>
      <c r="B42" s="47">
        <f>+'Ark1'!C1961</f>
        <v>2020</v>
      </c>
      <c r="C42" s="47">
        <f>+'Ark1'!H1961</f>
        <v>1</v>
      </c>
      <c r="D42" s="48" t="s">
        <v>53</v>
      </c>
      <c r="E42" s="47">
        <f>+'Ark1'!Q1961</f>
        <v>590</v>
      </c>
      <c r="F42" s="65">
        <f>+'Ark1'!R1961</f>
        <v>25841</v>
      </c>
      <c r="G42" s="76">
        <f t="shared" si="2"/>
        <v>-2575</v>
      </c>
      <c r="H42" s="65">
        <f>+'Ark1'!S1961</f>
        <v>25841</v>
      </c>
      <c r="I42" s="102">
        <f>+'Ark1'!T1961</f>
        <v>80.216675979387858</v>
      </c>
      <c r="J42" s="102"/>
      <c r="K42" s="102">
        <f>+'Ark1'!U1961</f>
        <v>80.658198576786262</v>
      </c>
      <c r="L42" s="49">
        <f>+'Ark1'!W1961</f>
        <v>59.250416005572504</v>
      </c>
      <c r="M42" s="65">
        <f>+'Ark1'!Z1961</f>
        <v>153.17006423900077</v>
      </c>
      <c r="N42" s="65">
        <f>+'Ark1'!AA1961</f>
        <v>30.835965761413043</v>
      </c>
      <c r="O42" s="49">
        <f>+'Ark1'!AB1961</f>
        <v>4.5923423120442308</v>
      </c>
      <c r="P42" s="65">
        <f>+'Ark1'!AC1961</f>
        <v>-42.289002030095851</v>
      </c>
      <c r="Q42" s="102">
        <f t="shared" si="3"/>
        <v>43.798305084745763</v>
      </c>
      <c r="R42" s="49">
        <f>+'Ark1'!V1961</f>
        <v>15.118803451878795</v>
      </c>
      <c r="S42" s="102">
        <f>+'Ark1'!Y1961</f>
        <v>153.17006423900077</v>
      </c>
      <c r="T42" s="39"/>
      <c r="U42" s="2"/>
      <c r="V42" s="51"/>
      <c r="W42" s="51"/>
      <c r="X42"/>
      <c r="Y42"/>
      <c r="Z42"/>
      <c r="AA42" s="11"/>
      <c r="AB42" s="11"/>
      <c r="AC42" s="9"/>
      <c r="AD42" s="9"/>
      <c r="AE42" s="9"/>
    </row>
    <row r="43" spans="1:31" ht="15.6">
      <c r="A43" s="39"/>
      <c r="B43" s="47">
        <f>+'Ark1'!C1962</f>
        <v>2021</v>
      </c>
      <c r="C43" s="47">
        <f>+'Ark1'!H1962</f>
        <v>1</v>
      </c>
      <c r="D43" s="48" t="s">
        <v>53</v>
      </c>
      <c r="E43" s="47">
        <f>+'Ark1'!Q1962</f>
        <v>602</v>
      </c>
      <c r="F43" s="65">
        <f>+'Ark1'!R1962</f>
        <v>25592</v>
      </c>
      <c r="G43" s="76">
        <f t="shared" ref="G43" si="4">+F43-F42</f>
        <v>-249</v>
      </c>
      <c r="H43" s="65">
        <f>+'Ark1'!S1962</f>
        <v>25594</v>
      </c>
      <c r="I43" s="102">
        <f>+'Ark1'!T1962</f>
        <v>80.399610442650257</v>
      </c>
      <c r="J43" s="102"/>
      <c r="K43" s="102">
        <f>+'Ark1'!U1962</f>
        <v>80.81916746216811</v>
      </c>
      <c r="L43" s="49">
        <f>+'Ark1'!W1962</f>
        <v>59.216261623818063</v>
      </c>
      <c r="M43" s="65">
        <f>+'Ark1'!Z1962</f>
        <v>154.64226224896481</v>
      </c>
      <c r="N43" s="65">
        <f>+'Ark1'!AA1962</f>
        <v>30.399007947756274</v>
      </c>
      <c r="O43" s="49">
        <f>+'Ark1'!AB1962</f>
        <v>4.5306989117812808</v>
      </c>
      <c r="P43" s="65">
        <f>+'Ark1'!AC1962</f>
        <v>-40.15064320623997</v>
      </c>
      <c r="Q43" s="102">
        <f t="shared" ref="Q43" si="5">+F43/E43</f>
        <v>42.511627906976742</v>
      </c>
      <c r="R43" s="49">
        <f>+'Ark1'!V1962</f>
        <v>15.104134104407628</v>
      </c>
      <c r="S43" s="102">
        <f>+'Ark1'!Y1962</f>
        <v>154.65434745232909</v>
      </c>
      <c r="T43" s="39"/>
      <c r="U43" s="2"/>
      <c r="V43" s="51"/>
      <c r="W43" s="51"/>
      <c r="X43"/>
      <c r="Y43"/>
      <c r="Z43"/>
      <c r="AA43" s="11"/>
      <c r="AB43" s="11"/>
      <c r="AC43" s="9"/>
      <c r="AD43" s="9"/>
      <c r="AE43" s="9"/>
    </row>
    <row r="44" spans="1:31" ht="15.6">
      <c r="A44" s="39"/>
      <c r="B44" s="47">
        <f>+'Ark1'!C1963</f>
        <v>2022</v>
      </c>
      <c r="C44" s="47">
        <f>+'Ark1'!H1963</f>
        <v>1</v>
      </c>
      <c r="D44" s="48" t="s">
        <v>53</v>
      </c>
      <c r="E44" s="47">
        <f>+'Ark1'!Q1963</f>
        <v>665</v>
      </c>
      <c r="F44" s="65">
        <f>+'Ark1'!R1963</f>
        <v>25805</v>
      </c>
      <c r="G44" s="76">
        <f t="shared" ref="G44:G45" si="6">+F44-F43</f>
        <v>213</v>
      </c>
      <c r="H44" s="65">
        <f>+'Ark1'!S1963</f>
        <v>25799</v>
      </c>
      <c r="I44" s="102">
        <f>+'Ark1'!T1963</f>
        <v>81.754530477759488</v>
      </c>
      <c r="J44" s="102"/>
      <c r="K44" s="102">
        <f>+'Ark1'!U1963</f>
        <v>82.11019834599189</v>
      </c>
      <c r="L44" s="49">
        <f>+'Ark1'!W1963</f>
        <v>59.027946819644143</v>
      </c>
      <c r="M44" s="65">
        <f>+'Ark1'!Z1963</f>
        <v>155.20375324624979</v>
      </c>
      <c r="N44" s="65">
        <f>+'Ark1'!AA1963</f>
        <v>31.007435348203703</v>
      </c>
      <c r="O44" s="49">
        <f>+'Ark1'!AB1963</f>
        <v>4.688534723836824</v>
      </c>
      <c r="P44" s="65">
        <f>+'Ark1'!AC1963</f>
        <v>-41.792394393926173</v>
      </c>
      <c r="Q44" s="102">
        <f t="shared" ref="Q44:Q45" si="7">+F44/E44</f>
        <v>38.804511278195491</v>
      </c>
      <c r="R44" s="49">
        <f>+'Ark1'!V1963</f>
        <v>14.95911645030033</v>
      </c>
      <c r="S44" s="102">
        <f>+'Ark1'!Y1963</f>
        <v>155.16766634373178</v>
      </c>
      <c r="T44" s="39"/>
      <c r="U44" s="2"/>
      <c r="V44" s="51"/>
      <c r="W44" s="51"/>
      <c r="X44"/>
      <c r="Y44"/>
      <c r="Z44"/>
      <c r="AA44" s="11"/>
      <c r="AB44" s="11"/>
      <c r="AC44" s="9"/>
      <c r="AD44" s="9"/>
      <c r="AE44" s="9"/>
    </row>
    <row r="45" spans="1:31" ht="15.6">
      <c r="A45" s="39"/>
      <c r="B45" s="93">
        <f>+'Ark1'!C1964</f>
        <v>2023</v>
      </c>
      <c r="C45" s="93">
        <f>+'Ark1'!H1964</f>
        <v>1</v>
      </c>
      <c r="D45" s="93" t="s">
        <v>53</v>
      </c>
      <c r="E45" s="93">
        <f>+'Ark1'!Q1964</f>
        <v>594</v>
      </c>
      <c r="F45" s="94">
        <f>+'Ark1'!R1964</f>
        <v>24815</v>
      </c>
      <c r="G45" s="94">
        <f t="shared" si="6"/>
        <v>-990</v>
      </c>
      <c r="H45" s="94">
        <f>+'Ark1'!S1964</f>
        <v>24815</v>
      </c>
      <c r="I45" s="115">
        <f>+'Ark1'!T1964</f>
        <v>82.634032634032621</v>
      </c>
      <c r="J45" s="115">
        <f>+I45-I44</f>
        <v>0.87950215627313355</v>
      </c>
      <c r="K45" s="115">
        <f>+'Ark1'!U1964</f>
        <v>82.905257575865377</v>
      </c>
      <c r="L45" s="95">
        <f>+'Ark1'!W1964</f>
        <v>59.094499294781393</v>
      </c>
      <c r="M45" s="94">
        <f>+'Ark1'!Z1964</f>
        <v>155.31172274833696</v>
      </c>
      <c r="N45" s="94">
        <f>+'Ark1'!AA1964</f>
        <v>31.330834190301751</v>
      </c>
      <c r="O45" s="95">
        <f>+'Ark1'!AB1964</f>
        <v>4.699562911986785</v>
      </c>
      <c r="P45" s="94">
        <f>+'Ark1'!AC1964</f>
        <v>-39.061423526199285</v>
      </c>
      <c r="Q45" s="115">
        <f t="shared" si="7"/>
        <v>41.776094276094277</v>
      </c>
      <c r="R45" s="95">
        <f>+'Ark1'!V1964</f>
        <v>5.9040902679830758</v>
      </c>
      <c r="S45" s="115">
        <f>+'Ark1'!Y1964</f>
        <v>155.31172274833696</v>
      </c>
      <c r="T45" s="39"/>
      <c r="U45" s="2"/>
      <c r="V45" s="4"/>
      <c r="W45" s="4"/>
      <c r="X45" s="4"/>
      <c r="Y45" s="4"/>
      <c r="Z45"/>
      <c r="AB45"/>
      <c r="AC45"/>
    </row>
    <row r="46" spans="1:31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2"/>
      <c r="V46" s="4"/>
      <c r="W46" s="4"/>
      <c r="X46" s="4"/>
      <c r="Y46" s="4"/>
      <c r="Z46"/>
      <c r="AB46"/>
      <c r="AC46"/>
    </row>
    <row r="47" spans="1:31" ht="15.6">
      <c r="A47" s="39"/>
      <c r="B47">
        <f>+'Ark1'!C1965</f>
        <v>1996</v>
      </c>
      <c r="C47">
        <f>+'Ark1'!H1965</f>
        <v>2</v>
      </c>
      <c r="D47" s="3" t="s">
        <v>10</v>
      </c>
      <c r="E47">
        <f>+'Ark1'!Q1965</f>
        <v>865</v>
      </c>
      <c r="F47" s="9">
        <f>+'Ark1'!R1965</f>
        <v>6293.25</v>
      </c>
      <c r="G47" s="18" t="e">
        <f>+F47-#REF!</f>
        <v>#REF!</v>
      </c>
      <c r="H47" s="9">
        <f>+'Ark1'!S1965</f>
        <v>4272.75</v>
      </c>
      <c r="I47" s="97">
        <f>+'Ark1'!T1965</f>
        <v>18.426234308092088</v>
      </c>
      <c r="J47" s="97"/>
      <c r="K47" s="97">
        <f>+'Ark1'!U1965</f>
        <v>13.793527323703804</v>
      </c>
      <c r="L47" s="1">
        <f>+'Ark1'!W1965</f>
        <v>54.57656076297468</v>
      </c>
      <c r="M47" s="9">
        <f>+'Ark1'!Z1965</f>
        <v>144.41600842548675</v>
      </c>
      <c r="N47" s="9">
        <f>+'Ark1'!AA1965</f>
        <v>30.080375034688959</v>
      </c>
      <c r="O47" s="1">
        <f>+'Ark1'!AB1965</f>
        <v>4.7109654486246404</v>
      </c>
      <c r="P47" s="9">
        <f>+'Ark1'!AC1965</f>
        <v>-53.152530717188945</v>
      </c>
      <c r="Q47" s="97">
        <f t="shared" si="0"/>
        <v>7.275433526011561</v>
      </c>
      <c r="R47" s="1">
        <f>+'Ark1'!V1965</f>
        <v>14.973344456361978</v>
      </c>
      <c r="S47" s="97">
        <f>+'Ark1'!Y1965</f>
        <v>98.050053628887866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>
        <f>+'Ark1'!C1966</f>
        <v>1997</v>
      </c>
      <c r="C48">
        <f>+'Ark1'!H1966</f>
        <v>2</v>
      </c>
      <c r="D48" s="3" t="s">
        <v>10</v>
      </c>
      <c r="E48">
        <f>+'Ark1'!Q1966</f>
        <v>855</v>
      </c>
      <c r="F48" s="9">
        <f>+'Ark1'!R1966</f>
        <v>7009.25</v>
      </c>
      <c r="G48" s="18">
        <f t="shared" ref="G48:G59" si="8">+F48-F47</f>
        <v>716</v>
      </c>
      <c r="H48" s="9">
        <f>+'Ark1'!S1966</f>
        <v>4380.25</v>
      </c>
      <c r="I48" s="97">
        <f>+'Ark1'!T1966</f>
        <v>18.581578145089672</v>
      </c>
      <c r="J48" s="97"/>
      <c r="K48" s="97">
        <f>+'Ark1'!U1966</f>
        <v>12.621695905401742</v>
      </c>
      <c r="L48" s="1">
        <f>+'Ark1'!W1966</f>
        <v>55.290679755721698</v>
      </c>
      <c r="M48" s="9">
        <f>+'Ark1'!Z1966</f>
        <v>143.17659950916001</v>
      </c>
      <c r="N48" s="9">
        <f>+'Ark1'!AA1966</f>
        <v>29.352434472445367</v>
      </c>
      <c r="O48" s="1">
        <f>+'Ark1'!AB1966</f>
        <v>5.1253445823593511</v>
      </c>
      <c r="P48" s="9">
        <f>+'Ark1'!AC1966</f>
        <v>-46.884327258843605</v>
      </c>
      <c r="Q48" s="97">
        <f t="shared" si="0"/>
        <v>8.1979532163742697</v>
      </c>
      <c r="R48" s="1">
        <f>+'Ark1'!V1966</f>
        <v>15.138709562364015</v>
      </c>
      <c r="S48" s="97">
        <f>+'Ark1'!Y1966</f>
        <v>89.474522951813441</v>
      </c>
      <c r="T48" s="39"/>
      <c r="U48" s="2"/>
      <c r="V48" s="14"/>
      <c r="W48" s="14"/>
      <c r="X48" s="11"/>
      <c r="Y48" s="18"/>
      <c r="Z48"/>
      <c r="AB48"/>
      <c r="AC48"/>
    </row>
    <row r="49" spans="1:29" ht="15.6">
      <c r="A49" s="39"/>
      <c r="B49">
        <f>+'Ark1'!C1967</f>
        <v>1998</v>
      </c>
      <c r="C49">
        <f>+'Ark1'!H1967</f>
        <v>2</v>
      </c>
      <c r="D49" s="3" t="s">
        <v>10</v>
      </c>
      <c r="E49">
        <f>+'Ark1'!Q1967</f>
        <v>760</v>
      </c>
      <c r="F49" s="9">
        <f>+'Ark1'!R1967</f>
        <v>6543.25</v>
      </c>
      <c r="G49" s="18">
        <f t="shared" si="8"/>
        <v>-466</v>
      </c>
      <c r="H49" s="9">
        <f>+'Ark1'!S1967</f>
        <v>3534</v>
      </c>
      <c r="I49" s="97">
        <f>+'Ark1'!T1967</f>
        <v>17.47091296250559</v>
      </c>
      <c r="J49" s="97"/>
      <c r="K49" s="97">
        <f>+'Ark1'!U1967</f>
        <v>10.351557986018362</v>
      </c>
      <c r="L49" s="1">
        <f>+'Ark1'!W1967</f>
        <v>55.839841539332198</v>
      </c>
      <c r="M49" s="9">
        <f>+'Ark1'!Z1967</f>
        <v>144.73565365025473</v>
      </c>
      <c r="N49" s="9">
        <f>+'Ark1'!AA1967</f>
        <v>29.623557528131752</v>
      </c>
      <c r="O49" s="1">
        <f>+'Ark1'!AB1967</f>
        <v>5.372434226001582</v>
      </c>
      <c r="P49" s="9">
        <f>+'Ark1'!AC1967</f>
        <v>-44.950145287536621</v>
      </c>
      <c r="Q49" s="97">
        <f t="shared" si="0"/>
        <v>8.6095394736842099</v>
      </c>
      <c r="R49" s="1">
        <f>+'Ark1'!V1967</f>
        <v>15.482061666602988</v>
      </c>
      <c r="S49" s="97">
        <f>+'Ark1'!Y1967</f>
        <v>78.171520268979506</v>
      </c>
      <c r="T49" s="39"/>
      <c r="U49" s="2"/>
      <c r="V49" s="14"/>
      <c r="W49" s="14"/>
      <c r="X49" s="11"/>
      <c r="Y49" s="18"/>
      <c r="Z49"/>
      <c r="AB49"/>
      <c r="AC49"/>
    </row>
    <row r="50" spans="1:29" ht="15.6">
      <c r="A50" s="39"/>
      <c r="B50">
        <f>+'Ark1'!C1968</f>
        <v>1999</v>
      </c>
      <c r="C50">
        <f>+'Ark1'!H1968</f>
        <v>2</v>
      </c>
      <c r="D50" s="3" t="s">
        <v>10</v>
      </c>
      <c r="E50">
        <f>+'Ark1'!Q1968</f>
        <v>755</v>
      </c>
      <c r="F50" s="9">
        <f>+'Ark1'!R1968</f>
        <v>8165.5</v>
      </c>
      <c r="G50" s="18">
        <f t="shared" si="8"/>
        <v>1622.25</v>
      </c>
      <c r="H50" s="9">
        <f>+'Ark1'!S1968</f>
        <v>5819.5</v>
      </c>
      <c r="I50" s="97">
        <f>+'Ark1'!T1968</f>
        <v>20.453506503265725</v>
      </c>
      <c r="J50" s="97"/>
      <c r="K50" s="97">
        <f>+'Ark1'!U1968</f>
        <v>15.453796775699995</v>
      </c>
      <c r="L50" s="1">
        <f>+'Ark1'!W1968</f>
        <v>54.898702637683662</v>
      </c>
      <c r="M50" s="9">
        <f>+'Ark1'!Z1968</f>
        <v>143.34155855314077</v>
      </c>
      <c r="N50" s="9">
        <f>+'Ark1'!AA1968</f>
        <v>30.939878344184141</v>
      </c>
      <c r="O50" s="1">
        <f>+'Ark1'!AB1968</f>
        <v>5.1647006946622076</v>
      </c>
      <c r="P50" s="9">
        <f>+'Ark1'!AC1968</f>
        <v>-47.505786249082462</v>
      </c>
      <c r="Q50" s="97">
        <f t="shared" si="0"/>
        <v>10.815231788079471</v>
      </c>
      <c r="R50" s="1">
        <f>+'Ark1'!V1968</f>
        <v>14.325270957075499</v>
      </c>
      <c r="S50" s="97">
        <f>+'Ark1'!Y1968</f>
        <v>102.15861857816451</v>
      </c>
      <c r="T50" s="39"/>
      <c r="U50" s="2"/>
      <c r="V50" s="14"/>
      <c r="W50" s="14"/>
      <c r="X50" s="11"/>
      <c r="Y50" s="18"/>
      <c r="Z50"/>
      <c r="AB50"/>
      <c r="AC50"/>
    </row>
    <row r="51" spans="1:29" ht="15.6">
      <c r="A51" s="39"/>
      <c r="B51">
        <f>+'Ark1'!C1969</f>
        <v>2000</v>
      </c>
      <c r="C51">
        <f>+'Ark1'!H1969</f>
        <v>2</v>
      </c>
      <c r="D51" s="3" t="s">
        <v>10</v>
      </c>
      <c r="E51">
        <f>+'Ark1'!Q1969</f>
        <v>655</v>
      </c>
      <c r="F51" s="9">
        <f>+'Ark1'!R1969</f>
        <v>6832</v>
      </c>
      <c r="G51" s="18">
        <f t="shared" si="8"/>
        <v>-1333.5</v>
      </c>
      <c r="H51" s="9">
        <f>+'Ark1'!S1969</f>
        <v>6610</v>
      </c>
      <c r="I51" s="97">
        <f>+'Ark1'!T1969</f>
        <v>19.00879908183494</v>
      </c>
      <c r="J51" s="97"/>
      <c r="K51" s="97">
        <f>+'Ark1'!U1969</f>
        <v>17.640461779378906</v>
      </c>
      <c r="L51" s="1">
        <f>+'Ark1'!W1969</f>
        <v>55.457639939485631</v>
      </c>
      <c r="M51" s="9">
        <f>+'Ark1'!Z1969</f>
        <v>135.55585476550684</v>
      </c>
      <c r="N51" s="9">
        <f>+'Ark1'!AA1969</f>
        <v>29.968048740252922</v>
      </c>
      <c r="O51" s="1">
        <f>+'Ark1'!AB1969</f>
        <v>4.8602347549662737</v>
      </c>
      <c r="P51" s="9">
        <f>+'Ark1'!AC1969</f>
        <v>-48.522060727154312</v>
      </c>
      <c r="Q51" s="97">
        <f t="shared" si="0"/>
        <v>10.430534351145038</v>
      </c>
      <c r="R51" s="1">
        <f>+'Ark1'!V1969</f>
        <v>14.677693208430908</v>
      </c>
      <c r="S51" s="97">
        <f>+'Ark1'!Y1969</f>
        <v>131.15108313817336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>
        <f>+'Ark1'!C1970</f>
        <v>2001</v>
      </c>
      <c r="C52">
        <f>+'Ark1'!H1970</f>
        <v>2</v>
      </c>
      <c r="D52" s="3" t="s">
        <v>10</v>
      </c>
      <c r="E52">
        <f>+'Ark1'!Q1970</f>
        <v>515</v>
      </c>
      <c r="F52" s="9">
        <f>+'Ark1'!R1970</f>
        <v>6135.5</v>
      </c>
      <c r="G52" s="18">
        <f t="shared" si="8"/>
        <v>-696.5</v>
      </c>
      <c r="H52" s="9">
        <f>+'Ark1'!S1970</f>
        <v>6038.5</v>
      </c>
      <c r="I52" s="97">
        <f>+'Ark1'!T1970</f>
        <v>20.419336051252184</v>
      </c>
      <c r="J52" s="97"/>
      <c r="K52" s="97">
        <f>+'Ark1'!U1970</f>
        <v>19.551778267315701</v>
      </c>
      <c r="L52" s="1">
        <f>+'Ark1'!W1970</f>
        <v>56.141757058872223</v>
      </c>
      <c r="M52" s="9">
        <f>+'Ark1'!Z1970</f>
        <v>135.47296514034937</v>
      </c>
      <c r="N52" s="9">
        <f>+'Ark1'!AA1970</f>
        <v>29.663846864613479</v>
      </c>
      <c r="O52" s="1">
        <f>+'Ark1'!AB1970</f>
        <v>4.7472100548701368</v>
      </c>
      <c r="P52" s="9">
        <f>+'Ark1'!AC1970</f>
        <v>-41.499908659914446</v>
      </c>
      <c r="Q52" s="97">
        <f t="shared" si="0"/>
        <v>11.913592233009709</v>
      </c>
      <c r="R52" s="1">
        <f>+'Ark1'!V1970</f>
        <v>15.17610626680791</v>
      </c>
      <c r="S52" s="97">
        <f>+'Ark1'!Y1970</f>
        <v>133.33118735229391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>
        <f>+'Ark1'!C1971</f>
        <v>2002</v>
      </c>
      <c r="C53">
        <f>+'Ark1'!H1971</f>
        <v>2</v>
      </c>
      <c r="D53" s="3" t="s">
        <v>10</v>
      </c>
      <c r="E53">
        <f>+'Ark1'!Q1971</f>
        <v>566</v>
      </c>
      <c r="F53" s="9">
        <f>+'Ark1'!R1971</f>
        <v>6608</v>
      </c>
      <c r="G53" s="18">
        <f t="shared" si="8"/>
        <v>472.5</v>
      </c>
      <c r="H53" s="9">
        <f>+'Ark1'!S1971</f>
        <v>6545</v>
      </c>
      <c r="I53" s="97">
        <f>+'Ark1'!T1971</f>
        <v>19.996368698178298</v>
      </c>
      <c r="J53" s="97"/>
      <c r="K53" s="97">
        <f>+'Ark1'!U1971</f>
        <v>18.740804965874329</v>
      </c>
      <c r="L53" s="1">
        <f>+'Ark1'!W1971</f>
        <v>56.525439266615741</v>
      </c>
      <c r="M53" s="9">
        <f>+'Ark1'!Z1971</f>
        <v>134.07726508785413</v>
      </c>
      <c r="N53" s="9">
        <f>+'Ark1'!AA1971</f>
        <v>29.195734268414792</v>
      </c>
      <c r="O53" s="1">
        <f>+'Ark1'!AB1971</f>
        <v>3.5887527888377377</v>
      </c>
      <c r="P53" s="9">
        <f>+'Ark1'!AC1971</f>
        <v>-64.283256711867111</v>
      </c>
      <c r="Q53" s="97">
        <f t="shared" si="0"/>
        <v>11.674911660777385</v>
      </c>
      <c r="R53" s="1">
        <f>+'Ark1'!V1971</f>
        <v>14.834897094430998</v>
      </c>
      <c r="S53" s="97">
        <f>+'Ark1'!Y1971</f>
        <v>132.79898607748262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>
        <f>+'Ark1'!C1972</f>
        <v>2003</v>
      </c>
      <c r="C54">
        <f>+'Ark1'!H1972</f>
        <v>2</v>
      </c>
      <c r="D54" s="3" t="s">
        <v>10</v>
      </c>
      <c r="E54">
        <f>+'Ark1'!Q1972</f>
        <v>575</v>
      </c>
      <c r="F54" s="9">
        <f>+'Ark1'!R1972</f>
        <v>7395</v>
      </c>
      <c r="G54" s="18">
        <f t="shared" si="8"/>
        <v>787</v>
      </c>
      <c r="H54" s="9">
        <f>+'Ark1'!S1972</f>
        <v>7345</v>
      </c>
      <c r="I54" s="97">
        <f>+'Ark1'!T1972</f>
        <v>22.805069849199736</v>
      </c>
      <c r="J54" s="97"/>
      <c r="K54" s="97">
        <f>+'Ark1'!U1972</f>
        <v>21.328100047979003</v>
      </c>
      <c r="L54" s="1">
        <f>+'Ark1'!W1972</f>
        <v>56.47161334240981</v>
      </c>
      <c r="M54" s="9">
        <f>+'Ark1'!Z1972</f>
        <v>134.75704560925783</v>
      </c>
      <c r="N54" s="9">
        <f>+'Ark1'!AA1972</f>
        <v>28.731440590505848</v>
      </c>
      <c r="O54" s="1">
        <f>+'Ark1'!AB1972</f>
        <v>4.4291000609011526</v>
      </c>
      <c r="P54" s="9">
        <f>+'Ark1'!AC1972</f>
        <v>-43.575520000300735</v>
      </c>
      <c r="Q54" s="97">
        <f t="shared" si="0"/>
        <v>12.860869565217392</v>
      </c>
      <c r="R54" s="1">
        <f>+'Ark1'!V1972</f>
        <v>14.771602434077076</v>
      </c>
      <c r="S54" s="97">
        <f>+'Ark1'!Y1972</f>
        <v>133.8459093982419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>
        <f>+'Ark1'!C1973</f>
        <v>2004</v>
      </c>
      <c r="C55">
        <f>+'Ark1'!H1973</f>
        <v>2</v>
      </c>
      <c r="D55" s="3" t="s">
        <v>10</v>
      </c>
      <c r="E55">
        <f>+'Ark1'!Q1973</f>
        <v>575</v>
      </c>
      <c r="F55" s="9">
        <f>+'Ark1'!R1973</f>
        <v>10442</v>
      </c>
      <c r="G55" s="18">
        <f t="shared" si="8"/>
        <v>3047</v>
      </c>
      <c r="H55" s="9">
        <f>+'Ark1'!S1973</f>
        <v>10392</v>
      </c>
      <c r="I55" s="97">
        <f>+'Ark1'!T1973</f>
        <v>27.434907122776604</v>
      </c>
      <c r="J55" s="97"/>
      <c r="K55" s="97">
        <f>+'Ark1'!U1973</f>
        <v>25.468987583968595</v>
      </c>
      <c r="L55" s="1">
        <f>+'Ark1'!W1973</f>
        <v>56.696208622016911</v>
      </c>
      <c r="M55" s="9">
        <f>+'Ark1'!Z1973</f>
        <v>132.63149538106217</v>
      </c>
      <c r="N55" s="9">
        <f>+'Ark1'!AA1973</f>
        <v>27.333556665969805</v>
      </c>
      <c r="O55" s="1">
        <f>+'Ark1'!AB1973</f>
        <v>4.1809063523623804</v>
      </c>
      <c r="P55" s="9">
        <f>+'Ark1'!AC1973</f>
        <v>-39.388546485161406</v>
      </c>
      <c r="Q55" s="97">
        <f t="shared" si="0"/>
        <v>18.16</v>
      </c>
      <c r="R55" s="1">
        <f>+'Ark1'!V1973</f>
        <v>14.957287875885845</v>
      </c>
      <c r="S55" s="97">
        <f>+'Ark1'!Y1973</f>
        <v>131.99640873395882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>
        <f>+'Ark1'!C1974</f>
        <v>2005</v>
      </c>
      <c r="C56">
        <f>+'Ark1'!H1974</f>
        <v>2</v>
      </c>
      <c r="D56" s="3" t="s">
        <v>10</v>
      </c>
      <c r="E56">
        <f>+'Ark1'!Q1974</f>
        <v>552</v>
      </c>
      <c r="F56" s="9">
        <f>+'Ark1'!R1974</f>
        <v>10106.25</v>
      </c>
      <c r="G56" s="18">
        <f t="shared" si="8"/>
        <v>-335.75</v>
      </c>
      <c r="H56" s="9">
        <f>+'Ark1'!S1974</f>
        <v>10058</v>
      </c>
      <c r="I56" s="97">
        <f>+'Ark1'!T1974</f>
        <v>25.83975198951708</v>
      </c>
      <c r="J56" s="97"/>
      <c r="K56" s="97">
        <f>+'Ark1'!U1974</f>
        <v>24.17485077348984</v>
      </c>
      <c r="L56" s="1">
        <f>+'Ark1'!W1974</f>
        <v>56.965500099423323</v>
      </c>
      <c r="M56" s="9">
        <f>+'Ark1'!Z1974</f>
        <v>134.70544839928459</v>
      </c>
      <c r="N56" s="9">
        <f>+'Ark1'!AA1974</f>
        <v>28.110884892084304</v>
      </c>
      <c r="O56" s="1">
        <f>+'Ark1'!AB1974</f>
        <v>4.2632716357531004</v>
      </c>
      <c r="P56" s="9">
        <f>+'Ark1'!AC1974</f>
        <v>-43.436756424451055</v>
      </c>
      <c r="Q56" s="97">
        <f t="shared" si="0"/>
        <v>18.308423913043477</v>
      </c>
      <c r="R56" s="1">
        <f>+'Ark1'!V1974</f>
        <v>15.106592455163877</v>
      </c>
      <c r="S56" s="97">
        <f>+'Ark1'!Y1974</f>
        <v>134.06232776747109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3">
        <f>+'Ark1'!C1975</f>
        <v>2006</v>
      </c>
      <c r="C57" s="3">
        <f>+'Ark1'!H1975</f>
        <v>2</v>
      </c>
      <c r="D57" s="3" t="s">
        <v>10</v>
      </c>
      <c r="E57" s="3">
        <f>+'Ark1'!Q1975</f>
        <v>544</v>
      </c>
      <c r="F57" s="14">
        <f>+'Ark1'!R1975</f>
        <v>9774</v>
      </c>
      <c r="G57" s="18">
        <f t="shared" si="8"/>
        <v>-332.25</v>
      </c>
      <c r="H57" s="14">
        <f>+'Ark1'!S1975</f>
        <v>9654</v>
      </c>
      <c r="I57" s="52">
        <f>+'Ark1'!T1975</f>
        <v>22.124634991058706</v>
      </c>
      <c r="J57" s="52"/>
      <c r="K57" s="52">
        <f>+'Ark1'!U1975</f>
        <v>20.383940500889075</v>
      </c>
      <c r="L57" s="11">
        <f>+'Ark1'!W1975</f>
        <v>56.920033146882119</v>
      </c>
      <c r="M57" s="14">
        <f>+'Ark1'!Z1975</f>
        <v>135.30290035218641</v>
      </c>
      <c r="N57" s="14">
        <f>+'Ark1'!AA1975</f>
        <v>28.919505559775143</v>
      </c>
      <c r="O57" s="11">
        <f>+'Ark1'!AB1975</f>
        <v>4.1803186200594604</v>
      </c>
      <c r="P57" s="14">
        <f>+'Ark1'!AC1975</f>
        <v>-39.380508793565426</v>
      </c>
      <c r="Q57" s="52">
        <f t="shared" si="0"/>
        <v>17.966911764705884</v>
      </c>
      <c r="R57" s="11">
        <f>+'Ark1'!V1975</f>
        <v>14.809187640679356</v>
      </c>
      <c r="S57" s="52">
        <f>+'Ark1'!Y1975</f>
        <v>133.64172293840883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3">
        <f>+'Ark1'!C1976</f>
        <v>2007</v>
      </c>
      <c r="C58" s="3">
        <f>+'Ark1'!H1976</f>
        <v>2</v>
      </c>
      <c r="D58" s="3" t="s">
        <v>10</v>
      </c>
      <c r="E58" s="3">
        <f>+'Ark1'!Q1976</f>
        <v>529</v>
      </c>
      <c r="F58" s="14">
        <f>+'Ark1'!R1976</f>
        <v>9214</v>
      </c>
      <c r="G58" s="18">
        <f t="shared" si="8"/>
        <v>-560</v>
      </c>
      <c r="H58" s="14">
        <f>+'Ark1'!S1976</f>
        <v>9154</v>
      </c>
      <c r="I58" s="52">
        <f>+'Ark1'!T1976</f>
        <v>20.984786371504057</v>
      </c>
      <c r="J58" s="52"/>
      <c r="K58" s="52">
        <f>+'Ark1'!U1976</f>
        <v>19.428730431045835</v>
      </c>
      <c r="L58" s="11">
        <f>+'Ark1'!W1976</f>
        <v>57.030369237491797</v>
      </c>
      <c r="M58" s="14">
        <f>+'Ark1'!Z1976</f>
        <v>137.35135459908196</v>
      </c>
      <c r="N58" s="14">
        <f>+'Ark1'!AA1976</f>
        <v>30.594689613988681</v>
      </c>
      <c r="O58" s="11">
        <f>+'Ark1'!AB1976</f>
        <v>4.0741241762324947</v>
      </c>
      <c r="P58" s="14">
        <f>+'Ark1'!AC1976</f>
        <v>-40.66894982866291</v>
      </c>
      <c r="Q58" s="52">
        <f t="shared" si="0"/>
        <v>17.417769376181475</v>
      </c>
      <c r="R58" s="11">
        <f>+'Ark1'!V1976</f>
        <v>15.186889515953981</v>
      </c>
      <c r="S58" s="52">
        <f>+'Ark1'!Y1976</f>
        <v>136.456945951812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3">
        <f>+'Ark1'!C1977</f>
        <v>2008</v>
      </c>
      <c r="C59" s="3">
        <f>+'Ark1'!H1977</f>
        <v>2</v>
      </c>
      <c r="D59" s="3" t="s">
        <v>10</v>
      </c>
      <c r="E59" s="3">
        <f>+'Ark1'!Q1977</f>
        <v>559</v>
      </c>
      <c r="F59" s="14">
        <f>+'Ark1'!R1977</f>
        <v>8012</v>
      </c>
      <c r="G59" s="18">
        <f t="shared" si="8"/>
        <v>-1202</v>
      </c>
      <c r="H59" s="14">
        <f>+'Ark1'!S1977</f>
        <v>7973</v>
      </c>
      <c r="I59" s="52">
        <f>+'Ark1'!T1977</f>
        <v>18.885536488779938</v>
      </c>
      <c r="J59" s="52"/>
      <c r="K59" s="52">
        <f>+'Ark1'!U1977</f>
        <v>16.971771947423623</v>
      </c>
      <c r="L59" s="11">
        <f>+'Ark1'!W1977</f>
        <v>57.000501693214602</v>
      </c>
      <c r="M59" s="14">
        <f>+'Ark1'!Z1977</f>
        <v>131.6961118775869</v>
      </c>
      <c r="N59" s="14">
        <f>+'Ark1'!AA1977</f>
        <v>27.88405618669654</v>
      </c>
      <c r="O59" s="11">
        <f>+'Ark1'!AB1977</f>
        <v>4.0011599659065773</v>
      </c>
      <c r="P59" s="14">
        <f>+'Ark1'!AC1977</f>
        <v>-39.533600009301125</v>
      </c>
      <c r="Q59" s="52">
        <f t="shared" si="0"/>
        <v>14.332737030411449</v>
      </c>
      <c r="R59" s="11">
        <f>+'Ark1'!V1977</f>
        <v>15.5117324013979</v>
      </c>
      <c r="S59" s="52">
        <f>+'Ark1'!Y1977</f>
        <v>131.05505491762361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3">
        <f>+'Ark1'!C1978</f>
        <v>2009</v>
      </c>
      <c r="C60" s="3">
        <f>+'Ark1'!H1978</f>
        <v>2</v>
      </c>
      <c r="D60" s="3" t="s">
        <v>10</v>
      </c>
      <c r="E60" s="3">
        <f>+'Ark1'!Q1978</f>
        <v>560</v>
      </c>
      <c r="F60" s="14">
        <f>+'Ark1'!R1978</f>
        <v>9805</v>
      </c>
      <c r="G60" s="18">
        <f>+F60-F59</f>
        <v>1793</v>
      </c>
      <c r="H60" s="14">
        <f>+'Ark1'!S1978</f>
        <v>9763</v>
      </c>
      <c r="I60" s="52">
        <f>+'Ark1'!T1978</f>
        <v>22.250714836835655</v>
      </c>
      <c r="J60" s="52"/>
      <c r="K60" s="52">
        <f>+'Ark1'!U1978</f>
        <v>20.532382809898078</v>
      </c>
      <c r="L60" s="11">
        <f>+'Ark1'!W1978</f>
        <v>57.191334630748734</v>
      </c>
      <c r="M60" s="14">
        <f>+'Ark1'!Z1978</f>
        <v>134.1614053057458</v>
      </c>
      <c r="N60" s="14">
        <f>+'Ark1'!AA1978</f>
        <v>28.1684510488124</v>
      </c>
      <c r="O60" s="11">
        <f>+'Ark1'!AB1978</f>
        <v>4.2313582689656686</v>
      </c>
      <c r="P60" s="14">
        <f>+'Ark1'!AC1978</f>
        <v>-42.544992883775024</v>
      </c>
      <c r="Q60" s="52">
        <f>+F60/E60</f>
        <v>17.508928571428573</v>
      </c>
      <c r="R60" s="11">
        <f>+'Ark1'!V1978</f>
        <v>15.473941866394698</v>
      </c>
      <c r="S60" s="52">
        <f>+'Ark1'!Y1978</f>
        <v>133.58672106068289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3">
        <f>+'Ark1'!C1979</f>
        <v>2010</v>
      </c>
      <c r="C61" s="3">
        <f>+'Ark1'!H1979</f>
        <v>2</v>
      </c>
      <c r="D61" s="3" t="s">
        <v>10</v>
      </c>
      <c r="E61" s="3">
        <f>+'Ark1'!Q1979</f>
        <v>557</v>
      </c>
      <c r="F61" s="14">
        <f>+'Ark1'!R1979</f>
        <v>9622</v>
      </c>
      <c r="G61" s="18">
        <f>+F61-F60</f>
        <v>-183</v>
      </c>
      <c r="H61" s="14">
        <f>+'Ark1'!S1979</f>
        <v>9591</v>
      </c>
      <c r="I61" s="52">
        <f>+'Ark1'!T1979</f>
        <v>22.674678920702245</v>
      </c>
      <c r="J61" s="52"/>
      <c r="K61" s="52">
        <f>+'Ark1'!U1979</f>
        <v>20.751520545027688</v>
      </c>
      <c r="L61" s="11">
        <f>+'Ark1'!W1979</f>
        <v>57.390991554582406</v>
      </c>
      <c r="M61" s="14">
        <f>+'Ark1'!Z1979</f>
        <v>132.03461578563184</v>
      </c>
      <c r="N61" s="14">
        <f>+'Ark1'!AA1979</f>
        <v>28.268518210887699</v>
      </c>
      <c r="O61" s="11">
        <f>+'Ark1'!AB1979</f>
        <v>4.2244130837835421</v>
      </c>
      <c r="P61" s="14">
        <f>+'Ark1'!AC1979</f>
        <v>-42.722568371344174</v>
      </c>
      <c r="Q61" s="52">
        <f>+F61/E61</f>
        <v>17.274685816876122</v>
      </c>
      <c r="R61" s="11">
        <f>+'Ark1'!V1979</f>
        <v>15.226460195385572</v>
      </c>
      <c r="S61" s="52">
        <f>+'Ark1'!Y1979</f>
        <v>131.60922885055038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3">
        <f>+'Ark1'!C1980</f>
        <v>2011</v>
      </c>
      <c r="C62" s="3">
        <f>+'Ark1'!H1980</f>
        <v>2</v>
      </c>
      <c r="D62" s="3" t="s">
        <v>10</v>
      </c>
      <c r="E62" s="3">
        <f>+'Ark1'!Q1980</f>
        <v>520</v>
      </c>
      <c r="F62" s="14">
        <f>+'Ark1'!R1980</f>
        <v>7989</v>
      </c>
      <c r="G62" s="18">
        <f>+F62-F61</f>
        <v>-1633</v>
      </c>
      <c r="H62" s="14">
        <f>+'Ark1'!S1980</f>
        <v>7957</v>
      </c>
      <c r="I62" s="52">
        <f>+'Ark1'!T1980</f>
        <v>18.611965334078832</v>
      </c>
      <c r="J62" s="52"/>
      <c r="K62" s="52">
        <f>+'Ark1'!U1980</f>
        <v>16.837377842765651</v>
      </c>
      <c r="L62" s="11">
        <f>+'Ark1'!W1980</f>
        <v>58.212894306899599</v>
      </c>
      <c r="M62" s="14">
        <f>+'Ark1'!Z1980</f>
        <v>130.25455573708717</v>
      </c>
      <c r="N62" s="14">
        <f>+'Ark1'!AA1980</f>
        <v>26.938971769430541</v>
      </c>
      <c r="O62" s="11">
        <f>+'Ark1'!AB1980</f>
        <v>3.8582290642719905</v>
      </c>
      <c r="P62" s="14">
        <f>+'Ark1'!AC1980</f>
        <v>-33.305218110301126</v>
      </c>
      <c r="Q62" s="52">
        <f>+F62/E62</f>
        <v>15.363461538461538</v>
      </c>
      <c r="R62" s="11">
        <f>+'Ark1'!V1980</f>
        <v>15.391788709475525</v>
      </c>
      <c r="S62" s="52">
        <f>+'Ark1'!Y1980</f>
        <v>129.73282012767595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3">
        <f>+'Ark1'!C1981</f>
        <v>2012</v>
      </c>
      <c r="C63" s="3">
        <f>+'Ark1'!H1981</f>
        <v>2</v>
      </c>
      <c r="D63" s="3" t="s">
        <v>10</v>
      </c>
      <c r="E63" s="3">
        <f>+'Ark1'!Q1981</f>
        <v>420</v>
      </c>
      <c r="F63" s="14">
        <f>+'Ark1'!R1981</f>
        <v>7868</v>
      </c>
      <c r="G63" s="18">
        <f t="shared" ref="G63:G65" si="9">+F63-F62</f>
        <v>-121</v>
      </c>
      <c r="H63" s="14">
        <f>+'Ark1'!S1981</f>
        <v>7823</v>
      </c>
      <c r="I63" s="52">
        <f>+'Ark1'!T1981</f>
        <v>18.307892777364113</v>
      </c>
      <c r="J63" s="52"/>
      <c r="K63" s="52">
        <f>+'Ark1'!U1981</f>
        <v>16.54195291255111</v>
      </c>
      <c r="L63" s="11">
        <f>+'Ark1'!W1981</f>
        <v>59.03413012910648</v>
      </c>
      <c r="M63" s="14">
        <f>+'Ark1'!Z1981</f>
        <v>130.75820017895944</v>
      </c>
      <c r="N63" s="14">
        <f>+'Ark1'!AA1981</f>
        <v>27.243505492496503</v>
      </c>
      <c r="O63" s="11">
        <f>+'Ark1'!AB1981</f>
        <v>3.7290278059151554</v>
      </c>
      <c r="P63" s="14">
        <f>+'Ark1'!AC1981</f>
        <v>-33.96963405444729</v>
      </c>
      <c r="Q63" s="52">
        <f t="shared" ref="Q63:Q65" si="10">+F63/E63</f>
        <v>18.733333333333334</v>
      </c>
      <c r="R63" s="11">
        <f>+'Ark1'!V1981</f>
        <v>15.950686324351803</v>
      </c>
      <c r="S63" s="52">
        <f>+'Ark1'!Y1981</f>
        <v>130.0103457041179</v>
      </c>
      <c r="T63" s="39"/>
      <c r="U63" s="2"/>
      <c r="V63" s="14"/>
      <c r="W63" s="14"/>
      <c r="X63" s="5"/>
      <c r="Y63" s="18"/>
      <c r="Z63"/>
      <c r="AB63"/>
      <c r="AC63"/>
    </row>
    <row r="64" spans="1:29" ht="15.6">
      <c r="A64" s="39"/>
      <c r="B64" s="3">
        <f>+'Ark1'!C1982</f>
        <v>2013</v>
      </c>
      <c r="C64" s="3">
        <f>+'Ark1'!H1982</f>
        <v>2</v>
      </c>
      <c r="D64" s="3" t="s">
        <v>10</v>
      </c>
      <c r="E64" s="3">
        <f>+'Ark1'!Q1982</f>
        <v>444</v>
      </c>
      <c r="F64" s="14">
        <f>+'Ark1'!R1982</f>
        <v>8130</v>
      </c>
      <c r="G64" s="18">
        <f t="shared" si="9"/>
        <v>262</v>
      </c>
      <c r="H64" s="14">
        <f>+'Ark1'!S1982</f>
        <v>8063</v>
      </c>
      <c r="I64" s="52">
        <f>+'Ark1'!T1982</f>
        <v>18.925462079240187</v>
      </c>
      <c r="J64" s="52"/>
      <c r="K64" s="52">
        <f>+'Ark1'!U1982</f>
        <v>17.243371305013412</v>
      </c>
      <c r="L64" s="11">
        <f>+'Ark1'!W1982</f>
        <v>59.087312414733994</v>
      </c>
      <c r="M64" s="14">
        <f>+'Ark1'!Z1982</f>
        <v>131.66252015378953</v>
      </c>
      <c r="N64" s="14">
        <f>+'Ark1'!AA1982</f>
        <v>26.053921165248031</v>
      </c>
      <c r="O64" s="11">
        <f>+'Ark1'!AB1982</f>
        <v>3.9804578450020287</v>
      </c>
      <c r="P64" s="14">
        <f>+'Ark1'!AC1982</f>
        <v>-37.927123093317149</v>
      </c>
      <c r="Q64" s="52">
        <f t="shared" si="10"/>
        <v>18.310810810810811</v>
      </c>
      <c r="R64" s="11">
        <f>+'Ark1'!V1982</f>
        <v>15.804305043050435</v>
      </c>
      <c r="S64" s="52">
        <f>+'Ark1'!Y1982</f>
        <v>130.57747847478538</v>
      </c>
      <c r="T64" s="39"/>
      <c r="U64" s="2"/>
      <c r="V64" s="14"/>
      <c r="W64" s="14"/>
      <c r="X64" s="5"/>
      <c r="Y64" s="18"/>
      <c r="Z64"/>
      <c r="AB64"/>
      <c r="AC64"/>
    </row>
    <row r="65" spans="1:36" ht="15.6">
      <c r="A65" s="39"/>
      <c r="B65" s="3">
        <f>+'Ark1'!C1983</f>
        <v>2014</v>
      </c>
      <c r="C65" s="3">
        <f>+'Ark1'!H1983</f>
        <v>2</v>
      </c>
      <c r="D65" s="3" t="s">
        <v>10</v>
      </c>
      <c r="E65" s="3">
        <f>+'Ark1'!Q1983</f>
        <v>408</v>
      </c>
      <c r="F65" s="14">
        <f>+'Ark1'!R1983</f>
        <v>3431</v>
      </c>
      <c r="G65" s="18">
        <f t="shared" si="9"/>
        <v>-4699</v>
      </c>
      <c r="H65" s="14">
        <f>+'Ark1'!S1983</f>
        <v>3386</v>
      </c>
      <c r="I65" s="52">
        <f>+'Ark1'!T1983</f>
        <v>7.8638551455420611</v>
      </c>
      <c r="J65" s="52"/>
      <c r="K65" s="52">
        <f>+'Ark1'!U1983</f>
        <v>6.6791035342372655</v>
      </c>
      <c r="L65" s="11">
        <f>+'Ark1'!W1983</f>
        <v>59.058180744241</v>
      </c>
      <c r="M65" s="14">
        <f>+'Ark1'!Z1983</f>
        <v>122.56337861783828</v>
      </c>
      <c r="N65" s="14">
        <f>+'Ark1'!AA1983</f>
        <v>17.592222437709946</v>
      </c>
      <c r="O65" s="11">
        <f>+'Ark1'!AB1983</f>
        <v>4.62573052270562</v>
      </c>
      <c r="P65" s="14">
        <f>+'Ark1'!AC1983</f>
        <v>-49.711342586465321</v>
      </c>
      <c r="Q65" s="52">
        <f t="shared" si="10"/>
        <v>8.4093137254901968</v>
      </c>
      <c r="R65" s="11">
        <f>+'Ark1'!V1983</f>
        <v>15.777032935004378</v>
      </c>
      <c r="S65" s="52">
        <f>+'Ark1'!Y1983</f>
        <v>120.95587292334602</v>
      </c>
      <c r="T65" s="39"/>
      <c r="U65" s="2"/>
      <c r="V65" s="14"/>
      <c r="W65" s="14"/>
      <c r="X65" s="5"/>
      <c r="Y65" s="18"/>
      <c r="Z65"/>
      <c r="AB65"/>
      <c r="AC65"/>
    </row>
    <row r="66" spans="1:36" ht="15.6">
      <c r="A66" s="39"/>
      <c r="B66" s="3">
        <f>+'Ark1'!C1984</f>
        <v>2015</v>
      </c>
      <c r="C66" s="3">
        <f>+'Ark1'!H1984</f>
        <v>2</v>
      </c>
      <c r="D66" s="3" t="s">
        <v>10</v>
      </c>
      <c r="E66" s="3">
        <f>+'Ark1'!Q1984</f>
        <v>475</v>
      </c>
      <c r="F66" s="14">
        <f>+'Ark1'!R1984</f>
        <v>5492</v>
      </c>
      <c r="G66" s="18">
        <f t="shared" ref="G66:G68" si="11">+F66-F65</f>
        <v>2061</v>
      </c>
      <c r="H66" s="14">
        <f>+'Ark1'!S1984</f>
        <v>5479</v>
      </c>
      <c r="I66" s="52">
        <f>+'Ark1'!T1984</f>
        <v>11.261021119540702</v>
      </c>
      <c r="J66" s="52"/>
      <c r="K66" s="52">
        <f>+'Ark1'!U1984</f>
        <v>9.8362031081340984</v>
      </c>
      <c r="L66" s="11">
        <f>+'Ark1'!W1984</f>
        <v>58.901989414126639</v>
      </c>
      <c r="M66" s="14">
        <f>+'Ark1'!Z1984</f>
        <v>121.5011863478736</v>
      </c>
      <c r="N66" s="14">
        <f>+'Ark1'!AA1984</f>
        <v>16.854911510630728</v>
      </c>
      <c r="O66" s="11">
        <f>+'Ark1'!AB1984</f>
        <v>3.9769909574031295</v>
      </c>
      <c r="P66" s="14">
        <f>+'Ark1'!AC1984</f>
        <v>-35.193339472787599</v>
      </c>
      <c r="Q66" s="52">
        <f t="shared" ref="Q66:Q68" si="12">+F66/E66</f>
        <v>11.562105263157894</v>
      </c>
      <c r="R66" s="11">
        <f>+'Ark1'!V1984</f>
        <v>15.028951201747995</v>
      </c>
      <c r="S66" s="52">
        <f>+'Ark1'!Y1984</f>
        <v>121.21358339402758</v>
      </c>
      <c r="T66" s="39"/>
      <c r="U66" s="2"/>
      <c r="V66" s="14"/>
      <c r="W66" s="14"/>
      <c r="X66" s="5"/>
      <c r="Y66" s="18"/>
      <c r="Z66"/>
      <c r="AB66"/>
      <c r="AC66"/>
    </row>
    <row r="67" spans="1:36" ht="15.6">
      <c r="A67" s="39"/>
      <c r="B67" s="3">
        <f>+'Ark1'!C1985</f>
        <v>2016</v>
      </c>
      <c r="C67" s="3">
        <f>+'Ark1'!H1985</f>
        <v>2</v>
      </c>
      <c r="D67" s="3" t="s">
        <v>10</v>
      </c>
      <c r="E67" s="3">
        <f>+'Ark1'!Q1985</f>
        <v>198</v>
      </c>
      <c r="F67" s="14">
        <f>+'Ark1'!R1985</f>
        <v>1527</v>
      </c>
      <c r="G67" s="18">
        <f t="shared" si="11"/>
        <v>-3965</v>
      </c>
      <c r="H67" s="14">
        <f>+'Ark1'!S1985</f>
        <v>1497</v>
      </c>
      <c r="I67" s="52">
        <f>+'Ark1'!T1985</f>
        <v>4.5861364728495921</v>
      </c>
      <c r="J67" s="52"/>
      <c r="K67" s="52">
        <f>+'Ark1'!U1985</f>
        <v>3.9784817795105942</v>
      </c>
      <c r="L67" s="11">
        <f>+'Ark1'!W1985</f>
        <v>57.403473613894448</v>
      </c>
      <c r="M67" s="14">
        <f>+'Ark1'!Z1985</f>
        <v>133.49305277221112</v>
      </c>
      <c r="N67" s="14">
        <f>+'Ark1'!AA1985</f>
        <v>20.346078352051151</v>
      </c>
      <c r="O67" s="11">
        <f>+'Ark1'!AB1985</f>
        <v>4.9172376809505849</v>
      </c>
      <c r="P67" s="14">
        <f>+'Ark1'!AC1985</f>
        <v>-38.824165903757589</v>
      </c>
      <c r="Q67" s="52">
        <f t="shared" si="12"/>
        <v>7.7121212121212119</v>
      </c>
      <c r="R67" s="11">
        <f>+'Ark1'!V1985</f>
        <v>14.11001964636543</v>
      </c>
      <c r="S67" s="52">
        <f>+'Ark1'!Y1985</f>
        <v>130.87039947609699</v>
      </c>
      <c r="T67" s="39"/>
      <c r="U67" s="2"/>
      <c r="V67" s="14"/>
      <c r="W67" s="14"/>
      <c r="X67" s="5"/>
      <c r="Y67" s="18"/>
      <c r="Z67"/>
      <c r="AB67"/>
      <c r="AC67"/>
    </row>
    <row r="68" spans="1:36" ht="15.6">
      <c r="A68" s="39"/>
      <c r="B68" s="3">
        <f>+'Ark1'!C1986</f>
        <v>2017</v>
      </c>
      <c r="C68" s="3">
        <f>+'Ark1'!H1986</f>
        <v>2</v>
      </c>
      <c r="D68" s="3" t="s">
        <v>10</v>
      </c>
      <c r="E68" s="3">
        <f>+'Ark1'!Q1986</f>
        <v>222</v>
      </c>
      <c r="F68" s="14">
        <f>+'Ark1'!R1986</f>
        <v>1761</v>
      </c>
      <c r="G68" s="18">
        <f t="shared" si="11"/>
        <v>234</v>
      </c>
      <c r="H68" s="14">
        <f>+'Ark1'!S1986</f>
        <v>1761</v>
      </c>
      <c r="I68" s="52">
        <f>+'Ark1'!T1986</f>
        <v>5.410304464038834</v>
      </c>
      <c r="J68" s="52"/>
      <c r="K68" s="52">
        <f>+'Ark1'!U1986</f>
        <v>4.9513514375260925</v>
      </c>
      <c r="L68" s="11">
        <f>+'Ark1'!W1986</f>
        <v>56.109028960817717</v>
      </c>
      <c r="M68" s="14">
        <f>+'Ark1'!Z1986</f>
        <v>138.97575241340155</v>
      </c>
      <c r="N68" s="14">
        <f>+'Ark1'!AA1986</f>
        <v>19.449343843397124</v>
      </c>
      <c r="O68" s="11">
        <f>+'Ark1'!AB1986</f>
        <v>5.814424603462351</v>
      </c>
      <c r="P68" s="14">
        <f>+'Ark1'!AC1986</f>
        <v>-7.6560730397928385</v>
      </c>
      <c r="Q68" s="52">
        <f t="shared" si="12"/>
        <v>7.9324324324324325</v>
      </c>
      <c r="R68" s="11">
        <f>+'Ark1'!V1986</f>
        <v>13.328790459965925</v>
      </c>
      <c r="S68" s="52">
        <f>+'Ark1'!Y1986</f>
        <v>138.97575241340155</v>
      </c>
      <c r="T68" s="39"/>
      <c r="U68" s="31"/>
      <c r="V68" s="14"/>
      <c r="W68" s="14"/>
      <c r="X68" s="5"/>
      <c r="Y68" s="18"/>
      <c r="Z68"/>
      <c r="AB68"/>
      <c r="AC68"/>
    </row>
    <row r="69" spans="1:36" ht="15.6">
      <c r="A69" s="39"/>
      <c r="B69" s="3">
        <f>+'Ark1'!C1987</f>
        <v>2018</v>
      </c>
      <c r="C69" s="3">
        <f>+'Ark1'!H1987</f>
        <v>2</v>
      </c>
      <c r="D69" s="3" t="s">
        <v>10</v>
      </c>
      <c r="E69" s="3">
        <f>+'Ark1'!Q1987</f>
        <v>209</v>
      </c>
      <c r="F69" s="14">
        <f>+'Ark1'!R1987</f>
        <v>1533</v>
      </c>
      <c r="G69" s="18">
        <f t="shared" ref="G69:G70" si="13">+F69-F68</f>
        <v>-228</v>
      </c>
      <c r="H69" s="14">
        <f>+'Ark1'!S1987</f>
        <v>1532</v>
      </c>
      <c r="I69" s="52">
        <f>+'Ark1'!T1987</f>
        <v>4.6300211416490491</v>
      </c>
      <c r="J69" s="52"/>
      <c r="K69" s="52">
        <f>+'Ark1'!U1987</f>
        <v>4.247998620764684</v>
      </c>
      <c r="L69" s="11">
        <f>+'Ark1'!W1987</f>
        <v>58.116840731070489</v>
      </c>
      <c r="M69" s="14">
        <f>+'Ark1'!Z1987</f>
        <v>140.5043733681461</v>
      </c>
      <c r="N69" s="14">
        <f>+'Ark1'!AA1987</f>
        <v>21.434276566848393</v>
      </c>
      <c r="O69" s="11">
        <f>+'Ark1'!AB1987</f>
        <v>5.0377222922361762</v>
      </c>
      <c r="P69" s="14">
        <f>+'Ark1'!AC1987</f>
        <v>-19.138723659519837</v>
      </c>
      <c r="Q69" s="52">
        <f t="shared" ref="Q69:Q70" si="14">+F69/E69</f>
        <v>7.3349282296650715</v>
      </c>
      <c r="R69" s="11">
        <f>+'Ark1'!V1987</f>
        <v>14.493150684931503</v>
      </c>
      <c r="S69" s="52">
        <f>+'Ark1'!Y1987</f>
        <v>140.41272015655565</v>
      </c>
      <c r="T69" s="39"/>
      <c r="U69" s="31"/>
      <c r="V69" s="14"/>
      <c r="W69" s="14"/>
      <c r="X69" s="5"/>
      <c r="Y69" s="18"/>
      <c r="Z69"/>
      <c r="AB69"/>
      <c r="AC69"/>
    </row>
    <row r="70" spans="1:36" ht="15.6">
      <c r="A70" s="39"/>
      <c r="B70" s="3">
        <f>+'Ark1'!C1988</f>
        <v>2019</v>
      </c>
      <c r="C70" s="3">
        <f>+'Ark1'!H1988</f>
        <v>2</v>
      </c>
      <c r="D70" s="3" t="s">
        <v>10</v>
      </c>
      <c r="E70" s="3">
        <f>+'Ark1'!Q1988</f>
        <v>242</v>
      </c>
      <c r="F70" s="14">
        <f>+'Ark1'!R1988</f>
        <v>4553</v>
      </c>
      <c r="G70" s="18">
        <f t="shared" si="13"/>
        <v>3020</v>
      </c>
      <c r="H70" s="14">
        <f>+'Ark1'!S1988</f>
        <v>4553</v>
      </c>
      <c r="I70" s="52">
        <f>+'Ark1'!T1988</f>
        <v>13.809942673420483</v>
      </c>
      <c r="J70" s="52"/>
      <c r="K70" s="52">
        <f>+'Ark1'!U1988</f>
        <v>13.066369630521384</v>
      </c>
      <c r="L70" s="11">
        <f>+'Ark1'!W1988</f>
        <v>59.323522951899854</v>
      </c>
      <c r="M70" s="14">
        <f>+'Ark1'!Z1988</f>
        <v>143.84412475290989</v>
      </c>
      <c r="N70" s="14">
        <f>+'Ark1'!AA1988</f>
        <v>28.179575332514201</v>
      </c>
      <c r="O70" s="11">
        <f>+'Ark1'!AB1988</f>
        <v>4.5678728621189686</v>
      </c>
      <c r="P70" s="14">
        <f>+'Ark1'!AC1988</f>
        <v>-43.13344284674239</v>
      </c>
      <c r="Q70" s="52">
        <f t="shared" si="14"/>
        <v>18.814049586776861</v>
      </c>
      <c r="R70" s="11">
        <f>+'Ark1'!V1988</f>
        <v>15.123435097737756</v>
      </c>
      <c r="S70" s="52">
        <f>+'Ark1'!Y1988</f>
        <v>143.84412475290989</v>
      </c>
      <c r="T70" s="39"/>
      <c r="U70" s="31"/>
      <c r="V70" s="14"/>
      <c r="W70" s="14"/>
      <c r="X70" s="5"/>
      <c r="Y70" s="18"/>
      <c r="Z70"/>
      <c r="AB70"/>
      <c r="AC70"/>
    </row>
    <row r="71" spans="1:36" ht="15.6">
      <c r="A71" s="39"/>
      <c r="B71" s="3">
        <f>+'Ark1'!C1989</f>
        <v>2020</v>
      </c>
      <c r="C71" s="3">
        <f>+'Ark1'!H1989</f>
        <v>2</v>
      </c>
      <c r="D71" s="3" t="s">
        <v>10</v>
      </c>
      <c r="E71" s="3">
        <f>+'Ark1'!Q1989</f>
        <v>241</v>
      </c>
      <c r="F71" s="14">
        <f>+'Ark1'!R1989</f>
        <v>6373</v>
      </c>
      <c r="G71" s="18">
        <f t="shared" ref="G71:G74" si="15">+F71-F70</f>
        <v>1820</v>
      </c>
      <c r="H71" s="14">
        <f>+'Ark1'!S1989</f>
        <v>6373</v>
      </c>
      <c r="I71" s="52">
        <f>+'Ark1'!T1989</f>
        <v>19.783324020612156</v>
      </c>
      <c r="J71" s="52"/>
      <c r="K71" s="52">
        <f>+'Ark1'!U1989</f>
        <v>19.341801423213749</v>
      </c>
      <c r="L71" s="11">
        <f>+'Ark1'!W1989</f>
        <v>58.724462576494609</v>
      </c>
      <c r="M71" s="14">
        <f>+'Ark1'!Z1989</f>
        <v>148.93188765102761</v>
      </c>
      <c r="N71" s="14">
        <f>+'Ark1'!AA1989</f>
        <v>29.755157547711271</v>
      </c>
      <c r="O71" s="11">
        <f>+'Ark1'!AB1989</f>
        <v>4.6578889124154141</v>
      </c>
      <c r="P71" s="14">
        <f>+'Ark1'!AC1989</f>
        <v>-46.362067076558411</v>
      </c>
      <c r="Q71" s="52">
        <f t="shared" ref="Q71:Q74" si="16">+F71/E71</f>
        <v>26.443983402489625</v>
      </c>
      <c r="R71" s="11">
        <f>+'Ark1'!V1989</f>
        <v>14.876510277734187</v>
      </c>
      <c r="S71" s="52">
        <f>+'Ark1'!Y1989</f>
        <v>148.93188765102761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3">
        <f>+'Ark1'!C1990</f>
        <v>2021</v>
      </c>
      <c r="C72" s="3">
        <f>+'Ark1'!H1990</f>
        <v>2</v>
      </c>
      <c r="D72" s="3" t="s">
        <v>10</v>
      </c>
      <c r="E72" s="3">
        <f>+'Ark1'!Q1990</f>
        <v>283</v>
      </c>
      <c r="F72" s="14">
        <f>+'Ark1'!R1990</f>
        <v>6239</v>
      </c>
      <c r="G72" s="18">
        <f t="shared" si="15"/>
        <v>-134</v>
      </c>
      <c r="H72" s="14">
        <f>+'Ark1'!S1990</f>
        <v>6239</v>
      </c>
      <c r="I72" s="52">
        <f>+'Ark1'!T1990</f>
        <v>19.600389557349757</v>
      </c>
      <c r="J72" s="52"/>
      <c r="K72" s="52">
        <f>+'Ark1'!U1990</f>
        <v>19.180832537831879</v>
      </c>
      <c r="L72" s="11">
        <f>+'Ark1'!W1990</f>
        <v>58.285782978041361</v>
      </c>
      <c r="M72" s="14">
        <f>+'Ark1'!Z1990</f>
        <v>150.55821445744485</v>
      </c>
      <c r="N72" s="14">
        <f>+'Ark1'!AA1990</f>
        <v>29.382843000908807</v>
      </c>
      <c r="O72" s="11">
        <f>+'Ark1'!AB1990</f>
        <v>4.8234322956229292</v>
      </c>
      <c r="P72" s="14">
        <f>+'Ark1'!AC1990</f>
        <v>-47.322760515273373</v>
      </c>
      <c r="Q72" s="52">
        <f t="shared" si="16"/>
        <v>22.045936395759718</v>
      </c>
      <c r="R72" s="11">
        <f>+'Ark1'!V1990</f>
        <v>14.617406635678796</v>
      </c>
      <c r="S72" s="52">
        <f>+'Ark1'!Y1990</f>
        <v>150.55821445744485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">
        <f>+'Ark1'!C1991</f>
        <v>2022</v>
      </c>
      <c r="C73" s="3">
        <f>+'Ark1'!H1991</f>
        <v>2</v>
      </c>
      <c r="D73" s="3" t="s">
        <v>10</v>
      </c>
      <c r="E73" s="3">
        <f>+'Ark1'!Q1991</f>
        <v>262</v>
      </c>
      <c r="F73" s="14">
        <f>+'Ark1'!R1991</f>
        <v>5759</v>
      </c>
      <c r="G73" s="18">
        <f t="shared" si="15"/>
        <v>-480</v>
      </c>
      <c r="H73" s="14">
        <f>+'Ark1'!S1991</f>
        <v>5757</v>
      </c>
      <c r="I73" s="52">
        <f>+'Ark1'!T1991</f>
        <v>18.245469522240523</v>
      </c>
      <c r="J73" s="52"/>
      <c r="K73" s="52">
        <f>+'Ark1'!U1991</f>
        <v>17.8898016540081</v>
      </c>
      <c r="L73" s="11">
        <f>+'Ark1'!W1991</f>
        <v>58.56244571825605</v>
      </c>
      <c r="M73" s="14">
        <f>+'Ark1'!Z1991</f>
        <v>151.53651207225997</v>
      </c>
      <c r="N73" s="14">
        <f>+'Ark1'!AA1991</f>
        <v>30.184583170405325</v>
      </c>
      <c r="O73" s="11">
        <f>+'Ark1'!AB1991</f>
        <v>4.9365049631693587</v>
      </c>
      <c r="P73" s="14">
        <f>+'Ark1'!AC1991</f>
        <v>-40.749509719162823</v>
      </c>
      <c r="Q73" s="52">
        <f t="shared" si="16"/>
        <v>21.980916030534353</v>
      </c>
      <c r="R73" s="11">
        <f>+'Ark1'!V1991</f>
        <v>14.730335127626324</v>
      </c>
      <c r="S73" s="52">
        <f>+'Ark1'!Y1991</f>
        <v>151.48388609133542</v>
      </c>
      <c r="T73" s="39"/>
      <c r="U73" s="31"/>
      <c r="V73" s="14"/>
      <c r="W73" s="14"/>
      <c r="X73" s="5"/>
      <c r="Y73" s="18"/>
      <c r="Z73"/>
      <c r="AB73"/>
      <c r="AC73"/>
    </row>
    <row r="74" spans="1:36" ht="15.6">
      <c r="A74" s="39"/>
      <c r="B74" s="93">
        <f>+'Ark1'!C1992</f>
        <v>2023</v>
      </c>
      <c r="C74" s="93">
        <f>+'Ark1'!H1992</f>
        <v>2</v>
      </c>
      <c r="D74" s="93" t="s">
        <v>10</v>
      </c>
      <c r="E74" s="93">
        <f>+'Ark1'!Q1992</f>
        <v>226</v>
      </c>
      <c r="F74" s="94">
        <f>+'Ark1'!R1992</f>
        <v>5215</v>
      </c>
      <c r="G74" s="94">
        <f t="shared" si="15"/>
        <v>-544</v>
      </c>
      <c r="H74" s="94">
        <f>+'Ark1'!S1992</f>
        <v>5212</v>
      </c>
      <c r="I74" s="115">
        <f>+'Ark1'!T1992</f>
        <v>17.365967365967364</v>
      </c>
      <c r="J74" s="115">
        <f>+I74-I73</f>
        <v>-0.87950215627315842</v>
      </c>
      <c r="K74" s="115">
        <f>+'Ark1'!U1992</f>
        <v>17.09474242413464</v>
      </c>
      <c r="L74" s="95">
        <f>+'Ark1'!W1992</f>
        <v>58.678626247122025</v>
      </c>
      <c r="M74" s="94">
        <f>+'Ark1'!Z1992</f>
        <v>152.47358019953984</v>
      </c>
      <c r="N74" s="94">
        <f>+'Ark1'!AA1992</f>
        <v>29.847571996808007</v>
      </c>
      <c r="O74" s="95">
        <f>+'Ark1'!AB1992</f>
        <v>4.7839889286896566</v>
      </c>
      <c r="P74" s="94">
        <f>+'Ark1'!AC1992</f>
        <v>-40.775857255328908</v>
      </c>
      <c r="Q74" s="115">
        <f t="shared" si="16"/>
        <v>23.075221238938052</v>
      </c>
      <c r="R74" s="95">
        <f>+'Ark1'!V1992</f>
        <v>6.2628954937679771</v>
      </c>
      <c r="S74" s="115">
        <f>+'Ark1'!Y1992</f>
        <v>152.38586768935798</v>
      </c>
      <c r="T74" s="39"/>
      <c r="U74" s="31"/>
      <c r="V74" s="14"/>
      <c r="W74" s="14"/>
      <c r="X74" s="5"/>
      <c r="Y74" s="18"/>
      <c r="Z74"/>
      <c r="AB74"/>
      <c r="AC74"/>
    </row>
    <row r="75" spans="1:36" ht="15.6">
      <c r="A75" s="39"/>
      <c r="B75" s="39"/>
      <c r="C75" s="39"/>
      <c r="D75" s="39"/>
      <c r="E75" s="39"/>
      <c r="F75" s="64"/>
      <c r="G75" s="64"/>
      <c r="H75" s="64"/>
      <c r="I75" s="101"/>
      <c r="J75" s="101"/>
      <c r="K75" s="101"/>
      <c r="L75" s="39"/>
      <c r="M75" s="64"/>
      <c r="N75" s="64"/>
      <c r="O75" s="39"/>
      <c r="P75" s="64"/>
      <c r="Q75" s="101"/>
      <c r="R75" s="39"/>
      <c r="S75" s="101"/>
      <c r="T75" s="39"/>
      <c r="U75" s="4"/>
      <c r="V75" s="14"/>
      <c r="W75" s="14"/>
      <c r="X75" s="5"/>
      <c r="Y75" s="18"/>
      <c r="Z75"/>
      <c r="AB75"/>
      <c r="AC75"/>
    </row>
    <row r="76" spans="1:36" ht="15.6">
      <c r="A76" s="39"/>
      <c r="B76" s="39"/>
      <c r="C76" s="39"/>
      <c r="D76" s="39"/>
      <c r="E76" s="39"/>
      <c r="F76" s="64"/>
      <c r="G76" s="64"/>
      <c r="H76" s="64"/>
      <c r="I76" s="101"/>
      <c r="J76" s="101"/>
      <c r="K76" s="101"/>
      <c r="L76" s="39"/>
      <c r="M76" s="64"/>
      <c r="N76" s="64"/>
      <c r="O76" s="39"/>
      <c r="P76" s="64"/>
      <c r="Q76" s="101"/>
      <c r="R76" s="39"/>
      <c r="S76" s="101"/>
      <c r="T76" s="39"/>
      <c r="U76" s="4"/>
      <c r="V76" s="18"/>
      <c r="W76" s="18"/>
      <c r="X76" s="5"/>
      <c r="Y76" s="18"/>
      <c r="Z76"/>
      <c r="AB76"/>
      <c r="AF76" s="11"/>
      <c r="AG76" s="11"/>
    </row>
    <row r="77" spans="1:36" ht="15.6">
      <c r="AF77" s="5"/>
      <c r="AG77" s="18"/>
      <c r="AH77" s="18"/>
      <c r="AJ77" s="18"/>
    </row>
    <row r="78" spans="1:36">
      <c r="AF78" s="11"/>
      <c r="AG78" s="11"/>
    </row>
    <row r="79" spans="1:36">
      <c r="AF79" s="11"/>
      <c r="AG79" s="11"/>
    </row>
    <row r="80" spans="1:36" ht="15.6">
      <c r="AF80" s="2"/>
      <c r="AG80" s="5"/>
      <c r="AH80" s="5"/>
    </row>
    <row r="81" spans="32:36">
      <c r="AF81" s="4"/>
      <c r="AG81" s="4"/>
      <c r="AH81" s="4"/>
      <c r="AI81" s="4"/>
      <c r="AJ81" s="4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"/>
      <c r="AJ84" s="5"/>
    </row>
    <row r="85" spans="32:36" ht="15.6">
      <c r="AF85" s="4"/>
      <c r="AG85" s="11"/>
      <c r="AH85" s="11"/>
      <c r="AI85" s="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11"/>
      <c r="AJ88" s="5"/>
    </row>
    <row r="89" spans="32:36" ht="15.6">
      <c r="AF89" s="4"/>
      <c r="AG89" s="11"/>
      <c r="AH89" s="11"/>
      <c r="AI89" s="11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11"/>
      <c r="AH96" s="11"/>
      <c r="AI96" s="5"/>
      <c r="AJ96" s="5"/>
    </row>
    <row r="97" spans="32:36" ht="15.6">
      <c r="AF97" s="4"/>
      <c r="AG97" s="11"/>
      <c r="AH97" s="11"/>
      <c r="AI97" s="5"/>
      <c r="AJ97" s="5"/>
    </row>
    <row r="98" spans="32:36" ht="15.6">
      <c r="AF98" s="4"/>
      <c r="AG98" s="5"/>
      <c r="AH98" s="5"/>
      <c r="AI98" s="5"/>
      <c r="AJ98" s="5"/>
    </row>
    <row r="99" spans="32:36">
      <c r="AF99" s="11"/>
      <c r="AG99" s="11"/>
    </row>
    <row r="100" spans="32:36" ht="15.6">
      <c r="AF100" s="5"/>
      <c r="AG100" s="5"/>
      <c r="AH100" s="5"/>
      <c r="AJ100" s="5"/>
    </row>
    <row r="101" spans="32:36">
      <c r="AF101" s="11"/>
      <c r="AG101" s="11"/>
    </row>
    <row r="102" spans="32:36">
      <c r="AF102" s="11"/>
      <c r="AG102" s="11"/>
    </row>
    <row r="103" spans="32:36" ht="15.6">
      <c r="AF103" s="2"/>
      <c r="AG103" s="5"/>
      <c r="AH103" s="5"/>
      <c r="AJ103" s="2"/>
    </row>
    <row r="104" spans="32:36">
      <c r="AF104" s="4"/>
      <c r="AG104" s="4"/>
      <c r="AH104" s="4"/>
      <c r="AI104" s="4"/>
      <c r="AJ104" s="4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"/>
      <c r="AJ107" s="5"/>
    </row>
    <row r="108" spans="32:36" ht="15.6">
      <c r="AF108" s="4"/>
      <c r="AG108" s="11"/>
      <c r="AH108" s="11"/>
      <c r="AI108" s="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11"/>
      <c r="AJ111" s="5"/>
    </row>
    <row r="112" spans="32:36" ht="15.6">
      <c r="AF112" s="4"/>
      <c r="AG112" s="11"/>
      <c r="AH112" s="11"/>
      <c r="AI112" s="11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11"/>
      <c r="AH119" s="11"/>
      <c r="AI119" s="5"/>
      <c r="AJ119" s="5"/>
    </row>
    <row r="120" spans="32:36" ht="15.6">
      <c r="AF120" s="4"/>
      <c r="AG120" s="11"/>
      <c r="AH120" s="11"/>
      <c r="AI120" s="5"/>
      <c r="AJ120" s="5"/>
    </row>
    <row r="121" spans="32:36" ht="15.6">
      <c r="AF121" s="4"/>
      <c r="AG121" s="5"/>
      <c r="AH121" s="5"/>
      <c r="AI121" s="5"/>
      <c r="AJ121" s="5"/>
    </row>
    <row r="122" spans="32:36">
      <c r="AF122" s="11"/>
      <c r="AG122" s="11"/>
    </row>
    <row r="123" spans="32:36" ht="15.6">
      <c r="AF123" s="5"/>
      <c r="AG123" s="5"/>
      <c r="AH123" s="5"/>
      <c r="AJ123" s="5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77" spans="32:33">
      <c r="AF177" s="11"/>
      <c r="AG177" s="11"/>
    </row>
    <row r="178" spans="32:33">
      <c r="AF178" s="11"/>
      <c r="AG178" s="11"/>
    </row>
    <row r="201" spans="8:31">
      <c r="H201" s="12"/>
      <c r="I201" s="12"/>
      <c r="J201" s="12"/>
      <c r="K201" s="12"/>
      <c r="L201" s="12"/>
      <c r="S201" s="12"/>
    </row>
    <row r="202" spans="8:31">
      <c r="H202" s="12"/>
      <c r="I202" s="12"/>
      <c r="J202" s="12"/>
      <c r="K202" s="12"/>
      <c r="L202" s="12"/>
      <c r="S202" s="12"/>
    </row>
    <row r="203" spans="8:31">
      <c r="H203" s="12"/>
      <c r="I203" s="12"/>
      <c r="J203" s="12"/>
      <c r="K203" s="12"/>
      <c r="L203" s="12"/>
      <c r="M203" s="66"/>
      <c r="S203" s="12"/>
      <c r="AC203" s="154"/>
      <c r="AD203" s="12"/>
      <c r="AE203" s="12"/>
    </row>
    <row r="204" spans="8:31">
      <c r="H204" s="12"/>
      <c r="I204" s="12"/>
      <c r="J204" s="12"/>
      <c r="K204" s="12"/>
      <c r="L204" s="12"/>
      <c r="M204" s="66"/>
      <c r="N204" s="66"/>
      <c r="O204" s="12"/>
      <c r="P204" s="12"/>
      <c r="Q204" s="12"/>
      <c r="R204" s="66"/>
      <c r="S204" s="12"/>
      <c r="T204" s="66"/>
      <c r="U204" s="154"/>
      <c r="V204" s="154"/>
      <c r="W204" s="12"/>
      <c r="X204" s="154"/>
      <c r="Y204" s="154"/>
      <c r="Z204" s="154"/>
      <c r="AA204" s="12"/>
      <c r="AB204" s="66"/>
      <c r="AC204" s="154"/>
      <c r="AD204" s="12"/>
      <c r="AE204" s="12"/>
    </row>
    <row r="205" spans="8:31">
      <c r="H205" s="12"/>
      <c r="I205" s="12"/>
      <c r="J205" s="12"/>
      <c r="K205" s="12"/>
      <c r="L205" s="12"/>
      <c r="M205" s="66"/>
      <c r="N205" s="66"/>
      <c r="O205" s="12"/>
      <c r="P205" s="12"/>
      <c r="Q205" s="12"/>
      <c r="R205" s="66"/>
      <c r="S205" s="12"/>
      <c r="T205" s="66"/>
      <c r="U205" s="154"/>
      <c r="V205" s="154"/>
      <c r="W205" s="12"/>
      <c r="X205" s="154"/>
      <c r="Y205" s="154"/>
      <c r="Z205" s="154"/>
      <c r="AA205" s="12"/>
      <c r="AB205" s="66"/>
      <c r="AC205" s="154"/>
      <c r="AD205" s="12"/>
      <c r="AE205" s="12"/>
    </row>
    <row r="206" spans="8:31">
      <c r="H206" s="12"/>
      <c r="I206" s="12"/>
      <c r="J206" s="12"/>
      <c r="K206" s="12"/>
      <c r="L206" s="12"/>
      <c r="M206" s="66"/>
      <c r="N206" s="66"/>
      <c r="O206" s="12"/>
      <c r="P206" s="12"/>
      <c r="Q206" s="12"/>
      <c r="R206" s="66"/>
      <c r="S206" s="12"/>
      <c r="T206" s="66"/>
      <c r="U206" s="154"/>
      <c r="V206" s="154"/>
      <c r="W206" s="12"/>
      <c r="X206" s="154"/>
      <c r="Y206" s="154"/>
      <c r="Z206" s="154"/>
      <c r="AA206" s="12"/>
      <c r="AB206" s="66"/>
      <c r="AC206" s="154"/>
      <c r="AD206" s="12"/>
      <c r="AE206" s="12"/>
    </row>
    <row r="207" spans="8:31">
      <c r="H207" s="12"/>
      <c r="I207" s="12"/>
      <c r="J207" s="12"/>
      <c r="K207" s="12"/>
      <c r="L207" s="12"/>
      <c r="M207" s="66"/>
      <c r="N207" s="66"/>
      <c r="O207" s="12"/>
      <c r="P207" s="12"/>
      <c r="Q207" s="12"/>
      <c r="R207" s="66"/>
      <c r="S207" s="12"/>
      <c r="T207" s="66"/>
      <c r="U207" s="154"/>
      <c r="V207" s="154"/>
      <c r="W207" s="12"/>
      <c r="X207" s="154"/>
      <c r="Y207" s="154"/>
      <c r="Z207" s="154"/>
      <c r="AA207" s="12"/>
      <c r="AB207" s="66"/>
      <c r="AC207" s="154"/>
      <c r="AD207" s="12"/>
      <c r="AE207" s="12"/>
    </row>
    <row r="208" spans="8:31">
      <c r="H208" s="12"/>
      <c r="I208" s="12"/>
      <c r="J208" s="12"/>
      <c r="K208" s="12"/>
      <c r="L208" s="12"/>
      <c r="M208" s="66"/>
      <c r="N208" s="66"/>
      <c r="O208" s="12"/>
      <c r="P208" s="12"/>
      <c r="Q208" s="12"/>
      <c r="R208" s="66"/>
      <c r="S208" s="12"/>
      <c r="T208" s="66"/>
      <c r="U208" s="154"/>
      <c r="V208" s="154"/>
      <c r="W208" s="12"/>
      <c r="X208" s="154"/>
      <c r="Y208" s="154"/>
      <c r="Z208" s="154"/>
      <c r="AA208" s="12"/>
      <c r="AB208" s="66"/>
      <c r="AC208" s="154"/>
      <c r="AD208" s="12"/>
      <c r="AE208" s="12"/>
    </row>
    <row r="209" spans="8:31">
      <c r="H209" s="12"/>
      <c r="I209" s="12"/>
      <c r="J209" s="12"/>
      <c r="K209" s="12"/>
      <c r="L209" s="12"/>
      <c r="M209" s="66"/>
      <c r="N209" s="66"/>
      <c r="O209" s="12"/>
      <c r="P209" s="12"/>
      <c r="Q209" s="12"/>
      <c r="R209" s="66"/>
      <c r="S209" s="12"/>
      <c r="T209" s="66"/>
      <c r="U209" s="154"/>
      <c r="V209" s="154"/>
      <c r="W209" s="12"/>
      <c r="X209" s="154"/>
      <c r="Y209" s="154"/>
      <c r="Z209" s="154"/>
      <c r="AA209" s="12"/>
      <c r="AB209" s="66"/>
      <c r="AC209" s="154"/>
      <c r="AD209" s="12"/>
      <c r="AE209" s="12"/>
    </row>
    <row r="210" spans="8:31">
      <c r="H210" s="12"/>
      <c r="I210" s="12"/>
      <c r="J210" s="12"/>
      <c r="K210" s="12"/>
      <c r="L210" s="12"/>
      <c r="M210" s="66"/>
      <c r="N210" s="66"/>
      <c r="O210" s="12"/>
      <c r="P210" s="12"/>
      <c r="Q210" s="12"/>
      <c r="R210" s="66"/>
      <c r="S210" s="12"/>
      <c r="T210" s="66"/>
      <c r="U210" s="154"/>
      <c r="V210" s="154"/>
      <c r="W210" s="12"/>
      <c r="X210" s="154"/>
      <c r="Y210" s="154"/>
      <c r="Z210" s="154"/>
      <c r="AA210" s="12"/>
      <c r="AB210" s="66"/>
      <c r="AC210" s="154"/>
      <c r="AD210" s="12"/>
      <c r="AE210" s="12"/>
    </row>
    <row r="211" spans="8:31">
      <c r="H211" s="12"/>
      <c r="I211" s="12"/>
      <c r="J211" s="12"/>
      <c r="K211" s="12"/>
      <c r="L211" s="12"/>
      <c r="M211" s="66"/>
      <c r="N211" s="66"/>
      <c r="O211" s="12"/>
      <c r="P211" s="12"/>
      <c r="Q211" s="12"/>
      <c r="R211" s="66"/>
      <c r="S211" s="12"/>
      <c r="T211" s="66"/>
      <c r="U211" s="154"/>
      <c r="V211" s="154"/>
      <c r="W211" s="12"/>
      <c r="X211" s="154"/>
      <c r="Y211" s="154"/>
      <c r="Z211" s="154"/>
      <c r="AA211" s="12"/>
      <c r="AB211" s="66"/>
      <c r="AC211" s="154"/>
      <c r="AD211" s="12"/>
      <c r="AE211" s="12"/>
    </row>
    <row r="212" spans="8:31">
      <c r="H212" s="12"/>
      <c r="I212" s="12"/>
      <c r="J212" s="12"/>
      <c r="K212" s="12"/>
      <c r="L212" s="12"/>
      <c r="M212" s="66"/>
      <c r="N212" s="66"/>
      <c r="O212" s="12"/>
      <c r="P212" s="12"/>
      <c r="Q212" s="12"/>
      <c r="R212" s="66"/>
      <c r="S212" s="12"/>
      <c r="T212" s="66"/>
      <c r="U212" s="154"/>
      <c r="V212" s="154"/>
      <c r="W212" s="12"/>
      <c r="X212" s="154"/>
      <c r="Y212" s="154"/>
      <c r="Z212" s="154"/>
      <c r="AA212" s="12"/>
      <c r="AB212" s="66"/>
      <c r="AC212" s="154"/>
      <c r="AD212" s="12"/>
      <c r="AE212" s="12"/>
    </row>
    <row r="213" spans="8:31">
      <c r="H213" s="12"/>
      <c r="I213" s="12"/>
      <c r="J213" s="12"/>
      <c r="K213" s="12"/>
      <c r="L213" s="12"/>
      <c r="M213" s="66"/>
      <c r="N213" s="66"/>
      <c r="O213" s="12"/>
      <c r="P213" s="12"/>
      <c r="Q213" s="12"/>
      <c r="R213" s="66"/>
      <c r="S213" s="12"/>
      <c r="T213" s="66"/>
      <c r="U213" s="154"/>
      <c r="V213" s="154"/>
      <c r="W213" s="12"/>
      <c r="X213" s="154"/>
      <c r="Y213" s="154"/>
      <c r="Z213" s="154"/>
      <c r="AA213" s="12"/>
      <c r="AB213" s="66"/>
      <c r="AC213" s="154"/>
      <c r="AD213" s="12"/>
      <c r="AE213" s="12"/>
    </row>
    <row r="214" spans="8:31">
      <c r="H214" s="12"/>
      <c r="I214" s="12"/>
      <c r="J214" s="12"/>
      <c r="K214" s="12"/>
      <c r="L214" s="12"/>
      <c r="M214" s="66"/>
      <c r="N214" s="66"/>
      <c r="O214" s="12"/>
      <c r="P214" s="12"/>
      <c r="Q214" s="12"/>
      <c r="R214" s="66"/>
      <c r="S214" s="12"/>
      <c r="T214" s="66"/>
      <c r="U214" s="154"/>
      <c r="V214" s="154"/>
      <c r="W214" s="12"/>
      <c r="X214" s="154"/>
      <c r="Y214" s="154"/>
      <c r="Z214" s="154"/>
      <c r="AA214" s="12"/>
      <c r="AB214" s="66"/>
      <c r="AC214" s="154"/>
      <c r="AD214" s="12"/>
      <c r="AE214" s="12"/>
    </row>
    <row r="215" spans="8:31">
      <c r="H215" s="12"/>
      <c r="I215" s="12"/>
      <c r="J215" s="12"/>
      <c r="K215" s="12"/>
      <c r="L215" s="12"/>
      <c r="M215" s="66"/>
      <c r="N215" s="66"/>
      <c r="O215" s="12"/>
      <c r="P215" s="12"/>
      <c r="Q215" s="12"/>
      <c r="R215" s="66"/>
      <c r="S215" s="12"/>
      <c r="T215" s="66"/>
      <c r="U215" s="154"/>
      <c r="V215" s="154"/>
      <c r="W215" s="12"/>
      <c r="X215" s="154"/>
      <c r="Y215" s="154"/>
      <c r="Z215" s="154"/>
      <c r="AA215" s="12"/>
      <c r="AB215" s="66"/>
      <c r="AC215" s="154"/>
      <c r="AD215" s="12"/>
      <c r="AE215" s="12"/>
    </row>
    <row r="216" spans="8:31">
      <c r="H216" s="12"/>
      <c r="I216" s="12"/>
      <c r="J216" s="12"/>
      <c r="K216" s="12"/>
      <c r="L216" s="12"/>
      <c r="M216" s="66"/>
      <c r="N216" s="66"/>
      <c r="O216" s="12"/>
      <c r="P216" s="12"/>
      <c r="Q216" s="12"/>
      <c r="R216" s="66"/>
      <c r="S216" s="12"/>
      <c r="T216" s="66"/>
      <c r="U216" s="154"/>
      <c r="V216" s="154"/>
      <c r="W216" s="12"/>
      <c r="X216" s="154"/>
      <c r="Y216" s="154"/>
      <c r="Z216" s="154"/>
      <c r="AA216" s="12"/>
      <c r="AB216" s="66"/>
      <c r="AC216" s="154"/>
      <c r="AD216" s="12"/>
      <c r="AE216" s="12"/>
    </row>
    <row r="217" spans="8:31">
      <c r="H217" s="12"/>
      <c r="I217" s="12"/>
      <c r="J217" s="12"/>
      <c r="K217" s="12"/>
      <c r="L217" s="12"/>
      <c r="M217" s="66"/>
      <c r="N217" s="66"/>
      <c r="O217" s="12"/>
      <c r="P217" s="12"/>
      <c r="Q217" s="12"/>
      <c r="R217" s="66"/>
      <c r="S217" s="12"/>
      <c r="T217" s="66"/>
      <c r="U217" s="154"/>
      <c r="V217" s="154"/>
      <c r="W217" s="12"/>
      <c r="X217" s="154"/>
      <c r="Y217" s="154"/>
      <c r="Z217" s="154"/>
      <c r="AA217" s="12"/>
      <c r="AB217" s="66"/>
      <c r="AC217" s="154"/>
      <c r="AD217" s="12"/>
      <c r="AE217" s="12"/>
    </row>
    <row r="218" spans="8:31">
      <c r="H218" s="12"/>
      <c r="I218" s="12"/>
      <c r="J218" s="12"/>
      <c r="K218" s="12"/>
      <c r="L218" s="12"/>
      <c r="M218" s="66"/>
      <c r="N218" s="66"/>
      <c r="O218" s="12"/>
      <c r="P218" s="12"/>
      <c r="Q218" s="12"/>
      <c r="R218" s="66"/>
      <c r="S218" s="12"/>
      <c r="T218" s="66"/>
      <c r="U218" s="154"/>
      <c r="V218" s="154"/>
      <c r="W218" s="12"/>
      <c r="X218" s="154"/>
      <c r="Y218" s="154"/>
      <c r="Z218" s="154"/>
      <c r="AA218" s="12"/>
      <c r="AB218" s="66"/>
      <c r="AC218" s="154"/>
      <c r="AD218" s="12"/>
      <c r="AE218" s="12"/>
    </row>
    <row r="219" spans="8:31">
      <c r="H219" s="12"/>
      <c r="I219" s="12"/>
      <c r="J219" s="12"/>
      <c r="K219" s="12"/>
      <c r="L219" s="12"/>
      <c r="M219" s="66"/>
      <c r="N219" s="66"/>
      <c r="O219" s="12"/>
      <c r="P219" s="12"/>
      <c r="Q219" s="12"/>
      <c r="R219" s="66"/>
      <c r="S219" s="12"/>
      <c r="T219" s="66"/>
      <c r="U219" s="154"/>
      <c r="V219" s="154"/>
      <c r="W219" s="12"/>
      <c r="X219" s="154"/>
      <c r="Y219" s="154"/>
      <c r="Z219" s="154"/>
      <c r="AA219" s="12"/>
      <c r="AB219" s="66"/>
      <c r="AC219" s="154"/>
      <c r="AD219" s="12"/>
      <c r="AE219" s="12"/>
    </row>
    <row r="220" spans="8:31">
      <c r="H220" s="12"/>
      <c r="I220" s="12"/>
      <c r="J220" s="12"/>
      <c r="K220" s="12"/>
      <c r="L220" s="12"/>
      <c r="M220" s="66"/>
      <c r="N220" s="66"/>
      <c r="O220" s="12"/>
      <c r="P220" s="12"/>
      <c r="Q220" s="12"/>
      <c r="R220" s="66"/>
      <c r="S220" s="12"/>
      <c r="T220" s="66"/>
      <c r="U220" s="154"/>
      <c r="V220" s="154"/>
      <c r="W220" s="12"/>
      <c r="X220" s="154"/>
      <c r="Y220" s="154"/>
      <c r="Z220" s="154"/>
      <c r="AA220" s="12"/>
      <c r="AB220" s="66"/>
      <c r="AC220" s="154"/>
      <c r="AD220" s="12"/>
      <c r="AE220" s="12"/>
    </row>
    <row r="221" spans="8:31">
      <c r="H221" s="12"/>
      <c r="I221" s="12"/>
      <c r="J221" s="12"/>
      <c r="K221" s="12"/>
      <c r="L221" s="12"/>
      <c r="M221" s="66"/>
      <c r="N221" s="66"/>
      <c r="O221" s="12"/>
      <c r="P221" s="12"/>
      <c r="Q221" s="12"/>
      <c r="R221" s="66"/>
      <c r="S221" s="12"/>
      <c r="T221" s="66"/>
      <c r="U221" s="154"/>
      <c r="V221" s="154"/>
      <c r="W221" s="12"/>
      <c r="X221" s="154"/>
      <c r="Y221" s="154"/>
      <c r="Z221" s="154"/>
      <c r="AA221" s="12"/>
      <c r="AB221" s="66"/>
      <c r="AC221" s="154"/>
      <c r="AD221" s="12"/>
      <c r="AE221" s="12"/>
    </row>
    <row r="222" spans="8:31">
      <c r="H222" s="12"/>
      <c r="I222" s="12"/>
      <c r="J222" s="12"/>
      <c r="K222" s="12"/>
      <c r="L222" s="12"/>
      <c r="M222" s="66"/>
      <c r="N222" s="66"/>
      <c r="O222" s="12"/>
      <c r="P222" s="12"/>
      <c r="Q222" s="12"/>
      <c r="R222" s="66"/>
      <c r="S222" s="12"/>
      <c r="T222" s="66"/>
      <c r="U222" s="154"/>
      <c r="V222" s="154"/>
      <c r="W222" s="12"/>
      <c r="X222" s="154"/>
      <c r="Y222" s="154"/>
      <c r="Z222" s="154"/>
      <c r="AA222" s="12"/>
      <c r="AB222" s="66"/>
      <c r="AC222" s="154"/>
      <c r="AD222" s="12"/>
      <c r="AE222" s="12"/>
    </row>
    <row r="223" spans="8:31">
      <c r="H223" s="12"/>
      <c r="I223" s="12"/>
      <c r="J223" s="12"/>
      <c r="K223" s="12"/>
      <c r="L223" s="12"/>
      <c r="M223" s="66"/>
      <c r="N223" s="66"/>
      <c r="O223" s="12"/>
      <c r="P223" s="12"/>
      <c r="Q223" s="12"/>
      <c r="R223" s="66"/>
      <c r="S223" s="12"/>
      <c r="T223" s="66"/>
      <c r="U223" s="154"/>
      <c r="V223" s="154"/>
      <c r="W223" s="12"/>
      <c r="X223" s="154"/>
      <c r="Y223" s="154"/>
      <c r="Z223" s="154"/>
      <c r="AA223" s="12"/>
      <c r="AB223" s="66"/>
      <c r="AC223" s="154"/>
      <c r="AD223" s="12"/>
      <c r="AE223" s="12"/>
    </row>
    <row r="224" spans="8:31">
      <c r="H224" s="12"/>
      <c r="I224" s="12"/>
      <c r="J224" s="12"/>
      <c r="K224" s="12"/>
      <c r="L224" s="12"/>
      <c r="M224" s="66"/>
      <c r="N224" s="66"/>
      <c r="O224" s="12"/>
      <c r="P224" s="12"/>
      <c r="Q224" s="12"/>
      <c r="R224" s="66"/>
      <c r="S224" s="12"/>
      <c r="T224" s="66"/>
      <c r="U224" s="154"/>
      <c r="V224" s="154"/>
      <c r="W224" s="12"/>
      <c r="X224" s="154"/>
      <c r="Y224" s="154"/>
      <c r="Z224" s="154"/>
      <c r="AA224" s="12"/>
      <c r="AB224" s="66"/>
      <c r="AC224" s="154"/>
      <c r="AD224" s="12"/>
      <c r="AE224" s="12"/>
    </row>
    <row r="225" spans="8:31">
      <c r="H225" s="12"/>
      <c r="I225" s="12"/>
      <c r="J225" s="12"/>
      <c r="K225" s="12"/>
      <c r="L225" s="12"/>
      <c r="M225" s="66"/>
      <c r="N225" s="66"/>
      <c r="O225" s="12"/>
      <c r="P225" s="12"/>
      <c r="Q225" s="12"/>
      <c r="R225" s="66"/>
      <c r="S225" s="12"/>
      <c r="T225" s="66"/>
      <c r="U225" s="154"/>
      <c r="V225" s="154"/>
      <c r="W225" s="12"/>
      <c r="X225" s="154"/>
      <c r="Y225" s="154"/>
      <c r="Z225" s="154"/>
      <c r="AA225" s="12"/>
      <c r="AB225" s="66"/>
      <c r="AC225" s="154"/>
      <c r="AD225" s="12"/>
      <c r="AE225" s="12"/>
    </row>
    <row r="226" spans="8:31">
      <c r="H226" s="12"/>
      <c r="I226" s="12"/>
      <c r="J226" s="12"/>
      <c r="K226" s="12"/>
      <c r="L226" s="12"/>
      <c r="M226" s="66"/>
      <c r="N226" s="66"/>
      <c r="O226" s="12"/>
      <c r="P226" s="12"/>
      <c r="Q226" s="12"/>
      <c r="R226" s="66"/>
      <c r="S226" s="12"/>
      <c r="T226" s="66"/>
      <c r="U226" s="154"/>
      <c r="V226" s="154"/>
      <c r="W226" s="12"/>
      <c r="X226" s="154"/>
      <c r="Y226" s="154"/>
      <c r="Z226" s="154"/>
      <c r="AA226" s="12"/>
      <c r="AB226" s="66"/>
      <c r="AC226" s="154"/>
      <c r="AD226" s="12"/>
      <c r="AE226" s="12"/>
    </row>
    <row r="227" spans="8:31">
      <c r="H227" s="12"/>
      <c r="I227" s="12"/>
      <c r="J227" s="12"/>
      <c r="K227" s="12"/>
      <c r="L227" s="12"/>
      <c r="M227" s="66"/>
      <c r="N227" s="66"/>
      <c r="O227" s="12"/>
      <c r="P227" s="12"/>
      <c r="Q227" s="12"/>
      <c r="R227" s="66"/>
      <c r="S227" s="12"/>
      <c r="T227" s="66"/>
      <c r="U227" s="154"/>
      <c r="V227" s="154"/>
      <c r="W227" s="12"/>
      <c r="X227" s="154"/>
      <c r="Y227" s="154"/>
      <c r="Z227" s="154"/>
      <c r="AA227" s="12"/>
      <c r="AB227" s="66"/>
      <c r="AC227" s="154"/>
      <c r="AD227" s="12"/>
      <c r="AE227" s="12"/>
    </row>
    <row r="228" spans="8:31">
      <c r="H228" s="12"/>
      <c r="I228" s="12"/>
      <c r="J228" s="12"/>
      <c r="K228" s="12"/>
      <c r="L228" s="12"/>
      <c r="M228" s="66"/>
      <c r="N228" s="66"/>
      <c r="O228" s="12"/>
      <c r="P228" s="12"/>
      <c r="Q228" s="12"/>
      <c r="R228" s="66"/>
      <c r="S228" s="12"/>
      <c r="T228" s="66"/>
      <c r="U228" s="154"/>
      <c r="V228" s="154"/>
      <c r="W228" s="12"/>
      <c r="X228" s="154"/>
      <c r="Y228" s="154"/>
      <c r="Z228" s="154"/>
      <c r="AA228" s="12"/>
      <c r="AB228" s="66"/>
      <c r="AC228" s="154"/>
      <c r="AD228" s="12"/>
      <c r="AE228" s="12"/>
    </row>
    <row r="229" spans="8:31">
      <c r="H229" s="12"/>
      <c r="I229" s="12"/>
      <c r="J229" s="12"/>
      <c r="K229" s="12"/>
      <c r="L229" s="12"/>
      <c r="M229" s="66"/>
      <c r="N229" s="66"/>
      <c r="O229" s="12"/>
      <c r="P229" s="12"/>
      <c r="Q229" s="12"/>
      <c r="R229" s="66"/>
      <c r="S229" s="12"/>
      <c r="T229" s="66"/>
      <c r="U229" s="154"/>
      <c r="V229" s="154"/>
      <c r="W229" s="12"/>
      <c r="X229" s="154"/>
      <c r="Y229" s="154"/>
      <c r="Z229" s="154"/>
      <c r="AA229" s="12"/>
      <c r="AB229" s="66"/>
      <c r="AC229" s="154"/>
      <c r="AD229" s="12"/>
      <c r="AE229" s="12"/>
    </row>
    <row r="230" spans="8:31">
      <c r="H230" s="12"/>
      <c r="I230" s="12"/>
      <c r="J230" s="12"/>
      <c r="K230" s="12"/>
      <c r="L230" s="12"/>
      <c r="M230" s="66"/>
      <c r="N230" s="66"/>
      <c r="O230" s="12"/>
      <c r="P230" s="12"/>
      <c r="Q230" s="12"/>
      <c r="R230" s="66"/>
      <c r="S230" s="12"/>
      <c r="T230" s="66"/>
      <c r="U230" s="154"/>
      <c r="V230" s="154"/>
      <c r="W230" s="12"/>
      <c r="X230" s="154"/>
      <c r="Y230" s="154"/>
      <c r="Z230" s="154"/>
      <c r="AA230" s="12"/>
      <c r="AB230" s="66"/>
      <c r="AC230" s="154"/>
      <c r="AD230" s="12"/>
      <c r="AE230" s="12"/>
    </row>
    <row r="231" spans="8:31">
      <c r="H231" s="12"/>
      <c r="I231" s="12"/>
      <c r="J231" s="12"/>
      <c r="K231" s="12"/>
      <c r="L231" s="12"/>
      <c r="M231" s="66"/>
      <c r="N231" s="66"/>
      <c r="O231" s="12"/>
      <c r="P231" s="12"/>
      <c r="Q231" s="12"/>
      <c r="R231" s="66"/>
      <c r="S231" s="12"/>
      <c r="T231" s="66"/>
      <c r="U231" s="154"/>
      <c r="V231" s="154"/>
      <c r="W231" s="12"/>
      <c r="X231" s="154"/>
      <c r="Y231" s="154"/>
      <c r="Z231" s="154"/>
      <c r="AA231" s="12"/>
      <c r="AB231" s="66"/>
      <c r="AC231" s="154"/>
      <c r="AD231" s="12"/>
      <c r="AE231" s="12"/>
    </row>
    <row r="232" spans="8:31">
      <c r="H232" s="12"/>
      <c r="I232" s="12"/>
      <c r="J232" s="12"/>
      <c r="K232" s="12"/>
      <c r="L232" s="12"/>
      <c r="M232" s="66"/>
      <c r="N232" s="66"/>
      <c r="O232" s="12"/>
      <c r="P232" s="12"/>
      <c r="Q232" s="12"/>
      <c r="R232" s="66"/>
      <c r="S232" s="12"/>
      <c r="T232" s="66"/>
      <c r="U232" s="154"/>
      <c r="V232" s="154"/>
      <c r="W232" s="12"/>
      <c r="X232" s="154"/>
      <c r="Y232" s="154"/>
      <c r="Z232" s="154"/>
      <c r="AA232" s="12"/>
      <c r="AB232" s="66"/>
      <c r="AC232" s="154"/>
      <c r="AD232" s="12"/>
      <c r="AE232" s="12"/>
    </row>
    <row r="233" spans="8:31">
      <c r="H233" s="12"/>
      <c r="I233" s="12"/>
      <c r="J233" s="12"/>
      <c r="K233" s="12"/>
      <c r="L233" s="12"/>
      <c r="M233" s="66"/>
      <c r="N233" s="66"/>
      <c r="O233" s="12"/>
      <c r="P233" s="12"/>
      <c r="Q233" s="12"/>
      <c r="R233" s="66"/>
      <c r="S233" s="12"/>
      <c r="T233" s="66"/>
      <c r="U233" s="154"/>
      <c r="V233" s="154"/>
      <c r="W233" s="12"/>
      <c r="X233" s="154"/>
      <c r="Y233" s="154"/>
      <c r="Z233" s="154"/>
      <c r="AA233" s="12"/>
      <c r="AB233" s="66"/>
      <c r="AC233" s="154"/>
      <c r="AD233" s="12"/>
      <c r="AE233" s="12"/>
    </row>
    <row r="234" spans="8:31">
      <c r="H234" s="12"/>
      <c r="I234" s="12"/>
      <c r="J234" s="12"/>
      <c r="K234" s="12"/>
      <c r="L234" s="12"/>
      <c r="M234" s="66"/>
      <c r="N234" s="66"/>
      <c r="O234" s="12"/>
      <c r="P234" s="12"/>
      <c r="Q234" s="12"/>
      <c r="R234" s="66"/>
      <c r="S234" s="12"/>
      <c r="T234" s="66"/>
      <c r="U234" s="154"/>
      <c r="V234" s="154"/>
      <c r="W234" s="12"/>
      <c r="X234" s="154"/>
      <c r="Y234" s="154"/>
      <c r="Z234" s="154"/>
      <c r="AA234" s="12"/>
      <c r="AB234" s="66"/>
      <c r="AC234" s="154"/>
      <c r="AD234" s="12"/>
      <c r="AE234" s="12"/>
    </row>
    <row r="235" spans="8:31">
      <c r="H235" s="12"/>
      <c r="I235" s="12"/>
      <c r="J235" s="12"/>
      <c r="K235" s="12"/>
      <c r="L235" s="12"/>
      <c r="M235" s="66"/>
      <c r="N235" s="66"/>
      <c r="O235" s="12"/>
      <c r="P235" s="12"/>
      <c r="Q235" s="12"/>
      <c r="R235" s="66"/>
      <c r="S235" s="12"/>
      <c r="T235" s="66"/>
      <c r="U235" s="154"/>
      <c r="V235" s="154"/>
      <c r="W235" s="12"/>
      <c r="X235" s="154"/>
      <c r="Y235" s="154"/>
      <c r="Z235" s="154"/>
      <c r="AA235" s="12"/>
      <c r="AB235" s="66"/>
      <c r="AC235" s="154"/>
      <c r="AD235" s="12"/>
      <c r="AE235" s="12"/>
    </row>
    <row r="236" spans="8:31">
      <c r="H236" s="12"/>
      <c r="I236" s="12"/>
      <c r="J236" s="12"/>
      <c r="K236" s="12"/>
      <c r="L236" s="12"/>
      <c r="M236" s="66"/>
      <c r="N236" s="66"/>
      <c r="O236" s="12"/>
      <c r="P236" s="12"/>
      <c r="Q236" s="12"/>
      <c r="R236" s="66"/>
      <c r="S236" s="12"/>
      <c r="T236" s="66"/>
      <c r="U236" s="154"/>
      <c r="V236" s="154"/>
      <c r="W236" s="12"/>
      <c r="X236" s="154"/>
      <c r="Y236" s="154"/>
      <c r="Z236" s="154"/>
      <c r="AA236" s="12"/>
      <c r="AB236" s="66"/>
      <c r="AC236" s="154"/>
      <c r="AD236" s="12"/>
      <c r="AE236" s="12"/>
    </row>
    <row r="237" spans="8:31">
      <c r="H237" s="12"/>
      <c r="I237" s="12"/>
      <c r="J237" s="12"/>
      <c r="K237" s="12"/>
      <c r="L237" s="12"/>
      <c r="M237" s="66"/>
      <c r="N237" s="66"/>
      <c r="O237" s="12"/>
      <c r="P237" s="12"/>
      <c r="Q237" s="12"/>
      <c r="R237" s="66"/>
      <c r="S237" s="12"/>
      <c r="T237" s="66"/>
      <c r="U237" s="154"/>
      <c r="V237" s="154"/>
      <c r="W237" s="12"/>
      <c r="X237" s="154"/>
      <c r="Y237" s="154"/>
      <c r="Z237" s="154"/>
      <c r="AA237" s="12"/>
      <c r="AB237" s="66"/>
      <c r="AC237" s="154"/>
      <c r="AD237" s="12"/>
      <c r="AE237" s="12"/>
    </row>
    <row r="238" spans="8:31">
      <c r="H238" s="12"/>
      <c r="I238" s="12"/>
      <c r="J238" s="12"/>
      <c r="K238" s="12"/>
      <c r="L238" s="12"/>
      <c r="M238" s="66"/>
      <c r="N238" s="66"/>
      <c r="O238" s="12"/>
      <c r="P238" s="12"/>
      <c r="Q238" s="12"/>
      <c r="R238" s="66"/>
      <c r="S238" s="12"/>
      <c r="T238" s="66"/>
      <c r="U238" s="154"/>
      <c r="V238" s="154"/>
      <c r="W238" s="12"/>
      <c r="X238" s="154"/>
      <c r="Y238" s="154"/>
      <c r="Z238" s="154"/>
      <c r="AA238" s="12"/>
      <c r="AB238" s="66"/>
      <c r="AC238" s="154"/>
      <c r="AD238" s="12"/>
      <c r="AE238" s="12"/>
    </row>
    <row r="239" spans="8:31">
      <c r="H239" s="12"/>
      <c r="I239" s="12"/>
      <c r="J239" s="12"/>
      <c r="K239" s="12"/>
      <c r="L239" s="12"/>
      <c r="M239" s="66"/>
      <c r="N239" s="66"/>
      <c r="O239" s="12"/>
      <c r="P239" s="12"/>
      <c r="Q239" s="12"/>
      <c r="R239" s="66"/>
      <c r="S239" s="12"/>
      <c r="T239" s="66"/>
      <c r="U239" s="154"/>
      <c r="V239" s="154"/>
      <c r="W239" s="12"/>
      <c r="X239" s="154"/>
      <c r="Y239" s="154"/>
      <c r="Z239" s="154"/>
      <c r="AA239" s="12"/>
      <c r="AB239" s="66"/>
      <c r="AC239" s="154"/>
      <c r="AD239" s="12"/>
      <c r="AE239" s="12"/>
    </row>
    <row r="240" spans="8:31">
      <c r="H240" s="12"/>
      <c r="I240" s="12"/>
      <c r="J240" s="12"/>
      <c r="K240" s="12"/>
      <c r="L240" s="12"/>
      <c r="M240" s="66"/>
      <c r="N240" s="66"/>
      <c r="O240" s="12"/>
      <c r="P240" s="12"/>
      <c r="Q240" s="12"/>
      <c r="R240" s="66"/>
      <c r="S240" s="12"/>
      <c r="T240" s="66"/>
      <c r="U240" s="154"/>
      <c r="V240" s="154"/>
      <c r="W240" s="12"/>
      <c r="X240" s="154"/>
      <c r="Y240" s="154"/>
      <c r="Z240" s="154"/>
      <c r="AA240" s="12"/>
      <c r="AB240" s="66"/>
      <c r="AC240" s="154"/>
      <c r="AD240" s="12"/>
      <c r="AE240" s="12"/>
    </row>
    <row r="241" spans="8:31">
      <c r="H241" s="12"/>
      <c r="I241" s="12"/>
      <c r="J241" s="12"/>
      <c r="K241" s="12"/>
      <c r="L241" s="12"/>
      <c r="M241" s="66"/>
      <c r="N241" s="66"/>
      <c r="O241" s="12"/>
      <c r="P241" s="12"/>
      <c r="Q241" s="12"/>
      <c r="R241" s="66"/>
      <c r="S241" s="12"/>
      <c r="T241" s="66"/>
      <c r="U241" s="154"/>
      <c r="V241" s="154"/>
      <c r="W241" s="12"/>
      <c r="X241" s="154"/>
      <c r="Y241" s="154"/>
      <c r="Z241" s="154"/>
      <c r="AA241" s="12"/>
      <c r="AB241" s="66"/>
      <c r="AC241" s="154"/>
      <c r="AD241" s="12"/>
      <c r="AE241" s="12"/>
    </row>
    <row r="242" spans="8:31">
      <c r="H242" s="12"/>
      <c r="I242" s="12"/>
      <c r="J242" s="12"/>
      <c r="K242" s="12"/>
      <c r="L242" s="12"/>
      <c r="M242" s="66"/>
      <c r="N242" s="66"/>
      <c r="O242" s="12"/>
      <c r="P242" s="12"/>
      <c r="Q242" s="12"/>
      <c r="R242" s="66"/>
      <c r="S242" s="12"/>
      <c r="T242" s="66"/>
      <c r="U242" s="154"/>
      <c r="V242" s="154"/>
      <c r="W242" s="12"/>
      <c r="X242" s="154"/>
      <c r="Y242" s="154"/>
      <c r="Z242" s="154"/>
      <c r="AA242" s="12"/>
      <c r="AB242" s="66"/>
      <c r="AC242" s="154"/>
      <c r="AD242" s="12"/>
      <c r="AE242" s="12"/>
    </row>
    <row r="243" spans="8:31">
      <c r="H243" s="12"/>
      <c r="I243" s="12"/>
      <c r="J243" s="12"/>
      <c r="K243" s="12"/>
      <c r="L243" s="12"/>
      <c r="M243" s="66"/>
      <c r="N243" s="66"/>
      <c r="O243" s="12"/>
      <c r="P243" s="12"/>
      <c r="Q243" s="12"/>
      <c r="R243" s="66"/>
      <c r="S243" s="12"/>
      <c r="T243" s="66"/>
      <c r="U243" s="154"/>
      <c r="V243" s="154"/>
      <c r="W243" s="12"/>
      <c r="X243" s="154"/>
      <c r="Y243" s="154"/>
      <c r="Z243" s="154"/>
      <c r="AA243" s="12"/>
      <c r="AB243" s="66"/>
      <c r="AC243" s="154"/>
      <c r="AD243" s="12"/>
      <c r="AE243" s="12"/>
    </row>
    <row r="244" spans="8:31">
      <c r="H244" s="12"/>
      <c r="I244" s="12"/>
      <c r="J244" s="12"/>
      <c r="K244" s="12"/>
      <c r="L244" s="12"/>
      <c r="M244" s="66"/>
      <c r="N244" s="66"/>
      <c r="O244" s="12"/>
      <c r="P244" s="12"/>
      <c r="Q244" s="12"/>
      <c r="R244" s="66"/>
      <c r="S244" s="12"/>
      <c r="T244" s="66"/>
      <c r="U244" s="154"/>
      <c r="V244" s="154"/>
      <c r="W244" s="12"/>
      <c r="X244" s="154"/>
      <c r="Y244" s="154"/>
      <c r="Z244" s="154"/>
      <c r="AA244" s="12"/>
      <c r="AB244" s="66"/>
      <c r="AC244" s="154"/>
      <c r="AD244" s="12"/>
      <c r="AE244" s="12"/>
    </row>
    <row r="245" spans="8:31">
      <c r="H245" s="12"/>
      <c r="I245" s="12"/>
      <c r="J245" s="12"/>
      <c r="K245" s="12"/>
      <c r="L245" s="12"/>
      <c r="M245" s="66"/>
      <c r="N245" s="66"/>
      <c r="O245" s="12"/>
      <c r="P245" s="12"/>
      <c r="Q245" s="12"/>
      <c r="R245" s="66"/>
      <c r="S245" s="12"/>
      <c r="T245" s="66"/>
      <c r="U245" s="154"/>
      <c r="V245" s="154"/>
      <c r="W245" s="12"/>
      <c r="X245" s="154"/>
      <c r="Y245" s="154"/>
      <c r="Z245" s="154"/>
      <c r="AA245" s="12"/>
      <c r="AB245" s="66"/>
      <c r="AC245" s="154"/>
      <c r="AD245" s="12"/>
      <c r="AE245" s="12"/>
    </row>
    <row r="246" spans="8:31">
      <c r="H246" s="12"/>
      <c r="I246" s="12"/>
      <c r="J246" s="12"/>
      <c r="K246" s="12"/>
      <c r="L246" s="12"/>
      <c r="M246" s="66"/>
      <c r="N246" s="66"/>
      <c r="O246" s="12"/>
      <c r="P246" s="12"/>
      <c r="Q246" s="12"/>
      <c r="R246" s="66"/>
      <c r="S246" s="12"/>
      <c r="T246" s="66"/>
      <c r="U246" s="154"/>
      <c r="V246" s="154"/>
      <c r="W246" s="12"/>
      <c r="X246" s="154"/>
      <c r="Y246" s="154"/>
      <c r="Z246" s="154"/>
      <c r="AA246" s="12"/>
      <c r="AB246" s="66"/>
      <c r="AC246" s="154"/>
      <c r="AD246" s="12"/>
      <c r="AE246" s="12"/>
    </row>
    <row r="247" spans="8:31">
      <c r="H247" s="12"/>
      <c r="I247" s="12"/>
      <c r="J247" s="12"/>
      <c r="K247" s="12"/>
      <c r="L247" s="12"/>
      <c r="M247" s="66"/>
      <c r="N247" s="66"/>
      <c r="O247" s="12"/>
      <c r="P247" s="12"/>
      <c r="Q247" s="12"/>
      <c r="R247" s="66"/>
      <c r="S247" s="12"/>
      <c r="T247" s="66"/>
      <c r="U247" s="154"/>
      <c r="V247" s="154"/>
      <c r="W247" s="12"/>
      <c r="X247" s="154"/>
      <c r="Y247" s="154"/>
      <c r="Z247" s="154"/>
      <c r="AA247" s="12"/>
      <c r="AB247" s="66"/>
      <c r="AC247" s="154"/>
      <c r="AD247" s="12"/>
      <c r="AE247" s="12"/>
    </row>
    <row r="248" spans="8:31">
      <c r="H248" s="12"/>
      <c r="I248" s="12"/>
      <c r="J248" s="12"/>
      <c r="K248" s="12"/>
      <c r="L248" s="12"/>
      <c r="M248" s="66"/>
      <c r="N248" s="66"/>
      <c r="O248" s="12"/>
      <c r="P248" s="12"/>
      <c r="Q248" s="12"/>
      <c r="R248" s="66"/>
      <c r="S248" s="12"/>
      <c r="T248" s="66"/>
      <c r="U248" s="154"/>
      <c r="V248" s="154"/>
      <c r="W248" s="12"/>
      <c r="X248" s="154"/>
      <c r="Y248" s="154"/>
      <c r="Z248" s="154"/>
      <c r="AA248" s="12"/>
      <c r="AB248" s="66"/>
      <c r="AC248" s="154"/>
      <c r="AD248" s="12"/>
      <c r="AE248" s="12"/>
    </row>
    <row r="249" spans="8:31">
      <c r="H249" s="12"/>
      <c r="I249" s="12"/>
      <c r="J249" s="12"/>
      <c r="K249" s="12"/>
      <c r="L249" s="12"/>
      <c r="M249" s="66"/>
      <c r="N249" s="66"/>
      <c r="O249" s="12"/>
      <c r="P249" s="12"/>
      <c r="Q249" s="12"/>
      <c r="R249" s="66"/>
      <c r="S249" s="12"/>
      <c r="T249" s="66"/>
      <c r="U249" s="154"/>
      <c r="V249" s="154"/>
      <c r="W249" s="12"/>
      <c r="X249" s="154"/>
      <c r="Y249" s="154"/>
      <c r="Z249" s="154"/>
      <c r="AA249" s="12"/>
      <c r="AB249" s="66"/>
      <c r="AC249" s="154"/>
      <c r="AD249" s="12"/>
      <c r="AE249" s="12"/>
    </row>
    <row r="250" spans="8:31">
      <c r="H250" s="12"/>
      <c r="I250" s="12"/>
      <c r="J250" s="12"/>
      <c r="K250" s="12"/>
      <c r="L250" s="12"/>
      <c r="M250" s="66"/>
      <c r="N250" s="66"/>
      <c r="O250" s="12"/>
      <c r="P250" s="12"/>
      <c r="Q250" s="12"/>
      <c r="R250" s="66"/>
      <c r="S250" s="12"/>
      <c r="T250" s="66"/>
      <c r="U250" s="154"/>
      <c r="V250" s="154"/>
      <c r="W250" s="12"/>
      <c r="X250" s="154"/>
      <c r="Y250" s="154"/>
      <c r="Z250" s="154"/>
      <c r="AA250" s="12"/>
      <c r="AB250" s="66"/>
      <c r="AC250" s="154"/>
      <c r="AD250" s="12"/>
      <c r="AE250" s="12"/>
    </row>
    <row r="251" spans="8:31">
      <c r="H251" s="12"/>
      <c r="I251" s="12"/>
      <c r="J251" s="12"/>
      <c r="K251" s="12"/>
      <c r="L251" s="12"/>
      <c r="M251" s="66"/>
      <c r="N251" s="66"/>
      <c r="O251" s="12"/>
      <c r="P251" s="12"/>
      <c r="Q251" s="12"/>
      <c r="R251" s="66"/>
      <c r="S251" s="12"/>
      <c r="T251" s="66"/>
      <c r="U251" s="154"/>
      <c r="V251" s="154"/>
      <c r="W251" s="12"/>
      <c r="X251" s="154"/>
      <c r="Y251" s="154"/>
      <c r="Z251" s="154"/>
      <c r="AA251" s="12"/>
      <c r="AB251" s="66"/>
      <c r="AC251" s="154"/>
      <c r="AD251" s="12"/>
      <c r="AE251" s="12"/>
    </row>
    <row r="252" spans="8:31">
      <c r="H252" s="12"/>
      <c r="I252" s="12"/>
      <c r="J252" s="12"/>
      <c r="K252" s="12"/>
      <c r="L252" s="12"/>
      <c r="M252" s="66"/>
      <c r="N252" s="66"/>
      <c r="O252" s="12"/>
      <c r="P252" s="12"/>
      <c r="Q252" s="12"/>
      <c r="R252" s="66"/>
      <c r="S252" s="12"/>
      <c r="T252" s="66"/>
      <c r="U252" s="154"/>
      <c r="V252" s="154"/>
      <c r="W252" s="12"/>
      <c r="X252" s="154"/>
      <c r="Y252" s="154"/>
      <c r="Z252" s="154"/>
      <c r="AA252" s="12"/>
      <c r="AB252" s="66"/>
      <c r="AC252" s="154"/>
      <c r="AD252" s="12"/>
      <c r="AE252" s="12"/>
    </row>
    <row r="253" spans="8:31">
      <c r="H253" s="12"/>
      <c r="I253" s="12"/>
      <c r="J253" s="12"/>
      <c r="K253" s="12"/>
      <c r="L253" s="12"/>
      <c r="M253" s="66"/>
      <c r="N253" s="66"/>
      <c r="O253" s="12"/>
      <c r="P253" s="12"/>
      <c r="Q253" s="12"/>
      <c r="R253" s="66"/>
      <c r="S253" s="12"/>
      <c r="T253" s="66"/>
      <c r="U253" s="154"/>
      <c r="V253" s="154"/>
      <c r="W253" s="12"/>
      <c r="X253" s="154"/>
      <c r="Y253" s="154"/>
      <c r="Z253" s="154"/>
      <c r="AA253" s="12"/>
      <c r="AB253" s="66"/>
      <c r="AC253" s="154"/>
      <c r="AD253" s="12"/>
      <c r="AE253" s="12"/>
    </row>
    <row r="254" spans="8:31">
      <c r="H254" s="12"/>
      <c r="I254" s="12"/>
      <c r="J254" s="12"/>
      <c r="K254" s="12"/>
      <c r="L254" s="12"/>
      <c r="M254" s="66"/>
      <c r="N254" s="66"/>
      <c r="O254" s="12"/>
      <c r="P254" s="12"/>
      <c r="Q254" s="12"/>
      <c r="R254" s="66"/>
      <c r="S254" s="12"/>
      <c r="T254" s="66"/>
      <c r="U254" s="154"/>
      <c r="V254" s="154"/>
      <c r="W254" s="12"/>
      <c r="X254" s="154"/>
      <c r="Y254" s="154"/>
      <c r="Z254" s="154"/>
      <c r="AA254" s="12"/>
      <c r="AB254" s="66"/>
      <c r="AC254" s="154"/>
      <c r="AD254" s="12"/>
      <c r="AE254" s="12"/>
    </row>
    <row r="255" spans="8:31">
      <c r="H255" s="12"/>
      <c r="I255" s="12"/>
      <c r="J255" s="12"/>
      <c r="K255" s="12"/>
      <c r="L255" s="12"/>
      <c r="M255" s="66"/>
      <c r="N255" s="66"/>
      <c r="O255" s="12"/>
      <c r="P255" s="12"/>
      <c r="Q255" s="12"/>
      <c r="R255" s="66"/>
      <c r="S255" s="12"/>
      <c r="T255" s="66"/>
      <c r="U255" s="154"/>
      <c r="V255" s="154"/>
      <c r="W255" s="12"/>
      <c r="X255" s="154"/>
      <c r="Y255" s="154"/>
      <c r="Z255" s="154"/>
      <c r="AA255" s="12"/>
      <c r="AB255" s="66"/>
      <c r="AC255" s="154"/>
      <c r="AD255" s="12"/>
      <c r="AE255" s="12"/>
    </row>
    <row r="256" spans="8:31">
      <c r="H256" s="12"/>
      <c r="I256" s="12"/>
      <c r="J256" s="12"/>
      <c r="K256" s="12"/>
      <c r="L256" s="12"/>
      <c r="M256" s="66"/>
      <c r="N256" s="66"/>
      <c r="O256" s="12"/>
      <c r="P256" s="12"/>
      <c r="Q256" s="12"/>
      <c r="R256" s="66"/>
      <c r="S256" s="12"/>
      <c r="T256" s="66"/>
      <c r="U256" s="154"/>
      <c r="V256" s="154"/>
      <c r="W256" s="12"/>
      <c r="X256" s="154"/>
      <c r="Y256" s="154"/>
      <c r="Z256" s="154"/>
      <c r="AA256" s="12"/>
      <c r="AB256" s="66"/>
      <c r="AC256" s="154"/>
      <c r="AD256" s="12"/>
      <c r="AE256" s="12"/>
    </row>
    <row r="257" spans="8:31">
      <c r="H257" s="12"/>
      <c r="I257" s="12"/>
      <c r="J257" s="12"/>
      <c r="K257" s="12"/>
      <c r="L257" s="12"/>
      <c r="M257" s="66"/>
      <c r="N257" s="66"/>
      <c r="O257" s="12"/>
      <c r="P257" s="12"/>
      <c r="Q257" s="12"/>
      <c r="R257" s="66"/>
      <c r="S257" s="12"/>
      <c r="T257" s="66"/>
      <c r="U257" s="154"/>
      <c r="V257" s="154"/>
      <c r="W257" s="12"/>
      <c r="X257" s="154"/>
      <c r="Y257" s="154"/>
      <c r="Z257" s="154"/>
      <c r="AA257" s="12"/>
      <c r="AB257" s="66"/>
      <c r="AC257" s="154"/>
      <c r="AD257" s="12"/>
      <c r="AE257" s="12"/>
    </row>
    <row r="258" spans="8:31">
      <c r="H258" s="12"/>
      <c r="I258" s="12"/>
      <c r="J258" s="12"/>
      <c r="K258" s="12"/>
      <c r="L258" s="12"/>
      <c r="M258" s="66"/>
      <c r="N258" s="66"/>
      <c r="O258" s="12"/>
      <c r="P258" s="12"/>
      <c r="Q258" s="12"/>
      <c r="R258" s="66"/>
      <c r="S258" s="12"/>
      <c r="T258" s="66"/>
      <c r="U258" s="154"/>
      <c r="V258" s="154"/>
      <c r="W258" s="12"/>
      <c r="X258" s="154"/>
      <c r="Y258" s="154"/>
      <c r="Z258" s="154"/>
      <c r="AA258" s="12"/>
      <c r="AB258" s="66"/>
      <c r="AC258" s="154"/>
      <c r="AD258" s="12"/>
      <c r="AE258" s="12"/>
    </row>
    <row r="259" spans="8:31">
      <c r="H259" s="12"/>
      <c r="I259" s="12"/>
      <c r="J259" s="12"/>
      <c r="K259" s="12"/>
      <c r="L259" s="12"/>
      <c r="M259" s="66"/>
      <c r="N259" s="66"/>
      <c r="O259" s="12"/>
      <c r="P259" s="12"/>
      <c r="Q259" s="12"/>
      <c r="R259" s="66"/>
      <c r="S259" s="12"/>
      <c r="T259" s="66"/>
      <c r="U259" s="154"/>
      <c r="V259" s="154"/>
      <c r="W259" s="12"/>
      <c r="X259" s="154"/>
      <c r="Y259" s="154"/>
      <c r="Z259" s="154"/>
      <c r="AA259" s="12"/>
      <c r="AB259" s="66"/>
      <c r="AC259" s="154"/>
      <c r="AD259" s="12"/>
      <c r="AE259" s="12"/>
    </row>
    <row r="260" spans="8:31">
      <c r="H260" s="12"/>
      <c r="I260" s="12"/>
      <c r="J260" s="12"/>
      <c r="K260" s="12"/>
      <c r="L260" s="12"/>
      <c r="M260" s="66"/>
      <c r="N260" s="66"/>
      <c r="O260" s="12"/>
      <c r="P260" s="12"/>
      <c r="Q260" s="12"/>
      <c r="R260" s="66"/>
      <c r="S260" s="12"/>
      <c r="T260" s="66"/>
      <c r="U260" s="154"/>
      <c r="V260" s="154"/>
      <c r="W260" s="12"/>
      <c r="X260" s="154"/>
      <c r="Y260" s="154"/>
      <c r="Z260" s="154"/>
      <c r="AA260" s="12"/>
      <c r="AB260" s="66"/>
      <c r="AC260" s="154"/>
      <c r="AD260" s="12"/>
      <c r="AE260" s="12"/>
    </row>
    <row r="261" spans="8:31">
      <c r="H261" s="12"/>
      <c r="I261" s="12"/>
      <c r="J261" s="12"/>
      <c r="K261" s="12"/>
      <c r="L261" s="12"/>
      <c r="M261" s="66"/>
      <c r="N261" s="66"/>
      <c r="O261" s="12"/>
      <c r="P261" s="12"/>
      <c r="Q261" s="12"/>
      <c r="R261" s="66"/>
      <c r="S261" s="12"/>
      <c r="T261" s="66"/>
      <c r="U261" s="154"/>
      <c r="V261" s="154"/>
      <c r="W261" s="12"/>
      <c r="X261" s="154"/>
      <c r="Y261" s="154"/>
      <c r="Z261" s="154"/>
      <c r="AA261" s="12"/>
      <c r="AB261" s="66"/>
      <c r="AC261" s="154"/>
      <c r="AD261" s="12"/>
      <c r="AE261" s="12"/>
    </row>
    <row r="262" spans="8:31">
      <c r="H262" s="12"/>
      <c r="I262" s="12"/>
      <c r="J262" s="12"/>
      <c r="K262" s="12"/>
      <c r="L262" s="12"/>
      <c r="M262" s="66"/>
      <c r="N262" s="66"/>
      <c r="O262" s="12"/>
      <c r="P262" s="12"/>
      <c r="Q262" s="12"/>
      <c r="R262" s="66"/>
      <c r="S262" s="12"/>
      <c r="T262" s="66"/>
      <c r="U262" s="154"/>
      <c r="V262" s="154"/>
      <c r="W262" s="12"/>
      <c r="X262" s="154"/>
      <c r="Y262" s="154"/>
      <c r="Z262" s="154"/>
      <c r="AA262" s="12"/>
      <c r="AB262" s="66"/>
      <c r="AC262" s="154"/>
      <c r="AD262" s="12"/>
      <c r="AE262" s="12"/>
    </row>
    <row r="263" spans="8:31">
      <c r="H263" s="12"/>
      <c r="I263" s="12"/>
      <c r="J263" s="12"/>
      <c r="K263" s="12"/>
      <c r="L263" s="12"/>
      <c r="M263" s="66"/>
      <c r="N263" s="66"/>
      <c r="O263" s="12"/>
      <c r="P263" s="12"/>
      <c r="Q263" s="12"/>
      <c r="R263" s="66"/>
      <c r="S263" s="12"/>
      <c r="T263" s="66"/>
      <c r="U263" s="154"/>
      <c r="V263" s="154"/>
      <c r="W263" s="12"/>
      <c r="X263" s="154"/>
      <c r="Y263" s="154"/>
      <c r="Z263" s="154"/>
      <c r="AA263" s="12"/>
      <c r="AB263" s="66"/>
      <c r="AC263" s="154"/>
      <c r="AD263" s="12"/>
      <c r="AE263" s="12"/>
    </row>
    <row r="264" spans="8:31">
      <c r="H264" s="12"/>
      <c r="I264" s="12"/>
      <c r="J264" s="12"/>
      <c r="K264" s="12"/>
      <c r="L264" s="12"/>
      <c r="M264" s="66"/>
      <c r="N264" s="66"/>
      <c r="O264" s="12"/>
      <c r="P264" s="12"/>
      <c r="Q264" s="12"/>
      <c r="R264" s="66"/>
      <c r="S264" s="12"/>
      <c r="T264" s="66"/>
      <c r="U264" s="154"/>
      <c r="V264" s="154"/>
      <c r="W264" s="12"/>
      <c r="X264" s="154"/>
      <c r="Y264" s="154"/>
      <c r="Z264" s="154"/>
      <c r="AA264" s="12"/>
      <c r="AB264" s="66"/>
      <c r="AC264" s="154"/>
      <c r="AD264" s="12"/>
      <c r="AE264" s="12"/>
    </row>
    <row r="265" spans="8:31">
      <c r="H265" s="12"/>
      <c r="I265" s="12"/>
      <c r="J265" s="12"/>
      <c r="K265" s="12"/>
      <c r="L265" s="12"/>
      <c r="M265" s="66"/>
      <c r="N265" s="66"/>
      <c r="O265" s="12"/>
      <c r="P265" s="12"/>
      <c r="Q265" s="12"/>
      <c r="R265" s="66"/>
      <c r="S265" s="12"/>
      <c r="T265" s="66"/>
      <c r="U265" s="154"/>
      <c r="V265" s="154"/>
      <c r="W265" s="12"/>
      <c r="X265" s="154"/>
      <c r="Y265" s="154"/>
      <c r="Z265" s="154"/>
      <c r="AA265" s="12"/>
      <c r="AB265" s="66"/>
      <c r="AC265" s="154"/>
      <c r="AD265" s="12"/>
      <c r="AE265" s="12"/>
    </row>
    <row r="266" spans="8:31">
      <c r="H266" s="12"/>
      <c r="I266" s="12"/>
      <c r="J266" s="12"/>
      <c r="K266" s="12"/>
      <c r="L266" s="12"/>
      <c r="M266" s="66"/>
      <c r="N266" s="66"/>
      <c r="O266" s="12"/>
      <c r="P266" s="12"/>
      <c r="Q266" s="12"/>
      <c r="R266" s="66"/>
      <c r="S266" s="12"/>
      <c r="T266" s="66"/>
      <c r="U266" s="154"/>
      <c r="V266" s="154"/>
      <c r="W266" s="12"/>
      <c r="X266" s="154"/>
      <c r="Y266" s="154"/>
      <c r="Z266" s="154"/>
      <c r="AA266" s="12"/>
      <c r="AB266" s="66"/>
      <c r="AC266" s="154"/>
      <c r="AD266" s="12"/>
      <c r="AE266" s="12"/>
    </row>
    <row r="267" spans="8:31">
      <c r="H267" s="12"/>
      <c r="I267" s="12"/>
      <c r="J267" s="12"/>
      <c r="K267" s="12"/>
      <c r="L267" s="12"/>
      <c r="M267" s="66"/>
      <c r="N267" s="66"/>
      <c r="O267" s="12"/>
      <c r="P267" s="12"/>
      <c r="Q267" s="12"/>
      <c r="R267" s="66"/>
      <c r="S267" s="12"/>
      <c r="T267" s="66"/>
      <c r="U267" s="154"/>
      <c r="V267" s="154"/>
      <c r="W267" s="12"/>
      <c r="X267" s="154"/>
      <c r="Y267" s="154"/>
      <c r="Z267" s="154"/>
      <c r="AA267" s="12"/>
      <c r="AB267" s="66"/>
      <c r="AC267" s="154"/>
      <c r="AD267" s="12"/>
      <c r="AE267" s="12"/>
    </row>
    <row r="268" spans="8:31">
      <c r="H268" s="12"/>
      <c r="I268" s="12"/>
      <c r="J268" s="12"/>
      <c r="K268" s="12"/>
      <c r="L268" s="12"/>
      <c r="M268" s="66"/>
      <c r="N268" s="66"/>
      <c r="O268" s="12"/>
      <c r="P268" s="12"/>
      <c r="Q268" s="12"/>
      <c r="R268" s="66"/>
      <c r="S268" s="12"/>
      <c r="T268" s="66"/>
      <c r="U268" s="154"/>
      <c r="V268" s="154"/>
      <c r="W268" s="12"/>
      <c r="X268" s="154"/>
      <c r="Y268" s="154"/>
      <c r="Z268" s="154"/>
      <c r="AA268" s="12"/>
      <c r="AB268" s="66"/>
      <c r="AC268" s="154"/>
      <c r="AD268" s="12"/>
      <c r="AE268" s="12"/>
    </row>
    <row r="269" spans="8:31">
      <c r="H269" s="12"/>
      <c r="I269" s="12"/>
      <c r="J269" s="12"/>
      <c r="K269" s="12"/>
      <c r="L269" s="12"/>
      <c r="M269" s="66"/>
      <c r="N269" s="66"/>
      <c r="O269" s="12"/>
      <c r="P269" s="12"/>
      <c r="Q269" s="12"/>
      <c r="R269" s="66"/>
      <c r="S269" s="12"/>
      <c r="T269" s="66"/>
      <c r="U269" s="154"/>
      <c r="V269" s="154"/>
      <c r="W269" s="12"/>
      <c r="X269" s="154"/>
      <c r="Y269" s="154"/>
      <c r="Z269" s="154"/>
      <c r="AA269" s="12"/>
      <c r="AB269" s="66"/>
      <c r="AC269" s="154"/>
      <c r="AD269" s="12"/>
      <c r="AE269" s="12"/>
    </row>
    <row r="270" spans="8:31">
      <c r="H270" s="12"/>
      <c r="I270" s="12"/>
      <c r="J270" s="12"/>
      <c r="K270" s="12"/>
      <c r="L270" s="12"/>
      <c r="M270" s="66"/>
      <c r="N270" s="66"/>
      <c r="O270" s="12"/>
      <c r="P270" s="12"/>
      <c r="Q270" s="12"/>
      <c r="R270" s="66"/>
      <c r="S270" s="12"/>
      <c r="T270" s="66"/>
      <c r="U270" s="154"/>
      <c r="V270" s="154"/>
      <c r="W270" s="12"/>
      <c r="X270" s="154"/>
      <c r="Y270" s="154"/>
      <c r="Z270" s="154"/>
      <c r="AA270" s="12"/>
      <c r="AB270" s="66"/>
      <c r="AC270" s="154"/>
      <c r="AD270" s="12"/>
      <c r="AE270" s="12"/>
    </row>
    <row r="271" spans="8:31">
      <c r="H271" s="12"/>
      <c r="I271" s="12"/>
      <c r="J271" s="12"/>
      <c r="K271" s="12"/>
      <c r="L271" s="12"/>
      <c r="M271" s="66"/>
      <c r="N271" s="66"/>
      <c r="O271" s="12"/>
      <c r="P271" s="12"/>
      <c r="Q271" s="12"/>
      <c r="R271" s="66"/>
      <c r="S271" s="12"/>
      <c r="T271" s="66"/>
      <c r="U271" s="154"/>
      <c r="V271" s="154"/>
      <c r="W271" s="12"/>
      <c r="X271" s="154"/>
      <c r="Y271" s="154"/>
      <c r="Z271" s="154"/>
      <c r="AA271" s="12"/>
      <c r="AB271" s="66"/>
      <c r="AC271" s="154"/>
      <c r="AD271" s="12"/>
      <c r="AE271" s="12"/>
    </row>
    <row r="272" spans="8:31">
      <c r="H272" s="12"/>
      <c r="I272" s="12"/>
      <c r="J272" s="12"/>
      <c r="K272" s="12"/>
      <c r="L272" s="12"/>
      <c r="M272" s="66"/>
      <c r="N272" s="66"/>
      <c r="O272" s="12"/>
      <c r="P272" s="12"/>
      <c r="Q272" s="12"/>
      <c r="R272" s="66"/>
      <c r="S272" s="12"/>
      <c r="T272" s="66"/>
      <c r="U272" s="154"/>
      <c r="V272" s="154"/>
      <c r="W272" s="12"/>
      <c r="X272" s="154"/>
      <c r="Y272" s="154"/>
      <c r="Z272" s="154"/>
      <c r="AA272" s="12"/>
      <c r="AB272" s="66"/>
      <c r="AC272" s="154"/>
      <c r="AD272" s="12"/>
      <c r="AE272" s="12"/>
    </row>
    <row r="273" spans="8:31">
      <c r="H273" s="12"/>
      <c r="I273" s="12"/>
      <c r="J273" s="12"/>
      <c r="K273" s="12"/>
      <c r="L273" s="12"/>
      <c r="M273" s="66"/>
      <c r="N273" s="66"/>
      <c r="O273" s="12"/>
      <c r="P273" s="12"/>
      <c r="Q273" s="12"/>
      <c r="R273" s="66"/>
      <c r="S273" s="12"/>
      <c r="T273" s="66"/>
      <c r="U273" s="154"/>
      <c r="V273" s="154"/>
      <c r="W273" s="12"/>
      <c r="X273" s="154"/>
      <c r="Y273" s="154"/>
      <c r="Z273" s="154"/>
      <c r="AA273" s="12"/>
      <c r="AB273" s="66"/>
      <c r="AC273" s="154"/>
      <c r="AD273" s="12"/>
      <c r="AE273" s="12"/>
    </row>
    <row r="274" spans="8:31">
      <c r="H274" s="12"/>
      <c r="I274" s="12"/>
      <c r="J274" s="12"/>
      <c r="K274" s="12"/>
      <c r="L274" s="12"/>
      <c r="M274" s="66"/>
      <c r="N274" s="66"/>
      <c r="O274" s="12"/>
      <c r="P274" s="12"/>
      <c r="Q274" s="12"/>
      <c r="R274" s="66"/>
      <c r="S274" s="12"/>
      <c r="T274" s="66"/>
      <c r="U274" s="154"/>
      <c r="V274" s="154"/>
      <c r="W274" s="12"/>
      <c r="X274" s="154"/>
      <c r="Y274" s="154"/>
      <c r="Z274" s="154"/>
      <c r="AA274" s="12"/>
      <c r="AB274" s="66"/>
      <c r="AC274" s="154"/>
      <c r="AD274" s="12"/>
      <c r="AE274" s="12"/>
    </row>
    <row r="275" spans="8:31">
      <c r="H275" s="12"/>
      <c r="I275" s="12"/>
      <c r="J275" s="12"/>
      <c r="K275" s="12"/>
      <c r="L275" s="12"/>
      <c r="M275" s="66"/>
      <c r="N275" s="66"/>
      <c r="O275" s="12"/>
      <c r="P275" s="12"/>
      <c r="Q275" s="12"/>
      <c r="R275" s="66"/>
      <c r="S275" s="12"/>
      <c r="T275" s="66"/>
      <c r="U275" s="154"/>
      <c r="V275" s="154"/>
      <c r="W275" s="12"/>
      <c r="X275" s="154"/>
      <c r="Y275" s="154"/>
      <c r="Z275" s="154"/>
      <c r="AA275" s="12"/>
      <c r="AB275" s="66"/>
      <c r="AC275" s="154"/>
      <c r="AD275" s="12"/>
      <c r="AE275" s="12"/>
    </row>
    <row r="276" spans="8:31">
      <c r="H276" s="12"/>
      <c r="I276" s="12"/>
      <c r="J276" s="12"/>
      <c r="K276" s="12"/>
      <c r="L276" s="12"/>
      <c r="M276" s="66"/>
      <c r="N276" s="66"/>
      <c r="O276" s="12"/>
      <c r="P276" s="12"/>
      <c r="Q276" s="12"/>
      <c r="R276" s="66"/>
      <c r="S276" s="12"/>
      <c r="T276" s="66"/>
      <c r="U276" s="154"/>
      <c r="V276" s="154"/>
      <c r="W276" s="12"/>
      <c r="X276" s="154"/>
      <c r="Y276" s="154"/>
      <c r="Z276" s="154"/>
      <c r="AA276" s="12"/>
      <c r="AB276" s="66"/>
      <c r="AC276" s="154"/>
      <c r="AD276" s="12"/>
      <c r="AE276" s="12"/>
    </row>
    <row r="277" spans="8:31">
      <c r="H277" s="12"/>
      <c r="I277" s="12"/>
      <c r="J277" s="12"/>
      <c r="K277" s="12"/>
      <c r="L277" s="12"/>
      <c r="M277" s="66"/>
      <c r="N277" s="66"/>
      <c r="O277" s="12"/>
      <c r="P277" s="12"/>
      <c r="Q277" s="12"/>
      <c r="R277" s="66"/>
      <c r="S277" s="12"/>
      <c r="T277" s="66"/>
      <c r="U277" s="154"/>
      <c r="V277" s="154"/>
      <c r="W277" s="12"/>
      <c r="X277" s="154"/>
      <c r="Y277" s="154"/>
      <c r="Z277" s="154"/>
      <c r="AA277" s="12"/>
      <c r="AB277" s="66"/>
      <c r="AC277" s="154"/>
      <c r="AD277" s="12"/>
      <c r="AE277" s="12"/>
    </row>
    <row r="278" spans="8:31">
      <c r="H278" s="12"/>
      <c r="I278" s="12"/>
      <c r="J278" s="12"/>
      <c r="K278" s="12"/>
      <c r="L278" s="12"/>
      <c r="M278" s="66"/>
      <c r="N278" s="66"/>
      <c r="O278" s="12"/>
      <c r="P278" s="12"/>
      <c r="Q278" s="12"/>
      <c r="R278" s="66"/>
      <c r="S278" s="12"/>
      <c r="T278" s="66"/>
      <c r="U278" s="154"/>
      <c r="V278" s="154"/>
      <c r="W278" s="12"/>
      <c r="X278" s="154"/>
      <c r="Y278" s="154"/>
      <c r="Z278" s="154"/>
      <c r="AA278" s="12"/>
      <c r="AB278" s="66"/>
      <c r="AC278" s="154"/>
      <c r="AD278" s="12"/>
      <c r="AE278" s="12"/>
    </row>
    <row r="279" spans="8:31">
      <c r="H279" s="12"/>
      <c r="I279" s="12"/>
      <c r="J279" s="12"/>
      <c r="K279" s="12"/>
      <c r="L279" s="12"/>
      <c r="M279" s="66"/>
      <c r="N279" s="66"/>
      <c r="O279" s="12"/>
      <c r="P279" s="12"/>
      <c r="Q279" s="12"/>
      <c r="R279" s="66"/>
      <c r="S279" s="12"/>
      <c r="T279" s="66"/>
      <c r="U279" s="154"/>
      <c r="V279" s="154"/>
      <c r="W279" s="12"/>
      <c r="X279" s="154"/>
      <c r="Y279" s="154"/>
      <c r="Z279" s="154"/>
      <c r="AA279" s="12"/>
      <c r="AB279" s="66"/>
      <c r="AC279" s="154"/>
      <c r="AD279" s="12"/>
      <c r="AE279" s="12"/>
    </row>
    <row r="280" spans="8:31">
      <c r="H280" s="12"/>
      <c r="I280" s="12"/>
      <c r="J280" s="12"/>
      <c r="K280" s="12"/>
      <c r="L280" s="12"/>
      <c r="M280" s="66"/>
      <c r="N280" s="66"/>
      <c r="O280" s="12"/>
      <c r="P280" s="12"/>
      <c r="Q280" s="12"/>
      <c r="R280" s="66"/>
      <c r="S280" s="12"/>
      <c r="T280" s="66"/>
      <c r="U280" s="154"/>
      <c r="V280" s="154"/>
      <c r="W280" s="12"/>
      <c r="X280" s="154"/>
      <c r="Y280" s="154"/>
      <c r="Z280" s="154"/>
      <c r="AA280" s="12"/>
      <c r="AB280" s="66"/>
      <c r="AC280" s="154"/>
      <c r="AD280" s="12"/>
      <c r="AE280" s="12"/>
    </row>
    <row r="281" spans="8:31">
      <c r="H281" s="12"/>
      <c r="I281" s="12"/>
      <c r="J281" s="12"/>
      <c r="K281" s="12"/>
      <c r="L281" s="12"/>
      <c r="M281" s="66"/>
      <c r="N281" s="66"/>
      <c r="O281" s="12"/>
      <c r="P281" s="12"/>
      <c r="Q281" s="12"/>
      <c r="R281" s="66"/>
      <c r="S281" s="12"/>
      <c r="T281" s="66"/>
      <c r="U281" s="154"/>
      <c r="V281" s="154"/>
      <c r="W281" s="12"/>
      <c r="X281" s="154"/>
      <c r="Y281" s="154"/>
      <c r="Z281" s="154"/>
      <c r="AA281" s="12"/>
      <c r="AB281" s="66"/>
      <c r="AC281" s="154"/>
      <c r="AD281" s="12"/>
      <c r="AE281" s="12"/>
    </row>
    <row r="282" spans="8:31">
      <c r="H282" s="12"/>
      <c r="I282" s="12"/>
      <c r="J282" s="12"/>
      <c r="K282" s="12"/>
      <c r="L282" s="12"/>
      <c r="M282" s="66"/>
      <c r="N282" s="66"/>
      <c r="O282" s="12"/>
      <c r="P282" s="12"/>
      <c r="Q282" s="12"/>
      <c r="R282" s="66"/>
      <c r="S282" s="12"/>
      <c r="T282" s="66"/>
      <c r="U282" s="154"/>
      <c r="V282" s="154"/>
      <c r="W282" s="12"/>
      <c r="X282" s="154"/>
      <c r="Y282" s="154"/>
      <c r="Z282" s="154"/>
      <c r="AA282" s="12"/>
      <c r="AB282" s="66"/>
      <c r="AC282" s="154"/>
      <c r="AD282" s="12"/>
      <c r="AE282" s="12"/>
    </row>
    <row r="283" spans="8:31">
      <c r="H283" s="12"/>
      <c r="I283" s="12"/>
      <c r="J283" s="12"/>
      <c r="K283" s="12"/>
      <c r="L283" s="12"/>
      <c r="M283" s="66"/>
      <c r="N283" s="66"/>
      <c r="O283" s="12"/>
      <c r="P283" s="12"/>
      <c r="Q283" s="12"/>
      <c r="R283" s="66"/>
      <c r="S283" s="12"/>
      <c r="T283" s="66"/>
      <c r="U283" s="154"/>
      <c r="V283" s="154"/>
      <c r="W283" s="12"/>
      <c r="X283" s="154"/>
      <c r="Y283" s="154"/>
      <c r="Z283" s="154"/>
      <c r="AA283" s="12"/>
      <c r="AB283" s="66"/>
      <c r="AC283" s="154"/>
      <c r="AD283" s="12"/>
      <c r="AE283" s="12"/>
    </row>
    <row r="284" spans="8:31">
      <c r="H284" s="12"/>
      <c r="I284" s="12"/>
      <c r="J284" s="12"/>
      <c r="K284" s="12"/>
      <c r="L284" s="12"/>
      <c r="M284" s="66"/>
      <c r="N284" s="66"/>
      <c r="O284" s="12"/>
      <c r="P284" s="12"/>
      <c r="Q284" s="12"/>
      <c r="R284" s="66"/>
      <c r="S284" s="12"/>
      <c r="T284" s="66"/>
      <c r="U284" s="154"/>
      <c r="V284" s="154"/>
      <c r="W284" s="12"/>
      <c r="X284" s="154"/>
      <c r="Y284" s="154"/>
      <c r="Z284" s="154"/>
      <c r="AA284" s="12"/>
      <c r="AB284" s="66"/>
      <c r="AC284" s="154"/>
      <c r="AD284" s="12"/>
      <c r="AE284" s="12"/>
    </row>
    <row r="285" spans="8:31">
      <c r="H285" s="12"/>
      <c r="I285" s="12"/>
      <c r="J285" s="12"/>
      <c r="K285" s="12"/>
      <c r="L285" s="12"/>
      <c r="M285" s="66"/>
      <c r="N285" s="66"/>
      <c r="O285" s="12"/>
      <c r="P285" s="12"/>
      <c r="Q285" s="12"/>
      <c r="R285" s="66"/>
      <c r="S285" s="12"/>
      <c r="T285" s="66"/>
      <c r="U285" s="154"/>
      <c r="V285" s="154"/>
      <c r="W285" s="12"/>
      <c r="X285" s="154"/>
      <c r="Y285" s="154"/>
      <c r="Z285" s="154"/>
      <c r="AA285" s="12"/>
      <c r="AB285" s="66"/>
      <c r="AC285" s="154"/>
      <c r="AD285" s="12"/>
      <c r="AE285" s="12"/>
    </row>
    <row r="286" spans="8:31">
      <c r="H286" s="12"/>
      <c r="I286" s="12"/>
      <c r="J286" s="12"/>
      <c r="K286" s="12"/>
      <c r="L286" s="12"/>
      <c r="M286" s="66"/>
      <c r="N286" s="66"/>
      <c r="O286" s="12"/>
      <c r="P286" s="12"/>
      <c r="Q286" s="12"/>
      <c r="R286" s="66"/>
      <c r="S286" s="12"/>
      <c r="T286" s="66"/>
      <c r="U286" s="154"/>
      <c r="V286" s="154"/>
      <c r="W286" s="12"/>
      <c r="X286" s="154"/>
      <c r="Y286" s="154"/>
      <c r="Z286" s="154"/>
      <c r="AA286" s="12"/>
      <c r="AB286" s="66"/>
      <c r="AC286" s="154"/>
      <c r="AD286" s="12"/>
      <c r="AE286" s="12"/>
    </row>
    <row r="287" spans="8:31">
      <c r="H287" s="12"/>
      <c r="I287" s="12"/>
      <c r="J287" s="12"/>
      <c r="K287" s="12"/>
      <c r="L287" s="12"/>
      <c r="M287" s="66"/>
      <c r="N287" s="66"/>
      <c r="O287" s="12"/>
      <c r="P287" s="12"/>
      <c r="Q287" s="12"/>
      <c r="R287" s="66"/>
      <c r="S287" s="12"/>
      <c r="T287" s="66"/>
      <c r="U287" s="154"/>
      <c r="V287" s="154"/>
      <c r="W287" s="12"/>
      <c r="X287" s="154"/>
      <c r="Y287" s="154"/>
      <c r="Z287" s="154"/>
      <c r="AA287" s="12"/>
      <c r="AB287" s="66"/>
      <c r="AC287" s="154"/>
      <c r="AD287" s="12"/>
      <c r="AE287" s="12"/>
    </row>
    <row r="288" spans="8:31">
      <c r="H288" s="12"/>
      <c r="I288" s="12"/>
      <c r="J288" s="12"/>
      <c r="K288" s="12"/>
      <c r="L288" s="12"/>
      <c r="M288" s="66"/>
      <c r="N288" s="66"/>
      <c r="O288" s="12"/>
      <c r="P288" s="12"/>
      <c r="Q288" s="12"/>
      <c r="R288" s="66"/>
      <c r="S288" s="12"/>
      <c r="T288" s="66"/>
      <c r="U288" s="154"/>
      <c r="V288" s="154"/>
      <c r="W288" s="12"/>
      <c r="X288" s="154"/>
      <c r="Y288" s="154"/>
      <c r="Z288" s="154"/>
      <c r="AA288" s="12"/>
      <c r="AB288" s="66"/>
      <c r="AC288" s="154"/>
      <c r="AD288" s="12"/>
      <c r="AE288" s="12"/>
    </row>
    <row r="289" spans="8:31">
      <c r="H289" s="12"/>
      <c r="I289" s="12"/>
      <c r="J289" s="12"/>
      <c r="K289" s="12"/>
      <c r="L289" s="12"/>
      <c r="M289" s="66"/>
      <c r="N289" s="66"/>
      <c r="O289" s="12"/>
      <c r="P289" s="12"/>
      <c r="Q289" s="12"/>
      <c r="R289" s="66"/>
      <c r="S289" s="12"/>
      <c r="T289" s="66"/>
      <c r="U289" s="154"/>
      <c r="V289" s="154"/>
      <c r="W289" s="12"/>
      <c r="X289" s="154"/>
      <c r="Y289" s="154"/>
      <c r="Z289" s="154"/>
      <c r="AA289" s="12"/>
      <c r="AB289" s="66"/>
      <c r="AC289" s="154"/>
      <c r="AD289" s="12"/>
      <c r="AE289" s="12"/>
    </row>
    <row r="290" spans="8:31">
      <c r="H290" s="12"/>
      <c r="I290" s="12"/>
      <c r="J290" s="12"/>
      <c r="K290" s="12"/>
      <c r="L290" s="12"/>
      <c r="M290" s="66"/>
      <c r="N290" s="66"/>
      <c r="O290" s="12"/>
      <c r="P290" s="12"/>
      <c r="Q290" s="12"/>
      <c r="R290" s="66"/>
      <c r="S290" s="12"/>
      <c r="T290" s="66"/>
      <c r="U290" s="154"/>
      <c r="V290" s="154"/>
      <c r="W290" s="12"/>
      <c r="X290" s="154"/>
      <c r="Y290" s="154"/>
      <c r="Z290" s="154"/>
      <c r="AA290" s="12"/>
      <c r="AB290" s="66"/>
      <c r="AC290" s="154"/>
      <c r="AD290" s="12"/>
      <c r="AE290" s="12"/>
    </row>
    <row r="291" spans="8:31">
      <c r="H291" s="12"/>
      <c r="I291" s="12"/>
      <c r="J291" s="12"/>
      <c r="K291" s="12"/>
      <c r="L291" s="12"/>
      <c r="M291" s="66"/>
      <c r="N291" s="66"/>
      <c r="O291" s="12"/>
      <c r="P291" s="12"/>
      <c r="Q291" s="12"/>
      <c r="R291" s="66"/>
      <c r="S291" s="12"/>
      <c r="T291" s="66"/>
      <c r="U291" s="154"/>
      <c r="V291" s="154"/>
      <c r="W291" s="12"/>
      <c r="X291" s="154"/>
      <c r="Y291" s="154"/>
      <c r="Z291" s="154"/>
      <c r="AA291" s="12"/>
      <c r="AB291" s="66"/>
      <c r="AC291" s="154"/>
      <c r="AD291" s="12"/>
      <c r="AE291" s="12"/>
    </row>
    <row r="292" spans="8:31">
      <c r="H292" s="12"/>
      <c r="I292" s="12"/>
      <c r="J292" s="12"/>
      <c r="K292" s="12"/>
      <c r="L292" s="12"/>
      <c r="M292" s="66"/>
      <c r="N292" s="66"/>
      <c r="O292" s="12"/>
      <c r="P292" s="12"/>
      <c r="Q292" s="12"/>
      <c r="R292" s="66"/>
      <c r="S292" s="12"/>
      <c r="T292" s="66"/>
      <c r="U292" s="154"/>
      <c r="V292" s="154"/>
      <c r="W292" s="12"/>
      <c r="X292" s="154"/>
      <c r="Y292" s="154"/>
      <c r="Z292" s="154"/>
      <c r="AA292" s="12"/>
      <c r="AB292" s="66"/>
      <c r="AC292" s="154"/>
      <c r="AD292" s="12"/>
      <c r="AE292" s="12"/>
    </row>
    <row r="293" spans="8:31">
      <c r="H293" s="12"/>
      <c r="I293" s="12"/>
      <c r="J293" s="12"/>
      <c r="K293" s="12"/>
      <c r="L293" s="12"/>
      <c r="M293" s="66"/>
      <c r="N293" s="66"/>
      <c r="O293" s="12"/>
      <c r="P293" s="12"/>
      <c r="Q293" s="12"/>
      <c r="R293" s="66"/>
      <c r="S293" s="12"/>
      <c r="T293" s="66"/>
      <c r="U293" s="154"/>
      <c r="V293" s="154"/>
      <c r="W293" s="12"/>
      <c r="X293" s="154"/>
      <c r="Y293" s="154"/>
      <c r="Z293" s="154"/>
      <c r="AA293" s="12"/>
      <c r="AB293" s="66"/>
      <c r="AC293" s="154"/>
      <c r="AD293" s="12"/>
      <c r="AE293" s="12"/>
    </row>
    <row r="294" spans="8:31">
      <c r="H294" s="12"/>
      <c r="I294" s="12"/>
      <c r="J294" s="12"/>
      <c r="K294" s="12"/>
      <c r="L294" s="12"/>
      <c r="M294" s="66"/>
      <c r="N294" s="66"/>
      <c r="O294" s="12"/>
      <c r="P294" s="12"/>
      <c r="Q294" s="12"/>
      <c r="R294" s="66"/>
      <c r="S294" s="12"/>
      <c r="T294" s="66"/>
      <c r="U294" s="154"/>
      <c r="V294" s="154"/>
      <c r="W294" s="12"/>
      <c r="X294" s="154"/>
      <c r="Y294" s="154"/>
      <c r="Z294" s="154"/>
      <c r="AA294" s="12"/>
      <c r="AB294" s="66"/>
      <c r="AC294" s="154"/>
      <c r="AD294" s="12"/>
      <c r="AE294" s="12"/>
    </row>
    <row r="295" spans="8:31">
      <c r="H295" s="12"/>
      <c r="I295" s="12"/>
      <c r="J295" s="12"/>
      <c r="K295" s="12"/>
      <c r="L295" s="12"/>
      <c r="M295" s="66"/>
      <c r="N295" s="66"/>
      <c r="O295" s="12"/>
      <c r="P295" s="12"/>
      <c r="Q295" s="12"/>
      <c r="R295" s="66"/>
      <c r="S295" s="12"/>
      <c r="T295" s="66"/>
      <c r="U295" s="154"/>
      <c r="V295" s="154"/>
      <c r="W295" s="12"/>
      <c r="X295" s="154"/>
      <c r="Y295" s="154"/>
      <c r="Z295" s="154"/>
      <c r="AA295" s="12"/>
      <c r="AB295" s="66"/>
      <c r="AC295" s="154"/>
      <c r="AD295" s="12"/>
      <c r="AE295" s="12"/>
    </row>
    <row r="296" spans="8:31">
      <c r="H296" s="12"/>
      <c r="I296" s="12"/>
      <c r="J296" s="12"/>
      <c r="K296" s="12"/>
      <c r="L296" s="12"/>
      <c r="M296" s="66"/>
      <c r="N296" s="66"/>
      <c r="O296" s="12"/>
      <c r="P296" s="12"/>
      <c r="Q296" s="12"/>
      <c r="R296" s="66"/>
      <c r="S296" s="12"/>
      <c r="T296" s="66"/>
      <c r="U296" s="154"/>
      <c r="V296" s="154"/>
      <c r="W296" s="12"/>
      <c r="X296" s="154"/>
      <c r="Y296" s="154"/>
      <c r="Z296" s="154"/>
      <c r="AA296" s="12"/>
      <c r="AB296" s="66"/>
      <c r="AC296" s="154"/>
      <c r="AD296" s="12"/>
      <c r="AE296" s="12"/>
    </row>
    <row r="297" spans="8:31">
      <c r="H297" s="12"/>
      <c r="I297" s="12"/>
      <c r="J297" s="12"/>
      <c r="K297" s="12"/>
      <c r="L297" s="12"/>
      <c r="M297" s="66"/>
      <c r="N297" s="66"/>
      <c r="O297" s="12"/>
      <c r="P297" s="12"/>
      <c r="Q297" s="12"/>
      <c r="R297" s="66"/>
      <c r="S297" s="12"/>
      <c r="T297" s="66"/>
      <c r="U297" s="154"/>
      <c r="V297" s="154"/>
      <c r="W297" s="12"/>
      <c r="X297" s="154"/>
      <c r="Y297" s="154"/>
      <c r="Z297" s="154"/>
      <c r="AA297" s="12"/>
      <c r="AB297" s="66"/>
      <c r="AC297" s="154"/>
      <c r="AD297" s="12"/>
      <c r="AE297" s="12"/>
    </row>
    <row r="298" spans="8:31">
      <c r="H298" s="12"/>
      <c r="I298" s="12"/>
      <c r="J298" s="12"/>
      <c r="K298" s="12"/>
      <c r="L298" s="12"/>
      <c r="M298" s="66"/>
      <c r="N298" s="66"/>
      <c r="O298" s="12"/>
      <c r="P298" s="12"/>
      <c r="Q298" s="12"/>
      <c r="R298" s="66"/>
      <c r="S298" s="12"/>
      <c r="T298" s="66"/>
      <c r="U298" s="154"/>
      <c r="V298" s="154"/>
      <c r="W298" s="12"/>
      <c r="X298" s="154"/>
      <c r="Y298" s="154"/>
      <c r="Z298" s="154"/>
      <c r="AA298" s="12"/>
      <c r="AB298" s="66"/>
      <c r="AC298" s="154"/>
      <c r="AD298" s="12"/>
      <c r="AE298" s="12"/>
    </row>
    <row r="299" spans="8:31">
      <c r="H299" s="12"/>
      <c r="I299" s="12"/>
      <c r="J299" s="12"/>
      <c r="K299" s="12"/>
      <c r="L299" s="12"/>
      <c r="M299" s="66"/>
      <c r="N299" s="66"/>
      <c r="O299" s="12"/>
      <c r="P299" s="12"/>
      <c r="Q299" s="12"/>
      <c r="R299" s="66"/>
      <c r="S299" s="12"/>
      <c r="T299" s="66"/>
      <c r="U299" s="154"/>
      <c r="V299" s="154"/>
      <c r="W299" s="12"/>
      <c r="X299" s="154"/>
      <c r="Y299" s="154"/>
      <c r="Z299" s="154"/>
      <c r="AA299" s="12"/>
      <c r="AB299" s="66"/>
      <c r="AC299" s="154"/>
      <c r="AD299" s="12"/>
      <c r="AE299" s="12"/>
    </row>
    <row r="300" spans="8:31">
      <c r="H300" s="12"/>
      <c r="I300" s="12"/>
      <c r="J300" s="12"/>
      <c r="K300" s="12"/>
      <c r="L300" s="12"/>
      <c r="M300" s="66"/>
      <c r="N300" s="66"/>
      <c r="O300" s="12"/>
      <c r="P300" s="12"/>
      <c r="Q300" s="12"/>
      <c r="R300" s="66"/>
      <c r="S300" s="12"/>
      <c r="T300" s="66"/>
      <c r="U300" s="154"/>
      <c r="V300" s="154"/>
      <c r="W300" s="12"/>
      <c r="X300" s="154"/>
      <c r="Y300" s="154"/>
      <c r="Z300" s="154"/>
      <c r="AA300" s="12"/>
      <c r="AB300" s="66"/>
      <c r="AC300" s="154"/>
      <c r="AD300" s="12"/>
      <c r="AE300" s="12"/>
    </row>
    <row r="301" spans="8:31">
      <c r="H301" s="12"/>
      <c r="I301" s="12"/>
      <c r="J301" s="12"/>
      <c r="K301" s="12"/>
      <c r="L301" s="12"/>
      <c r="M301" s="66"/>
      <c r="N301" s="66"/>
      <c r="O301" s="12"/>
      <c r="P301" s="12"/>
      <c r="Q301" s="12"/>
      <c r="R301" s="66"/>
      <c r="S301" s="12"/>
      <c r="T301" s="66"/>
      <c r="U301" s="154"/>
      <c r="V301" s="154"/>
      <c r="W301" s="12"/>
      <c r="X301" s="154"/>
      <c r="Y301" s="154"/>
      <c r="Z301" s="154"/>
      <c r="AA301" s="12"/>
      <c r="AB301" s="66"/>
      <c r="AC301" s="154"/>
      <c r="AD301" s="12"/>
      <c r="AE301" s="12"/>
    </row>
    <row r="302" spans="8:31">
      <c r="H302" s="12"/>
      <c r="I302" s="12"/>
      <c r="J302" s="12"/>
      <c r="K302" s="12"/>
      <c r="L302" s="12"/>
      <c r="M302" s="66"/>
      <c r="N302" s="66"/>
      <c r="O302" s="12"/>
      <c r="P302" s="12"/>
      <c r="Q302" s="12"/>
      <c r="R302" s="66"/>
      <c r="S302" s="12"/>
      <c r="T302" s="66"/>
      <c r="U302" s="154"/>
      <c r="V302" s="154"/>
      <c r="W302" s="12"/>
      <c r="X302" s="154"/>
      <c r="Y302" s="154"/>
      <c r="Z302" s="154"/>
      <c r="AA302" s="12"/>
      <c r="AB302" s="66"/>
      <c r="AC302" s="154"/>
      <c r="AD302" s="12"/>
      <c r="AE302" s="12"/>
    </row>
    <row r="303" spans="8:31">
      <c r="H303" s="12"/>
      <c r="I303" s="12"/>
      <c r="J303" s="12"/>
      <c r="K303" s="12"/>
      <c r="L303" s="12"/>
      <c r="M303" s="66"/>
      <c r="N303" s="66"/>
      <c r="O303" s="12"/>
      <c r="P303" s="12"/>
      <c r="Q303" s="12"/>
      <c r="R303" s="66"/>
      <c r="S303" s="12"/>
      <c r="T303" s="66"/>
      <c r="U303" s="154"/>
      <c r="V303" s="154"/>
      <c r="W303" s="12"/>
      <c r="X303" s="154"/>
      <c r="Y303" s="154"/>
      <c r="Z303" s="154"/>
      <c r="AA303" s="12"/>
      <c r="AB303" s="66"/>
      <c r="AC303" s="154"/>
      <c r="AD303" s="12"/>
      <c r="AE303" s="12"/>
    </row>
    <row r="304" spans="8:31">
      <c r="H304" s="12"/>
      <c r="I304" s="12"/>
      <c r="J304" s="12"/>
      <c r="K304" s="12"/>
      <c r="L304" s="12"/>
      <c r="M304" s="66"/>
      <c r="N304" s="66"/>
      <c r="O304" s="12"/>
      <c r="P304" s="12"/>
      <c r="Q304" s="12"/>
      <c r="R304" s="66"/>
      <c r="S304" s="12"/>
      <c r="T304" s="66"/>
      <c r="U304" s="154"/>
      <c r="V304" s="154"/>
      <c r="W304" s="12"/>
      <c r="X304" s="154"/>
      <c r="Y304" s="154"/>
      <c r="Z304" s="154"/>
      <c r="AA304" s="12"/>
      <c r="AB304" s="66"/>
      <c r="AC304" s="154"/>
      <c r="AD304" s="12"/>
      <c r="AE304" s="12"/>
    </row>
    <row r="305" spans="1:31">
      <c r="H305" s="12"/>
      <c r="I305" s="12"/>
      <c r="J305" s="12"/>
      <c r="K305" s="12"/>
      <c r="L305" s="12"/>
      <c r="M305" s="66"/>
      <c r="N305" s="66"/>
      <c r="O305" s="12"/>
      <c r="P305" s="12"/>
      <c r="Q305" s="12"/>
      <c r="R305" s="66"/>
      <c r="S305" s="12"/>
      <c r="T305" s="66"/>
      <c r="U305" s="154"/>
      <c r="V305" s="154"/>
      <c r="W305" s="12"/>
      <c r="X305" s="154"/>
      <c r="Y305" s="154"/>
      <c r="Z305" s="154"/>
      <c r="AA305" s="12"/>
      <c r="AB305" s="66"/>
      <c r="AC305" s="154"/>
      <c r="AD305" s="12"/>
      <c r="AE305" s="12"/>
    </row>
    <row r="306" spans="1:31">
      <c r="H306" s="12"/>
      <c r="I306" s="12"/>
      <c r="J306" s="12"/>
      <c r="K306" s="12"/>
      <c r="L306" s="12"/>
      <c r="M306" s="66"/>
      <c r="N306" s="66"/>
      <c r="O306" s="12"/>
      <c r="P306" s="12"/>
      <c r="Q306" s="12"/>
      <c r="R306" s="66"/>
      <c r="S306" s="12"/>
      <c r="T306" s="66"/>
      <c r="U306" s="154"/>
      <c r="V306" s="154"/>
      <c r="W306" s="12"/>
      <c r="X306" s="154"/>
      <c r="Y306" s="154"/>
      <c r="Z306" s="154"/>
      <c r="AA306" s="12"/>
      <c r="AB306" s="66"/>
      <c r="AC306" s="154"/>
      <c r="AD306" s="12"/>
      <c r="AE306" s="12"/>
    </row>
    <row r="307" spans="1:3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66"/>
      <c r="N307" s="66"/>
      <c r="O307" s="12"/>
      <c r="P307" s="12"/>
      <c r="Q307" s="12"/>
      <c r="R307" s="66"/>
      <c r="S307" s="30"/>
      <c r="T307" s="66"/>
      <c r="U307" s="154"/>
      <c r="V307" s="154"/>
      <c r="W307" s="12"/>
      <c r="X307" s="154"/>
      <c r="Y307" s="154"/>
      <c r="Z307" s="154"/>
      <c r="AA307" s="12"/>
      <c r="AB307" s="66"/>
      <c r="AC307" s="154"/>
      <c r="AD307" s="12"/>
      <c r="AE307" s="12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6"/>
      <c r="N308" s="66"/>
      <c r="O308" s="12"/>
      <c r="P308" s="12"/>
      <c r="Q308" s="12"/>
      <c r="R308" s="66"/>
      <c r="S308" s="32"/>
      <c r="T308" s="66"/>
      <c r="U308" s="154"/>
      <c r="V308" s="154"/>
      <c r="W308" s="12"/>
      <c r="X308" s="154"/>
      <c r="Y308" s="154"/>
      <c r="Z308" s="154"/>
      <c r="AA308" s="12"/>
      <c r="AB308" s="66"/>
      <c r="AC308" s="154"/>
      <c r="AD308" s="12"/>
      <c r="AE308" s="1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6"/>
      <c r="O309" s="12"/>
      <c r="P309" s="12"/>
      <c r="Q309" s="12"/>
      <c r="R309" s="66"/>
      <c r="S309" s="32"/>
      <c r="T309" s="66"/>
      <c r="U309" s="154"/>
      <c r="V309" s="154"/>
      <c r="W309" s="12"/>
      <c r="X309" s="154"/>
      <c r="Y309" s="154"/>
      <c r="Z309" s="154"/>
      <c r="AA309" s="12"/>
      <c r="AB309" s="66"/>
      <c r="AD309" s="30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8"/>
      <c r="N310" s="67"/>
      <c r="O310" s="30"/>
      <c r="P310" s="30"/>
      <c r="Q310" s="30"/>
      <c r="R310" s="67"/>
      <c r="S310" s="32"/>
      <c r="T310" s="67"/>
      <c r="W310" s="30"/>
      <c r="X310" s="155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8"/>
      <c r="N311" s="68"/>
      <c r="O311" s="32"/>
      <c r="P311" s="32"/>
      <c r="Q311" s="32"/>
      <c r="R311" s="68"/>
      <c r="S311" s="32"/>
      <c r="T311" s="68"/>
      <c r="W311" s="32"/>
      <c r="X311" s="156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8"/>
      <c r="N312" s="68"/>
      <c r="O312" s="32"/>
      <c r="P312" s="32"/>
      <c r="Q312" s="32"/>
      <c r="R312" s="68"/>
      <c r="S312" s="32"/>
      <c r="T312" s="68"/>
      <c r="W312" s="32"/>
      <c r="X312" s="156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8"/>
      <c r="N313" s="68"/>
      <c r="O313" s="32"/>
      <c r="P313" s="32"/>
      <c r="Q313" s="32"/>
      <c r="R313" s="68"/>
      <c r="S313" s="32"/>
      <c r="T313" s="68"/>
      <c r="W313" s="32"/>
      <c r="X313" s="156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8"/>
      <c r="N314" s="68"/>
      <c r="O314" s="32"/>
      <c r="P314" s="32"/>
      <c r="Q314" s="32"/>
      <c r="R314" s="68"/>
      <c r="S314" s="32"/>
      <c r="T314" s="68"/>
      <c r="W314" s="32"/>
      <c r="X314" s="156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8"/>
      <c r="N315" s="68"/>
      <c r="O315" s="32"/>
      <c r="P315" s="32"/>
      <c r="Q315" s="32"/>
      <c r="R315" s="68"/>
      <c r="S315" s="32"/>
      <c r="T315" s="68"/>
      <c r="W315" s="32"/>
      <c r="X315" s="156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8"/>
      <c r="N316" s="68"/>
      <c r="O316" s="32"/>
      <c r="P316" s="32"/>
      <c r="Q316" s="32"/>
      <c r="R316" s="68"/>
      <c r="S316" s="32"/>
      <c r="T316" s="68"/>
      <c r="W316" s="32"/>
      <c r="X316" s="156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8"/>
      <c r="N317" s="68"/>
      <c r="O317" s="32"/>
      <c r="P317" s="32"/>
      <c r="Q317" s="32"/>
      <c r="R317" s="68"/>
      <c r="S317" s="32"/>
      <c r="T317" s="68"/>
      <c r="W317" s="32"/>
      <c r="X317" s="156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8"/>
      <c r="N318" s="68"/>
      <c r="O318" s="32"/>
      <c r="P318" s="32"/>
      <c r="Q318" s="32"/>
      <c r="R318" s="68"/>
      <c r="S318" s="32"/>
      <c r="T318" s="68"/>
      <c r="W318" s="32"/>
      <c r="X318" s="156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8"/>
      <c r="N319" s="68"/>
      <c r="O319" s="32"/>
      <c r="P319" s="32"/>
      <c r="Q319" s="32"/>
      <c r="R319" s="68"/>
      <c r="S319" s="32"/>
      <c r="T319" s="68"/>
      <c r="W319" s="32"/>
      <c r="X319" s="156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8"/>
      <c r="N320" s="68"/>
      <c r="O320" s="32"/>
      <c r="P320" s="32"/>
      <c r="Q320" s="32"/>
      <c r="R320" s="68"/>
      <c r="S320" s="32"/>
      <c r="T320" s="68"/>
      <c r="W320" s="32"/>
      <c r="X320" s="156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8"/>
      <c r="N321" s="68"/>
      <c r="O321" s="32"/>
      <c r="P321" s="32"/>
      <c r="Q321" s="32"/>
      <c r="R321" s="68"/>
      <c r="S321" s="32"/>
      <c r="T321" s="68"/>
      <c r="W321" s="32"/>
      <c r="X321" s="156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8"/>
      <c r="N322" s="68"/>
      <c r="O322" s="32"/>
      <c r="P322" s="32"/>
      <c r="Q322" s="32"/>
      <c r="R322" s="68"/>
      <c r="S322" s="32"/>
      <c r="T322" s="68"/>
      <c r="W322" s="32"/>
      <c r="X322" s="156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8"/>
      <c r="N323" s="68"/>
      <c r="O323" s="32"/>
      <c r="P323" s="32"/>
      <c r="Q323" s="32"/>
      <c r="R323" s="68"/>
      <c r="S323" s="32"/>
      <c r="T323" s="68"/>
      <c r="W323" s="32"/>
      <c r="X323" s="156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8"/>
      <c r="N324" s="68"/>
      <c r="O324" s="32"/>
      <c r="P324" s="32"/>
      <c r="Q324" s="32"/>
      <c r="R324" s="68"/>
      <c r="S324" s="32"/>
      <c r="T324" s="68"/>
      <c r="W324" s="32"/>
      <c r="X324" s="156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8"/>
      <c r="N325" s="68"/>
      <c r="O325" s="32"/>
      <c r="P325" s="32"/>
      <c r="Q325" s="32"/>
      <c r="R325" s="68"/>
      <c r="S325" s="32"/>
      <c r="T325" s="68"/>
      <c r="W325" s="32"/>
      <c r="X325" s="156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8"/>
      <c r="N326" s="68"/>
      <c r="O326" s="32"/>
      <c r="P326" s="32"/>
      <c r="Q326" s="32"/>
      <c r="R326" s="68"/>
      <c r="S326" s="32"/>
      <c r="T326" s="68"/>
      <c r="W326" s="32"/>
      <c r="X326" s="156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8"/>
      <c r="N327" s="68"/>
      <c r="O327" s="32"/>
      <c r="P327" s="32"/>
      <c r="Q327" s="32"/>
      <c r="R327" s="68"/>
      <c r="S327" s="32"/>
      <c r="T327" s="68"/>
      <c r="W327" s="32"/>
      <c r="X327" s="156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8"/>
      <c r="N328" s="68"/>
      <c r="O328" s="32"/>
      <c r="P328" s="32"/>
      <c r="Q328" s="32"/>
      <c r="R328" s="68"/>
      <c r="S328" s="32"/>
      <c r="T328" s="68"/>
      <c r="W328" s="32"/>
      <c r="X328" s="156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8"/>
      <c r="N329" s="68"/>
      <c r="O329" s="32"/>
      <c r="P329" s="32"/>
      <c r="Q329" s="32"/>
      <c r="R329" s="68"/>
      <c r="S329" s="32"/>
      <c r="T329" s="68"/>
      <c r="W329" s="32"/>
      <c r="X329" s="156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8"/>
      <c r="N330" s="68"/>
      <c r="O330" s="32"/>
      <c r="P330" s="32"/>
      <c r="Q330" s="32"/>
      <c r="R330" s="68"/>
      <c r="S330" s="32"/>
      <c r="T330" s="68"/>
      <c r="W330" s="32"/>
      <c r="X330" s="156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8"/>
      <c r="N331" s="68"/>
      <c r="O331" s="32"/>
      <c r="P331" s="32"/>
      <c r="Q331" s="32"/>
      <c r="R331" s="68"/>
      <c r="S331" s="32"/>
      <c r="T331" s="68"/>
      <c r="W331" s="32"/>
      <c r="X331" s="156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8"/>
      <c r="N332" s="68"/>
      <c r="O332" s="32"/>
      <c r="P332" s="32"/>
      <c r="Q332" s="32"/>
      <c r="R332" s="68"/>
      <c r="S332" s="32"/>
      <c r="T332" s="68"/>
      <c r="W332" s="32"/>
      <c r="X332" s="156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8"/>
      <c r="N333" s="68"/>
      <c r="O333" s="32"/>
      <c r="P333" s="32"/>
      <c r="Q333" s="32"/>
      <c r="R333" s="68"/>
      <c r="S333" s="32"/>
      <c r="T333" s="68"/>
      <c r="W333" s="32"/>
      <c r="X333" s="156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8"/>
      <c r="N334" s="68"/>
      <c r="O334" s="32"/>
      <c r="P334" s="32"/>
      <c r="Q334" s="32"/>
      <c r="R334" s="68"/>
      <c r="S334" s="32"/>
      <c r="T334" s="68"/>
      <c r="W334" s="32"/>
      <c r="X334" s="156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8"/>
      <c r="N335" s="68"/>
      <c r="O335" s="32"/>
      <c r="P335" s="32"/>
      <c r="Q335" s="32"/>
      <c r="R335" s="68"/>
      <c r="S335" s="32"/>
      <c r="T335" s="68"/>
      <c r="W335" s="32"/>
      <c r="X335" s="156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8"/>
      <c r="N336" s="68"/>
      <c r="O336" s="32"/>
      <c r="P336" s="32"/>
      <c r="Q336" s="32"/>
      <c r="R336" s="68"/>
      <c r="S336" s="32"/>
      <c r="T336" s="68"/>
      <c r="W336" s="32"/>
      <c r="X336" s="156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8"/>
      <c r="N337" s="68"/>
      <c r="O337" s="32"/>
      <c r="P337" s="32"/>
      <c r="Q337" s="32"/>
      <c r="R337" s="68"/>
      <c r="S337" s="32"/>
      <c r="T337" s="68"/>
      <c r="W337" s="32"/>
      <c r="X337" s="156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8"/>
      <c r="N338" s="68"/>
      <c r="O338" s="32"/>
      <c r="P338" s="32"/>
      <c r="Q338" s="32"/>
      <c r="R338" s="68"/>
      <c r="S338" s="32"/>
      <c r="T338" s="68"/>
      <c r="W338" s="32"/>
      <c r="X338" s="156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8"/>
      <c r="N339" s="68"/>
      <c r="O339" s="32"/>
      <c r="P339" s="32"/>
      <c r="Q339" s="32"/>
      <c r="R339" s="68"/>
      <c r="S339" s="32"/>
      <c r="T339" s="68"/>
      <c r="W339" s="32"/>
      <c r="X339" s="156"/>
      <c r="AD339" s="32"/>
    </row>
    <row r="340" spans="1:3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68"/>
      <c r="N340" s="68"/>
      <c r="O340" s="32"/>
      <c r="P340" s="32"/>
      <c r="Q340" s="32"/>
      <c r="R340" s="68"/>
      <c r="S340" s="32"/>
      <c r="T340" s="68"/>
      <c r="W340" s="32"/>
      <c r="X340" s="156"/>
      <c r="AD340" s="32"/>
    </row>
    <row r="341" spans="1:30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68"/>
      <c r="N341" s="68"/>
      <c r="O341" s="32"/>
      <c r="P341" s="32"/>
      <c r="Q341" s="32"/>
      <c r="R341" s="68"/>
      <c r="S341" s="32"/>
      <c r="T341" s="68"/>
      <c r="W341" s="32"/>
      <c r="X341" s="156"/>
      <c r="AD341" s="32"/>
    </row>
    <row r="342" spans="1:30">
      <c r="M342" s="68"/>
      <c r="N342" s="68"/>
      <c r="O342" s="32"/>
      <c r="P342" s="32"/>
      <c r="Q342" s="32"/>
      <c r="R342" s="68"/>
      <c r="T342" s="68"/>
      <c r="W342" s="32"/>
      <c r="X342" s="156"/>
      <c r="AD342" s="32"/>
    </row>
    <row r="343" spans="1:30">
      <c r="M343" s="68"/>
      <c r="N343" s="68"/>
      <c r="O343" s="32"/>
      <c r="P343" s="32"/>
      <c r="Q343" s="32"/>
      <c r="R343" s="68"/>
      <c r="T343" s="68"/>
      <c r="W343" s="32"/>
      <c r="X343" s="156"/>
      <c r="AD343" s="32"/>
    </row>
    <row r="344" spans="1:30">
      <c r="M344" s="68"/>
      <c r="N344" s="68"/>
      <c r="O344" s="32"/>
      <c r="P344" s="32"/>
      <c r="Q344" s="32"/>
      <c r="R344" s="68"/>
      <c r="T344" s="68"/>
      <c r="W344" s="32"/>
      <c r="X344" s="156"/>
    </row>
    <row r="345" spans="1:30">
      <c r="M345" s="68"/>
      <c r="N345" s="68"/>
      <c r="O345" s="32"/>
      <c r="P345" s="32"/>
      <c r="Q345" s="32"/>
      <c r="R345" s="68"/>
    </row>
    <row r="346" spans="1:30">
      <c r="M346" s="68"/>
      <c r="N346" s="68"/>
      <c r="O346" s="32"/>
      <c r="P346" s="32"/>
      <c r="Q346" s="32"/>
      <c r="R346" s="68"/>
    </row>
    <row r="347" spans="1:30">
      <c r="M347" s="68"/>
      <c r="N347" s="68"/>
      <c r="O347" s="32"/>
      <c r="P347" s="32"/>
      <c r="Q347" s="32"/>
      <c r="R347" s="68"/>
    </row>
    <row r="348" spans="1:30">
      <c r="M348" s="68"/>
      <c r="N348" s="68"/>
      <c r="O348" s="32"/>
      <c r="P348" s="32"/>
      <c r="Q348" s="32"/>
      <c r="R348" s="68"/>
    </row>
    <row r="349" spans="1:30">
      <c r="M349" s="68"/>
      <c r="N349" s="68"/>
      <c r="O349" s="32"/>
      <c r="P349" s="32"/>
      <c r="Q349" s="32"/>
      <c r="R349" s="68"/>
    </row>
    <row r="350" spans="1:30">
      <c r="M350" s="68"/>
      <c r="N350" s="68"/>
      <c r="O350" s="32"/>
      <c r="P350" s="32"/>
      <c r="Q350" s="32"/>
      <c r="R350" s="68"/>
    </row>
    <row r="351" spans="1:30">
      <c r="M351" s="68"/>
      <c r="N351" s="68"/>
      <c r="O351" s="32"/>
      <c r="P351" s="32"/>
      <c r="Q351" s="32"/>
      <c r="R351" s="68"/>
    </row>
    <row r="352" spans="1:30">
      <c r="M352" s="68"/>
      <c r="N352" s="68"/>
      <c r="O352" s="32"/>
      <c r="P352" s="32"/>
      <c r="Q352" s="32"/>
      <c r="R352" s="68"/>
    </row>
    <row r="353" spans="13:18">
      <c r="M353" s="68"/>
      <c r="N353" s="68"/>
      <c r="O353" s="32"/>
      <c r="P353" s="32"/>
      <c r="Q353" s="32"/>
      <c r="R353" s="68"/>
    </row>
    <row r="354" spans="13:18">
      <c r="M354" s="68"/>
      <c r="N354" s="68"/>
      <c r="O354" s="32"/>
      <c r="P354" s="32"/>
      <c r="Q354" s="32"/>
      <c r="R354" s="68"/>
    </row>
    <row r="355" spans="13:18">
      <c r="M355" s="68"/>
      <c r="N355" s="68"/>
      <c r="O355" s="32"/>
      <c r="P355" s="32"/>
      <c r="Q355" s="32"/>
      <c r="R355" s="68"/>
    </row>
    <row r="356" spans="13:18">
      <c r="M356" s="68"/>
      <c r="N356" s="68"/>
      <c r="O356" s="32"/>
      <c r="P356" s="32"/>
      <c r="Q356" s="32"/>
      <c r="R356" s="68"/>
    </row>
    <row r="357" spans="13:18">
      <c r="M357" s="68"/>
      <c r="N357" s="68"/>
      <c r="O357" s="32"/>
      <c r="P357" s="32"/>
      <c r="Q357" s="32"/>
      <c r="R357" s="68"/>
    </row>
    <row r="358" spans="13:18">
      <c r="M358" s="68"/>
      <c r="N358" s="68"/>
      <c r="O358" s="32"/>
      <c r="P358" s="32"/>
      <c r="Q358" s="32"/>
      <c r="R358" s="68"/>
    </row>
    <row r="359" spans="13:18">
      <c r="M359" s="68"/>
      <c r="N359" s="68"/>
      <c r="O359" s="32"/>
      <c r="P359" s="32"/>
      <c r="Q359" s="32"/>
      <c r="R359" s="68"/>
    </row>
    <row r="360" spans="13:18">
      <c r="M360" s="68"/>
      <c r="N360" s="68"/>
      <c r="O360" s="32"/>
      <c r="P360" s="32"/>
      <c r="Q360" s="32"/>
      <c r="R360" s="68"/>
    </row>
    <row r="361" spans="13:18">
      <c r="M361" s="68"/>
      <c r="N361" s="68"/>
      <c r="O361" s="32"/>
      <c r="P361" s="32"/>
      <c r="Q361" s="32"/>
      <c r="R361" s="68"/>
    </row>
    <row r="362" spans="13:18">
      <c r="M362" s="68"/>
      <c r="N362" s="68"/>
      <c r="O362" s="32"/>
      <c r="P362" s="32"/>
      <c r="Q362" s="32"/>
      <c r="R362" s="68"/>
    </row>
    <row r="363" spans="13:18">
      <c r="M363" s="68"/>
      <c r="N363" s="68"/>
      <c r="O363" s="32"/>
      <c r="P363" s="32"/>
      <c r="Q363" s="32"/>
      <c r="R363" s="68"/>
    </row>
    <row r="364" spans="13:18">
      <c r="M364" s="68"/>
      <c r="N364" s="68"/>
      <c r="O364" s="32"/>
      <c r="P364" s="32"/>
      <c r="Q364" s="32"/>
      <c r="R364" s="68"/>
    </row>
    <row r="365" spans="13:18">
      <c r="M365" s="68"/>
      <c r="N365" s="68"/>
      <c r="O365" s="32"/>
      <c r="P365" s="32"/>
      <c r="Q365" s="32"/>
      <c r="R365" s="68"/>
    </row>
    <row r="366" spans="13:18">
      <c r="M366" s="68"/>
      <c r="N366" s="68"/>
      <c r="O366" s="32"/>
      <c r="P366" s="32"/>
      <c r="Q366" s="32"/>
      <c r="R366" s="68"/>
    </row>
    <row r="367" spans="13:18">
      <c r="N367" s="68"/>
      <c r="O367" s="32"/>
      <c r="P367" s="32"/>
      <c r="Q367" s="32"/>
      <c r="R367" s="68"/>
    </row>
  </sheetData>
  <mergeCells count="1">
    <mergeCell ref="M5:N5"/>
  </mergeCells>
  <phoneticPr fontId="11" type="noConversion"/>
  <conditionalFormatting sqref="V34:W44 AG123:AH123">
    <cfRule type="cellIs" dxfId="112" priority="17" stopIfTrue="1" operator="lessThan">
      <formula>0</formula>
    </cfRule>
  </conditionalFormatting>
  <conditionalFormatting sqref="AG100:AH100">
    <cfRule type="cellIs" dxfId="111" priority="18" stopIfTrue="1" operator="greaterThan">
      <formula>0</formula>
    </cfRule>
  </conditionalFormatting>
  <conditionalFormatting sqref="AG77:AH77">
    <cfRule type="cellIs" dxfId="110" priority="19" stopIfTrue="1" operator="greaterThan">
      <formula>0</formula>
    </cfRule>
    <cfRule type="cellIs" dxfId="109" priority="20" stopIfTrue="1" operator="lessThan">
      <formula>0</formula>
    </cfRule>
  </conditionalFormatting>
  <conditionalFormatting sqref="AG100:AH100">
    <cfRule type="cellIs" dxfId="108" priority="11" operator="lessThan">
      <formula>0</formula>
    </cfRule>
  </conditionalFormatting>
  <conditionalFormatting sqref="G19:G45 G47:G74">
    <cfRule type="cellIs" dxfId="107" priority="9" operator="lessThan">
      <formula>0</formula>
    </cfRule>
    <cfRule type="cellIs" dxfId="106" priority="10" operator="greaterThan">
      <formula>0</formula>
    </cfRule>
  </conditionalFormatting>
  <conditionalFormatting sqref="G11:G12">
    <cfRule type="cellIs" dxfId="105" priority="3" operator="lessThan">
      <formula>0</formula>
    </cfRule>
    <cfRule type="cellIs" dxfId="104" priority="4" operator="greaterThan">
      <formula>0</formula>
    </cfRule>
  </conditionalFormatting>
  <conditionalFormatting sqref="J11:J12">
    <cfRule type="cellIs" dxfId="103" priority="1" operator="lessThan">
      <formula>0</formula>
    </cfRule>
    <cfRule type="cellIs" dxfId="10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topLeftCell="A101" zoomScale="92" zoomScaleNormal="92" workbookViewId="0">
      <selection activeCell="A101" sqref="A101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7" customWidth="1"/>
    <col min="22" max="22" width="7.453125" customWidth="1"/>
    <col min="23" max="23" width="7.36328125" style="97" customWidth="1"/>
    <col min="24" max="24" width="7" style="97" customWidth="1"/>
    <col min="25" max="25" width="6.81640625" style="97" customWidth="1"/>
    <col min="26" max="26" width="6.90625" customWidth="1"/>
    <col min="27" max="27" width="10.90625" style="9"/>
    <col min="28" max="28" width="7.453125" style="97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8" customFormat="1" ht="19.2" customHeight="1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9" customFormat="1" ht="19.8"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8"/>
      <c r="AE5" s="162"/>
      <c r="AF5" s="162"/>
      <c r="AG5" s="163"/>
      <c r="AH5" s="164"/>
      <c r="AK5" s="138"/>
      <c r="AL5" s="164"/>
      <c r="AM5" s="164"/>
    </row>
    <row r="6" spans="1:42" s="139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8"/>
      <c r="AH6" s="162"/>
      <c r="AI6" s="162"/>
      <c r="AJ6" s="163"/>
      <c r="AK6" s="164"/>
      <c r="AN6" s="138"/>
      <c r="AO6" s="164"/>
      <c r="AP6" s="164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:32">
      <c r="B145" s="3" t="s">
        <v>2</v>
      </c>
      <c r="AE145" s="11"/>
      <c r="AF145" s="11"/>
    </row>
    <row r="146" spans="2:32">
      <c r="AE146" s="11"/>
      <c r="AF146" s="11"/>
    </row>
    <row r="147" spans="2:32">
      <c r="AE147" s="11"/>
      <c r="AF147" s="11"/>
    </row>
    <row r="148" spans="2:32">
      <c r="AE148" s="11"/>
      <c r="AF148" s="11"/>
    </row>
    <row r="149" spans="2:32">
      <c r="AE149" s="11"/>
      <c r="AF149" s="11"/>
    </row>
    <row r="150" spans="2:32">
      <c r="AE150" s="11"/>
      <c r="AF150" s="11"/>
    </row>
    <row r="151" spans="2:32">
      <c r="AE151" s="11"/>
      <c r="AF151" s="11"/>
    </row>
    <row r="152" spans="2:32">
      <c r="AE152" s="11"/>
      <c r="AF152" s="11"/>
    </row>
    <row r="153" spans="2:32">
      <c r="AE153" s="11"/>
      <c r="AF153" s="11"/>
    </row>
    <row r="154" spans="2:32">
      <c r="AE154" s="11"/>
      <c r="AF154" s="11"/>
    </row>
    <row r="155" spans="2:32">
      <c r="AE155" s="11"/>
      <c r="AF155" s="11"/>
    </row>
    <row r="156" spans="2:32">
      <c r="AE156" s="11"/>
      <c r="AF156" s="11"/>
    </row>
    <row r="157" spans="2:32">
      <c r="AE157" s="11"/>
      <c r="AF157" s="11"/>
    </row>
    <row r="158" spans="2:32">
      <c r="AE158" s="11"/>
      <c r="AF158" s="11"/>
    </row>
    <row r="159" spans="2:32">
      <c r="AE159" s="11"/>
      <c r="AF159" s="11"/>
    </row>
    <row r="160" spans="2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54"/>
      <c r="AC193" s="12"/>
      <c r="AD193" s="12"/>
    </row>
    <row r="194" spans="22:30">
      <c r="V194" s="12"/>
      <c r="W194" s="154"/>
      <c r="X194" s="154"/>
      <c r="Y194" s="154"/>
      <c r="Z194" s="12"/>
      <c r="AA194" s="66"/>
      <c r="AB194" s="154"/>
      <c r="AC194" s="12"/>
      <c r="AD194" s="12"/>
    </row>
    <row r="195" spans="22:30">
      <c r="V195" s="12"/>
      <c r="W195" s="154"/>
      <c r="X195" s="154"/>
      <c r="Y195" s="154"/>
      <c r="Z195" s="12"/>
      <c r="AA195" s="66"/>
      <c r="AB195" s="154"/>
      <c r="AC195" s="12"/>
      <c r="AD195" s="12"/>
    </row>
    <row r="196" spans="22:30">
      <c r="V196" s="12"/>
      <c r="W196" s="154"/>
      <c r="X196" s="154"/>
      <c r="Y196" s="154"/>
      <c r="Z196" s="12"/>
      <c r="AA196" s="66"/>
      <c r="AB196" s="154"/>
      <c r="AC196" s="12"/>
      <c r="AD196" s="12"/>
    </row>
    <row r="197" spans="22:30">
      <c r="V197" s="12"/>
      <c r="W197" s="154"/>
      <c r="X197" s="154"/>
      <c r="Y197" s="154"/>
      <c r="Z197" s="12"/>
      <c r="AA197" s="66"/>
      <c r="AB197" s="154"/>
      <c r="AC197" s="12"/>
      <c r="AD197" s="12"/>
    </row>
    <row r="198" spans="22:30">
      <c r="V198" s="12"/>
      <c r="W198" s="154"/>
      <c r="X198" s="154"/>
      <c r="Y198" s="154"/>
      <c r="Z198" s="12"/>
      <c r="AA198" s="66"/>
      <c r="AB198" s="154"/>
      <c r="AC198" s="12"/>
      <c r="AD198" s="12"/>
    </row>
    <row r="199" spans="22:30">
      <c r="V199" s="12"/>
      <c r="W199" s="154"/>
      <c r="X199" s="154"/>
      <c r="Y199" s="154"/>
      <c r="Z199" s="12"/>
      <c r="AA199" s="66"/>
      <c r="AB199" s="154"/>
      <c r="AC199" s="12"/>
      <c r="AD199" s="12"/>
    </row>
    <row r="200" spans="22:30">
      <c r="V200" s="12"/>
      <c r="W200" s="154"/>
      <c r="X200" s="154"/>
      <c r="Y200" s="154"/>
      <c r="Z200" s="12"/>
      <c r="AA200" s="66"/>
      <c r="AB200" s="154"/>
      <c r="AC200" s="12"/>
      <c r="AD200" s="12"/>
    </row>
    <row r="201" spans="22:30">
      <c r="V201" s="12"/>
      <c r="W201" s="154"/>
      <c r="X201" s="154"/>
      <c r="Y201" s="154"/>
      <c r="Z201" s="12"/>
      <c r="AA201" s="66"/>
      <c r="AB201" s="154"/>
      <c r="AC201" s="12"/>
      <c r="AD201" s="12"/>
    </row>
    <row r="202" spans="22:30">
      <c r="V202" s="12"/>
      <c r="W202" s="154"/>
      <c r="X202" s="154"/>
      <c r="Y202" s="154"/>
      <c r="Z202" s="12"/>
      <c r="AA202" s="66"/>
      <c r="AB202" s="154"/>
      <c r="AC202" s="12"/>
      <c r="AD202" s="12"/>
    </row>
    <row r="203" spans="22:30">
      <c r="V203" s="12"/>
      <c r="W203" s="154"/>
      <c r="X203" s="154"/>
      <c r="Y203" s="154"/>
      <c r="Z203" s="12"/>
      <c r="AA203" s="66"/>
      <c r="AB203" s="154"/>
      <c r="AC203" s="12"/>
      <c r="AD203" s="12"/>
    </row>
    <row r="204" spans="22:30">
      <c r="V204" s="12"/>
      <c r="W204" s="154"/>
      <c r="X204" s="154"/>
      <c r="Y204" s="154"/>
      <c r="Z204" s="12"/>
      <c r="AA204" s="66"/>
      <c r="AB204" s="154"/>
      <c r="AC204" s="12"/>
      <c r="AD204" s="12"/>
    </row>
    <row r="205" spans="22:30">
      <c r="V205" s="12"/>
      <c r="W205" s="154"/>
      <c r="X205" s="154"/>
      <c r="Y205" s="154"/>
      <c r="Z205" s="12"/>
      <c r="AA205" s="66"/>
      <c r="AB205" s="154"/>
      <c r="AC205" s="12"/>
      <c r="AD205" s="12"/>
    </row>
    <row r="206" spans="22:30">
      <c r="V206" s="12"/>
      <c r="W206" s="154"/>
      <c r="X206" s="154"/>
      <c r="Y206" s="154"/>
      <c r="Z206" s="12"/>
      <c r="AA206" s="66"/>
      <c r="AB206" s="154"/>
      <c r="AC206" s="12"/>
      <c r="AD206" s="12"/>
    </row>
    <row r="207" spans="22:30">
      <c r="V207" s="12"/>
      <c r="W207" s="154"/>
      <c r="X207" s="154"/>
      <c r="Y207" s="154"/>
      <c r="Z207" s="12"/>
      <c r="AA207" s="66"/>
      <c r="AB207" s="154"/>
      <c r="AC207" s="12"/>
      <c r="AD207" s="12"/>
    </row>
    <row r="208" spans="22:30">
      <c r="V208" s="12"/>
      <c r="W208" s="154"/>
      <c r="X208" s="154"/>
      <c r="Y208" s="154"/>
      <c r="Z208" s="12"/>
      <c r="AA208" s="66"/>
      <c r="AB208" s="154"/>
      <c r="AC208" s="12"/>
      <c r="AD208" s="12"/>
    </row>
    <row r="209" spans="22:30">
      <c r="V209" s="12"/>
      <c r="W209" s="154"/>
      <c r="X209" s="154"/>
      <c r="Y209" s="154"/>
      <c r="Z209" s="12"/>
      <c r="AA209" s="66"/>
      <c r="AB209" s="154"/>
      <c r="AC209" s="12"/>
      <c r="AD209" s="12"/>
    </row>
    <row r="210" spans="22:30">
      <c r="V210" s="12"/>
      <c r="W210" s="154"/>
      <c r="X210" s="154"/>
      <c r="Y210" s="154"/>
      <c r="Z210" s="12"/>
      <c r="AA210" s="66"/>
      <c r="AB210" s="154"/>
      <c r="AC210" s="12"/>
      <c r="AD210" s="12"/>
    </row>
    <row r="211" spans="22:30">
      <c r="V211" s="12"/>
      <c r="W211" s="154"/>
      <c r="X211" s="154"/>
      <c r="Y211" s="154"/>
      <c r="Z211" s="12"/>
      <c r="AA211" s="66"/>
      <c r="AB211" s="154"/>
      <c r="AC211" s="12"/>
      <c r="AD211" s="12"/>
    </row>
    <row r="212" spans="22:30">
      <c r="V212" s="12"/>
      <c r="W212" s="154"/>
      <c r="X212" s="154"/>
      <c r="Y212" s="154"/>
      <c r="Z212" s="12"/>
      <c r="AA212" s="66"/>
      <c r="AB212" s="154"/>
      <c r="AC212" s="12"/>
      <c r="AD212" s="12"/>
    </row>
    <row r="213" spans="22:30">
      <c r="V213" s="12"/>
      <c r="W213" s="154"/>
      <c r="X213" s="154"/>
      <c r="Y213" s="154"/>
      <c r="Z213" s="12"/>
      <c r="AA213" s="66"/>
      <c r="AB213" s="154"/>
      <c r="AC213" s="12"/>
      <c r="AD213" s="12"/>
    </row>
    <row r="214" spans="22:30">
      <c r="V214" s="12"/>
      <c r="W214" s="154"/>
      <c r="X214" s="154"/>
      <c r="Y214" s="154"/>
      <c r="Z214" s="12"/>
      <c r="AA214" s="66"/>
      <c r="AB214" s="154"/>
      <c r="AC214" s="12"/>
      <c r="AD214" s="12"/>
    </row>
    <row r="215" spans="22:30">
      <c r="V215" s="12"/>
      <c r="W215" s="154"/>
      <c r="X215" s="154"/>
      <c r="Y215" s="154"/>
      <c r="Z215" s="12"/>
      <c r="AA215" s="66"/>
      <c r="AB215" s="154"/>
      <c r="AC215" s="12"/>
      <c r="AD215" s="12"/>
    </row>
    <row r="216" spans="22:30">
      <c r="V216" s="12"/>
      <c r="W216" s="154"/>
      <c r="X216" s="154"/>
      <c r="Y216" s="154"/>
      <c r="Z216" s="12"/>
      <c r="AA216" s="66"/>
      <c r="AB216" s="154"/>
      <c r="AC216" s="12"/>
      <c r="AD216" s="12"/>
    </row>
    <row r="217" spans="22:30">
      <c r="V217" s="12"/>
      <c r="W217" s="154"/>
      <c r="X217" s="154"/>
      <c r="Y217" s="154"/>
      <c r="Z217" s="12"/>
      <c r="AA217" s="66"/>
      <c r="AB217" s="154"/>
      <c r="AC217" s="12"/>
      <c r="AD217" s="12"/>
    </row>
    <row r="218" spans="22:30">
      <c r="V218" s="12"/>
      <c r="W218" s="154"/>
      <c r="X218" s="154"/>
      <c r="Y218" s="154"/>
      <c r="Z218" s="12"/>
      <c r="AA218" s="66"/>
      <c r="AB218" s="154"/>
      <c r="AC218" s="12"/>
      <c r="AD218" s="12"/>
    </row>
    <row r="219" spans="22:30">
      <c r="V219" s="12"/>
      <c r="W219" s="154"/>
      <c r="X219" s="154"/>
      <c r="Y219" s="154"/>
      <c r="Z219" s="12"/>
      <c r="AA219" s="66"/>
      <c r="AB219" s="154"/>
      <c r="AC219" s="12"/>
      <c r="AD219" s="12"/>
    </row>
    <row r="220" spans="22:30">
      <c r="V220" s="12"/>
      <c r="W220" s="154"/>
      <c r="X220" s="154"/>
      <c r="Y220" s="154"/>
      <c r="Z220" s="12"/>
      <c r="AA220" s="66"/>
      <c r="AB220" s="154"/>
      <c r="AC220" s="12"/>
      <c r="AD220" s="12"/>
    </row>
    <row r="221" spans="22:30">
      <c r="V221" s="12"/>
      <c r="W221" s="154"/>
      <c r="X221" s="154"/>
      <c r="Y221" s="154"/>
      <c r="Z221" s="12"/>
      <c r="AA221" s="66"/>
      <c r="AB221" s="154"/>
      <c r="AC221" s="12"/>
      <c r="AD221" s="12"/>
    </row>
    <row r="222" spans="22:30">
      <c r="V222" s="12"/>
      <c r="W222" s="154"/>
      <c r="X222" s="154"/>
      <c r="Y222" s="154"/>
      <c r="Z222" s="12"/>
      <c r="AA222" s="66"/>
      <c r="AB222" s="154"/>
      <c r="AC222" s="12"/>
      <c r="AD222" s="12"/>
    </row>
    <row r="223" spans="22:30">
      <c r="V223" s="12"/>
      <c r="W223" s="154"/>
      <c r="X223" s="154"/>
      <c r="Y223" s="154"/>
      <c r="Z223" s="12"/>
      <c r="AA223" s="66"/>
      <c r="AB223" s="154"/>
      <c r="AC223" s="12"/>
      <c r="AD223" s="12"/>
    </row>
    <row r="224" spans="22:30">
      <c r="V224" s="12"/>
      <c r="W224" s="154"/>
      <c r="X224" s="154"/>
      <c r="Y224" s="154"/>
      <c r="Z224" s="12"/>
      <c r="AA224" s="66"/>
      <c r="AB224" s="154"/>
      <c r="AC224" s="12"/>
      <c r="AD224" s="12"/>
    </row>
    <row r="225" spans="20:30">
      <c r="T225" s="154"/>
      <c r="U225" s="154"/>
      <c r="V225" s="12"/>
      <c r="W225" s="154"/>
      <c r="X225" s="154"/>
      <c r="Y225" s="154"/>
      <c r="Z225" s="12"/>
      <c r="AA225" s="66"/>
      <c r="AB225" s="154"/>
      <c r="AC225" s="12"/>
      <c r="AD225" s="12"/>
    </row>
    <row r="226" spans="20:30">
      <c r="T226" s="154"/>
      <c r="U226" s="154"/>
      <c r="V226" s="12"/>
      <c r="W226" s="154"/>
      <c r="X226" s="154"/>
      <c r="Y226" s="154"/>
      <c r="Z226" s="12"/>
      <c r="AA226" s="66"/>
      <c r="AB226" s="154"/>
      <c r="AC226" s="12"/>
      <c r="AD226" s="12"/>
    </row>
    <row r="227" spans="20:30">
      <c r="T227" s="154"/>
      <c r="U227" s="154"/>
      <c r="V227" s="12"/>
      <c r="W227" s="154"/>
      <c r="X227" s="154"/>
      <c r="Y227" s="154"/>
      <c r="Z227" s="12"/>
      <c r="AA227" s="66"/>
      <c r="AB227" s="154"/>
      <c r="AC227" s="12"/>
      <c r="AD227" s="12"/>
    </row>
    <row r="228" spans="20:30">
      <c r="T228" s="154"/>
      <c r="U228" s="154"/>
      <c r="V228" s="12"/>
      <c r="W228" s="154"/>
      <c r="X228" s="154"/>
      <c r="Y228" s="154"/>
      <c r="Z228" s="12"/>
      <c r="AA228" s="66"/>
      <c r="AB228" s="154"/>
      <c r="AC228" s="12"/>
      <c r="AD228" s="12"/>
    </row>
    <row r="229" spans="20:30">
      <c r="T229" s="154"/>
      <c r="U229" s="154"/>
      <c r="V229" s="12"/>
      <c r="W229" s="154"/>
      <c r="X229" s="154"/>
      <c r="Y229" s="154"/>
      <c r="Z229" s="12"/>
      <c r="AA229" s="66"/>
      <c r="AB229" s="154"/>
      <c r="AC229" s="12"/>
      <c r="AD229" s="12"/>
    </row>
    <row r="230" spans="20:30">
      <c r="T230" s="154"/>
      <c r="U230" s="154"/>
      <c r="V230" s="12"/>
      <c r="W230" s="154"/>
      <c r="X230" s="154"/>
      <c r="Y230" s="154"/>
      <c r="Z230" s="12"/>
      <c r="AA230" s="66"/>
      <c r="AB230" s="154"/>
      <c r="AC230" s="12"/>
      <c r="AD230" s="12"/>
    </row>
    <row r="231" spans="20:30">
      <c r="T231" s="154"/>
      <c r="U231" s="154"/>
      <c r="V231" s="12"/>
      <c r="W231" s="154"/>
      <c r="X231" s="154"/>
      <c r="Y231" s="154"/>
      <c r="Z231" s="12"/>
      <c r="AA231" s="66"/>
      <c r="AB231" s="154"/>
      <c r="AC231" s="12"/>
      <c r="AD231" s="12"/>
    </row>
    <row r="232" spans="20:30">
      <c r="T232" s="154"/>
      <c r="U232" s="154"/>
      <c r="V232" s="12"/>
      <c r="W232" s="154"/>
      <c r="X232" s="154"/>
      <c r="Y232" s="154"/>
      <c r="Z232" s="12"/>
      <c r="AA232" s="66"/>
      <c r="AB232" s="154"/>
      <c r="AC232" s="12"/>
      <c r="AD232" s="12"/>
    </row>
    <row r="233" spans="20:30">
      <c r="T233" s="154"/>
      <c r="U233" s="154"/>
      <c r="V233" s="12"/>
      <c r="W233" s="154"/>
      <c r="X233" s="154"/>
      <c r="Y233" s="154"/>
      <c r="Z233" s="12"/>
      <c r="AA233" s="66"/>
      <c r="AB233" s="154"/>
      <c r="AC233" s="12"/>
      <c r="AD233" s="12"/>
    </row>
    <row r="234" spans="20:30">
      <c r="T234" s="154"/>
      <c r="U234" s="154"/>
      <c r="V234" s="12"/>
      <c r="W234" s="154"/>
      <c r="X234" s="154"/>
      <c r="Y234" s="154"/>
      <c r="Z234" s="12"/>
      <c r="AA234" s="66"/>
      <c r="AB234" s="154"/>
      <c r="AC234" s="12"/>
      <c r="AD234" s="12"/>
    </row>
    <row r="235" spans="20:30">
      <c r="T235" s="154"/>
      <c r="U235" s="154"/>
      <c r="V235" s="12"/>
      <c r="W235" s="154"/>
      <c r="X235" s="154"/>
      <c r="Y235" s="154"/>
      <c r="Z235" s="12"/>
      <c r="AA235" s="66"/>
      <c r="AB235" s="154"/>
      <c r="AC235" s="12"/>
      <c r="AD235" s="12"/>
    </row>
    <row r="236" spans="20:30">
      <c r="T236" s="154"/>
      <c r="U236" s="154"/>
      <c r="V236" s="12"/>
      <c r="W236" s="154"/>
      <c r="X236" s="154"/>
      <c r="Y236" s="154"/>
      <c r="Z236" s="12"/>
      <c r="AA236" s="66"/>
      <c r="AB236" s="154"/>
      <c r="AC236" s="12"/>
      <c r="AD236" s="12"/>
    </row>
    <row r="237" spans="20:30">
      <c r="T237" s="154"/>
      <c r="U237" s="154"/>
      <c r="V237" s="12"/>
      <c r="W237" s="154"/>
      <c r="X237" s="154"/>
      <c r="Y237" s="154"/>
      <c r="Z237" s="12"/>
      <c r="AA237" s="66"/>
      <c r="AB237" s="154"/>
      <c r="AC237" s="12"/>
      <c r="AD237" s="12"/>
    </row>
    <row r="238" spans="20:30">
      <c r="T238" s="154"/>
      <c r="U238" s="154"/>
      <c r="V238" s="12"/>
      <c r="W238" s="154"/>
      <c r="X238" s="154"/>
      <c r="Y238" s="154"/>
      <c r="Z238" s="12"/>
      <c r="AA238" s="66"/>
      <c r="AB238" s="154"/>
      <c r="AC238" s="12"/>
      <c r="AD238" s="12"/>
    </row>
    <row r="239" spans="20:30">
      <c r="T239" s="154"/>
      <c r="U239" s="154"/>
      <c r="V239" s="12"/>
      <c r="W239" s="154"/>
      <c r="X239" s="154"/>
      <c r="Y239" s="154"/>
      <c r="Z239" s="12"/>
      <c r="AA239" s="66"/>
      <c r="AB239" s="154"/>
      <c r="AC239" s="12"/>
      <c r="AD239" s="12"/>
    </row>
    <row r="240" spans="20:30">
      <c r="T240" s="154"/>
      <c r="U240" s="154"/>
      <c r="V240" s="12"/>
      <c r="W240" s="154"/>
      <c r="X240" s="154"/>
      <c r="Y240" s="154"/>
      <c r="Z240" s="12"/>
      <c r="AA240" s="66"/>
      <c r="AB240" s="154"/>
      <c r="AC240" s="12"/>
      <c r="AD240" s="12"/>
    </row>
    <row r="241" spans="8:30">
      <c r="T241" s="154"/>
      <c r="U241" s="154"/>
      <c r="V241" s="12"/>
      <c r="W241" s="154"/>
      <c r="X241" s="154"/>
      <c r="Y241" s="154"/>
      <c r="Z241" s="12"/>
      <c r="AA241" s="66"/>
      <c r="AB241" s="154"/>
      <c r="AC241" s="12"/>
      <c r="AD241" s="12"/>
    </row>
    <row r="242" spans="8:30">
      <c r="T242" s="154"/>
      <c r="U242" s="154"/>
      <c r="V242" s="12"/>
      <c r="W242" s="154"/>
      <c r="X242" s="154"/>
      <c r="Y242" s="154"/>
      <c r="Z242" s="12"/>
      <c r="AA242" s="66"/>
      <c r="AB242" s="154"/>
      <c r="AC242" s="12"/>
      <c r="AD242" s="12"/>
    </row>
    <row r="243" spans="8:30">
      <c r="T243" s="154"/>
      <c r="U243" s="154"/>
      <c r="V243" s="12"/>
      <c r="W243" s="154"/>
      <c r="X243" s="154"/>
      <c r="Y243" s="154"/>
      <c r="Z243" s="12"/>
      <c r="AA243" s="66"/>
      <c r="AB243" s="154"/>
      <c r="AC243" s="12"/>
      <c r="AD243" s="12"/>
    </row>
    <row r="244" spans="8:30">
      <c r="T244" s="154"/>
      <c r="U244" s="154"/>
      <c r="V244" s="12"/>
      <c r="W244" s="154"/>
      <c r="X244" s="154"/>
      <c r="Y244" s="154"/>
      <c r="Z244" s="12"/>
      <c r="AA244" s="66"/>
      <c r="AB244" s="154"/>
      <c r="AC244" s="12"/>
      <c r="AD244" s="12"/>
    </row>
    <row r="245" spans="8:30">
      <c r="T245" s="154"/>
      <c r="U245" s="154"/>
      <c r="V245" s="12"/>
      <c r="W245" s="154"/>
      <c r="X245" s="154"/>
      <c r="Y245" s="154"/>
      <c r="Z245" s="12"/>
      <c r="AA245" s="66"/>
      <c r="AB245" s="154"/>
      <c r="AC245" s="12"/>
      <c r="AD245" s="12"/>
    </row>
    <row r="246" spans="8:30">
      <c r="T246" s="154"/>
      <c r="U246" s="154"/>
      <c r="V246" s="12"/>
      <c r="W246" s="154"/>
      <c r="X246" s="154"/>
      <c r="Y246" s="154"/>
      <c r="Z246" s="12"/>
      <c r="AA246" s="66"/>
      <c r="AB246" s="154"/>
      <c r="AC246" s="12"/>
      <c r="AD246" s="12"/>
    </row>
    <row r="247" spans="8:30">
      <c r="T247" s="154"/>
      <c r="U247" s="154"/>
      <c r="V247" s="12"/>
      <c r="W247" s="154"/>
      <c r="X247" s="154"/>
      <c r="Y247" s="154"/>
      <c r="Z247" s="12"/>
      <c r="AA247" s="66"/>
      <c r="AB247" s="154"/>
      <c r="AC247" s="12"/>
      <c r="AD247" s="12"/>
    </row>
    <row r="248" spans="8:30">
      <c r="T248" s="154"/>
      <c r="U248" s="154"/>
      <c r="V248" s="12"/>
      <c r="W248" s="154"/>
      <c r="X248" s="154"/>
      <c r="Y248" s="154"/>
      <c r="Z248" s="12"/>
      <c r="AA248" s="66"/>
      <c r="AB248" s="154"/>
      <c r="AC248" s="12"/>
      <c r="AD248" s="12"/>
    </row>
    <row r="249" spans="8:30">
      <c r="T249" s="154"/>
      <c r="U249" s="154"/>
      <c r="V249" s="12"/>
      <c r="W249" s="154"/>
      <c r="X249" s="154"/>
      <c r="Y249" s="154"/>
      <c r="Z249" s="12"/>
      <c r="AA249" s="66"/>
      <c r="AB249" s="154"/>
      <c r="AC249" s="12"/>
      <c r="AD249" s="12"/>
    </row>
    <row r="250" spans="8:30">
      <c r="T250" s="154"/>
      <c r="U250" s="154"/>
      <c r="V250" s="12"/>
      <c r="W250" s="154"/>
      <c r="X250" s="154"/>
      <c r="Y250" s="154"/>
      <c r="Z250" s="12"/>
      <c r="AA250" s="66"/>
      <c r="AB250" s="154"/>
      <c r="AC250" s="12"/>
      <c r="AD250" s="12"/>
    </row>
    <row r="251" spans="8:30">
      <c r="H251" s="12"/>
      <c r="I251" s="12"/>
      <c r="J251" s="12"/>
      <c r="K251" s="12"/>
      <c r="R251" s="12"/>
      <c r="T251" s="154"/>
      <c r="U251" s="154"/>
      <c r="V251" s="12"/>
      <c r="W251" s="154"/>
      <c r="X251" s="154"/>
      <c r="Y251" s="154"/>
      <c r="Z251" s="12"/>
      <c r="AA251" s="66"/>
      <c r="AB251" s="154"/>
      <c r="AC251" s="12"/>
      <c r="AD251" s="12"/>
    </row>
    <row r="252" spans="8:30">
      <c r="H252" s="12"/>
      <c r="I252" s="12"/>
      <c r="J252" s="12"/>
      <c r="K252" s="12"/>
      <c r="R252" s="12"/>
      <c r="T252" s="154"/>
      <c r="U252" s="154"/>
      <c r="V252" s="12"/>
      <c r="W252" s="154"/>
      <c r="X252" s="154"/>
      <c r="Y252" s="154"/>
      <c r="Z252" s="12"/>
      <c r="AA252" s="66"/>
      <c r="AB252" s="154"/>
      <c r="AC252" s="12"/>
      <c r="AD252" s="12"/>
    </row>
    <row r="253" spans="8:30">
      <c r="H253" s="12"/>
      <c r="I253" s="12"/>
      <c r="J253" s="12"/>
      <c r="K253" s="12"/>
      <c r="L253" s="66"/>
      <c r="R253" s="12"/>
      <c r="T253" s="154"/>
      <c r="U253" s="154"/>
      <c r="V253" s="12"/>
      <c r="W253" s="154"/>
      <c r="X253" s="154"/>
      <c r="Y253" s="154"/>
      <c r="Z253" s="12"/>
      <c r="AA253" s="66"/>
      <c r="AB253" s="154"/>
      <c r="AC253" s="12"/>
      <c r="AD253" s="12"/>
    </row>
    <row r="254" spans="8:30">
      <c r="H254" s="12"/>
      <c r="I254" s="12"/>
      <c r="J254" s="12"/>
      <c r="K254" s="12"/>
      <c r="L254" s="66"/>
      <c r="M254" s="66"/>
      <c r="N254" s="12"/>
      <c r="O254" s="12"/>
      <c r="P254" s="12"/>
      <c r="Q254" s="66"/>
      <c r="R254" s="12"/>
      <c r="S254" s="66"/>
      <c r="T254" s="154"/>
      <c r="U254" s="154"/>
      <c r="V254" s="12"/>
      <c r="W254" s="154"/>
      <c r="X254" s="154"/>
      <c r="Y254" s="154"/>
      <c r="Z254" s="12"/>
      <c r="AA254" s="66"/>
      <c r="AB254" s="154"/>
      <c r="AC254" s="12"/>
      <c r="AD254" s="12"/>
    </row>
    <row r="255" spans="8:30">
      <c r="H255" s="12"/>
      <c r="I255" s="12"/>
      <c r="J255" s="12"/>
      <c r="K255" s="12"/>
      <c r="L255" s="66"/>
      <c r="M255" s="66"/>
      <c r="N255" s="12"/>
      <c r="O255" s="12"/>
      <c r="P255" s="12"/>
      <c r="Q255" s="66"/>
      <c r="R255" s="12"/>
      <c r="S255" s="66"/>
      <c r="T255" s="154"/>
      <c r="U255" s="154"/>
      <c r="V255" s="12"/>
      <c r="W255" s="154"/>
      <c r="X255" s="154"/>
      <c r="Y255" s="154"/>
      <c r="Z255" s="12"/>
      <c r="AA255" s="66"/>
      <c r="AB255" s="154"/>
      <c r="AC255" s="12"/>
      <c r="AD255" s="12"/>
    </row>
    <row r="256" spans="8:30">
      <c r="H256" s="12"/>
      <c r="I256" s="12"/>
      <c r="J256" s="12"/>
      <c r="K256" s="12"/>
      <c r="L256" s="66"/>
      <c r="M256" s="66"/>
      <c r="N256" s="12"/>
      <c r="O256" s="12"/>
      <c r="P256" s="12"/>
      <c r="Q256" s="66"/>
      <c r="R256" s="12"/>
      <c r="S256" s="66"/>
      <c r="T256" s="154"/>
      <c r="U256" s="154"/>
      <c r="V256" s="12"/>
      <c r="W256" s="154"/>
      <c r="X256" s="154"/>
      <c r="Y256" s="154"/>
      <c r="Z256" s="12"/>
      <c r="AA256" s="66"/>
      <c r="AB256" s="154"/>
      <c r="AC256" s="12"/>
      <c r="AD256" s="12"/>
    </row>
    <row r="257" spans="8:30">
      <c r="H257" s="12"/>
      <c r="I257" s="12"/>
      <c r="J257" s="12"/>
      <c r="K257" s="12"/>
      <c r="L257" s="66"/>
      <c r="M257" s="66"/>
      <c r="N257" s="12"/>
      <c r="O257" s="12"/>
      <c r="P257" s="12"/>
      <c r="Q257" s="66"/>
      <c r="R257" s="12"/>
      <c r="S257" s="66"/>
      <c r="T257" s="154"/>
      <c r="U257" s="154"/>
      <c r="V257" s="12"/>
      <c r="W257" s="154"/>
      <c r="X257" s="154"/>
      <c r="Y257" s="154"/>
      <c r="Z257" s="12"/>
      <c r="AA257" s="66"/>
      <c r="AB257" s="154"/>
      <c r="AC257" s="12"/>
      <c r="AD257" s="12"/>
    </row>
    <row r="258" spans="8:30">
      <c r="H258" s="12"/>
      <c r="I258" s="12"/>
      <c r="J258" s="12"/>
      <c r="K258" s="12"/>
      <c r="L258" s="66"/>
      <c r="M258" s="66"/>
      <c r="N258" s="12"/>
      <c r="O258" s="12"/>
      <c r="P258" s="12"/>
      <c r="Q258" s="66"/>
      <c r="R258" s="12"/>
      <c r="S258" s="66"/>
      <c r="T258" s="154"/>
      <c r="U258" s="154"/>
      <c r="V258" s="12"/>
      <c r="W258" s="154"/>
      <c r="X258" s="154"/>
      <c r="Y258" s="154"/>
      <c r="Z258" s="12"/>
      <c r="AA258" s="66"/>
      <c r="AB258" s="154"/>
      <c r="AC258" s="12"/>
      <c r="AD258" s="12"/>
    </row>
    <row r="259" spans="8:30">
      <c r="H259" s="12"/>
      <c r="I259" s="12"/>
      <c r="J259" s="12"/>
      <c r="K259" s="12"/>
      <c r="L259" s="66"/>
      <c r="M259" s="66"/>
      <c r="N259" s="12"/>
      <c r="O259" s="12"/>
      <c r="P259" s="12"/>
      <c r="Q259" s="66"/>
      <c r="R259" s="12"/>
      <c r="S259" s="66"/>
      <c r="T259" s="154"/>
      <c r="U259" s="154"/>
      <c r="V259" s="12"/>
      <c r="W259" s="154"/>
      <c r="X259" s="154"/>
      <c r="Y259" s="154"/>
      <c r="Z259" s="12"/>
      <c r="AA259" s="66"/>
      <c r="AB259" s="154"/>
      <c r="AC259" s="12"/>
      <c r="AD259" s="12"/>
    </row>
    <row r="260" spans="8:30">
      <c r="H260" s="12"/>
      <c r="I260" s="12"/>
      <c r="J260" s="12"/>
      <c r="K260" s="12"/>
      <c r="L260" s="66"/>
      <c r="M260" s="66"/>
      <c r="N260" s="12"/>
      <c r="O260" s="12"/>
      <c r="P260" s="12"/>
      <c r="Q260" s="66"/>
      <c r="R260" s="12"/>
      <c r="S260" s="66"/>
      <c r="T260" s="154"/>
      <c r="U260" s="154"/>
      <c r="V260" s="12"/>
      <c r="W260" s="154"/>
      <c r="X260" s="154"/>
      <c r="Y260" s="154"/>
      <c r="Z260" s="12"/>
      <c r="AA260" s="66"/>
      <c r="AB260" s="154"/>
      <c r="AC260" s="12"/>
      <c r="AD260" s="12"/>
    </row>
    <row r="261" spans="8:30">
      <c r="H261" s="12"/>
      <c r="I261" s="12"/>
      <c r="J261" s="12"/>
      <c r="K261" s="12"/>
      <c r="L261" s="66"/>
      <c r="M261" s="66"/>
      <c r="N261" s="12"/>
      <c r="O261" s="12"/>
      <c r="P261" s="12"/>
      <c r="Q261" s="66"/>
      <c r="R261" s="12"/>
      <c r="S261" s="66"/>
      <c r="T261" s="154"/>
      <c r="U261" s="154"/>
      <c r="V261" s="12"/>
      <c r="W261" s="154"/>
      <c r="X261" s="154"/>
      <c r="Y261" s="154"/>
      <c r="Z261" s="12"/>
      <c r="AA261" s="66"/>
      <c r="AB261" s="154"/>
      <c r="AC261" s="12"/>
      <c r="AD261" s="12"/>
    </row>
    <row r="262" spans="8:30">
      <c r="H262" s="12"/>
      <c r="I262" s="12"/>
      <c r="J262" s="12"/>
      <c r="K262" s="12"/>
      <c r="L262" s="66"/>
      <c r="M262" s="66"/>
      <c r="N262" s="12"/>
      <c r="O262" s="12"/>
      <c r="P262" s="12"/>
      <c r="Q262" s="66"/>
      <c r="R262" s="12"/>
      <c r="S262" s="66"/>
      <c r="T262" s="154"/>
      <c r="U262" s="154"/>
      <c r="V262" s="12"/>
      <c r="W262" s="154"/>
      <c r="X262" s="154"/>
      <c r="Y262" s="154"/>
      <c r="Z262" s="12"/>
      <c r="AA262" s="66"/>
      <c r="AB262" s="154"/>
      <c r="AC262" s="12"/>
      <c r="AD262" s="12"/>
    </row>
    <row r="263" spans="8:30">
      <c r="H263" s="12"/>
      <c r="I263" s="12"/>
      <c r="J263" s="12"/>
      <c r="K263" s="12"/>
      <c r="L263" s="66"/>
      <c r="M263" s="66"/>
      <c r="N263" s="12"/>
      <c r="O263" s="12"/>
      <c r="P263" s="12"/>
      <c r="Q263" s="66"/>
      <c r="R263" s="12"/>
      <c r="S263" s="66"/>
      <c r="T263" s="154"/>
      <c r="U263" s="154"/>
      <c r="V263" s="12"/>
      <c r="W263" s="154"/>
      <c r="X263" s="154"/>
      <c r="Y263" s="154"/>
      <c r="Z263" s="12"/>
      <c r="AA263" s="66"/>
      <c r="AB263" s="154"/>
      <c r="AC263" s="12"/>
      <c r="AD263" s="12"/>
    </row>
    <row r="264" spans="8:30">
      <c r="H264" s="12"/>
      <c r="I264" s="12"/>
      <c r="J264" s="12"/>
      <c r="K264" s="12"/>
      <c r="L264" s="66"/>
      <c r="M264" s="66"/>
      <c r="N264" s="12"/>
      <c r="O264" s="12"/>
      <c r="P264" s="12"/>
      <c r="Q264" s="66"/>
      <c r="R264" s="12"/>
      <c r="S264" s="66"/>
      <c r="T264" s="154"/>
      <c r="U264" s="154"/>
      <c r="V264" s="12"/>
      <c r="W264" s="154"/>
      <c r="X264" s="154"/>
      <c r="Y264" s="154"/>
      <c r="Z264" s="12"/>
      <c r="AA264" s="66"/>
      <c r="AB264" s="154"/>
      <c r="AC264" s="12"/>
      <c r="AD264" s="12"/>
    </row>
    <row r="265" spans="8:30">
      <c r="H265" s="12"/>
      <c r="I265" s="12"/>
      <c r="J265" s="12"/>
      <c r="K265" s="12"/>
      <c r="L265" s="66"/>
      <c r="M265" s="66"/>
      <c r="N265" s="12"/>
      <c r="O265" s="12"/>
      <c r="P265" s="12"/>
      <c r="Q265" s="66"/>
      <c r="R265" s="12"/>
      <c r="S265" s="66"/>
      <c r="T265" s="154"/>
      <c r="U265" s="154"/>
      <c r="V265" s="12"/>
      <c r="W265" s="154"/>
      <c r="X265" s="154"/>
      <c r="Y265" s="154"/>
      <c r="Z265" s="12"/>
      <c r="AA265" s="66"/>
      <c r="AB265" s="154"/>
      <c r="AC265" s="12"/>
      <c r="AD265" s="12"/>
    </row>
    <row r="266" spans="8:30">
      <c r="H266" s="12"/>
      <c r="I266" s="12"/>
      <c r="J266" s="12"/>
      <c r="K266" s="12"/>
      <c r="L266" s="66"/>
      <c r="M266" s="66"/>
      <c r="N266" s="12"/>
      <c r="O266" s="12"/>
      <c r="P266" s="12"/>
      <c r="Q266" s="66"/>
      <c r="R266" s="12"/>
      <c r="S266" s="66"/>
      <c r="T266" s="154"/>
      <c r="U266" s="154"/>
      <c r="V266" s="12"/>
      <c r="W266" s="154"/>
      <c r="X266" s="154"/>
      <c r="Y266" s="154"/>
      <c r="Z266" s="12"/>
      <c r="AA266" s="66"/>
      <c r="AB266" s="154"/>
      <c r="AC266" s="12"/>
      <c r="AD266" s="12"/>
    </row>
    <row r="267" spans="8:30">
      <c r="H267" s="12"/>
      <c r="I267" s="12"/>
      <c r="J267" s="12"/>
      <c r="K267" s="12"/>
      <c r="L267" s="66"/>
      <c r="M267" s="66"/>
      <c r="N267" s="12"/>
      <c r="O267" s="12"/>
      <c r="P267" s="12"/>
      <c r="Q267" s="66"/>
      <c r="R267" s="12"/>
      <c r="S267" s="66"/>
      <c r="T267" s="154"/>
      <c r="U267" s="154"/>
      <c r="V267" s="12"/>
      <c r="W267" s="154"/>
      <c r="X267" s="154"/>
      <c r="Y267" s="154"/>
      <c r="Z267" s="12"/>
      <c r="AA267" s="66"/>
      <c r="AB267" s="154"/>
      <c r="AC267" s="12"/>
      <c r="AD267" s="12"/>
    </row>
    <row r="268" spans="8:30">
      <c r="H268" s="12"/>
      <c r="I268" s="12"/>
      <c r="J268" s="12"/>
      <c r="K268" s="12"/>
      <c r="L268" s="66"/>
      <c r="M268" s="66"/>
      <c r="N268" s="12"/>
      <c r="O268" s="12"/>
      <c r="P268" s="12"/>
      <c r="Q268" s="66"/>
      <c r="R268" s="12"/>
      <c r="S268" s="66"/>
      <c r="T268" s="154"/>
      <c r="U268" s="154"/>
      <c r="V268" s="12"/>
      <c r="W268" s="154"/>
      <c r="X268" s="154"/>
      <c r="Y268" s="154"/>
      <c r="Z268" s="12"/>
      <c r="AA268" s="66"/>
      <c r="AB268" s="154"/>
      <c r="AC268" s="12"/>
      <c r="AD268" s="12"/>
    </row>
    <row r="269" spans="8:30">
      <c r="H269" s="12"/>
      <c r="I269" s="12"/>
      <c r="J269" s="12"/>
      <c r="K269" s="12"/>
      <c r="L269" s="66"/>
      <c r="M269" s="66"/>
      <c r="N269" s="12"/>
      <c r="O269" s="12"/>
      <c r="P269" s="12"/>
      <c r="Q269" s="66"/>
      <c r="R269" s="12"/>
      <c r="S269" s="66"/>
      <c r="T269" s="154"/>
      <c r="U269" s="154"/>
      <c r="V269" s="12"/>
      <c r="W269" s="154"/>
      <c r="X269" s="154"/>
      <c r="Y269" s="154"/>
      <c r="Z269" s="12"/>
      <c r="AA269" s="66"/>
      <c r="AB269" s="154"/>
      <c r="AC269" s="12"/>
      <c r="AD269" s="12"/>
    </row>
    <row r="270" spans="8:30">
      <c r="H270" s="12"/>
      <c r="I270" s="12"/>
      <c r="J270" s="12"/>
      <c r="K270" s="12"/>
      <c r="L270" s="66"/>
      <c r="M270" s="66"/>
      <c r="N270" s="12"/>
      <c r="O270" s="12"/>
      <c r="P270" s="12"/>
      <c r="Q270" s="66"/>
      <c r="R270" s="12"/>
      <c r="S270" s="66"/>
      <c r="T270" s="154"/>
      <c r="U270" s="154"/>
      <c r="V270" s="12"/>
      <c r="W270" s="154"/>
      <c r="X270" s="154"/>
      <c r="Y270" s="154"/>
      <c r="Z270" s="12"/>
      <c r="AA270" s="66"/>
      <c r="AB270" s="154"/>
      <c r="AC270" s="12"/>
      <c r="AD270" s="12"/>
    </row>
    <row r="271" spans="8:30">
      <c r="H271" s="12"/>
      <c r="I271" s="12"/>
      <c r="J271" s="12"/>
      <c r="K271" s="12"/>
      <c r="L271" s="66"/>
      <c r="M271" s="66"/>
      <c r="N271" s="12"/>
      <c r="O271" s="12"/>
      <c r="P271" s="12"/>
      <c r="Q271" s="66"/>
      <c r="R271" s="12"/>
      <c r="S271" s="66"/>
      <c r="T271" s="154"/>
      <c r="U271" s="154"/>
      <c r="V271" s="12"/>
      <c r="W271" s="154"/>
      <c r="X271" s="154"/>
      <c r="Y271" s="154"/>
      <c r="Z271" s="12"/>
      <c r="AA271" s="66"/>
      <c r="AB271" s="154"/>
      <c r="AC271" s="12"/>
      <c r="AD271" s="12"/>
    </row>
    <row r="272" spans="8:30">
      <c r="H272" s="12"/>
      <c r="I272" s="12"/>
      <c r="J272" s="12"/>
      <c r="K272" s="12"/>
      <c r="L272" s="66"/>
      <c r="M272" s="66"/>
      <c r="N272" s="12"/>
      <c r="O272" s="12"/>
      <c r="P272" s="12"/>
      <c r="Q272" s="66"/>
      <c r="R272" s="12"/>
      <c r="S272" s="66"/>
      <c r="T272" s="154"/>
      <c r="U272" s="154"/>
      <c r="V272" s="12"/>
      <c r="W272" s="154"/>
      <c r="X272" s="154"/>
      <c r="Y272" s="154"/>
      <c r="Z272" s="12"/>
      <c r="AA272" s="66"/>
      <c r="AB272" s="154"/>
      <c r="AC272" s="12"/>
      <c r="AD272" s="12"/>
    </row>
    <row r="273" spans="8:30">
      <c r="H273" s="12"/>
      <c r="I273" s="12"/>
      <c r="J273" s="12"/>
      <c r="K273" s="12"/>
      <c r="L273" s="66"/>
      <c r="M273" s="66"/>
      <c r="N273" s="12"/>
      <c r="O273" s="12"/>
      <c r="P273" s="12"/>
      <c r="Q273" s="66"/>
      <c r="R273" s="12"/>
      <c r="S273" s="66"/>
      <c r="T273" s="154"/>
      <c r="U273" s="154"/>
      <c r="V273" s="12"/>
      <c r="W273" s="154"/>
      <c r="X273" s="154"/>
      <c r="Y273" s="154"/>
      <c r="Z273" s="12"/>
      <c r="AA273" s="66"/>
      <c r="AB273" s="154"/>
      <c r="AC273" s="12"/>
      <c r="AD273" s="12"/>
    </row>
    <row r="274" spans="8:30">
      <c r="H274" s="12"/>
      <c r="I274" s="12"/>
      <c r="J274" s="12"/>
      <c r="K274" s="12"/>
      <c r="L274" s="66"/>
      <c r="M274" s="66"/>
      <c r="N274" s="12"/>
      <c r="O274" s="12"/>
      <c r="P274" s="12"/>
      <c r="Q274" s="66"/>
      <c r="R274" s="12"/>
      <c r="S274" s="66"/>
      <c r="T274" s="154"/>
      <c r="U274" s="154"/>
      <c r="V274" s="12"/>
      <c r="W274" s="154"/>
      <c r="X274" s="154"/>
      <c r="Y274" s="154"/>
      <c r="Z274" s="12"/>
      <c r="AA274" s="66"/>
      <c r="AB274" s="154"/>
      <c r="AC274" s="12"/>
      <c r="AD274" s="12"/>
    </row>
    <row r="275" spans="8:30">
      <c r="H275" s="12"/>
      <c r="I275" s="12"/>
      <c r="J275" s="12"/>
      <c r="K275" s="12"/>
      <c r="L275" s="66"/>
      <c r="M275" s="66"/>
      <c r="N275" s="12"/>
      <c r="O275" s="12"/>
      <c r="P275" s="12"/>
      <c r="Q275" s="66"/>
      <c r="R275" s="12"/>
      <c r="S275" s="66"/>
      <c r="T275" s="154"/>
      <c r="U275" s="154"/>
      <c r="V275" s="12"/>
      <c r="W275" s="154"/>
      <c r="X275" s="154"/>
      <c r="Y275" s="154"/>
      <c r="Z275" s="12"/>
      <c r="AA275" s="66"/>
      <c r="AB275" s="154"/>
      <c r="AC275" s="12"/>
      <c r="AD275" s="12"/>
    </row>
    <row r="276" spans="8:30">
      <c r="H276" s="12"/>
      <c r="I276" s="12"/>
      <c r="J276" s="12"/>
      <c r="K276" s="12"/>
      <c r="L276" s="66"/>
      <c r="M276" s="66"/>
      <c r="N276" s="12"/>
      <c r="O276" s="12"/>
      <c r="P276" s="12"/>
      <c r="Q276" s="66"/>
      <c r="R276" s="12"/>
      <c r="S276" s="66"/>
      <c r="T276" s="154"/>
      <c r="U276" s="154"/>
      <c r="V276" s="12"/>
      <c r="W276" s="154"/>
      <c r="X276" s="154"/>
      <c r="Y276" s="154"/>
      <c r="Z276" s="12"/>
      <c r="AA276" s="66"/>
      <c r="AB276" s="154"/>
      <c r="AC276" s="12"/>
      <c r="AD276" s="12"/>
    </row>
    <row r="277" spans="8:30">
      <c r="H277" s="12"/>
      <c r="I277" s="12"/>
      <c r="J277" s="12"/>
      <c r="K277" s="12"/>
      <c r="L277" s="66"/>
      <c r="M277" s="66"/>
      <c r="N277" s="12"/>
      <c r="O277" s="12"/>
      <c r="P277" s="12"/>
      <c r="Q277" s="66"/>
      <c r="R277" s="12"/>
      <c r="S277" s="66"/>
      <c r="T277" s="154"/>
      <c r="U277" s="154"/>
      <c r="V277" s="12"/>
      <c r="W277" s="154"/>
      <c r="X277" s="154"/>
      <c r="Y277" s="154"/>
      <c r="Z277" s="12"/>
      <c r="AA277" s="66"/>
      <c r="AB277" s="154"/>
      <c r="AC277" s="12"/>
      <c r="AD277" s="12"/>
    </row>
    <row r="278" spans="8:30">
      <c r="H278" s="12"/>
      <c r="I278" s="12"/>
      <c r="J278" s="12"/>
      <c r="K278" s="12"/>
      <c r="L278" s="66"/>
      <c r="M278" s="66"/>
      <c r="N278" s="12"/>
      <c r="O278" s="12"/>
      <c r="P278" s="12"/>
      <c r="Q278" s="66"/>
      <c r="R278" s="12"/>
      <c r="S278" s="66"/>
      <c r="T278" s="154"/>
      <c r="U278" s="154"/>
      <c r="V278" s="12"/>
      <c r="W278" s="154"/>
      <c r="X278" s="154"/>
      <c r="Y278" s="154"/>
      <c r="Z278" s="12"/>
      <c r="AA278" s="66"/>
      <c r="AB278" s="154"/>
      <c r="AC278" s="12"/>
      <c r="AD278" s="12"/>
    </row>
    <row r="279" spans="8:30">
      <c r="H279" s="12"/>
      <c r="I279" s="12"/>
      <c r="J279" s="12"/>
      <c r="K279" s="12"/>
      <c r="L279" s="66"/>
      <c r="M279" s="66"/>
      <c r="N279" s="12"/>
      <c r="O279" s="12"/>
      <c r="P279" s="12"/>
      <c r="Q279" s="66"/>
      <c r="R279" s="12"/>
      <c r="S279" s="66"/>
      <c r="T279" s="154"/>
      <c r="U279" s="154"/>
      <c r="V279" s="12"/>
      <c r="W279" s="154"/>
      <c r="X279" s="154"/>
      <c r="Y279" s="154"/>
      <c r="Z279" s="12"/>
      <c r="AA279" s="66"/>
      <c r="AB279" s="154"/>
      <c r="AC279" s="12"/>
      <c r="AD279" s="12"/>
    </row>
    <row r="280" spans="8:30">
      <c r="H280" s="12"/>
      <c r="I280" s="12"/>
      <c r="J280" s="12"/>
      <c r="K280" s="12"/>
      <c r="L280" s="66"/>
      <c r="M280" s="66"/>
      <c r="N280" s="12"/>
      <c r="O280" s="12"/>
      <c r="P280" s="12"/>
      <c r="Q280" s="66"/>
      <c r="R280" s="12"/>
      <c r="S280" s="66"/>
      <c r="T280" s="154"/>
      <c r="U280" s="154"/>
      <c r="V280" s="12"/>
      <c r="W280" s="154"/>
      <c r="X280" s="154"/>
      <c r="Y280" s="154"/>
      <c r="Z280" s="12"/>
      <c r="AA280" s="66"/>
      <c r="AB280" s="154"/>
      <c r="AC280" s="12"/>
      <c r="AD280" s="12"/>
    </row>
    <row r="281" spans="8:30">
      <c r="H281" s="12"/>
      <c r="I281" s="12"/>
      <c r="J281" s="12"/>
      <c r="K281" s="12"/>
      <c r="L281" s="66"/>
      <c r="M281" s="66"/>
      <c r="N281" s="12"/>
      <c r="O281" s="12"/>
      <c r="P281" s="12"/>
      <c r="Q281" s="66"/>
      <c r="R281" s="12"/>
      <c r="S281" s="66"/>
      <c r="T281" s="154"/>
      <c r="U281" s="154"/>
      <c r="V281" s="12"/>
      <c r="W281" s="154"/>
      <c r="X281" s="154"/>
      <c r="Y281" s="154"/>
      <c r="Z281" s="12"/>
      <c r="AA281" s="66"/>
      <c r="AB281" s="154"/>
      <c r="AC281" s="12"/>
      <c r="AD281" s="12"/>
    </row>
    <row r="282" spans="8:30">
      <c r="H282" s="12"/>
      <c r="I282" s="12"/>
      <c r="J282" s="12"/>
      <c r="K282" s="12"/>
      <c r="L282" s="66"/>
      <c r="M282" s="66"/>
      <c r="N282" s="12"/>
      <c r="O282" s="12"/>
      <c r="P282" s="12"/>
      <c r="Q282" s="66"/>
      <c r="R282" s="12"/>
      <c r="S282" s="66"/>
      <c r="T282" s="154"/>
      <c r="U282" s="154"/>
      <c r="V282" s="12"/>
      <c r="W282" s="154"/>
      <c r="X282" s="154"/>
      <c r="Y282" s="154"/>
      <c r="Z282" s="12"/>
      <c r="AA282" s="66"/>
      <c r="AB282" s="154"/>
      <c r="AC282" s="12"/>
      <c r="AD282" s="12"/>
    </row>
    <row r="283" spans="8:30">
      <c r="H283" s="12"/>
      <c r="I283" s="12"/>
      <c r="J283" s="12"/>
      <c r="K283" s="12"/>
      <c r="L283" s="66"/>
      <c r="M283" s="66"/>
      <c r="N283" s="12"/>
      <c r="O283" s="12"/>
      <c r="P283" s="12"/>
      <c r="Q283" s="66"/>
      <c r="R283" s="12"/>
      <c r="S283" s="66"/>
      <c r="T283" s="154"/>
      <c r="U283" s="154"/>
      <c r="V283" s="12"/>
      <c r="W283" s="154"/>
      <c r="X283" s="154"/>
      <c r="Y283" s="154"/>
      <c r="Z283" s="12"/>
      <c r="AA283" s="66"/>
      <c r="AB283" s="154"/>
      <c r="AC283" s="12"/>
      <c r="AD283" s="12"/>
    </row>
    <row r="284" spans="8:30">
      <c r="H284" s="12"/>
      <c r="I284" s="12"/>
      <c r="J284" s="12"/>
      <c r="K284" s="12"/>
      <c r="L284" s="66"/>
      <c r="M284" s="66"/>
      <c r="N284" s="12"/>
      <c r="O284" s="12"/>
      <c r="P284" s="12"/>
      <c r="Q284" s="66"/>
      <c r="R284" s="12"/>
      <c r="S284" s="66"/>
      <c r="T284" s="154"/>
      <c r="U284" s="154"/>
      <c r="V284" s="12"/>
      <c r="W284" s="154"/>
      <c r="X284" s="154"/>
      <c r="Y284" s="154"/>
      <c r="Z284" s="12"/>
      <c r="AA284" s="66"/>
      <c r="AB284" s="154"/>
      <c r="AC284" s="12"/>
      <c r="AD284" s="12"/>
    </row>
    <row r="285" spans="8:30">
      <c r="H285" s="12"/>
      <c r="I285" s="12"/>
      <c r="J285" s="12"/>
      <c r="K285" s="12"/>
      <c r="L285" s="66"/>
      <c r="M285" s="66"/>
      <c r="N285" s="12"/>
      <c r="O285" s="12"/>
      <c r="P285" s="12"/>
      <c r="Q285" s="66"/>
      <c r="R285" s="12"/>
      <c r="S285" s="66"/>
      <c r="T285" s="154"/>
      <c r="U285" s="154"/>
      <c r="V285" s="12"/>
      <c r="W285" s="154"/>
      <c r="X285" s="154"/>
      <c r="Y285" s="154"/>
      <c r="Z285" s="12"/>
      <c r="AA285" s="66"/>
      <c r="AB285" s="154"/>
      <c r="AC285" s="12"/>
      <c r="AD285" s="12"/>
    </row>
    <row r="286" spans="8:30">
      <c r="H286" s="12"/>
      <c r="I286" s="12"/>
      <c r="J286" s="12"/>
      <c r="K286" s="12"/>
      <c r="L286" s="66"/>
      <c r="M286" s="66"/>
      <c r="N286" s="12"/>
      <c r="O286" s="12"/>
      <c r="P286" s="12"/>
      <c r="Q286" s="66"/>
      <c r="R286" s="12"/>
      <c r="S286" s="66"/>
      <c r="T286" s="154"/>
      <c r="U286" s="154"/>
      <c r="V286" s="12"/>
      <c r="W286" s="154"/>
      <c r="X286" s="154"/>
      <c r="Y286" s="154"/>
      <c r="Z286" s="12"/>
      <c r="AA286" s="66"/>
      <c r="AB286" s="154"/>
      <c r="AC286" s="12"/>
      <c r="AD286" s="12"/>
    </row>
    <row r="287" spans="8:30">
      <c r="H287" s="12"/>
      <c r="I287" s="12"/>
      <c r="J287" s="12"/>
      <c r="K287" s="12"/>
      <c r="L287" s="66"/>
      <c r="M287" s="66"/>
      <c r="N287" s="12"/>
      <c r="O287" s="12"/>
      <c r="P287" s="12"/>
      <c r="Q287" s="66"/>
      <c r="R287" s="12"/>
      <c r="S287" s="66"/>
      <c r="T287" s="154"/>
      <c r="U287" s="154"/>
      <c r="V287" s="12"/>
      <c r="W287" s="154"/>
      <c r="X287" s="154"/>
      <c r="Y287" s="154"/>
      <c r="Z287" s="12"/>
      <c r="AA287" s="66"/>
      <c r="AB287" s="154"/>
      <c r="AC287" s="12"/>
      <c r="AD287" s="12"/>
    </row>
    <row r="288" spans="8:30">
      <c r="H288" s="12"/>
      <c r="I288" s="12"/>
      <c r="J288" s="12"/>
      <c r="K288" s="12"/>
      <c r="L288" s="66"/>
      <c r="M288" s="66"/>
      <c r="N288" s="12"/>
      <c r="O288" s="12"/>
      <c r="P288" s="12"/>
      <c r="Q288" s="66"/>
      <c r="R288" s="12"/>
      <c r="S288" s="66"/>
      <c r="T288" s="154"/>
      <c r="U288" s="154"/>
      <c r="V288" s="12"/>
      <c r="W288" s="154"/>
      <c r="X288" s="154"/>
      <c r="Y288" s="154"/>
      <c r="Z288" s="12"/>
      <c r="AA288" s="66"/>
      <c r="AB288" s="154"/>
      <c r="AC288" s="12"/>
      <c r="AD288" s="12"/>
    </row>
    <row r="289" spans="8:30">
      <c r="H289" s="12"/>
      <c r="I289" s="12"/>
      <c r="J289" s="12"/>
      <c r="K289" s="12"/>
      <c r="L289" s="66"/>
      <c r="M289" s="66"/>
      <c r="N289" s="12"/>
      <c r="O289" s="12"/>
      <c r="P289" s="12"/>
      <c r="Q289" s="66"/>
      <c r="R289" s="12"/>
      <c r="S289" s="66"/>
      <c r="T289" s="154"/>
      <c r="U289" s="154"/>
      <c r="V289" s="12"/>
      <c r="W289" s="154"/>
      <c r="X289" s="154"/>
      <c r="Y289" s="154"/>
      <c r="Z289" s="12"/>
      <c r="AA289" s="66"/>
      <c r="AB289" s="154"/>
      <c r="AC289" s="12"/>
      <c r="AD289" s="12"/>
    </row>
    <row r="290" spans="8:30">
      <c r="H290" s="12"/>
      <c r="I290" s="12"/>
      <c r="J290" s="12"/>
      <c r="K290" s="12"/>
      <c r="L290" s="66"/>
      <c r="M290" s="66"/>
      <c r="N290" s="12"/>
      <c r="O290" s="12"/>
      <c r="P290" s="12"/>
      <c r="Q290" s="66"/>
      <c r="R290" s="12"/>
      <c r="S290" s="66"/>
      <c r="T290" s="154"/>
      <c r="U290" s="154"/>
      <c r="V290" s="12"/>
      <c r="W290" s="154"/>
      <c r="X290" s="154"/>
      <c r="Y290" s="154"/>
      <c r="Z290" s="12"/>
      <c r="AA290" s="66"/>
      <c r="AB290" s="154"/>
      <c r="AC290" s="12"/>
      <c r="AD290" s="12"/>
    </row>
    <row r="291" spans="8:30">
      <c r="H291" s="12"/>
      <c r="I291" s="12"/>
      <c r="J291" s="12"/>
      <c r="K291" s="12"/>
      <c r="L291" s="66"/>
      <c r="M291" s="66"/>
      <c r="N291" s="12"/>
      <c r="O291" s="12"/>
      <c r="P291" s="12"/>
      <c r="Q291" s="66"/>
      <c r="R291" s="12"/>
      <c r="S291" s="66"/>
      <c r="T291" s="154"/>
      <c r="U291" s="154"/>
      <c r="V291" s="12"/>
      <c r="W291" s="154"/>
      <c r="X291" s="154"/>
      <c r="Y291" s="154"/>
      <c r="Z291" s="12"/>
      <c r="AA291" s="66"/>
      <c r="AB291" s="154"/>
      <c r="AC291" s="12"/>
      <c r="AD291" s="12"/>
    </row>
    <row r="292" spans="8:30">
      <c r="H292" s="12"/>
      <c r="I292" s="12"/>
      <c r="J292" s="12"/>
      <c r="K292" s="12"/>
      <c r="L292" s="66"/>
      <c r="M292" s="66"/>
      <c r="N292" s="12"/>
      <c r="O292" s="12"/>
      <c r="P292" s="12"/>
      <c r="Q292" s="66"/>
      <c r="R292" s="12"/>
      <c r="S292" s="66"/>
      <c r="T292" s="154"/>
      <c r="U292" s="154"/>
      <c r="V292" s="12"/>
      <c r="W292" s="154"/>
      <c r="X292" s="154"/>
      <c r="Y292" s="154"/>
      <c r="Z292" s="12"/>
      <c r="AA292" s="66"/>
      <c r="AB292" s="154"/>
      <c r="AC292" s="12"/>
      <c r="AD292" s="12"/>
    </row>
    <row r="293" spans="8:30">
      <c r="H293" s="12"/>
      <c r="I293" s="12"/>
      <c r="J293" s="12"/>
      <c r="K293" s="12"/>
      <c r="L293" s="66"/>
      <c r="M293" s="66"/>
      <c r="N293" s="12"/>
      <c r="O293" s="12"/>
      <c r="P293" s="12"/>
      <c r="Q293" s="66"/>
      <c r="R293" s="12"/>
      <c r="S293" s="66"/>
      <c r="T293" s="154"/>
      <c r="U293" s="154"/>
      <c r="V293" s="12"/>
      <c r="W293" s="154"/>
      <c r="X293" s="154"/>
      <c r="Y293" s="154"/>
      <c r="Z293" s="12"/>
      <c r="AA293" s="66"/>
      <c r="AB293" s="154"/>
      <c r="AC293" s="12"/>
      <c r="AD293" s="12"/>
    </row>
    <row r="294" spans="8:30">
      <c r="H294" s="12"/>
      <c r="I294" s="12"/>
      <c r="J294" s="12"/>
      <c r="K294" s="12"/>
      <c r="L294" s="66"/>
      <c r="M294" s="66"/>
      <c r="N294" s="12"/>
      <c r="O294" s="12"/>
      <c r="P294" s="12"/>
      <c r="Q294" s="66"/>
      <c r="R294" s="12"/>
      <c r="S294" s="66"/>
      <c r="T294" s="154"/>
      <c r="U294" s="154"/>
      <c r="V294" s="12"/>
      <c r="W294" s="154"/>
      <c r="X294" s="154"/>
      <c r="Y294" s="154"/>
      <c r="Z294" s="12"/>
      <c r="AA294" s="66"/>
      <c r="AB294" s="154"/>
      <c r="AC294" s="12"/>
      <c r="AD294" s="12"/>
    </row>
    <row r="295" spans="8:30">
      <c r="H295" s="12"/>
      <c r="I295" s="12"/>
      <c r="J295" s="12"/>
      <c r="K295" s="12"/>
      <c r="L295" s="66"/>
      <c r="M295" s="66"/>
      <c r="N295" s="12"/>
      <c r="O295" s="12"/>
      <c r="P295" s="12"/>
      <c r="Q295" s="66"/>
      <c r="R295" s="12"/>
      <c r="S295" s="66"/>
      <c r="T295" s="154"/>
      <c r="U295" s="154"/>
      <c r="V295" s="12"/>
      <c r="W295" s="154"/>
      <c r="X295" s="154"/>
      <c r="Y295" s="154"/>
      <c r="Z295" s="12"/>
      <c r="AA295" s="66"/>
      <c r="AB295" s="154"/>
      <c r="AC295" s="12"/>
      <c r="AD295" s="12"/>
    </row>
    <row r="296" spans="8:30">
      <c r="H296" s="12"/>
      <c r="I296" s="12"/>
      <c r="J296" s="12"/>
      <c r="K296" s="12"/>
      <c r="L296" s="66"/>
      <c r="M296" s="66"/>
      <c r="N296" s="12"/>
      <c r="O296" s="12"/>
      <c r="P296" s="12"/>
      <c r="Q296" s="66"/>
      <c r="R296" s="12"/>
      <c r="S296" s="66"/>
      <c r="T296" s="154"/>
      <c r="U296" s="154"/>
      <c r="V296" s="12"/>
      <c r="W296" s="154"/>
      <c r="X296" s="154"/>
      <c r="Y296" s="154"/>
      <c r="Z296" s="12"/>
      <c r="AA296" s="66"/>
      <c r="AB296" s="154"/>
      <c r="AC296" s="12"/>
      <c r="AD296" s="12"/>
    </row>
    <row r="297" spans="8:30">
      <c r="H297" s="12"/>
      <c r="I297" s="12"/>
      <c r="J297" s="12"/>
      <c r="K297" s="12"/>
      <c r="L297" s="66"/>
      <c r="M297" s="66"/>
      <c r="N297" s="12"/>
      <c r="O297" s="12"/>
      <c r="P297" s="12"/>
      <c r="Q297" s="66"/>
      <c r="R297" s="12"/>
      <c r="S297" s="66"/>
      <c r="T297" s="154"/>
      <c r="U297" s="154"/>
      <c r="V297" s="12"/>
      <c r="W297" s="154"/>
      <c r="X297" s="154"/>
      <c r="Y297" s="154"/>
      <c r="Z297" s="12"/>
      <c r="AA297" s="66"/>
      <c r="AB297" s="154"/>
      <c r="AC297" s="12"/>
      <c r="AD297" s="12"/>
    </row>
    <row r="298" spans="8:30">
      <c r="H298" s="12"/>
      <c r="I298" s="12"/>
      <c r="J298" s="12"/>
      <c r="K298" s="12"/>
      <c r="L298" s="66"/>
      <c r="M298" s="66"/>
      <c r="N298" s="12"/>
      <c r="O298" s="12"/>
      <c r="P298" s="12"/>
      <c r="Q298" s="66"/>
      <c r="R298" s="12"/>
      <c r="S298" s="66"/>
      <c r="T298" s="154"/>
      <c r="U298" s="154"/>
      <c r="V298" s="12"/>
      <c r="W298" s="154"/>
      <c r="X298" s="154"/>
      <c r="Y298" s="154"/>
      <c r="Z298" s="12"/>
      <c r="AA298" s="66"/>
      <c r="AB298" s="154"/>
      <c r="AC298" s="12"/>
      <c r="AD298" s="12"/>
    </row>
    <row r="299" spans="8:30">
      <c r="H299" s="12"/>
      <c r="I299" s="12"/>
      <c r="J299" s="12"/>
      <c r="K299" s="12"/>
      <c r="L299" s="66"/>
      <c r="M299" s="66"/>
      <c r="N299" s="12"/>
      <c r="O299" s="12"/>
      <c r="P299" s="12"/>
      <c r="Q299" s="66"/>
      <c r="R299" s="12"/>
      <c r="S299" s="66"/>
      <c r="T299" s="154"/>
      <c r="U299" s="154"/>
      <c r="V299" s="12"/>
      <c r="W299" s="154"/>
      <c r="X299" s="154"/>
      <c r="Y299" s="154"/>
      <c r="Z299" s="12"/>
      <c r="AA299" s="66"/>
      <c r="AC299" s="30"/>
    </row>
    <row r="300" spans="8:30">
      <c r="H300" s="12"/>
      <c r="I300" s="12"/>
      <c r="J300" s="12"/>
      <c r="K300" s="12"/>
      <c r="L300" s="66"/>
      <c r="M300" s="66"/>
      <c r="N300" s="12"/>
      <c r="O300" s="12"/>
      <c r="P300" s="12"/>
      <c r="Q300" s="66"/>
      <c r="R300" s="12"/>
      <c r="S300" s="66"/>
      <c r="T300" s="154"/>
      <c r="U300" s="154"/>
      <c r="V300" s="30"/>
      <c r="W300" s="155"/>
      <c r="AC300" s="32"/>
    </row>
    <row r="301" spans="8:30">
      <c r="H301" s="12"/>
      <c r="I301" s="12"/>
      <c r="J301" s="12"/>
      <c r="K301" s="12"/>
      <c r="L301" s="66"/>
      <c r="M301" s="66"/>
      <c r="N301" s="12"/>
      <c r="O301" s="12"/>
      <c r="P301" s="12"/>
      <c r="Q301" s="66"/>
      <c r="R301" s="12"/>
      <c r="S301" s="66"/>
      <c r="T301" s="154"/>
      <c r="U301" s="154"/>
      <c r="V301" s="32"/>
      <c r="W301" s="156"/>
      <c r="AC301" s="32"/>
    </row>
    <row r="302" spans="8:30">
      <c r="H302" s="12"/>
      <c r="I302" s="12"/>
      <c r="J302" s="12"/>
      <c r="K302" s="12"/>
      <c r="L302" s="66"/>
      <c r="M302" s="66"/>
      <c r="N302" s="12"/>
      <c r="O302" s="12"/>
      <c r="P302" s="12"/>
      <c r="Q302" s="66"/>
      <c r="R302" s="12"/>
      <c r="S302" s="66"/>
      <c r="T302" s="154"/>
      <c r="U302" s="154"/>
      <c r="V302" s="32"/>
      <c r="W302" s="156"/>
      <c r="AC302" s="32"/>
    </row>
    <row r="303" spans="8:30">
      <c r="H303" s="12"/>
      <c r="I303" s="12"/>
      <c r="J303" s="12"/>
      <c r="K303" s="12"/>
      <c r="L303" s="66"/>
      <c r="M303" s="66"/>
      <c r="N303" s="12"/>
      <c r="O303" s="12"/>
      <c r="P303" s="12"/>
      <c r="Q303" s="66"/>
      <c r="R303" s="12"/>
      <c r="S303" s="66"/>
      <c r="T303" s="154"/>
      <c r="U303" s="154"/>
      <c r="V303" s="32"/>
      <c r="W303" s="156"/>
      <c r="AC303" s="32"/>
    </row>
    <row r="304" spans="8:30">
      <c r="H304" s="12"/>
      <c r="I304" s="12"/>
      <c r="J304" s="12"/>
      <c r="K304" s="12"/>
      <c r="L304" s="66"/>
      <c r="M304" s="66"/>
      <c r="N304" s="12"/>
      <c r="O304" s="12"/>
      <c r="P304" s="12"/>
      <c r="Q304" s="66"/>
      <c r="R304" s="12"/>
      <c r="S304" s="66"/>
      <c r="T304" s="154"/>
      <c r="U304" s="154"/>
      <c r="V304" s="32"/>
      <c r="W304" s="156"/>
      <c r="AC304" s="32"/>
    </row>
    <row r="305" spans="8:29">
      <c r="H305" s="12"/>
      <c r="I305" s="12"/>
      <c r="J305" s="12"/>
      <c r="K305" s="12"/>
      <c r="L305" s="66"/>
      <c r="M305" s="66"/>
      <c r="N305" s="12"/>
      <c r="O305" s="12"/>
      <c r="P305" s="12"/>
      <c r="Q305" s="66"/>
      <c r="R305" s="12"/>
      <c r="S305" s="66"/>
      <c r="T305" s="154"/>
      <c r="U305" s="154"/>
      <c r="V305" s="32"/>
      <c r="W305" s="156"/>
      <c r="AC305" s="32"/>
    </row>
    <row r="306" spans="8:29">
      <c r="H306" s="12"/>
      <c r="I306" s="12"/>
      <c r="J306" s="12"/>
      <c r="K306" s="12"/>
      <c r="L306" s="66"/>
      <c r="M306" s="66"/>
      <c r="N306" s="12"/>
      <c r="O306" s="12"/>
      <c r="P306" s="12"/>
      <c r="Q306" s="66"/>
      <c r="R306" s="12"/>
      <c r="S306" s="66"/>
      <c r="T306" s="154"/>
      <c r="U306" s="154"/>
      <c r="V306" s="32"/>
      <c r="W306" s="156"/>
      <c r="AC306" s="32"/>
    </row>
    <row r="307" spans="8:29">
      <c r="H307" s="12"/>
      <c r="I307" s="12"/>
      <c r="J307" s="12"/>
      <c r="K307" s="12"/>
      <c r="L307" s="66"/>
      <c r="M307" s="66"/>
      <c r="N307" s="12"/>
      <c r="O307" s="12"/>
      <c r="P307" s="12"/>
      <c r="Q307" s="66"/>
      <c r="R307" s="12"/>
      <c r="S307" s="66"/>
      <c r="T307" s="154"/>
      <c r="U307" s="154"/>
      <c r="V307" s="32"/>
      <c r="W307" s="156"/>
      <c r="AC307" s="32"/>
    </row>
    <row r="308" spans="8:29">
      <c r="H308" s="12"/>
      <c r="I308" s="12"/>
      <c r="J308" s="12"/>
      <c r="K308" s="12"/>
      <c r="L308" s="66"/>
      <c r="M308" s="66"/>
      <c r="N308" s="12"/>
      <c r="O308" s="12"/>
      <c r="P308" s="12"/>
      <c r="Q308" s="66"/>
      <c r="R308" s="12"/>
      <c r="S308" s="66"/>
      <c r="T308" s="154"/>
      <c r="U308" s="154"/>
      <c r="V308" s="32"/>
      <c r="W308" s="156"/>
      <c r="AC308" s="32"/>
    </row>
    <row r="309" spans="8:29">
      <c r="H309" s="12"/>
      <c r="I309" s="12"/>
      <c r="J309" s="12"/>
      <c r="K309" s="12"/>
      <c r="L309" s="66"/>
      <c r="M309" s="66"/>
      <c r="N309" s="12"/>
      <c r="O309" s="12"/>
      <c r="P309" s="12"/>
      <c r="Q309" s="66"/>
      <c r="R309" s="12"/>
      <c r="S309" s="66"/>
      <c r="T309" s="154"/>
      <c r="U309" s="154"/>
      <c r="V309" s="32"/>
      <c r="W309" s="156"/>
      <c r="AC309" s="32"/>
    </row>
    <row r="310" spans="8:29">
      <c r="H310" s="12"/>
      <c r="I310" s="12"/>
      <c r="J310" s="12"/>
      <c r="K310" s="12"/>
      <c r="L310" s="66"/>
      <c r="M310" s="66"/>
      <c r="N310" s="12"/>
      <c r="O310" s="12"/>
      <c r="P310" s="12"/>
      <c r="Q310" s="66"/>
      <c r="R310" s="12"/>
      <c r="S310" s="66"/>
      <c r="T310" s="154"/>
      <c r="U310" s="154"/>
      <c r="V310" s="32"/>
      <c r="W310" s="156"/>
      <c r="AC310" s="32"/>
    </row>
    <row r="311" spans="8:29">
      <c r="H311" s="12"/>
      <c r="I311" s="12"/>
      <c r="J311" s="12"/>
      <c r="K311" s="12"/>
      <c r="L311" s="66"/>
      <c r="M311" s="66"/>
      <c r="N311" s="12"/>
      <c r="O311" s="12"/>
      <c r="P311" s="12"/>
      <c r="Q311" s="66"/>
      <c r="R311" s="12"/>
      <c r="S311" s="66"/>
      <c r="T311" s="154"/>
      <c r="U311" s="154"/>
      <c r="V311" s="32"/>
      <c r="W311" s="156"/>
      <c r="AC311" s="32"/>
    </row>
    <row r="312" spans="8:29">
      <c r="H312" s="12"/>
      <c r="I312" s="12"/>
      <c r="J312" s="12"/>
      <c r="K312" s="12"/>
      <c r="L312" s="66"/>
      <c r="M312" s="66"/>
      <c r="N312" s="12"/>
      <c r="O312" s="12"/>
      <c r="P312" s="12"/>
      <c r="Q312" s="66"/>
      <c r="R312" s="12"/>
      <c r="S312" s="66"/>
      <c r="T312" s="154"/>
      <c r="U312" s="154"/>
      <c r="V312" s="32"/>
      <c r="W312" s="156"/>
      <c r="AC312" s="32"/>
    </row>
    <row r="313" spans="8:29">
      <c r="H313" s="12"/>
      <c r="I313" s="12"/>
      <c r="J313" s="12"/>
      <c r="K313" s="12"/>
      <c r="L313" s="66"/>
      <c r="M313" s="66"/>
      <c r="N313" s="12"/>
      <c r="O313" s="12"/>
      <c r="P313" s="12"/>
      <c r="Q313" s="66"/>
      <c r="R313" s="12"/>
      <c r="S313" s="66"/>
      <c r="T313" s="154"/>
      <c r="U313" s="154"/>
      <c r="V313" s="32"/>
      <c r="W313" s="156"/>
      <c r="AC313" s="32"/>
    </row>
    <row r="314" spans="8:29">
      <c r="H314" s="12"/>
      <c r="I314" s="12"/>
      <c r="J314" s="12"/>
      <c r="K314" s="12"/>
      <c r="L314" s="66"/>
      <c r="M314" s="66"/>
      <c r="N314" s="12"/>
      <c r="O314" s="12"/>
      <c r="P314" s="12"/>
      <c r="Q314" s="66"/>
      <c r="R314" s="12"/>
      <c r="S314" s="66"/>
      <c r="T314" s="154"/>
      <c r="U314" s="154"/>
      <c r="V314" s="32"/>
      <c r="W314" s="156"/>
      <c r="AC314" s="32"/>
    </row>
    <row r="315" spans="8:29">
      <c r="H315" s="12"/>
      <c r="I315" s="12"/>
      <c r="J315" s="12"/>
      <c r="K315" s="12"/>
      <c r="L315" s="66"/>
      <c r="M315" s="66"/>
      <c r="N315" s="12"/>
      <c r="O315" s="12"/>
      <c r="P315" s="12"/>
      <c r="Q315" s="66"/>
      <c r="R315" s="12"/>
      <c r="S315" s="66"/>
      <c r="T315" s="154"/>
      <c r="U315" s="154"/>
      <c r="V315" s="32"/>
      <c r="W315" s="156"/>
      <c r="AC315" s="32"/>
    </row>
    <row r="316" spans="8:29">
      <c r="H316" s="12"/>
      <c r="I316" s="12"/>
      <c r="J316" s="12"/>
      <c r="K316" s="12"/>
      <c r="L316" s="66"/>
      <c r="M316" s="66"/>
      <c r="N316" s="12"/>
      <c r="O316" s="12"/>
      <c r="P316" s="12"/>
      <c r="Q316" s="66"/>
      <c r="R316" s="12"/>
      <c r="S316" s="66"/>
      <c r="T316" s="154"/>
      <c r="U316" s="154"/>
      <c r="V316" s="32"/>
      <c r="W316" s="156"/>
      <c r="AC316" s="32"/>
    </row>
    <row r="317" spans="8:29">
      <c r="H317" s="12"/>
      <c r="I317" s="12"/>
      <c r="J317" s="12"/>
      <c r="K317" s="12"/>
      <c r="L317" s="66"/>
      <c r="M317" s="66"/>
      <c r="N317" s="12"/>
      <c r="O317" s="12"/>
      <c r="P317" s="12"/>
      <c r="Q317" s="66"/>
      <c r="R317" s="12"/>
      <c r="S317" s="66"/>
      <c r="T317" s="154"/>
      <c r="U317" s="154"/>
      <c r="V317" s="32"/>
      <c r="W317" s="156"/>
      <c r="AC317" s="32"/>
    </row>
    <row r="318" spans="8:29">
      <c r="H318" s="12"/>
      <c r="I318" s="12"/>
      <c r="J318" s="12"/>
      <c r="K318" s="12"/>
      <c r="L318" s="66"/>
      <c r="M318" s="66"/>
      <c r="N318" s="12"/>
      <c r="O318" s="12"/>
      <c r="P318" s="12"/>
      <c r="Q318" s="66"/>
      <c r="R318" s="12"/>
      <c r="S318" s="66"/>
      <c r="T318" s="154"/>
      <c r="U318" s="154"/>
      <c r="V318" s="32"/>
      <c r="W318" s="156"/>
      <c r="AC318" s="32"/>
    </row>
    <row r="319" spans="8:29">
      <c r="H319" s="12"/>
      <c r="I319" s="12"/>
      <c r="J319" s="12"/>
      <c r="K319" s="12"/>
      <c r="L319" s="66"/>
      <c r="M319" s="66"/>
      <c r="N319" s="12"/>
      <c r="O319" s="12"/>
      <c r="P319" s="12"/>
      <c r="Q319" s="66"/>
      <c r="R319" s="12"/>
      <c r="S319" s="66"/>
      <c r="T319" s="154"/>
      <c r="U319" s="154"/>
      <c r="V319" s="32"/>
      <c r="W319" s="156"/>
      <c r="AC319" s="32"/>
    </row>
    <row r="320" spans="8:29">
      <c r="H320" s="12"/>
      <c r="I320" s="12"/>
      <c r="J320" s="12"/>
      <c r="K320" s="12"/>
      <c r="L320" s="66"/>
      <c r="M320" s="66"/>
      <c r="N320" s="12"/>
      <c r="O320" s="12"/>
      <c r="P320" s="12"/>
      <c r="Q320" s="66"/>
      <c r="R320" s="12"/>
      <c r="S320" s="66"/>
      <c r="T320" s="154"/>
      <c r="U320" s="154"/>
      <c r="V320" s="32"/>
      <c r="W320" s="156"/>
      <c r="AC320" s="32"/>
    </row>
    <row r="321" spans="8:29">
      <c r="H321" s="12"/>
      <c r="I321" s="12"/>
      <c r="J321" s="12"/>
      <c r="K321" s="12"/>
      <c r="L321" s="66"/>
      <c r="M321" s="66"/>
      <c r="N321" s="12"/>
      <c r="O321" s="12"/>
      <c r="P321" s="12"/>
      <c r="Q321" s="66"/>
      <c r="R321" s="12"/>
      <c r="S321" s="66"/>
      <c r="T321" s="154"/>
      <c r="U321" s="154"/>
      <c r="V321" s="32"/>
      <c r="W321" s="156"/>
      <c r="AC321" s="32"/>
    </row>
    <row r="322" spans="8:29">
      <c r="H322" s="12"/>
      <c r="I322" s="12"/>
      <c r="J322" s="12"/>
      <c r="K322" s="12"/>
      <c r="L322" s="66"/>
      <c r="M322" s="66"/>
      <c r="N322" s="12"/>
      <c r="O322" s="12"/>
      <c r="P322" s="12"/>
      <c r="Q322" s="66"/>
      <c r="R322" s="12"/>
      <c r="S322" s="66"/>
      <c r="T322" s="154"/>
      <c r="U322" s="154"/>
      <c r="V322" s="32"/>
      <c r="W322" s="156"/>
      <c r="AC322" s="32"/>
    </row>
    <row r="323" spans="8:29">
      <c r="H323" s="12"/>
      <c r="I323" s="12"/>
      <c r="J323" s="12"/>
      <c r="K323" s="12"/>
      <c r="L323" s="66"/>
      <c r="M323" s="66"/>
      <c r="N323" s="12"/>
      <c r="O323" s="12"/>
      <c r="P323" s="12"/>
      <c r="Q323" s="66"/>
      <c r="R323" s="12"/>
      <c r="S323" s="66"/>
      <c r="T323" s="154"/>
      <c r="U323" s="154"/>
      <c r="V323" s="32"/>
      <c r="W323" s="156"/>
      <c r="AC323" s="32"/>
    </row>
    <row r="324" spans="8:29">
      <c r="H324" s="12"/>
      <c r="I324" s="12"/>
      <c r="J324" s="12"/>
      <c r="K324" s="12"/>
      <c r="L324" s="66"/>
      <c r="M324" s="66"/>
      <c r="N324" s="12"/>
      <c r="O324" s="12"/>
      <c r="P324" s="12"/>
      <c r="Q324" s="66"/>
      <c r="R324" s="12"/>
      <c r="S324" s="66"/>
      <c r="T324" s="154"/>
      <c r="U324" s="154"/>
      <c r="V324" s="32"/>
      <c r="W324" s="156"/>
      <c r="AC324" s="32"/>
    </row>
    <row r="325" spans="8:29">
      <c r="H325" s="12"/>
      <c r="I325" s="12"/>
      <c r="J325" s="12"/>
      <c r="K325" s="12"/>
      <c r="L325" s="66"/>
      <c r="M325" s="66"/>
      <c r="N325" s="12"/>
      <c r="O325" s="12"/>
      <c r="P325" s="12"/>
      <c r="Q325" s="66"/>
      <c r="R325" s="12"/>
      <c r="S325" s="66"/>
      <c r="T325" s="154"/>
      <c r="U325" s="154"/>
      <c r="V325" s="32"/>
      <c r="W325" s="156"/>
      <c r="AC325" s="32"/>
    </row>
    <row r="326" spans="8:29">
      <c r="H326" s="12"/>
      <c r="I326" s="12"/>
      <c r="J326" s="12"/>
      <c r="K326" s="12"/>
      <c r="L326" s="66"/>
      <c r="M326" s="66"/>
      <c r="N326" s="12"/>
      <c r="O326" s="12"/>
      <c r="P326" s="12"/>
      <c r="Q326" s="66"/>
      <c r="R326" s="12"/>
      <c r="S326" s="66"/>
      <c r="T326" s="154"/>
      <c r="U326" s="154"/>
      <c r="V326" s="32"/>
      <c r="W326" s="156"/>
      <c r="AC326" s="32"/>
    </row>
    <row r="327" spans="8:29">
      <c r="H327" s="12"/>
      <c r="I327" s="12"/>
      <c r="J327" s="12"/>
      <c r="K327" s="12"/>
      <c r="L327" s="66"/>
      <c r="M327" s="66"/>
      <c r="N327" s="12"/>
      <c r="O327" s="12"/>
      <c r="P327" s="12"/>
      <c r="Q327" s="66"/>
      <c r="R327" s="12"/>
      <c r="S327" s="66"/>
      <c r="T327" s="154"/>
      <c r="U327" s="154"/>
      <c r="V327" s="32"/>
      <c r="W327" s="156"/>
      <c r="AC327" s="32"/>
    </row>
    <row r="328" spans="8:29">
      <c r="H328" s="12"/>
      <c r="I328" s="12"/>
      <c r="J328" s="12"/>
      <c r="K328" s="12"/>
      <c r="L328" s="66"/>
      <c r="M328" s="66"/>
      <c r="N328" s="12"/>
      <c r="O328" s="12"/>
      <c r="P328" s="12"/>
      <c r="Q328" s="66"/>
      <c r="R328" s="12"/>
      <c r="S328" s="66"/>
      <c r="T328" s="154"/>
      <c r="U328" s="154"/>
      <c r="V328" s="32"/>
      <c r="W328" s="156"/>
      <c r="AC328" s="32"/>
    </row>
    <row r="329" spans="8:29">
      <c r="H329" s="12"/>
      <c r="I329" s="12"/>
      <c r="J329" s="12"/>
      <c r="K329" s="12"/>
      <c r="L329" s="66"/>
      <c r="M329" s="66"/>
      <c r="N329" s="12"/>
      <c r="O329" s="12"/>
      <c r="P329" s="12"/>
      <c r="Q329" s="66"/>
      <c r="R329" s="12"/>
      <c r="S329" s="66"/>
      <c r="T329" s="154"/>
      <c r="U329" s="154"/>
      <c r="V329" s="32"/>
      <c r="W329" s="156"/>
      <c r="AC329" s="32"/>
    </row>
    <row r="330" spans="8:29">
      <c r="H330" s="12"/>
      <c r="I330" s="12"/>
      <c r="J330" s="12"/>
      <c r="K330" s="12"/>
      <c r="L330" s="66"/>
      <c r="M330" s="66"/>
      <c r="N330" s="12"/>
      <c r="O330" s="12"/>
      <c r="P330" s="12"/>
      <c r="Q330" s="66"/>
      <c r="R330" s="12"/>
      <c r="S330" s="66"/>
      <c r="T330" s="154"/>
      <c r="U330" s="154"/>
      <c r="V330" s="32"/>
      <c r="W330" s="156"/>
      <c r="AC330" s="32"/>
    </row>
    <row r="331" spans="8:29">
      <c r="H331" s="12"/>
      <c r="I331" s="12"/>
      <c r="J331" s="12"/>
      <c r="K331" s="12"/>
      <c r="L331" s="66"/>
      <c r="M331" s="66"/>
      <c r="N331" s="12"/>
      <c r="O331" s="12"/>
      <c r="P331" s="12"/>
      <c r="Q331" s="66"/>
      <c r="R331" s="12"/>
      <c r="S331" s="66"/>
      <c r="V331" s="32"/>
      <c r="W331" s="156"/>
      <c r="AC331" s="32"/>
    </row>
    <row r="332" spans="8:29">
      <c r="H332" s="12"/>
      <c r="I332" s="12"/>
      <c r="J332" s="12"/>
      <c r="K332" s="12"/>
      <c r="L332" s="66"/>
      <c r="M332" s="66"/>
      <c r="N332" s="12"/>
      <c r="O332" s="12"/>
      <c r="P332" s="12"/>
      <c r="Q332" s="66"/>
      <c r="R332" s="12"/>
      <c r="S332" s="66"/>
      <c r="V332" s="32"/>
      <c r="W332" s="156"/>
      <c r="AC332" s="32"/>
    </row>
    <row r="333" spans="8:29">
      <c r="H333" s="12"/>
      <c r="I333" s="12"/>
      <c r="J333" s="12"/>
      <c r="K333" s="12"/>
      <c r="L333" s="66"/>
      <c r="M333" s="66"/>
      <c r="N333" s="12"/>
      <c r="O333" s="12"/>
      <c r="P333" s="12"/>
      <c r="Q333" s="66"/>
      <c r="R333" s="12"/>
      <c r="S333" s="66"/>
      <c r="V333" s="32"/>
      <c r="W333" s="156"/>
      <c r="AC333" s="32"/>
    </row>
    <row r="334" spans="8:29">
      <c r="H334" s="12"/>
      <c r="I334" s="12"/>
      <c r="J334" s="12"/>
      <c r="K334" s="12"/>
      <c r="L334" s="66"/>
      <c r="M334" s="66"/>
      <c r="N334" s="12"/>
      <c r="O334" s="12"/>
      <c r="P334" s="12"/>
      <c r="Q334" s="66"/>
      <c r="R334" s="12"/>
      <c r="S334" s="66"/>
      <c r="V334" s="32"/>
      <c r="W334" s="156"/>
    </row>
    <row r="335" spans="8:29">
      <c r="H335" s="12"/>
      <c r="I335" s="12"/>
      <c r="J335" s="12"/>
      <c r="K335" s="12"/>
      <c r="L335" s="66"/>
      <c r="M335" s="66"/>
      <c r="N335" s="12"/>
      <c r="O335" s="12"/>
      <c r="P335" s="12"/>
      <c r="Q335" s="66"/>
      <c r="R335" s="12"/>
      <c r="S335" s="66"/>
    </row>
    <row r="336" spans="8:29">
      <c r="H336" s="12"/>
      <c r="I336" s="12"/>
      <c r="J336" s="12"/>
      <c r="K336" s="12"/>
      <c r="L336" s="66"/>
      <c r="M336" s="66"/>
      <c r="N336" s="12"/>
      <c r="O336" s="12"/>
      <c r="P336" s="12"/>
      <c r="Q336" s="66"/>
      <c r="R336" s="12"/>
      <c r="S336" s="66"/>
    </row>
    <row r="337" spans="8:19">
      <c r="H337" s="12"/>
      <c r="I337" s="12"/>
      <c r="J337" s="12"/>
      <c r="K337" s="12"/>
      <c r="L337" s="66"/>
      <c r="M337" s="66"/>
      <c r="N337" s="12"/>
      <c r="O337" s="12"/>
      <c r="P337" s="12"/>
      <c r="Q337" s="66"/>
      <c r="R337" s="12"/>
      <c r="S337" s="66"/>
    </row>
    <row r="338" spans="8:19">
      <c r="H338" s="12"/>
      <c r="I338" s="12"/>
      <c r="J338" s="12"/>
      <c r="K338" s="12"/>
      <c r="L338" s="66"/>
      <c r="M338" s="66"/>
      <c r="N338" s="12"/>
      <c r="O338" s="12"/>
      <c r="P338" s="12"/>
      <c r="Q338" s="66"/>
      <c r="R338" s="12"/>
      <c r="S338" s="66"/>
    </row>
    <row r="339" spans="8:19">
      <c r="H339" s="12"/>
      <c r="I339" s="12"/>
      <c r="J339" s="12"/>
      <c r="K339" s="12"/>
      <c r="L339" s="66"/>
      <c r="M339" s="66"/>
      <c r="N339" s="12"/>
      <c r="O339" s="12"/>
      <c r="P339" s="12"/>
      <c r="Q339" s="66"/>
      <c r="R339" s="12"/>
      <c r="S339" s="66"/>
    </row>
    <row r="340" spans="8:19">
      <c r="H340" s="12"/>
      <c r="I340" s="12"/>
      <c r="J340" s="12"/>
      <c r="K340" s="12"/>
      <c r="L340" s="66"/>
      <c r="M340" s="66"/>
      <c r="N340" s="12"/>
      <c r="O340" s="12"/>
      <c r="P340" s="12"/>
      <c r="Q340" s="66"/>
      <c r="R340" s="12"/>
      <c r="S340" s="66"/>
    </row>
    <row r="341" spans="8:19">
      <c r="H341" s="12"/>
      <c r="I341" s="12"/>
      <c r="J341" s="12"/>
      <c r="K341" s="12"/>
      <c r="L341" s="66"/>
      <c r="M341" s="66"/>
      <c r="N341" s="12"/>
      <c r="O341" s="12"/>
      <c r="P341" s="12"/>
      <c r="Q341" s="66"/>
      <c r="R341" s="12"/>
      <c r="S341" s="66"/>
    </row>
    <row r="342" spans="8:19">
      <c r="H342" s="12"/>
      <c r="I342" s="12"/>
      <c r="J342" s="12"/>
      <c r="K342" s="12"/>
      <c r="L342" s="66"/>
      <c r="M342" s="66"/>
      <c r="N342" s="12"/>
      <c r="O342" s="12"/>
      <c r="P342" s="12"/>
      <c r="Q342" s="66"/>
      <c r="R342" s="12"/>
      <c r="S342" s="66"/>
    </row>
    <row r="343" spans="8:19">
      <c r="H343" s="12"/>
      <c r="I343" s="12"/>
      <c r="J343" s="12"/>
      <c r="K343" s="12"/>
      <c r="L343" s="66"/>
      <c r="M343" s="66"/>
      <c r="N343" s="12"/>
      <c r="O343" s="12"/>
      <c r="P343" s="12"/>
      <c r="Q343" s="66"/>
      <c r="R343" s="12"/>
      <c r="S343" s="66"/>
    </row>
    <row r="344" spans="8:19">
      <c r="H344" s="12"/>
      <c r="I344" s="12"/>
      <c r="J344" s="12"/>
      <c r="K344" s="12"/>
      <c r="L344" s="66"/>
      <c r="M344" s="66"/>
      <c r="N344" s="12"/>
      <c r="O344" s="12"/>
      <c r="P344" s="12"/>
      <c r="Q344" s="66"/>
      <c r="R344" s="12"/>
      <c r="S344" s="66"/>
    </row>
    <row r="345" spans="8:19">
      <c r="H345" s="12"/>
      <c r="I345" s="12"/>
      <c r="J345" s="12"/>
      <c r="K345" s="12"/>
      <c r="L345" s="66"/>
      <c r="M345" s="66"/>
      <c r="N345" s="12"/>
      <c r="O345" s="12"/>
      <c r="P345" s="12"/>
      <c r="Q345" s="66"/>
      <c r="R345" s="12"/>
      <c r="S345" s="66"/>
    </row>
    <row r="346" spans="8:19">
      <c r="H346" s="12"/>
      <c r="I346" s="12"/>
      <c r="J346" s="12"/>
      <c r="K346" s="12"/>
      <c r="L346" s="66"/>
      <c r="M346" s="66"/>
      <c r="N346" s="12"/>
      <c r="O346" s="12"/>
      <c r="P346" s="12"/>
      <c r="Q346" s="66"/>
      <c r="R346" s="12"/>
      <c r="S346" s="66"/>
    </row>
    <row r="347" spans="8:19">
      <c r="H347" s="12"/>
      <c r="I347" s="12"/>
      <c r="J347" s="12"/>
      <c r="K347" s="12"/>
      <c r="L347" s="66"/>
      <c r="M347" s="66"/>
      <c r="N347" s="12"/>
      <c r="O347" s="12"/>
      <c r="P347" s="12"/>
      <c r="Q347" s="66"/>
      <c r="R347" s="12"/>
      <c r="S347" s="66"/>
    </row>
    <row r="348" spans="8:19">
      <c r="H348" s="12"/>
      <c r="I348" s="12"/>
      <c r="J348" s="12"/>
      <c r="K348" s="12"/>
      <c r="L348" s="66"/>
      <c r="M348" s="66"/>
      <c r="N348" s="12"/>
      <c r="O348" s="12"/>
      <c r="P348" s="12"/>
      <c r="Q348" s="66"/>
      <c r="R348" s="12"/>
      <c r="S348" s="66"/>
    </row>
    <row r="349" spans="8:19">
      <c r="H349" s="12"/>
      <c r="I349" s="12"/>
      <c r="J349" s="12"/>
      <c r="K349" s="12"/>
      <c r="L349" s="66"/>
      <c r="M349" s="66"/>
      <c r="N349" s="12"/>
      <c r="O349" s="12"/>
      <c r="P349" s="12"/>
      <c r="Q349" s="66"/>
      <c r="R349" s="12"/>
      <c r="S349" s="66"/>
    </row>
    <row r="350" spans="8:19">
      <c r="H350" s="12"/>
      <c r="I350" s="12"/>
      <c r="J350" s="12"/>
      <c r="K350" s="12"/>
      <c r="L350" s="66"/>
      <c r="M350" s="66"/>
      <c r="N350" s="12"/>
      <c r="O350" s="12"/>
      <c r="P350" s="12"/>
      <c r="Q350" s="66"/>
      <c r="R350" s="12"/>
      <c r="S350" s="66"/>
    </row>
    <row r="351" spans="8:19">
      <c r="H351" s="12"/>
      <c r="I351" s="12"/>
      <c r="J351" s="12"/>
      <c r="K351" s="12"/>
      <c r="L351" s="66"/>
      <c r="M351" s="66"/>
      <c r="N351" s="12"/>
      <c r="O351" s="12"/>
      <c r="P351" s="12"/>
      <c r="Q351" s="66"/>
      <c r="R351" s="12"/>
      <c r="S351" s="66"/>
    </row>
    <row r="352" spans="8:19">
      <c r="H352" s="12"/>
      <c r="I352" s="12"/>
      <c r="J352" s="12"/>
      <c r="K352" s="12"/>
      <c r="L352" s="66"/>
      <c r="M352" s="66"/>
      <c r="N352" s="12"/>
      <c r="O352" s="12"/>
      <c r="P352" s="12"/>
      <c r="Q352" s="66"/>
      <c r="R352" s="12"/>
      <c r="S352" s="66"/>
    </row>
    <row r="353" spans="1:19">
      <c r="H353" s="12"/>
      <c r="I353" s="12"/>
      <c r="J353" s="12"/>
      <c r="K353" s="12"/>
      <c r="L353" s="66"/>
      <c r="M353" s="66"/>
      <c r="N353" s="12"/>
      <c r="O353" s="12"/>
      <c r="P353" s="12"/>
      <c r="Q353" s="66"/>
      <c r="R353" s="12"/>
      <c r="S353" s="66"/>
    </row>
    <row r="354" spans="1:19">
      <c r="H354" s="12"/>
      <c r="I354" s="12"/>
      <c r="J354" s="12"/>
      <c r="K354" s="12"/>
      <c r="L354" s="66"/>
      <c r="M354" s="66"/>
      <c r="N354" s="12"/>
      <c r="O354" s="12"/>
      <c r="P354" s="12"/>
      <c r="Q354" s="66"/>
      <c r="R354" s="12"/>
      <c r="S354" s="66"/>
    </row>
    <row r="355" spans="1:19">
      <c r="H355" s="12"/>
      <c r="I355" s="12"/>
      <c r="J355" s="12"/>
      <c r="K355" s="12"/>
      <c r="L355" s="66"/>
      <c r="M355" s="66"/>
      <c r="N355" s="12"/>
      <c r="O355" s="12"/>
      <c r="P355" s="12"/>
      <c r="Q355" s="66"/>
      <c r="R355" s="12"/>
      <c r="S355" s="66"/>
    </row>
    <row r="356" spans="1:19">
      <c r="H356" s="12"/>
      <c r="I356" s="12"/>
      <c r="J356" s="12"/>
      <c r="K356" s="12"/>
      <c r="L356" s="66"/>
      <c r="M356" s="66"/>
      <c r="N356" s="12"/>
      <c r="O356" s="12"/>
      <c r="P356" s="12"/>
      <c r="Q356" s="66"/>
      <c r="R356" s="12"/>
      <c r="S356" s="66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6"/>
      <c r="M357" s="66"/>
      <c r="N357" s="12"/>
      <c r="O357" s="12"/>
      <c r="P357" s="12"/>
      <c r="Q357" s="66"/>
      <c r="R357" s="30"/>
      <c r="S357" s="66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6"/>
      <c r="M358" s="66"/>
      <c r="N358" s="12"/>
      <c r="O358" s="12"/>
      <c r="P358" s="12"/>
      <c r="Q358" s="66"/>
      <c r="R358" s="32"/>
      <c r="S358" s="66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7"/>
      <c r="M359" s="66"/>
      <c r="N359" s="12"/>
      <c r="O359" s="12"/>
      <c r="P359" s="12"/>
      <c r="Q359" s="66"/>
      <c r="R359" s="32"/>
      <c r="S359" s="66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8"/>
      <c r="M360" s="67"/>
      <c r="N360" s="30"/>
      <c r="O360" s="30"/>
      <c r="P360" s="30"/>
      <c r="Q360" s="67"/>
      <c r="R360" s="32"/>
      <c r="S360" s="67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8"/>
      <c r="M361" s="68"/>
      <c r="N361" s="32"/>
      <c r="O361" s="32"/>
      <c r="P361" s="32"/>
      <c r="Q361" s="68"/>
      <c r="R361" s="32"/>
      <c r="S361" s="68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8"/>
      <c r="M362" s="68"/>
      <c r="N362" s="32"/>
      <c r="O362" s="32"/>
      <c r="P362" s="32"/>
      <c r="Q362" s="68"/>
      <c r="R362" s="32"/>
      <c r="S362" s="68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8"/>
      <c r="M363" s="68"/>
      <c r="N363" s="32"/>
      <c r="O363" s="32"/>
      <c r="P363" s="32"/>
      <c r="Q363" s="68"/>
      <c r="R363" s="32"/>
      <c r="S363" s="68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8"/>
      <c r="M364" s="68"/>
      <c r="N364" s="32"/>
      <c r="O364" s="32"/>
      <c r="P364" s="32"/>
      <c r="Q364" s="68"/>
      <c r="R364" s="32"/>
      <c r="S364" s="68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8"/>
      <c r="M365" s="68"/>
      <c r="N365" s="32"/>
      <c r="O365" s="32"/>
      <c r="P365" s="32"/>
      <c r="Q365" s="68"/>
      <c r="R365" s="32"/>
      <c r="S365" s="68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8"/>
      <c r="M366" s="68"/>
      <c r="N366" s="32"/>
      <c r="O366" s="32"/>
      <c r="P366" s="32"/>
      <c r="Q366" s="68"/>
      <c r="R366" s="32"/>
      <c r="S366" s="68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8"/>
      <c r="M367" s="68"/>
      <c r="N367" s="32"/>
      <c r="O367" s="32"/>
      <c r="P367" s="32"/>
      <c r="Q367" s="68"/>
      <c r="R367" s="32"/>
      <c r="S367" s="68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8"/>
      <c r="M368" s="68"/>
      <c r="N368" s="32"/>
      <c r="O368" s="32"/>
      <c r="P368" s="32"/>
      <c r="Q368" s="68"/>
      <c r="R368" s="32"/>
      <c r="S368" s="68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8"/>
      <c r="M369" s="68"/>
      <c r="N369" s="32"/>
      <c r="O369" s="32"/>
      <c r="P369" s="32"/>
      <c r="Q369" s="68"/>
      <c r="R369" s="32"/>
      <c r="S369" s="68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8"/>
      <c r="M370" s="68"/>
      <c r="N370" s="32"/>
      <c r="O370" s="32"/>
      <c r="P370" s="32"/>
      <c r="Q370" s="68"/>
      <c r="R370" s="32"/>
      <c r="S370" s="68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8"/>
      <c r="M371" s="68"/>
      <c r="N371" s="32"/>
      <c r="O371" s="32"/>
      <c r="P371" s="32"/>
      <c r="Q371" s="68"/>
      <c r="R371" s="32"/>
      <c r="S371" s="68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8"/>
      <c r="M372" s="68"/>
      <c r="N372" s="32"/>
      <c r="O372" s="32"/>
      <c r="P372" s="32"/>
      <c r="Q372" s="68"/>
      <c r="R372" s="32"/>
      <c r="S372" s="68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8"/>
      <c r="M373" s="68"/>
      <c r="N373" s="32"/>
      <c r="O373" s="32"/>
      <c r="P373" s="32"/>
      <c r="Q373" s="68"/>
      <c r="R373" s="32"/>
      <c r="S373" s="68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8"/>
      <c r="M374" s="68"/>
      <c r="N374" s="32"/>
      <c r="O374" s="32"/>
      <c r="P374" s="32"/>
      <c r="Q374" s="68"/>
      <c r="R374" s="32"/>
      <c r="S374" s="68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8"/>
      <c r="M375" s="68"/>
      <c r="N375" s="32"/>
      <c r="O375" s="32"/>
      <c r="P375" s="32"/>
      <c r="Q375" s="68"/>
      <c r="R375" s="32"/>
      <c r="S375" s="68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8"/>
      <c r="M376" s="68"/>
      <c r="N376" s="32"/>
      <c r="O376" s="32"/>
      <c r="P376" s="32"/>
      <c r="Q376" s="68"/>
      <c r="R376" s="32"/>
      <c r="S376" s="68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8"/>
      <c r="M377" s="68"/>
      <c r="N377" s="32"/>
      <c r="O377" s="32"/>
      <c r="P377" s="32"/>
      <c r="Q377" s="68"/>
      <c r="R377" s="32"/>
      <c r="S377" s="68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8"/>
      <c r="M378" s="68"/>
      <c r="N378" s="32"/>
      <c r="O378" s="32"/>
      <c r="P378" s="32"/>
      <c r="Q378" s="68"/>
      <c r="R378" s="32"/>
      <c r="S378" s="68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8"/>
      <c r="M379" s="68"/>
      <c r="N379" s="32"/>
      <c r="O379" s="32"/>
      <c r="P379" s="32"/>
      <c r="Q379" s="68"/>
      <c r="R379" s="32"/>
      <c r="S379" s="68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8"/>
      <c r="M380" s="68"/>
      <c r="N380" s="32"/>
      <c r="O380" s="32"/>
      <c r="P380" s="32"/>
      <c r="Q380" s="68"/>
      <c r="R380" s="32"/>
      <c r="S380" s="68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8"/>
      <c r="M381" s="68"/>
      <c r="N381" s="32"/>
      <c r="O381" s="32"/>
      <c r="P381" s="32"/>
      <c r="Q381" s="68"/>
      <c r="R381" s="32"/>
      <c r="S381" s="68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8"/>
      <c r="M382" s="68"/>
      <c r="N382" s="32"/>
      <c r="O382" s="32"/>
      <c r="P382" s="32"/>
      <c r="Q382" s="68"/>
      <c r="R382" s="32"/>
      <c r="S382" s="68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8"/>
      <c r="M383" s="68"/>
      <c r="N383" s="32"/>
      <c r="O383" s="32"/>
      <c r="P383" s="32"/>
      <c r="Q383" s="68"/>
      <c r="R383" s="32"/>
      <c r="S383" s="68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8"/>
      <c r="M384" s="68"/>
      <c r="N384" s="32"/>
      <c r="O384" s="32"/>
      <c r="P384" s="32"/>
      <c r="Q384" s="68"/>
      <c r="R384" s="32"/>
      <c r="S384" s="68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8"/>
      <c r="M385" s="68"/>
      <c r="N385" s="32"/>
      <c r="O385" s="32"/>
      <c r="P385" s="32"/>
      <c r="Q385" s="68"/>
      <c r="R385" s="32"/>
      <c r="S385" s="68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8"/>
      <c r="M386" s="68"/>
      <c r="N386" s="32"/>
      <c r="O386" s="32"/>
      <c r="P386" s="32"/>
      <c r="Q386" s="68"/>
      <c r="R386" s="32"/>
      <c r="S386" s="68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8"/>
      <c r="M387" s="68"/>
      <c r="N387" s="32"/>
      <c r="O387" s="32"/>
      <c r="P387" s="32"/>
      <c r="Q387" s="68"/>
      <c r="R387" s="32"/>
      <c r="S387" s="68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8"/>
      <c r="M388" s="68"/>
      <c r="N388" s="32"/>
      <c r="O388" s="32"/>
      <c r="P388" s="32"/>
      <c r="Q388" s="68"/>
      <c r="R388" s="32"/>
      <c r="S388" s="68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8"/>
      <c r="M389" s="68"/>
      <c r="N389" s="32"/>
      <c r="O389" s="32"/>
      <c r="P389" s="32"/>
      <c r="Q389" s="68"/>
      <c r="R389" s="32"/>
      <c r="S389" s="68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8"/>
      <c r="M390" s="68"/>
      <c r="N390" s="32"/>
      <c r="O390" s="32"/>
      <c r="P390" s="32"/>
      <c r="Q390" s="68"/>
      <c r="R390" s="32"/>
      <c r="S390" s="68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8"/>
      <c r="M391" s="68"/>
      <c r="N391" s="32"/>
      <c r="O391" s="32"/>
      <c r="P391" s="32"/>
      <c r="Q391" s="68"/>
      <c r="R391" s="32"/>
      <c r="S391" s="68"/>
    </row>
    <row r="392" spans="1:19">
      <c r="L392" s="68"/>
      <c r="M392" s="68"/>
      <c r="N392" s="32"/>
      <c r="O392" s="32"/>
      <c r="P392" s="32"/>
      <c r="Q392" s="68"/>
      <c r="S392" s="68"/>
    </row>
    <row r="393" spans="1:19">
      <c r="L393" s="68"/>
      <c r="M393" s="68"/>
      <c r="N393" s="32"/>
      <c r="O393" s="32"/>
      <c r="P393" s="32"/>
      <c r="Q393" s="68"/>
      <c r="S393" s="68"/>
    </row>
    <row r="394" spans="1:19">
      <c r="L394" s="68"/>
      <c r="M394" s="68"/>
      <c r="N394" s="32"/>
      <c r="O394" s="32"/>
      <c r="P394" s="32"/>
      <c r="Q394" s="68"/>
      <c r="S394" s="68"/>
    </row>
    <row r="395" spans="1:19">
      <c r="L395" s="68"/>
      <c r="M395" s="68"/>
      <c r="N395" s="32"/>
      <c r="O395" s="32"/>
      <c r="P395" s="32"/>
      <c r="Q395" s="68"/>
    </row>
    <row r="396" spans="1:19">
      <c r="L396" s="68"/>
      <c r="M396" s="68"/>
      <c r="N396" s="32"/>
      <c r="O396" s="32"/>
      <c r="P396" s="32"/>
      <c r="Q396" s="68"/>
    </row>
    <row r="397" spans="1:19">
      <c r="L397" s="68"/>
      <c r="M397" s="68"/>
      <c r="N397" s="32"/>
      <c r="O397" s="32"/>
      <c r="P397" s="32"/>
      <c r="Q397" s="68"/>
    </row>
    <row r="398" spans="1:19">
      <c r="L398" s="68"/>
      <c r="M398" s="68"/>
      <c r="N398" s="32"/>
      <c r="O398" s="32"/>
      <c r="P398" s="32"/>
      <c r="Q398" s="68"/>
    </row>
    <row r="399" spans="1:19">
      <c r="L399" s="68"/>
      <c r="M399" s="68"/>
      <c r="N399" s="32"/>
      <c r="O399" s="32"/>
      <c r="P399" s="32"/>
      <c r="Q399" s="68"/>
    </row>
    <row r="400" spans="1:19">
      <c r="L400" s="68"/>
      <c r="M400" s="68"/>
      <c r="N400" s="32"/>
      <c r="O400" s="32"/>
      <c r="P400" s="32"/>
      <c r="Q400" s="68"/>
    </row>
    <row r="401" spans="12:17">
      <c r="L401" s="68"/>
      <c r="M401" s="68"/>
      <c r="N401" s="32"/>
      <c r="O401" s="32"/>
      <c r="P401" s="32"/>
      <c r="Q401" s="68"/>
    </row>
    <row r="402" spans="12:17">
      <c r="L402" s="68"/>
      <c r="M402" s="68"/>
      <c r="N402" s="32"/>
      <c r="O402" s="32"/>
      <c r="P402" s="32"/>
      <c r="Q402" s="68"/>
    </row>
    <row r="403" spans="12:17">
      <c r="L403" s="68"/>
      <c r="M403" s="68"/>
      <c r="N403" s="32"/>
      <c r="O403" s="32"/>
      <c r="P403" s="32"/>
      <c r="Q403" s="68"/>
    </row>
    <row r="404" spans="12:17">
      <c r="L404" s="68"/>
      <c r="M404" s="68"/>
      <c r="N404" s="32"/>
      <c r="O404" s="32"/>
      <c r="P404" s="32"/>
      <c r="Q404" s="68"/>
    </row>
    <row r="405" spans="12:17">
      <c r="L405" s="68"/>
      <c r="M405" s="68"/>
      <c r="N405" s="32"/>
      <c r="O405" s="32"/>
      <c r="P405" s="32"/>
      <c r="Q405" s="68"/>
    </row>
    <row r="406" spans="12:17">
      <c r="L406" s="68"/>
      <c r="M406" s="68"/>
      <c r="N406" s="32"/>
      <c r="O406" s="32"/>
      <c r="P406" s="32"/>
      <c r="Q406" s="68"/>
    </row>
    <row r="407" spans="12:17">
      <c r="L407" s="68"/>
      <c r="M407" s="68"/>
      <c r="N407" s="32"/>
      <c r="O407" s="32"/>
      <c r="P407" s="32"/>
      <c r="Q407" s="68"/>
    </row>
    <row r="408" spans="12:17">
      <c r="L408" s="68"/>
      <c r="M408" s="68"/>
      <c r="N408" s="32"/>
      <c r="O408" s="32"/>
      <c r="P408" s="32"/>
      <c r="Q408" s="68"/>
    </row>
    <row r="409" spans="12:17">
      <c r="L409" s="68"/>
      <c r="M409" s="68"/>
      <c r="N409" s="32"/>
      <c r="O409" s="32"/>
      <c r="P409" s="32"/>
      <c r="Q409" s="68"/>
    </row>
    <row r="410" spans="12:17">
      <c r="L410" s="68"/>
      <c r="M410" s="68"/>
      <c r="N410" s="32"/>
      <c r="O410" s="32"/>
      <c r="P410" s="32"/>
      <c r="Q410" s="68"/>
    </row>
    <row r="411" spans="12:17">
      <c r="L411" s="68"/>
      <c r="M411" s="68"/>
      <c r="N411" s="32"/>
      <c r="O411" s="32"/>
      <c r="P411" s="32"/>
      <c r="Q411" s="68"/>
    </row>
    <row r="412" spans="12:17">
      <c r="L412" s="68"/>
      <c r="M412" s="68"/>
      <c r="N412" s="32"/>
      <c r="O412" s="32"/>
      <c r="P412" s="32"/>
      <c r="Q412" s="68"/>
    </row>
    <row r="413" spans="12:17">
      <c r="L413" s="68"/>
      <c r="M413" s="68"/>
      <c r="N413" s="32"/>
      <c r="O413" s="32"/>
      <c r="P413" s="32"/>
      <c r="Q413" s="68"/>
    </row>
    <row r="414" spans="12:17">
      <c r="L414" s="68"/>
      <c r="M414" s="68"/>
      <c r="N414" s="32"/>
      <c r="O414" s="32"/>
      <c r="P414" s="32"/>
      <c r="Q414" s="68"/>
    </row>
    <row r="415" spans="12:17">
      <c r="L415" s="68"/>
      <c r="M415" s="68"/>
      <c r="N415" s="32"/>
      <c r="O415" s="32"/>
      <c r="P415" s="32"/>
      <c r="Q415" s="68"/>
    </row>
    <row r="416" spans="12:17">
      <c r="L416" s="68"/>
      <c r="M416" s="68"/>
      <c r="N416" s="32"/>
      <c r="O416" s="32"/>
      <c r="P416" s="32"/>
      <c r="Q416" s="68"/>
    </row>
    <row r="417" spans="13:17">
      <c r="M417" s="68"/>
      <c r="N417" s="32"/>
      <c r="O417" s="32"/>
      <c r="P417" s="32"/>
      <c r="Q417" s="68"/>
    </row>
  </sheetData>
  <conditionalFormatting sqref="AF113:AG113 V34:V40 U65:U71">
    <cfRule type="cellIs" dxfId="101" priority="6" stopIfTrue="1" operator="lessThan">
      <formula>0</formula>
    </cfRule>
  </conditionalFormatting>
  <conditionalFormatting sqref="AF90:AG90">
    <cfRule type="cellIs" dxfId="100" priority="7" stopIfTrue="1" operator="greaterThan">
      <formula>0</formula>
    </cfRule>
  </conditionalFormatting>
  <conditionalFormatting sqref="AF67:AG67">
    <cfRule type="cellIs" dxfId="99" priority="8" stopIfTrue="1" operator="greaterThan">
      <formula>0</formula>
    </cfRule>
    <cfRule type="cellIs" dxfId="98" priority="9" stopIfTrue="1" operator="lessThan">
      <formula>0</formula>
    </cfRule>
  </conditionalFormatting>
  <conditionalFormatting sqref="AF90:AG90">
    <cfRule type="cellIs" dxfId="97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89" zoomScaleNormal="89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Z13" sqref="Z13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7" customWidth="1"/>
    <col min="27" max="27" width="7.90625" style="97" customWidth="1"/>
    <col min="28" max="28" width="8.453125" style="97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4"/>
      <c r="Q1" s="64"/>
      <c r="R1" s="64"/>
      <c r="S1" s="39"/>
      <c r="T1" s="64"/>
      <c r="U1" s="39"/>
      <c r="V1" s="39"/>
      <c r="W1" s="39"/>
      <c r="X1" s="39"/>
      <c r="Y1" s="5"/>
      <c r="Z1"/>
      <c r="AA1"/>
      <c r="AB1"/>
      <c r="AE1"/>
    </row>
    <row r="2" spans="1:41" s="128" customFormat="1" ht="31.8">
      <c r="A2" s="146"/>
      <c r="B2" s="146"/>
      <c r="C2" s="147" t="s">
        <v>452</v>
      </c>
      <c r="D2" s="147"/>
      <c r="E2" s="147"/>
      <c r="F2" s="147"/>
      <c r="G2" s="147" t="s">
        <v>455</v>
      </c>
      <c r="H2" s="146"/>
      <c r="I2" s="146"/>
      <c r="J2" s="146"/>
      <c r="K2" s="146"/>
      <c r="L2" s="147" t="s">
        <v>502</v>
      </c>
      <c r="M2" s="147"/>
      <c r="N2" s="147"/>
      <c r="O2" s="147" t="str">
        <f>+År!B2</f>
        <v>Skålda purke</v>
      </c>
      <c r="P2" s="146"/>
      <c r="Q2" s="153"/>
      <c r="R2" s="153"/>
      <c r="S2" s="146"/>
      <c r="T2" s="153"/>
      <c r="U2" s="146"/>
      <c r="V2" s="153"/>
      <c r="W2" s="146"/>
      <c r="X2" s="146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4"/>
      <c r="Q3" s="64"/>
      <c r="R3" s="64"/>
      <c r="S3" s="39"/>
      <c r="T3" s="64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4"/>
      <c r="Q4" s="64"/>
      <c r="R4" s="64"/>
      <c r="S4" s="39"/>
      <c r="T4" s="64"/>
      <c r="U4" s="39"/>
      <c r="V4" s="39"/>
      <c r="W4" s="39"/>
      <c r="X4" s="39"/>
      <c r="Y4" s="5"/>
      <c r="Z4"/>
      <c r="AA4"/>
      <c r="AB4"/>
      <c r="AE4"/>
    </row>
    <row r="5" spans="1:41" s="139" customFormat="1" ht="19.8">
      <c r="A5" s="159"/>
      <c r="B5" s="159"/>
      <c r="C5" s="159"/>
      <c r="D5" s="144" t="s">
        <v>8</v>
      </c>
      <c r="E5" s="144"/>
      <c r="F5" s="138">
        <v>32</v>
      </c>
      <c r="G5" s="159"/>
      <c r="H5" s="144"/>
      <c r="I5" s="144"/>
      <c r="J5" s="159"/>
      <c r="K5" s="159"/>
      <c r="L5" s="144" t="s">
        <v>453</v>
      </c>
      <c r="M5" s="144"/>
      <c r="N5" s="159"/>
      <c r="O5" s="159"/>
      <c r="P5" s="159"/>
      <c r="Q5" s="314">
        <f>SUM(I11:I18)</f>
        <v>30030</v>
      </c>
      <c r="R5" s="313"/>
      <c r="S5" s="64"/>
      <c r="T5" s="161"/>
      <c r="U5" s="159"/>
      <c r="V5" s="161"/>
      <c r="W5" s="159"/>
      <c r="X5" s="160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9"/>
      <c r="J6" s="39"/>
      <c r="K6" s="39"/>
      <c r="L6" s="39"/>
      <c r="M6" s="39"/>
      <c r="N6" s="39"/>
      <c r="O6" s="39"/>
      <c r="P6" s="83"/>
      <c r="Q6" s="64"/>
      <c r="R6" s="64"/>
      <c r="S6" s="39"/>
      <c r="T6" s="64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4"/>
      <c r="Q7" s="64"/>
      <c r="R7" s="64"/>
      <c r="S7" s="39"/>
      <c r="T7" s="64"/>
      <c r="U7" s="83" t="s">
        <v>3</v>
      </c>
      <c r="V7" s="39"/>
      <c r="W7" s="101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2" t="s">
        <v>3</v>
      </c>
      <c r="L8" s="39"/>
      <c r="M8" s="39"/>
      <c r="N8" s="39"/>
      <c r="O8" s="39"/>
      <c r="P8" s="72" t="s">
        <v>18</v>
      </c>
      <c r="Q8" s="64"/>
      <c r="R8" s="72" t="s">
        <v>476</v>
      </c>
      <c r="S8" s="34" t="s">
        <v>2</v>
      </c>
      <c r="T8" s="72" t="s">
        <v>52</v>
      </c>
      <c r="U8" s="72" t="s">
        <v>11</v>
      </c>
      <c r="V8" s="39"/>
      <c r="W8" s="96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526</v>
      </c>
      <c r="H9" s="34"/>
      <c r="I9" s="72" t="s">
        <v>3</v>
      </c>
      <c r="J9" s="34"/>
      <c r="K9" s="72" t="s">
        <v>482</v>
      </c>
      <c r="L9" s="96" t="s">
        <v>3</v>
      </c>
      <c r="M9" s="96" t="s">
        <v>1</v>
      </c>
      <c r="N9" s="34" t="s">
        <v>18</v>
      </c>
      <c r="O9" s="34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96" t="s">
        <v>480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452</v>
      </c>
      <c r="D10" s="42"/>
      <c r="E10" s="45" t="s">
        <v>456</v>
      </c>
      <c r="F10" s="45"/>
      <c r="G10" s="34" t="s">
        <v>505</v>
      </c>
      <c r="H10" s="120" t="s">
        <v>532</v>
      </c>
      <c r="I10" s="72" t="s">
        <v>11</v>
      </c>
      <c r="J10" s="120" t="s">
        <v>532</v>
      </c>
      <c r="K10" s="72" t="s">
        <v>475</v>
      </c>
      <c r="L10" s="96" t="s">
        <v>444</v>
      </c>
      <c r="M10" s="96" t="s">
        <v>444</v>
      </c>
      <c r="N10" s="34" t="s">
        <v>475</v>
      </c>
      <c r="O10" s="120" t="s">
        <v>532</v>
      </c>
      <c r="P10" s="72" t="s">
        <v>477</v>
      </c>
      <c r="Q10" s="117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96" t="s">
        <v>483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+'Ark1'!C1993</f>
        <v>2023</v>
      </c>
      <c r="C11" s="2">
        <f>+'Ark1'!G1993</f>
        <v>1</v>
      </c>
      <c r="D11" s="2" t="s">
        <v>459</v>
      </c>
      <c r="E11" s="2">
        <v>1</v>
      </c>
      <c r="F11" s="2" t="s">
        <v>53</v>
      </c>
      <c r="G11" s="2">
        <f>+'Ark1'!Q1993</f>
        <v>252</v>
      </c>
      <c r="H11" s="2">
        <f>+G11-G20</f>
        <v>-31</v>
      </c>
      <c r="I11" s="18">
        <f>+'Ark1'!R1993</f>
        <v>11758</v>
      </c>
      <c r="J11" s="18">
        <f>+I11-I20</f>
        <v>-372</v>
      </c>
      <c r="K11" s="18">
        <f>+'Ark1'!S1993</f>
        <v>11758</v>
      </c>
      <c r="L11" s="51">
        <f>+'Ark1'!T1993</f>
        <v>94.479710727199674</v>
      </c>
      <c r="M11" s="51">
        <f>+'Ark1'!U1993</f>
        <v>94.883327701263909</v>
      </c>
      <c r="N11" s="5">
        <f>+'Ark1'!W1993</f>
        <v>58.577479163122995</v>
      </c>
      <c r="O11" s="5">
        <f>+N11-N20</f>
        <v>-0.1733867448433557</v>
      </c>
      <c r="P11" s="18">
        <f>+'Ark1'!Y1993</f>
        <v>159.63885864942995</v>
      </c>
      <c r="Q11" s="18">
        <f>+P11-P20</f>
        <v>0.99161462634597797</v>
      </c>
      <c r="R11" s="18">
        <f>+'Ark1'!AA1993</f>
        <v>32.641263063601194</v>
      </c>
      <c r="S11" s="5">
        <f>+'Ark1'!AB1993</f>
        <v>5.203160524362648</v>
      </c>
      <c r="T11" s="18">
        <f>+'Ark1'!AC1993</f>
        <v>-38.643409173496337</v>
      </c>
      <c r="U11" s="18">
        <f>+I11/G11</f>
        <v>46.658730158730158</v>
      </c>
      <c r="V11" s="5">
        <f>+'Ark1'!V1993</f>
        <v>6.3094914101037594</v>
      </c>
      <c r="W11" s="51">
        <f>+'Ark1'!X1993</f>
        <v>172.95650991270784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+'Ark1'!C1994</f>
        <v>2023</v>
      </c>
      <c r="C12" s="2">
        <f>+'Ark1'!G1994</f>
        <v>1</v>
      </c>
      <c r="D12" s="2" t="s">
        <v>459</v>
      </c>
      <c r="E12" s="2">
        <v>2</v>
      </c>
      <c r="F12" s="2" t="s">
        <v>10</v>
      </c>
      <c r="G12" s="2">
        <f>+'Ark1'!Q1994</f>
        <v>101</v>
      </c>
      <c r="H12" s="2">
        <f t="shared" ref="H12:H18" si="0">+G12-G21</f>
        <v>-11</v>
      </c>
      <c r="I12" s="18">
        <f>+'Ark1'!R1994</f>
        <v>687</v>
      </c>
      <c r="J12" s="18">
        <f t="shared" ref="J12:J18" si="1">+I12-I21</f>
        <v>-138</v>
      </c>
      <c r="K12" s="18">
        <f>+'Ark1'!S1994</f>
        <v>687</v>
      </c>
      <c r="L12" s="51">
        <f>+'Ark1'!T1994</f>
        <v>5.5202892728003201</v>
      </c>
      <c r="M12" s="51">
        <f>+'Ark1'!U1994</f>
        <v>5.1166722987360878</v>
      </c>
      <c r="N12" s="5">
        <f>+'Ark1'!W1994</f>
        <v>56.093158660844246</v>
      </c>
      <c r="O12" s="5">
        <f t="shared" ref="O12:O18" si="2">+N12-N21</f>
        <v>0.79255260023818153</v>
      </c>
      <c r="P12" s="18">
        <f>+'Ark1'!Y1994</f>
        <v>147.33740902474523</v>
      </c>
      <c r="Q12" s="18">
        <f t="shared" ref="Q12:Q18" si="3">+P12-P21</f>
        <v>-0.27834855101224321</v>
      </c>
      <c r="R12" s="18">
        <f>+'Ark1'!AA1994</f>
        <v>28.085864616369161</v>
      </c>
      <c r="S12" s="5">
        <f>+'Ark1'!AB1994</f>
        <v>5.4079619245289825</v>
      </c>
      <c r="T12" s="18">
        <f>+'Ark1'!AC1994</f>
        <v>-23.417248081195218</v>
      </c>
      <c r="U12" s="18">
        <f t="shared" ref="U12:U18" si="4">+I12/G12</f>
        <v>6.8019801980198018</v>
      </c>
      <c r="V12" s="5">
        <f>+'Ark1'!V1994</f>
        <v>8.1746724890829672</v>
      </c>
      <c r="W12" s="51">
        <f>+'Ark1'!X1994</f>
        <v>159.62882884587779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+'Ark1'!C1995</f>
        <v>2023</v>
      </c>
      <c r="C13" s="2">
        <f>+'Ark1'!G1995</f>
        <v>2</v>
      </c>
      <c r="D13" s="2" t="s">
        <v>68</v>
      </c>
      <c r="E13" s="2">
        <v>1</v>
      </c>
      <c r="F13" s="2" t="s">
        <v>53</v>
      </c>
      <c r="G13" s="2">
        <f>+'Ark1'!Q1995</f>
        <v>190</v>
      </c>
      <c r="H13" s="2">
        <f t="shared" si="0"/>
        <v>-5</v>
      </c>
      <c r="I13" s="18">
        <f>+'Ark1'!R1995</f>
        <v>9866</v>
      </c>
      <c r="J13" s="18">
        <f t="shared" si="1"/>
        <v>18</v>
      </c>
      <c r="K13" s="18">
        <f>+'Ark1'!S1995</f>
        <v>9866</v>
      </c>
      <c r="L13" s="51">
        <f>+'Ark1'!T1995</f>
        <v>69.941868708351052</v>
      </c>
      <c r="M13" s="51">
        <f>+'Ark1'!U1995</f>
        <v>69.689615676951576</v>
      </c>
      <c r="N13" s="5">
        <f>+'Ark1'!W1995</f>
        <v>59.791810257449832</v>
      </c>
      <c r="O13" s="5">
        <f t="shared" si="2"/>
        <v>0.42055581356972027</v>
      </c>
      <c r="P13" s="18">
        <f>+'Ark1'!Y1995</f>
        <v>152.49415163186694</v>
      </c>
      <c r="Q13" s="18">
        <f t="shared" si="3"/>
        <v>-2.2660504396200452</v>
      </c>
      <c r="R13" s="18">
        <f>+'Ark1'!AA1995</f>
        <v>29.204440804702976</v>
      </c>
      <c r="S13" s="5">
        <f>+'Ark1'!AB1995</f>
        <v>4.051943024444399</v>
      </c>
      <c r="T13" s="18">
        <f>+'Ark1'!AC1995</f>
        <v>-39.776257979435357</v>
      </c>
      <c r="U13" s="18">
        <f t="shared" si="4"/>
        <v>51.926315789473684</v>
      </c>
      <c r="V13" s="5">
        <f>+'Ark1'!V1995</f>
        <v>5.1767687005878757</v>
      </c>
      <c r="W13" s="51">
        <f>+'Ark1'!X1995</f>
        <v>165.21576558165503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+'Ark1'!C1996</f>
        <v>2023</v>
      </c>
      <c r="C14" s="2">
        <f>+'Ark1'!G1996</f>
        <v>2</v>
      </c>
      <c r="D14" s="2" t="s">
        <v>68</v>
      </c>
      <c r="E14" s="2">
        <v>2</v>
      </c>
      <c r="F14" s="2" t="s">
        <v>10</v>
      </c>
      <c r="G14" s="2">
        <f>+'Ark1'!Q1996</f>
        <v>92</v>
      </c>
      <c r="H14" s="2">
        <f t="shared" si="0"/>
        <v>-11</v>
      </c>
      <c r="I14" s="18">
        <f>+'Ark1'!R1996</f>
        <v>4240</v>
      </c>
      <c r="J14" s="18">
        <f t="shared" si="1"/>
        <v>-130</v>
      </c>
      <c r="K14" s="18">
        <f>+'Ark1'!S1996</f>
        <v>4240</v>
      </c>
      <c r="L14" s="51">
        <f>+'Ark1'!T1996</f>
        <v>30.058131291648941</v>
      </c>
      <c r="M14" s="51">
        <f>+'Ark1'!U1996</f>
        <v>30.310384323048439</v>
      </c>
      <c r="N14" s="5">
        <f>+'Ark1'!W1996</f>
        <v>59.150471698113201</v>
      </c>
      <c r="O14" s="5">
        <f t="shared" si="2"/>
        <v>3.3995725573149116E-2</v>
      </c>
      <c r="P14" s="18">
        <f>+'Ark1'!Y1996</f>
        <v>154.33051886792421</v>
      </c>
      <c r="Q14" s="18">
        <f t="shared" si="3"/>
        <v>-0.28593422132061619</v>
      </c>
      <c r="R14" s="18">
        <f>+'Ark1'!AA1996</f>
        <v>30.309019031248319</v>
      </c>
      <c r="S14" s="5">
        <f>+'Ark1'!AB1996</f>
        <v>4.5571838130365956</v>
      </c>
      <c r="T14" s="18">
        <f>+'Ark1'!AC1996</f>
        <v>-49.449030645992721</v>
      </c>
      <c r="U14" s="18">
        <f t="shared" si="4"/>
        <v>46.086956521739133</v>
      </c>
      <c r="V14" s="5">
        <f>+'Ark1'!V1996</f>
        <v>5.8235849056603763</v>
      </c>
      <c r="W14" s="51">
        <f>+'Ark1'!X1996</f>
        <v>167.20532921768651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+'Ark1'!C1997</f>
        <v>2023</v>
      </c>
      <c r="C15" s="2">
        <f>+'Ark1'!G1997</f>
        <v>3</v>
      </c>
      <c r="D15" s="2" t="s">
        <v>589</v>
      </c>
      <c r="E15" s="2">
        <v>1</v>
      </c>
      <c r="F15" s="2" t="s">
        <v>53</v>
      </c>
      <c r="G15" s="2">
        <f>+'Ark1'!Q1997</f>
        <v>105</v>
      </c>
      <c r="H15" s="2">
        <f t="shared" si="0"/>
        <v>-25</v>
      </c>
      <c r="I15" s="18">
        <f>+'Ark1'!R1997</f>
        <v>670</v>
      </c>
      <c r="J15" s="18">
        <f t="shared" si="1"/>
        <v>-560</v>
      </c>
      <c r="K15" s="18">
        <f>+'Ark1'!S1997</f>
        <v>670</v>
      </c>
      <c r="L15" s="51">
        <f>+'Ark1'!T1997</f>
        <v>73.224043715847003</v>
      </c>
      <c r="M15" s="51">
        <f>+'Ark1'!U1997</f>
        <v>73.879721616836306</v>
      </c>
      <c r="N15" s="5">
        <f>+'Ark1'!W1997</f>
        <v>57.413432835820899</v>
      </c>
      <c r="O15" s="5">
        <f t="shared" si="2"/>
        <v>-0.78965408538137893</v>
      </c>
      <c r="P15" s="18">
        <f>+'Ark1'!Y1997</f>
        <v>140.25194029850735</v>
      </c>
      <c r="Q15" s="18">
        <f t="shared" si="3"/>
        <v>2.405785826962699</v>
      </c>
      <c r="R15" s="18">
        <f>+'Ark1'!AA1997</f>
        <v>24.364774930815543</v>
      </c>
      <c r="S15" s="5">
        <f>+'Ark1'!AB1997</f>
        <v>4.3634299640831724</v>
      </c>
      <c r="T15" s="18">
        <f>+'Ark1'!AC1997</f>
        <v>-36.54127656692031</v>
      </c>
      <c r="U15" s="18">
        <f t="shared" si="4"/>
        <v>6.3809523809523814</v>
      </c>
      <c r="V15" s="5">
        <f>+'Ark1'!V1997</f>
        <v>8.5686567164179106</v>
      </c>
      <c r="W15" s="51">
        <f>+'Ark1'!X1997</f>
        <v>151.95226467877305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+'Ark1'!C1998</f>
        <v>2023</v>
      </c>
      <c r="C16" s="2">
        <f>+'Ark1'!G1998</f>
        <v>3</v>
      </c>
      <c r="D16" s="2" t="s">
        <v>589</v>
      </c>
      <c r="E16" s="2">
        <v>2</v>
      </c>
      <c r="F16" s="2" t="s">
        <v>10</v>
      </c>
      <c r="G16" s="2">
        <f>+'Ark1'!Q1998</f>
        <v>25</v>
      </c>
      <c r="H16" s="2">
        <f t="shared" si="0"/>
        <v>-13</v>
      </c>
      <c r="I16" s="18">
        <f>+'Ark1'!R1998</f>
        <v>245</v>
      </c>
      <c r="J16" s="18">
        <f t="shared" si="1"/>
        <v>-277</v>
      </c>
      <c r="K16" s="18">
        <f>+'Ark1'!S1998</f>
        <v>242</v>
      </c>
      <c r="L16" s="51">
        <f>+'Ark1'!T1998</f>
        <v>26.775956284153004</v>
      </c>
      <c r="M16" s="51">
        <f>+'Ark1'!U1998</f>
        <v>26.120278383163679</v>
      </c>
      <c r="N16" s="5">
        <f>+'Ark1'!W1998</f>
        <v>58.235537190082646</v>
      </c>
      <c r="O16" s="5">
        <f t="shared" si="2"/>
        <v>-0.90677050222505073</v>
      </c>
      <c r="P16" s="18">
        <f>+'Ark1'!Y1998</f>
        <v>135.60326530612244</v>
      </c>
      <c r="Q16" s="18">
        <f t="shared" si="3"/>
        <v>3.0264453827508078</v>
      </c>
      <c r="R16" s="18">
        <f>+'Ark1'!AA1998</f>
        <v>20.357738627538673</v>
      </c>
      <c r="S16" s="5">
        <f>+'Ark1'!AB1998</f>
        <v>4.0704409066140306</v>
      </c>
      <c r="T16" s="18">
        <f>+'Ark1'!AC1998</f>
        <v>-32.799575806953847</v>
      </c>
      <c r="U16" s="18">
        <f t="shared" si="4"/>
        <v>9.8000000000000007</v>
      </c>
      <c r="V16" s="5">
        <f>+'Ark1'!V1998</f>
        <v>7.8816326530612253</v>
      </c>
      <c r="W16" s="51">
        <f>+'Ark1'!X1998</f>
        <v>149.08262763393557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+'Ark1'!C1999</f>
        <v>2023</v>
      </c>
      <c r="C17" s="2">
        <f>+'Ark1'!G1999</f>
        <v>4</v>
      </c>
      <c r="D17" s="2" t="s">
        <v>69</v>
      </c>
      <c r="E17" s="2">
        <v>1</v>
      </c>
      <c r="F17" s="2" t="s">
        <v>53</v>
      </c>
      <c r="G17" s="2">
        <f>+'Ark1'!Q1999</f>
        <v>47</v>
      </c>
      <c r="H17" s="2">
        <f t="shared" si="0"/>
        <v>-10</v>
      </c>
      <c r="I17" s="18">
        <f>+'Ark1'!R1999</f>
        <v>2521</v>
      </c>
      <c r="J17" s="18">
        <f t="shared" si="1"/>
        <v>-76</v>
      </c>
      <c r="K17" s="18">
        <f>+'Ark1'!S1999</f>
        <v>2521</v>
      </c>
      <c r="L17" s="51">
        <f>+'Ark1'!T1999</f>
        <v>98.322932917316635</v>
      </c>
      <c r="M17" s="51">
        <f>+'Ark1'!U1999</f>
        <v>98.468595317995437</v>
      </c>
      <c r="N17" s="5">
        <f>+'Ark1'!W1999</f>
        <v>59.223720745735825</v>
      </c>
      <c r="O17" s="5">
        <f t="shared" si="2"/>
        <v>-0.18752299704429731</v>
      </c>
      <c r="P17" s="18">
        <f>+'Ark1'!Y1999</f>
        <v>150.15890519635036</v>
      </c>
      <c r="Q17" s="18">
        <f t="shared" si="3"/>
        <v>1.4945540219179918</v>
      </c>
      <c r="R17" s="18">
        <f>+'Ark1'!AA1999</f>
        <v>31.500407322367305</v>
      </c>
      <c r="S17" s="5">
        <f>+'Ark1'!AB1999</f>
        <v>4.2307417228364628</v>
      </c>
      <c r="T17" s="18">
        <f>+'Ark1'!AC1999</f>
        <v>-40.096634369275435</v>
      </c>
      <c r="U17" s="18">
        <f t="shared" si="4"/>
        <v>53.638297872340424</v>
      </c>
      <c r="V17" s="5">
        <f>+'Ark1'!V1999</f>
        <v>6.1515271717572402</v>
      </c>
      <c r="W17" s="51">
        <f>+'Ark1'!X1999</f>
        <v>162.68570443808304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+'Ark1'!C2000</f>
        <v>2023</v>
      </c>
      <c r="C18" s="2">
        <f>+'Ark1'!G2000</f>
        <v>4</v>
      </c>
      <c r="D18" s="2" t="s">
        <v>69</v>
      </c>
      <c r="E18" s="2">
        <v>2</v>
      </c>
      <c r="F18" s="2" t="s">
        <v>10</v>
      </c>
      <c r="G18" s="2">
        <f>+'Ark1'!Q2000</f>
        <v>8</v>
      </c>
      <c r="H18" s="2">
        <f t="shared" si="0"/>
        <v>-1</v>
      </c>
      <c r="I18" s="18">
        <f>+'Ark1'!R2000</f>
        <v>43</v>
      </c>
      <c r="J18" s="18">
        <f t="shared" si="1"/>
        <v>1</v>
      </c>
      <c r="K18" s="18">
        <f>+'Ark1'!S2000</f>
        <v>43</v>
      </c>
      <c r="L18" s="51">
        <f>+'Ark1'!T2000</f>
        <v>1.6770670826833078</v>
      </c>
      <c r="M18" s="51">
        <f>+'Ark1'!U2000</f>
        <v>1.5314046820045604</v>
      </c>
      <c r="N18" s="5">
        <f>+'Ark1'!W2000</f>
        <v>55.953488372093005</v>
      </c>
      <c r="O18" s="5">
        <f t="shared" si="2"/>
        <v>-1.856035437430819</v>
      </c>
      <c r="P18" s="18">
        <f>+'Ark1'!Y2000</f>
        <v>136.9139534883721</v>
      </c>
      <c r="Q18" s="18">
        <f t="shared" si="3"/>
        <v>0.39728682170547813</v>
      </c>
      <c r="R18" s="18">
        <f>+'Ark1'!AA2000</f>
        <v>12.792813778442936</v>
      </c>
      <c r="S18" s="5">
        <f>+'Ark1'!AB2000</f>
        <v>5.3350682233256528</v>
      </c>
      <c r="T18" s="18">
        <f>+'Ark1'!AC2000</f>
        <v>29.117342792165161</v>
      </c>
      <c r="U18" s="18">
        <f t="shared" si="4"/>
        <v>5.375</v>
      </c>
      <c r="V18" s="5">
        <f>+'Ark1'!V2000</f>
        <v>9.8139534883720874</v>
      </c>
      <c r="W18" s="51">
        <f>+'Ark1'!X2000</f>
        <v>148.3358109299806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+'Ark1'!C2001</f>
        <v>2022</v>
      </c>
      <c r="C20" s="47">
        <f>+'Ark1'!G2001</f>
        <v>1</v>
      </c>
      <c r="D20" s="48" t="str">
        <f t="shared" ref="D20:D27" si="5">+D11</f>
        <v>Øst</v>
      </c>
      <c r="E20" s="48">
        <v>1</v>
      </c>
      <c r="F20" s="48" t="s">
        <v>53</v>
      </c>
      <c r="G20" s="47">
        <f>+'Ark1'!Q2001</f>
        <v>283</v>
      </c>
      <c r="H20" s="47"/>
      <c r="I20" s="65">
        <f>+'Ark1'!R2001</f>
        <v>12130</v>
      </c>
      <c r="J20" s="47"/>
      <c r="K20" s="65">
        <f>+'Ark1'!S2001</f>
        <v>12126</v>
      </c>
      <c r="L20" s="102">
        <f>+'Ark1'!T2001</f>
        <v>93.631802392898493</v>
      </c>
      <c r="M20" s="102">
        <f>+'Ark1'!U2001</f>
        <v>94.048258074152997</v>
      </c>
      <c r="N20" s="49">
        <f>+'Ark1'!W2001</f>
        <v>58.75086590796635</v>
      </c>
      <c r="O20" s="47"/>
      <c r="P20" s="65">
        <f>+'Ark1'!Y2001</f>
        <v>158.64724402308397</v>
      </c>
      <c r="Q20" s="65"/>
      <c r="R20" s="76">
        <f>+'Ark1'!AA2001</f>
        <v>32.250047956532441</v>
      </c>
      <c r="S20" s="49">
        <f>+'Ark1'!AB2001</f>
        <v>5.0316527864262284</v>
      </c>
      <c r="T20" s="65">
        <f>+'Ark1'!AC2001</f>
        <v>-41.60984698882141</v>
      </c>
      <c r="U20" s="65">
        <f>+I20/G20</f>
        <v>42.862190812720847</v>
      </c>
      <c r="V20" s="49">
        <f>+'Ark1'!V2001</f>
        <v>14.753586150041222</v>
      </c>
      <c r="W20" s="102">
        <f>+'Ark1'!X2001</f>
        <v>171.94488115834352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+'Ark1'!C2002</f>
        <v>2022</v>
      </c>
      <c r="C21" s="47">
        <f>+'Ark1'!G2002</f>
        <v>1</v>
      </c>
      <c r="D21" s="48" t="str">
        <f t="shared" si="5"/>
        <v>Øst</v>
      </c>
      <c r="E21" s="48">
        <v>2</v>
      </c>
      <c r="F21" s="48" t="s">
        <v>10</v>
      </c>
      <c r="G21" s="47">
        <f>+'Ark1'!Q2002</f>
        <v>112</v>
      </c>
      <c r="H21" s="47"/>
      <c r="I21" s="65">
        <f>+'Ark1'!R2002</f>
        <v>825</v>
      </c>
      <c r="J21" s="47"/>
      <c r="K21" s="65">
        <f>+'Ark1'!S2002</f>
        <v>825</v>
      </c>
      <c r="L21" s="102">
        <f>+'Ark1'!T2002</f>
        <v>6.3681976071015054</v>
      </c>
      <c r="M21" s="102">
        <f>+'Ark1'!U2002</f>
        <v>5.9517419258469779</v>
      </c>
      <c r="N21" s="49">
        <f>+'Ark1'!W2002</f>
        <v>55.300606060606064</v>
      </c>
      <c r="O21" s="47"/>
      <c r="P21" s="65">
        <f>+'Ark1'!Y2002</f>
        <v>147.61575757575747</v>
      </c>
      <c r="Q21" s="65"/>
      <c r="R21" s="76">
        <f>+'Ark1'!AA2002</f>
        <v>25.286398191854957</v>
      </c>
      <c r="S21" s="49">
        <f>+'Ark1'!AB2002</f>
        <v>5.2234262176154971</v>
      </c>
      <c r="T21" s="65">
        <f>+'Ark1'!AC2002</f>
        <v>-23.311577357977299</v>
      </c>
      <c r="U21" s="65">
        <f t="shared" ref="U21:U84" si="6">+I21/G21</f>
        <v>7.3660714285714288</v>
      </c>
      <c r="V21" s="49">
        <f>+'Ark1'!V2002</f>
        <v>12.89818181818182</v>
      </c>
      <c r="W21" s="102">
        <f>+'Ark1'!X2002</f>
        <v>159.93039824025755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+'Ark1'!C2003</f>
        <v>2022</v>
      </c>
      <c r="C22" s="47">
        <f>+'Ark1'!G2003</f>
        <v>2</v>
      </c>
      <c r="D22" s="48" t="str">
        <f t="shared" si="5"/>
        <v>Vest</v>
      </c>
      <c r="E22" s="48">
        <v>1</v>
      </c>
      <c r="F22" s="48" t="s">
        <v>53</v>
      </c>
      <c r="G22" s="47">
        <f>+'Ark1'!Q2003</f>
        <v>195</v>
      </c>
      <c r="H22" s="47"/>
      <c r="I22" s="65">
        <f>+'Ark1'!R2003</f>
        <v>9848</v>
      </c>
      <c r="J22" s="47"/>
      <c r="K22" s="65">
        <f>+'Ark1'!S2003</f>
        <v>9845</v>
      </c>
      <c r="L22" s="102">
        <f>+'Ark1'!T2003</f>
        <v>69.264312842875242</v>
      </c>
      <c r="M22" s="102">
        <f>+'Ark1'!U2003</f>
        <v>69.284092645391766</v>
      </c>
      <c r="N22" s="49">
        <f>+'Ark1'!W2003</f>
        <v>59.371254443880112</v>
      </c>
      <c r="O22" s="47"/>
      <c r="P22" s="65">
        <f>+'Ark1'!Y2003</f>
        <v>154.76020207148699</v>
      </c>
      <c r="Q22" s="65"/>
      <c r="R22" s="76">
        <f>+'Ark1'!AA2003</f>
        <v>29.227949379844361</v>
      </c>
      <c r="S22" s="49">
        <f>+'Ark1'!AB2003</f>
        <v>4.3122425436150849</v>
      </c>
      <c r="T22" s="65">
        <f>+'Ark1'!AC2003</f>
        <v>-42.827346477025323</v>
      </c>
      <c r="U22" s="65">
        <f t="shared" si="6"/>
        <v>50.502564102564101</v>
      </c>
      <c r="V22" s="49">
        <f>+'Ark1'!V2003</f>
        <v>15.203594638505276</v>
      </c>
      <c r="W22" s="102">
        <f>+'Ark1'!X2003</f>
        <v>167.71380014134667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+'Ark1'!C2004</f>
        <v>2022</v>
      </c>
      <c r="C23" s="47">
        <f>+'Ark1'!G2004</f>
        <v>2</v>
      </c>
      <c r="D23" s="48" t="str">
        <f t="shared" si="5"/>
        <v>Vest</v>
      </c>
      <c r="E23" s="48">
        <v>2</v>
      </c>
      <c r="F23" s="48" t="s">
        <v>10</v>
      </c>
      <c r="G23" s="47">
        <f>+'Ark1'!Q2004</f>
        <v>103</v>
      </c>
      <c r="H23" s="47"/>
      <c r="I23" s="65">
        <f>+'Ark1'!R2004</f>
        <v>4370</v>
      </c>
      <c r="J23" s="47"/>
      <c r="K23" s="65">
        <f>+'Ark1'!S2004</f>
        <v>4370</v>
      </c>
      <c r="L23" s="102">
        <f>+'Ark1'!T2004</f>
        <v>30.735687157124762</v>
      </c>
      <c r="M23" s="102">
        <f>+'Ark1'!U2004</f>
        <v>30.715907354608206</v>
      </c>
      <c r="N23" s="49">
        <f>+'Ark1'!W2004</f>
        <v>59.116475972540051</v>
      </c>
      <c r="O23" s="47"/>
      <c r="P23" s="65">
        <f>+'Ark1'!Y2004</f>
        <v>154.61645308924483</v>
      </c>
      <c r="Q23" s="65"/>
      <c r="R23" s="76">
        <f>+'Ark1'!AA2004</f>
        <v>31.164641287773804</v>
      </c>
      <c r="S23" s="49">
        <f>+'Ark1'!AB2004</f>
        <v>4.7487373663286121</v>
      </c>
      <c r="T23" s="65">
        <f>+'Ark1'!AC2004</f>
        <v>-50.309980750702394</v>
      </c>
      <c r="U23" s="65">
        <f t="shared" si="6"/>
        <v>42.427184466019419</v>
      </c>
      <c r="V23" s="49">
        <f>+'Ark1'!V2004</f>
        <v>15.04004576659039</v>
      </c>
      <c r="W23" s="102">
        <f>+'Ark1'!X2004</f>
        <v>167.51511710644101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+'Ark1'!C2005</f>
        <v>2022</v>
      </c>
      <c r="C24" s="47">
        <f>+'Ark1'!G2005</f>
        <v>3</v>
      </c>
      <c r="D24" s="48" t="str">
        <f t="shared" si="5"/>
        <v>Midt</v>
      </c>
      <c r="E24" s="48">
        <v>1</v>
      </c>
      <c r="F24" s="48" t="s">
        <v>53</v>
      </c>
      <c r="G24" s="47">
        <f>+'Ark1'!Q2005</f>
        <v>130</v>
      </c>
      <c r="H24" s="47"/>
      <c r="I24" s="65">
        <f>+'Ark1'!R2005</f>
        <v>1230</v>
      </c>
      <c r="J24" s="47"/>
      <c r="K24" s="65">
        <f>+'Ark1'!S2005</f>
        <v>1231</v>
      </c>
      <c r="L24" s="102">
        <f>+'Ark1'!T2005</f>
        <v>70.205479452054789</v>
      </c>
      <c r="M24" s="102">
        <f>+'Ark1'!U2005</f>
        <v>71.014283334688287</v>
      </c>
      <c r="N24" s="49">
        <f>+'Ark1'!W2005</f>
        <v>58.203086921202278</v>
      </c>
      <c r="O24" s="47"/>
      <c r="P24" s="65">
        <f>+'Ark1'!Y2005</f>
        <v>137.84615447154465</v>
      </c>
      <c r="Q24" s="65"/>
      <c r="R24" s="76">
        <f>+'Ark1'!AA2005</f>
        <v>22.926090606425671</v>
      </c>
      <c r="S24" s="49">
        <f>+'Ark1'!AB2005</f>
        <v>4.3578018842236759</v>
      </c>
      <c r="T24" s="65">
        <f>+'Ark1'!AC2005</f>
        <v>-37.201655718572752</v>
      </c>
      <c r="U24" s="65">
        <f t="shared" si="6"/>
        <v>9.4615384615384617</v>
      </c>
      <c r="V24" s="49">
        <f>+'Ark1'!V2005</f>
        <v>14.580487804878052</v>
      </c>
      <c r="W24" s="102">
        <f>+'Ark1'!X2005</f>
        <v>149.23100705546605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+'Ark1'!C2006</f>
        <v>2022</v>
      </c>
      <c r="C25" s="47">
        <f>+'Ark1'!G2006</f>
        <v>3</v>
      </c>
      <c r="D25" s="48" t="str">
        <f t="shared" si="5"/>
        <v>Midt</v>
      </c>
      <c r="E25" s="48">
        <v>2</v>
      </c>
      <c r="F25" s="48" t="s">
        <v>10</v>
      </c>
      <c r="G25" s="47">
        <f>+'Ark1'!Q2006</f>
        <v>38</v>
      </c>
      <c r="H25" s="47"/>
      <c r="I25" s="65">
        <f>+'Ark1'!R2006</f>
        <v>522</v>
      </c>
      <c r="J25" s="47"/>
      <c r="K25" s="65">
        <f>+'Ark1'!S2006</f>
        <v>520</v>
      </c>
      <c r="L25" s="102">
        <f>+'Ark1'!T2006</f>
        <v>29.794520547945204</v>
      </c>
      <c r="M25" s="102">
        <f>+'Ark1'!U2006</f>
        <v>28.98571666531172</v>
      </c>
      <c r="N25" s="49">
        <f>+'Ark1'!W2006</f>
        <v>59.142307692307696</v>
      </c>
      <c r="O25" s="47"/>
      <c r="P25" s="65">
        <f>+'Ark1'!Y2006</f>
        <v>132.57681992337163</v>
      </c>
      <c r="Q25" s="65"/>
      <c r="R25" s="76">
        <f>+'Ark1'!AA2006</f>
        <v>20.194271771694563</v>
      </c>
      <c r="S25" s="49">
        <f>+'Ark1'!AB2006</f>
        <v>3.94126815562664</v>
      </c>
      <c r="T25" s="65">
        <f>+'Ark1'!AC2006</f>
        <v>-28.873848396440781</v>
      </c>
      <c r="U25" s="65">
        <f t="shared" si="6"/>
        <v>13.736842105263158</v>
      </c>
      <c r="V25" s="49">
        <f>+'Ark1'!V2006</f>
        <v>15.051724137931036</v>
      </c>
      <c r="W25" s="102">
        <f>+'Ark1'!X2006</f>
        <v>144.36681984035067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+'Ark1'!C2007</f>
        <v>2022</v>
      </c>
      <c r="C26" s="47">
        <f>+'Ark1'!G2007</f>
        <v>4</v>
      </c>
      <c r="D26" s="48" t="str">
        <f t="shared" si="5"/>
        <v>Nord</v>
      </c>
      <c r="E26" s="48">
        <v>1</v>
      </c>
      <c r="F26" s="48" t="s">
        <v>53</v>
      </c>
      <c r="G26" s="47">
        <f>+'Ark1'!Q2007</f>
        <v>57</v>
      </c>
      <c r="H26" s="47"/>
      <c r="I26" s="65">
        <f>+'Ark1'!R2007</f>
        <v>2597</v>
      </c>
      <c r="J26" s="47"/>
      <c r="K26" s="65">
        <f>+'Ark1'!S2007</f>
        <v>2597</v>
      </c>
      <c r="L26" s="102">
        <f>+'Ark1'!T2007</f>
        <v>98.408488063660485</v>
      </c>
      <c r="M26" s="102">
        <f>+'Ark1'!U2007</f>
        <v>98.536630882603674</v>
      </c>
      <c r="N26" s="49">
        <f>+'Ark1'!W2007</f>
        <v>59.411243742780123</v>
      </c>
      <c r="O26" s="47"/>
      <c r="P26" s="65">
        <f>+'Ark1'!Y2007</f>
        <v>148.66435117443237</v>
      </c>
      <c r="Q26" s="65"/>
      <c r="R26" s="76">
        <f>+'Ark1'!AA2007</f>
        <v>31.02089107533844</v>
      </c>
      <c r="S26" s="49">
        <f>+'Ark1'!AB2007</f>
        <v>4.4037121458317996</v>
      </c>
      <c r="T26" s="65">
        <f>+'Ark1'!AC2007</f>
        <v>-47.833435609413911</v>
      </c>
      <c r="U26" s="65">
        <f t="shared" si="6"/>
        <v>45.561403508771932</v>
      </c>
      <c r="V26" s="49">
        <f>+'Ark1'!V2007</f>
        <v>15.171351559491724</v>
      </c>
      <c r="W26" s="102">
        <f>+'Ark1'!X2007</f>
        <v>161.06646931141057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+'Ark1'!C2008</f>
        <v>2022</v>
      </c>
      <c r="C27" s="47">
        <f>+'Ark1'!G2008</f>
        <v>4</v>
      </c>
      <c r="D27" s="48" t="str">
        <f t="shared" si="5"/>
        <v>Nord</v>
      </c>
      <c r="E27" s="48">
        <v>2</v>
      </c>
      <c r="F27" s="48" t="s">
        <v>10</v>
      </c>
      <c r="G27" s="47">
        <f>+'Ark1'!Q2008</f>
        <v>9</v>
      </c>
      <c r="H27" s="47"/>
      <c r="I27" s="65">
        <f>+'Ark1'!R2008</f>
        <v>42</v>
      </c>
      <c r="J27" s="47"/>
      <c r="K27" s="65">
        <f>+'Ark1'!S2008</f>
        <v>42</v>
      </c>
      <c r="L27" s="102">
        <f>+'Ark1'!T2008</f>
        <v>1.5915119363395216</v>
      </c>
      <c r="M27" s="102">
        <f>+'Ark1'!U2008</f>
        <v>1.4633691173962629</v>
      </c>
      <c r="N27" s="49">
        <f>+'Ark1'!W2008</f>
        <v>57.809523809523824</v>
      </c>
      <c r="O27" s="47"/>
      <c r="P27" s="65">
        <f>+'Ark1'!Y2008</f>
        <v>136.51666666666662</v>
      </c>
      <c r="Q27" s="65"/>
      <c r="R27" s="76">
        <f>+'Ark1'!AA2008</f>
        <v>22.240652575500903</v>
      </c>
      <c r="S27" s="49">
        <f>+'Ark1'!AB2008</f>
        <v>4.4787226880104569</v>
      </c>
      <c r="T27" s="65">
        <f>+'Ark1'!AC2008</f>
        <v>5.7374718406415397</v>
      </c>
      <c r="U27" s="65">
        <f t="shared" si="6"/>
        <v>4.666666666666667</v>
      </c>
      <c r="V27" s="49">
        <f>+'Ark1'!V2008</f>
        <v>14.5</v>
      </c>
      <c r="W27" s="102">
        <f>+'Ark1'!X2008</f>
        <v>147.90538100397251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2">
        <f>+'Ark1'!C2009</f>
        <v>2021</v>
      </c>
      <c r="C28" s="62">
        <f>+'Ark1'!G2009</f>
        <v>1</v>
      </c>
      <c r="D28" s="211" t="str">
        <f>+D20</f>
        <v>Øst</v>
      </c>
      <c r="E28" s="211">
        <v>1</v>
      </c>
      <c r="F28" s="211" t="s">
        <v>53</v>
      </c>
      <c r="G28" s="62">
        <f>+'Ark1'!Q2009</f>
        <v>254</v>
      </c>
      <c r="H28" s="62"/>
      <c r="I28" s="73">
        <f>+'Ark1'!R2009</f>
        <v>12428</v>
      </c>
      <c r="J28" s="62"/>
      <c r="K28" s="73">
        <f>+'Ark1'!S2009</f>
        <v>12429</v>
      </c>
      <c r="L28" s="212">
        <f>+'Ark1'!T2009</f>
        <v>93.647803481274977</v>
      </c>
      <c r="M28" s="212">
        <f>+'Ark1'!U2009</f>
        <v>94.0947494394335</v>
      </c>
      <c r="N28" s="63">
        <f>+'Ark1'!W2009</f>
        <v>59.169844717998231</v>
      </c>
      <c r="O28" s="62"/>
      <c r="P28" s="73">
        <f>+'Ark1'!Y2009</f>
        <v>158.0411482137111</v>
      </c>
      <c r="Q28" s="73"/>
      <c r="R28" s="213">
        <f>+'Ark1'!AA2009</f>
        <v>31.546669547442882</v>
      </c>
      <c r="S28" s="63">
        <f>+'Ark1'!AB2009</f>
        <v>4.7160455884630386</v>
      </c>
      <c r="T28" s="73">
        <f>+'Ark1'!AC2009</f>
        <v>-39.439509058498672</v>
      </c>
      <c r="U28" s="73">
        <f t="shared" si="6"/>
        <v>48.929133858267718</v>
      </c>
      <c r="V28" s="63">
        <f>+'Ark1'!V2009</f>
        <v>15.053186353395557</v>
      </c>
      <c r="W28" s="212">
        <f>+'Ark1'!X2009</f>
        <v>171.21255223151462</v>
      </c>
      <c r="X28" s="39"/>
      <c r="Y28"/>
      <c r="Z28"/>
      <c r="AA28"/>
      <c r="AB28"/>
      <c r="AC28" s="9"/>
      <c r="AD28" s="9"/>
    </row>
    <row r="29" spans="1:31" ht="15.6">
      <c r="A29" s="39"/>
      <c r="B29" s="62">
        <f>+'Ark1'!C2010</f>
        <v>2021</v>
      </c>
      <c r="C29" s="62">
        <f>+'Ark1'!G2010</f>
        <v>1</v>
      </c>
      <c r="D29" s="211" t="str">
        <f t="shared" ref="D29:D35" si="7">+D21</f>
        <v>Øst</v>
      </c>
      <c r="E29" s="211">
        <v>2</v>
      </c>
      <c r="F29" s="211" t="s">
        <v>10</v>
      </c>
      <c r="G29" s="62">
        <f>+'Ark1'!Q2010</f>
        <v>122</v>
      </c>
      <c r="H29" s="62"/>
      <c r="I29" s="73">
        <f>+'Ark1'!R2010</f>
        <v>843</v>
      </c>
      <c r="J29" s="62"/>
      <c r="K29" s="73">
        <f>+'Ark1'!S2010</f>
        <v>843</v>
      </c>
      <c r="L29" s="212">
        <f>+'Ark1'!T2010</f>
        <v>6.3521965187250409</v>
      </c>
      <c r="M29" s="212">
        <f>+'Ark1'!U2010</f>
        <v>5.9052505605665191</v>
      </c>
      <c r="N29" s="63">
        <f>+'Ark1'!W2010</f>
        <v>55.640569395017806</v>
      </c>
      <c r="O29" s="62"/>
      <c r="P29" s="73">
        <f>+'Ark1'!Y2010</f>
        <v>146.22336892052201</v>
      </c>
      <c r="Q29" s="73"/>
      <c r="R29" s="213">
        <f>+'Ark1'!AA2010</f>
        <v>22.962255109333192</v>
      </c>
      <c r="S29" s="63">
        <f>+'Ark1'!AB2010</f>
        <v>4.9784937870337149</v>
      </c>
      <c r="T29" s="73">
        <f>+'Ark1'!AC2010</f>
        <v>-26.152145225622679</v>
      </c>
      <c r="U29" s="73">
        <f t="shared" si="6"/>
        <v>6.9098360655737707</v>
      </c>
      <c r="V29" s="63">
        <f>+'Ark1'!V2010</f>
        <v>13.024911032028468</v>
      </c>
      <c r="W29" s="212">
        <f>+'Ark1'!X2010</f>
        <v>158.42185148485601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2">
        <f>+'Ark1'!C2011</f>
        <v>2021</v>
      </c>
      <c r="C30" s="62">
        <f>+'Ark1'!G2011</f>
        <v>2</v>
      </c>
      <c r="D30" s="211" t="str">
        <f t="shared" si="7"/>
        <v>Vest</v>
      </c>
      <c r="E30" s="211">
        <v>1</v>
      </c>
      <c r="F30" s="211" t="s">
        <v>53</v>
      </c>
      <c r="G30" s="62">
        <f>+'Ark1'!Q2011</f>
        <v>194</v>
      </c>
      <c r="H30" s="62"/>
      <c r="I30" s="73">
        <f>+'Ark1'!R2011</f>
        <v>9703</v>
      </c>
      <c r="J30" s="62"/>
      <c r="K30" s="73">
        <f>+'Ark1'!S2011</f>
        <v>9704</v>
      </c>
      <c r="L30" s="212">
        <f>+'Ark1'!T2011</f>
        <v>65.16891664987574</v>
      </c>
      <c r="M30" s="212">
        <f>+'Ark1'!U2011</f>
        <v>65.339583132561387</v>
      </c>
      <c r="N30" s="63">
        <f>+'Ark1'!W2011</f>
        <v>59.429410552349552</v>
      </c>
      <c r="O30" s="62"/>
      <c r="P30" s="73">
        <f>+'Ark1'!Y2011</f>
        <v>153.11160878078917</v>
      </c>
      <c r="Q30" s="73"/>
      <c r="R30" s="213">
        <f>+'Ark1'!AA2011</f>
        <v>28.686578507196039</v>
      </c>
      <c r="S30" s="63">
        <f>+'Ark1'!AB2011</f>
        <v>4.2705017630193245</v>
      </c>
      <c r="T30" s="73">
        <f>+'Ark1'!AC2011</f>
        <v>-41.236775060404</v>
      </c>
      <c r="U30" s="73">
        <f t="shared" si="6"/>
        <v>50.015463917525771</v>
      </c>
      <c r="V30" s="63">
        <f>+'Ark1'!V2011</f>
        <v>15.251262496135215</v>
      </c>
      <c r="W30" s="212">
        <f>+'Ark1'!X2011</f>
        <v>165.87072566604064</v>
      </c>
      <c r="X30" s="39"/>
      <c r="Y30" s="51"/>
      <c r="Z30"/>
      <c r="AA30"/>
      <c r="AB30"/>
      <c r="AC30" s="9"/>
      <c r="AD30" s="9"/>
    </row>
    <row r="31" spans="1:31" ht="15.6">
      <c r="A31" s="39"/>
      <c r="B31" s="62">
        <f>+'Ark1'!C2012</f>
        <v>2021</v>
      </c>
      <c r="C31" s="62">
        <f>+'Ark1'!G2012</f>
        <v>2</v>
      </c>
      <c r="D31" s="211" t="str">
        <f t="shared" si="7"/>
        <v>Vest</v>
      </c>
      <c r="E31" s="211">
        <v>2</v>
      </c>
      <c r="F31" s="211" t="s">
        <v>10</v>
      </c>
      <c r="G31" s="62">
        <f>+'Ark1'!Q2012</f>
        <v>119</v>
      </c>
      <c r="H31" s="62"/>
      <c r="I31" s="73">
        <f>+'Ark1'!R2012</f>
        <v>5186</v>
      </c>
      <c r="J31" s="62"/>
      <c r="K31" s="73">
        <f>+'Ark1'!S2012</f>
        <v>5186</v>
      </c>
      <c r="L31" s="212">
        <f>+'Ark1'!T2012</f>
        <v>34.831083350124253</v>
      </c>
      <c r="M31" s="212">
        <f>+'Ark1'!U2012</f>
        <v>34.660416867438606</v>
      </c>
      <c r="N31" s="63">
        <f>+'Ark1'!W2012</f>
        <v>58.703432317778642</v>
      </c>
      <c r="O31" s="62"/>
      <c r="P31" s="73">
        <f>+'Ark1'!Y2012</f>
        <v>151.96342074816801</v>
      </c>
      <c r="Q31" s="73"/>
      <c r="R31" s="213">
        <f>+'Ark1'!AA2012</f>
        <v>30.438246204925239</v>
      </c>
      <c r="S31" s="63">
        <f>+'Ark1'!AB2012</f>
        <v>4.6868764046906941</v>
      </c>
      <c r="T31" s="73">
        <f>+'Ark1'!AC2012</f>
        <v>-54.072347643397215</v>
      </c>
      <c r="U31" s="73">
        <f t="shared" si="6"/>
        <v>43.579831932773111</v>
      </c>
      <c r="V31" s="63">
        <f>+'Ark1'!V2012</f>
        <v>14.870613189355955</v>
      </c>
      <c r="W31" s="212">
        <f>+'Ark1'!X2012</f>
        <v>164.64075920711596</v>
      </c>
      <c r="X31" s="39"/>
      <c r="Y31" s="11"/>
      <c r="Z31"/>
      <c r="AA31"/>
      <c r="AB31"/>
      <c r="AC31" s="9"/>
      <c r="AD31" s="9"/>
    </row>
    <row r="32" spans="1:31" ht="15.6">
      <c r="A32" s="39"/>
      <c r="B32" s="62">
        <f>+'Ark1'!C2013</f>
        <v>2021</v>
      </c>
      <c r="C32" s="62">
        <f>+'Ark1'!G2013</f>
        <v>3</v>
      </c>
      <c r="D32" s="211" t="str">
        <f t="shared" si="7"/>
        <v>Midt</v>
      </c>
      <c r="E32" s="211">
        <v>1</v>
      </c>
      <c r="F32" s="211" t="s">
        <v>53</v>
      </c>
      <c r="G32" s="62">
        <f>+'Ark1'!Q2013</f>
        <v>98</v>
      </c>
      <c r="H32" s="62"/>
      <c r="I32" s="73">
        <f>+'Ark1'!R2013</f>
        <v>671</v>
      </c>
      <c r="J32" s="62"/>
      <c r="K32" s="73">
        <f>+'Ark1'!S2013</f>
        <v>671</v>
      </c>
      <c r="L32" s="212">
        <f>+'Ark1'!T2013</f>
        <v>78.663540445486547</v>
      </c>
      <c r="M32" s="212">
        <f>+'Ark1'!U2013</f>
        <v>79.465179370737403</v>
      </c>
      <c r="N32" s="63">
        <f>+'Ark1'!W2013</f>
        <v>58.160953800298046</v>
      </c>
      <c r="O32" s="62"/>
      <c r="P32" s="73">
        <f>+'Ark1'!Y2013</f>
        <v>139.86850968703436</v>
      </c>
      <c r="Q32" s="73"/>
      <c r="R32" s="213">
        <f>+'Ark1'!AA2013</f>
        <v>22.547046912080582</v>
      </c>
      <c r="S32" s="63">
        <f>+'Ark1'!AB2013</f>
        <v>4.6168577564530748</v>
      </c>
      <c r="T32" s="73">
        <f>+'Ark1'!AC2013</f>
        <v>-32.66381533033055</v>
      </c>
      <c r="U32" s="73">
        <f t="shared" si="6"/>
        <v>6.8469387755102042</v>
      </c>
      <c r="V32" s="63">
        <f>+'Ark1'!V2013</f>
        <v>14.581222056631898</v>
      </c>
      <c r="W32" s="212">
        <f>+'Ark1'!X2013</f>
        <v>151.53684689819525</v>
      </c>
      <c r="X32" s="39"/>
      <c r="Y32" s="5"/>
      <c r="Z32"/>
      <c r="AA32"/>
      <c r="AB32"/>
      <c r="AE32"/>
    </row>
    <row r="33" spans="1:31" ht="15.6">
      <c r="A33" s="39"/>
      <c r="B33" s="62">
        <f>+'Ark1'!C2014</f>
        <v>2021</v>
      </c>
      <c r="C33" s="62">
        <f>+'Ark1'!G2014</f>
        <v>3</v>
      </c>
      <c r="D33" s="211" t="str">
        <f t="shared" si="7"/>
        <v>Midt</v>
      </c>
      <c r="E33" s="211">
        <v>2</v>
      </c>
      <c r="F33" s="211" t="s">
        <v>10</v>
      </c>
      <c r="G33" s="62">
        <f>+'Ark1'!Q2014</f>
        <v>35</v>
      </c>
      <c r="H33" s="62"/>
      <c r="I33" s="73">
        <f>+'Ark1'!R2014</f>
        <v>182</v>
      </c>
      <c r="J33" s="62"/>
      <c r="K33" s="73">
        <f>+'Ark1'!S2014</f>
        <v>182</v>
      </c>
      <c r="L33" s="212">
        <f>+'Ark1'!T2014</f>
        <v>21.336459554513475</v>
      </c>
      <c r="M33" s="212">
        <f>+'Ark1'!U2014</f>
        <v>20.534820629262597</v>
      </c>
      <c r="N33" s="63">
        <f>+'Ark1'!W2014</f>
        <v>58.868131868131854</v>
      </c>
      <c r="O33" s="62"/>
      <c r="P33" s="73">
        <f>+'Ark1'!Y2014</f>
        <v>133.25549450549451</v>
      </c>
      <c r="Q33" s="73"/>
      <c r="R33" s="213">
        <f>+'Ark1'!AA2014</f>
        <v>15.488274456329105</v>
      </c>
      <c r="S33" s="63">
        <f>+'Ark1'!AB2014</f>
        <v>3.9522112080656648</v>
      </c>
      <c r="T33" s="73">
        <f>+'Ark1'!AC2014</f>
        <v>-36.09960577335157</v>
      </c>
      <c r="U33" s="73">
        <f t="shared" si="6"/>
        <v>5.2</v>
      </c>
      <c r="V33" s="63">
        <f>+'Ark1'!V2014</f>
        <v>14.890109890109894</v>
      </c>
      <c r="W33" s="212">
        <f>+'Ark1'!X2014</f>
        <v>144.372150060124</v>
      </c>
      <c r="X33" s="39"/>
      <c r="Y33" s="4"/>
      <c r="Z33" s="4"/>
      <c r="AA33" s="4"/>
      <c r="AB33"/>
      <c r="AE33"/>
    </row>
    <row r="34" spans="1:31" ht="15.6">
      <c r="A34" s="39"/>
      <c r="B34" s="62">
        <f>+'Ark1'!C2015</f>
        <v>2021</v>
      </c>
      <c r="C34" s="62">
        <f>+'Ark1'!G2015</f>
        <v>4</v>
      </c>
      <c r="D34" s="211" t="str">
        <f t="shared" si="7"/>
        <v>Nord</v>
      </c>
      <c r="E34" s="211">
        <v>1</v>
      </c>
      <c r="F34" s="211" t="s">
        <v>53</v>
      </c>
      <c r="G34" s="62">
        <f>+'Ark1'!Q2015</f>
        <v>56</v>
      </c>
      <c r="H34" s="62"/>
      <c r="I34" s="73">
        <f>+'Ark1'!R2015</f>
        <v>2790</v>
      </c>
      <c r="J34" s="62"/>
      <c r="K34" s="73">
        <f>+'Ark1'!S2015</f>
        <v>2790</v>
      </c>
      <c r="L34" s="212">
        <f>+'Ark1'!T2015</f>
        <v>99.006387508871555</v>
      </c>
      <c r="M34" s="212">
        <f>+'Ark1'!U2015</f>
        <v>99.107308093248761</v>
      </c>
      <c r="N34" s="63">
        <f>+'Ark1'!W2015</f>
        <v>58.935483870967758</v>
      </c>
      <c r="O34" s="62"/>
      <c r="P34" s="73">
        <f>+'Ark1'!Y2015</f>
        <v>148.48923297491015</v>
      </c>
      <c r="Q34" s="73"/>
      <c r="R34" s="213">
        <f>+'Ark1'!AA2015</f>
        <v>30.158653914507031</v>
      </c>
      <c r="S34" s="63">
        <f>+'Ark1'!AB2015</f>
        <v>4.4892698473453931</v>
      </c>
      <c r="T34" s="73">
        <f>+'Ark1'!AC2015</f>
        <v>-48.47939725061515</v>
      </c>
      <c r="U34" s="73">
        <f t="shared" si="6"/>
        <v>49.821428571428569</v>
      </c>
      <c r="V34" s="63">
        <f>+'Ark1'!V2015</f>
        <v>14.945161290322581</v>
      </c>
      <c r="W34" s="212">
        <f>+'Ark1'!X2015</f>
        <v>160.87674211799603</v>
      </c>
      <c r="X34" s="39"/>
      <c r="Y34" s="14"/>
      <c r="Z34" s="1"/>
      <c r="AA34" s="18"/>
      <c r="AB34"/>
      <c r="AE34"/>
    </row>
    <row r="35" spans="1:31" ht="15.6">
      <c r="A35" s="39"/>
      <c r="B35" s="62">
        <f>+'Ark1'!C2016</f>
        <v>2021</v>
      </c>
      <c r="C35" s="62">
        <f>+'Ark1'!G2016</f>
        <v>4</v>
      </c>
      <c r="D35" s="211" t="str">
        <f t="shared" si="7"/>
        <v>Nord</v>
      </c>
      <c r="E35" s="211">
        <v>2</v>
      </c>
      <c r="F35" s="211" t="s">
        <v>10</v>
      </c>
      <c r="G35" s="62">
        <f>+'Ark1'!Q2016</f>
        <v>7</v>
      </c>
      <c r="H35" s="62"/>
      <c r="I35" s="73">
        <f>+'Ark1'!R2016</f>
        <v>28</v>
      </c>
      <c r="J35" s="62"/>
      <c r="K35" s="73">
        <f>+'Ark1'!S2016</f>
        <v>28</v>
      </c>
      <c r="L35" s="212">
        <f>+'Ark1'!T2016</f>
        <v>0.99361249112845995</v>
      </c>
      <c r="M35" s="212">
        <f>+'Ark1'!U2016</f>
        <v>0.89269190675125598</v>
      </c>
      <c r="N35" s="63">
        <f>+'Ark1'!W2016</f>
        <v>56.785714285714306</v>
      </c>
      <c r="O35" s="62"/>
      <c r="P35" s="73">
        <f>+'Ark1'!Y2016</f>
        <v>133.2714285714286</v>
      </c>
      <c r="Q35" s="73"/>
      <c r="R35" s="213">
        <f>+'Ark1'!AA2016</f>
        <v>12.829816197961453</v>
      </c>
      <c r="S35" s="63">
        <f>+'Ark1'!AB2016</f>
        <v>4.5067975869564068</v>
      </c>
      <c r="T35" s="73">
        <f>+'Ark1'!AC2016</f>
        <v>-47.719086781488159</v>
      </c>
      <c r="U35" s="73">
        <f t="shared" si="6"/>
        <v>4</v>
      </c>
      <c r="V35" s="63">
        <f>+'Ark1'!V2016</f>
        <v>13.892857142857141</v>
      </c>
      <c r="W35" s="212">
        <f>+'Ark1'!X2016</f>
        <v>144.38941340349788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+'Ark1'!C2017</f>
        <v>2020</v>
      </c>
      <c r="C36" s="47">
        <f>+'Ark1'!G2017</f>
        <v>1</v>
      </c>
      <c r="D36" s="48" t="str">
        <f>+D28</f>
        <v>Øst</v>
      </c>
      <c r="E36" s="48">
        <v>1</v>
      </c>
      <c r="F36" s="48" t="s">
        <v>53</v>
      </c>
      <c r="G36" s="47">
        <f>+'Ark1'!Q2017</f>
        <v>258</v>
      </c>
      <c r="H36" s="47"/>
      <c r="I36" s="65">
        <f>+'Ark1'!R2017</f>
        <v>11122</v>
      </c>
      <c r="J36" s="47"/>
      <c r="K36" s="65">
        <f>+'Ark1'!S2017</f>
        <v>11122</v>
      </c>
      <c r="L36" s="102">
        <f>+'Ark1'!T2017</f>
        <v>92.72196748645267</v>
      </c>
      <c r="M36" s="102">
        <f>+'Ark1'!U2017</f>
        <v>93.388161611324449</v>
      </c>
      <c r="N36" s="49">
        <f>+'Ark1'!W2017</f>
        <v>59.406581550080922</v>
      </c>
      <c r="O36" s="47"/>
      <c r="P36" s="65">
        <f>+'Ark1'!Y2017</f>
        <v>156.55720553857276</v>
      </c>
      <c r="Q36" s="65"/>
      <c r="R36" s="76">
        <f>+'Ark1'!AA2017</f>
        <v>31.516320696621591</v>
      </c>
      <c r="S36" s="49">
        <f>+'Ark1'!AB2017</f>
        <v>4.7723526271789822</v>
      </c>
      <c r="T36" s="65">
        <f>+'Ark1'!AC2017</f>
        <v>-41.454426303165071</v>
      </c>
      <c r="U36" s="65">
        <f t="shared" si="6"/>
        <v>43.108527131782942</v>
      </c>
      <c r="V36" s="49">
        <f>+'Ark1'!V2017</f>
        <v>15.161212012228017</v>
      </c>
      <c r="W36" s="102">
        <f>+'Ark1'!X2017</f>
        <v>169.61777414796603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+'Ark1'!C2018</f>
        <v>2020</v>
      </c>
      <c r="C37" s="47">
        <f>+'Ark1'!G2018</f>
        <v>1</v>
      </c>
      <c r="D37" s="48" t="str">
        <f t="shared" ref="D37:D43" si="8">+D29</f>
        <v>Øst</v>
      </c>
      <c r="E37" s="48">
        <v>2</v>
      </c>
      <c r="F37" s="48" t="s">
        <v>10</v>
      </c>
      <c r="G37" s="47">
        <f>+'Ark1'!Q2018</f>
        <v>96</v>
      </c>
      <c r="H37" s="47"/>
      <c r="I37" s="65">
        <f>+'Ark1'!R2018</f>
        <v>873</v>
      </c>
      <c r="J37" s="47"/>
      <c r="K37" s="65">
        <f>+'Ark1'!S2018</f>
        <v>873</v>
      </c>
      <c r="L37" s="102">
        <f>+'Ark1'!T2018</f>
        <v>7.2780325135473118</v>
      </c>
      <c r="M37" s="102">
        <f>+'Ark1'!U2018</f>
        <v>6.6118383886755563</v>
      </c>
      <c r="N37" s="49">
        <f>+'Ark1'!W2018</f>
        <v>57.663230240549808</v>
      </c>
      <c r="O37" s="47"/>
      <c r="P37" s="65">
        <f>+'Ark1'!Y2018</f>
        <v>141.21216494845362</v>
      </c>
      <c r="Q37" s="65"/>
      <c r="R37" s="76">
        <f>+'Ark1'!AA2018</f>
        <v>22.782888054337725</v>
      </c>
      <c r="S37" s="49">
        <f>+'Ark1'!AB2018</f>
        <v>4.6522838853832278</v>
      </c>
      <c r="T37" s="65">
        <f>+'Ark1'!AC2018</f>
        <v>-20.617908459354997</v>
      </c>
      <c r="U37" s="65">
        <f t="shared" si="6"/>
        <v>9.09375</v>
      </c>
      <c r="V37" s="49">
        <f>+'Ark1'!V2018</f>
        <v>14.340206185567013</v>
      </c>
      <c r="W37" s="102">
        <f>+'Ark1'!X2018</f>
        <v>152.99259474372005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+'Ark1'!C2019</f>
        <v>2020</v>
      </c>
      <c r="C38" s="47">
        <f>+'Ark1'!G2019</f>
        <v>2</v>
      </c>
      <c r="D38" s="48" t="str">
        <f t="shared" si="8"/>
        <v>Vest</v>
      </c>
      <c r="E38" s="48">
        <v>1</v>
      </c>
      <c r="F38" s="48" t="s">
        <v>53</v>
      </c>
      <c r="G38" s="47">
        <f>+'Ark1'!Q2019</f>
        <v>189</v>
      </c>
      <c r="H38" s="47"/>
      <c r="I38" s="65">
        <f>+'Ark1'!R2019</f>
        <v>10034</v>
      </c>
      <c r="J38" s="47"/>
      <c r="K38" s="65">
        <f>+'Ark1'!S2019</f>
        <v>10034</v>
      </c>
      <c r="L38" s="102">
        <f>+'Ark1'!T2019</f>
        <v>65.676135619845525</v>
      </c>
      <c r="M38" s="102">
        <f>+'Ark1'!U2019</f>
        <v>65.912603199780733</v>
      </c>
      <c r="N38" s="49">
        <f>+'Ark1'!W2019</f>
        <v>59.201514849511682</v>
      </c>
      <c r="O38" s="47"/>
      <c r="P38" s="65">
        <f>+'Ark1'!Y2019</f>
        <v>152.42049132947972</v>
      </c>
      <c r="Q38" s="65"/>
      <c r="R38" s="76">
        <f>+'Ark1'!AA2019</f>
        <v>29.478407097040922</v>
      </c>
      <c r="S38" s="49">
        <f>+'Ark1'!AB2019</f>
        <v>4.3461512849940993</v>
      </c>
      <c r="T38" s="65">
        <f>+'Ark1'!AC2019</f>
        <v>-42.796185676350355</v>
      </c>
      <c r="U38" s="65">
        <f t="shared" si="6"/>
        <v>53.089947089947088</v>
      </c>
      <c r="V38" s="49">
        <f>+'Ark1'!V2019</f>
        <v>15.132250348814036</v>
      </c>
      <c r="W38" s="102">
        <f>+'Ark1'!X2019</f>
        <v>165.13596027029277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+'Ark1'!C2020</f>
        <v>2020</v>
      </c>
      <c r="C39" s="47">
        <f>+'Ark1'!G2020</f>
        <v>2</v>
      </c>
      <c r="D39" s="48" t="str">
        <f t="shared" si="8"/>
        <v>Vest</v>
      </c>
      <c r="E39" s="48">
        <v>2</v>
      </c>
      <c r="F39" s="48" t="s">
        <v>10</v>
      </c>
      <c r="G39" s="47">
        <f>+'Ark1'!Q2020</f>
        <v>111</v>
      </c>
      <c r="H39" s="47"/>
      <c r="I39" s="65">
        <f>+'Ark1'!R2020</f>
        <v>5244</v>
      </c>
      <c r="J39" s="47"/>
      <c r="K39" s="65">
        <f>+'Ark1'!S2020</f>
        <v>5244</v>
      </c>
      <c r="L39" s="102">
        <f>+'Ark1'!T2020</f>
        <v>34.323864380154475</v>
      </c>
      <c r="M39" s="102">
        <f>+'Ark1'!U2020</f>
        <v>34.087396800219253</v>
      </c>
      <c r="N39" s="49">
        <f>+'Ark1'!W2020</f>
        <v>58.881006864988557</v>
      </c>
      <c r="O39" s="47"/>
      <c r="P39" s="65">
        <f>+'Ark1'!Y2020</f>
        <v>150.82736460716964</v>
      </c>
      <c r="Q39" s="65"/>
      <c r="R39" s="76">
        <f>+'Ark1'!AA2020</f>
        <v>30.758174740134475</v>
      </c>
      <c r="S39" s="49">
        <f>+'Ark1'!AB2020</f>
        <v>4.6520778614933409</v>
      </c>
      <c r="T39" s="65">
        <f>+'Ark1'!AC2020</f>
        <v>-52.727041657031471</v>
      </c>
      <c r="U39" s="65">
        <f t="shared" si="6"/>
        <v>47.243243243243242</v>
      </c>
      <c r="V39" s="49">
        <f>+'Ark1'!V2020</f>
        <v>14.958237986270023</v>
      </c>
      <c r="W39" s="102">
        <f>+'Ark1'!X2020</f>
        <v>163.40992915186396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+'Ark1'!C2021</f>
        <v>2020</v>
      </c>
      <c r="C40" s="47">
        <f>+'Ark1'!G2021</f>
        <v>3</v>
      </c>
      <c r="D40" s="48" t="str">
        <f t="shared" si="8"/>
        <v>Midt</v>
      </c>
      <c r="E40" s="48">
        <v>1</v>
      </c>
      <c r="F40" s="48" t="s">
        <v>53</v>
      </c>
      <c r="G40" s="47">
        <f>+'Ark1'!Q2021</f>
        <v>95</v>
      </c>
      <c r="H40" s="47"/>
      <c r="I40" s="65">
        <f>+'Ark1'!R2021</f>
        <v>1509</v>
      </c>
      <c r="J40" s="47"/>
      <c r="K40" s="65">
        <f>+'Ark1'!S2021</f>
        <v>1509</v>
      </c>
      <c r="L40" s="102">
        <f>+'Ark1'!T2021</f>
        <v>89.395734597156405</v>
      </c>
      <c r="M40" s="102">
        <f>+'Ark1'!U2021</f>
        <v>89.939970128376018</v>
      </c>
      <c r="N40" s="49">
        <f>+'Ark1'!W2021</f>
        <v>59.737574552683888</v>
      </c>
      <c r="O40" s="47"/>
      <c r="P40" s="65">
        <f>+'Ark1'!Y2021</f>
        <v>142.44330682571237</v>
      </c>
      <c r="Q40" s="65"/>
      <c r="R40" s="76">
        <f>+'Ark1'!AA2021</f>
        <v>26.208977339331483</v>
      </c>
      <c r="S40" s="49">
        <f>+'Ark1'!AB2021</f>
        <v>3.9660654262693806</v>
      </c>
      <c r="T40" s="65">
        <f>+'Ark1'!AC2021</f>
        <v>-29.131722914320225</v>
      </c>
      <c r="U40" s="65">
        <f t="shared" si="6"/>
        <v>15.884210526315789</v>
      </c>
      <c r="V40" s="49">
        <f>+'Ark1'!V2021</f>
        <v>15.415506958250496</v>
      </c>
      <c r="W40" s="102">
        <f>+'Ark1'!X2021</f>
        <v>154.32644293143289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+'Ark1'!C2022</f>
        <v>2020</v>
      </c>
      <c r="C41" s="47">
        <f>+'Ark1'!G2022</f>
        <v>3</v>
      </c>
      <c r="D41" s="48" t="str">
        <f t="shared" si="8"/>
        <v>Midt</v>
      </c>
      <c r="E41" s="48">
        <v>2</v>
      </c>
      <c r="F41" s="48" t="s">
        <v>10</v>
      </c>
      <c r="G41" s="47">
        <f>+'Ark1'!Q2022</f>
        <v>24</v>
      </c>
      <c r="H41" s="47"/>
      <c r="I41" s="65">
        <f>+'Ark1'!R2022</f>
        <v>179</v>
      </c>
      <c r="J41" s="47"/>
      <c r="K41" s="65">
        <f>+'Ark1'!S2022</f>
        <v>179</v>
      </c>
      <c r="L41" s="102">
        <f>+'Ark1'!T2022</f>
        <v>10.604265402843602</v>
      </c>
      <c r="M41" s="102">
        <f>+'Ark1'!U2022</f>
        <v>10.060029871623986</v>
      </c>
      <c r="N41" s="49">
        <f>+'Ark1'!W2022</f>
        <v>58.597765363128495</v>
      </c>
      <c r="O41" s="47"/>
      <c r="P41" s="65">
        <f>+'Ark1'!Y2022</f>
        <v>134.31508379888263</v>
      </c>
      <c r="Q41" s="65"/>
      <c r="R41" s="76">
        <f>+'Ark1'!AA2022</f>
        <v>17.81028660049796</v>
      </c>
      <c r="S41" s="49">
        <f>+'Ark1'!AB2022</f>
        <v>4.1702853526585697</v>
      </c>
      <c r="T41" s="65">
        <f>+'Ark1'!AC2022</f>
        <v>-30.104560659214552</v>
      </c>
      <c r="U41" s="65">
        <f t="shared" si="6"/>
        <v>7.458333333333333</v>
      </c>
      <c r="V41" s="49">
        <f>+'Ark1'!V2022</f>
        <v>14.770949720670387</v>
      </c>
      <c r="W41" s="102">
        <f>+'Ark1'!X2022</f>
        <v>145.52013412663339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+'Ark1'!C2023</f>
        <v>2020</v>
      </c>
      <c r="C42" s="47">
        <f>+'Ark1'!G2023</f>
        <v>4</v>
      </c>
      <c r="D42" s="48" t="str">
        <f t="shared" si="8"/>
        <v>Nord</v>
      </c>
      <c r="E42" s="48">
        <v>1</v>
      </c>
      <c r="F42" s="48" t="s">
        <v>53</v>
      </c>
      <c r="G42" s="47">
        <f>+'Ark1'!Q2023</f>
        <v>48</v>
      </c>
      <c r="H42" s="47"/>
      <c r="I42" s="65">
        <f>+'Ark1'!R2023</f>
        <v>3176</v>
      </c>
      <c r="J42" s="47"/>
      <c r="K42" s="65">
        <f>+'Ark1'!S2023</f>
        <v>3176</v>
      </c>
      <c r="L42" s="102">
        <f>+'Ark1'!T2023</f>
        <v>97.632954196126633</v>
      </c>
      <c r="M42" s="102">
        <f>+'Ark1'!U2023</f>
        <v>97.748474553031258</v>
      </c>
      <c r="N42" s="49">
        <f>+'Ark1'!W2023</f>
        <v>58.626574307304786</v>
      </c>
      <c r="O42" s="47"/>
      <c r="P42" s="65">
        <f>+'Ark1'!Y2023</f>
        <v>148.77337216624693</v>
      </c>
      <c r="Q42" s="65"/>
      <c r="R42" s="76">
        <f>+'Ark1'!AA2023</f>
        <v>32.717621417080743</v>
      </c>
      <c r="S42" s="49">
        <f>+'Ark1'!AB2023</f>
        <v>4.908197440867049</v>
      </c>
      <c r="T42" s="65">
        <f>+'Ark1'!AC2023</f>
        <v>-52.009115720234782</v>
      </c>
      <c r="U42" s="65">
        <f t="shared" si="6"/>
        <v>66.166666666666671</v>
      </c>
      <c r="V42" s="49">
        <f>+'Ark1'!V2023</f>
        <v>14.786838790931988</v>
      </c>
      <c r="W42" s="102">
        <f>+'Ark1'!X2023</f>
        <v>161.18458522886951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+'Ark1'!C2024</f>
        <v>2020</v>
      </c>
      <c r="C43" s="47">
        <f>+'Ark1'!G2024</f>
        <v>4</v>
      </c>
      <c r="D43" s="48" t="str">
        <f t="shared" si="8"/>
        <v>Nord</v>
      </c>
      <c r="E43" s="48">
        <v>2</v>
      </c>
      <c r="F43" s="48" t="s">
        <v>10</v>
      </c>
      <c r="G43" s="47">
        <f>+'Ark1'!Q2024</f>
        <v>10</v>
      </c>
      <c r="H43" s="47"/>
      <c r="I43" s="65">
        <f>+'Ark1'!R2024</f>
        <v>77</v>
      </c>
      <c r="J43" s="47"/>
      <c r="K43" s="65">
        <f>+'Ark1'!S2024</f>
        <v>77</v>
      </c>
      <c r="L43" s="102">
        <f>+'Ark1'!T2024</f>
        <v>2.3670458038733475</v>
      </c>
      <c r="M43" s="102">
        <f>+'Ark1'!U2024</f>
        <v>2.2515254469687402</v>
      </c>
      <c r="N43" s="49">
        <f>+'Ark1'!W2024</f>
        <v>60.389610389610382</v>
      </c>
      <c r="O43" s="47"/>
      <c r="P43" s="65">
        <f>+'Ark1'!Y2024</f>
        <v>141.34545454545449</v>
      </c>
      <c r="Q43" s="65"/>
      <c r="R43" s="76">
        <f>+'Ark1'!AA2024</f>
        <v>27.405500184776859</v>
      </c>
      <c r="S43" s="49">
        <f>+'Ark1'!AB2024</f>
        <v>4.3279695733016128</v>
      </c>
      <c r="T43" s="65">
        <f>+'Ark1'!AC2024</f>
        <v>12.622779908070831</v>
      </c>
      <c r="U43" s="65">
        <f t="shared" si="6"/>
        <v>7.7</v>
      </c>
      <c r="V43" s="49">
        <f>+'Ark1'!V2024</f>
        <v>15.636363636363638</v>
      </c>
      <c r="W43" s="102">
        <f>+'Ark1'!X2024</f>
        <v>153.13700384122922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+'Ark1'!C2025</f>
        <v>2019</v>
      </c>
      <c r="C44" s="47">
        <f>+'Ark1'!G2025</f>
        <v>1</v>
      </c>
      <c r="D44" s="3" t="str">
        <f>+D36</f>
        <v>Øst</v>
      </c>
      <c r="E44" s="3">
        <v>1</v>
      </c>
      <c r="F44" s="3" t="s">
        <v>53</v>
      </c>
      <c r="G44" s="47">
        <f>+'Ark1'!Q2025</f>
        <v>276</v>
      </c>
      <c r="H44" s="47"/>
      <c r="I44" s="65">
        <f>+'Ark1'!R2025</f>
        <v>11849</v>
      </c>
      <c r="J44" s="47"/>
      <c r="K44" s="65">
        <f>+'Ark1'!S2025</f>
        <v>11849</v>
      </c>
      <c r="L44" s="102">
        <f>+'Ark1'!T2025</f>
        <v>95.272171745597831</v>
      </c>
      <c r="M44" s="102">
        <f>+'Ark1'!U2025</f>
        <v>95.791472713997223</v>
      </c>
      <c r="N44" s="49">
        <f>+'Ark1'!W2025</f>
        <v>59.325343910878566</v>
      </c>
      <c r="O44" s="47"/>
      <c r="P44" s="65">
        <f>+'Ark1'!Y2025</f>
        <v>155.2310152755505</v>
      </c>
      <c r="Q44" s="65"/>
      <c r="R44" s="76">
        <f>+'Ark1'!AA2025</f>
        <v>31.684309800628711</v>
      </c>
      <c r="S44" s="49">
        <f>+'Ark1'!AB2025</f>
        <v>4.8164801275345583</v>
      </c>
      <c r="T44" s="65">
        <f>+'Ark1'!AC2025</f>
        <v>-46.673519089968515</v>
      </c>
      <c r="U44" s="65">
        <f t="shared" si="6"/>
        <v>42.931159420289852</v>
      </c>
      <c r="V44" s="49">
        <f>+'Ark1'!V2025</f>
        <v>15.122879567896026</v>
      </c>
      <c r="W44" s="102">
        <f>+'Ark1'!X2025</f>
        <v>168.18094829420363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+'Ark1'!C2026</f>
        <v>2019</v>
      </c>
      <c r="C45" s="47">
        <f>+'Ark1'!G2026</f>
        <v>1</v>
      </c>
      <c r="D45" s="3" t="str">
        <f t="shared" ref="D45:D51" si="9">+D37</f>
        <v>Øst</v>
      </c>
      <c r="E45" s="3">
        <v>2</v>
      </c>
      <c r="F45" s="3" t="s">
        <v>10</v>
      </c>
      <c r="G45" s="47">
        <f>+'Ark1'!Q2026</f>
        <v>91</v>
      </c>
      <c r="H45" s="47"/>
      <c r="I45" s="65">
        <f>+'Ark1'!R2026</f>
        <v>588</v>
      </c>
      <c r="J45" s="47"/>
      <c r="K45" s="65">
        <f>+'Ark1'!S2026</f>
        <v>588</v>
      </c>
      <c r="L45" s="102">
        <f>+'Ark1'!T2026</f>
        <v>4.7278282544021879</v>
      </c>
      <c r="M45" s="102">
        <f>+'Ark1'!U2026</f>
        <v>4.2085272860028127</v>
      </c>
      <c r="N45" s="49">
        <f>+'Ark1'!W2026</f>
        <v>57.442176870748291</v>
      </c>
      <c r="O45" s="47"/>
      <c r="P45" s="65">
        <f>+'Ark1'!Y2026</f>
        <v>137.43146258503401</v>
      </c>
      <c r="Q45" s="65"/>
      <c r="R45" s="76">
        <f>+'Ark1'!AA2026</f>
        <v>14.851972998308486</v>
      </c>
      <c r="S45" s="49">
        <f>+'Ark1'!AB2026</f>
        <v>4.489411960494345</v>
      </c>
      <c r="T45" s="65">
        <f>+'Ark1'!AC2026</f>
        <v>-24.723297367598843</v>
      </c>
      <c r="U45" s="65">
        <f t="shared" si="6"/>
        <v>6.4615384615384617</v>
      </c>
      <c r="V45" s="49">
        <f>+'Ark1'!V2026</f>
        <v>14.183673469387756</v>
      </c>
      <c r="W45" s="102">
        <f>+'Ark1'!X2026</f>
        <v>148.89649250816251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+'Ark1'!C2027</f>
        <v>2019</v>
      </c>
      <c r="C46" s="47">
        <f>+'Ark1'!G2027</f>
        <v>2</v>
      </c>
      <c r="D46" s="3" t="str">
        <f t="shared" si="9"/>
        <v>Vest</v>
      </c>
      <c r="E46" s="3">
        <v>1</v>
      </c>
      <c r="F46" s="3" t="s">
        <v>53</v>
      </c>
      <c r="G46" s="47">
        <f>+'Ark1'!Q2027</f>
        <v>214</v>
      </c>
      <c r="H46" s="47"/>
      <c r="I46" s="65">
        <f>+'Ark1'!R2027</f>
        <v>12036</v>
      </c>
      <c r="J46" s="47"/>
      <c r="K46" s="65">
        <f>+'Ark1'!S2027</f>
        <v>12001</v>
      </c>
      <c r="L46" s="102">
        <f>+'Ark1'!T2027</f>
        <v>77.277688603531317</v>
      </c>
      <c r="M46" s="102">
        <f>+'Ark1'!U2027</f>
        <v>78.196624184281788</v>
      </c>
      <c r="N46" s="49">
        <f>+'Ark1'!W2027</f>
        <v>58.876260311640721</v>
      </c>
      <c r="O46" s="47"/>
      <c r="P46" s="65">
        <f>+'Ark1'!Y2027</f>
        <v>153.9053639082743</v>
      </c>
      <c r="Q46" s="65"/>
      <c r="R46" s="76">
        <f>+'Ark1'!AA2027</f>
        <v>30.688716126854739</v>
      </c>
      <c r="S46" s="49">
        <f>+'Ark1'!AB2027</f>
        <v>4.621668951245602</v>
      </c>
      <c r="T46" s="65">
        <f>+'Ark1'!AC2027</f>
        <v>-43.199492129774157</v>
      </c>
      <c r="U46" s="65">
        <f t="shared" si="6"/>
        <v>56.242990654205606</v>
      </c>
      <c r="V46" s="49">
        <f>+'Ark1'!V2027</f>
        <v>14.952392821535398</v>
      </c>
      <c r="W46" s="102">
        <f>+'Ark1'!X2027</f>
        <v>167.22350283926176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+'Ark1'!C2028</f>
        <v>2019</v>
      </c>
      <c r="C47" s="47">
        <f>+'Ark1'!G2028</f>
        <v>2</v>
      </c>
      <c r="D47" s="3" t="str">
        <f t="shared" si="9"/>
        <v>Vest</v>
      </c>
      <c r="E47" s="3">
        <v>2</v>
      </c>
      <c r="F47" s="3" t="s">
        <v>10</v>
      </c>
      <c r="G47" s="47">
        <f>+'Ark1'!Q2028</f>
        <v>118</v>
      </c>
      <c r="H47" s="47"/>
      <c r="I47" s="65">
        <f>+'Ark1'!R2028</f>
        <v>3539</v>
      </c>
      <c r="J47" s="47"/>
      <c r="K47" s="65">
        <f>+'Ark1'!S2028</f>
        <v>3539</v>
      </c>
      <c r="L47" s="102">
        <f>+'Ark1'!T2028</f>
        <v>22.722311396468697</v>
      </c>
      <c r="M47" s="102">
        <f>+'Ark1'!U2028</f>
        <v>21.803375815718212</v>
      </c>
      <c r="N47" s="49">
        <f>+'Ark1'!W2028</f>
        <v>59.429499858717158</v>
      </c>
      <c r="O47" s="47"/>
      <c r="P47" s="65">
        <f>+'Ark1'!Y2028</f>
        <v>145.94563435998865</v>
      </c>
      <c r="Q47" s="65"/>
      <c r="R47" s="76">
        <f>+'Ark1'!AA2028</f>
        <v>29.57604181152988</v>
      </c>
      <c r="S47" s="49">
        <f>+'Ark1'!AB2028</f>
        <v>4.5800518429464807</v>
      </c>
      <c r="T47" s="65">
        <f>+'Ark1'!AC2028</f>
        <v>-49.340277115001797</v>
      </c>
      <c r="U47" s="65">
        <f t="shared" si="6"/>
        <v>29.991525423728813</v>
      </c>
      <c r="V47" s="49">
        <f>+'Ark1'!V2028</f>
        <v>15.16727889234247</v>
      </c>
      <c r="W47" s="102">
        <f>+'Ark1'!X2028</f>
        <v>158.12094730226303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+'Ark1'!C2029</f>
        <v>2019</v>
      </c>
      <c r="C48" s="47">
        <f>+'Ark1'!G2029</f>
        <v>3</v>
      </c>
      <c r="D48" s="3" t="str">
        <f t="shared" si="9"/>
        <v>Midt</v>
      </c>
      <c r="E48" s="3">
        <v>1</v>
      </c>
      <c r="F48" s="3" t="s">
        <v>53</v>
      </c>
      <c r="G48" s="47">
        <f>+'Ark1'!Q2029</f>
        <v>81</v>
      </c>
      <c r="H48" s="47"/>
      <c r="I48" s="65">
        <f>+'Ark1'!R2029</f>
        <v>900</v>
      </c>
      <c r="J48" s="47"/>
      <c r="K48" s="65">
        <f>+'Ark1'!S2029</f>
        <v>900</v>
      </c>
      <c r="L48" s="102">
        <f>+'Ark1'!T2029</f>
        <v>83.798882681564251</v>
      </c>
      <c r="M48" s="102">
        <f>+'Ark1'!U2029</f>
        <v>85.27029987419175</v>
      </c>
      <c r="N48" s="49">
        <f>+'Ark1'!W2029</f>
        <v>59.163333333333327</v>
      </c>
      <c r="O48" s="47"/>
      <c r="P48" s="65">
        <f>+'Ark1'!Y2029</f>
        <v>151.370888888889</v>
      </c>
      <c r="Q48" s="65"/>
      <c r="R48" s="76">
        <f>+'Ark1'!AA2029</f>
        <v>26.113172012285041</v>
      </c>
      <c r="S48" s="49">
        <f>+'Ark1'!AB2029</f>
        <v>4.2547999038993556</v>
      </c>
      <c r="T48" s="65">
        <f>+'Ark1'!AC2029</f>
        <v>-15.613993693574065</v>
      </c>
      <c r="U48" s="65">
        <f t="shared" si="6"/>
        <v>11.111111111111111</v>
      </c>
      <c r="V48" s="49">
        <f>+'Ark1'!V2029</f>
        <v>15.07</v>
      </c>
      <c r="W48" s="102">
        <f>+'Ark1'!X2029</f>
        <v>163.99879619597925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+'Ark1'!C2030</f>
        <v>2019</v>
      </c>
      <c r="C49" s="47">
        <f>+'Ark1'!G2030</f>
        <v>3</v>
      </c>
      <c r="D49" s="3" t="str">
        <f t="shared" si="9"/>
        <v>Midt</v>
      </c>
      <c r="E49" s="3">
        <v>2</v>
      </c>
      <c r="F49" s="3" t="s">
        <v>10</v>
      </c>
      <c r="G49" s="47">
        <f>+'Ark1'!Q2030</f>
        <v>26</v>
      </c>
      <c r="H49" s="47"/>
      <c r="I49" s="65">
        <f>+'Ark1'!R2030</f>
        <v>174</v>
      </c>
      <c r="J49" s="47"/>
      <c r="K49" s="65">
        <f>+'Ark1'!S2030</f>
        <v>174</v>
      </c>
      <c r="L49" s="102">
        <f>+'Ark1'!T2030</f>
        <v>16.201117318435749</v>
      </c>
      <c r="M49" s="102">
        <f>+'Ark1'!U2030</f>
        <v>14.729700125808202</v>
      </c>
      <c r="N49" s="49">
        <f>+'Ark1'!W2030</f>
        <v>58.919540229885058</v>
      </c>
      <c r="O49" s="47"/>
      <c r="P49" s="65">
        <f>+'Ark1'!Y2030</f>
        <v>135.24827586206902</v>
      </c>
      <c r="Q49" s="65"/>
      <c r="R49" s="76">
        <f>+'Ark1'!AA2030</f>
        <v>17.144191483561499</v>
      </c>
      <c r="S49" s="49">
        <f>+'Ark1'!AB2030</f>
        <v>4.0830977388415901</v>
      </c>
      <c r="T49" s="65">
        <f>+'Ark1'!AC2030</f>
        <v>-33.15962901522817</v>
      </c>
      <c r="U49" s="65">
        <f t="shared" si="6"/>
        <v>6.6923076923076925</v>
      </c>
      <c r="V49" s="49">
        <f>+'Ark1'!V2030</f>
        <v>15.051724137931036</v>
      </c>
      <c r="W49" s="102">
        <f>+'Ark1'!X2030</f>
        <v>146.53117644861203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+'Ark1'!C2031</f>
        <v>2019</v>
      </c>
      <c r="C50" s="47">
        <f>+'Ark1'!G2031</f>
        <v>4</v>
      </c>
      <c r="D50" s="3" t="str">
        <f t="shared" si="9"/>
        <v>Nord</v>
      </c>
      <c r="E50" s="3">
        <v>1</v>
      </c>
      <c r="F50" s="3" t="s">
        <v>53</v>
      </c>
      <c r="G50" s="47">
        <f>+'Ark1'!Q2031</f>
        <v>53</v>
      </c>
      <c r="H50" s="47"/>
      <c r="I50" s="65">
        <f>+'Ark1'!R2031</f>
        <v>3631</v>
      </c>
      <c r="J50" s="47"/>
      <c r="K50" s="65">
        <f>+'Ark1'!S2031</f>
        <v>3631</v>
      </c>
      <c r="L50" s="102">
        <f>+'Ark1'!T2031</f>
        <v>93.510172546999755</v>
      </c>
      <c r="M50" s="102">
        <f>+'Ark1'!U2031</f>
        <v>93.952033834450077</v>
      </c>
      <c r="N50" s="49">
        <f>+'Ark1'!W2031</f>
        <v>59.312586064445078</v>
      </c>
      <c r="O50" s="47"/>
      <c r="P50" s="65">
        <f>+'Ark1'!Y2031</f>
        <v>145.79483337923421</v>
      </c>
      <c r="Q50" s="65"/>
      <c r="R50" s="76">
        <f>+'Ark1'!AA2031</f>
        <v>31.172775450643208</v>
      </c>
      <c r="S50" s="49">
        <f>+'Ark1'!AB2031</f>
        <v>4.5174228893516304</v>
      </c>
      <c r="T50" s="65">
        <f>+'Ark1'!AC2031</f>
        <v>-53.18435643439112</v>
      </c>
      <c r="U50" s="65">
        <f t="shared" si="6"/>
        <v>68.509433962264154</v>
      </c>
      <c r="V50" s="49">
        <f>+'Ark1'!V2031</f>
        <v>15.150096392178463</v>
      </c>
      <c r="W50" s="102">
        <f>+'Ark1'!X2031</f>
        <v>157.95756595800023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+'Ark1'!C2032</f>
        <v>2019</v>
      </c>
      <c r="C51" s="47">
        <f>+'Ark1'!G2032</f>
        <v>4</v>
      </c>
      <c r="D51" s="3" t="str">
        <f t="shared" si="9"/>
        <v>Nord</v>
      </c>
      <c r="E51" s="3">
        <v>2</v>
      </c>
      <c r="F51" s="3" t="s">
        <v>10</v>
      </c>
      <c r="G51" s="47">
        <f>+'Ark1'!Q2032</f>
        <v>7</v>
      </c>
      <c r="H51" s="47"/>
      <c r="I51" s="65">
        <f>+'Ark1'!R2032</f>
        <v>252</v>
      </c>
      <c r="J51" s="47"/>
      <c r="K51" s="65">
        <f>+'Ark1'!S2032</f>
        <v>252</v>
      </c>
      <c r="L51" s="102">
        <f>+'Ark1'!T2032</f>
        <v>6.4898274530002587</v>
      </c>
      <c r="M51" s="102">
        <f>+'Ark1'!U2032</f>
        <v>6.0479661655499148</v>
      </c>
      <c r="N51" s="49">
        <f>+'Ark1'!W2032</f>
        <v>62.503968253968253</v>
      </c>
      <c r="O51" s="47"/>
      <c r="P51" s="65">
        <f>+'Ark1'!Y2032</f>
        <v>135.22936507936512</v>
      </c>
      <c r="Q51" s="65"/>
      <c r="R51" s="76">
        <f>+'Ark1'!AA2032</f>
        <v>32.584428960900837</v>
      </c>
      <c r="S51" s="49">
        <f>+'Ark1'!AB2032</f>
        <v>2.2826085326393399</v>
      </c>
      <c r="T51" s="65">
        <f>+'Ark1'!AC2032</f>
        <v>-21.910052425980997</v>
      </c>
      <c r="U51" s="65">
        <f t="shared" si="6"/>
        <v>36</v>
      </c>
      <c r="V51" s="49">
        <f>+'Ark1'!V2032</f>
        <v>16.75</v>
      </c>
      <c r="W51" s="102">
        <f>+'Ark1'!X2032</f>
        <v>146.51068805998389</v>
      </c>
      <c r="X51" s="39"/>
      <c r="Y51"/>
      <c r="Z51"/>
      <c r="AA51"/>
      <c r="AB51"/>
      <c r="AE51"/>
    </row>
    <row r="52" spans="1:31" ht="15.6">
      <c r="A52" s="39"/>
      <c r="B52" s="47">
        <f>+'Ark1'!C2033</f>
        <v>2018</v>
      </c>
      <c r="C52" s="47">
        <f>+'Ark1'!G2033</f>
        <v>1</v>
      </c>
      <c r="D52" s="48" t="str">
        <f>+D44</f>
        <v>Øst</v>
      </c>
      <c r="E52" s="48">
        <v>1</v>
      </c>
      <c r="F52" s="48" t="s">
        <v>53</v>
      </c>
      <c r="G52" s="47">
        <f>+'Ark1'!Q2033</f>
        <v>295</v>
      </c>
      <c r="H52" s="47"/>
      <c r="I52" s="65">
        <f>+'Ark1'!R2033</f>
        <v>13209</v>
      </c>
      <c r="J52" s="47"/>
      <c r="K52" s="65">
        <f>+'Ark1'!S2033</f>
        <v>13209</v>
      </c>
      <c r="L52" s="102">
        <f>+'Ark1'!T2033</f>
        <v>95.689655172413822</v>
      </c>
      <c r="M52" s="102">
        <f>+'Ark1'!U2033</f>
        <v>96.155315629853746</v>
      </c>
      <c r="N52" s="49">
        <f>+'Ark1'!W2033</f>
        <v>58.82602770838065</v>
      </c>
      <c r="O52" s="47"/>
      <c r="P52" s="65">
        <f>+'Ark1'!Y2033</f>
        <v>156.75052615640851</v>
      </c>
      <c r="Q52" s="65"/>
      <c r="R52" s="76">
        <f>+'Ark1'!AA2033</f>
        <v>31.251598912951629</v>
      </c>
      <c r="S52" s="49">
        <f>+'Ark1'!AB2033</f>
        <v>5.0939854127596496</v>
      </c>
      <c r="T52" s="65">
        <f>+'Ark1'!AC2033</f>
        <v>-49.314277566109915</v>
      </c>
      <c r="U52" s="65">
        <f t="shared" si="6"/>
        <v>44.776271186440681</v>
      </c>
      <c r="V52" s="49">
        <f>+'Ark1'!V2033</f>
        <v>14.86486486486486</v>
      </c>
      <c r="W52" s="102">
        <f>+'Ark1'!X2033</f>
        <v>169.82722227129941</v>
      </c>
      <c r="X52" s="39"/>
      <c r="Y52" s="18"/>
      <c r="Z52"/>
      <c r="AA52" s="18"/>
      <c r="AB52"/>
      <c r="AE52"/>
    </row>
    <row r="53" spans="1:31" ht="15.6">
      <c r="A53" s="39"/>
      <c r="B53" s="47">
        <f>+'Ark1'!C2034</f>
        <v>2018</v>
      </c>
      <c r="C53" s="47">
        <f>+'Ark1'!G2034</f>
        <v>1</v>
      </c>
      <c r="D53" s="48" t="str">
        <f t="shared" ref="D53:D59" si="10">+D45</f>
        <v>Øst</v>
      </c>
      <c r="E53" s="48">
        <v>2</v>
      </c>
      <c r="F53" s="48" t="s">
        <v>10</v>
      </c>
      <c r="G53" s="47">
        <f>+'Ark1'!Q2034</f>
        <v>100</v>
      </c>
      <c r="H53" s="47"/>
      <c r="I53" s="65">
        <f>+'Ark1'!R2034</f>
        <v>595</v>
      </c>
      <c r="J53" s="47"/>
      <c r="K53" s="65">
        <f>+'Ark1'!S2034</f>
        <v>595</v>
      </c>
      <c r="L53" s="102">
        <f>+'Ark1'!T2034</f>
        <v>4.3103448275862064</v>
      </c>
      <c r="M53" s="102">
        <f>+'Ark1'!U2034</f>
        <v>3.8446843701462696</v>
      </c>
      <c r="N53" s="49">
        <f>+'Ark1'!W2034</f>
        <v>56.902521008403362</v>
      </c>
      <c r="O53" s="47"/>
      <c r="P53" s="65">
        <f>+'Ark1'!Y2034</f>
        <v>139.13915966386543</v>
      </c>
      <c r="Q53" s="65"/>
      <c r="R53" s="76">
        <f>+'Ark1'!AA2034</f>
        <v>17.720231877185984</v>
      </c>
      <c r="S53" s="49">
        <f>+'Ark1'!AB2034</f>
        <v>5.5446766382420947</v>
      </c>
      <c r="T53" s="65">
        <f>+'Ark1'!AC2034</f>
        <v>-15.066117183961731</v>
      </c>
      <c r="U53" s="65">
        <f t="shared" si="6"/>
        <v>5.95</v>
      </c>
      <c r="V53" s="49">
        <f>+'Ark1'!V2034</f>
        <v>13.818487394957984</v>
      </c>
      <c r="W53" s="102">
        <f>+'Ark1'!X2034</f>
        <v>150.74665185684228</v>
      </c>
      <c r="X53" s="39"/>
      <c r="Y53"/>
      <c r="Z53"/>
      <c r="AA53"/>
      <c r="AB53"/>
      <c r="AE53"/>
    </row>
    <row r="54" spans="1:31" ht="15.6">
      <c r="A54" s="39"/>
      <c r="B54" s="47">
        <f>+'Ark1'!C2035</f>
        <v>2018</v>
      </c>
      <c r="C54" s="47">
        <f>+'Ark1'!G2035</f>
        <v>2</v>
      </c>
      <c r="D54" s="48" t="str">
        <f t="shared" si="10"/>
        <v>Vest</v>
      </c>
      <c r="E54" s="48">
        <v>1</v>
      </c>
      <c r="F54" s="48" t="s">
        <v>53</v>
      </c>
      <c r="G54" s="47">
        <f>+'Ark1'!Q2035</f>
        <v>233</v>
      </c>
      <c r="H54" s="47"/>
      <c r="I54" s="65">
        <f>+'Ark1'!R2035</f>
        <v>13588</v>
      </c>
      <c r="J54" s="47"/>
      <c r="K54" s="65">
        <f>+'Ark1'!S2035</f>
        <v>13587</v>
      </c>
      <c r="L54" s="102">
        <f>+'Ark1'!T2035</f>
        <v>96.608602915037309</v>
      </c>
      <c r="M54" s="102">
        <f>+'Ark1'!U2035</f>
        <v>96.803221147153508</v>
      </c>
      <c r="N54" s="49">
        <f>+'Ark1'!W2035</f>
        <v>58.60609406049899</v>
      </c>
      <c r="O54" s="47"/>
      <c r="P54" s="65">
        <f>+'Ark1'!Y2035</f>
        <v>152.81343096850196</v>
      </c>
      <c r="Q54" s="65"/>
      <c r="R54" s="76">
        <f>+'Ark1'!AA2035</f>
        <v>30.636766628570999</v>
      </c>
      <c r="S54" s="49">
        <f>+'Ark1'!AB2035</f>
        <v>4.6162344636642798</v>
      </c>
      <c r="T54" s="65">
        <f>+'Ark1'!AC2035</f>
        <v>-45.335055614998971</v>
      </c>
      <c r="U54" s="65">
        <f t="shared" si="6"/>
        <v>58.317596566523605</v>
      </c>
      <c r="V54" s="49">
        <f>+'Ark1'!V2035</f>
        <v>14.808065940535764</v>
      </c>
      <c r="W54" s="102">
        <f>+'Ark1'!X2035</f>
        <v>165.57180655546284</v>
      </c>
      <c r="X54" s="39"/>
      <c r="Y54"/>
      <c r="Z54"/>
      <c r="AA54"/>
      <c r="AB54"/>
      <c r="AE54"/>
    </row>
    <row r="55" spans="1:31" ht="15.6">
      <c r="A55" s="39"/>
      <c r="B55" s="47">
        <f>+'Ark1'!C2036</f>
        <v>2018</v>
      </c>
      <c r="C55" s="47">
        <f>+'Ark1'!G2036</f>
        <v>2</v>
      </c>
      <c r="D55" s="48" t="str">
        <f t="shared" si="10"/>
        <v>Vest</v>
      </c>
      <c r="E55" s="48">
        <v>2</v>
      </c>
      <c r="F55" s="48" t="s">
        <v>10</v>
      </c>
      <c r="G55" s="47">
        <f>+'Ark1'!Q2036</f>
        <v>79</v>
      </c>
      <c r="H55" s="47"/>
      <c r="I55" s="65">
        <f>+'Ark1'!R2036</f>
        <v>477</v>
      </c>
      <c r="J55" s="47"/>
      <c r="K55" s="65">
        <f>+'Ark1'!S2036</f>
        <v>477</v>
      </c>
      <c r="L55" s="102">
        <f>+'Ark1'!T2036</f>
        <v>3.3913970849626738</v>
      </c>
      <c r="M55" s="102">
        <f>+'Ark1'!U2036</f>
        <v>3.19677885284651</v>
      </c>
      <c r="N55" s="49">
        <f>+'Ark1'!W2036</f>
        <v>57.215932914046114</v>
      </c>
      <c r="O55" s="47"/>
      <c r="P55" s="65">
        <f>+'Ark1'!Y2036</f>
        <v>143.75450733752629</v>
      </c>
      <c r="Q55" s="65"/>
      <c r="R55" s="76">
        <f>+'Ark1'!AA2036</f>
        <v>18.128503727521277</v>
      </c>
      <c r="S55" s="49">
        <f>+'Ark1'!AB2036</f>
        <v>4.5563692628265953</v>
      </c>
      <c r="T55" s="65">
        <f>+'Ark1'!AC2036</f>
        <v>-20.753952256575161</v>
      </c>
      <c r="U55" s="65">
        <f t="shared" si="6"/>
        <v>6.037974683544304</v>
      </c>
      <c r="V55" s="49">
        <f>+'Ark1'!V2036</f>
        <v>14.018867924528299</v>
      </c>
      <c r="W55" s="102">
        <f>+'Ark1'!X2036</f>
        <v>155.74702853469788</v>
      </c>
      <c r="X55" s="39"/>
      <c r="Y55" s="5"/>
      <c r="Z55"/>
      <c r="AA55"/>
      <c r="AB55"/>
      <c r="AE55"/>
    </row>
    <row r="56" spans="1:31" ht="15.6">
      <c r="A56" s="39"/>
      <c r="B56" s="47">
        <f>+'Ark1'!C2037</f>
        <v>2018</v>
      </c>
      <c r="C56" s="47">
        <f>+'Ark1'!G2037</f>
        <v>3</v>
      </c>
      <c r="D56" s="48" t="str">
        <f t="shared" si="10"/>
        <v>Midt</v>
      </c>
      <c r="E56" s="48">
        <v>1</v>
      </c>
      <c r="F56" s="48" t="s">
        <v>53</v>
      </c>
      <c r="G56" s="47">
        <f>+'Ark1'!Q2037</f>
        <v>74</v>
      </c>
      <c r="H56" s="47"/>
      <c r="I56" s="65">
        <f>+'Ark1'!R2037</f>
        <v>830</v>
      </c>
      <c r="J56" s="47"/>
      <c r="K56" s="65">
        <f>+'Ark1'!S2037</f>
        <v>830</v>
      </c>
      <c r="L56" s="102">
        <f>+'Ark1'!T2037</f>
        <v>87.64519535374869</v>
      </c>
      <c r="M56" s="102">
        <f>+'Ark1'!U2037</f>
        <v>88.519250834836654</v>
      </c>
      <c r="N56" s="49">
        <f>+'Ark1'!W2037</f>
        <v>58.614457831325296</v>
      </c>
      <c r="O56" s="47"/>
      <c r="P56" s="65">
        <f>+'Ark1'!Y2037</f>
        <v>148.92361445783135</v>
      </c>
      <c r="Q56" s="65"/>
      <c r="R56" s="76">
        <f>+'Ark1'!AA2037</f>
        <v>27.883410388391951</v>
      </c>
      <c r="S56" s="49">
        <f>+'Ark1'!AB2037</f>
        <v>5.0692346926043639</v>
      </c>
      <c r="T56" s="65">
        <f>+'Ark1'!AC2037</f>
        <v>-33.387278392620139</v>
      </c>
      <c r="U56" s="65">
        <f t="shared" si="6"/>
        <v>11.216216216216216</v>
      </c>
      <c r="V56" s="49">
        <f>+'Ark1'!V2037</f>
        <v>14.773493975903612</v>
      </c>
      <c r="W56" s="102">
        <f>+'Ark1'!X2037</f>
        <v>161.34736127609051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+'Ark1'!C2038</f>
        <v>2018</v>
      </c>
      <c r="C57" s="47">
        <f>+'Ark1'!G2038</f>
        <v>3</v>
      </c>
      <c r="D57" s="48" t="str">
        <f t="shared" si="10"/>
        <v>Midt</v>
      </c>
      <c r="E57" s="48">
        <v>2</v>
      </c>
      <c r="F57" s="48" t="s">
        <v>10</v>
      </c>
      <c r="G57" s="47">
        <f>+'Ark1'!Q2038</f>
        <v>24</v>
      </c>
      <c r="H57" s="47"/>
      <c r="I57" s="65">
        <f>+'Ark1'!R2038</f>
        <v>117</v>
      </c>
      <c r="J57" s="47"/>
      <c r="K57" s="65">
        <f>+'Ark1'!S2038</f>
        <v>116</v>
      </c>
      <c r="L57" s="102">
        <f>+'Ark1'!T2038</f>
        <v>12.354804646251324</v>
      </c>
      <c r="M57" s="102">
        <f>+'Ark1'!U2038</f>
        <v>11.480749165163378</v>
      </c>
      <c r="N57" s="49">
        <f>+'Ark1'!W2038</f>
        <v>57.327586206896562</v>
      </c>
      <c r="O57" s="47"/>
      <c r="P57" s="65">
        <f>+'Ark1'!Y2038</f>
        <v>137.02136752136752</v>
      </c>
      <c r="Q57" s="65"/>
      <c r="R57" s="76">
        <f>+'Ark1'!AA2038</f>
        <v>18.155537111148472</v>
      </c>
      <c r="S57" s="49">
        <f>+'Ark1'!AB2038</f>
        <v>4.2033973576163346</v>
      </c>
      <c r="T57" s="65">
        <f>+'Ark1'!AC2038</f>
        <v>-47.528751801735694</v>
      </c>
      <c r="U57" s="65">
        <f t="shared" si="6"/>
        <v>4.875</v>
      </c>
      <c r="V57" s="49">
        <f>+'Ark1'!V2038</f>
        <v>14.230769230769228</v>
      </c>
      <c r="W57" s="102">
        <f>+'Ark1'!X2038</f>
        <v>149.69765999018435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+'Ark1'!C2039</f>
        <v>2018</v>
      </c>
      <c r="C58" s="47">
        <f>+'Ark1'!G2039</f>
        <v>4</v>
      </c>
      <c r="D58" s="48" t="str">
        <f t="shared" si="10"/>
        <v>Nord</v>
      </c>
      <c r="E58" s="48">
        <v>1</v>
      </c>
      <c r="F58" s="48" t="s">
        <v>53</v>
      </c>
      <c r="G58" s="47">
        <f>+'Ark1'!Q2039</f>
        <v>55</v>
      </c>
      <c r="H58" s="47"/>
      <c r="I58" s="65">
        <f>+'Ark1'!R2039</f>
        <v>3950</v>
      </c>
      <c r="J58" s="47"/>
      <c r="K58" s="65">
        <f>+'Ark1'!S2039</f>
        <v>3950</v>
      </c>
      <c r="L58" s="102">
        <f>+'Ark1'!T2039</f>
        <v>91.988821611550975</v>
      </c>
      <c r="M58" s="102">
        <f>+'Ark1'!U2039</f>
        <v>92.393265737695515</v>
      </c>
      <c r="N58" s="49">
        <f>+'Ark1'!W2039</f>
        <v>58.59240506329116</v>
      </c>
      <c r="O58" s="47"/>
      <c r="P58" s="65">
        <f>+'Ark1'!Y2039</f>
        <v>147.17713924050685</v>
      </c>
      <c r="Q58" s="65"/>
      <c r="R58" s="76">
        <f>+'Ark1'!AA2039</f>
        <v>32.039908838792797</v>
      </c>
      <c r="S58" s="49">
        <f>+'Ark1'!AB2039</f>
        <v>4.7342482902672494</v>
      </c>
      <c r="T58" s="65">
        <f>+'Ark1'!AC2039</f>
        <v>-48.784348651555717</v>
      </c>
      <c r="U58" s="65">
        <f t="shared" si="6"/>
        <v>71.818181818181813</v>
      </c>
      <c r="V58" s="49">
        <f>+'Ark1'!V2039</f>
        <v>14.769367088607597</v>
      </c>
      <c r="W58" s="102">
        <f>+'Ark1'!X2039</f>
        <v>159.4551887762793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+'Ark1'!C2040</f>
        <v>2018</v>
      </c>
      <c r="C59" s="47">
        <f>+'Ark1'!G2040</f>
        <v>4</v>
      </c>
      <c r="D59" s="48" t="str">
        <f t="shared" si="10"/>
        <v>Nord</v>
      </c>
      <c r="E59" s="48">
        <v>2</v>
      </c>
      <c r="F59" s="48" t="s">
        <v>10</v>
      </c>
      <c r="G59" s="47">
        <f>+'Ark1'!Q2040</f>
        <v>6</v>
      </c>
      <c r="H59" s="47"/>
      <c r="I59" s="65">
        <f>+'Ark1'!R2040</f>
        <v>344</v>
      </c>
      <c r="J59" s="47"/>
      <c r="K59" s="65">
        <f>+'Ark1'!S2040</f>
        <v>344</v>
      </c>
      <c r="L59" s="102">
        <f>+'Ark1'!T2040</f>
        <v>8.0111783884489984</v>
      </c>
      <c r="M59" s="102">
        <f>+'Ark1'!U2040</f>
        <v>7.606734262304486</v>
      </c>
      <c r="N59" s="49">
        <f>+'Ark1'!W2040</f>
        <v>61.732558139534873</v>
      </c>
      <c r="O59" s="47"/>
      <c r="P59" s="65">
        <f>+'Ark1'!Y2040</f>
        <v>139.13517441860461</v>
      </c>
      <c r="Q59" s="65"/>
      <c r="R59" s="76">
        <f>+'Ark1'!AA2040</f>
        <v>30.241471236163783</v>
      </c>
      <c r="S59" s="49">
        <f>+'Ark1'!AB2040</f>
        <v>2.8536977994071444</v>
      </c>
      <c r="T59" s="65">
        <f>+'Ark1'!AC2040</f>
        <v>-28.852037163011481</v>
      </c>
      <c r="U59" s="65">
        <f t="shared" si="6"/>
        <v>57.333333333333336</v>
      </c>
      <c r="V59" s="49">
        <f>+'Ark1'!V2040</f>
        <v>16.406976744186039</v>
      </c>
      <c r="W59" s="102">
        <f>+'Ark1'!X2040</f>
        <v>150.74233414800077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+'Ark1'!C2041</f>
        <v>2017</v>
      </c>
      <c r="C60" s="47">
        <f>+'Ark1'!G2041</f>
        <v>1</v>
      </c>
      <c r="D60" s="3" t="str">
        <f>+D52</f>
        <v>Øst</v>
      </c>
      <c r="E60" s="3">
        <v>1</v>
      </c>
      <c r="F60" s="3" t="s">
        <v>53</v>
      </c>
      <c r="G60" s="47">
        <f>+'Ark1'!Q2041</f>
        <v>321</v>
      </c>
      <c r="H60" s="47"/>
      <c r="I60" s="65">
        <f>+'Ark1'!R2041</f>
        <v>13031</v>
      </c>
      <c r="J60" s="47"/>
      <c r="K60" s="65">
        <f>+'Ark1'!S2041</f>
        <v>13031</v>
      </c>
      <c r="L60" s="102">
        <f>+'Ark1'!T2041</f>
        <v>93.325216643987673</v>
      </c>
      <c r="M60" s="102">
        <f>+'Ark1'!U2041</f>
        <v>94.08505508736522</v>
      </c>
      <c r="N60" s="49">
        <f>+'Ark1'!W2041</f>
        <v>58.82549305502264</v>
      </c>
      <c r="O60" s="47"/>
      <c r="P60" s="65">
        <f>+'Ark1'!Y2041</f>
        <v>155.15951193308211</v>
      </c>
      <c r="Q60" s="65"/>
      <c r="R60" s="76">
        <f>+'Ark1'!AA2041</f>
        <v>30.084227831471413</v>
      </c>
      <c r="S60" s="49">
        <f>+'Ark1'!AB2041</f>
        <v>5.1283665622287797</v>
      </c>
      <c r="T60" s="65">
        <f>+'Ark1'!AC2041</f>
        <v>-48.688928709933201</v>
      </c>
      <c r="U60" s="65">
        <f t="shared" si="6"/>
        <v>40.595015576323988</v>
      </c>
      <c r="V60" s="49">
        <f>+'Ark1'!V2041</f>
        <v>14.85757040902463</v>
      </c>
      <c r="W60" s="102">
        <f>+'Ark1'!X2041</f>
        <v>168.10347988416356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+'Ark1'!C2042</f>
        <v>2017</v>
      </c>
      <c r="C61" s="47">
        <f>+'Ark1'!G2042</f>
        <v>1</v>
      </c>
      <c r="D61" s="3" t="str">
        <f t="shared" ref="D61:D67" si="11">+D53</f>
        <v>Øst</v>
      </c>
      <c r="E61" s="3">
        <v>2</v>
      </c>
      <c r="F61" s="3" t="s">
        <v>10</v>
      </c>
      <c r="G61" s="47">
        <f>+'Ark1'!Q2042</f>
        <v>110</v>
      </c>
      <c r="H61" s="47"/>
      <c r="I61" s="65">
        <f>+'Ark1'!R2042</f>
        <v>932</v>
      </c>
      <c r="J61" s="47"/>
      <c r="K61" s="65">
        <f>+'Ark1'!S2042</f>
        <v>932</v>
      </c>
      <c r="L61" s="102">
        <f>+'Ark1'!T2042</f>
        <v>6.674783356012318</v>
      </c>
      <c r="M61" s="102">
        <f>+'Ark1'!U2042</f>
        <v>5.9149449126347804</v>
      </c>
      <c r="N61" s="49">
        <f>+'Ark1'!W2042</f>
        <v>53.936695278969957</v>
      </c>
      <c r="O61" s="47"/>
      <c r="P61" s="65">
        <f>+'Ark1'!Y2042</f>
        <v>136.3861587982833</v>
      </c>
      <c r="Q61" s="65"/>
      <c r="R61" s="76">
        <f>+'Ark1'!AA2042</f>
        <v>17.791480922050141</v>
      </c>
      <c r="S61" s="49">
        <f>+'Ark1'!AB2042</f>
        <v>6.1341639007465636</v>
      </c>
      <c r="T61" s="65">
        <f>+'Ark1'!AC2042</f>
        <v>-3.1728148640671847</v>
      </c>
      <c r="U61" s="65">
        <f t="shared" si="6"/>
        <v>8.4727272727272727</v>
      </c>
      <c r="V61" s="49">
        <f>+'Ark1'!V2042</f>
        <v>12.052575107296136</v>
      </c>
      <c r="W61" s="102">
        <f>+'Ark1'!X2042</f>
        <v>147.76398569694811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+'Ark1'!C2043</f>
        <v>2017</v>
      </c>
      <c r="C62" s="47">
        <f>+'Ark1'!G2043</f>
        <v>2</v>
      </c>
      <c r="D62" s="3" t="str">
        <f t="shared" si="11"/>
        <v>Vest</v>
      </c>
      <c r="E62" s="3">
        <v>1</v>
      </c>
      <c r="F62" s="3" t="s">
        <v>53</v>
      </c>
      <c r="G62" s="47">
        <f>+'Ark1'!Q2043</f>
        <v>230</v>
      </c>
      <c r="H62" s="47"/>
      <c r="I62" s="65">
        <f>+'Ark1'!R2043</f>
        <v>12653</v>
      </c>
      <c r="J62" s="47"/>
      <c r="K62" s="65">
        <f>+'Ark1'!S2043</f>
        <v>12653</v>
      </c>
      <c r="L62" s="102">
        <f>+'Ark1'!T2043</f>
        <v>96.023374060863617</v>
      </c>
      <c r="M62" s="102">
        <f>+'Ark1'!U2043</f>
        <v>96.243829089392563</v>
      </c>
      <c r="N62" s="49">
        <f>+'Ark1'!W2043</f>
        <v>58.650675729076099</v>
      </c>
      <c r="O62" s="47"/>
      <c r="P62" s="65">
        <f>+'Ark1'!Y2043</f>
        <v>153.51236070497129</v>
      </c>
      <c r="Q62" s="65"/>
      <c r="R62" s="76">
        <f>+'Ark1'!AA2043</f>
        <v>30.353167356560778</v>
      </c>
      <c r="S62" s="49">
        <f>+'Ark1'!AB2043</f>
        <v>4.6616999086484556</v>
      </c>
      <c r="T62" s="65">
        <f>+'Ark1'!AC2043</f>
        <v>-47.653962095612385</v>
      </c>
      <c r="U62" s="65">
        <f t="shared" si="6"/>
        <v>55.013043478260869</v>
      </c>
      <c r="V62" s="49">
        <f>+'Ark1'!V2043</f>
        <v>14.799257093179483</v>
      </c>
      <c r="W62" s="102">
        <f>+'Ark1'!X2043</f>
        <v>166.31891734016429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+'Ark1'!C2044</f>
        <v>2017</v>
      </c>
      <c r="C63" s="47">
        <f>+'Ark1'!G2044</f>
        <v>2</v>
      </c>
      <c r="D63" s="3" t="str">
        <f t="shared" si="11"/>
        <v>Vest</v>
      </c>
      <c r="E63" s="3">
        <v>2</v>
      </c>
      <c r="F63" s="3" t="s">
        <v>10</v>
      </c>
      <c r="G63" s="47">
        <f>+'Ark1'!Q2044</f>
        <v>82</v>
      </c>
      <c r="H63" s="47"/>
      <c r="I63" s="65">
        <f>+'Ark1'!R2044</f>
        <v>524</v>
      </c>
      <c r="J63" s="47"/>
      <c r="K63" s="65">
        <f>+'Ark1'!S2044</f>
        <v>524</v>
      </c>
      <c r="L63" s="102">
        <f>+'Ark1'!T2044</f>
        <v>3.9766259391363743</v>
      </c>
      <c r="M63" s="102">
        <f>+'Ark1'!U2044</f>
        <v>3.7561709106074681</v>
      </c>
      <c r="N63" s="49">
        <f>+'Ark1'!W2044</f>
        <v>57.776717557251906</v>
      </c>
      <c r="O63" s="47"/>
      <c r="P63" s="65">
        <f>+'Ark1'!Y2044</f>
        <v>144.66984732824429</v>
      </c>
      <c r="Q63" s="65"/>
      <c r="R63" s="76">
        <f>+'Ark1'!AA2044</f>
        <v>19.632113802214263</v>
      </c>
      <c r="S63" s="49">
        <f>+'Ark1'!AB2044</f>
        <v>4.103358323484926</v>
      </c>
      <c r="T63" s="65">
        <f>+'Ark1'!AC2044</f>
        <v>-37.861175221104752</v>
      </c>
      <c r="U63" s="65">
        <f t="shared" si="6"/>
        <v>6.3902439024390247</v>
      </c>
      <c r="V63" s="49">
        <f>+'Ark1'!V2044</f>
        <v>14.34351145038168</v>
      </c>
      <c r="W63" s="102">
        <f>+'Ark1'!X2044</f>
        <v>156.73872949972301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+'Ark1'!C2045</f>
        <v>2017</v>
      </c>
      <c r="C64" s="47">
        <f>+'Ark1'!G2045</f>
        <v>3</v>
      </c>
      <c r="D64" s="3" t="str">
        <f t="shared" si="11"/>
        <v>Midt</v>
      </c>
      <c r="E64" s="3">
        <v>1</v>
      </c>
      <c r="F64" s="3" t="s">
        <v>53</v>
      </c>
      <c r="G64" s="47">
        <f>+'Ark1'!Q2045</f>
        <v>76</v>
      </c>
      <c r="H64" s="47"/>
      <c r="I64" s="65">
        <f>+'Ark1'!R2045</f>
        <v>856</v>
      </c>
      <c r="J64" s="47"/>
      <c r="K64" s="65">
        <f>+'Ark1'!S2045</f>
        <v>856</v>
      </c>
      <c r="L64" s="102">
        <f>+'Ark1'!T2045</f>
        <v>87.257900101936798</v>
      </c>
      <c r="M64" s="102">
        <f>+'Ark1'!U2045</f>
        <v>87.60570138608675</v>
      </c>
      <c r="N64" s="49">
        <f>+'Ark1'!W2045</f>
        <v>59.726635514018689</v>
      </c>
      <c r="O64" s="47"/>
      <c r="P64" s="65">
        <f>+'Ark1'!Y2045</f>
        <v>140.76834112149524</v>
      </c>
      <c r="Q64" s="65"/>
      <c r="R64" s="76">
        <f>+'Ark1'!AA2045</f>
        <v>21.415851192396623</v>
      </c>
      <c r="S64" s="49">
        <f>+'Ark1'!AB2045</f>
        <v>4.2883825772466508</v>
      </c>
      <c r="T64" s="65">
        <f>+'Ark1'!AC2045</f>
        <v>-24.481627995996408</v>
      </c>
      <c r="U64" s="65">
        <f t="shared" si="6"/>
        <v>11.263157894736842</v>
      </c>
      <c r="V64" s="49">
        <f>+'Ark1'!V2045</f>
        <v>15.310747663551401</v>
      </c>
      <c r="W64" s="102">
        <f>+'Ark1'!X2045</f>
        <v>152.51174552708045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+'Ark1'!C2046</f>
        <v>2017</v>
      </c>
      <c r="C65" s="47">
        <f>+'Ark1'!G2046</f>
        <v>3</v>
      </c>
      <c r="D65" s="3" t="str">
        <f t="shared" si="11"/>
        <v>Midt</v>
      </c>
      <c r="E65" s="3">
        <v>2</v>
      </c>
      <c r="F65" s="3" t="s">
        <v>10</v>
      </c>
      <c r="G65" s="47">
        <f>+'Ark1'!Q2046</f>
        <v>24</v>
      </c>
      <c r="H65" s="47"/>
      <c r="I65" s="65">
        <f>+'Ark1'!R2046</f>
        <v>125</v>
      </c>
      <c r="J65" s="47"/>
      <c r="K65" s="65">
        <f>+'Ark1'!S2046</f>
        <v>125</v>
      </c>
      <c r="L65" s="102">
        <f>+'Ark1'!T2046</f>
        <v>12.742099898063202</v>
      </c>
      <c r="M65" s="102">
        <f>+'Ark1'!U2046</f>
        <v>12.394298613913222</v>
      </c>
      <c r="N65" s="49">
        <f>+'Ark1'!W2046</f>
        <v>57.832000000000015</v>
      </c>
      <c r="O65" s="47"/>
      <c r="P65" s="65">
        <f>+'Ark1'!Y2046</f>
        <v>136.38240000000002</v>
      </c>
      <c r="Q65" s="65"/>
      <c r="R65" s="76">
        <f>+'Ark1'!AA2046</f>
        <v>15.905058636798039</v>
      </c>
      <c r="S65" s="49">
        <f>+'Ark1'!AB2046</f>
        <v>4.3574965289716063</v>
      </c>
      <c r="T65" s="65">
        <f>+'Ark1'!AC2046</f>
        <v>-29.633922502622323</v>
      </c>
      <c r="U65" s="65">
        <f t="shared" si="6"/>
        <v>5.208333333333333</v>
      </c>
      <c r="V65" s="49">
        <f>+'Ark1'!V2046</f>
        <v>14.456</v>
      </c>
      <c r="W65" s="102">
        <f>+'Ark1'!X2046</f>
        <v>147.75991332611051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+'Ark1'!C2047</f>
        <v>2017</v>
      </c>
      <c r="C66" s="47">
        <f>+'Ark1'!G2047</f>
        <v>4</v>
      </c>
      <c r="D66" s="3" t="str">
        <f t="shared" si="11"/>
        <v>Nord</v>
      </c>
      <c r="E66" s="3">
        <v>1</v>
      </c>
      <c r="F66" s="3" t="s">
        <v>53</v>
      </c>
      <c r="G66" s="47">
        <f>+'Ark1'!Q2047</f>
        <v>61</v>
      </c>
      <c r="H66" s="47"/>
      <c r="I66" s="65">
        <f>+'Ark1'!R2047</f>
        <v>4248</v>
      </c>
      <c r="J66" s="47"/>
      <c r="K66" s="65">
        <f>+'Ark1'!S2047</f>
        <v>4248</v>
      </c>
      <c r="L66" s="102">
        <f>+'Ark1'!T2047</f>
        <v>95.934959349593527</v>
      </c>
      <c r="M66" s="102">
        <f>+'Ark1'!U2047</f>
        <v>96.118093970598892</v>
      </c>
      <c r="N66" s="49">
        <f>+'Ark1'!W2047</f>
        <v>58.885828625235405</v>
      </c>
      <c r="O66" s="47"/>
      <c r="P66" s="65">
        <f>+'Ark1'!Y2047</f>
        <v>144.3758709981166</v>
      </c>
      <c r="Q66" s="65"/>
      <c r="R66" s="76">
        <f>+'Ark1'!AA2047</f>
        <v>30.782428419955981</v>
      </c>
      <c r="S66" s="49">
        <f>+'Ark1'!AB2047</f>
        <v>4.6520054927246717</v>
      </c>
      <c r="T66" s="65">
        <f>+'Ark1'!AC2047</f>
        <v>-50.32181539195328</v>
      </c>
      <c r="U66" s="65">
        <f t="shared" si="6"/>
        <v>69.639344262295083</v>
      </c>
      <c r="V66" s="49">
        <f>+'Ark1'!V2047</f>
        <v>14.925847457627119</v>
      </c>
      <c r="W66" s="102">
        <f>+'Ark1'!X2047</f>
        <v>156.42022860034339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+'Ark1'!C2048</f>
        <v>2017</v>
      </c>
      <c r="C67" s="47">
        <f>+'Ark1'!G2048</f>
        <v>4</v>
      </c>
      <c r="D67" s="3" t="str">
        <f t="shared" si="11"/>
        <v>Nord</v>
      </c>
      <c r="E67" s="3">
        <v>2</v>
      </c>
      <c r="F67" s="3" t="s">
        <v>10</v>
      </c>
      <c r="G67" s="47">
        <f>+'Ark1'!Q2048</f>
        <v>6</v>
      </c>
      <c r="H67" s="47"/>
      <c r="I67" s="65">
        <f>+'Ark1'!R2048</f>
        <v>180</v>
      </c>
      <c r="J67" s="47"/>
      <c r="K67" s="65">
        <f>+'Ark1'!S2048</f>
        <v>180</v>
      </c>
      <c r="L67" s="102">
        <f>+'Ark1'!T2048</f>
        <v>4.0650406504065035</v>
      </c>
      <c r="M67" s="102">
        <f>+'Ark1'!U2048</f>
        <v>3.8819060294010992</v>
      </c>
      <c r="N67" s="49">
        <f>+'Ark1'!W2048</f>
        <v>61.305555555555557</v>
      </c>
      <c r="O67" s="47"/>
      <c r="P67" s="65">
        <f>+'Ark1'!Y2048</f>
        <v>137.60888888888897</v>
      </c>
      <c r="Q67" s="65"/>
      <c r="R67" s="76">
        <f>+'Ark1'!AA2048</f>
        <v>25.070523393217503</v>
      </c>
      <c r="S67" s="49">
        <f>+'Ark1'!AB2048</f>
        <v>3.4818533095372404</v>
      </c>
      <c r="T67" s="65">
        <f>+'Ark1'!AC2048</f>
        <v>-11.786693778407763</v>
      </c>
      <c r="U67" s="65">
        <f t="shared" si="6"/>
        <v>30</v>
      </c>
      <c r="V67" s="49">
        <f>+'Ark1'!V2048</f>
        <v>16.2</v>
      </c>
      <c r="W67" s="102">
        <f>+'Ark1'!X2048</f>
        <v>149.08872035632598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+'Ark1'!C2049</f>
        <v>2016</v>
      </c>
      <c r="C68" s="47">
        <f>+'Ark1'!G2049</f>
        <v>1</v>
      </c>
      <c r="D68" s="48" t="s">
        <v>4</v>
      </c>
      <c r="E68" s="48">
        <v>1</v>
      </c>
      <c r="F68" s="48" t="s">
        <v>53</v>
      </c>
      <c r="G68" s="47">
        <f>+'Ark1'!Q2049</f>
        <v>296</v>
      </c>
      <c r="H68" s="47"/>
      <c r="I68" s="65">
        <f>+'Ark1'!R2049</f>
        <v>13841</v>
      </c>
      <c r="J68" s="47"/>
      <c r="K68" s="65">
        <f>+'Ark1'!S2049</f>
        <v>13841</v>
      </c>
      <c r="L68" s="102">
        <f>+'Ark1'!T2049</f>
        <v>93.856377568318976</v>
      </c>
      <c r="M68" s="102">
        <f>+'Ark1'!U2049</f>
        <v>94.681488173444237</v>
      </c>
      <c r="N68" s="49">
        <f>+'Ark1'!W2049</f>
        <v>58.867278375839895</v>
      </c>
      <c r="O68" s="47"/>
      <c r="P68" s="65">
        <f>+'Ark1'!Y2049</f>
        <v>153.19660429159745</v>
      </c>
      <c r="Q68" s="65"/>
      <c r="R68" s="76">
        <f>+'Ark1'!AA2049</f>
        <v>29.924173590025077</v>
      </c>
      <c r="S68" s="49">
        <f>+'Ark1'!AB2049</f>
        <v>5.0982485817188952</v>
      </c>
      <c r="T68" s="65">
        <f>+'Ark1'!AC2049</f>
        <v>-43.828504207908061</v>
      </c>
      <c r="U68" s="65">
        <f t="shared" si="6"/>
        <v>46.760135135135137</v>
      </c>
      <c r="V68" s="49">
        <f>+'Ark1'!V2049</f>
        <v>14.865038653276496</v>
      </c>
      <c r="W68" s="102">
        <f>+'Ark1'!X2049</f>
        <v>165.97681938417873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+'Ark1'!C2050</f>
        <v>2016</v>
      </c>
      <c r="C69" s="47">
        <f>+'Ark1'!G2050</f>
        <v>1</v>
      </c>
      <c r="D69" s="48" t="s">
        <v>4</v>
      </c>
      <c r="E69" s="48">
        <v>2</v>
      </c>
      <c r="F69" s="48" t="s">
        <v>10</v>
      </c>
      <c r="G69" s="47">
        <f>+'Ark1'!Q2050</f>
        <v>95</v>
      </c>
      <c r="H69" s="47"/>
      <c r="I69" s="65">
        <f>+'Ark1'!R2050</f>
        <v>906</v>
      </c>
      <c r="J69" s="47"/>
      <c r="K69" s="65">
        <f>+'Ark1'!S2050</f>
        <v>906</v>
      </c>
      <c r="L69" s="102">
        <f>+'Ark1'!T2050</f>
        <v>6.1436224316810177</v>
      </c>
      <c r="M69" s="102">
        <f>+'Ark1'!U2050</f>
        <v>5.3185118265557563</v>
      </c>
      <c r="N69" s="49">
        <f>+'Ark1'!W2050</f>
        <v>57.157836644591598</v>
      </c>
      <c r="O69" s="47"/>
      <c r="P69" s="65">
        <f>+'Ark1'!Y2050</f>
        <v>131.46600441501101</v>
      </c>
      <c r="Q69" s="65"/>
      <c r="R69" s="76">
        <f>+'Ark1'!AA2050</f>
        <v>20.828179484432969</v>
      </c>
      <c r="S69" s="49">
        <f>+'Ark1'!AB2050</f>
        <v>5.0119536315795212</v>
      </c>
      <c r="T69" s="65">
        <f>+'Ark1'!AC2050</f>
        <v>-36.500690002428712</v>
      </c>
      <c r="U69" s="65">
        <f t="shared" si="6"/>
        <v>9.5368421052631582</v>
      </c>
      <c r="V69" s="49">
        <f>+'Ark1'!V2050</f>
        <v>14.043046357615896</v>
      </c>
      <c r="W69" s="102">
        <f>+'Ark1'!X2050</f>
        <v>142.43337423078103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+'Ark1'!C2051</f>
        <v>2016</v>
      </c>
      <c r="C70" s="47">
        <f>+'Ark1'!G2051</f>
        <v>2</v>
      </c>
      <c r="D70" s="48" t="s">
        <v>5</v>
      </c>
      <c r="E70" s="48">
        <v>1</v>
      </c>
      <c r="F70" s="48" t="s">
        <v>53</v>
      </c>
      <c r="G70" s="47">
        <f>+'Ark1'!Q2051</f>
        <v>245</v>
      </c>
      <c r="H70" s="47"/>
      <c r="I70" s="65">
        <f>+'Ark1'!R2051</f>
        <v>13136</v>
      </c>
      <c r="J70" s="47"/>
      <c r="K70" s="65">
        <f>+'Ark1'!S2051</f>
        <v>13136</v>
      </c>
      <c r="L70" s="102">
        <f>+'Ark1'!T2051</f>
        <v>96.751859762834215</v>
      </c>
      <c r="M70" s="102">
        <f>+'Ark1'!U2051</f>
        <v>97.049714138346886</v>
      </c>
      <c r="N70" s="49">
        <f>+'Ark1'!W2051</f>
        <v>59.00624238733252</v>
      </c>
      <c r="O70" s="47"/>
      <c r="P70" s="65">
        <f>+'Ark1'!Y2051</f>
        <v>152.03404384896447</v>
      </c>
      <c r="Q70" s="65"/>
      <c r="R70" s="76">
        <f>+'Ark1'!AA2051</f>
        <v>29.848392823921525</v>
      </c>
      <c r="S70" s="49">
        <f>+'Ark1'!AB2051</f>
        <v>4.544102200488437</v>
      </c>
      <c r="T70" s="65">
        <f>+'Ark1'!AC2051</f>
        <v>-42.78414440248099</v>
      </c>
      <c r="U70" s="65">
        <f t="shared" si="6"/>
        <v>53.616326530612248</v>
      </c>
      <c r="V70" s="49">
        <f>+'Ark1'!V2051</f>
        <v>14.99345310596833</v>
      </c>
      <c r="W70" s="102">
        <f>+'Ark1'!X2051</f>
        <v>164.7172739425398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+'Ark1'!C2052</f>
        <v>2016</v>
      </c>
      <c r="C71" s="47">
        <f>+'Ark1'!G2052</f>
        <v>2</v>
      </c>
      <c r="D71" s="48" t="s">
        <v>5</v>
      </c>
      <c r="E71" s="48">
        <v>2</v>
      </c>
      <c r="F71" s="48" t="s">
        <v>10</v>
      </c>
      <c r="G71" s="47">
        <f>+'Ark1'!Q2052</f>
        <v>73</v>
      </c>
      <c r="H71" s="47"/>
      <c r="I71" s="65">
        <f>+'Ark1'!R2052</f>
        <v>441</v>
      </c>
      <c r="J71" s="47"/>
      <c r="K71" s="65">
        <f>+'Ark1'!S2052</f>
        <v>441</v>
      </c>
      <c r="L71" s="102">
        <f>+'Ark1'!T2052</f>
        <v>3.2481402371657953</v>
      </c>
      <c r="M71" s="102">
        <f>+'Ark1'!U2052</f>
        <v>2.9502858616530805</v>
      </c>
      <c r="N71" s="49">
        <f>+'Ark1'!W2052</f>
        <v>57.696145124716558</v>
      </c>
      <c r="O71" s="47"/>
      <c r="P71" s="65">
        <f>+'Ark1'!Y2052</f>
        <v>137.66870748299317</v>
      </c>
      <c r="Q71" s="65"/>
      <c r="R71" s="76">
        <f>+'Ark1'!AA2052</f>
        <v>20.057944867250423</v>
      </c>
      <c r="S71" s="49">
        <f>+'Ark1'!AB2052</f>
        <v>4.8307601517088692</v>
      </c>
      <c r="T71" s="65">
        <f>+'Ark1'!AC2052</f>
        <v>-47.83485903152976</v>
      </c>
      <c r="U71" s="65">
        <f t="shared" si="6"/>
        <v>6.0410958904109586</v>
      </c>
      <c r="V71" s="49">
        <f>+'Ark1'!V2052</f>
        <v>14.30612244897959</v>
      </c>
      <c r="W71" s="102">
        <f>+'Ark1'!X2052</f>
        <v>149.15352923401213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+'Ark1'!C2053</f>
        <v>2016</v>
      </c>
      <c r="C72" s="47">
        <f>+'Ark1'!G2053</f>
        <v>3</v>
      </c>
      <c r="D72" s="48" t="s">
        <v>57</v>
      </c>
      <c r="E72" s="48">
        <v>1</v>
      </c>
      <c r="F72" s="48" t="s">
        <v>53</v>
      </c>
      <c r="G72" s="47">
        <f>+'Ark1'!Q2053</f>
        <v>95</v>
      </c>
      <c r="H72" s="47"/>
      <c r="I72" s="65">
        <f>+'Ark1'!R2053</f>
        <v>895</v>
      </c>
      <c r="J72" s="47"/>
      <c r="K72" s="65">
        <f>+'Ark1'!S2053</f>
        <v>894</v>
      </c>
      <c r="L72" s="102">
        <f>+'Ark1'!T2053</f>
        <v>86.473429951690818</v>
      </c>
      <c r="M72" s="102">
        <f>+'Ark1'!U2053</f>
        <v>89.566681702851483</v>
      </c>
      <c r="N72" s="49">
        <f>+'Ark1'!W2053</f>
        <v>59.639821029082768</v>
      </c>
      <c r="O72" s="47"/>
      <c r="P72" s="65">
        <f>+'Ark1'!Y2053</f>
        <v>141.32011173184361</v>
      </c>
      <c r="Q72" s="65"/>
      <c r="R72" s="76">
        <f>+'Ark1'!AA2053</f>
        <v>22.991137886691224</v>
      </c>
      <c r="S72" s="49">
        <f>+'Ark1'!AB2053</f>
        <v>4.6354849555724646</v>
      </c>
      <c r="T72" s="65">
        <f>+'Ark1'!AC2053</f>
        <v>-27.797908493426409</v>
      </c>
      <c r="U72" s="65">
        <f t="shared" si="6"/>
        <v>9.4210526315789469</v>
      </c>
      <c r="V72" s="49">
        <f>+'Ark1'!V2053</f>
        <v>15.202234636871504</v>
      </c>
      <c r="W72" s="102">
        <f>+'Ark1'!X2053</f>
        <v>153.19852073333837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+'Ark1'!C2054</f>
        <v>2016</v>
      </c>
      <c r="C73" s="47">
        <f>+'Ark1'!G2054</f>
        <v>3</v>
      </c>
      <c r="D73" s="48" t="s">
        <v>57</v>
      </c>
      <c r="E73" s="48">
        <v>2</v>
      </c>
      <c r="F73" s="48" t="s">
        <v>10</v>
      </c>
      <c r="G73" s="47">
        <f>+'Ark1'!Q2054</f>
        <v>25</v>
      </c>
      <c r="H73" s="47"/>
      <c r="I73" s="65">
        <f>+'Ark1'!R2054</f>
        <v>140</v>
      </c>
      <c r="J73" s="47"/>
      <c r="K73" s="65">
        <f>+'Ark1'!S2054</f>
        <v>110</v>
      </c>
      <c r="L73" s="102">
        <f>+'Ark1'!T2054</f>
        <v>13.526570048309178</v>
      </c>
      <c r="M73" s="102">
        <f>+'Ark1'!U2054</f>
        <v>10.43331829714853</v>
      </c>
      <c r="N73" s="49">
        <f>+'Ark1'!W2054</f>
        <v>58.490909090909078</v>
      </c>
      <c r="O73" s="47"/>
      <c r="P73" s="65">
        <f>+'Ark1'!Y2054</f>
        <v>105.23857142857145</v>
      </c>
      <c r="Q73" s="65"/>
      <c r="R73" s="76">
        <f>+'Ark1'!AA2054</f>
        <v>14.666475067619061</v>
      </c>
      <c r="S73" s="49">
        <f>+'Ark1'!AB2054</f>
        <v>4.514110109716488</v>
      </c>
      <c r="T73" s="65">
        <f>+'Ark1'!AC2054</f>
        <v>-34.423642499569752</v>
      </c>
      <c r="U73" s="65">
        <f t="shared" si="6"/>
        <v>5.6</v>
      </c>
      <c r="V73" s="49">
        <f>+'Ark1'!V2054</f>
        <v>14.064285714285711</v>
      </c>
      <c r="W73" s="102">
        <f>+'Ark1'!X2054</f>
        <v>147.29608419749263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+'Ark1'!C2055</f>
        <v>2016</v>
      </c>
      <c r="C74" s="47">
        <f>+'Ark1'!G2055</f>
        <v>4</v>
      </c>
      <c r="D74" s="48" t="s">
        <v>7</v>
      </c>
      <c r="E74" s="48">
        <v>1</v>
      </c>
      <c r="F74" s="48" t="s">
        <v>53</v>
      </c>
      <c r="G74" s="47">
        <f>+'Ark1'!Q2055</f>
        <v>63</v>
      </c>
      <c r="H74" s="47"/>
      <c r="I74" s="65">
        <f>+'Ark1'!R2055</f>
        <v>3897</v>
      </c>
      <c r="J74" s="47"/>
      <c r="K74" s="65">
        <f>+'Ark1'!S2055</f>
        <v>3890</v>
      </c>
      <c r="L74" s="102">
        <f>+'Ark1'!T2055</f>
        <v>98.983997967995919</v>
      </c>
      <c r="M74" s="102">
        <f>+'Ark1'!U2055</f>
        <v>99.095629296984185</v>
      </c>
      <c r="N74" s="49">
        <f>+'Ark1'!W2055</f>
        <v>58.541645244215935</v>
      </c>
      <c r="O74" s="47"/>
      <c r="P74" s="65">
        <f>+'Ark1'!Y2055</f>
        <v>148.61816782140139</v>
      </c>
      <c r="Q74" s="65"/>
      <c r="R74" s="76">
        <f>+'Ark1'!AA2055</f>
        <v>32.451645316699562</v>
      </c>
      <c r="S74" s="49">
        <f>+'Ark1'!AB2055</f>
        <v>5.1884227824325011</v>
      </c>
      <c r="T74" s="65">
        <f>+'Ark1'!AC2055</f>
        <v>-61.575082183006096</v>
      </c>
      <c r="U74" s="65">
        <f t="shared" si="6"/>
        <v>61.857142857142854</v>
      </c>
      <c r="V74" s="49">
        <f>+'Ark1'!V2055</f>
        <v>14.664357197844495</v>
      </c>
      <c r="W74" s="102">
        <f>+'Ark1'!X2055</f>
        <v>161.23228385531979</v>
      </c>
      <c r="X74" s="39"/>
      <c r="Y74"/>
      <c r="Z74"/>
      <c r="AA74"/>
      <c r="AB74"/>
      <c r="AE74"/>
    </row>
    <row r="75" spans="1:31" ht="15.6">
      <c r="A75" s="39"/>
      <c r="B75" s="47">
        <f>+'Ark1'!C2056</f>
        <v>2016</v>
      </c>
      <c r="C75" s="47">
        <f>+'Ark1'!G2056</f>
        <v>4</v>
      </c>
      <c r="D75" s="48" t="s">
        <v>7</v>
      </c>
      <c r="E75" s="48">
        <v>2</v>
      </c>
      <c r="F75" s="48" t="s">
        <v>10</v>
      </c>
      <c r="G75" s="47">
        <f>+'Ark1'!Q2056</f>
        <v>5</v>
      </c>
      <c r="H75" s="47"/>
      <c r="I75" s="65">
        <f>+'Ark1'!R2056</f>
        <v>40</v>
      </c>
      <c r="J75" s="47"/>
      <c r="K75" s="65">
        <f>+'Ark1'!S2056</f>
        <v>40</v>
      </c>
      <c r="L75" s="102">
        <f>+'Ark1'!T2056</f>
        <v>1.0160020320040637</v>
      </c>
      <c r="M75" s="102">
        <f>+'Ark1'!U2056</f>
        <v>0.90437070301578815</v>
      </c>
      <c r="N75" s="49">
        <f>+'Ark1'!W2056</f>
        <v>56.75</v>
      </c>
      <c r="O75" s="47"/>
      <c r="P75" s="65">
        <f>+'Ark1'!Y2056</f>
        <v>132.14000000000001</v>
      </c>
      <c r="Q75" s="65"/>
      <c r="R75" s="76">
        <f>+'Ark1'!AA2056</f>
        <v>18.758595363192729</v>
      </c>
      <c r="S75" s="49">
        <f>+'Ark1'!AB2056</f>
        <v>4.0789091679026148</v>
      </c>
      <c r="T75" s="65">
        <f>+'Ark1'!AC2056</f>
        <v>-57.413874225893601</v>
      </c>
      <c r="U75" s="65">
        <f t="shared" si="6"/>
        <v>8</v>
      </c>
      <c r="V75" s="49">
        <f>+'Ark1'!V2056</f>
        <v>13.625</v>
      </c>
      <c r="W75" s="102">
        <f>+'Ark1'!X2056</f>
        <v>143.16359696641385</v>
      </c>
      <c r="X75" s="39"/>
      <c r="Y75" s="5"/>
      <c r="Z75"/>
      <c r="AA75" s="5"/>
      <c r="AB75"/>
      <c r="AE75"/>
    </row>
    <row r="76" spans="1:31" ht="15.6">
      <c r="A76" s="39"/>
      <c r="B76" s="47">
        <f>+'Ark1'!C2057</f>
        <v>2015</v>
      </c>
      <c r="C76" s="47">
        <f>+'Ark1'!G2057</f>
        <v>1</v>
      </c>
      <c r="D76" s="48" t="s">
        <v>4</v>
      </c>
      <c r="E76" s="48">
        <v>1</v>
      </c>
      <c r="F76" s="48" t="s">
        <v>53</v>
      </c>
      <c r="G76" s="47">
        <f>+'Ark1'!Q2057</f>
        <v>453</v>
      </c>
      <c r="H76" s="47"/>
      <c r="I76" s="65">
        <f>+'Ark1'!R2057</f>
        <v>19926</v>
      </c>
      <c r="J76" s="47"/>
      <c r="K76" s="65">
        <f>+'Ark1'!S2057</f>
        <v>19926</v>
      </c>
      <c r="L76" s="102">
        <f>+'Ark1'!T2057</f>
        <v>86.899258613170502</v>
      </c>
      <c r="M76" s="102">
        <f>+'Ark1'!U2057</f>
        <v>88.710764266951557</v>
      </c>
      <c r="N76" s="49">
        <f>+'Ark1'!W2057</f>
        <v>58.941634045970069</v>
      </c>
      <c r="O76" s="47"/>
      <c r="P76" s="65">
        <f>+'Ark1'!Y2057</f>
        <v>141.31437318076965</v>
      </c>
      <c r="Q76" s="65"/>
      <c r="R76" s="76">
        <f>+'Ark1'!AA2057</f>
        <v>31.564833468749473</v>
      </c>
      <c r="S76" s="49">
        <f>+'Ark1'!AB2057</f>
        <v>4.5434054841415925</v>
      </c>
      <c r="T76" s="65">
        <f>+'Ark1'!AC2057</f>
        <v>-23.715786928624954</v>
      </c>
      <c r="U76" s="65">
        <f t="shared" si="6"/>
        <v>43.986754966887418</v>
      </c>
      <c r="V76" s="49">
        <f>+'Ark1'!V2057</f>
        <v>14.943992773261067</v>
      </c>
      <c r="W76" s="102">
        <f>+'Ark1'!X2057</f>
        <v>153.10332955662909</v>
      </c>
      <c r="X76" s="39"/>
      <c r="Y76"/>
      <c r="Z76"/>
      <c r="AA76"/>
      <c r="AB76"/>
      <c r="AE76"/>
    </row>
    <row r="77" spans="1:31" ht="15.6">
      <c r="A77" s="39"/>
      <c r="B77" s="47">
        <f>+'Ark1'!C2058</f>
        <v>2015</v>
      </c>
      <c r="C77" s="47">
        <f>+'Ark1'!G2058</f>
        <v>1</v>
      </c>
      <c r="D77" s="48" t="s">
        <v>4</v>
      </c>
      <c r="E77" s="48">
        <v>2</v>
      </c>
      <c r="F77" s="48" t="s">
        <v>10</v>
      </c>
      <c r="G77" s="47">
        <f>+'Ark1'!Q2058</f>
        <v>236</v>
      </c>
      <c r="H77" s="47"/>
      <c r="I77" s="65">
        <f>+'Ark1'!R2058</f>
        <v>3004</v>
      </c>
      <c r="J77" s="47"/>
      <c r="K77" s="65">
        <f>+'Ark1'!S2058</f>
        <v>3004</v>
      </c>
      <c r="L77" s="102">
        <f>+'Ark1'!T2058</f>
        <v>13.100741386829482</v>
      </c>
      <c r="M77" s="102">
        <f>+'Ark1'!U2058</f>
        <v>11.289235733048484</v>
      </c>
      <c r="N77" s="49">
        <f>+'Ark1'!W2058</f>
        <v>58.742010652463385</v>
      </c>
      <c r="O77" s="47"/>
      <c r="P77" s="65">
        <f>+'Ark1'!Y2058</f>
        <v>119.28745006657772</v>
      </c>
      <c r="Q77" s="65"/>
      <c r="R77" s="76">
        <f>+'Ark1'!AA2058</f>
        <v>13.153917220289998</v>
      </c>
      <c r="S77" s="49">
        <f>+'Ark1'!AB2058</f>
        <v>3.9615772061060808</v>
      </c>
      <c r="T77" s="65">
        <f>+'Ark1'!AC2058</f>
        <v>-31.143905760724223</v>
      </c>
      <c r="U77" s="65">
        <f t="shared" si="6"/>
        <v>12.728813559322035</v>
      </c>
      <c r="V77" s="49">
        <f>+'Ark1'!V2058</f>
        <v>14.95372836218376</v>
      </c>
      <c r="W77" s="102">
        <f>+'Ark1'!X2058</f>
        <v>129.23884080885983</v>
      </c>
      <c r="X77" s="39"/>
      <c r="Y77"/>
      <c r="Z77"/>
      <c r="AA77"/>
      <c r="AB77"/>
      <c r="AE77"/>
    </row>
    <row r="78" spans="1:31" ht="15.6">
      <c r="A78" s="39"/>
      <c r="B78" s="47">
        <f>+'Ark1'!C2059</f>
        <v>2015</v>
      </c>
      <c r="C78" s="47">
        <f>+'Ark1'!G2059</f>
        <v>2</v>
      </c>
      <c r="D78" s="48" t="s">
        <v>5</v>
      </c>
      <c r="E78" s="48">
        <v>1</v>
      </c>
      <c r="F78" s="48" t="s">
        <v>53</v>
      </c>
      <c r="G78" s="47">
        <f>+'Ark1'!Q2059</f>
        <v>391</v>
      </c>
      <c r="H78" s="47"/>
      <c r="I78" s="65">
        <f>+'Ark1'!R2059</f>
        <v>16556</v>
      </c>
      <c r="J78" s="47"/>
      <c r="K78" s="65">
        <f>+'Ark1'!S2059</f>
        <v>16556</v>
      </c>
      <c r="L78" s="102">
        <f>+'Ark1'!T2059</f>
        <v>91.778923443649887</v>
      </c>
      <c r="M78" s="102">
        <f>+'Ark1'!U2059</f>
        <v>92.732751495271742</v>
      </c>
      <c r="N78" s="49">
        <f>+'Ark1'!W2059</f>
        <v>59.665196907465557</v>
      </c>
      <c r="O78" s="47"/>
      <c r="P78" s="65">
        <f>+'Ark1'!Y2059</f>
        <v>142.00285093017598</v>
      </c>
      <c r="Q78" s="65"/>
      <c r="R78" s="76">
        <f>+'Ark1'!AA2059</f>
        <v>31.187591449799129</v>
      </c>
      <c r="S78" s="49">
        <f>+'Ark1'!AB2059</f>
        <v>4.1683959350453152</v>
      </c>
      <c r="T78" s="65">
        <f>+'Ark1'!AC2059</f>
        <v>-36.220409436547698</v>
      </c>
      <c r="U78" s="65">
        <f t="shared" si="6"/>
        <v>42.342710997442452</v>
      </c>
      <c r="V78" s="49">
        <f>+'Ark1'!V2059</f>
        <v>15.330031408552788</v>
      </c>
      <c r="W78" s="102">
        <f>+'Ark1'!X2059</f>
        <v>153.84924261124235</v>
      </c>
      <c r="X78" s="39"/>
      <c r="Y78" s="5"/>
      <c r="Z78"/>
      <c r="AA78" s="2"/>
      <c r="AB78"/>
      <c r="AE78"/>
    </row>
    <row r="79" spans="1:31" ht="15.6">
      <c r="A79" s="39"/>
      <c r="B79" s="47">
        <f>+'Ark1'!C2060</f>
        <v>2015</v>
      </c>
      <c r="C79" s="47">
        <f>+'Ark1'!G2060</f>
        <v>2</v>
      </c>
      <c r="D79" s="48" t="s">
        <v>5</v>
      </c>
      <c r="E79" s="48">
        <v>2</v>
      </c>
      <c r="F79" s="48" t="s">
        <v>10</v>
      </c>
      <c r="G79" s="47">
        <f>+'Ark1'!Q2060</f>
        <v>174</v>
      </c>
      <c r="H79" s="47"/>
      <c r="I79" s="65">
        <f>+'Ark1'!R2060</f>
        <v>1483</v>
      </c>
      <c r="J79" s="47"/>
      <c r="K79" s="65">
        <f>+'Ark1'!S2060</f>
        <v>1483</v>
      </c>
      <c r="L79" s="102">
        <f>+'Ark1'!T2060</f>
        <v>8.2210765563501287</v>
      </c>
      <c r="M79" s="102">
        <f>+'Ark1'!U2060</f>
        <v>7.2672485047282578</v>
      </c>
      <c r="N79" s="49">
        <f>+'Ark1'!W2060</f>
        <v>58.811867835468647</v>
      </c>
      <c r="O79" s="47"/>
      <c r="P79" s="65">
        <f>+'Ark1'!Y2060</f>
        <v>124.2362103843559</v>
      </c>
      <c r="Q79" s="65"/>
      <c r="R79" s="76">
        <f>+'Ark1'!AA2060</f>
        <v>18.502936026654517</v>
      </c>
      <c r="S79" s="49">
        <f>+'Ark1'!AB2060</f>
        <v>4.051465201698865</v>
      </c>
      <c r="T79" s="65">
        <f>+'Ark1'!AC2060</f>
        <v>-47.755893187940089</v>
      </c>
      <c r="U79" s="65">
        <f t="shared" si="6"/>
        <v>8.5229885057471257</v>
      </c>
      <c r="V79" s="49">
        <f>+'Ark1'!V2060</f>
        <v>15.03573836817262</v>
      </c>
      <c r="W79" s="102">
        <f>+'Ark1'!X2060</f>
        <v>134.60044462010438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+'Ark1'!C2061</f>
        <v>2015</v>
      </c>
      <c r="C80" s="47">
        <f>+'Ark1'!G2061</f>
        <v>3</v>
      </c>
      <c r="D80" s="48" t="s">
        <v>57</v>
      </c>
      <c r="E80" s="48">
        <v>1</v>
      </c>
      <c r="F80" s="48" t="s">
        <v>53</v>
      </c>
      <c r="G80" s="47">
        <f>+'Ark1'!Q2061</f>
        <v>221</v>
      </c>
      <c r="H80" s="47"/>
      <c r="I80" s="65">
        <f>+'Ark1'!R2061</f>
        <v>2191</v>
      </c>
      <c r="J80" s="47"/>
      <c r="K80" s="65">
        <f>+'Ark1'!S2061</f>
        <v>2189</v>
      </c>
      <c r="L80" s="102">
        <f>+'Ark1'!T2061</f>
        <v>69.732654360280094</v>
      </c>
      <c r="M80" s="102">
        <f>+'Ark1'!U2061</f>
        <v>70.378872723200189</v>
      </c>
      <c r="N80" s="49">
        <f>+'Ark1'!W2061</f>
        <v>59.22567382366379</v>
      </c>
      <c r="O80" s="47"/>
      <c r="P80" s="65">
        <f>+'Ark1'!Y2061</f>
        <v>126.19885896850739</v>
      </c>
      <c r="Q80" s="65"/>
      <c r="R80" s="76">
        <f>+'Ark1'!AA2061</f>
        <v>25.409752168164687</v>
      </c>
      <c r="S80" s="49">
        <f>+'Ark1'!AB2061</f>
        <v>3.9168211541900062</v>
      </c>
      <c r="T80" s="65">
        <f>+'Ark1'!AC2061</f>
        <v>-20.165909182715954</v>
      </c>
      <c r="U80" s="65">
        <f t="shared" si="6"/>
        <v>9.9140271493212673</v>
      </c>
      <c r="V80" s="49">
        <f>+'Ark1'!V2061</f>
        <v>15.105431309904157</v>
      </c>
      <c r="W80" s="102">
        <f>+'Ark1'!X2061</f>
        <v>136.80703043525352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+'Ark1'!C2062</f>
        <v>2015</v>
      </c>
      <c r="C81" s="47">
        <f>+'Ark1'!G2062</f>
        <v>3</v>
      </c>
      <c r="D81" s="48" t="s">
        <v>57</v>
      </c>
      <c r="E81" s="48">
        <v>2</v>
      </c>
      <c r="F81" s="48" t="s">
        <v>10</v>
      </c>
      <c r="G81" s="47">
        <f>+'Ark1'!Q2062</f>
        <v>54</v>
      </c>
      <c r="H81" s="47"/>
      <c r="I81" s="65">
        <f>+'Ark1'!R2062</f>
        <v>951</v>
      </c>
      <c r="J81" s="47"/>
      <c r="K81" s="65">
        <f>+'Ark1'!S2062</f>
        <v>938</v>
      </c>
      <c r="L81" s="102">
        <f>+'Ark1'!T2062</f>
        <v>30.267345639719924</v>
      </c>
      <c r="M81" s="102">
        <f>+'Ark1'!U2062</f>
        <v>29.621127276799808</v>
      </c>
      <c r="N81" s="49">
        <f>+'Ark1'!W2062</f>
        <v>59.583155650319824</v>
      </c>
      <c r="O81" s="47"/>
      <c r="P81" s="65">
        <f>+'Ark1'!Y2062</f>
        <v>122.37045215562561</v>
      </c>
      <c r="Q81" s="65"/>
      <c r="R81" s="76">
        <f>+'Ark1'!AA2062</f>
        <v>22.858546948975995</v>
      </c>
      <c r="S81" s="49">
        <f>+'Ark1'!AB2062</f>
        <v>3.8431416302089625</v>
      </c>
      <c r="T81" s="65">
        <f>+'Ark1'!AC2062</f>
        <v>-35.22041238872719</v>
      </c>
      <c r="U81" s="65">
        <f t="shared" si="6"/>
        <v>17.611111111111111</v>
      </c>
      <c r="V81" s="49">
        <f>+'Ark1'!V2062</f>
        <v>15.286014721345952</v>
      </c>
      <c r="W81" s="102">
        <f>+'Ark1'!X2062</f>
        <v>134.25999660504456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+'Ark1'!C2063</f>
        <v>2015</v>
      </c>
      <c r="C82" s="47">
        <f>+'Ark1'!G2063</f>
        <v>4</v>
      </c>
      <c r="D82" s="48" t="s">
        <v>7</v>
      </c>
      <c r="E82" s="48">
        <v>1</v>
      </c>
      <c r="F82" s="48" t="s">
        <v>53</v>
      </c>
      <c r="G82" s="47">
        <f>+'Ark1'!Q2063</f>
        <v>97</v>
      </c>
      <c r="H82" s="47"/>
      <c r="I82" s="65">
        <f>+'Ark1'!R2063</f>
        <v>4605</v>
      </c>
      <c r="J82" s="47"/>
      <c r="K82" s="65">
        <f>+'Ark1'!S2063</f>
        <v>4605</v>
      </c>
      <c r="L82" s="102">
        <f>+'Ark1'!T2063</f>
        <v>98.840952994204713</v>
      </c>
      <c r="M82" s="102">
        <f>+'Ark1'!U2063</f>
        <v>98.986071611537497</v>
      </c>
      <c r="N82" s="49">
        <f>+'Ark1'!W2063</f>
        <v>58.953311617806733</v>
      </c>
      <c r="O82" s="47"/>
      <c r="P82" s="65">
        <f>+'Ark1'!Y2063</f>
        <v>143.07711183496212</v>
      </c>
      <c r="Q82" s="65"/>
      <c r="R82" s="76">
        <f>+'Ark1'!AA2063</f>
        <v>34.177651191279551</v>
      </c>
      <c r="S82" s="49">
        <f>+'Ark1'!AB2063</f>
        <v>5.1874935631283661</v>
      </c>
      <c r="T82" s="65">
        <f>+'Ark1'!AC2063</f>
        <v>-57.488261366111587</v>
      </c>
      <c r="U82" s="65">
        <f t="shared" si="6"/>
        <v>47.47422680412371</v>
      </c>
      <c r="V82" s="49">
        <f>+'Ark1'!V2063</f>
        <v>14.94527687296417</v>
      </c>
      <c r="W82" s="102">
        <f>+'Ark1'!X2063</f>
        <v>155.01312224806261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+'Ark1'!C2064</f>
        <v>2015</v>
      </c>
      <c r="C83" s="47">
        <f>+'Ark1'!G2064</f>
        <v>4</v>
      </c>
      <c r="D83" s="48" t="s">
        <v>7</v>
      </c>
      <c r="E83" s="48">
        <v>2</v>
      </c>
      <c r="F83" s="48" t="s">
        <v>10</v>
      </c>
      <c r="G83" s="47">
        <f>+'Ark1'!Q2064</f>
        <v>11</v>
      </c>
      <c r="H83" s="47"/>
      <c r="I83" s="65">
        <f>+'Ark1'!R2064</f>
        <v>54</v>
      </c>
      <c r="J83" s="47"/>
      <c r="K83" s="65">
        <f>+'Ark1'!S2064</f>
        <v>54</v>
      </c>
      <c r="L83" s="102">
        <f>+'Ark1'!T2064</f>
        <v>1.1590470057952349</v>
      </c>
      <c r="M83" s="102">
        <f>+'Ark1'!U2064</f>
        <v>1.0139283884624684</v>
      </c>
      <c r="N83" s="49">
        <f>+'Ark1'!W2064</f>
        <v>58.444444444444443</v>
      </c>
      <c r="O83" s="47"/>
      <c r="P83" s="65">
        <f>+'Ark1'!Y2064</f>
        <v>124.97962962962964</v>
      </c>
      <c r="Q83" s="65"/>
      <c r="R83" s="76">
        <f>+'Ark1'!AA2064</f>
        <v>10.778740729541587</v>
      </c>
      <c r="S83" s="49">
        <f>+'Ark1'!AB2064</f>
        <v>3.8038317263608432</v>
      </c>
      <c r="T83" s="65">
        <f>+'Ark1'!AC2064</f>
        <v>-28.875477231925824</v>
      </c>
      <c r="U83" s="65">
        <f t="shared" si="6"/>
        <v>4.9090909090909092</v>
      </c>
      <c r="V83" s="49">
        <f>+'Ark1'!V2064</f>
        <v>14.5</v>
      </c>
      <c r="W83" s="102">
        <f>+'Ark1'!X2064</f>
        <v>135.40588258898117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+'Ark1'!C2065</f>
        <v>2014</v>
      </c>
      <c r="C84" s="47">
        <f>+'Ark1'!G2065</f>
        <v>1</v>
      </c>
      <c r="D84" s="48" t="s">
        <v>4</v>
      </c>
      <c r="E84" s="48">
        <v>1</v>
      </c>
      <c r="F84" s="48" t="s">
        <v>53</v>
      </c>
      <c r="G84" s="47">
        <f>+'Ark1'!Q2065</f>
        <v>391</v>
      </c>
      <c r="H84" s="47"/>
      <c r="I84" s="65">
        <f>+'Ark1'!R2065</f>
        <v>19436</v>
      </c>
      <c r="J84" s="47"/>
      <c r="K84" s="65">
        <f>+'Ark1'!S2065</f>
        <v>19422</v>
      </c>
      <c r="L84" s="102">
        <f>+'Ark1'!T2065</f>
        <v>92.223013048635835</v>
      </c>
      <c r="M84" s="102">
        <f>+'Ark1'!U2065</f>
        <v>93.556565543139214</v>
      </c>
      <c r="N84" s="49">
        <f>+'Ark1'!W2065</f>
        <v>59.10848522294306</v>
      </c>
      <c r="O84" s="47"/>
      <c r="P84" s="65">
        <f>+'Ark1'!Y2065</f>
        <v>144.80289154147093</v>
      </c>
      <c r="Q84" s="65"/>
      <c r="R84" s="76">
        <f>+'Ark1'!AA2065</f>
        <v>33.286808034076593</v>
      </c>
      <c r="S84" s="49">
        <f>+'Ark1'!AB2065</f>
        <v>4.6171097766340532</v>
      </c>
      <c r="T84" s="65">
        <f>+'Ark1'!AC2065</f>
        <v>-34.110397084085946</v>
      </c>
      <c r="U84" s="65">
        <f t="shared" si="6"/>
        <v>49.708439897698213</v>
      </c>
      <c r="V84" s="49">
        <f>+'Ark1'!V2065</f>
        <v>15.69741716402552</v>
      </c>
      <c r="W84" s="102">
        <f>+'Ark1'!X2065</f>
        <v>156.98766426666438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+'Ark1'!C2066</f>
        <v>2014</v>
      </c>
      <c r="C85" s="47">
        <f>+'Ark1'!G2066</f>
        <v>1</v>
      </c>
      <c r="D85" s="48" t="s">
        <v>4</v>
      </c>
      <c r="E85" s="48">
        <v>2</v>
      </c>
      <c r="F85" s="48" t="s">
        <v>10</v>
      </c>
      <c r="G85" s="47">
        <f>+'Ark1'!Q2066</f>
        <v>194</v>
      </c>
      <c r="H85" s="47"/>
      <c r="I85" s="65">
        <f>+'Ark1'!R2066</f>
        <v>1639</v>
      </c>
      <c r="J85" s="47"/>
      <c r="K85" s="65">
        <f>+'Ark1'!S2066</f>
        <v>1635</v>
      </c>
      <c r="L85" s="102">
        <f>+'Ark1'!T2066</f>
        <v>7.7769869513641741</v>
      </c>
      <c r="M85" s="102">
        <f>+'Ark1'!U2066</f>
        <v>6.4434344568608015</v>
      </c>
      <c r="N85" s="49">
        <f>+'Ark1'!W2066</f>
        <v>59.462385321100911</v>
      </c>
      <c r="O85" s="47"/>
      <c r="P85" s="65">
        <f>+'Ark1'!Y2066</f>
        <v>118.26284319707138</v>
      </c>
      <c r="Q85" s="65"/>
      <c r="R85" s="76">
        <f>+'Ark1'!AA2066</f>
        <v>13.222968151022759</v>
      </c>
      <c r="S85" s="49">
        <f>+'Ark1'!AB2066</f>
        <v>3.7986346088144409</v>
      </c>
      <c r="T85" s="65">
        <f>+'Ark1'!AC2066</f>
        <v>-29.970297486198664</v>
      </c>
      <c r="U85" s="65">
        <f t="shared" ref="U85:U148" si="12">+I85/G85</f>
        <v>8.4484536082474229</v>
      </c>
      <c r="V85" s="49">
        <f>+'Ark1'!V2066</f>
        <v>16.087858450274556</v>
      </c>
      <c r="W85" s="102">
        <f>+'Ark1'!X2066</f>
        <v>128.42251802455971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+'Ark1'!C2067</f>
        <v>2014</v>
      </c>
      <c r="C86" s="47">
        <f>+'Ark1'!G2067</f>
        <v>2</v>
      </c>
      <c r="D86" s="48" t="s">
        <v>5</v>
      </c>
      <c r="E86" s="48">
        <v>1</v>
      </c>
      <c r="F86" s="48" t="s">
        <v>53</v>
      </c>
      <c r="G86" s="47">
        <f>+'Ark1'!Q2067</f>
        <v>336</v>
      </c>
      <c r="H86" s="47"/>
      <c r="I86" s="65">
        <f>+'Ark1'!R2067</f>
        <v>15165</v>
      </c>
      <c r="J86" s="47"/>
      <c r="K86" s="65">
        <f>+'Ark1'!S2067</f>
        <v>15152</v>
      </c>
      <c r="L86" s="102">
        <f>+'Ark1'!T2067</f>
        <v>92.441328863151483</v>
      </c>
      <c r="M86" s="102">
        <f>+'Ark1'!U2067</f>
        <v>93.263508515103865</v>
      </c>
      <c r="N86" s="49">
        <f>+'Ark1'!W2067</f>
        <v>59.631071805702227</v>
      </c>
      <c r="O86" s="47"/>
      <c r="P86" s="65">
        <f>+'Ark1'!Y2067</f>
        <v>145.03709924167558</v>
      </c>
      <c r="Q86" s="65"/>
      <c r="R86" s="76">
        <f>+'Ark1'!AA2067</f>
        <v>31.143871708633544</v>
      </c>
      <c r="S86" s="49">
        <f>+'Ark1'!AB2067</f>
        <v>4.2046362393298979</v>
      </c>
      <c r="T86" s="65">
        <f>+'Ark1'!AC2067</f>
        <v>-42.847654987166678</v>
      </c>
      <c r="U86" s="65">
        <f t="shared" si="12"/>
        <v>45.133928571428569</v>
      </c>
      <c r="V86" s="49">
        <f>+'Ark1'!V2067</f>
        <v>16.26805143422354</v>
      </c>
      <c r="W86" s="102">
        <f>+'Ark1'!X2067</f>
        <v>157.23254457379053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+'Ark1'!C2068</f>
        <v>2014</v>
      </c>
      <c r="C87" s="47">
        <f>+'Ark1'!G2068</f>
        <v>2</v>
      </c>
      <c r="D87" s="48" t="s">
        <v>5</v>
      </c>
      <c r="E87" s="48">
        <v>2</v>
      </c>
      <c r="F87" s="48" t="s">
        <v>10</v>
      </c>
      <c r="G87" s="47">
        <f>+'Ark1'!Q2068</f>
        <v>150</v>
      </c>
      <c r="H87" s="47"/>
      <c r="I87" s="65">
        <f>+'Ark1'!R2068</f>
        <v>1240</v>
      </c>
      <c r="J87" s="47"/>
      <c r="K87" s="65">
        <f>+'Ark1'!S2068</f>
        <v>1239</v>
      </c>
      <c r="L87" s="102">
        <f>+'Ark1'!T2068</f>
        <v>7.5586711368485249</v>
      </c>
      <c r="M87" s="102">
        <f>+'Ark1'!U2068</f>
        <v>6.736491484896141</v>
      </c>
      <c r="N87" s="49">
        <f>+'Ark1'!W2068</f>
        <v>58.297820823244557</v>
      </c>
      <c r="O87" s="47"/>
      <c r="P87" s="65">
        <f>+'Ark1'!Y2068</f>
        <v>128.12145161290303</v>
      </c>
      <c r="Q87" s="65"/>
      <c r="R87" s="76">
        <f>+'Ark1'!AA2068</f>
        <v>20.204243122513411</v>
      </c>
      <c r="S87" s="49">
        <f>+'Ark1'!AB2068</f>
        <v>5.6323394672438356</v>
      </c>
      <c r="T87" s="65">
        <f>+'Ark1'!AC2068</f>
        <v>-62.636672001960818</v>
      </c>
      <c r="U87" s="65">
        <f t="shared" si="12"/>
        <v>8.2666666666666675</v>
      </c>
      <c r="V87" s="49">
        <f>+'Ark1'!V2068</f>
        <v>15.248387096774197</v>
      </c>
      <c r="W87" s="102">
        <f>+'Ark1'!X2068</f>
        <v>138.92347883829007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+'Ark1'!C2069</f>
        <v>2014</v>
      </c>
      <c r="C88" s="47">
        <f>+'Ark1'!G2069</f>
        <v>3</v>
      </c>
      <c r="D88" s="48" t="s">
        <v>57</v>
      </c>
      <c r="E88" s="48">
        <v>1</v>
      </c>
      <c r="F88" s="48" t="s">
        <v>53</v>
      </c>
      <c r="G88" s="47">
        <f>+'Ark1'!Q2069</f>
        <v>173</v>
      </c>
      <c r="H88" s="47"/>
      <c r="I88" s="65">
        <f>+'Ark1'!R2069</f>
        <v>1474</v>
      </c>
      <c r="J88" s="47"/>
      <c r="K88" s="65">
        <f>+'Ark1'!S2069</f>
        <v>1464</v>
      </c>
      <c r="L88" s="102">
        <f>+'Ark1'!T2069</f>
        <v>79.119699409554485</v>
      </c>
      <c r="M88" s="102">
        <f>+'Ark1'!U2069</f>
        <v>82.664036822303203</v>
      </c>
      <c r="N88" s="49">
        <f>+'Ark1'!W2069</f>
        <v>59.565573770491802</v>
      </c>
      <c r="O88" s="47"/>
      <c r="P88" s="65">
        <f>+'Ark1'!Y2069</f>
        <v>133.46607869742218</v>
      </c>
      <c r="Q88" s="65"/>
      <c r="R88" s="76">
        <f>+'Ark1'!AA2069</f>
        <v>28.338728762290781</v>
      </c>
      <c r="S88" s="49">
        <f>+'Ark1'!AB2069</f>
        <v>4.1790285133743676</v>
      </c>
      <c r="T88" s="65">
        <f>+'Ark1'!AC2069</f>
        <v>-22.173295122780349</v>
      </c>
      <c r="U88" s="65">
        <f t="shared" si="12"/>
        <v>8.5202312138728331</v>
      </c>
      <c r="V88" s="49">
        <f>+'Ark1'!V2069</f>
        <v>15.97150610583447</v>
      </c>
      <c r="W88" s="102">
        <f>+'Ark1'!X2069</f>
        <v>145.58721707134569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+'Ark1'!C2070</f>
        <v>2014</v>
      </c>
      <c r="C89" s="47">
        <f>+'Ark1'!G2070</f>
        <v>3</v>
      </c>
      <c r="D89" s="48" t="s">
        <v>57</v>
      </c>
      <c r="E89" s="48">
        <v>2</v>
      </c>
      <c r="F89" s="48" t="s">
        <v>10</v>
      </c>
      <c r="G89" s="47">
        <f>+'Ark1'!Q2070</f>
        <v>55</v>
      </c>
      <c r="H89" s="47"/>
      <c r="I89" s="65">
        <f>+'Ark1'!R2070</f>
        <v>389</v>
      </c>
      <c r="J89" s="47"/>
      <c r="K89" s="65">
        <f>+'Ark1'!S2070</f>
        <v>351</v>
      </c>
      <c r="L89" s="102">
        <f>+'Ark1'!T2070</f>
        <v>20.880300590445518</v>
      </c>
      <c r="M89" s="102">
        <f>+'Ark1'!U2070</f>
        <v>17.335963177696826</v>
      </c>
      <c r="N89" s="49">
        <f>+'Ark1'!W2070</f>
        <v>59.561253561253551</v>
      </c>
      <c r="O89" s="47"/>
      <c r="P89" s="65">
        <f>+'Ark1'!Y2070</f>
        <v>106.05964010282769</v>
      </c>
      <c r="Q89" s="65"/>
      <c r="R89" s="76">
        <f>+'Ark1'!AA2070</f>
        <v>16.289910389867579</v>
      </c>
      <c r="S89" s="49">
        <f>+'Ark1'!AB2070</f>
        <v>4.1989121669605636</v>
      </c>
      <c r="T89" s="65">
        <f>+'Ark1'!AC2070</f>
        <v>-45.595566392261503</v>
      </c>
      <c r="U89" s="65">
        <f t="shared" si="12"/>
        <v>7.0727272727272723</v>
      </c>
      <c r="V89" s="49">
        <f>+'Ark1'!V2070</f>
        <v>15.678663239074549</v>
      </c>
      <c r="W89" s="102">
        <f>+'Ark1'!X2070</f>
        <v>127.5807902586569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+'Ark1'!C2071</f>
        <v>2014</v>
      </c>
      <c r="C90" s="47">
        <f>+'Ark1'!G2071</f>
        <v>4</v>
      </c>
      <c r="D90" s="48" t="s">
        <v>7</v>
      </c>
      <c r="E90" s="48">
        <v>1</v>
      </c>
      <c r="F90" s="48" t="s">
        <v>53</v>
      </c>
      <c r="G90" s="47">
        <f>+'Ark1'!Q2071</f>
        <v>85</v>
      </c>
      <c r="H90" s="47"/>
      <c r="I90" s="65">
        <f>+'Ark1'!R2071</f>
        <v>4124</v>
      </c>
      <c r="J90" s="47"/>
      <c r="K90" s="65">
        <f>+'Ark1'!S2071</f>
        <v>4116</v>
      </c>
      <c r="L90" s="102">
        <f>+'Ark1'!T2071</f>
        <v>96.197807324469309</v>
      </c>
      <c r="M90" s="102">
        <f>+'Ark1'!U2071</f>
        <v>96.544392460044676</v>
      </c>
      <c r="N90" s="49">
        <f>+'Ark1'!W2071</f>
        <v>59.379251700680243</v>
      </c>
      <c r="O90" s="47"/>
      <c r="P90" s="65">
        <f>+'Ark1'!Y2071</f>
        <v>142.53091658583864</v>
      </c>
      <c r="Q90" s="65"/>
      <c r="R90" s="76">
        <f>+'Ark1'!AA2071</f>
        <v>32.659760022626905</v>
      </c>
      <c r="S90" s="49">
        <f>+'Ark1'!AB2071</f>
        <v>4.6348436363422563</v>
      </c>
      <c r="T90" s="65">
        <f>+'Ark1'!AC2071</f>
        <v>-53.553805470757887</v>
      </c>
      <c r="U90" s="65">
        <f t="shared" si="12"/>
        <v>48.517647058823528</v>
      </c>
      <c r="V90" s="49">
        <f>+'Ark1'!V2071</f>
        <v>17.595780795344325</v>
      </c>
      <c r="W90" s="102">
        <f>+'Ark1'!X2071</f>
        <v>154.75201053369389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+'Ark1'!C2072</f>
        <v>2014</v>
      </c>
      <c r="C91" s="47">
        <f>+'Ark1'!G2072</f>
        <v>4</v>
      </c>
      <c r="D91" s="48" t="s">
        <v>7</v>
      </c>
      <c r="E91" s="48">
        <v>2</v>
      </c>
      <c r="F91" s="48" t="s">
        <v>10</v>
      </c>
      <c r="G91" s="47">
        <f>+'Ark1'!Q2072</f>
        <v>9</v>
      </c>
      <c r="H91" s="47"/>
      <c r="I91" s="65">
        <f>+'Ark1'!R2072</f>
        <v>163</v>
      </c>
      <c r="J91" s="47"/>
      <c r="K91" s="65">
        <f>+'Ark1'!S2072</f>
        <v>161</v>
      </c>
      <c r="L91" s="102">
        <f>+'Ark1'!T2072</f>
        <v>3.8021926755306734</v>
      </c>
      <c r="M91" s="102">
        <f>+'Ark1'!U2072</f>
        <v>3.4556075399553174</v>
      </c>
      <c r="N91" s="49">
        <f>+'Ark1'!W2072</f>
        <v>59.70807453416149</v>
      </c>
      <c r="O91" s="47"/>
      <c r="P91" s="65">
        <f>+'Ark1'!Y2072</f>
        <v>129.07361963190183</v>
      </c>
      <c r="Q91" s="65"/>
      <c r="R91" s="76">
        <f>+'Ark1'!AA2072</f>
        <v>21.962851890434003</v>
      </c>
      <c r="S91" s="49">
        <f>+'Ark1'!AB2072</f>
        <v>3.7177428394835759</v>
      </c>
      <c r="T91" s="65">
        <f>+'Ark1'!AC2072</f>
        <v>-38.637428133591357</v>
      </c>
      <c r="U91" s="65">
        <f t="shared" si="12"/>
        <v>18.111111111111111</v>
      </c>
      <c r="V91" s="49">
        <f>+'Ark1'!V2072</f>
        <v>16.907975460122699</v>
      </c>
      <c r="W91" s="102">
        <f>+'Ark1'!X2072</f>
        <v>141.36285385745339</v>
      </c>
      <c r="X91" s="39"/>
      <c r="Y91" s="11"/>
      <c r="Z91" s="5"/>
      <c r="AA91" s="5"/>
      <c r="AB91"/>
      <c r="AE91"/>
    </row>
    <row r="92" spans="1:31" ht="15.6">
      <c r="A92" s="39"/>
      <c r="B92" s="47">
        <f>+'Ark1'!C2073</f>
        <v>2013</v>
      </c>
      <c r="C92" s="47">
        <f>+'Ark1'!G2073</f>
        <v>1</v>
      </c>
      <c r="D92" s="48" t="s">
        <v>4</v>
      </c>
      <c r="E92" s="48">
        <v>1</v>
      </c>
      <c r="F92" s="48" t="s">
        <v>53</v>
      </c>
      <c r="G92" s="47">
        <f>+'Ark1'!Q2073</f>
        <v>371</v>
      </c>
      <c r="H92" s="47"/>
      <c r="I92" s="65">
        <f>+'Ark1'!R2073</f>
        <v>18341</v>
      </c>
      <c r="J92" s="47"/>
      <c r="K92" s="65">
        <f>+'Ark1'!S2073</f>
        <v>18320</v>
      </c>
      <c r="L92" s="102">
        <f>+'Ark1'!T2073</f>
        <v>92.096409741400947</v>
      </c>
      <c r="M92" s="102">
        <f>+'Ark1'!U2073</f>
        <v>93.532031919730485</v>
      </c>
      <c r="N92" s="49">
        <f>+'Ark1'!W2073</f>
        <v>59.115393013100437</v>
      </c>
      <c r="O92" s="47"/>
      <c r="P92" s="65">
        <f>+'Ark1'!Y2073</f>
        <v>146.68481544081561</v>
      </c>
      <c r="Q92" s="65"/>
      <c r="R92" s="76">
        <f>+'Ark1'!AA2073</f>
        <v>33.830289294949701</v>
      </c>
      <c r="S92" s="49">
        <f>+'Ark1'!AB2073</f>
        <v>4.5109888823925388</v>
      </c>
      <c r="T92" s="65">
        <f>+'Ark1'!AC2073</f>
        <v>-36.409030243287283</v>
      </c>
      <c r="U92" s="65">
        <f t="shared" si="12"/>
        <v>49.436657681940702</v>
      </c>
      <c r="V92" s="49">
        <f>+'Ark1'!V2073</f>
        <v>15.795103865656188</v>
      </c>
      <c r="W92" s="102">
        <f>+'Ark1'!X2073</f>
        <v>159.0874171815359</v>
      </c>
      <c r="X92" s="39"/>
      <c r="Y92" s="11"/>
      <c r="Z92" s="5"/>
      <c r="AA92" s="5"/>
      <c r="AB92"/>
      <c r="AE92"/>
    </row>
    <row r="93" spans="1:31" ht="15.6">
      <c r="A93" s="39"/>
      <c r="B93" s="47">
        <f>+'Ark1'!C2074</f>
        <v>2013</v>
      </c>
      <c r="C93" s="47">
        <f>+'Ark1'!G2074</f>
        <v>1</v>
      </c>
      <c r="D93" s="48" t="s">
        <v>4</v>
      </c>
      <c r="E93" s="48">
        <v>2</v>
      </c>
      <c r="F93" s="48" t="s">
        <v>10</v>
      </c>
      <c r="G93" s="47">
        <f>+'Ark1'!Q2074</f>
        <v>177</v>
      </c>
      <c r="H93" s="47"/>
      <c r="I93" s="65">
        <f>+'Ark1'!R2074</f>
        <v>1574</v>
      </c>
      <c r="J93" s="47"/>
      <c r="K93" s="65">
        <f>+'Ark1'!S2074</f>
        <v>1564</v>
      </c>
      <c r="L93" s="102">
        <f>+'Ark1'!T2074</f>
        <v>7.9035902585990447</v>
      </c>
      <c r="M93" s="102">
        <f>+'Ark1'!U2074</f>
        <v>6.4679680802695083</v>
      </c>
      <c r="N93" s="49">
        <f>+'Ark1'!W2074</f>
        <v>59.902173913043477</v>
      </c>
      <c r="O93" s="47"/>
      <c r="P93" s="65">
        <f>+'Ark1'!Y2074</f>
        <v>118.19822109275744</v>
      </c>
      <c r="Q93" s="65"/>
      <c r="R93" s="76">
        <f>+'Ark1'!AA2074</f>
        <v>13.3235783496634</v>
      </c>
      <c r="S93" s="49">
        <f>+'Ark1'!AB2074</f>
        <v>3.4725846827631446</v>
      </c>
      <c r="T93" s="65">
        <f>+'Ark1'!AC2074</f>
        <v>-30.594024408962103</v>
      </c>
      <c r="U93" s="65">
        <f t="shared" si="12"/>
        <v>8.8926553672316384</v>
      </c>
      <c r="V93" s="49">
        <f>+'Ark1'!V2074</f>
        <v>16.047013977128341</v>
      </c>
      <c r="W93" s="102">
        <f>+'Ark1'!X2074</f>
        <v>128.94537590118955</v>
      </c>
      <c r="X93" s="39"/>
      <c r="Y93" s="11"/>
      <c r="Z93" s="5"/>
      <c r="AA93" s="5"/>
      <c r="AB93"/>
      <c r="AE93"/>
    </row>
    <row r="94" spans="1:31" ht="15.6">
      <c r="A94" s="39"/>
      <c r="B94" s="47">
        <f>+'Ark1'!C2075</f>
        <v>2013</v>
      </c>
      <c r="C94" s="47">
        <f>+'Ark1'!G2075</f>
        <v>2</v>
      </c>
      <c r="D94" s="48" t="s">
        <v>5</v>
      </c>
      <c r="E94" s="48">
        <v>1</v>
      </c>
      <c r="F94" s="48" t="s">
        <v>53</v>
      </c>
      <c r="G94" s="47">
        <f>+'Ark1'!Q2075</f>
        <v>243</v>
      </c>
      <c r="H94" s="47"/>
      <c r="I94" s="65">
        <f>+'Ark1'!R2075</f>
        <v>11513</v>
      </c>
      <c r="J94" s="47"/>
      <c r="K94" s="65">
        <f>+'Ark1'!S2075</f>
        <v>11497</v>
      </c>
      <c r="L94" s="102">
        <f>+'Ark1'!T2075</f>
        <v>65.833714547118007</v>
      </c>
      <c r="M94" s="102">
        <f>+'Ark1'!U2075</f>
        <v>67.566966339938105</v>
      </c>
      <c r="N94" s="49">
        <f>+'Ark1'!W2075</f>
        <v>59.907193180829779</v>
      </c>
      <c r="O94" s="47"/>
      <c r="P94" s="65">
        <f>+'Ark1'!Y2075</f>
        <v>145.9707808564234</v>
      </c>
      <c r="Q94" s="65"/>
      <c r="R94" s="76">
        <f>+'Ark1'!AA2075</f>
        <v>31.495953539369005</v>
      </c>
      <c r="S94" s="49">
        <f>+'Ark1'!AB2075</f>
        <v>4.2020589882991244</v>
      </c>
      <c r="T94" s="65">
        <f>+'Ark1'!AC2075</f>
        <v>-47.941544989731241</v>
      </c>
      <c r="U94" s="65">
        <f t="shared" si="12"/>
        <v>47.378600823045268</v>
      </c>
      <c r="V94" s="49">
        <f>+'Ark1'!V2075</f>
        <v>17.162685659689043</v>
      </c>
      <c r="W94" s="102">
        <f>+'Ark1'!X2075</f>
        <v>158.33045295538977</v>
      </c>
      <c r="X94" s="39"/>
      <c r="Y94" s="11"/>
      <c r="Z94" s="5"/>
      <c r="AA94" s="5"/>
      <c r="AB94"/>
      <c r="AE94"/>
    </row>
    <row r="95" spans="1:31" ht="15.6">
      <c r="A95" s="39"/>
      <c r="B95" s="47">
        <f>+'Ark1'!C2076</f>
        <v>2013</v>
      </c>
      <c r="C95" s="47">
        <f>+'Ark1'!G2076</f>
        <v>2</v>
      </c>
      <c r="D95" s="48" t="s">
        <v>5</v>
      </c>
      <c r="E95" s="48">
        <v>2</v>
      </c>
      <c r="F95" s="48" t="s">
        <v>10</v>
      </c>
      <c r="G95" s="47">
        <f>+'Ark1'!Q2076</f>
        <v>223</v>
      </c>
      <c r="H95" s="47"/>
      <c r="I95" s="65">
        <f>+'Ark1'!R2076</f>
        <v>5975</v>
      </c>
      <c r="J95" s="47"/>
      <c r="K95" s="65">
        <f>+'Ark1'!S2076</f>
        <v>5972</v>
      </c>
      <c r="L95" s="102">
        <f>+'Ark1'!T2076</f>
        <v>34.166285452881993</v>
      </c>
      <c r="M95" s="102">
        <f>+'Ark1'!U2076</f>
        <v>32.433033660061888</v>
      </c>
      <c r="N95" s="49">
        <f>+'Ark1'!W2076</f>
        <v>58.807602143335565</v>
      </c>
      <c r="O95" s="47"/>
      <c r="P95" s="65">
        <f>+'Ark1'!Y2076</f>
        <v>135.01116317991657</v>
      </c>
      <c r="Q95" s="65"/>
      <c r="R95" s="76">
        <f>+'Ark1'!AA2076</f>
        <v>27.577762102832999</v>
      </c>
      <c r="S95" s="49">
        <f>+'Ark1'!AB2076</f>
        <v>4.0606572767066496</v>
      </c>
      <c r="T95" s="65">
        <f>+'Ark1'!AC2076</f>
        <v>-37.702362623768941</v>
      </c>
      <c r="U95" s="65">
        <f t="shared" si="12"/>
        <v>26.793721973094172</v>
      </c>
      <c r="V95" s="49">
        <f>+'Ark1'!V2076</f>
        <v>15.620083682008362</v>
      </c>
      <c r="W95" s="102">
        <f>+'Ark1'!X2076</f>
        <v>146.33653222845254</v>
      </c>
      <c r="X95" s="39"/>
      <c r="Y95" s="11"/>
      <c r="Z95" s="5"/>
      <c r="AA95" s="5"/>
      <c r="AB95"/>
      <c r="AE95"/>
    </row>
    <row r="96" spans="1:31" ht="15.6">
      <c r="A96" s="39"/>
      <c r="B96" s="47">
        <f>+'Ark1'!C2077</f>
        <v>2013</v>
      </c>
      <c r="C96" s="47">
        <f>+'Ark1'!G2077</f>
        <v>3</v>
      </c>
      <c r="D96" s="48" t="s">
        <v>57</v>
      </c>
      <c r="E96" s="48">
        <v>1</v>
      </c>
      <c r="F96" s="48" t="s">
        <v>53</v>
      </c>
      <c r="G96" s="47">
        <f>+'Ark1'!Q2077</f>
        <v>134</v>
      </c>
      <c r="H96" s="47"/>
      <c r="I96" s="65">
        <f>+'Ark1'!R2077</f>
        <v>1124</v>
      </c>
      <c r="J96" s="47"/>
      <c r="K96" s="65">
        <f>+'Ark1'!S2077</f>
        <v>1106</v>
      </c>
      <c r="L96" s="102">
        <f>+'Ark1'!T2077</f>
        <v>84.574868322046655</v>
      </c>
      <c r="M96" s="102">
        <f>+'Ark1'!U2077</f>
        <v>89.000484128862382</v>
      </c>
      <c r="N96" s="49">
        <f>+'Ark1'!W2077</f>
        <v>60.285714285714306</v>
      </c>
      <c r="O96" s="47"/>
      <c r="P96" s="65">
        <f>+'Ark1'!Y2077</f>
        <v>131.82571174377247</v>
      </c>
      <c r="Q96" s="65"/>
      <c r="R96" s="76">
        <f>+'Ark1'!AA2077</f>
        <v>26.995944875283769</v>
      </c>
      <c r="S96" s="49">
        <f>+'Ark1'!AB2077</f>
        <v>4.0862883548189846</v>
      </c>
      <c r="T96" s="65">
        <f>+'Ark1'!AC2077</f>
        <v>-28.246125777629601</v>
      </c>
      <c r="U96" s="65">
        <f t="shared" si="12"/>
        <v>8.3880597014925371</v>
      </c>
      <c r="V96" s="49">
        <f>+'Ark1'!V2077</f>
        <v>17.069395017793596</v>
      </c>
      <c r="W96" s="102">
        <f>+'Ark1'!X2077</f>
        <v>145.00179285403101</v>
      </c>
      <c r="X96" s="39"/>
      <c r="Y96" s="5"/>
      <c r="Z96" s="5"/>
      <c r="AA96" s="5"/>
      <c r="AB96"/>
      <c r="AE96"/>
    </row>
    <row r="97" spans="1:31" ht="15.6">
      <c r="A97" s="39"/>
      <c r="B97" s="47">
        <f>+'Ark1'!C2078</f>
        <v>2013</v>
      </c>
      <c r="C97" s="47">
        <f>+'Ark1'!G2078</f>
        <v>3</v>
      </c>
      <c r="D97" s="48" t="s">
        <v>57</v>
      </c>
      <c r="E97" s="48">
        <v>2</v>
      </c>
      <c r="F97" s="48" t="s">
        <v>10</v>
      </c>
      <c r="G97" s="47">
        <f>+'Ark1'!Q2078</f>
        <v>34</v>
      </c>
      <c r="H97" s="47"/>
      <c r="I97" s="65">
        <f>+'Ark1'!R2078</f>
        <v>205</v>
      </c>
      <c r="J97" s="47"/>
      <c r="K97" s="65">
        <f>+'Ark1'!S2078</f>
        <v>154</v>
      </c>
      <c r="L97" s="102">
        <f>+'Ark1'!T2078</f>
        <v>15.425131677953351</v>
      </c>
      <c r="M97" s="102">
        <f>+'Ark1'!U2078</f>
        <v>10.999515871137618</v>
      </c>
      <c r="N97" s="49">
        <f>+'Ark1'!W2078</f>
        <v>61.240259740259752</v>
      </c>
      <c r="O97" s="47"/>
      <c r="P97" s="65">
        <f>+'Ark1'!Y2078</f>
        <v>89.329268292682983</v>
      </c>
      <c r="Q97" s="65"/>
      <c r="R97" s="76">
        <f>+'Ark1'!AA2078</f>
        <v>15.638307643856528</v>
      </c>
      <c r="S97" s="49">
        <f>+'Ark1'!AB2078</f>
        <v>3.1314392251561864</v>
      </c>
      <c r="T97" s="65">
        <f>+'Ark1'!AC2078</f>
        <v>-36.564042769373472</v>
      </c>
      <c r="U97" s="65">
        <f t="shared" si="12"/>
        <v>6.0294117647058822</v>
      </c>
      <c r="V97" s="49">
        <f>+'Ark1'!V2078</f>
        <v>15.565853658536582</v>
      </c>
      <c r="W97" s="102">
        <f>+'Ark1'!X2078</f>
        <v>129.30898713104145</v>
      </c>
      <c r="X97" s="39"/>
      <c r="Y97"/>
      <c r="Z97"/>
      <c r="AA97"/>
      <c r="AB97"/>
      <c r="AE97"/>
    </row>
    <row r="98" spans="1:31" ht="15.6">
      <c r="A98" s="39"/>
      <c r="B98" s="47">
        <f>+'Ark1'!C2079</f>
        <v>2013</v>
      </c>
      <c r="C98" s="47">
        <f>+'Ark1'!G2079</f>
        <v>4</v>
      </c>
      <c r="D98" s="48" t="s">
        <v>7</v>
      </c>
      <c r="E98" s="48">
        <v>1</v>
      </c>
      <c r="F98" s="48" t="s">
        <v>53</v>
      </c>
      <c r="G98" s="47">
        <f>+'Ark1'!Q2079</f>
        <v>84</v>
      </c>
      <c r="H98" s="47"/>
      <c r="I98" s="65">
        <f>+'Ark1'!R2079</f>
        <v>3850</v>
      </c>
      <c r="J98" s="47"/>
      <c r="K98" s="65">
        <f>+'Ark1'!S2079</f>
        <v>3848</v>
      </c>
      <c r="L98" s="102">
        <f>+'Ark1'!T2079</f>
        <v>91.102697586370098</v>
      </c>
      <c r="M98" s="102">
        <f>+'Ark1'!U2079</f>
        <v>91.930745407384407</v>
      </c>
      <c r="N98" s="49">
        <f>+'Ark1'!W2079</f>
        <v>58.455561330561324</v>
      </c>
      <c r="O98" s="47"/>
      <c r="P98" s="65">
        <f>+'Ark1'!Y2079</f>
        <v>149.57514805194771</v>
      </c>
      <c r="Q98" s="65"/>
      <c r="R98" s="76">
        <f>+'Ark1'!AA2079</f>
        <v>35.069658652021623</v>
      </c>
      <c r="S98" s="49">
        <f>+'Ark1'!AB2079</f>
        <v>5.1746624270346526</v>
      </c>
      <c r="T98" s="65">
        <f>+'Ark1'!AC2079</f>
        <v>-58.969568014883713</v>
      </c>
      <c r="U98" s="65">
        <f t="shared" si="12"/>
        <v>45.833333333333336</v>
      </c>
      <c r="V98" s="49">
        <f>+'Ark1'!V2079</f>
        <v>16.702337662337666</v>
      </c>
      <c r="W98" s="102">
        <f>+'Ark1'!X2079</f>
        <v>162.11870383138</v>
      </c>
      <c r="X98" s="39"/>
      <c r="Y98" s="5"/>
      <c r="Z98"/>
      <c r="AA98" s="5"/>
      <c r="AB98"/>
      <c r="AE98"/>
    </row>
    <row r="99" spans="1:31" ht="15.6">
      <c r="A99" s="39"/>
      <c r="B99" s="47">
        <f>+'Ark1'!C2080</f>
        <v>2013</v>
      </c>
      <c r="C99" s="47">
        <f>+'Ark1'!G2080</f>
        <v>4</v>
      </c>
      <c r="D99" s="48" t="s">
        <v>7</v>
      </c>
      <c r="E99" s="48">
        <v>2</v>
      </c>
      <c r="F99" s="48" t="s">
        <v>10</v>
      </c>
      <c r="G99" s="47">
        <f>+'Ark1'!Q2080</f>
        <v>10</v>
      </c>
      <c r="H99" s="47"/>
      <c r="I99" s="65">
        <f>+'Ark1'!R2080</f>
        <v>376</v>
      </c>
      <c r="J99" s="47"/>
      <c r="K99" s="65">
        <f>+'Ark1'!S2080</f>
        <v>373</v>
      </c>
      <c r="L99" s="102">
        <f>+'Ark1'!T2080</f>
        <v>8.8973024136299124</v>
      </c>
      <c r="M99" s="102">
        <f>+'Ark1'!U2080</f>
        <v>8.0692545926155876</v>
      </c>
      <c r="N99" s="49">
        <f>+'Ark1'!W2080</f>
        <v>59.260053619302937</v>
      </c>
      <c r="O99" s="47"/>
      <c r="P99" s="65">
        <f>+'Ark1'!Y2080</f>
        <v>134.43271276595758</v>
      </c>
      <c r="Q99" s="65"/>
      <c r="R99" s="76">
        <f>+'Ark1'!AA2080</f>
        <v>26.560902120705176</v>
      </c>
      <c r="S99" s="49">
        <f>+'Ark1'!AB2080</f>
        <v>4.2311796816568075</v>
      </c>
      <c r="T99" s="65">
        <f>+'Ark1'!AC2080</f>
        <v>-33.926334062113618</v>
      </c>
      <c r="U99" s="65">
        <f t="shared" si="12"/>
        <v>37.6</v>
      </c>
      <c r="V99" s="49">
        <f>+'Ark1'!V2080</f>
        <v>17.845744680851059</v>
      </c>
      <c r="W99" s="102">
        <f>+'Ark1'!X2080</f>
        <v>146.74886471035705</v>
      </c>
      <c r="X99" s="39"/>
      <c r="Y99"/>
      <c r="Z99"/>
      <c r="AA99"/>
      <c r="AB99"/>
      <c r="AE99"/>
    </row>
    <row r="100" spans="1:31" ht="15.6">
      <c r="A100" s="39"/>
      <c r="B100" s="47">
        <f>+'Ark1'!C2081</f>
        <v>2012</v>
      </c>
      <c r="C100" s="47">
        <f>+'Ark1'!G2081</f>
        <v>1</v>
      </c>
      <c r="D100" s="48" t="s">
        <v>4</v>
      </c>
      <c r="E100" s="48">
        <v>1</v>
      </c>
      <c r="F100" s="48" t="s">
        <v>53</v>
      </c>
      <c r="G100" s="47">
        <f>+'Ark1'!Q2081</f>
        <v>414</v>
      </c>
      <c r="H100" s="47"/>
      <c r="I100" s="65">
        <f>+'Ark1'!R2081</f>
        <v>18622</v>
      </c>
      <c r="J100" s="47"/>
      <c r="K100" s="65">
        <f>+'Ark1'!S2081</f>
        <v>18595</v>
      </c>
      <c r="L100" s="102">
        <f>+'Ark1'!T2081</f>
        <v>91.896960126332402</v>
      </c>
      <c r="M100" s="102">
        <f>+'Ark1'!U2081</f>
        <v>93.409834518690701</v>
      </c>
      <c r="N100" s="49">
        <f>+'Ark1'!W2081</f>
        <v>59.002043560096794</v>
      </c>
      <c r="O100" s="47"/>
      <c r="P100" s="65">
        <f>+'Ark1'!Y2081</f>
        <v>146.82588873375525</v>
      </c>
      <c r="Q100" s="65"/>
      <c r="R100" s="76">
        <f>+'Ark1'!AA2081</f>
        <v>33.928302232875659</v>
      </c>
      <c r="S100" s="49">
        <f>+'Ark1'!AB2081</f>
        <v>4.5123708678926793</v>
      </c>
      <c r="T100" s="65">
        <f>+'Ark1'!AC2081</f>
        <v>-38.778785874605127</v>
      </c>
      <c r="U100" s="65">
        <f t="shared" si="12"/>
        <v>44.980676328502419</v>
      </c>
      <c r="V100" s="49">
        <f>+'Ark1'!V2081</f>
        <v>15.942111481043924</v>
      </c>
      <c r="W100" s="102">
        <f>+'Ark1'!X2081</f>
        <v>159.288411416592</v>
      </c>
      <c r="X100" s="39"/>
      <c r="Y100"/>
      <c r="Z100"/>
      <c r="AA100"/>
      <c r="AB100"/>
      <c r="AE100"/>
    </row>
    <row r="101" spans="1:31" ht="15.6">
      <c r="A101" s="39"/>
      <c r="B101" s="47">
        <f>+'Ark1'!C2082</f>
        <v>2012</v>
      </c>
      <c r="C101" s="47">
        <f>+'Ark1'!G2082</f>
        <v>1</v>
      </c>
      <c r="D101" s="48" t="s">
        <v>4</v>
      </c>
      <c r="E101" s="48">
        <v>2</v>
      </c>
      <c r="F101" s="48" t="s">
        <v>10</v>
      </c>
      <c r="G101" s="47">
        <f>+'Ark1'!Q2082</f>
        <v>160</v>
      </c>
      <c r="H101" s="47"/>
      <c r="I101" s="65">
        <f>+'Ark1'!R2082</f>
        <v>1642</v>
      </c>
      <c r="J101" s="47"/>
      <c r="K101" s="65">
        <f>+'Ark1'!S2082</f>
        <v>1634</v>
      </c>
      <c r="L101" s="102">
        <f>+'Ark1'!T2082</f>
        <v>8.1030398736675853</v>
      </c>
      <c r="M101" s="102">
        <f>+'Ark1'!U2082</f>
        <v>6.5901654813093096</v>
      </c>
      <c r="N101" s="49">
        <f>+'Ark1'!W2082</f>
        <v>59.652386780905744</v>
      </c>
      <c r="O101" s="47"/>
      <c r="P101" s="65">
        <f>+'Ark1'!Y2082</f>
        <v>117.4788063337394</v>
      </c>
      <c r="Q101" s="65"/>
      <c r="R101" s="76">
        <f>+'Ark1'!AA2082</f>
        <v>13.586961384779279</v>
      </c>
      <c r="S101" s="49">
        <f>+'Ark1'!AB2082</f>
        <v>3.6489595179977887</v>
      </c>
      <c r="T101" s="65">
        <f>+'Ark1'!AC2082</f>
        <v>-30.575196136959768</v>
      </c>
      <c r="U101" s="65">
        <f t="shared" si="12"/>
        <v>10.262499999999999</v>
      </c>
      <c r="V101" s="49">
        <f>+'Ark1'!V2082</f>
        <v>16.207064555420221</v>
      </c>
      <c r="W101" s="102">
        <f>+'Ark1'!X2082</f>
        <v>128.09141931133311</v>
      </c>
      <c r="X101" s="39"/>
      <c r="Y101"/>
      <c r="Z101"/>
      <c r="AA101"/>
      <c r="AB101"/>
      <c r="AE101"/>
    </row>
    <row r="102" spans="1:31" ht="15.6">
      <c r="A102" s="39"/>
      <c r="B102" s="47">
        <f>+'Ark1'!C2083</f>
        <v>2012</v>
      </c>
      <c r="C102" s="47">
        <f>+'Ark1'!G2083</f>
        <v>2</v>
      </c>
      <c r="D102" s="48" t="s">
        <v>5</v>
      </c>
      <c r="E102" s="48">
        <v>1</v>
      </c>
      <c r="F102" s="48" t="s">
        <v>53</v>
      </c>
      <c r="G102" s="47">
        <f>+'Ark1'!Q2083</f>
        <v>281</v>
      </c>
      <c r="H102" s="47"/>
      <c r="I102" s="65">
        <f>+'Ark1'!R2083</f>
        <v>11660</v>
      </c>
      <c r="J102" s="47"/>
      <c r="K102" s="65">
        <f>+'Ark1'!S2083</f>
        <v>11633</v>
      </c>
      <c r="L102" s="102">
        <f>+'Ark1'!T2083</f>
        <v>67.445627024525677</v>
      </c>
      <c r="M102" s="102">
        <f>+'Ark1'!U2083</f>
        <v>69.835804788392977</v>
      </c>
      <c r="N102" s="49">
        <f>+'Ark1'!W2083</f>
        <v>59.485085532536729</v>
      </c>
      <c r="O102" s="47"/>
      <c r="P102" s="65">
        <f>+'Ark1'!Y2083</f>
        <v>148.79332761578053</v>
      </c>
      <c r="Q102" s="65"/>
      <c r="R102" s="76">
        <f>+'Ark1'!AA2083</f>
        <v>31.726559348123558</v>
      </c>
      <c r="S102" s="49">
        <f>+'Ark1'!AB2083</f>
        <v>4.4395677813765824</v>
      </c>
      <c r="T102" s="65">
        <f>+'Ark1'!AC2083</f>
        <v>-46.491061417933082</v>
      </c>
      <c r="U102" s="65">
        <f t="shared" si="12"/>
        <v>41.494661921708186</v>
      </c>
      <c r="V102" s="49">
        <f>+'Ark1'!V2083</f>
        <v>17.02753001715266</v>
      </c>
      <c r="W102" s="102">
        <f>+'Ark1'!X2083</f>
        <v>161.54298664396975</v>
      </c>
      <c r="X102" s="39"/>
      <c r="Y102"/>
      <c r="Z102"/>
      <c r="AA102"/>
      <c r="AB102"/>
      <c r="AE102"/>
    </row>
    <row r="103" spans="1:31" ht="15.6">
      <c r="A103" s="39"/>
      <c r="B103" s="47">
        <f>+'Ark1'!C2084</f>
        <v>2012</v>
      </c>
      <c r="C103" s="47">
        <f>+'Ark1'!G2084</f>
        <v>2</v>
      </c>
      <c r="D103" s="48" t="s">
        <v>5</v>
      </c>
      <c r="E103" s="48">
        <v>2</v>
      </c>
      <c r="F103" s="48" t="s">
        <v>10</v>
      </c>
      <c r="G103" s="47">
        <f>+'Ark1'!Q2084</f>
        <v>238</v>
      </c>
      <c r="H103" s="47"/>
      <c r="I103" s="65">
        <f>+'Ark1'!R2084</f>
        <v>5628</v>
      </c>
      <c r="J103" s="47"/>
      <c r="K103" s="65">
        <f>+'Ark1'!S2084</f>
        <v>5624</v>
      </c>
      <c r="L103" s="102">
        <f>+'Ark1'!T2084</f>
        <v>32.554372975474315</v>
      </c>
      <c r="M103" s="102">
        <f>+'Ark1'!U2084</f>
        <v>30.164195211607002</v>
      </c>
      <c r="N103" s="49">
        <f>+'Ark1'!W2084</f>
        <v>58.900604551920317</v>
      </c>
      <c r="O103" s="47"/>
      <c r="P103" s="65">
        <f>+'Ark1'!Y2084</f>
        <v>133.15010660980829</v>
      </c>
      <c r="Q103" s="65"/>
      <c r="R103" s="76">
        <f>+'Ark1'!AA2084</f>
        <v>28.699366720205902</v>
      </c>
      <c r="S103" s="49">
        <f>+'Ark1'!AB2084</f>
        <v>3.6729625608037639</v>
      </c>
      <c r="T103" s="65">
        <f>+'Ark1'!AC2084</f>
        <v>-32.826203199166109</v>
      </c>
      <c r="U103" s="65">
        <f t="shared" si="12"/>
        <v>23.647058823529413</v>
      </c>
      <c r="V103" s="49">
        <f>+'Ark1'!V2084</f>
        <v>15.955756929637531</v>
      </c>
      <c r="W103" s="102">
        <f>+'Ark1'!X2084</f>
        <v>144.38307995697105</v>
      </c>
      <c r="X103" s="39"/>
      <c r="Y103"/>
      <c r="Z103"/>
      <c r="AA103"/>
      <c r="AB103"/>
      <c r="AE103"/>
    </row>
    <row r="104" spans="1:31" ht="15.6">
      <c r="A104" s="39"/>
      <c r="B104" s="47">
        <f>+'Ark1'!C2085</f>
        <v>2012</v>
      </c>
      <c r="C104" s="47">
        <f>+'Ark1'!G2085</f>
        <v>3</v>
      </c>
      <c r="D104" s="48" t="s">
        <v>57</v>
      </c>
      <c r="E104" s="48">
        <v>1</v>
      </c>
      <c r="F104" s="48" t="s">
        <v>53</v>
      </c>
      <c r="G104" s="47">
        <f>+'Ark1'!Q2085</f>
        <v>174</v>
      </c>
      <c r="H104" s="47"/>
      <c r="I104" s="65">
        <f>+'Ark1'!R2085</f>
        <v>1279</v>
      </c>
      <c r="J104" s="47"/>
      <c r="K104" s="65">
        <f>+'Ark1'!S2085</f>
        <v>1270</v>
      </c>
      <c r="L104" s="102">
        <f>+'Ark1'!T2085</f>
        <v>97.26235741444863</v>
      </c>
      <c r="M104" s="102">
        <f>+'Ark1'!U2085</f>
        <v>99.58748982618998</v>
      </c>
      <c r="N104" s="49">
        <f>+'Ark1'!W2085</f>
        <v>60.377952755905511</v>
      </c>
      <c r="O104" s="47"/>
      <c r="P104" s="65">
        <f>+'Ark1'!Y2085</f>
        <v>126.0886630179829</v>
      </c>
      <c r="Q104" s="65"/>
      <c r="R104" s="76">
        <f>+'Ark1'!AA2085</f>
        <v>26.101956933706855</v>
      </c>
      <c r="S104" s="49">
        <f>+'Ark1'!AB2085</f>
        <v>4.0871011498116099</v>
      </c>
      <c r="T104" s="65">
        <f>+'Ark1'!AC2085</f>
        <v>-20.014170073053425</v>
      </c>
      <c r="U104" s="65">
        <f t="shared" si="12"/>
        <v>7.3505747126436782</v>
      </c>
      <c r="V104" s="49">
        <f>+'Ark1'!V2085</f>
        <v>16.731039874902269</v>
      </c>
      <c r="W104" s="102">
        <f>+'Ark1'!X2085</f>
        <v>137.51635935780683</v>
      </c>
      <c r="X104" s="39"/>
      <c r="Y104"/>
      <c r="Z104"/>
      <c r="AA104"/>
      <c r="AB104"/>
      <c r="AE104"/>
    </row>
    <row r="105" spans="1:31" ht="15.6">
      <c r="A105" s="39"/>
      <c r="B105" s="47">
        <f>+'Ark1'!C2086</f>
        <v>2012</v>
      </c>
      <c r="C105" s="47">
        <f>+'Ark1'!G2086</f>
        <v>3</v>
      </c>
      <c r="D105" s="48" t="s">
        <v>57</v>
      </c>
      <c r="E105" s="48">
        <v>2</v>
      </c>
      <c r="F105" s="48" t="s">
        <v>10</v>
      </c>
      <c r="G105" s="47">
        <f>+'Ark1'!Q2086</f>
        <v>5</v>
      </c>
      <c r="H105" s="47"/>
      <c r="I105" s="65">
        <f>+'Ark1'!R2086</f>
        <v>36</v>
      </c>
      <c r="J105" s="47"/>
      <c r="K105" s="65">
        <f>+'Ark1'!S2086</f>
        <v>6</v>
      </c>
      <c r="L105" s="102">
        <f>+'Ark1'!T2086</f>
        <v>2.7376425855513311</v>
      </c>
      <c r="M105" s="102">
        <f>+'Ark1'!U2086</f>
        <v>0.4125101738100499</v>
      </c>
      <c r="N105" s="49">
        <f>+'Ark1'!W2086</f>
        <v>60.16666666666665</v>
      </c>
      <c r="O105" s="47"/>
      <c r="P105" s="65">
        <f>+'Ark1'!Y2086</f>
        <v>18.555555555555557</v>
      </c>
      <c r="Q105" s="65"/>
      <c r="R105" s="76">
        <f>+'Ark1'!AA2086</f>
        <v>4.0659835491826497</v>
      </c>
      <c r="S105" s="49">
        <f>+'Ark1'!AB2086</f>
        <v>1.3437096247165752</v>
      </c>
      <c r="T105" s="65">
        <f>+'Ark1'!AC2086</f>
        <v>-36.708247541296132</v>
      </c>
      <c r="U105" s="65">
        <f t="shared" si="12"/>
        <v>7.2</v>
      </c>
      <c r="V105" s="49">
        <f>+'Ark1'!V2086</f>
        <v>13.916666666666663</v>
      </c>
      <c r="W105" s="102">
        <f>+'Ark1'!X2086</f>
        <v>127.0885999759239</v>
      </c>
      <c r="X105" s="39"/>
      <c r="Y105"/>
      <c r="Z105"/>
      <c r="AA105"/>
      <c r="AB105"/>
      <c r="AE105"/>
    </row>
    <row r="106" spans="1:31" ht="15.6">
      <c r="A106" s="39"/>
      <c r="B106" s="47">
        <f>+'Ark1'!C2087</f>
        <v>2012</v>
      </c>
      <c r="C106" s="47">
        <f>+'Ark1'!G2087</f>
        <v>4</v>
      </c>
      <c r="D106" s="48" t="s">
        <v>7</v>
      </c>
      <c r="E106" s="48">
        <v>1</v>
      </c>
      <c r="F106" s="48" t="s">
        <v>53</v>
      </c>
      <c r="G106" s="47">
        <f>+'Ark1'!Q2087</f>
        <v>94</v>
      </c>
      <c r="H106" s="47"/>
      <c r="I106" s="65">
        <f>+'Ark1'!R2087</f>
        <v>3547</v>
      </c>
      <c r="J106" s="47"/>
      <c r="K106" s="65">
        <f>+'Ark1'!S2087</f>
        <v>3545</v>
      </c>
      <c r="L106" s="102">
        <f>+'Ark1'!T2087</f>
        <v>86.322706254563158</v>
      </c>
      <c r="M106" s="102">
        <f>+'Ark1'!U2087</f>
        <v>86.897992774144186</v>
      </c>
      <c r="N106" s="49">
        <f>+'Ark1'!W2087</f>
        <v>58.078984485190396</v>
      </c>
      <c r="O106" s="47"/>
      <c r="P106" s="65">
        <f>+'Ark1'!Y2087</f>
        <v>149.56019171130549</v>
      </c>
      <c r="Q106" s="65"/>
      <c r="R106" s="76">
        <f>+'Ark1'!AA2087</f>
        <v>34.008503947583144</v>
      </c>
      <c r="S106" s="49">
        <f>+'Ark1'!AB2087</f>
        <v>5.0780615656883485</v>
      </c>
      <c r="T106" s="65">
        <f>+'Ark1'!AC2087</f>
        <v>-51.840466904471249</v>
      </c>
      <c r="U106" s="65">
        <f t="shared" si="12"/>
        <v>37.734042553191486</v>
      </c>
      <c r="V106" s="49">
        <f>+'Ark1'!V2087</f>
        <v>16.031857908091343</v>
      </c>
      <c r="W106" s="102">
        <f>+'Ark1'!X2087</f>
        <v>162.12033974356476</v>
      </c>
      <c r="X106" s="39"/>
      <c r="Y106"/>
      <c r="Z106"/>
      <c r="AA106"/>
      <c r="AB106"/>
      <c r="AE106"/>
    </row>
    <row r="107" spans="1:31" ht="15.6">
      <c r="A107" s="39"/>
      <c r="B107" s="47">
        <f>+'Ark1'!C2088</f>
        <v>2012</v>
      </c>
      <c r="C107" s="47">
        <f>+'Ark1'!G2088</f>
        <v>4</v>
      </c>
      <c r="D107" s="48" t="s">
        <v>7</v>
      </c>
      <c r="E107" s="48">
        <v>2</v>
      </c>
      <c r="F107" s="48" t="s">
        <v>10</v>
      </c>
      <c r="G107" s="47">
        <f>+'Ark1'!Q2088</f>
        <v>17</v>
      </c>
      <c r="H107" s="47"/>
      <c r="I107" s="65">
        <f>+'Ark1'!R2088</f>
        <v>562</v>
      </c>
      <c r="J107" s="47"/>
      <c r="K107" s="65">
        <f>+'Ark1'!S2088</f>
        <v>559</v>
      </c>
      <c r="L107" s="102">
        <f>+'Ark1'!T2088</f>
        <v>13.677293745436844</v>
      </c>
      <c r="M107" s="102">
        <f>+'Ark1'!U2088</f>
        <v>13.102007225855813</v>
      </c>
      <c r="N107" s="49">
        <f>+'Ark1'!W2088</f>
        <v>58.558139534883736</v>
      </c>
      <c r="O107" s="47"/>
      <c r="P107" s="65">
        <f>+'Ark1'!Y2088</f>
        <v>142.32099644128121</v>
      </c>
      <c r="Q107" s="65"/>
      <c r="R107" s="76">
        <f>+'Ark1'!AA2088</f>
        <v>29.504748132222286</v>
      </c>
      <c r="S107" s="49">
        <f>+'Ark1'!AB2088</f>
        <v>4.2895764299438426</v>
      </c>
      <c r="T107" s="65">
        <f>+'Ark1'!AC2088</f>
        <v>-45.901310996713399</v>
      </c>
      <c r="U107" s="65">
        <f t="shared" si="12"/>
        <v>33.058823529411768</v>
      </c>
      <c r="V107" s="49">
        <f>+'Ark1'!V2088</f>
        <v>15.281138790035584</v>
      </c>
      <c r="W107" s="102">
        <f>+'Ark1'!X2088</f>
        <v>155.01787070630746</v>
      </c>
      <c r="X107" s="39"/>
      <c r="Y107"/>
      <c r="Z107"/>
      <c r="AA107"/>
      <c r="AB107"/>
      <c r="AE107"/>
    </row>
    <row r="108" spans="1:31" ht="15.6">
      <c r="A108" s="39"/>
      <c r="B108" s="47">
        <f>+'Ark1'!C2089</f>
        <v>2011</v>
      </c>
      <c r="C108" s="47">
        <f>+'Ark1'!G2089</f>
        <v>1</v>
      </c>
      <c r="D108" s="48" t="s">
        <v>4</v>
      </c>
      <c r="E108" s="48">
        <v>1</v>
      </c>
      <c r="F108" s="48" t="s">
        <v>53</v>
      </c>
      <c r="G108" s="47">
        <f>+'Ark1'!Q2089</f>
        <v>452</v>
      </c>
      <c r="H108" s="47"/>
      <c r="I108" s="65">
        <f>+'Ark1'!R2089</f>
        <v>18884</v>
      </c>
      <c r="J108" s="47"/>
      <c r="K108" s="65">
        <f>+'Ark1'!S2089</f>
        <v>18869</v>
      </c>
      <c r="L108" s="102">
        <f>+'Ark1'!T2089</f>
        <v>91.492248062015506</v>
      </c>
      <c r="M108" s="102">
        <f>+'Ark1'!U2089</f>
        <v>93.024839711383109</v>
      </c>
      <c r="N108" s="49">
        <f>+'Ark1'!W2089</f>
        <v>58.942975250410733</v>
      </c>
      <c r="O108" s="47"/>
      <c r="P108" s="65">
        <f>+'Ark1'!Y2089</f>
        <v>146.457969709807</v>
      </c>
      <c r="Q108" s="65"/>
      <c r="R108" s="76">
        <f>+'Ark1'!AA2089</f>
        <v>33.083689564464727</v>
      </c>
      <c r="S108" s="49">
        <f>+'Ark1'!AB2089</f>
        <v>4.584284906013</v>
      </c>
      <c r="T108" s="65">
        <f>+'Ark1'!AC2089</f>
        <v>-37.896637722467638</v>
      </c>
      <c r="U108" s="65">
        <f t="shared" si="12"/>
        <v>41.778761061946902</v>
      </c>
      <c r="V108" s="49">
        <f>+'Ark1'!V2089</f>
        <v>15.80051895784791</v>
      </c>
      <c r="W108" s="102">
        <f>+'Ark1'!X2089</f>
        <v>158.79449787870681</v>
      </c>
      <c r="X108" s="39"/>
      <c r="Y108"/>
      <c r="Z108"/>
      <c r="AA108"/>
      <c r="AB108"/>
      <c r="AE108"/>
    </row>
    <row r="109" spans="1:31" ht="15.6">
      <c r="A109" s="39"/>
      <c r="B109" s="47">
        <f>+'Ark1'!C2090</f>
        <v>2011</v>
      </c>
      <c r="C109" s="47">
        <f>+'Ark1'!G2090</f>
        <v>1</v>
      </c>
      <c r="D109" s="48" t="s">
        <v>4</v>
      </c>
      <c r="E109" s="48">
        <v>2</v>
      </c>
      <c r="F109" s="48" t="s">
        <v>10</v>
      </c>
      <c r="G109" s="47">
        <f>+'Ark1'!Q2090</f>
        <v>194</v>
      </c>
      <c r="H109" s="47"/>
      <c r="I109" s="65">
        <f>+'Ark1'!R2090</f>
        <v>1756</v>
      </c>
      <c r="J109" s="47"/>
      <c r="K109" s="65">
        <f>+'Ark1'!S2090</f>
        <v>1748</v>
      </c>
      <c r="L109" s="102">
        <f>+'Ark1'!T2090</f>
        <v>8.5077519379844979</v>
      </c>
      <c r="M109" s="102">
        <f>+'Ark1'!U2090</f>
        <v>6.9751602886168946</v>
      </c>
      <c r="N109" s="49">
        <f>+'Ark1'!W2090</f>
        <v>59.133867276887891</v>
      </c>
      <c r="O109" s="47"/>
      <c r="P109" s="65">
        <f>+'Ark1'!Y2090</f>
        <v>118.0966970387244</v>
      </c>
      <c r="Q109" s="65"/>
      <c r="R109" s="76">
        <f>+'Ark1'!AA2090</f>
        <v>14.00084058754568</v>
      </c>
      <c r="S109" s="49">
        <f>+'Ark1'!AB2090</f>
        <v>3.6519543572850752</v>
      </c>
      <c r="T109" s="65">
        <f>+'Ark1'!AC2090</f>
        <v>-32.82559486250188</v>
      </c>
      <c r="U109" s="65">
        <f t="shared" si="12"/>
        <v>9.0515463917525771</v>
      </c>
      <c r="V109" s="49">
        <f>+'Ark1'!V2090</f>
        <v>15.44134396355353</v>
      </c>
      <c r="W109" s="102">
        <f>+'Ark1'!X2090</f>
        <v>128.61904209557341</v>
      </c>
      <c r="X109" s="39"/>
      <c r="Y109"/>
      <c r="Z109"/>
      <c r="AA109"/>
      <c r="AB109"/>
      <c r="AE109"/>
    </row>
    <row r="110" spans="1:31" ht="15.6">
      <c r="A110" s="39"/>
      <c r="B110" s="47">
        <f>+'Ark1'!C2091</f>
        <v>2011</v>
      </c>
      <c r="C110" s="47">
        <f>+'Ark1'!G2091</f>
        <v>2</v>
      </c>
      <c r="D110" s="48" t="s">
        <v>5</v>
      </c>
      <c r="E110" s="48">
        <v>1</v>
      </c>
      <c r="F110" s="48" t="s">
        <v>53</v>
      </c>
      <c r="G110" s="47">
        <f>+'Ark1'!Q2091</f>
        <v>332</v>
      </c>
      <c r="H110" s="47"/>
      <c r="I110" s="65">
        <f>+'Ark1'!R2091</f>
        <v>10969</v>
      </c>
      <c r="J110" s="47"/>
      <c r="K110" s="65">
        <f>+'Ark1'!S2091</f>
        <v>10944</v>
      </c>
      <c r="L110" s="102">
        <f>+'Ark1'!T2091</f>
        <v>66.729529139798046</v>
      </c>
      <c r="M110" s="102">
        <f>+'Ark1'!U2091</f>
        <v>69.320096469313384</v>
      </c>
      <c r="N110" s="49">
        <f>+'Ark1'!W2091</f>
        <v>59.198464912280706</v>
      </c>
      <c r="O110" s="47"/>
      <c r="P110" s="65">
        <f>+'Ark1'!Y2091</f>
        <v>149.23541799617158</v>
      </c>
      <c r="Q110" s="65"/>
      <c r="R110" s="76">
        <f>+'Ark1'!AA2091</f>
        <v>32.4088265614267</v>
      </c>
      <c r="S110" s="49">
        <f>+'Ark1'!AB2091</f>
        <v>4.4654592810678011</v>
      </c>
      <c r="T110" s="65">
        <f>+'Ark1'!AC2091</f>
        <v>-46.336937385986388</v>
      </c>
      <c r="U110" s="65">
        <f t="shared" si="12"/>
        <v>33.039156626506021</v>
      </c>
      <c r="V110" s="49">
        <f>+'Ark1'!V2091</f>
        <v>17.35363296563041</v>
      </c>
      <c r="W110" s="102">
        <f>+'Ark1'!X2091</f>
        <v>161.998657301425</v>
      </c>
      <c r="X110" s="39"/>
      <c r="Y110"/>
      <c r="Z110"/>
      <c r="AA110"/>
      <c r="AB110"/>
      <c r="AE110"/>
    </row>
    <row r="111" spans="1:31" ht="15.6">
      <c r="A111" s="39"/>
      <c r="B111" s="47">
        <f>+'Ark1'!C2092</f>
        <v>2011</v>
      </c>
      <c r="C111" s="47">
        <f>+'Ark1'!G2092</f>
        <v>2</v>
      </c>
      <c r="D111" s="48" t="s">
        <v>5</v>
      </c>
      <c r="E111" s="48">
        <v>2</v>
      </c>
      <c r="F111" s="48" t="s">
        <v>10</v>
      </c>
      <c r="G111" s="47">
        <f>+'Ark1'!Q2092</f>
        <v>264</v>
      </c>
      <c r="H111" s="47"/>
      <c r="I111" s="65">
        <f>+'Ark1'!R2092</f>
        <v>5469</v>
      </c>
      <c r="J111" s="47"/>
      <c r="K111" s="65">
        <f>+'Ark1'!S2092</f>
        <v>5455</v>
      </c>
      <c r="L111" s="102">
        <f>+'Ark1'!T2092</f>
        <v>33.270470860201975</v>
      </c>
      <c r="M111" s="102">
        <f>+'Ark1'!U2092</f>
        <v>30.679903530686605</v>
      </c>
      <c r="N111" s="49">
        <f>+'Ark1'!W2092</f>
        <v>57.96755270394133</v>
      </c>
      <c r="O111" s="47"/>
      <c r="P111" s="65">
        <f>+'Ark1'!Y2092</f>
        <v>132.47253611263443</v>
      </c>
      <c r="Q111" s="65"/>
      <c r="R111" s="76">
        <f>+'Ark1'!AA2092</f>
        <v>28.021253799553872</v>
      </c>
      <c r="S111" s="49">
        <f>+'Ark1'!AB2092</f>
        <v>3.7810191408002471</v>
      </c>
      <c r="T111" s="65">
        <f>+'Ark1'!AC2092</f>
        <v>-28.982684749319379</v>
      </c>
      <c r="U111" s="65">
        <f t="shared" si="12"/>
        <v>20.71590909090909</v>
      </c>
      <c r="V111" s="49">
        <f>+'Ark1'!V2092</f>
        <v>15.30846589870178</v>
      </c>
      <c r="W111" s="102">
        <f>+'Ark1'!X2092</f>
        <v>143.87849807255952</v>
      </c>
      <c r="X111" s="39"/>
      <c r="Y111"/>
      <c r="Z111"/>
      <c r="AA111"/>
      <c r="AB111"/>
      <c r="AE111"/>
    </row>
    <row r="112" spans="1:31" ht="15.6">
      <c r="A112" s="39"/>
      <c r="B112" s="47">
        <f>+'Ark1'!C2093</f>
        <v>2011</v>
      </c>
      <c r="C112" s="47">
        <f>+'Ark1'!G2093</f>
        <v>3</v>
      </c>
      <c r="D112" s="48" t="s">
        <v>57</v>
      </c>
      <c r="E112" s="48">
        <v>1</v>
      </c>
      <c r="F112" s="48" t="s">
        <v>53</v>
      </c>
      <c r="G112" s="47">
        <f>+'Ark1'!Q2093</f>
        <v>198</v>
      </c>
      <c r="H112" s="47"/>
      <c r="I112" s="65">
        <f>+'Ark1'!R2093</f>
        <v>1466</v>
      </c>
      <c r="J112" s="47"/>
      <c r="K112" s="65">
        <f>+'Ark1'!S2093</f>
        <v>1463</v>
      </c>
      <c r="L112" s="102">
        <f>+'Ark1'!T2093</f>
        <v>86.951364175563484</v>
      </c>
      <c r="M112" s="102">
        <f>+'Ark1'!U2093</f>
        <v>87.866136268230079</v>
      </c>
      <c r="N112" s="49">
        <f>+'Ark1'!W2093</f>
        <v>59.816131237183889</v>
      </c>
      <c r="O112" s="47"/>
      <c r="P112" s="65">
        <f>+'Ark1'!Y2093</f>
        <v>125.92919508867664</v>
      </c>
      <c r="Q112" s="65"/>
      <c r="R112" s="76">
        <f>+'Ark1'!AA2093</f>
        <v>27.950585345912842</v>
      </c>
      <c r="S112" s="49">
        <f>+'Ark1'!AB2093</f>
        <v>4.3578434173379827</v>
      </c>
      <c r="T112" s="65">
        <f>+'Ark1'!AC2093</f>
        <v>-32.026764418297397</v>
      </c>
      <c r="U112" s="65">
        <f t="shared" si="12"/>
        <v>7.404040404040404</v>
      </c>
      <c r="V112" s="49">
        <f>+'Ark1'!V2093</f>
        <v>17.050477489768078</v>
      </c>
      <c r="W112" s="102">
        <f>+'Ark1'!X2093</f>
        <v>136.71653174372065</v>
      </c>
      <c r="X112" s="39"/>
      <c r="Y112"/>
      <c r="Z112"/>
      <c r="AA112"/>
      <c r="AB112"/>
      <c r="AE112"/>
    </row>
    <row r="113" spans="1:31" ht="15.6">
      <c r="A113" s="39"/>
      <c r="B113" s="47">
        <f>+'Ark1'!C2094</f>
        <v>2011</v>
      </c>
      <c r="C113" s="47">
        <f>+'Ark1'!G2094</f>
        <v>3</v>
      </c>
      <c r="D113" s="48" t="s">
        <v>57</v>
      </c>
      <c r="E113" s="48">
        <v>2</v>
      </c>
      <c r="F113" s="48" t="s">
        <v>10</v>
      </c>
      <c r="G113" s="47">
        <f>+'Ark1'!Q2094</f>
        <v>43</v>
      </c>
      <c r="H113" s="47"/>
      <c r="I113" s="65">
        <f>+'Ark1'!R2094</f>
        <v>220</v>
      </c>
      <c r="J113" s="47"/>
      <c r="K113" s="65">
        <f>+'Ark1'!S2094</f>
        <v>220</v>
      </c>
      <c r="L113" s="102">
        <f>+'Ark1'!T2094</f>
        <v>13.048635824436536</v>
      </c>
      <c r="M113" s="102">
        <f>+'Ark1'!U2094</f>
        <v>12.13386373176994</v>
      </c>
      <c r="N113" s="49">
        <f>+'Ark1'!W2094</f>
        <v>58.45</v>
      </c>
      <c r="O113" s="47"/>
      <c r="P113" s="65">
        <f>+'Ark1'!Y2094</f>
        <v>115.8818181818182</v>
      </c>
      <c r="Q113" s="65"/>
      <c r="R113" s="76">
        <f>+'Ark1'!AA2094</f>
        <v>12.243812402546595</v>
      </c>
      <c r="S113" s="49">
        <f>+'Ark1'!AB2094</f>
        <v>3.4892366969399649</v>
      </c>
      <c r="T113" s="65">
        <f>+'Ark1'!AC2094</f>
        <v>-36.371884661938715</v>
      </c>
      <c r="U113" s="65">
        <f t="shared" si="12"/>
        <v>5.1162790697674421</v>
      </c>
      <c r="V113" s="49">
        <f>+'Ark1'!V2094</f>
        <v>15.190909090909091</v>
      </c>
      <c r="W113" s="102">
        <f>+'Ark1'!X2094</f>
        <v>125.54909878853545</v>
      </c>
      <c r="X113" s="39"/>
      <c r="Y113"/>
      <c r="Z113"/>
      <c r="AA113"/>
      <c r="AB113"/>
      <c r="AE113"/>
    </row>
    <row r="114" spans="1:31" ht="15.6">
      <c r="A114" s="39"/>
      <c r="B114" s="47">
        <f>+'Ark1'!C2095</f>
        <v>2011</v>
      </c>
      <c r="C114" s="47">
        <f>+'Ark1'!G2095</f>
        <v>4</v>
      </c>
      <c r="D114" s="48" t="s">
        <v>7</v>
      </c>
      <c r="E114" s="48">
        <v>1</v>
      </c>
      <c r="F114" s="48" t="s">
        <v>53</v>
      </c>
      <c r="G114" s="47">
        <f>+'Ark1'!Q2095</f>
        <v>103</v>
      </c>
      <c r="H114" s="47"/>
      <c r="I114" s="65">
        <f>+'Ark1'!R2095</f>
        <v>3616</v>
      </c>
      <c r="J114" s="47"/>
      <c r="K114" s="65">
        <f>+'Ark1'!S2095</f>
        <v>3610</v>
      </c>
      <c r="L114" s="102">
        <f>+'Ark1'!T2095</f>
        <v>86.923076923076891</v>
      </c>
      <c r="M114" s="102">
        <f>+'Ark1'!U2095</f>
        <v>87.05681994724965</v>
      </c>
      <c r="N114" s="49">
        <f>+'Ark1'!W2095</f>
        <v>58.113296398891983</v>
      </c>
      <c r="O114" s="47"/>
      <c r="P114" s="65">
        <f>+'Ark1'!Y2095</f>
        <v>147.07972621681412</v>
      </c>
      <c r="Q114" s="65"/>
      <c r="R114" s="76">
        <f>+'Ark1'!AA2095</f>
        <v>32.689720323041207</v>
      </c>
      <c r="S114" s="49">
        <f>+'Ark1'!AB2095</f>
        <v>4.7244475786305324</v>
      </c>
      <c r="T114" s="65">
        <f>+'Ark1'!AC2095</f>
        <v>-49.566216334347217</v>
      </c>
      <c r="U114" s="65">
        <f t="shared" si="12"/>
        <v>35.106796116504853</v>
      </c>
      <c r="V114" s="49">
        <f>+'Ark1'!V2095</f>
        <v>15.696349557522124</v>
      </c>
      <c r="W114" s="102">
        <f>+'Ark1'!X2095</f>
        <v>159.64063953153956</v>
      </c>
      <c r="X114" s="39"/>
      <c r="Y114"/>
      <c r="Z114"/>
      <c r="AA114"/>
      <c r="AB114"/>
      <c r="AE114"/>
    </row>
    <row r="115" spans="1:31" ht="15.6">
      <c r="A115" s="39"/>
      <c r="B115" s="47">
        <f>+'Ark1'!C2096</f>
        <v>2011</v>
      </c>
      <c r="C115" s="47">
        <f>+'Ark1'!G2096</f>
        <v>4</v>
      </c>
      <c r="D115" s="48" t="s">
        <v>7</v>
      </c>
      <c r="E115" s="48">
        <v>2</v>
      </c>
      <c r="F115" s="48" t="s">
        <v>10</v>
      </c>
      <c r="G115" s="47">
        <f>+'Ark1'!Q2096</f>
        <v>19</v>
      </c>
      <c r="H115" s="47"/>
      <c r="I115" s="65">
        <f>+'Ark1'!R2096</f>
        <v>544</v>
      </c>
      <c r="J115" s="47"/>
      <c r="K115" s="65">
        <f>+'Ark1'!S2096</f>
        <v>534</v>
      </c>
      <c r="L115" s="102">
        <f>+'Ark1'!T2096</f>
        <v>13.07692307692308</v>
      </c>
      <c r="M115" s="102">
        <f>+'Ark1'!U2096</f>
        <v>12.94318005275035</v>
      </c>
      <c r="N115" s="49">
        <f>+'Ark1'!W2096</f>
        <v>57.606741573033709</v>
      </c>
      <c r="O115" s="47"/>
      <c r="P115" s="65">
        <f>+'Ark1'!Y2096</f>
        <v>145.35183823529414</v>
      </c>
      <c r="Q115" s="65"/>
      <c r="R115" s="76">
        <f>+'Ark1'!AA2096</f>
        <v>34.320632708486698</v>
      </c>
      <c r="S115" s="49">
        <f>+'Ark1'!AB2096</f>
        <v>4.8287946655432812</v>
      </c>
      <c r="T115" s="65">
        <f>+'Ark1'!AC2096</f>
        <v>-52.584589564895161</v>
      </c>
      <c r="U115" s="65">
        <f t="shared" si="12"/>
        <v>28.631578947368421</v>
      </c>
      <c r="V115" s="49">
        <f>+'Ark1'!V2096</f>
        <v>16.150735294117649</v>
      </c>
      <c r="W115" s="102">
        <f>+'Ark1'!X2096</f>
        <v>160.50960741826523</v>
      </c>
      <c r="X115" s="39"/>
      <c r="Y115"/>
      <c r="Z115"/>
      <c r="AA115"/>
      <c r="AB115"/>
      <c r="AE115"/>
    </row>
    <row r="116" spans="1:31" ht="15.6">
      <c r="A116" s="39"/>
      <c r="B116" s="47">
        <f>+'Ark1'!C2097</f>
        <v>2010</v>
      </c>
      <c r="C116" s="47">
        <f>+'Ark1'!G2097</f>
        <v>1</v>
      </c>
      <c r="D116" s="48" t="s">
        <v>4</v>
      </c>
      <c r="E116" s="48">
        <v>1</v>
      </c>
      <c r="F116" s="48" t="s">
        <v>53</v>
      </c>
      <c r="G116" s="47">
        <f>+'Ark1'!Q2097</f>
        <v>486</v>
      </c>
      <c r="H116" s="47"/>
      <c r="I116" s="65">
        <f>+'Ark1'!R2097</f>
        <v>17747</v>
      </c>
      <c r="J116" s="47"/>
      <c r="K116" s="65">
        <f>+'Ark1'!S2097</f>
        <v>17718</v>
      </c>
      <c r="L116" s="102">
        <f>+'Ark1'!T2097</f>
        <v>89.042195574732816</v>
      </c>
      <c r="M116" s="102">
        <f>+'Ark1'!U2097</f>
        <v>91.11545637311832</v>
      </c>
      <c r="N116" s="49">
        <f>+'Ark1'!W2097</f>
        <v>58.987752568009938</v>
      </c>
      <c r="O116" s="47"/>
      <c r="P116" s="65">
        <f>+'Ark1'!Y2097</f>
        <v>148.06889051670731</v>
      </c>
      <c r="Q116" s="65"/>
      <c r="R116" s="76">
        <f>+'Ark1'!AA2097</f>
        <v>32.551898371968853</v>
      </c>
      <c r="S116" s="49">
        <f>+'Ark1'!AB2097</f>
        <v>4.6027565168256572</v>
      </c>
      <c r="T116" s="65">
        <f>+'Ark1'!AC2097</f>
        <v>-43.262890882846072</v>
      </c>
      <c r="U116" s="65">
        <f t="shared" si="12"/>
        <v>36.516460905349795</v>
      </c>
      <c r="V116" s="49">
        <f>+'Ark1'!V2097</f>
        <v>14.795683777539873</v>
      </c>
      <c r="W116" s="102">
        <f>+'Ark1'!X2097</f>
        <v>160.64339624703251</v>
      </c>
      <c r="X116" s="39"/>
      <c r="Y116"/>
      <c r="Z116"/>
      <c r="AA116"/>
      <c r="AB116"/>
      <c r="AE116"/>
    </row>
    <row r="117" spans="1:31" ht="15.6">
      <c r="A117" s="39"/>
      <c r="B117" s="47">
        <f>+'Ark1'!C2098</f>
        <v>2010</v>
      </c>
      <c r="C117" s="47">
        <f>+'Ark1'!G2098</f>
        <v>1</v>
      </c>
      <c r="D117" s="48" t="s">
        <v>4</v>
      </c>
      <c r="E117" s="48">
        <v>2</v>
      </c>
      <c r="F117" s="48" t="s">
        <v>10</v>
      </c>
      <c r="G117" s="47">
        <f>+'Ark1'!Q2098</f>
        <v>183</v>
      </c>
      <c r="H117" s="47"/>
      <c r="I117" s="65">
        <f>+'Ark1'!R2098</f>
        <v>2184</v>
      </c>
      <c r="J117" s="47"/>
      <c r="K117" s="65">
        <f>+'Ark1'!S2098</f>
        <v>2177</v>
      </c>
      <c r="L117" s="102">
        <f>+'Ark1'!T2098</f>
        <v>10.957804425267172</v>
      </c>
      <c r="M117" s="102">
        <f>+'Ark1'!U2098</f>
        <v>8.8845436268816851</v>
      </c>
      <c r="N117" s="49">
        <f>+'Ark1'!W2098</f>
        <v>58.197060174552142</v>
      </c>
      <c r="O117" s="47"/>
      <c r="P117" s="65">
        <f>+'Ark1'!Y2098</f>
        <v>117.32193223443224</v>
      </c>
      <c r="Q117" s="65"/>
      <c r="R117" s="76">
        <f>+'Ark1'!AA2098</f>
        <v>12.33132624794972</v>
      </c>
      <c r="S117" s="49">
        <f>+'Ark1'!AB2098</f>
        <v>3.658383139548945</v>
      </c>
      <c r="T117" s="65">
        <f>+'Ark1'!AC2098</f>
        <v>-32.818572100997159</v>
      </c>
      <c r="U117" s="65">
        <f t="shared" si="12"/>
        <v>11.934426229508198</v>
      </c>
      <c r="V117" s="49">
        <f>+'Ark1'!V2098</f>
        <v>15.482142857142859</v>
      </c>
      <c r="W117" s="102">
        <f>+'Ark1'!X2098</f>
        <v>127.52188674453022</v>
      </c>
      <c r="X117" s="39"/>
      <c r="Y117"/>
      <c r="Z117"/>
      <c r="AA117"/>
      <c r="AB117"/>
      <c r="AE117"/>
    </row>
    <row r="118" spans="1:31" ht="15.6">
      <c r="A118" s="39"/>
      <c r="B118" s="47">
        <f>+'Ark1'!C2099</f>
        <v>2010</v>
      </c>
      <c r="C118" s="47">
        <f>+'Ark1'!G2099</f>
        <v>2</v>
      </c>
      <c r="D118" s="48" t="s">
        <v>5</v>
      </c>
      <c r="E118" s="48">
        <v>1</v>
      </c>
      <c r="F118" s="48" t="s">
        <v>53</v>
      </c>
      <c r="G118" s="47">
        <f>+'Ark1'!Q2099</f>
        <v>319</v>
      </c>
      <c r="H118" s="47"/>
      <c r="I118" s="65">
        <f>+'Ark1'!R2099</f>
        <v>10090</v>
      </c>
      <c r="J118" s="47"/>
      <c r="K118" s="65">
        <f>+'Ark1'!S2099</f>
        <v>10020</v>
      </c>
      <c r="L118" s="102">
        <f>+'Ark1'!T2099</f>
        <v>65.320126885479397</v>
      </c>
      <c r="M118" s="102">
        <f>+'Ark1'!U2099</f>
        <v>67.854363837227794</v>
      </c>
      <c r="N118" s="49">
        <f>+'Ark1'!W2099</f>
        <v>57.882934131736526</v>
      </c>
      <c r="O118" s="47"/>
      <c r="P118" s="65">
        <f>+'Ark1'!Y2099</f>
        <v>148.69336967294336</v>
      </c>
      <c r="Q118" s="65"/>
      <c r="R118" s="76">
        <f>+'Ark1'!AA2099</f>
        <v>31.344419094472897</v>
      </c>
      <c r="S118" s="49">
        <f>+'Ark1'!AB2099</f>
        <v>4.7487962729064046</v>
      </c>
      <c r="T118" s="65">
        <f>+'Ark1'!AC2099</f>
        <v>-45.599230870069761</v>
      </c>
      <c r="U118" s="65">
        <f t="shared" si="12"/>
        <v>31.630094043887148</v>
      </c>
      <c r="V118" s="49">
        <f>+'Ark1'!V2099</f>
        <v>13.987611496531221</v>
      </c>
      <c r="W118" s="102">
        <f>+'Ark1'!X2099</f>
        <v>161.94511584257364</v>
      </c>
      <c r="X118" s="39"/>
      <c r="Y118"/>
      <c r="Z118"/>
      <c r="AA118"/>
      <c r="AB118"/>
      <c r="AE118"/>
    </row>
    <row r="119" spans="1:31" ht="15.6">
      <c r="A119" s="39"/>
      <c r="B119" s="47">
        <f>+'Ark1'!C2100</f>
        <v>2010</v>
      </c>
      <c r="C119" s="47">
        <f>+'Ark1'!G2100</f>
        <v>2</v>
      </c>
      <c r="D119" s="48" t="s">
        <v>5</v>
      </c>
      <c r="E119" s="48">
        <v>2</v>
      </c>
      <c r="F119" s="48" t="s">
        <v>10</v>
      </c>
      <c r="G119" s="47">
        <f>+'Ark1'!Q2100</f>
        <v>280</v>
      </c>
      <c r="H119" s="47"/>
      <c r="I119" s="65">
        <f>+'Ark1'!R2100</f>
        <v>5357</v>
      </c>
      <c r="J119" s="47"/>
      <c r="K119" s="65">
        <f>+'Ark1'!S2100</f>
        <v>5343</v>
      </c>
      <c r="L119" s="102">
        <f>+'Ark1'!T2100</f>
        <v>34.679873114520618</v>
      </c>
      <c r="M119" s="102">
        <f>+'Ark1'!U2100</f>
        <v>32.145636162772227</v>
      </c>
      <c r="N119" s="49">
        <f>+'Ark1'!W2100</f>
        <v>57.199513381995118</v>
      </c>
      <c r="O119" s="47"/>
      <c r="P119" s="65">
        <f>+'Ark1'!Y2100</f>
        <v>132.67997013253679</v>
      </c>
      <c r="Q119" s="65"/>
      <c r="R119" s="76">
        <f>+'Ark1'!AA2100</f>
        <v>28.322786058213392</v>
      </c>
      <c r="S119" s="49">
        <f>+'Ark1'!AB2100</f>
        <v>4.0564360179420627</v>
      </c>
      <c r="T119" s="65">
        <f>+'Ark1'!AC2100</f>
        <v>-38.412403543383959</v>
      </c>
      <c r="U119" s="65">
        <f t="shared" si="12"/>
        <v>19.132142857142856</v>
      </c>
      <c r="V119" s="49">
        <f>+'Ark1'!V2100</f>
        <v>14.99402650737353</v>
      </c>
      <c r="W119" s="102">
        <f>+'Ark1'!X2100</f>
        <v>144.07908082315905</v>
      </c>
      <c r="X119" s="39"/>
      <c r="Y119"/>
      <c r="Z119"/>
      <c r="AA119"/>
      <c r="AB119"/>
      <c r="AE119"/>
    </row>
    <row r="120" spans="1:31" ht="15.6">
      <c r="A120" s="39"/>
      <c r="B120" s="47">
        <f>+'Ark1'!C2101</f>
        <v>2010</v>
      </c>
      <c r="C120" s="47">
        <f>+'Ark1'!G2101</f>
        <v>3</v>
      </c>
      <c r="D120" s="48" t="s">
        <v>57</v>
      </c>
      <c r="E120" s="48">
        <v>1</v>
      </c>
      <c r="F120" s="48" t="s">
        <v>53</v>
      </c>
      <c r="G120" s="47">
        <f>+'Ark1'!Q2101</f>
        <v>223</v>
      </c>
      <c r="H120" s="47"/>
      <c r="I120" s="65">
        <f>+'Ark1'!R2101</f>
        <v>1554</v>
      </c>
      <c r="J120" s="47"/>
      <c r="K120" s="65">
        <f>+'Ark1'!S2101</f>
        <v>1554</v>
      </c>
      <c r="L120" s="102">
        <f>+'Ark1'!T2101</f>
        <v>49.130572241542815</v>
      </c>
      <c r="M120" s="102">
        <f>+'Ark1'!U2101</f>
        <v>47.019496916455502</v>
      </c>
      <c r="N120" s="49">
        <f>+'Ark1'!W2101</f>
        <v>59.218146718146713</v>
      </c>
      <c r="O120" s="47"/>
      <c r="P120" s="65">
        <f>+'Ark1'!Y2101</f>
        <v>133.5913770913775</v>
      </c>
      <c r="Q120" s="65"/>
      <c r="R120" s="76">
        <f>+'Ark1'!AA2101</f>
        <v>32.658154189121461</v>
      </c>
      <c r="S120" s="49">
        <f>+'Ark1'!AB2101</f>
        <v>4.6749591882916866</v>
      </c>
      <c r="T120" s="65">
        <f>+'Ark1'!AC2101</f>
        <v>-47.819622159772472</v>
      </c>
      <c r="U120" s="65">
        <f t="shared" si="12"/>
        <v>6.9686098654708521</v>
      </c>
      <c r="V120" s="49">
        <f>+'Ark1'!V2101</f>
        <v>14.723294723294725</v>
      </c>
      <c r="W120" s="102">
        <f>+'Ark1'!X2101</f>
        <v>144.73605318675749</v>
      </c>
      <c r="X120" s="39"/>
      <c r="Y120"/>
      <c r="Z120"/>
      <c r="AA120"/>
      <c r="AB120"/>
      <c r="AE120"/>
    </row>
    <row r="121" spans="1:31" ht="15.6">
      <c r="A121" s="39"/>
      <c r="B121" s="47">
        <f>+'Ark1'!C2102</f>
        <v>2010</v>
      </c>
      <c r="C121" s="47">
        <f>+'Ark1'!G2102</f>
        <v>3</v>
      </c>
      <c r="D121" s="48" t="s">
        <v>57</v>
      </c>
      <c r="E121" s="48">
        <v>2</v>
      </c>
      <c r="F121" s="48" t="s">
        <v>10</v>
      </c>
      <c r="G121" s="47">
        <f>+'Ark1'!Q2102</f>
        <v>74</v>
      </c>
      <c r="H121" s="47"/>
      <c r="I121" s="65">
        <f>+'Ark1'!R2102</f>
        <v>1609</v>
      </c>
      <c r="J121" s="47"/>
      <c r="K121" s="65">
        <f>+'Ark1'!S2102</f>
        <v>1606</v>
      </c>
      <c r="L121" s="102">
        <f>+'Ark1'!T2102</f>
        <v>50.869427758457185</v>
      </c>
      <c r="M121" s="102">
        <f>+'Ark1'!U2102</f>
        <v>52.980503083544498</v>
      </c>
      <c r="N121" s="49">
        <f>+'Ark1'!W2102</f>
        <v>57.058530510585292</v>
      </c>
      <c r="O121" s="47"/>
      <c r="P121" s="65">
        <f>+'Ark1'!Y2102</f>
        <v>145.38228713486629</v>
      </c>
      <c r="Q121" s="65"/>
      <c r="R121" s="76">
        <f>+'Ark1'!AA2102</f>
        <v>33.536480305009384</v>
      </c>
      <c r="S121" s="49">
        <f>+'Ark1'!AB2102</f>
        <v>5.2416391428743836</v>
      </c>
      <c r="T121" s="65">
        <f>+'Ark1'!AC2102</f>
        <v>-55.317582843132179</v>
      </c>
      <c r="U121" s="65">
        <f t="shared" si="12"/>
        <v>21.743243243243242</v>
      </c>
      <c r="V121" s="49">
        <f>+'Ark1'!V2102</f>
        <v>15.656308266003723</v>
      </c>
      <c r="W121" s="102">
        <f>+'Ark1'!X2102</f>
        <v>157.73617658525583</v>
      </c>
      <c r="X121" s="39"/>
      <c r="Y121"/>
      <c r="Z121"/>
      <c r="AA121"/>
      <c r="AB121"/>
      <c r="AE121"/>
    </row>
    <row r="122" spans="1:31" ht="15.6">
      <c r="A122" s="39"/>
      <c r="B122" s="47">
        <f>+'Ark1'!C2103</f>
        <v>2010</v>
      </c>
      <c r="C122" s="47">
        <f>+'Ark1'!G2103</f>
        <v>4</v>
      </c>
      <c r="D122" s="48" t="s">
        <v>7</v>
      </c>
      <c r="E122" s="48">
        <v>1</v>
      </c>
      <c r="F122" s="48" t="s">
        <v>53</v>
      </c>
      <c r="G122" s="47">
        <f>+'Ark1'!Q2103</f>
        <v>105</v>
      </c>
      <c r="H122" s="47"/>
      <c r="I122" s="65">
        <f>+'Ark1'!R2103</f>
        <v>3422</v>
      </c>
      <c r="J122" s="47"/>
      <c r="K122" s="65">
        <f>+'Ark1'!S2103</f>
        <v>3421</v>
      </c>
      <c r="L122" s="102">
        <f>+'Ark1'!T2103</f>
        <v>87.878787878787875</v>
      </c>
      <c r="M122" s="102">
        <f>+'Ark1'!U2103</f>
        <v>88.436554931047738</v>
      </c>
      <c r="N122" s="49">
        <f>+'Ark1'!W2103</f>
        <v>58.344051446945322</v>
      </c>
      <c r="O122" s="47"/>
      <c r="P122" s="65">
        <f>+'Ark1'!Y2103</f>
        <v>146.22319403857412</v>
      </c>
      <c r="Q122" s="65"/>
      <c r="R122" s="76">
        <f>+'Ark1'!AA2103</f>
        <v>35.825376888574887</v>
      </c>
      <c r="S122" s="49">
        <f>+'Ark1'!AB2103</f>
        <v>4.5868809864810087</v>
      </c>
      <c r="T122" s="65">
        <f>+'Ark1'!AC2103</f>
        <v>-43.438717699570006</v>
      </c>
      <c r="U122" s="65">
        <f t="shared" si="12"/>
        <v>32.590476190476188</v>
      </c>
      <c r="V122" s="49">
        <f>+'Ark1'!V2103</f>
        <v>14.405902980713035</v>
      </c>
      <c r="W122" s="102">
        <f>+'Ark1'!X2103</f>
        <v>158.47814441384637</v>
      </c>
      <c r="X122" s="39"/>
      <c r="Y122"/>
      <c r="Z122"/>
      <c r="AA122"/>
      <c r="AB122"/>
      <c r="AE122"/>
    </row>
    <row r="123" spans="1:31" ht="15.6">
      <c r="A123" s="39"/>
      <c r="B123" s="47">
        <f>+'Ark1'!C2104</f>
        <v>2010</v>
      </c>
      <c r="C123" s="47">
        <f>+'Ark1'!G2104</f>
        <v>4</v>
      </c>
      <c r="D123" s="48" t="s">
        <v>7</v>
      </c>
      <c r="E123" s="48">
        <v>2</v>
      </c>
      <c r="F123" s="48" t="s">
        <v>10</v>
      </c>
      <c r="G123" s="47">
        <f>+'Ark1'!Q2104</f>
        <v>20</v>
      </c>
      <c r="H123" s="47"/>
      <c r="I123" s="65">
        <f>+'Ark1'!R2104</f>
        <v>472</v>
      </c>
      <c r="J123" s="47"/>
      <c r="K123" s="65">
        <f>+'Ark1'!S2104</f>
        <v>465</v>
      </c>
      <c r="L123" s="102">
        <f>+'Ark1'!T2104</f>
        <v>12.121212121212123</v>
      </c>
      <c r="M123" s="102">
        <f>+'Ark1'!U2104</f>
        <v>11.563445068952284</v>
      </c>
      <c r="N123" s="49">
        <f>+'Ark1'!W2104</f>
        <v>56.965591397849479</v>
      </c>
      <c r="O123" s="47"/>
      <c r="P123" s="65">
        <f>+'Ark1'!Y2104</f>
        <v>138.61483050847443</v>
      </c>
      <c r="Q123" s="65"/>
      <c r="R123" s="76">
        <f>+'Ark1'!AA2104</f>
        <v>31.295998196418207</v>
      </c>
      <c r="S123" s="49">
        <f>+'Ark1'!AB2104</f>
        <v>4.1755688460235554</v>
      </c>
      <c r="T123" s="65">
        <f>+'Ark1'!AC2104</f>
        <v>-49.309481336885618</v>
      </c>
      <c r="U123" s="65">
        <f t="shared" si="12"/>
        <v>23.6</v>
      </c>
      <c r="V123" s="49">
        <f>+'Ark1'!V2104</f>
        <v>15.216101694915258</v>
      </c>
      <c r="W123" s="102">
        <f>+'Ark1'!X2104</f>
        <v>152.38605688892153</v>
      </c>
      <c r="X123" s="39"/>
      <c r="Y123"/>
      <c r="Z123"/>
      <c r="AA123"/>
      <c r="AB123"/>
      <c r="AE123"/>
    </row>
    <row r="124" spans="1:31" ht="15.6">
      <c r="A124" s="39"/>
      <c r="B124" s="47">
        <f>+'Ark1'!C2105</f>
        <v>2009</v>
      </c>
      <c r="C124" s="47">
        <f>+'Ark1'!G2105</f>
        <v>1</v>
      </c>
      <c r="D124" s="48" t="s">
        <v>4</v>
      </c>
      <c r="E124" s="48">
        <v>1</v>
      </c>
      <c r="F124" s="48" t="s">
        <v>53</v>
      </c>
      <c r="G124" s="47">
        <f>+'Ark1'!Q2105</f>
        <v>511</v>
      </c>
      <c r="H124" s="47"/>
      <c r="I124" s="65">
        <f>+'Ark1'!R2105</f>
        <v>19920</v>
      </c>
      <c r="J124" s="47"/>
      <c r="K124" s="65">
        <f>+'Ark1'!S2105</f>
        <v>19879</v>
      </c>
      <c r="L124" s="102">
        <f>+'Ark1'!T2105</f>
        <v>89.733771791522145</v>
      </c>
      <c r="M124" s="102">
        <f>+'Ark1'!U2105</f>
        <v>91.466556643843674</v>
      </c>
      <c r="N124" s="49">
        <f>+'Ark1'!W2105</f>
        <v>57.538658886261885</v>
      </c>
      <c r="O124" s="47"/>
      <c r="P124" s="65">
        <f>+'Ark1'!Y2105</f>
        <v>146.3472941767065</v>
      </c>
      <c r="Q124" s="65"/>
      <c r="R124" s="76">
        <f>+'Ark1'!AA2105</f>
        <v>32.495158003204175</v>
      </c>
      <c r="S124" s="49">
        <f>+'Ark1'!AB2105</f>
        <v>4.8247002303550399</v>
      </c>
      <c r="T124" s="65">
        <f>+'Ark1'!AC2105</f>
        <v>-38.905716270639743</v>
      </c>
      <c r="U124" s="65">
        <f t="shared" si="12"/>
        <v>38.982387475538161</v>
      </c>
      <c r="V124" s="49">
        <f>+'Ark1'!V2105</f>
        <v>15.268273092369476</v>
      </c>
      <c r="W124" s="102">
        <f>+'Ark1'!X2105</f>
        <v>158.84423392377855</v>
      </c>
      <c r="X124" s="39"/>
      <c r="Y124"/>
      <c r="Z124"/>
      <c r="AA124"/>
      <c r="AB124"/>
      <c r="AE124"/>
    </row>
    <row r="125" spans="1:31" ht="15.6">
      <c r="A125" s="39"/>
      <c r="B125" s="47">
        <f>+'Ark1'!C2106</f>
        <v>2009</v>
      </c>
      <c r="C125" s="47">
        <f>+'Ark1'!G2106</f>
        <v>1</v>
      </c>
      <c r="D125" s="48" t="s">
        <v>4</v>
      </c>
      <c r="E125" s="48">
        <v>2</v>
      </c>
      <c r="F125" s="48" t="s">
        <v>10</v>
      </c>
      <c r="G125" s="47">
        <f>+'Ark1'!Q2106</f>
        <v>200</v>
      </c>
      <c r="H125" s="47"/>
      <c r="I125" s="65">
        <f>+'Ark1'!R2106</f>
        <v>2279</v>
      </c>
      <c r="J125" s="47"/>
      <c r="K125" s="65">
        <f>+'Ark1'!S2106</f>
        <v>2271</v>
      </c>
      <c r="L125" s="102">
        <f>+'Ark1'!T2106</f>
        <v>10.266228208477859</v>
      </c>
      <c r="M125" s="102">
        <f>+'Ark1'!U2106</f>
        <v>8.5334433561562939</v>
      </c>
      <c r="N125" s="49">
        <f>+'Ark1'!W2106</f>
        <v>57.217965653896961</v>
      </c>
      <c r="O125" s="47"/>
      <c r="P125" s="65">
        <f>+'Ark1'!Y2106</f>
        <v>119.34155331285656</v>
      </c>
      <c r="Q125" s="65"/>
      <c r="R125" s="76">
        <f>+'Ark1'!AA2106</f>
        <v>14.771615123291991</v>
      </c>
      <c r="S125" s="49">
        <f>+'Ark1'!AB2106</f>
        <v>3.6177498596858975</v>
      </c>
      <c r="T125" s="65">
        <f>+'Ark1'!AC2106</f>
        <v>-29.742250966567628</v>
      </c>
      <c r="U125" s="65">
        <f t="shared" si="12"/>
        <v>11.395</v>
      </c>
      <c r="V125" s="49">
        <f>+'Ark1'!V2106</f>
        <v>15.016235190873196</v>
      </c>
      <c r="W125" s="102">
        <f>+'Ark1'!X2106</f>
        <v>129.79239055353497</v>
      </c>
      <c r="X125" s="39"/>
      <c r="Y125"/>
      <c r="Z125"/>
      <c r="AA125"/>
      <c r="AB125"/>
      <c r="AE125"/>
    </row>
    <row r="126" spans="1:31" ht="15.6">
      <c r="A126" s="39"/>
      <c r="B126" s="47">
        <f>+'Ark1'!C2107</f>
        <v>2009</v>
      </c>
      <c r="C126" s="47">
        <f>+'Ark1'!G2107</f>
        <v>2</v>
      </c>
      <c r="D126" s="48" t="s">
        <v>5</v>
      </c>
      <c r="E126" s="48">
        <v>1</v>
      </c>
      <c r="F126" s="48" t="s">
        <v>53</v>
      </c>
      <c r="G126" s="47">
        <f>+'Ark1'!Q2107</f>
        <v>316</v>
      </c>
      <c r="H126" s="47"/>
      <c r="I126" s="65">
        <f>+'Ark1'!R2107</f>
        <v>10016</v>
      </c>
      <c r="J126" s="47"/>
      <c r="K126" s="65">
        <f>+'Ark1'!S2107</f>
        <v>9968</v>
      </c>
      <c r="L126" s="102">
        <f>+'Ark1'!T2107</f>
        <v>67.547882384677649</v>
      </c>
      <c r="M126" s="102">
        <f>+'Ark1'!U2107</f>
        <v>70.012929556063725</v>
      </c>
      <c r="N126" s="49">
        <f>+'Ark1'!W2107</f>
        <v>56.834069020866785</v>
      </c>
      <c r="O126" s="47"/>
      <c r="P126" s="65">
        <f>+'Ark1'!Y2107</f>
        <v>151.36024361022348</v>
      </c>
      <c r="Q126" s="65"/>
      <c r="R126" s="76">
        <f>+'Ark1'!AA2107</f>
        <v>33.298203688220681</v>
      </c>
      <c r="S126" s="49">
        <f>+'Ark1'!AB2107</f>
        <v>5.3099511179342462</v>
      </c>
      <c r="T126" s="65">
        <f>+'Ark1'!AC2107</f>
        <v>-52.587771105451317</v>
      </c>
      <c r="U126" s="65">
        <f t="shared" si="12"/>
        <v>31.696202531645568</v>
      </c>
      <c r="V126" s="49">
        <f>+'Ark1'!V2107</f>
        <v>15.95067891373802</v>
      </c>
      <c r="W126" s="102">
        <f>+'Ark1'!X2107</f>
        <v>164.65858310343697</v>
      </c>
      <c r="X126" s="39"/>
      <c r="Y126"/>
      <c r="Z126"/>
      <c r="AA126"/>
      <c r="AB126"/>
      <c r="AE126"/>
    </row>
    <row r="127" spans="1:31" ht="15.6">
      <c r="A127" s="39"/>
      <c r="B127" s="47">
        <f>+'Ark1'!C2108</f>
        <v>2009</v>
      </c>
      <c r="C127" s="47">
        <f>+'Ark1'!G2108</f>
        <v>2</v>
      </c>
      <c r="D127" s="48" t="s">
        <v>5</v>
      </c>
      <c r="E127" s="48">
        <v>2</v>
      </c>
      <c r="F127" s="48" t="s">
        <v>10</v>
      </c>
      <c r="G127" s="47">
        <f>+'Ark1'!Q2108</f>
        <v>268</v>
      </c>
      <c r="H127" s="47"/>
      <c r="I127" s="65">
        <f>+'Ark1'!R2108</f>
        <v>4812</v>
      </c>
      <c r="J127" s="47"/>
      <c r="K127" s="65">
        <f>+'Ark1'!S2108</f>
        <v>4801</v>
      </c>
      <c r="L127" s="102">
        <f>+'Ark1'!T2108</f>
        <v>32.452117615322358</v>
      </c>
      <c r="M127" s="102">
        <f>+'Ark1'!U2108</f>
        <v>29.987070443936279</v>
      </c>
      <c r="N127" s="49">
        <f>+'Ark1'!W2108</f>
        <v>57.176004998958554</v>
      </c>
      <c r="O127" s="47"/>
      <c r="P127" s="65">
        <f>+'Ark1'!Y2108</f>
        <v>134.93863258520341</v>
      </c>
      <c r="Q127" s="65"/>
      <c r="R127" s="76">
        <f>+'Ark1'!AA2108</f>
        <v>27.618107433722344</v>
      </c>
      <c r="S127" s="49">
        <f>+'Ark1'!AB2108</f>
        <v>4.1434463219155626</v>
      </c>
      <c r="T127" s="65">
        <f>+'Ark1'!AC2108</f>
        <v>-41.416979146215851</v>
      </c>
      <c r="U127" s="65">
        <f t="shared" si="12"/>
        <v>17.955223880597014</v>
      </c>
      <c r="V127" s="49">
        <f>+'Ark1'!V2108</f>
        <v>14.942019950124688</v>
      </c>
      <c r="W127" s="102">
        <f>+'Ark1'!X2108</f>
        <v>146.52923937898123</v>
      </c>
      <c r="X127" s="39"/>
      <c r="Y127"/>
      <c r="Z127"/>
      <c r="AA127"/>
      <c r="AB127"/>
      <c r="AE127"/>
    </row>
    <row r="128" spans="1:31" ht="15.6">
      <c r="A128" s="39"/>
      <c r="B128" s="47">
        <f>+'Ark1'!C2109</f>
        <v>2009</v>
      </c>
      <c r="C128" s="47">
        <f>+'Ark1'!G2109</f>
        <v>3</v>
      </c>
      <c r="D128" s="48" t="s">
        <v>57</v>
      </c>
      <c r="E128" s="48">
        <v>1</v>
      </c>
      <c r="F128" s="48" t="s">
        <v>53</v>
      </c>
      <c r="G128" s="47">
        <f>+'Ark1'!Q2109</f>
        <v>185</v>
      </c>
      <c r="H128" s="47"/>
      <c r="I128" s="65">
        <f>+'Ark1'!R2109</f>
        <v>1297</v>
      </c>
      <c r="J128" s="47"/>
      <c r="K128" s="65">
        <f>+'Ark1'!S2109</f>
        <v>1292</v>
      </c>
      <c r="L128" s="102">
        <f>+'Ark1'!T2109</f>
        <v>32.777356583270155</v>
      </c>
      <c r="M128" s="102">
        <f>+'Ark1'!U2109</f>
        <v>31.545934456286101</v>
      </c>
      <c r="N128" s="49">
        <f>+'Ark1'!W2109</f>
        <v>58.386222910216723</v>
      </c>
      <c r="O128" s="47"/>
      <c r="P128" s="65">
        <f>+'Ark1'!Y2109</f>
        <v>135.70917501927539</v>
      </c>
      <c r="Q128" s="65"/>
      <c r="R128" s="76">
        <f>+'Ark1'!AA2109</f>
        <v>33.248331671867035</v>
      </c>
      <c r="S128" s="49">
        <f>+'Ark1'!AB2109</f>
        <v>4.7548471901528444</v>
      </c>
      <c r="T128" s="65">
        <f>+'Ark1'!AC2109</f>
        <v>-49.740387248226916</v>
      </c>
      <c r="U128" s="65">
        <f t="shared" si="12"/>
        <v>7.0108108108108107</v>
      </c>
      <c r="V128" s="49">
        <f>+'Ark1'!V2109</f>
        <v>16.471087124132612</v>
      </c>
      <c r="W128" s="102">
        <f>+'Ark1'!X2109</f>
        <v>147.50382372522341</v>
      </c>
      <c r="X128" s="39"/>
      <c r="Y128"/>
      <c r="Z128"/>
      <c r="AA128"/>
      <c r="AB128"/>
      <c r="AE128"/>
    </row>
    <row r="129" spans="1:31" ht="15.6">
      <c r="A129" s="39"/>
      <c r="B129" s="47">
        <f>+'Ark1'!C2110</f>
        <v>2009</v>
      </c>
      <c r="C129" s="47">
        <f>+'Ark1'!G2110</f>
        <v>3</v>
      </c>
      <c r="D129" s="48" t="s">
        <v>57</v>
      </c>
      <c r="E129" s="48">
        <v>2</v>
      </c>
      <c r="F129" s="48" t="s">
        <v>10</v>
      </c>
      <c r="G129" s="47">
        <f>+'Ark1'!Q2110</f>
        <v>79</v>
      </c>
      <c r="H129" s="47"/>
      <c r="I129" s="65">
        <f>+'Ark1'!R2110</f>
        <v>2660</v>
      </c>
      <c r="J129" s="47"/>
      <c r="K129" s="65">
        <f>+'Ark1'!S2110</f>
        <v>2637</v>
      </c>
      <c r="L129" s="102">
        <f>+'Ark1'!T2110</f>
        <v>67.222643416729838</v>
      </c>
      <c r="M129" s="102">
        <f>+'Ark1'!U2110</f>
        <v>68.454065543713881</v>
      </c>
      <c r="N129" s="49">
        <f>+'Ark1'!W2110</f>
        <v>57.161926431551002</v>
      </c>
      <c r="O129" s="47"/>
      <c r="P129" s="65">
        <f>+'Ark1'!Y2110</f>
        <v>143.58973684210545</v>
      </c>
      <c r="Q129" s="65"/>
      <c r="R129" s="76">
        <f>+'Ark1'!AA2110</f>
        <v>32.528764606411258</v>
      </c>
      <c r="S129" s="49">
        <f>+'Ark1'!AB2110</f>
        <v>4.8347692117571439</v>
      </c>
      <c r="T129" s="65">
        <f>+'Ark1'!AC2110</f>
        <v>-54.647952777236753</v>
      </c>
      <c r="U129" s="65">
        <f t="shared" si="12"/>
        <v>33.670886075949369</v>
      </c>
      <c r="V129" s="49">
        <f>+'Ark1'!V2110</f>
        <v>16.835714285714289</v>
      </c>
      <c r="W129" s="102">
        <f>+'Ark1'!X2110</f>
        <v>156.5102355020814</v>
      </c>
      <c r="X129" s="39"/>
      <c r="Y129"/>
      <c r="Z129"/>
      <c r="AA129"/>
      <c r="AB129"/>
      <c r="AE129"/>
    </row>
    <row r="130" spans="1:31" ht="15.6">
      <c r="A130" s="39"/>
      <c r="B130" s="47">
        <f>+'Ark1'!C2111</f>
        <v>2009</v>
      </c>
      <c r="C130" s="47">
        <f>+'Ark1'!G2111</f>
        <v>4</v>
      </c>
      <c r="D130" s="48" t="s">
        <v>7</v>
      </c>
      <c r="E130" s="48">
        <v>1</v>
      </c>
      <c r="F130" s="48" t="s">
        <v>53</v>
      </c>
      <c r="G130" s="47">
        <f>+'Ark1'!Q2111</f>
        <v>119</v>
      </c>
      <c r="H130" s="47"/>
      <c r="I130" s="65">
        <f>+'Ark1'!R2111</f>
        <v>3028</v>
      </c>
      <c r="J130" s="47"/>
      <c r="K130" s="65">
        <f>+'Ark1'!S2111</f>
        <v>3028</v>
      </c>
      <c r="L130" s="102">
        <f>+'Ark1'!T2111</f>
        <v>98.247890979883195</v>
      </c>
      <c r="M130" s="102">
        <f>+'Ark1'!U2111</f>
        <v>98.599461288598022</v>
      </c>
      <c r="N130" s="49">
        <f>+'Ark1'!W2111</f>
        <v>56.565059445178321</v>
      </c>
      <c r="O130" s="47"/>
      <c r="P130" s="65">
        <f>+'Ark1'!Y2111</f>
        <v>152.63645970937893</v>
      </c>
      <c r="Q130" s="65"/>
      <c r="R130" s="76">
        <f>+'Ark1'!AA2111</f>
        <v>34.329529418686</v>
      </c>
      <c r="S130" s="49">
        <f>+'Ark1'!AB2111</f>
        <v>5.0530273728279376</v>
      </c>
      <c r="T130" s="65">
        <f>+'Ark1'!AC2111</f>
        <v>-54.428301455016118</v>
      </c>
      <c r="U130" s="65">
        <f t="shared" si="12"/>
        <v>25.445378151260503</v>
      </c>
      <c r="V130" s="49">
        <f>+'Ark1'!V2111</f>
        <v>15.34445178335535</v>
      </c>
      <c r="W130" s="102">
        <f>+'Ark1'!X2111</f>
        <v>165.36994551395361</v>
      </c>
      <c r="X130" s="39"/>
      <c r="Y130"/>
      <c r="Z130"/>
      <c r="AA130"/>
      <c r="AB130"/>
      <c r="AE130"/>
    </row>
    <row r="131" spans="1:31" ht="15.6">
      <c r="A131" s="39"/>
      <c r="B131" s="47">
        <f>+'Ark1'!C2112</f>
        <v>2009</v>
      </c>
      <c r="C131" s="47">
        <f>+'Ark1'!G2112</f>
        <v>4</v>
      </c>
      <c r="D131" s="48" t="s">
        <v>7</v>
      </c>
      <c r="E131" s="48">
        <v>2</v>
      </c>
      <c r="F131" s="48" t="s">
        <v>10</v>
      </c>
      <c r="G131" s="47">
        <f>+'Ark1'!Q2112</f>
        <v>13</v>
      </c>
      <c r="H131" s="47"/>
      <c r="I131" s="65">
        <f>+'Ark1'!R2112</f>
        <v>54</v>
      </c>
      <c r="J131" s="47"/>
      <c r="K131" s="65">
        <f>+'Ark1'!S2112</f>
        <v>54</v>
      </c>
      <c r="L131" s="102">
        <f>+'Ark1'!T2112</f>
        <v>1.7521090201168077</v>
      </c>
      <c r="M131" s="102">
        <f>+'Ark1'!U2112</f>
        <v>1.4005387114019872</v>
      </c>
      <c r="N131" s="49">
        <f>+'Ark1'!W2112</f>
        <v>58.870370370370381</v>
      </c>
      <c r="O131" s="47"/>
      <c r="P131" s="65">
        <f>+'Ark1'!Y2112</f>
        <v>121.57407407407403</v>
      </c>
      <c r="Q131" s="65"/>
      <c r="R131" s="76">
        <f>+'Ark1'!AA2112</f>
        <v>15.416539761461935</v>
      </c>
      <c r="S131" s="49">
        <f>+'Ark1'!AB2112</f>
        <v>3.9816537430434304</v>
      </c>
      <c r="T131" s="65">
        <f>+'Ark1'!AC2112</f>
        <v>-56.819072343920062</v>
      </c>
      <c r="U131" s="65">
        <f t="shared" si="12"/>
        <v>4.1538461538461542</v>
      </c>
      <c r="V131" s="49">
        <f>+'Ark1'!V2112</f>
        <v>15.111111111111111</v>
      </c>
      <c r="W131" s="102">
        <f>+'Ark1'!X2112</f>
        <v>131.71622326551903</v>
      </c>
      <c r="X131" s="39"/>
      <c r="Y131"/>
      <c r="Z131"/>
      <c r="AA131"/>
      <c r="AB131"/>
      <c r="AE131"/>
    </row>
    <row r="132" spans="1:31" ht="15.6">
      <c r="A132" s="39"/>
      <c r="B132" s="47">
        <f>+'Ark1'!C2113</f>
        <v>2008</v>
      </c>
      <c r="C132" s="47">
        <f>+'Ark1'!G2113</f>
        <v>1</v>
      </c>
      <c r="D132" s="48" t="s">
        <v>4</v>
      </c>
      <c r="E132" s="48">
        <v>1</v>
      </c>
      <c r="F132" s="48" t="s">
        <v>53</v>
      </c>
      <c r="G132" s="47">
        <f>+'Ark1'!Q2113</f>
        <v>570</v>
      </c>
      <c r="H132" s="47"/>
      <c r="I132" s="65">
        <f>+'Ark1'!R2113</f>
        <v>19738</v>
      </c>
      <c r="J132" s="47"/>
      <c r="K132" s="65">
        <f>+'Ark1'!S2113</f>
        <v>19679</v>
      </c>
      <c r="L132" s="102">
        <f>+'Ark1'!T2113</f>
        <v>86.192139737991269</v>
      </c>
      <c r="M132" s="102">
        <f>+'Ark1'!U2113</f>
        <v>88.048612760834686</v>
      </c>
      <c r="N132" s="49">
        <f>+'Ark1'!W2113</f>
        <v>56.576858580212402</v>
      </c>
      <c r="O132" s="47"/>
      <c r="P132" s="65">
        <f>+'Ark1'!Y2113</f>
        <v>148.45762488600636</v>
      </c>
      <c r="Q132" s="65"/>
      <c r="R132" s="76">
        <f>+'Ark1'!AA2113</f>
        <v>32.795218248768201</v>
      </c>
      <c r="S132" s="49">
        <f>+'Ark1'!AB2113</f>
        <v>4.8421786952638248</v>
      </c>
      <c r="T132" s="65">
        <f>+'Ark1'!AC2113</f>
        <v>-42.855103118178818</v>
      </c>
      <c r="U132" s="65">
        <f t="shared" si="12"/>
        <v>34.628070175438594</v>
      </c>
      <c r="V132" s="49">
        <f>+'Ark1'!V2113</f>
        <v>14.791924207113183</v>
      </c>
      <c r="W132" s="102">
        <f>+'Ark1'!X2113</f>
        <v>161.23216300382262</v>
      </c>
      <c r="X132" s="39"/>
      <c r="Y132"/>
      <c r="Z132"/>
      <c r="AA132"/>
      <c r="AB132"/>
      <c r="AE132"/>
    </row>
    <row r="133" spans="1:31" ht="15.6">
      <c r="A133" s="39"/>
      <c r="B133" s="47">
        <f>+'Ark1'!C2114</f>
        <v>2008</v>
      </c>
      <c r="C133" s="47">
        <f>+'Ark1'!G2114</f>
        <v>1</v>
      </c>
      <c r="D133" s="48" t="s">
        <v>4</v>
      </c>
      <c r="E133" s="48">
        <v>2</v>
      </c>
      <c r="F133" s="48" t="s">
        <v>10</v>
      </c>
      <c r="G133" s="47">
        <f>+'Ark1'!Q2114</f>
        <v>208</v>
      </c>
      <c r="H133" s="47"/>
      <c r="I133" s="65">
        <f>+'Ark1'!R2114</f>
        <v>3162</v>
      </c>
      <c r="J133" s="47"/>
      <c r="K133" s="65">
        <f>+'Ark1'!S2114</f>
        <v>3141</v>
      </c>
      <c r="L133" s="102">
        <f>+'Ark1'!T2114</f>
        <v>13.807860262008736</v>
      </c>
      <c r="M133" s="102">
        <f>+'Ark1'!U2114</f>
        <v>11.951387239165328</v>
      </c>
      <c r="N133" s="49">
        <f>+'Ark1'!W2114</f>
        <v>56.940783190066846</v>
      </c>
      <c r="O133" s="47"/>
      <c r="P133" s="65">
        <f>+'Ark1'!Y2114</f>
        <v>125.78810879190388</v>
      </c>
      <c r="Q133" s="65"/>
      <c r="R133" s="76">
        <f>+'Ark1'!AA2114</f>
        <v>23.539778227036841</v>
      </c>
      <c r="S133" s="49">
        <f>+'Ark1'!AB2114</f>
        <v>3.6915016229447208</v>
      </c>
      <c r="T133" s="65">
        <f>+'Ark1'!AC2114</f>
        <v>-27.787831884587209</v>
      </c>
      <c r="U133" s="65">
        <f t="shared" si="12"/>
        <v>15.201923076923077</v>
      </c>
      <c r="V133" s="49">
        <f>+'Ark1'!V2114</f>
        <v>15.663504111321947</v>
      </c>
      <c r="W133" s="102">
        <f>+'Ark1'!X2114</f>
        <v>137.11250131059305</v>
      </c>
      <c r="X133" s="39"/>
      <c r="Y133"/>
      <c r="Z133"/>
      <c r="AA133"/>
      <c r="AB133"/>
      <c r="AE133"/>
    </row>
    <row r="134" spans="1:31" ht="15.6">
      <c r="A134" s="39"/>
      <c r="B134" s="47">
        <f>+'Ark1'!C2115</f>
        <v>2008</v>
      </c>
      <c r="C134" s="47">
        <f>+'Ark1'!G2115</f>
        <v>2</v>
      </c>
      <c r="D134" s="48" t="s">
        <v>5</v>
      </c>
      <c r="E134" s="48">
        <v>1</v>
      </c>
      <c r="F134" s="48" t="s">
        <v>53</v>
      </c>
      <c r="G134" s="47">
        <f>+'Ark1'!Q2115</f>
        <v>357</v>
      </c>
      <c r="H134" s="47"/>
      <c r="I134" s="65">
        <f>+'Ark1'!R2115</f>
        <v>10005</v>
      </c>
      <c r="J134" s="47"/>
      <c r="K134" s="65">
        <f>+'Ark1'!S2115</f>
        <v>9975</v>
      </c>
      <c r="L134" s="102">
        <f>+'Ark1'!T2115</f>
        <v>81.527053455019555</v>
      </c>
      <c r="M134" s="102">
        <f>+'Ark1'!U2115</f>
        <v>84.746790056949138</v>
      </c>
      <c r="N134" s="49">
        <f>+'Ark1'!W2115</f>
        <v>56.991177944862152</v>
      </c>
      <c r="O134" s="47"/>
      <c r="P134" s="65">
        <f>+'Ark1'!Y2115</f>
        <v>152.89554222888538</v>
      </c>
      <c r="Q134" s="65"/>
      <c r="R134" s="76">
        <f>+'Ark1'!AA2115</f>
        <v>33.725266922103543</v>
      </c>
      <c r="S134" s="49">
        <f>+'Ark1'!AB2115</f>
        <v>4.9038599053033112</v>
      </c>
      <c r="T134" s="65">
        <f>+'Ark1'!AC2115</f>
        <v>-54.171812238538557</v>
      </c>
      <c r="U134" s="65">
        <f t="shared" si="12"/>
        <v>28.025210084033613</v>
      </c>
      <c r="V134" s="49">
        <f>+'Ark1'!V2115</f>
        <v>15.485657171414298</v>
      </c>
      <c r="W134" s="102">
        <f>+'Ark1'!X2115</f>
        <v>166.00866414030273</v>
      </c>
      <c r="X134" s="39"/>
      <c r="Y134"/>
      <c r="Z134"/>
      <c r="AA134"/>
      <c r="AB134"/>
      <c r="AE134"/>
    </row>
    <row r="135" spans="1:31" ht="15.6">
      <c r="A135" s="39"/>
      <c r="B135" s="47">
        <f>+'Ark1'!C2116</f>
        <v>2008</v>
      </c>
      <c r="C135" s="47">
        <f>+'Ark1'!G2116</f>
        <v>2</v>
      </c>
      <c r="D135" s="48" t="s">
        <v>5</v>
      </c>
      <c r="E135" s="48">
        <v>2</v>
      </c>
      <c r="F135" s="48" t="s">
        <v>10</v>
      </c>
      <c r="G135" s="47">
        <f>+'Ark1'!Q2116</f>
        <v>250</v>
      </c>
      <c r="H135" s="47"/>
      <c r="I135" s="65">
        <f>+'Ark1'!R2116</f>
        <v>2267</v>
      </c>
      <c r="J135" s="47"/>
      <c r="K135" s="65">
        <f>+'Ark1'!S2116</f>
        <v>2263</v>
      </c>
      <c r="L135" s="102">
        <f>+'Ark1'!T2116</f>
        <v>18.472946544980434</v>
      </c>
      <c r="M135" s="102">
        <f>+'Ark1'!U2116</f>
        <v>15.253209943050852</v>
      </c>
      <c r="N135" s="49">
        <f>+'Ark1'!W2116</f>
        <v>57.244807777286759</v>
      </c>
      <c r="O135" s="47"/>
      <c r="P135" s="65">
        <f>+'Ark1'!Y2116</f>
        <v>121.45024261138089</v>
      </c>
      <c r="Q135" s="65"/>
      <c r="R135" s="76">
        <f>+'Ark1'!AA2116</f>
        <v>18.154202187753754</v>
      </c>
      <c r="S135" s="49">
        <f>+'Ark1'!AB2116</f>
        <v>3.4665484617217097</v>
      </c>
      <c r="T135" s="65">
        <f>+'Ark1'!AC2116</f>
        <v>-36.803053318598685</v>
      </c>
      <c r="U135" s="65">
        <f t="shared" si="12"/>
        <v>9.0679999999999996</v>
      </c>
      <c r="V135" s="49">
        <f>+'Ark1'!V2116</f>
        <v>14.544772827525369</v>
      </c>
      <c r="W135" s="102">
        <f>+'Ark1'!X2116</f>
        <v>131.80758740628781</v>
      </c>
      <c r="X135" s="39"/>
      <c r="Y135"/>
      <c r="Z135"/>
      <c r="AA135"/>
      <c r="AB135"/>
      <c r="AE135"/>
    </row>
    <row r="136" spans="1:31" ht="15.6">
      <c r="A136" s="39"/>
      <c r="B136" s="47">
        <f>+'Ark1'!C2117</f>
        <v>2008</v>
      </c>
      <c r="C136" s="47">
        <f>+'Ark1'!G2117</f>
        <v>3</v>
      </c>
      <c r="D136" s="48" t="s">
        <v>57</v>
      </c>
      <c r="E136" s="48">
        <v>1</v>
      </c>
      <c r="F136" s="48" t="s">
        <v>53</v>
      </c>
      <c r="G136" s="47">
        <f>+'Ark1'!Q2117</f>
        <v>210</v>
      </c>
      <c r="H136" s="47"/>
      <c r="I136" s="65">
        <f>+'Ark1'!R2117</f>
        <v>1574</v>
      </c>
      <c r="J136" s="47"/>
      <c r="K136" s="65">
        <f>+'Ark1'!S2117</f>
        <v>1568</v>
      </c>
      <c r="L136" s="102">
        <f>+'Ark1'!T2117</f>
        <v>38.711264141662568</v>
      </c>
      <c r="M136" s="102">
        <f>+'Ark1'!U2117</f>
        <v>36.547905689168154</v>
      </c>
      <c r="N136" s="49">
        <f>+'Ark1'!W2117</f>
        <v>57.355867346938787</v>
      </c>
      <c r="O136" s="47"/>
      <c r="P136" s="65">
        <f>+'Ark1'!Y2117</f>
        <v>133.6506988564168</v>
      </c>
      <c r="Q136" s="65"/>
      <c r="R136" s="76">
        <f>+'Ark1'!AA2117</f>
        <v>30.727797171066872</v>
      </c>
      <c r="S136" s="49">
        <f>+'Ark1'!AB2117</f>
        <v>4.0704436481306514</v>
      </c>
      <c r="T136" s="65">
        <f>+'Ark1'!AC2117</f>
        <v>-38.588682250763028</v>
      </c>
      <c r="U136" s="65">
        <f t="shared" si="12"/>
        <v>7.4952380952380953</v>
      </c>
      <c r="V136" s="49">
        <f>+'Ark1'!V2117</f>
        <v>16.083862770012711</v>
      </c>
      <c r="W136" s="102">
        <f>+'Ark1'!X2117</f>
        <v>145.40109388615949</v>
      </c>
      <c r="X136" s="39"/>
      <c r="Y136"/>
      <c r="Z136"/>
      <c r="AA136"/>
      <c r="AB136"/>
      <c r="AE136"/>
    </row>
    <row r="137" spans="1:31" ht="15.6">
      <c r="A137" s="39"/>
      <c r="B137" s="47">
        <f>+'Ark1'!C2118</f>
        <v>2008</v>
      </c>
      <c r="C137" s="47">
        <f>+'Ark1'!G2118</f>
        <v>3</v>
      </c>
      <c r="D137" s="48" t="s">
        <v>57</v>
      </c>
      <c r="E137" s="48">
        <v>2</v>
      </c>
      <c r="F137" s="48" t="s">
        <v>10</v>
      </c>
      <c r="G137" s="47">
        <f>+'Ark1'!Q2118</f>
        <v>86</v>
      </c>
      <c r="H137" s="47"/>
      <c r="I137" s="65">
        <f>+'Ark1'!R2118</f>
        <v>2492</v>
      </c>
      <c r="J137" s="47"/>
      <c r="K137" s="65">
        <f>+'Ark1'!S2118</f>
        <v>2478</v>
      </c>
      <c r="L137" s="102">
        <f>+'Ark1'!T2118</f>
        <v>61.288735858337411</v>
      </c>
      <c r="M137" s="102">
        <f>+'Ark1'!U2118</f>
        <v>63.452094310831846</v>
      </c>
      <c r="N137" s="49">
        <f>+'Ark1'!W2118</f>
        <v>56.851089588377718</v>
      </c>
      <c r="O137" s="47"/>
      <c r="P137" s="65">
        <f>+'Ark1'!Y2118</f>
        <v>146.55862760834671</v>
      </c>
      <c r="Q137" s="65"/>
      <c r="R137" s="76">
        <f>+'Ark1'!AA2118</f>
        <v>33.299110284034562</v>
      </c>
      <c r="S137" s="49">
        <f>+'Ark1'!AB2118</f>
        <v>4.7433761664941558</v>
      </c>
      <c r="T137" s="65">
        <f>+'Ark1'!AC2118</f>
        <v>-53.105903072554995</v>
      </c>
      <c r="U137" s="65">
        <f t="shared" si="12"/>
        <v>28.976744186046513</v>
      </c>
      <c r="V137" s="49">
        <f>+'Ark1'!V2118</f>
        <v>16.243178170144461</v>
      </c>
      <c r="W137" s="102">
        <f>+'Ark1'!X2118</f>
        <v>159.39322190706937</v>
      </c>
      <c r="X137" s="39"/>
      <c r="Y137"/>
      <c r="Z137"/>
      <c r="AA137"/>
      <c r="AB137"/>
      <c r="AE137"/>
    </row>
    <row r="138" spans="1:31" ht="15.6">
      <c r="A138" s="39"/>
      <c r="B138" s="47">
        <f>+'Ark1'!C2119</f>
        <v>2008</v>
      </c>
      <c r="C138" s="47">
        <f>+'Ark1'!G2119</f>
        <v>4</v>
      </c>
      <c r="D138" s="48" t="s">
        <v>7</v>
      </c>
      <c r="E138" s="48">
        <v>1</v>
      </c>
      <c r="F138" s="48" t="s">
        <v>53</v>
      </c>
      <c r="G138" s="47">
        <f>+'Ark1'!Q2119</f>
        <v>116</v>
      </c>
      <c r="H138" s="47"/>
      <c r="I138" s="65">
        <f>+'Ark1'!R2119</f>
        <v>3095</v>
      </c>
      <c r="J138" s="47"/>
      <c r="K138" s="65">
        <f>+'Ark1'!S2119</f>
        <v>3094</v>
      </c>
      <c r="L138" s="102">
        <f>+'Ark1'!T2119</f>
        <v>97.143753923414906</v>
      </c>
      <c r="M138" s="102">
        <f>+'Ark1'!U2119</f>
        <v>97.549208024857364</v>
      </c>
      <c r="N138" s="49">
        <f>+'Ark1'!W2119</f>
        <v>56.064318034906258</v>
      </c>
      <c r="O138" s="47"/>
      <c r="P138" s="65">
        <f>+'Ark1'!Y2119</f>
        <v>150.71563812600965</v>
      </c>
      <c r="Q138" s="65"/>
      <c r="R138" s="76">
        <f>+'Ark1'!AA2119</f>
        <v>33.098444754981493</v>
      </c>
      <c r="S138" s="49">
        <f>+'Ark1'!AB2119</f>
        <v>4.6151222971234009</v>
      </c>
      <c r="T138" s="65">
        <f>+'Ark1'!AC2119</f>
        <v>-51.054981388602641</v>
      </c>
      <c r="U138" s="65">
        <f t="shared" si="12"/>
        <v>26.681034482758619</v>
      </c>
      <c r="V138" s="49">
        <f>+'Ark1'!V2119</f>
        <v>15.132471728594508</v>
      </c>
      <c r="W138" s="102">
        <f>+'Ark1'!X2119</f>
        <v>163.35227720242145</v>
      </c>
      <c r="X138" s="39"/>
      <c r="Y138"/>
      <c r="Z138"/>
      <c r="AA138"/>
      <c r="AB138"/>
      <c r="AE138"/>
    </row>
    <row r="139" spans="1:31" ht="15.6">
      <c r="A139" s="39"/>
      <c r="B139" s="47">
        <f>+'Ark1'!C2120</f>
        <v>2008</v>
      </c>
      <c r="C139" s="47">
        <f>+'Ark1'!G2120</f>
        <v>4</v>
      </c>
      <c r="D139" s="48" t="s">
        <v>7</v>
      </c>
      <c r="E139" s="48">
        <v>2</v>
      </c>
      <c r="F139" s="48" t="s">
        <v>10</v>
      </c>
      <c r="G139" s="47">
        <f>+'Ark1'!Q2120</f>
        <v>15</v>
      </c>
      <c r="H139" s="47"/>
      <c r="I139" s="65">
        <f>+'Ark1'!R2120</f>
        <v>91</v>
      </c>
      <c r="J139" s="47"/>
      <c r="K139" s="65">
        <f>+'Ark1'!S2120</f>
        <v>91</v>
      </c>
      <c r="L139" s="102">
        <f>+'Ark1'!T2120</f>
        <v>2.8562460765850597</v>
      </c>
      <c r="M139" s="102">
        <f>+'Ark1'!U2120</f>
        <v>2.4507919751426344</v>
      </c>
      <c r="N139" s="49">
        <f>+'Ark1'!W2120</f>
        <v>57.05494505494508</v>
      </c>
      <c r="O139" s="47"/>
      <c r="P139" s="65">
        <f>+'Ark1'!Y2120</f>
        <v>128.78351648351645</v>
      </c>
      <c r="Q139" s="65"/>
      <c r="R139" s="76">
        <f>+'Ark1'!AA2120</f>
        <v>22.475956695824713</v>
      </c>
      <c r="S139" s="49">
        <f>+'Ark1'!AB2120</f>
        <v>4.3078324713684255</v>
      </c>
      <c r="T139" s="65">
        <f>+'Ark1'!AC2120</f>
        <v>-58.235139254790312</v>
      </c>
      <c r="U139" s="65">
        <f t="shared" si="12"/>
        <v>6.0666666666666664</v>
      </c>
      <c r="V139" s="49">
        <f>+'Ark1'!V2120</f>
        <v>14.296703296703297</v>
      </c>
      <c r="W139" s="102">
        <f>+'Ark1'!X2120</f>
        <v>139.5271034490969</v>
      </c>
      <c r="X139" s="39"/>
      <c r="Y139"/>
      <c r="Z139"/>
      <c r="AA139"/>
      <c r="AB139"/>
      <c r="AE139"/>
    </row>
    <row r="140" spans="1:31" ht="15.6">
      <c r="A140" s="39"/>
      <c r="B140" s="47">
        <f>+'Ark1'!C2121</f>
        <v>2007</v>
      </c>
      <c r="C140" s="47">
        <f>+'Ark1'!G2121</f>
        <v>1</v>
      </c>
      <c r="D140" s="48" t="s">
        <v>4</v>
      </c>
      <c r="E140" s="48">
        <v>1</v>
      </c>
      <c r="F140" s="48" t="s">
        <v>53</v>
      </c>
      <c r="G140" s="47">
        <f>+'Ark1'!Q2121</f>
        <v>576</v>
      </c>
      <c r="H140" s="47"/>
      <c r="I140" s="65">
        <f>+'Ark1'!R2121</f>
        <v>19680</v>
      </c>
      <c r="J140" s="47"/>
      <c r="K140" s="65">
        <f>+'Ark1'!S2121</f>
        <v>19631</v>
      </c>
      <c r="L140" s="102">
        <f>+'Ark1'!T2121</f>
        <v>79.740680713128015</v>
      </c>
      <c r="M140" s="102">
        <f>+'Ark1'!U2121</f>
        <v>81.179594660169187</v>
      </c>
      <c r="N140" s="49">
        <f>+'Ark1'!W2121</f>
        <v>56.669807956803027</v>
      </c>
      <c r="O140" s="47"/>
      <c r="P140" s="65">
        <f>+'Ark1'!Y2121</f>
        <v>149.82492378048829</v>
      </c>
      <c r="Q140" s="65"/>
      <c r="R140" s="76">
        <f>+'Ark1'!AA2121</f>
        <v>32.218463345855241</v>
      </c>
      <c r="S140" s="49">
        <f>+'Ark1'!AB2121</f>
        <v>4.593549013136875</v>
      </c>
      <c r="T140" s="65">
        <f>+'Ark1'!AC2121</f>
        <v>-45.931803246024209</v>
      </c>
      <c r="U140" s="65">
        <f t="shared" si="12"/>
        <v>34.166666666666664</v>
      </c>
      <c r="V140" s="49">
        <f>+'Ark1'!V2121</f>
        <v>14.896544715447156</v>
      </c>
      <c r="W140" s="102">
        <f>+'Ark1'!X2121</f>
        <v>162.65307212254118</v>
      </c>
      <c r="X140" s="39"/>
      <c r="Y140"/>
      <c r="Z140"/>
      <c r="AA140"/>
      <c r="AB140"/>
      <c r="AE140"/>
    </row>
    <row r="141" spans="1:31" ht="15.6">
      <c r="A141" s="39"/>
      <c r="B141" s="47">
        <f>+'Ark1'!C2122</f>
        <v>2007</v>
      </c>
      <c r="C141" s="47">
        <f>+'Ark1'!G2122</f>
        <v>1</v>
      </c>
      <c r="D141" s="48" t="s">
        <v>4</v>
      </c>
      <c r="E141" s="48">
        <v>2</v>
      </c>
      <c r="F141" s="48" t="s">
        <v>10</v>
      </c>
      <c r="G141" s="47">
        <f>+'Ark1'!Q2122</f>
        <v>208</v>
      </c>
      <c r="H141" s="47"/>
      <c r="I141" s="65">
        <f>+'Ark1'!R2122</f>
        <v>5000</v>
      </c>
      <c r="J141" s="47"/>
      <c r="K141" s="65">
        <f>+'Ark1'!S2122</f>
        <v>4951</v>
      </c>
      <c r="L141" s="102">
        <f>+'Ark1'!T2122</f>
        <v>20.259319286871953</v>
      </c>
      <c r="M141" s="102">
        <f>+'Ark1'!U2122</f>
        <v>18.820405339830813</v>
      </c>
      <c r="N141" s="49">
        <f>+'Ark1'!W2122</f>
        <v>56.985457483336702</v>
      </c>
      <c r="O141" s="47"/>
      <c r="P141" s="65">
        <f>+'Ark1'!Y2122</f>
        <v>136.71659999999983</v>
      </c>
      <c r="Q141" s="65"/>
      <c r="R141" s="76">
        <f>+'Ark1'!AA2122</f>
        <v>29.200074564205178</v>
      </c>
      <c r="S141" s="49">
        <f>+'Ark1'!AB2122</f>
        <v>4.0702514252902748</v>
      </c>
      <c r="T141" s="65">
        <f>+'Ark1'!AC2122</f>
        <v>-38.571291244282307</v>
      </c>
      <c r="U141" s="65">
        <f t="shared" si="12"/>
        <v>24.03846153846154</v>
      </c>
      <c r="V141" s="49">
        <f>+'Ark1'!V2122</f>
        <v>15.1866</v>
      </c>
      <c r="W141" s="102">
        <f>+'Ark1'!X2122</f>
        <v>149.44979414951229</v>
      </c>
      <c r="X141" s="39"/>
      <c r="Y141"/>
      <c r="Z141"/>
      <c r="AA141"/>
      <c r="AB141"/>
      <c r="AE141"/>
    </row>
    <row r="142" spans="1:31" ht="15.6">
      <c r="A142" s="39"/>
      <c r="B142" s="47">
        <f>+'Ark1'!C2123</f>
        <v>2007</v>
      </c>
      <c r="C142" s="47">
        <f>+'Ark1'!G2123</f>
        <v>2</v>
      </c>
      <c r="D142" s="48" t="s">
        <v>5</v>
      </c>
      <c r="E142" s="48">
        <v>1</v>
      </c>
      <c r="F142" s="48" t="s">
        <v>53</v>
      </c>
      <c r="G142" s="47">
        <f>+'Ark1'!Q2123</f>
        <v>372</v>
      </c>
      <c r="H142" s="47"/>
      <c r="I142" s="65">
        <f>+'Ark1'!R2123</f>
        <v>10407</v>
      </c>
      <c r="J142" s="47"/>
      <c r="K142" s="65">
        <f>+'Ark1'!S2123</f>
        <v>10363</v>
      </c>
      <c r="L142" s="102">
        <f>+'Ark1'!T2123</f>
        <v>86.877034810919113</v>
      </c>
      <c r="M142" s="102">
        <f>+'Ark1'!U2123</f>
        <v>89.723896300294228</v>
      </c>
      <c r="N142" s="49">
        <f>+'Ark1'!W2123</f>
        <v>56.800733378365322</v>
      </c>
      <c r="O142" s="47"/>
      <c r="P142" s="65">
        <f>+'Ark1'!Y2123</f>
        <v>152.93627366195889</v>
      </c>
      <c r="Q142" s="65"/>
      <c r="R142" s="76">
        <f>+'Ark1'!AA2123</f>
        <v>32.874597609236076</v>
      </c>
      <c r="S142" s="49">
        <f>+'Ark1'!AB2123</f>
        <v>4.9747166835771566</v>
      </c>
      <c r="T142" s="65">
        <f>+'Ark1'!AC2123</f>
        <v>-53.641585878798111</v>
      </c>
      <c r="U142" s="65">
        <f t="shared" si="12"/>
        <v>27.975806451612904</v>
      </c>
      <c r="V142" s="49">
        <f>+'Ark1'!V2123</f>
        <v>15.396463918516384</v>
      </c>
      <c r="W142" s="102">
        <f>+'Ark1'!X2123</f>
        <v>166.23661817755141</v>
      </c>
      <c r="X142" s="39"/>
      <c r="Y142"/>
      <c r="Z142"/>
      <c r="AA142"/>
      <c r="AB142"/>
      <c r="AE142"/>
    </row>
    <row r="143" spans="1:31" ht="15.6">
      <c r="A143" s="39"/>
      <c r="B143" s="47">
        <f>+'Ark1'!C2124</f>
        <v>2007</v>
      </c>
      <c r="C143" s="47">
        <f>+'Ark1'!G2124</f>
        <v>2</v>
      </c>
      <c r="D143" s="48" t="s">
        <v>5</v>
      </c>
      <c r="E143" s="48">
        <v>2</v>
      </c>
      <c r="F143" s="48" t="s">
        <v>10</v>
      </c>
      <c r="G143" s="47">
        <f>+'Ark1'!Q2124</f>
        <v>202</v>
      </c>
      <c r="H143" s="47"/>
      <c r="I143" s="65">
        <f>+'Ark1'!R2124</f>
        <v>1572</v>
      </c>
      <c r="J143" s="47"/>
      <c r="K143" s="65">
        <f>+'Ark1'!S2124</f>
        <v>1569</v>
      </c>
      <c r="L143" s="102">
        <f>+'Ark1'!T2124</f>
        <v>13.12296518908089</v>
      </c>
      <c r="M143" s="102">
        <f>+'Ark1'!U2124</f>
        <v>10.27610369970578</v>
      </c>
      <c r="N143" s="49">
        <f>+'Ark1'!W2124</f>
        <v>57.504142766093054</v>
      </c>
      <c r="O143" s="47"/>
      <c r="P143" s="65">
        <f>+'Ark1'!Y2124</f>
        <v>115.95884223918578</v>
      </c>
      <c r="Q143" s="65"/>
      <c r="R143" s="76">
        <f>+'Ark1'!AA2124</f>
        <v>13.069906104273416</v>
      </c>
      <c r="S143" s="49">
        <f>+'Ark1'!AB2124</f>
        <v>3.2943762142757298</v>
      </c>
      <c r="T143" s="65">
        <f>+'Ark1'!AC2124</f>
        <v>-31.742839525578617</v>
      </c>
      <c r="U143" s="65">
        <f t="shared" si="12"/>
        <v>7.782178217821782</v>
      </c>
      <c r="V143" s="49">
        <f>+'Ark1'!V2124</f>
        <v>14.648854961832059</v>
      </c>
      <c r="W143" s="102">
        <f>+'Ark1'!X2124</f>
        <v>125.89527180700181</v>
      </c>
      <c r="X143" s="39"/>
      <c r="Y143"/>
      <c r="Z143"/>
      <c r="AA143"/>
      <c r="AB143"/>
      <c r="AE143"/>
    </row>
    <row r="144" spans="1:31" ht="15.6">
      <c r="A144" s="39"/>
      <c r="B144" s="47">
        <f>+'Ark1'!C2125</f>
        <v>2007</v>
      </c>
      <c r="C144" s="47">
        <f>+'Ark1'!G2125</f>
        <v>3</v>
      </c>
      <c r="D144" s="48" t="s">
        <v>57</v>
      </c>
      <c r="E144" s="48">
        <v>1</v>
      </c>
      <c r="F144" s="48" t="s">
        <v>53</v>
      </c>
      <c r="G144" s="47">
        <f>+'Ark1'!Q2125</f>
        <v>197</v>
      </c>
      <c r="H144" s="47"/>
      <c r="I144" s="65">
        <f>+'Ark1'!R2125</f>
        <v>1762</v>
      </c>
      <c r="J144" s="47"/>
      <c r="K144" s="65">
        <f>+'Ark1'!S2125</f>
        <v>1755</v>
      </c>
      <c r="L144" s="102">
        <f>+'Ark1'!T2125</f>
        <v>41.120186697782962</v>
      </c>
      <c r="M144" s="102">
        <f>+'Ark1'!U2125</f>
        <v>39.155130931363971</v>
      </c>
      <c r="N144" s="49">
        <f>+'Ark1'!W2125</f>
        <v>56.910541310541319</v>
      </c>
      <c r="O144" s="47"/>
      <c r="P144" s="65">
        <f>+'Ark1'!Y2125</f>
        <v>137.37837684449477</v>
      </c>
      <c r="Q144" s="65"/>
      <c r="R144" s="76">
        <f>+'Ark1'!AA2125</f>
        <v>32.664056443726793</v>
      </c>
      <c r="S144" s="49">
        <f>+'Ark1'!AB2125</f>
        <v>4.7589744271975825</v>
      </c>
      <c r="T144" s="65">
        <f>+'Ark1'!AC2125</f>
        <v>-47.050867395073965</v>
      </c>
      <c r="U144" s="65">
        <f t="shared" si="12"/>
        <v>8.9441624365482237</v>
      </c>
      <c r="V144" s="49">
        <f>+'Ark1'!V2125</f>
        <v>15.534052213393869</v>
      </c>
      <c r="W144" s="102">
        <f>+'Ark1'!X2125</f>
        <v>149.47464407505012</v>
      </c>
      <c r="X144" s="39"/>
      <c r="Y144"/>
      <c r="Z144"/>
      <c r="AA144"/>
      <c r="AB144"/>
      <c r="AE144"/>
    </row>
    <row r="145" spans="1:31" ht="15.6">
      <c r="A145" s="39"/>
      <c r="B145" s="47">
        <f>+'Ark1'!C2126</f>
        <v>2007</v>
      </c>
      <c r="C145" s="47">
        <f>+'Ark1'!G2126</f>
        <v>3</v>
      </c>
      <c r="D145" s="48" t="s">
        <v>57</v>
      </c>
      <c r="E145" s="48">
        <v>2</v>
      </c>
      <c r="F145" s="48" t="s">
        <v>10</v>
      </c>
      <c r="G145" s="47">
        <f>+'Ark1'!Q2126</f>
        <v>103</v>
      </c>
      <c r="H145" s="47"/>
      <c r="I145" s="65">
        <f>+'Ark1'!R2126</f>
        <v>2523</v>
      </c>
      <c r="J145" s="47"/>
      <c r="K145" s="65">
        <f>+'Ark1'!S2126</f>
        <v>2515</v>
      </c>
      <c r="L145" s="102">
        <f>+'Ark1'!T2126</f>
        <v>58.879813302217038</v>
      </c>
      <c r="M145" s="102">
        <f>+'Ark1'!U2126</f>
        <v>60.844869068636008</v>
      </c>
      <c r="N145" s="49">
        <f>+'Ark1'!W2126</f>
        <v>56.839363817097407</v>
      </c>
      <c r="O145" s="47"/>
      <c r="P145" s="65">
        <f>+'Ark1'!Y2126</f>
        <v>149.08787158145083</v>
      </c>
      <c r="Q145" s="65"/>
      <c r="R145" s="76">
        <f>+'Ark1'!AA2126</f>
        <v>34.264243769935426</v>
      </c>
      <c r="S145" s="49">
        <f>+'Ark1'!AB2126</f>
        <v>4.4998830549022308</v>
      </c>
      <c r="T145" s="65">
        <f>+'Ark1'!AC2126</f>
        <v>-49.225623602098679</v>
      </c>
      <c r="U145" s="65">
        <f t="shared" si="12"/>
        <v>24.49514563106796</v>
      </c>
      <c r="V145" s="49">
        <f>+'Ark1'!V2126</f>
        <v>15.564407451446693</v>
      </c>
      <c r="W145" s="102">
        <f>+'Ark1'!X2126</f>
        <v>161.8571761677722</v>
      </c>
      <c r="X145" s="39"/>
      <c r="Y145"/>
      <c r="Z145"/>
      <c r="AA145"/>
      <c r="AB145"/>
      <c r="AE145"/>
    </row>
    <row r="146" spans="1:31" ht="15.6">
      <c r="A146" s="39"/>
      <c r="B146" s="47">
        <f>+'Ark1'!C2127</f>
        <v>2007</v>
      </c>
      <c r="C146" s="47">
        <f>+'Ark1'!G2127</f>
        <v>4</v>
      </c>
      <c r="D146" s="48" t="s">
        <v>7</v>
      </c>
      <c r="E146" s="48">
        <v>1</v>
      </c>
      <c r="F146" s="48" t="s">
        <v>53</v>
      </c>
      <c r="G146" s="47">
        <f>+'Ark1'!Q2127</f>
        <v>116</v>
      </c>
      <c r="H146" s="47"/>
      <c r="I146" s="65">
        <f>+'Ark1'!R2127</f>
        <v>2845</v>
      </c>
      <c r="J146" s="47"/>
      <c r="K146" s="65">
        <f>+'Ark1'!S2127</f>
        <v>2845</v>
      </c>
      <c r="L146" s="102">
        <f>+'Ark1'!T2127</f>
        <v>95.985155195681514</v>
      </c>
      <c r="M146" s="102">
        <f>+'Ark1'!U2127</f>
        <v>96.579577110294707</v>
      </c>
      <c r="N146" s="49">
        <f>+'Ark1'!W2127</f>
        <v>56.152196836555376</v>
      </c>
      <c r="O146" s="47"/>
      <c r="P146" s="65">
        <f>+'Ark1'!Y2127</f>
        <v>151.80330404217929</v>
      </c>
      <c r="Q146" s="65"/>
      <c r="R146" s="76">
        <f>+'Ark1'!AA2127</f>
        <v>32.100400869891637</v>
      </c>
      <c r="S146" s="49">
        <f>+'Ark1'!AB2127</f>
        <v>4.6235850928300257</v>
      </c>
      <c r="T146" s="65">
        <f>+'Ark1'!AC2127</f>
        <v>-51.237791014469487</v>
      </c>
      <c r="U146" s="65">
        <f t="shared" si="12"/>
        <v>24.525862068965516</v>
      </c>
      <c r="V146" s="49">
        <f>+'Ark1'!V2127</f>
        <v>15.541652021089629</v>
      </c>
      <c r="W146" s="102">
        <f>+'Ark1'!X2127</f>
        <v>164.46728498610941</v>
      </c>
      <c r="X146" s="39"/>
      <c r="Y146"/>
      <c r="Z146"/>
      <c r="AA146"/>
      <c r="AB146"/>
      <c r="AE146"/>
    </row>
    <row r="147" spans="1:31" ht="15.6">
      <c r="A147" s="39"/>
      <c r="B147" s="47">
        <f>+'Ark1'!C2128</f>
        <v>2007</v>
      </c>
      <c r="C147" s="47">
        <f>+'Ark1'!G2128</f>
        <v>4</v>
      </c>
      <c r="D147" s="48" t="s">
        <v>7</v>
      </c>
      <c r="E147" s="48">
        <v>2</v>
      </c>
      <c r="F147" s="48" t="s">
        <v>10</v>
      </c>
      <c r="G147" s="47">
        <f>+'Ark1'!Q2128</f>
        <v>16</v>
      </c>
      <c r="H147" s="47"/>
      <c r="I147" s="65">
        <f>+'Ark1'!R2128</f>
        <v>119</v>
      </c>
      <c r="J147" s="47"/>
      <c r="K147" s="65">
        <f>+'Ark1'!S2128</f>
        <v>119</v>
      </c>
      <c r="L147" s="102">
        <f>+'Ark1'!T2128</f>
        <v>4.0148448043184883</v>
      </c>
      <c r="M147" s="102">
        <f>+'Ark1'!U2128</f>
        <v>3.4204228897053195</v>
      </c>
      <c r="N147" s="49">
        <f>+'Ark1'!W2128</f>
        <v>56.689075630252113</v>
      </c>
      <c r="O147" s="47"/>
      <c r="P147" s="65">
        <f>+'Ark1'!Y2128</f>
        <v>128.53193277310922</v>
      </c>
      <c r="Q147" s="65"/>
      <c r="R147" s="76">
        <f>+'Ark1'!AA2128</f>
        <v>17.456365445983526</v>
      </c>
      <c r="S147" s="49">
        <f>+'Ark1'!AB2128</f>
        <v>3.5473931703724459</v>
      </c>
      <c r="T147" s="65">
        <f>+'Ark1'!AC2128</f>
        <v>-45.29660104392228</v>
      </c>
      <c r="U147" s="65">
        <f t="shared" si="12"/>
        <v>7.4375</v>
      </c>
      <c r="V147" s="49">
        <f>+'Ark1'!V2128</f>
        <v>14.302521008403362</v>
      </c>
      <c r="W147" s="102">
        <f>+'Ark1'!X2128</f>
        <v>139.25453171517796</v>
      </c>
      <c r="X147" s="39"/>
      <c r="Y147"/>
      <c r="Z147"/>
      <c r="AA147"/>
      <c r="AB147"/>
      <c r="AE147"/>
    </row>
    <row r="148" spans="1:31" ht="15.6">
      <c r="A148" s="39"/>
      <c r="B148" s="47">
        <f>+'Ark1'!C2129</f>
        <v>2006</v>
      </c>
      <c r="C148" s="47">
        <f>+'Ark1'!G2129</f>
        <v>1</v>
      </c>
      <c r="D148" s="48" t="s">
        <v>4</v>
      </c>
      <c r="E148" s="48">
        <v>1</v>
      </c>
      <c r="F148" s="48" t="s">
        <v>53</v>
      </c>
      <c r="G148" s="47">
        <f>+'Ark1'!Q2129</f>
        <v>630</v>
      </c>
      <c r="H148" s="47"/>
      <c r="I148" s="65">
        <f>+'Ark1'!R2129</f>
        <v>19577</v>
      </c>
      <c r="J148" s="47"/>
      <c r="K148" s="65">
        <f>+'Ark1'!S2129</f>
        <v>19501</v>
      </c>
      <c r="L148" s="102">
        <f>+'Ark1'!T2129</f>
        <v>81.296457788297857</v>
      </c>
      <c r="M148" s="102">
        <f>+'Ark1'!U2129</f>
        <v>82.567500712669698</v>
      </c>
      <c r="N148" s="49">
        <f>+'Ark1'!W2129</f>
        <v>56.625711501974259</v>
      </c>
      <c r="O148" s="47"/>
      <c r="P148" s="65">
        <f>+'Ark1'!Y2129</f>
        <v>147.37291719875429</v>
      </c>
      <c r="Q148" s="65"/>
      <c r="R148" s="76">
        <f>+'Ark1'!AA2129</f>
        <v>31.670352143434293</v>
      </c>
      <c r="S148" s="49">
        <f>+'Ark1'!AB2129</f>
        <v>4.6529252918177928</v>
      </c>
      <c r="T148" s="65">
        <f>+'Ark1'!AC2129</f>
        <v>-46.361858138484386</v>
      </c>
      <c r="U148" s="65">
        <f t="shared" si="12"/>
        <v>31.074603174603176</v>
      </c>
      <c r="V148" s="49">
        <f>+'Ark1'!V2129</f>
        <v>15.312458497216122</v>
      </c>
      <c r="W148" s="102">
        <f>+'Ark1'!X2129</f>
        <v>160.17023868469371</v>
      </c>
      <c r="X148" s="39"/>
      <c r="Y148"/>
      <c r="Z148"/>
      <c r="AA148"/>
      <c r="AB148"/>
      <c r="AE148"/>
    </row>
    <row r="149" spans="1:31" ht="15.6">
      <c r="A149" s="39"/>
      <c r="B149" s="47">
        <f>+'Ark1'!C2130</f>
        <v>2006</v>
      </c>
      <c r="C149" s="47">
        <f>+'Ark1'!G2130</f>
        <v>1</v>
      </c>
      <c r="D149" s="48" t="s">
        <v>4</v>
      </c>
      <c r="E149" s="48">
        <v>2</v>
      </c>
      <c r="F149" s="48" t="s">
        <v>10</v>
      </c>
      <c r="G149" s="47">
        <f>+'Ark1'!Q2130</f>
        <v>208</v>
      </c>
      <c r="H149" s="47"/>
      <c r="I149" s="65">
        <f>+'Ark1'!R2130</f>
        <v>4504</v>
      </c>
      <c r="J149" s="47"/>
      <c r="K149" s="65">
        <f>+'Ark1'!S2130</f>
        <v>4456</v>
      </c>
      <c r="L149" s="102">
        <f>+'Ark1'!T2130</f>
        <v>18.703542211702167</v>
      </c>
      <c r="M149" s="102">
        <f>+'Ark1'!U2130</f>
        <v>17.432499287330277</v>
      </c>
      <c r="N149" s="49">
        <f>+'Ark1'!W2130</f>
        <v>56.868267504488323</v>
      </c>
      <c r="O149" s="47"/>
      <c r="P149" s="65">
        <f>+'Ark1'!Y2130</f>
        <v>135.243361456483</v>
      </c>
      <c r="Q149" s="65"/>
      <c r="R149" s="76">
        <f>+'Ark1'!AA2130</f>
        <v>28.355616623948944</v>
      </c>
      <c r="S149" s="49">
        <f>+'Ark1'!AB2130</f>
        <v>4.0712811952959376</v>
      </c>
      <c r="T149" s="65">
        <f>+'Ark1'!AC2130</f>
        <v>-33.915919441550088</v>
      </c>
      <c r="U149" s="65">
        <f t="shared" ref="U149:U179" si="13">+I149/G149</f>
        <v>21.653846153846153</v>
      </c>
      <c r="V149" s="49">
        <f>+'Ark1'!V2130</f>
        <v>14.662966252220251</v>
      </c>
      <c r="W149" s="102">
        <f>+'Ark1'!X2130</f>
        <v>148.0933043265745</v>
      </c>
      <c r="X149" s="39"/>
      <c r="Y149"/>
      <c r="Z149"/>
      <c r="AA149"/>
      <c r="AB149"/>
      <c r="AE149"/>
    </row>
    <row r="150" spans="1:31" ht="15.6">
      <c r="A150" s="39"/>
      <c r="B150" s="47">
        <f>+'Ark1'!C2131</f>
        <v>2006</v>
      </c>
      <c r="C150" s="47">
        <f>+'Ark1'!G2131</f>
        <v>2</v>
      </c>
      <c r="D150" s="48" t="s">
        <v>5</v>
      </c>
      <c r="E150" s="48">
        <v>1</v>
      </c>
      <c r="F150" s="48" t="s">
        <v>53</v>
      </c>
      <c r="G150" s="47">
        <f>+'Ark1'!Q2131</f>
        <v>353</v>
      </c>
      <c r="H150" s="47"/>
      <c r="I150" s="65">
        <f>+'Ark1'!R2131</f>
        <v>10288</v>
      </c>
      <c r="J150" s="47"/>
      <c r="K150" s="65">
        <f>+'Ark1'!S2131</f>
        <v>10241</v>
      </c>
      <c r="L150" s="102">
        <f>+'Ark1'!T2131</f>
        <v>80.437842064112601</v>
      </c>
      <c r="M150" s="102">
        <f>+'Ark1'!U2131</f>
        <v>84.321119702333505</v>
      </c>
      <c r="N150" s="49">
        <f>+'Ark1'!W2131</f>
        <v>57.335807050092761</v>
      </c>
      <c r="O150" s="47"/>
      <c r="P150" s="65">
        <f>+'Ark1'!Y2131</f>
        <v>151.62418351477419</v>
      </c>
      <c r="Q150" s="65"/>
      <c r="R150" s="76">
        <f>+'Ark1'!AA2131</f>
        <v>32.414122023432547</v>
      </c>
      <c r="S150" s="49">
        <f>+'Ark1'!AB2131</f>
        <v>4.6552063491516487</v>
      </c>
      <c r="T150" s="65">
        <f>+'Ark1'!AC2131</f>
        <v>-51.990774217883747</v>
      </c>
      <c r="U150" s="65">
        <f t="shared" si="13"/>
        <v>29.144475920679888</v>
      </c>
      <c r="V150" s="49">
        <f>+'Ark1'!V2131</f>
        <v>16.037616640746499</v>
      </c>
      <c r="W150" s="102">
        <f>+'Ark1'!X2131</f>
        <v>164.83666925587556</v>
      </c>
      <c r="X150" s="39"/>
      <c r="Y150"/>
      <c r="Z150"/>
      <c r="AA150"/>
      <c r="AB150"/>
      <c r="AE150"/>
    </row>
    <row r="151" spans="1:31" ht="15.6">
      <c r="A151" s="39"/>
      <c r="B151" s="47">
        <f>+'Ark1'!C2132</f>
        <v>2006</v>
      </c>
      <c r="C151" s="47">
        <f>+'Ark1'!G2132</f>
        <v>2</v>
      </c>
      <c r="D151" s="48" t="s">
        <v>5</v>
      </c>
      <c r="E151" s="48">
        <v>2</v>
      </c>
      <c r="F151" s="48" t="s">
        <v>10</v>
      </c>
      <c r="G151" s="47">
        <f>+'Ark1'!Q2132</f>
        <v>202</v>
      </c>
      <c r="H151" s="47"/>
      <c r="I151" s="65">
        <f>+'Ark1'!R2132</f>
        <v>2502</v>
      </c>
      <c r="J151" s="47"/>
      <c r="K151" s="65">
        <f>+'Ark1'!S2132</f>
        <v>2447</v>
      </c>
      <c r="L151" s="102">
        <f>+'Ark1'!T2132</f>
        <v>19.562157935887402</v>
      </c>
      <c r="M151" s="102">
        <f>+'Ark1'!U2132</f>
        <v>15.678880297666495</v>
      </c>
      <c r="N151" s="49">
        <f>+'Ark1'!W2132</f>
        <v>57.382509194932574</v>
      </c>
      <c r="O151" s="47"/>
      <c r="P151" s="65">
        <f>+'Ark1'!Y2132</f>
        <v>115.92865707434041</v>
      </c>
      <c r="Q151" s="65"/>
      <c r="R151" s="76">
        <f>+'Ark1'!AA2132</f>
        <v>12.971636350098336</v>
      </c>
      <c r="S151" s="49">
        <f>+'Ark1'!AB2132</f>
        <v>3.2974071493026056</v>
      </c>
      <c r="T151" s="65">
        <f>+'Ark1'!AC2132</f>
        <v>-32.377627567027403</v>
      </c>
      <c r="U151" s="65">
        <f t="shared" si="13"/>
        <v>12.386138613861386</v>
      </c>
      <c r="V151" s="49">
        <f>+'Ark1'!V2132</f>
        <v>14.589528377298164</v>
      </c>
      <c r="W151" s="102">
        <f>+'Ark1'!X2132</f>
        <v>128.7714357224946</v>
      </c>
      <c r="X151" s="39"/>
      <c r="Y151"/>
      <c r="Z151"/>
      <c r="AA151"/>
      <c r="AB151"/>
      <c r="AE151"/>
    </row>
    <row r="152" spans="1:31" ht="15.6">
      <c r="A152" s="39"/>
      <c r="B152" s="47">
        <f>+'Ark1'!C2133</f>
        <v>2006</v>
      </c>
      <c r="C152" s="47">
        <f>+'Ark1'!G2133</f>
        <v>3</v>
      </c>
      <c r="D152" s="48" t="s">
        <v>57</v>
      </c>
      <c r="E152" s="48">
        <v>1</v>
      </c>
      <c r="F152" s="48" t="s">
        <v>53</v>
      </c>
      <c r="G152" s="47">
        <f>+'Ark1'!Q2133</f>
        <v>239</v>
      </c>
      <c r="H152" s="47"/>
      <c r="I152" s="65">
        <f>+'Ark1'!R2133</f>
        <v>2126</v>
      </c>
      <c r="J152" s="47"/>
      <c r="K152" s="65">
        <f>+'Ark1'!S2133</f>
        <v>2121</v>
      </c>
      <c r="L152" s="102">
        <f>+'Ark1'!T2133</f>
        <v>44.46768458481489</v>
      </c>
      <c r="M152" s="102">
        <f>+'Ark1'!U2133</f>
        <v>42.920264730848871</v>
      </c>
      <c r="N152" s="49">
        <f>+'Ark1'!W2133</f>
        <v>56.935407826496942</v>
      </c>
      <c r="O152" s="47"/>
      <c r="P152" s="65">
        <f>+'Ark1'!Y2133</f>
        <v>138.81994355597351</v>
      </c>
      <c r="Q152" s="65"/>
      <c r="R152" s="76">
        <f>+'Ark1'!AA2133</f>
        <v>33.166740651374049</v>
      </c>
      <c r="S152" s="49">
        <f>+'Ark1'!AB2133</f>
        <v>4.6348082853223644</v>
      </c>
      <c r="T152" s="65">
        <f>+'Ark1'!AC2133</f>
        <v>-51.490385057066909</v>
      </c>
      <c r="U152" s="65">
        <f t="shared" si="13"/>
        <v>8.8953974895397483</v>
      </c>
      <c r="V152" s="49">
        <f>+'Ark1'!V2133</f>
        <v>16.394637817497649</v>
      </c>
      <c r="W152" s="102">
        <f>+'Ark1'!X2133</f>
        <v>150.69326881034374</v>
      </c>
      <c r="X152" s="39"/>
      <c r="Y152"/>
      <c r="Z152"/>
      <c r="AA152"/>
      <c r="AB152"/>
      <c r="AE152"/>
    </row>
    <row r="153" spans="1:31" ht="15.6">
      <c r="A153" s="39"/>
      <c r="B153" s="47">
        <f>+'Ark1'!C2134</f>
        <v>2006</v>
      </c>
      <c r="C153" s="47">
        <f>+'Ark1'!G2134</f>
        <v>3</v>
      </c>
      <c r="D153" s="48" t="s">
        <v>57</v>
      </c>
      <c r="E153" s="48">
        <v>2</v>
      </c>
      <c r="F153" s="48" t="s">
        <v>10</v>
      </c>
      <c r="G153" s="47">
        <f>+'Ark1'!Q2134</f>
        <v>120</v>
      </c>
      <c r="H153" s="47"/>
      <c r="I153" s="65">
        <f>+'Ark1'!R2134</f>
        <v>2655</v>
      </c>
      <c r="J153" s="47"/>
      <c r="K153" s="65">
        <f>+'Ark1'!S2134</f>
        <v>2638</v>
      </c>
      <c r="L153" s="102">
        <f>+'Ark1'!T2134</f>
        <v>55.53231541518511</v>
      </c>
      <c r="M153" s="102">
        <f>+'Ark1'!U2134</f>
        <v>57.079735269151115</v>
      </c>
      <c r="N153" s="49">
        <f>+'Ark1'!W2134</f>
        <v>56.603866565579992</v>
      </c>
      <c r="O153" s="47"/>
      <c r="P153" s="65">
        <f>+'Ark1'!Y2134</f>
        <v>147.8325800376646</v>
      </c>
      <c r="Q153" s="65"/>
      <c r="R153" s="76">
        <f>+'Ark1'!AA2134</f>
        <v>32.826991614538009</v>
      </c>
      <c r="S153" s="49">
        <f>+'Ark1'!AB2134</f>
        <v>4.9768623314340159</v>
      </c>
      <c r="T153" s="65">
        <f>+'Ark1'!AC2134</f>
        <v>-50.014277367816703</v>
      </c>
      <c r="U153" s="65">
        <f t="shared" si="13"/>
        <v>22.125</v>
      </c>
      <c r="V153" s="49">
        <f>+'Ark1'!V2134</f>
        <v>15.290772128060262</v>
      </c>
      <c r="W153" s="102">
        <f>+'Ark1'!X2134</f>
        <v>160.9960968184887</v>
      </c>
      <c r="X153" s="39"/>
      <c r="Y153"/>
      <c r="Z153"/>
      <c r="AA153"/>
      <c r="AB153"/>
      <c r="AE153"/>
    </row>
    <row r="154" spans="1:31" ht="15.6">
      <c r="A154" s="39"/>
      <c r="B154" s="47">
        <f>+'Ark1'!C2135</f>
        <v>2006</v>
      </c>
      <c r="C154" s="47">
        <f>+'Ark1'!G2135</f>
        <v>4</v>
      </c>
      <c r="D154" s="48" t="s">
        <v>7</v>
      </c>
      <c r="E154" s="48">
        <v>1</v>
      </c>
      <c r="F154" s="48" t="s">
        <v>53</v>
      </c>
      <c r="G154" s="47">
        <f>+'Ark1'!Q2135</f>
        <v>118</v>
      </c>
      <c r="H154" s="47"/>
      <c r="I154" s="65">
        <f>+'Ark1'!R2135</f>
        <v>2412</v>
      </c>
      <c r="J154" s="47"/>
      <c r="K154" s="65">
        <f>+'Ark1'!S2135</f>
        <v>2411</v>
      </c>
      <c r="L154" s="102">
        <f>+'Ark1'!T2135</f>
        <v>95.52475247524751</v>
      </c>
      <c r="M154" s="102">
        <f>+'Ark1'!U2135</f>
        <v>96.138033581785024</v>
      </c>
      <c r="N154" s="49">
        <f>+'Ark1'!W2135</f>
        <v>56.613023641642478</v>
      </c>
      <c r="O154" s="47"/>
      <c r="P154" s="65">
        <f>+'Ark1'!Y2135</f>
        <v>149.95058043117777</v>
      </c>
      <c r="Q154" s="65"/>
      <c r="R154" s="76">
        <f>+'Ark1'!AA2135</f>
        <v>31.314711424696327</v>
      </c>
      <c r="S154" s="49">
        <f>+'Ark1'!AB2135</f>
        <v>4.6319518160886108</v>
      </c>
      <c r="T154" s="65">
        <f>+'Ark1'!AC2135</f>
        <v>-51.705245043220152</v>
      </c>
      <c r="U154" s="65">
        <f t="shared" si="13"/>
        <v>20.440677966101696</v>
      </c>
      <c r="V154" s="49">
        <f>+'Ark1'!V2135</f>
        <v>15.613598673300171</v>
      </c>
      <c r="W154" s="102">
        <f>+'Ark1'!X2135</f>
        <v>162.50366082192889</v>
      </c>
      <c r="X154" s="39"/>
      <c r="Y154"/>
      <c r="Z154"/>
      <c r="AA154"/>
      <c r="AB154"/>
      <c r="AE154"/>
    </row>
    <row r="155" spans="1:31" ht="15.6">
      <c r="A155" s="39"/>
      <c r="B155" s="47">
        <f>+'Ark1'!C2136</f>
        <v>2006</v>
      </c>
      <c r="C155" s="47">
        <f>+'Ark1'!G2136</f>
        <v>4</v>
      </c>
      <c r="D155" s="48" t="s">
        <v>7</v>
      </c>
      <c r="E155" s="48">
        <v>2</v>
      </c>
      <c r="F155" s="48" t="s">
        <v>10</v>
      </c>
      <c r="G155" s="47">
        <f>+'Ark1'!Q2136</f>
        <v>14</v>
      </c>
      <c r="H155" s="47"/>
      <c r="I155" s="65">
        <f>+'Ark1'!R2136</f>
        <v>113</v>
      </c>
      <c r="J155" s="47"/>
      <c r="K155" s="65">
        <f>+'Ark1'!S2136</f>
        <v>113</v>
      </c>
      <c r="L155" s="102">
        <f>+'Ark1'!T2136</f>
        <v>4.4752475247524748</v>
      </c>
      <c r="M155" s="102">
        <f>+'Ark1'!U2136</f>
        <v>3.8619664182149314</v>
      </c>
      <c r="N155" s="49">
        <f>+'Ark1'!W2136</f>
        <v>56.327433628318602</v>
      </c>
      <c r="O155" s="47"/>
      <c r="P155" s="65">
        <f>+'Ark1'!Y2136</f>
        <v>128.57610619469023</v>
      </c>
      <c r="Q155" s="65"/>
      <c r="R155" s="76">
        <f>+'Ark1'!AA2136</f>
        <v>22.127283740288522</v>
      </c>
      <c r="S155" s="49">
        <f>+'Ark1'!AB2136</f>
        <v>4.2685150635044486</v>
      </c>
      <c r="T155" s="65">
        <f>+'Ark1'!AC2136</f>
        <v>-52.515286124713192</v>
      </c>
      <c r="U155" s="65">
        <f t="shared" si="13"/>
        <v>8.0714285714285712</v>
      </c>
      <c r="V155" s="49">
        <f>+'Ark1'!V2136</f>
        <v>14.1858407079646</v>
      </c>
      <c r="W155" s="102">
        <f>+'Ark1'!X2136</f>
        <v>139.30239024343473</v>
      </c>
      <c r="X155" s="39"/>
      <c r="Y155"/>
      <c r="Z155"/>
      <c r="AA155"/>
      <c r="AB155"/>
      <c r="AE155"/>
    </row>
    <row r="156" spans="1:31" ht="15.6">
      <c r="A156" s="39"/>
      <c r="B156" s="47">
        <f>+'Ark1'!C2137</f>
        <v>2005</v>
      </c>
      <c r="C156" s="47">
        <f>+'Ark1'!G2137</f>
        <v>1</v>
      </c>
      <c r="D156" s="3" t="s">
        <v>4</v>
      </c>
      <c r="E156" s="3">
        <v>1</v>
      </c>
      <c r="F156" s="3" t="s">
        <v>53</v>
      </c>
      <c r="G156" s="47">
        <f>+'Ark1'!Q2137</f>
        <v>656</v>
      </c>
      <c r="H156" s="47"/>
      <c r="I156" s="65">
        <f>+'Ark1'!R2137</f>
        <v>14215</v>
      </c>
      <c r="J156" s="47"/>
      <c r="K156" s="65">
        <f>+'Ark1'!S2137</f>
        <v>14121</v>
      </c>
      <c r="L156" s="102">
        <f>+'Ark1'!T2137</f>
        <v>73.682437248117751</v>
      </c>
      <c r="M156" s="102">
        <f>+'Ark1'!U2137</f>
        <v>74.783649728228482</v>
      </c>
      <c r="N156" s="49">
        <f>+'Ark1'!W2137</f>
        <v>56.547340839883887</v>
      </c>
      <c r="O156" s="47"/>
      <c r="P156" s="65">
        <f>+'Ark1'!Y2137</f>
        <v>145.50671825536429</v>
      </c>
      <c r="Q156" s="65"/>
      <c r="R156" s="76">
        <f>+'Ark1'!AA2137</f>
        <v>31.910508171658325</v>
      </c>
      <c r="S156" s="49">
        <f>+'Ark1'!AB2137</f>
        <v>4.7439994685218894</v>
      </c>
      <c r="T156" s="65">
        <f>+'Ark1'!AC2137</f>
        <v>-49.91808511124772</v>
      </c>
      <c r="U156" s="65">
        <f t="shared" si="13"/>
        <v>21.66920731707317</v>
      </c>
      <c r="V156" s="49">
        <f>+'Ark1'!V2137</f>
        <v>15.30819556806191</v>
      </c>
      <c r="W156" s="102">
        <f>+'Ark1'!X2137</f>
        <v>158.51158249586749</v>
      </c>
      <c r="X156" s="39"/>
      <c r="Y156"/>
      <c r="Z156"/>
      <c r="AA156"/>
      <c r="AB156"/>
      <c r="AE156"/>
    </row>
    <row r="157" spans="1:31" ht="15.6">
      <c r="A157" s="39"/>
      <c r="B157" s="47">
        <f>+'Ark1'!C2138</f>
        <v>2005</v>
      </c>
      <c r="C157" s="47">
        <f>+'Ark1'!G2138</f>
        <v>1</v>
      </c>
      <c r="D157" s="3" t="s">
        <v>4</v>
      </c>
      <c r="E157" s="3">
        <v>2</v>
      </c>
      <c r="F157" s="3" t="s">
        <v>10</v>
      </c>
      <c r="G157" s="47">
        <f>+'Ark1'!Q2138</f>
        <v>208</v>
      </c>
      <c r="H157" s="47"/>
      <c r="I157" s="65">
        <f>+'Ark1'!R2138</f>
        <v>5077.25</v>
      </c>
      <c r="J157" s="47"/>
      <c r="K157" s="65">
        <f>+'Ark1'!S2138</f>
        <v>5041</v>
      </c>
      <c r="L157" s="102">
        <f>+'Ark1'!T2138</f>
        <v>26.317562751882232</v>
      </c>
      <c r="M157" s="102">
        <f>+'Ark1'!U2138</f>
        <v>25.216350271771528</v>
      </c>
      <c r="N157" s="49">
        <f>+'Ark1'!W2138</f>
        <v>56.609601269589362</v>
      </c>
      <c r="O157" s="47"/>
      <c r="P157" s="65">
        <f>+'Ark1'!Y2138</f>
        <v>137.36526663055801</v>
      </c>
      <c r="Q157" s="65"/>
      <c r="R157" s="76">
        <f>+'Ark1'!AA2138</f>
        <v>27.814781146321248</v>
      </c>
      <c r="S157" s="49">
        <f>+'Ark1'!AB2138</f>
        <v>4.2825632750064253</v>
      </c>
      <c r="T157" s="65">
        <f>+'Ark1'!AC2138</f>
        <v>-39.533371285844098</v>
      </c>
      <c r="U157" s="65">
        <f t="shared" si="13"/>
        <v>24.40985576923077</v>
      </c>
      <c r="V157" s="49">
        <f>+'Ark1'!V2138</f>
        <v>14.856073661923284</v>
      </c>
      <c r="W157" s="102">
        <f>+'Ark1'!X2138</f>
        <v>149.78077329314121</v>
      </c>
      <c r="X157" s="39"/>
      <c r="Y157"/>
      <c r="Z157"/>
      <c r="AA157"/>
      <c r="AB157"/>
      <c r="AE157"/>
    </row>
    <row r="158" spans="1:31" ht="15.6">
      <c r="A158" s="39"/>
      <c r="B158" s="47">
        <f>+'Ark1'!C2139</f>
        <v>2005</v>
      </c>
      <c r="C158" s="47">
        <f>+'Ark1'!G2139</f>
        <v>2</v>
      </c>
      <c r="D158" s="3" t="s">
        <v>5</v>
      </c>
      <c r="E158" s="3">
        <v>1</v>
      </c>
      <c r="F158" s="3" t="s">
        <v>53</v>
      </c>
      <c r="G158" s="47">
        <f>+'Ark1'!Q2139</f>
        <v>405</v>
      </c>
      <c r="H158" s="47"/>
      <c r="I158" s="65">
        <f>+'Ark1'!R2139</f>
        <v>10374</v>
      </c>
      <c r="J158" s="47"/>
      <c r="K158" s="65">
        <f>+'Ark1'!S2139</f>
        <v>10157</v>
      </c>
      <c r="L158" s="102">
        <f>+'Ark1'!T2139</f>
        <v>80.350089071334523</v>
      </c>
      <c r="M158" s="102">
        <f>+'Ark1'!U2139</f>
        <v>83.986434270958483</v>
      </c>
      <c r="N158" s="49">
        <f>+'Ark1'!W2139</f>
        <v>57.110761051491558</v>
      </c>
      <c r="O158" s="47"/>
      <c r="P158" s="65">
        <f>+'Ark1'!Y2139</f>
        <v>150.87744360902215</v>
      </c>
      <c r="Q158" s="65"/>
      <c r="R158" s="76">
        <f>+'Ark1'!AA2139</f>
        <v>32.733417560721307</v>
      </c>
      <c r="S158" s="49">
        <f>+'Ark1'!AB2139</f>
        <v>4.757073919023326</v>
      </c>
      <c r="T158" s="65">
        <f>+'Ark1'!AC2139</f>
        <v>-51.114276622656966</v>
      </c>
      <c r="U158" s="65">
        <f t="shared" si="13"/>
        <v>25.614814814814814</v>
      </c>
      <c r="V158" s="49">
        <f>+'Ark1'!V2139</f>
        <v>15.75371120107962</v>
      </c>
      <c r="W158" s="102">
        <f>+'Ark1'!X2139</f>
        <v>166.14822329596788</v>
      </c>
      <c r="X158" s="39"/>
      <c r="Y158"/>
      <c r="Z158"/>
      <c r="AA158"/>
      <c r="AB158"/>
      <c r="AE158"/>
    </row>
    <row r="159" spans="1:31" ht="15.6">
      <c r="A159" s="39"/>
      <c r="B159" s="47">
        <f>+'Ark1'!C2140</f>
        <v>2005</v>
      </c>
      <c r="C159" s="47">
        <f>+'Ark1'!G2140</f>
        <v>2</v>
      </c>
      <c r="D159" s="3" t="s">
        <v>5</v>
      </c>
      <c r="E159" s="3">
        <v>2</v>
      </c>
      <c r="F159" s="3" t="s">
        <v>10</v>
      </c>
      <c r="G159" s="47">
        <f>+'Ark1'!Q2140</f>
        <v>194</v>
      </c>
      <c r="H159" s="47"/>
      <c r="I159" s="65">
        <f>+'Ark1'!R2140</f>
        <v>2537</v>
      </c>
      <c r="J159" s="47"/>
      <c r="K159" s="65">
        <f>+'Ark1'!S2140</f>
        <v>2532</v>
      </c>
      <c r="L159" s="102">
        <f>+'Ark1'!T2140</f>
        <v>19.649910928665481</v>
      </c>
      <c r="M159" s="102">
        <f>+'Ark1'!U2140</f>
        <v>16.01356572904152</v>
      </c>
      <c r="N159" s="49">
        <f>+'Ark1'!W2140</f>
        <v>57.731832543443922</v>
      </c>
      <c r="O159" s="47"/>
      <c r="P159" s="65">
        <f>+'Ark1'!Y2140</f>
        <v>117.63295230587296</v>
      </c>
      <c r="Q159" s="65"/>
      <c r="R159" s="76">
        <f>+'Ark1'!AA2140</f>
        <v>11.725904027238697</v>
      </c>
      <c r="S159" s="49">
        <f>+'Ark1'!AB2140</f>
        <v>3.1481905267648318</v>
      </c>
      <c r="T159" s="65">
        <f>+'Ark1'!AC2140</f>
        <v>-21.636626229857832</v>
      </c>
      <c r="U159" s="65">
        <f t="shared" si="13"/>
        <v>13.077319587628866</v>
      </c>
      <c r="V159" s="49">
        <f>+'Ark1'!V2140</f>
        <v>14.928261726448564</v>
      </c>
      <c r="W159" s="102">
        <f>+'Ark1'!X2140</f>
        <v>127.69609988849751</v>
      </c>
      <c r="X159" s="39"/>
      <c r="Y159"/>
      <c r="Z159"/>
      <c r="AA159"/>
      <c r="AB159"/>
      <c r="AE159"/>
    </row>
    <row r="160" spans="1:31" ht="15.6">
      <c r="A160" s="39"/>
      <c r="B160" s="47">
        <f>+'Ark1'!C2141</f>
        <v>2005</v>
      </c>
      <c r="C160" s="47">
        <f>+'Ark1'!G2141</f>
        <v>3</v>
      </c>
      <c r="D160" s="3" t="s">
        <v>57</v>
      </c>
      <c r="E160" s="3">
        <v>1</v>
      </c>
      <c r="F160" s="3" t="s">
        <v>53</v>
      </c>
      <c r="G160" s="47">
        <f>+'Ark1'!Q2141</f>
        <v>289</v>
      </c>
      <c r="H160" s="47"/>
      <c r="I160" s="65">
        <f>+'Ark1'!R2141</f>
        <v>2144</v>
      </c>
      <c r="J160" s="47"/>
      <c r="K160" s="65">
        <f>+'Ark1'!S2141</f>
        <v>1965</v>
      </c>
      <c r="L160" s="102">
        <f>+'Ark1'!T2141</f>
        <v>47.131237634644968</v>
      </c>
      <c r="M160" s="102">
        <f>+'Ark1'!U2141</f>
        <v>44.617655196391567</v>
      </c>
      <c r="N160" s="49">
        <f>+'Ark1'!W2141</f>
        <v>56.753689567430015</v>
      </c>
      <c r="O160" s="47"/>
      <c r="P160" s="65">
        <f>+'Ark1'!Y2141</f>
        <v>130.72486007462689</v>
      </c>
      <c r="Q160" s="65"/>
      <c r="R160" s="76">
        <f>+'Ark1'!AA2141</f>
        <v>31.339076512680556</v>
      </c>
      <c r="S160" s="49">
        <f>+'Ark1'!AB2141</f>
        <v>4.5766742233732316</v>
      </c>
      <c r="T160" s="65">
        <f>+'Ark1'!AC2141</f>
        <v>-41.466367303324695</v>
      </c>
      <c r="U160" s="65">
        <f t="shared" si="13"/>
        <v>7.4186851211072664</v>
      </c>
      <c r="V160" s="49">
        <f>+'Ark1'!V2141</f>
        <v>15.797108208955226</v>
      </c>
      <c r="W160" s="102">
        <f>+'Ark1'!X2141</f>
        <v>153.82230235604197</v>
      </c>
      <c r="X160" s="39"/>
      <c r="Y160"/>
      <c r="Z160"/>
      <c r="AA160"/>
      <c r="AB160"/>
      <c r="AE160"/>
    </row>
    <row r="161" spans="1:33" ht="15.6">
      <c r="A161" s="39"/>
      <c r="B161" s="47">
        <f>+'Ark1'!C2142</f>
        <v>2005</v>
      </c>
      <c r="C161" s="47">
        <f>+'Ark1'!G2142</f>
        <v>3</v>
      </c>
      <c r="D161" s="3" t="s">
        <v>57</v>
      </c>
      <c r="E161" s="3">
        <v>2</v>
      </c>
      <c r="F161" s="3" t="s">
        <v>10</v>
      </c>
      <c r="G161" s="47">
        <f>+'Ark1'!Q2142</f>
        <v>139</v>
      </c>
      <c r="H161" s="47"/>
      <c r="I161" s="65">
        <f>+'Ark1'!R2142</f>
        <v>2405</v>
      </c>
      <c r="J161" s="47"/>
      <c r="K161" s="65">
        <f>+'Ark1'!S2142</f>
        <v>2398</v>
      </c>
      <c r="L161" s="102">
        <f>+'Ark1'!T2142</f>
        <v>52.868762365355011</v>
      </c>
      <c r="M161" s="102">
        <f>+'Ark1'!U2142</f>
        <v>55.382344803608419</v>
      </c>
      <c r="N161" s="49">
        <f>+'Ark1'!W2142</f>
        <v>56.934528773978315</v>
      </c>
      <c r="O161" s="47"/>
      <c r="P161" s="65">
        <f>+'Ark1'!Y2142</f>
        <v>144.65467775467769</v>
      </c>
      <c r="Q161" s="65"/>
      <c r="R161" s="76">
        <f>+'Ark1'!AA2142</f>
        <v>33.044616102323658</v>
      </c>
      <c r="S161" s="49">
        <f>+'Ark1'!AB2142</f>
        <v>5.0765089260594509</v>
      </c>
      <c r="T161" s="65">
        <f>+'Ark1'!AC2142</f>
        <v>-55.070561494146837</v>
      </c>
      <c r="U161" s="65">
        <f t="shared" si="13"/>
        <v>17.302158273381295</v>
      </c>
      <c r="V161" s="49">
        <f>+'Ark1'!V2142</f>
        <v>15.856133056133055</v>
      </c>
      <c r="W161" s="102">
        <f>+'Ark1'!X2142</f>
        <v>157.04439333908476</v>
      </c>
      <c r="X161" s="39"/>
      <c r="Y161"/>
      <c r="Z161"/>
      <c r="AA161"/>
      <c r="AB161"/>
      <c r="AE161"/>
    </row>
    <row r="162" spans="1:33" ht="15.6">
      <c r="A162" s="39"/>
      <c r="B162" s="47">
        <f>+'Ark1'!C2143</f>
        <v>2005</v>
      </c>
      <c r="C162" s="47">
        <f>+'Ark1'!G2143</f>
        <v>4</v>
      </c>
      <c r="D162" s="3" t="s">
        <v>7</v>
      </c>
      <c r="E162" s="3">
        <v>1</v>
      </c>
      <c r="F162" s="3" t="s">
        <v>53</v>
      </c>
      <c r="G162" s="47">
        <f>+'Ark1'!Q2143</f>
        <v>129</v>
      </c>
      <c r="H162" s="47"/>
      <c r="I162" s="65">
        <f>+'Ark1'!R2143</f>
        <v>2272</v>
      </c>
      <c r="J162" s="47"/>
      <c r="K162" s="65">
        <f>+'Ark1'!S2143</f>
        <v>2271</v>
      </c>
      <c r="L162" s="102">
        <f>+'Ark1'!T2143</f>
        <v>96.311996608732514</v>
      </c>
      <c r="M162" s="102">
        <f>+'Ark1'!U2143</f>
        <v>96.799480780248174</v>
      </c>
      <c r="N162" s="49">
        <f>+'Ark1'!W2143</f>
        <v>56.363276089828283</v>
      </c>
      <c r="O162" s="47"/>
      <c r="P162" s="65">
        <f>+'Ark1'!Y2143</f>
        <v>147.76751760563388</v>
      </c>
      <c r="Q162" s="65"/>
      <c r="R162" s="76">
        <f>+'Ark1'!AA2143</f>
        <v>30.506218903328705</v>
      </c>
      <c r="S162" s="49">
        <f>+'Ark1'!AB2143</f>
        <v>4.7427572177344626</v>
      </c>
      <c r="T162" s="65">
        <f>+'Ark1'!AC2143</f>
        <v>-57.899643289257618</v>
      </c>
      <c r="U162" s="65">
        <f t="shared" si="13"/>
        <v>17.612403100775193</v>
      </c>
      <c r="V162" s="49">
        <f>+'Ark1'!V2143</f>
        <v>16.512764084507044</v>
      </c>
      <c r="W162" s="102">
        <f>+'Ark1'!X2143</f>
        <v>160.15108800146501</v>
      </c>
      <c r="X162" s="39"/>
      <c r="Y162"/>
      <c r="Z162"/>
      <c r="AA162"/>
      <c r="AB162"/>
      <c r="AE162"/>
    </row>
    <row r="163" spans="1:33" ht="15.6">
      <c r="A163" s="39"/>
      <c r="B163" s="47">
        <f>+'Ark1'!C2144</f>
        <v>2005</v>
      </c>
      <c r="C163" s="47">
        <f>+'Ark1'!G2144</f>
        <v>4</v>
      </c>
      <c r="D163" s="3" t="s">
        <v>7</v>
      </c>
      <c r="E163" s="3">
        <v>2</v>
      </c>
      <c r="F163" s="3" t="s">
        <v>10</v>
      </c>
      <c r="G163" s="47">
        <f>+'Ark1'!Q2144</f>
        <v>11</v>
      </c>
      <c r="H163" s="47"/>
      <c r="I163" s="65">
        <f>+'Ark1'!R2144</f>
        <v>87</v>
      </c>
      <c r="J163" s="47"/>
      <c r="K163" s="65">
        <f>+'Ark1'!S2144</f>
        <v>87</v>
      </c>
      <c r="L163" s="102">
        <f>+'Ark1'!T2144</f>
        <v>3.6880033912674866</v>
      </c>
      <c r="M163" s="102">
        <f>+'Ark1'!U2144</f>
        <v>3.2005192197518002</v>
      </c>
      <c r="N163" s="49">
        <f>+'Ark1'!W2144</f>
        <v>56.137931034482783</v>
      </c>
      <c r="O163" s="47"/>
      <c r="P163" s="65">
        <f>+'Ark1'!Y2144</f>
        <v>127.58965517241379</v>
      </c>
      <c r="Q163" s="65"/>
      <c r="R163" s="76">
        <f>+'Ark1'!AA2144</f>
        <v>19.742876116522687</v>
      </c>
      <c r="S163" s="49">
        <f>+'Ark1'!AB2144</f>
        <v>3.8272237583387345</v>
      </c>
      <c r="T163" s="65">
        <f>+'Ark1'!AC2144</f>
        <v>-75.493773580792876</v>
      </c>
      <c r="U163" s="65">
        <f t="shared" si="13"/>
        <v>7.9090909090909092</v>
      </c>
      <c r="V163" s="49">
        <f>+'Ark1'!V2144</f>
        <v>14.206896551724141</v>
      </c>
      <c r="W163" s="102">
        <f>+'Ark1'!X2144</f>
        <v>138.23364590727388</v>
      </c>
      <c r="X163" s="39"/>
      <c r="Y163"/>
      <c r="Z163"/>
      <c r="AA163"/>
      <c r="AB163"/>
      <c r="AE163"/>
    </row>
    <row r="164" spans="1:33" ht="15.6">
      <c r="A164" s="39"/>
      <c r="B164" s="47">
        <f>+'Ark1'!C2145</f>
        <v>2004</v>
      </c>
      <c r="C164" s="47">
        <f>+'Ark1'!G2145</f>
        <v>1</v>
      </c>
      <c r="D164" s="48" t="s">
        <v>4</v>
      </c>
      <c r="E164" s="48">
        <v>1</v>
      </c>
      <c r="F164" s="48" t="s">
        <v>53</v>
      </c>
      <c r="G164" s="47">
        <f>+'Ark1'!Q2145</f>
        <v>684</v>
      </c>
      <c r="H164" s="47"/>
      <c r="I164" s="65">
        <f>+'Ark1'!R2145</f>
        <v>13640</v>
      </c>
      <c r="J164" s="47"/>
      <c r="K164" s="65">
        <f>+'Ark1'!S2145</f>
        <v>13562</v>
      </c>
      <c r="L164" s="102">
        <f>+'Ark1'!T2145</f>
        <v>72.988013698630141</v>
      </c>
      <c r="M164" s="102">
        <f>+'Ark1'!U2145</f>
        <v>74.46157450547193</v>
      </c>
      <c r="N164" s="49">
        <f>+'Ark1'!W2145</f>
        <v>56.093201592685446</v>
      </c>
      <c r="O164" s="47"/>
      <c r="P164" s="65">
        <f>+'Ark1'!Y2145</f>
        <v>144.60525659824037</v>
      </c>
      <c r="Q164" s="65"/>
      <c r="R164" s="76">
        <f>+'Ark1'!AA2145</f>
        <v>31.544811315103757</v>
      </c>
      <c r="S164" s="49">
        <f>+'Ark1'!AB2145</f>
        <v>4.5353987370233604</v>
      </c>
      <c r="T164" s="65">
        <f>+'Ark1'!AC2145</f>
        <v>-48.932777266577638</v>
      </c>
      <c r="U164" s="65">
        <f t="shared" si="13"/>
        <v>19.941520467836256</v>
      </c>
      <c r="V164" s="49">
        <f>+'Ark1'!V2145</f>
        <v>14.7291788856305</v>
      </c>
      <c r="W164" s="102">
        <f>+'Ark1'!X2145</f>
        <v>157.39296823122388</v>
      </c>
      <c r="X164" s="39"/>
      <c r="Y164"/>
      <c r="Z164"/>
      <c r="AA164"/>
      <c r="AB164"/>
      <c r="AE164"/>
    </row>
    <row r="165" spans="1:33" ht="15.6">
      <c r="A165" s="39"/>
      <c r="B165" s="47">
        <f>+'Ark1'!C2146</f>
        <v>2004</v>
      </c>
      <c r="C165" s="47">
        <f>+'Ark1'!G2146</f>
        <v>1</v>
      </c>
      <c r="D165" s="48" t="s">
        <v>4</v>
      </c>
      <c r="E165" s="48">
        <v>2</v>
      </c>
      <c r="F165" s="48" t="s">
        <v>10</v>
      </c>
      <c r="G165" s="47">
        <f>+'Ark1'!Q2146</f>
        <v>195</v>
      </c>
      <c r="H165" s="47"/>
      <c r="I165" s="65">
        <f>+'Ark1'!R2146</f>
        <v>5048</v>
      </c>
      <c r="J165" s="47"/>
      <c r="K165" s="65">
        <f>+'Ark1'!S2146</f>
        <v>5022</v>
      </c>
      <c r="L165" s="102">
        <f>+'Ark1'!T2146</f>
        <v>27.011986301369873</v>
      </c>
      <c r="M165" s="102">
        <f>+'Ark1'!U2146</f>
        <v>25.53842549452806</v>
      </c>
      <c r="N165" s="49">
        <f>+'Ark1'!W2146</f>
        <v>56.483074472321775</v>
      </c>
      <c r="O165" s="47"/>
      <c r="P165" s="65">
        <f>+'Ark1'!Y2146</f>
        <v>134.01117274167947</v>
      </c>
      <c r="Q165" s="65"/>
      <c r="R165" s="76">
        <f>+'Ark1'!AA2146</f>
        <v>27.852806613161505</v>
      </c>
      <c r="S165" s="49">
        <f>+'Ark1'!AB2146</f>
        <v>4.2493952372716031</v>
      </c>
      <c r="T165" s="65">
        <f>+'Ark1'!AC2146</f>
        <v>-36.67257558310655</v>
      </c>
      <c r="U165" s="65">
        <f t="shared" si="13"/>
        <v>25.887179487179488</v>
      </c>
      <c r="V165" s="49">
        <f>+'Ark1'!V2146</f>
        <v>14.84429477020602</v>
      </c>
      <c r="W165" s="102">
        <f>+'Ark1'!X2146</f>
        <v>145.90539702925611</v>
      </c>
      <c r="X165" s="39"/>
      <c r="Y165"/>
      <c r="Z165"/>
      <c r="AA165"/>
      <c r="AB165"/>
      <c r="AE165"/>
    </row>
    <row r="166" spans="1:33" ht="15.6">
      <c r="A166" s="39"/>
      <c r="B166" s="47">
        <f>+'Ark1'!C2147</f>
        <v>2004</v>
      </c>
      <c r="C166" s="47">
        <f>+'Ark1'!G2147</f>
        <v>2</v>
      </c>
      <c r="D166" s="48" t="s">
        <v>5</v>
      </c>
      <c r="E166" s="48">
        <v>1</v>
      </c>
      <c r="F166" s="48" t="s">
        <v>53</v>
      </c>
      <c r="G166" s="47">
        <f>+'Ark1'!Q2147</f>
        <v>439</v>
      </c>
      <c r="H166" s="47"/>
      <c r="I166" s="65">
        <f>+'Ark1'!R2147</f>
        <v>9777</v>
      </c>
      <c r="J166" s="47"/>
      <c r="K166" s="65">
        <f>+'Ark1'!S2147</f>
        <v>9595</v>
      </c>
      <c r="L166" s="102">
        <f>+'Ark1'!T2147</f>
        <v>80.054040776222067</v>
      </c>
      <c r="M166" s="102">
        <f>+'Ark1'!U2147</f>
        <v>83.738146326615279</v>
      </c>
      <c r="N166" s="49">
        <f>+'Ark1'!W2147</f>
        <v>56.40614903595624</v>
      </c>
      <c r="O166" s="47"/>
      <c r="P166" s="65">
        <f>+'Ark1'!Y2147</f>
        <v>152.39463025468004</v>
      </c>
      <c r="Q166" s="65"/>
      <c r="R166" s="76">
        <f>+'Ark1'!AA2147</f>
        <v>32.915431744241644</v>
      </c>
      <c r="S166" s="49">
        <f>+'Ark1'!AB2147</f>
        <v>4.8955344074616578</v>
      </c>
      <c r="T166" s="65">
        <f>+'Ark1'!AC2147</f>
        <v>-55.644742362327051</v>
      </c>
      <c r="U166" s="65">
        <f t="shared" si="13"/>
        <v>22.271070615034169</v>
      </c>
      <c r="V166" s="49">
        <f>+'Ark1'!V2147</f>
        <v>14.815280760969619</v>
      </c>
      <c r="W166" s="102">
        <f>+'Ark1'!X2147</f>
        <v>167.59513976408545</v>
      </c>
      <c r="X166" s="39"/>
      <c r="Y166"/>
      <c r="Z166"/>
      <c r="AA166"/>
      <c r="AB166"/>
      <c r="AE166"/>
    </row>
    <row r="167" spans="1:33" ht="15.6">
      <c r="A167" s="39"/>
      <c r="B167" s="47">
        <f>+'Ark1'!C2148</f>
        <v>2004</v>
      </c>
      <c r="C167" s="47">
        <f>+'Ark1'!G2148</f>
        <v>2</v>
      </c>
      <c r="D167" s="48" t="s">
        <v>5</v>
      </c>
      <c r="E167" s="48">
        <v>2</v>
      </c>
      <c r="F167" s="48" t="s">
        <v>10</v>
      </c>
      <c r="G167" s="47">
        <f>+'Ark1'!Q2148</f>
        <v>213</v>
      </c>
      <c r="H167" s="47"/>
      <c r="I167" s="65">
        <f>+'Ark1'!R2148</f>
        <v>2436</v>
      </c>
      <c r="J167" s="47"/>
      <c r="K167" s="65">
        <f>+'Ark1'!S2148</f>
        <v>2419</v>
      </c>
      <c r="L167" s="102">
        <f>+'Ark1'!T2148</f>
        <v>19.94595922377794</v>
      </c>
      <c r="M167" s="102">
        <f>+'Ark1'!U2148</f>
        <v>16.261853673384717</v>
      </c>
      <c r="N167" s="49">
        <f>+'Ark1'!W2148</f>
        <v>57.098801157503118</v>
      </c>
      <c r="O167" s="47"/>
      <c r="P167" s="65">
        <f>+'Ark1'!Y2148</f>
        <v>118.78037766830896</v>
      </c>
      <c r="Q167" s="65"/>
      <c r="R167" s="76">
        <f>+'Ark1'!AA2148</f>
        <v>12.750086224512097</v>
      </c>
      <c r="S167" s="49">
        <f>+'Ark1'!AB2148</f>
        <v>3.479425532366736</v>
      </c>
      <c r="T167" s="65">
        <f>+'Ark1'!AC2148</f>
        <v>-28.236488653623848</v>
      </c>
      <c r="U167" s="65">
        <f t="shared" si="13"/>
        <v>11.43661971830986</v>
      </c>
      <c r="V167" s="49">
        <f>+'Ark1'!V2148</f>
        <v>14.935139573070613</v>
      </c>
      <c r="W167" s="102">
        <f>+'Ark1'!X2148</f>
        <v>129.15450261249228</v>
      </c>
      <c r="X167" s="39"/>
      <c r="Y167"/>
      <c r="Z167"/>
      <c r="AA167"/>
      <c r="AB167"/>
      <c r="AE167"/>
    </row>
    <row r="168" spans="1:33" ht="15.6">
      <c r="A168" s="39"/>
      <c r="B168" s="47">
        <f>+'Ark1'!C2149</f>
        <v>2004</v>
      </c>
      <c r="C168" s="47">
        <f>+'Ark1'!G2149</f>
        <v>3</v>
      </c>
      <c r="D168" s="48" t="s">
        <v>57</v>
      </c>
      <c r="E168" s="48">
        <v>1</v>
      </c>
      <c r="F168" s="48" t="s">
        <v>53</v>
      </c>
      <c r="G168" s="47">
        <f>+'Ark1'!Q2149</f>
        <v>365</v>
      </c>
      <c r="H168" s="47"/>
      <c r="I168" s="65">
        <f>+'Ark1'!R2149</f>
        <v>2194</v>
      </c>
      <c r="J168" s="47"/>
      <c r="K168" s="65">
        <f>+'Ark1'!S2149</f>
        <v>1999</v>
      </c>
      <c r="L168" s="102">
        <f>+'Ark1'!T2149</f>
        <v>44.003208985158444</v>
      </c>
      <c r="M168" s="102">
        <f>+'Ark1'!U2149</f>
        <v>41.867888484562698</v>
      </c>
      <c r="N168" s="49">
        <f>+'Ark1'!W2149</f>
        <v>56.05852926463232</v>
      </c>
      <c r="O168" s="47"/>
      <c r="P168" s="65">
        <f>+'Ark1'!Y2149</f>
        <v>128.2337283500454</v>
      </c>
      <c r="Q168" s="65"/>
      <c r="R168" s="76">
        <f>+'Ark1'!AA2149</f>
        <v>28.568857630931497</v>
      </c>
      <c r="S168" s="49">
        <f>+'Ark1'!AB2149</f>
        <v>4.5987661783570157</v>
      </c>
      <c r="T168" s="65">
        <f>+'Ark1'!AC2149</f>
        <v>-50.502109691971661</v>
      </c>
      <c r="U168" s="65">
        <f t="shared" si="13"/>
        <v>6.0109589041095894</v>
      </c>
      <c r="V168" s="49">
        <f>+'Ark1'!V2149</f>
        <v>14.336827711941655</v>
      </c>
      <c r="W168" s="102">
        <f>+'Ark1'!X2149</f>
        <v>152.44930772489951</v>
      </c>
      <c r="X168" s="39"/>
      <c r="Y168"/>
      <c r="Z168"/>
      <c r="AA168"/>
      <c r="AB168"/>
      <c r="AE168"/>
    </row>
    <row r="169" spans="1:33" ht="15.6">
      <c r="A169" s="39"/>
      <c r="B169" s="47">
        <f>+'Ark1'!C2150</f>
        <v>2004</v>
      </c>
      <c r="C169" s="47">
        <f>+'Ark1'!G2150</f>
        <v>3</v>
      </c>
      <c r="D169" s="48" t="s">
        <v>57</v>
      </c>
      <c r="E169" s="48">
        <v>2</v>
      </c>
      <c r="F169" s="48" t="s">
        <v>10</v>
      </c>
      <c r="G169" s="47">
        <f>+'Ark1'!Q2150</f>
        <v>148</v>
      </c>
      <c r="H169" s="47"/>
      <c r="I169" s="65">
        <f>+'Ark1'!R2150</f>
        <v>2792</v>
      </c>
      <c r="J169" s="47"/>
      <c r="K169" s="65">
        <f>+'Ark1'!S2150</f>
        <v>2785</v>
      </c>
      <c r="L169" s="102">
        <f>+'Ark1'!T2150</f>
        <v>55.996791014841563</v>
      </c>
      <c r="M169" s="102">
        <f>+'Ark1'!U2150</f>
        <v>58.132111515437295</v>
      </c>
      <c r="N169" s="49">
        <f>+'Ark1'!W2150</f>
        <v>56.845242369838417</v>
      </c>
      <c r="O169" s="47"/>
      <c r="P169" s="65">
        <f>+'Ark1'!Y2150</f>
        <v>139.91314469914059</v>
      </c>
      <c r="Q169" s="65"/>
      <c r="R169" s="76">
        <f>+'Ark1'!AA2150</f>
        <v>31.639183553245431</v>
      </c>
      <c r="S169" s="49">
        <f>+'Ark1'!AB2150</f>
        <v>4.5903770809777988</v>
      </c>
      <c r="T169" s="65">
        <f>+'Ark1'!AC2150</f>
        <v>-49.779282539084029</v>
      </c>
      <c r="U169" s="65">
        <f t="shared" si="13"/>
        <v>18.864864864864863</v>
      </c>
      <c r="V169" s="49">
        <f>+'Ark1'!V2150</f>
        <v>15.247492836676219</v>
      </c>
      <c r="W169" s="102">
        <f>+'Ark1'!X2150</f>
        <v>151.88140081396455</v>
      </c>
      <c r="X169" s="39"/>
      <c r="Y169"/>
      <c r="Z169"/>
      <c r="AA169"/>
      <c r="AB169"/>
      <c r="AE169"/>
    </row>
    <row r="170" spans="1:33" ht="15.6">
      <c r="A170" s="39"/>
      <c r="B170" s="47">
        <f>+'Ark1'!C2151</f>
        <v>2004</v>
      </c>
      <c r="C170" s="47">
        <f>+'Ark1'!G2151</f>
        <v>4</v>
      </c>
      <c r="D170" s="48" t="s">
        <v>7</v>
      </c>
      <c r="E170" s="48">
        <v>1</v>
      </c>
      <c r="F170" s="48" t="s">
        <v>53</v>
      </c>
      <c r="G170" s="47">
        <f>+'Ark1'!Q2151</f>
        <v>135</v>
      </c>
      <c r="H170" s="47"/>
      <c r="I170" s="65">
        <f>+'Ark1'!R2151</f>
        <v>2008</v>
      </c>
      <c r="J170" s="47"/>
      <c r="K170" s="65">
        <f>+'Ark1'!S2151</f>
        <v>2008</v>
      </c>
      <c r="L170" s="102">
        <f>+'Ark1'!T2151</f>
        <v>92.364305427782881</v>
      </c>
      <c r="M170" s="102">
        <f>+'Ark1'!U2151</f>
        <v>92.991627165197357</v>
      </c>
      <c r="N170" s="49">
        <f>+'Ark1'!W2151</f>
        <v>56.715139442231056</v>
      </c>
      <c r="O170" s="47"/>
      <c r="P170" s="65">
        <f>+'Ark1'!Y2151</f>
        <v>144.26085657370501</v>
      </c>
      <c r="Q170" s="65"/>
      <c r="R170" s="76">
        <f>+'Ark1'!AA2151</f>
        <v>28.6641394446611</v>
      </c>
      <c r="S170" s="49">
        <f>+'Ark1'!AB2151</f>
        <v>4.4786489808538512</v>
      </c>
      <c r="T170" s="65">
        <f>+'Ark1'!AC2151</f>
        <v>-53.023375386574557</v>
      </c>
      <c r="U170" s="65">
        <f t="shared" si="13"/>
        <v>14.874074074074073</v>
      </c>
      <c r="V170" s="49">
        <f>+'Ark1'!V2151</f>
        <v>15.601593625498005</v>
      </c>
      <c r="W170" s="102">
        <f>+'Ark1'!X2151</f>
        <v>156.29561925645217</v>
      </c>
      <c r="X170" s="39"/>
      <c r="Y170"/>
      <c r="Z170"/>
      <c r="AA170"/>
      <c r="AB170"/>
      <c r="AE170"/>
    </row>
    <row r="171" spans="1:33" ht="15.6">
      <c r="A171" s="39"/>
      <c r="B171" s="47">
        <f>+'Ark1'!C2152</f>
        <v>2004</v>
      </c>
      <c r="C171" s="47">
        <f>+'Ark1'!G2152</f>
        <v>4</v>
      </c>
      <c r="D171" s="48" t="s">
        <v>7</v>
      </c>
      <c r="E171" s="48">
        <v>2</v>
      </c>
      <c r="F171" s="48" t="s">
        <v>10</v>
      </c>
      <c r="G171" s="47">
        <f>+'Ark1'!Q2152</f>
        <v>19</v>
      </c>
      <c r="H171" s="47"/>
      <c r="I171" s="65">
        <f>+'Ark1'!R2152</f>
        <v>166</v>
      </c>
      <c r="J171" s="47"/>
      <c r="K171" s="65">
        <f>+'Ark1'!S2152</f>
        <v>166</v>
      </c>
      <c r="L171" s="102">
        <f>+'Ark1'!T2152</f>
        <v>7.6356945722171101</v>
      </c>
      <c r="M171" s="102">
        <f>+'Ark1'!U2152</f>
        <v>7.0083728348026479</v>
      </c>
      <c r="N171" s="49">
        <f>+'Ark1'!W2152</f>
        <v>54.777108433734945</v>
      </c>
      <c r="O171" s="47"/>
      <c r="P171" s="65">
        <f>+'Ark1'!Y2152</f>
        <v>131.51566265060239</v>
      </c>
      <c r="Q171" s="65"/>
      <c r="R171" s="76">
        <f>+'Ark1'!AA2152</f>
        <v>23.681584945369536</v>
      </c>
      <c r="S171" s="49">
        <f>+'Ark1'!AB2152</f>
        <v>3.2046211099164319</v>
      </c>
      <c r="T171" s="65">
        <f>+'Ark1'!AC2152</f>
        <v>-53.764208739181186</v>
      </c>
      <c r="U171" s="65">
        <f t="shared" si="13"/>
        <v>8.7368421052631575</v>
      </c>
      <c r="V171" s="49">
        <f>+'Ark1'!V2152</f>
        <v>13.83734939759036</v>
      </c>
      <c r="W171" s="102">
        <f>+'Ark1'!X2152</f>
        <v>142.48717513608062</v>
      </c>
      <c r="X171" s="39"/>
      <c r="Y171"/>
      <c r="Z171"/>
      <c r="AA171"/>
      <c r="AB171"/>
      <c r="AE171"/>
    </row>
    <row r="172" spans="1:33" ht="15.6">
      <c r="A172" s="39"/>
      <c r="B172" s="47">
        <f>+'Ark1'!C2153</f>
        <v>2003</v>
      </c>
      <c r="C172" s="47">
        <f>+'Ark1'!G2153</f>
        <v>1</v>
      </c>
      <c r="D172" s="48" t="s">
        <v>4</v>
      </c>
      <c r="E172" s="48">
        <v>1</v>
      </c>
      <c r="F172" s="48" t="s">
        <v>53</v>
      </c>
      <c r="G172" s="47">
        <f>+'Ark1'!Q2153</f>
        <v>687</v>
      </c>
      <c r="H172" s="47"/>
      <c r="I172" s="65">
        <f>+'Ark1'!R2153</f>
        <v>12265</v>
      </c>
      <c r="J172" s="47"/>
      <c r="K172" s="65">
        <f>+'Ark1'!S2153</f>
        <v>12265</v>
      </c>
      <c r="L172" s="102">
        <f>+'Ark1'!T2153</f>
        <v>77.425667571491701</v>
      </c>
      <c r="M172" s="102">
        <f>+'Ark1'!U2153</f>
        <v>78.660760950898307</v>
      </c>
      <c r="N172" s="49">
        <f>+'Ark1'!W2153</f>
        <v>55.493192009783918</v>
      </c>
      <c r="O172" s="47"/>
      <c r="P172" s="65">
        <f>+'Ark1'!Y2153</f>
        <v>144.1227721157766</v>
      </c>
      <c r="Q172" s="65"/>
      <c r="R172" s="76">
        <f>+'Ark1'!AA2153</f>
        <v>30.69702157026898</v>
      </c>
      <c r="S172" s="49">
        <f>+'Ark1'!AB2153</f>
        <v>4.2612569466071095</v>
      </c>
      <c r="T172" s="65">
        <f>+'Ark1'!AC2153</f>
        <v>-47.321267857270513</v>
      </c>
      <c r="U172" s="65">
        <f t="shared" si="13"/>
        <v>17.852983988355167</v>
      </c>
      <c r="V172" s="49">
        <f>+'Ark1'!V2153</f>
        <v>13.248838157358341</v>
      </c>
      <c r="W172" s="102">
        <f>+'Ark1'!X2153</f>
        <v>156.14601529336582</v>
      </c>
      <c r="X172" s="39"/>
      <c r="Y172"/>
      <c r="Z172"/>
      <c r="AA172"/>
      <c r="AB172"/>
      <c r="AE172"/>
    </row>
    <row r="173" spans="1:33" ht="15.6">
      <c r="A173" s="39"/>
      <c r="B173" s="47">
        <f>+'Ark1'!C2154</f>
        <v>2003</v>
      </c>
      <c r="C173" s="47">
        <f>+'Ark1'!G2154</f>
        <v>1</v>
      </c>
      <c r="D173" s="48" t="s">
        <v>4</v>
      </c>
      <c r="E173" s="48">
        <v>2</v>
      </c>
      <c r="F173" s="48" t="s">
        <v>10</v>
      </c>
      <c r="G173" s="47">
        <f>+'Ark1'!Q2154</f>
        <v>203</v>
      </c>
      <c r="H173" s="47"/>
      <c r="I173" s="65">
        <f>+'Ark1'!R2154</f>
        <v>3576</v>
      </c>
      <c r="J173" s="47"/>
      <c r="K173" s="65">
        <f>+'Ark1'!S2154</f>
        <v>3556</v>
      </c>
      <c r="L173" s="102">
        <f>+'Ark1'!T2154</f>
        <v>22.574332428508296</v>
      </c>
      <c r="M173" s="102">
        <f>+'Ark1'!U2154</f>
        <v>21.339239049101685</v>
      </c>
      <c r="N173" s="49">
        <f>+'Ark1'!W2154</f>
        <v>56.393419572553427</v>
      </c>
      <c r="O173" s="47"/>
      <c r="P173" s="65">
        <f>+'Ark1'!Y2154</f>
        <v>134.09835011185649</v>
      </c>
      <c r="Q173" s="65"/>
      <c r="R173" s="76">
        <f>+'Ark1'!AA2154</f>
        <v>28.529286093283009</v>
      </c>
      <c r="S173" s="49">
        <f>+'Ark1'!AB2154</f>
        <v>4.4269665899363551</v>
      </c>
      <c r="T173" s="65">
        <f>+'Ark1'!AC2154</f>
        <v>-45.496053218118242</v>
      </c>
      <c r="U173" s="65">
        <f t="shared" si="13"/>
        <v>17.615763546798028</v>
      </c>
      <c r="V173" s="49">
        <f>+'Ark1'!V2154</f>
        <v>15.014541387024613</v>
      </c>
      <c r="W173" s="102">
        <f>+'Ark1'!X2154</f>
        <v>145.99433202207578</v>
      </c>
      <c r="X173" s="39"/>
      <c r="Y173"/>
      <c r="Z173"/>
      <c r="AA173"/>
      <c r="AB173"/>
      <c r="AE173"/>
    </row>
    <row r="174" spans="1:33" ht="15.6">
      <c r="A174" s="39"/>
      <c r="B174" s="47">
        <f>+'Ark1'!C2155</f>
        <v>2003</v>
      </c>
      <c r="C174" s="47">
        <f>+'Ark1'!G2155</f>
        <v>2</v>
      </c>
      <c r="D174" s="48" t="s">
        <v>5</v>
      </c>
      <c r="E174" s="48">
        <v>1</v>
      </c>
      <c r="F174" s="48" t="s">
        <v>53</v>
      </c>
      <c r="G174" s="47">
        <f>+'Ark1'!Q2155</f>
        <v>480</v>
      </c>
      <c r="H174" s="47"/>
      <c r="I174" s="65">
        <f>+'Ark1'!R2155</f>
        <v>8776</v>
      </c>
      <c r="J174" s="47"/>
      <c r="K174" s="65">
        <f>+'Ark1'!S2155</f>
        <v>8664</v>
      </c>
      <c r="L174" s="102">
        <f>+'Ark1'!T2155</f>
        <v>85.527726342461747</v>
      </c>
      <c r="M174" s="102">
        <f>+'Ark1'!U2155</f>
        <v>88.34943074593194</v>
      </c>
      <c r="N174" s="49">
        <f>+'Ark1'!W2155</f>
        <v>56.25126962142199</v>
      </c>
      <c r="O174" s="47"/>
      <c r="P174" s="65">
        <f>+'Ark1'!Y2155</f>
        <v>154.27542160437574</v>
      </c>
      <c r="Q174" s="65"/>
      <c r="R174" s="76">
        <f>+'Ark1'!AA2155</f>
        <v>33.393426282214243</v>
      </c>
      <c r="S174" s="49">
        <f>+'Ark1'!AB2155</f>
        <v>5.0456364456353997</v>
      </c>
      <c r="T174" s="65">
        <f>+'Ark1'!AC2155</f>
        <v>-54.274671575155487</v>
      </c>
      <c r="U174" s="65">
        <f t="shared" si="13"/>
        <v>18.283333333333335</v>
      </c>
      <c r="V174" s="49">
        <f>+'Ark1'!V2155</f>
        <v>13.363035551504103</v>
      </c>
      <c r="W174" s="102">
        <f>+'Ark1'!X2155</f>
        <v>168.70821732865531</v>
      </c>
      <c r="X174" s="39"/>
      <c r="Y174" s="77"/>
      <c r="AC174" s="1"/>
      <c r="AD174" s="1"/>
      <c r="AG174" s="53"/>
    </row>
    <row r="175" spans="1:33" ht="15.6">
      <c r="A175" s="39"/>
      <c r="B175" s="47">
        <f>+'Ark1'!C2156</f>
        <v>2003</v>
      </c>
      <c r="C175" s="47">
        <f>+'Ark1'!G2156</f>
        <v>2</v>
      </c>
      <c r="D175" s="48" t="s">
        <v>5</v>
      </c>
      <c r="E175" s="48">
        <v>2</v>
      </c>
      <c r="F175" s="48" t="s">
        <v>10</v>
      </c>
      <c r="G175" s="47">
        <f>+'Ark1'!Q2156</f>
        <v>198</v>
      </c>
      <c r="H175" s="47"/>
      <c r="I175" s="65">
        <f>+'Ark1'!R2156</f>
        <v>1485</v>
      </c>
      <c r="J175" s="47"/>
      <c r="K175" s="65">
        <f>+'Ark1'!S2156</f>
        <v>1474</v>
      </c>
      <c r="L175" s="102">
        <f>+'Ark1'!T2156</f>
        <v>14.472273657538244</v>
      </c>
      <c r="M175" s="102">
        <f>+'Ark1'!U2156</f>
        <v>11.650569254068088</v>
      </c>
      <c r="N175" s="49">
        <f>+'Ark1'!W2156</f>
        <v>56.395522388059696</v>
      </c>
      <c r="O175" s="47"/>
      <c r="P175" s="65">
        <f>+'Ark1'!Y2156</f>
        <v>120.22929292929297</v>
      </c>
      <c r="Q175" s="65"/>
      <c r="R175" s="76">
        <f>+'Ark1'!AA2156</f>
        <v>14.967605291148224</v>
      </c>
      <c r="S175" s="49">
        <f>+'Ark1'!AB2156</f>
        <v>3.6219227754640246</v>
      </c>
      <c r="T175" s="65">
        <f>+'Ark1'!AC2156</f>
        <v>-32.696652751228157</v>
      </c>
      <c r="U175" s="65">
        <f t="shared" si="13"/>
        <v>7.5</v>
      </c>
      <c r="V175" s="49">
        <f>+'Ark1'!V2156</f>
        <v>14.33939393939394</v>
      </c>
      <c r="W175" s="102">
        <f>+'Ark1'!X2156</f>
        <v>130.54204011950489</v>
      </c>
      <c r="X175" s="39"/>
      <c r="Y175" s="77"/>
      <c r="AC175" s="1"/>
      <c r="AD175" s="1"/>
      <c r="AG175" s="53"/>
    </row>
    <row r="176" spans="1:33" ht="15.6">
      <c r="A176" s="39"/>
      <c r="B176" s="47">
        <f>+'Ark1'!C2157</f>
        <v>2003</v>
      </c>
      <c r="C176" s="47">
        <f>+'Ark1'!G2157</f>
        <v>3</v>
      </c>
      <c r="D176" s="48" t="s">
        <v>57</v>
      </c>
      <c r="E176" s="48">
        <v>1</v>
      </c>
      <c r="F176" s="48" t="s">
        <v>53</v>
      </c>
      <c r="G176" s="47">
        <f>+'Ark1'!Q2157</f>
        <v>366</v>
      </c>
      <c r="H176" s="47"/>
      <c r="I176" s="65">
        <f>+'Ark1'!R2157</f>
        <v>2273</v>
      </c>
      <c r="J176" s="47"/>
      <c r="K176" s="65">
        <f>+'Ark1'!S2157</f>
        <v>2060</v>
      </c>
      <c r="L176" s="102">
        <f>+'Ark1'!T2157</f>
        <v>50.544807649544147</v>
      </c>
      <c r="M176" s="102">
        <f>+'Ark1'!U2157</f>
        <v>47.423164510561264</v>
      </c>
      <c r="N176" s="49">
        <f>+'Ark1'!W2157</f>
        <v>55.91796116504856</v>
      </c>
      <c r="O176" s="47"/>
      <c r="P176" s="65">
        <f>+'Ark1'!Y2157</f>
        <v>126.1839859216893</v>
      </c>
      <c r="Q176" s="65"/>
      <c r="R176" s="76">
        <f>+'Ark1'!AA2157</f>
        <v>28.801921534501567</v>
      </c>
      <c r="S176" s="49">
        <f>+'Ark1'!AB2157</f>
        <v>4.7926488732007559</v>
      </c>
      <c r="T176" s="65">
        <f>+'Ark1'!AC2157</f>
        <v>-46.76681751594716</v>
      </c>
      <c r="U176" s="65">
        <f t="shared" si="13"/>
        <v>6.2103825136612025</v>
      </c>
      <c r="V176" s="49">
        <f>+'Ark1'!V2157</f>
        <v>13.425428948526177</v>
      </c>
      <c r="W176" s="102">
        <f>+'Ark1'!X2157</f>
        <v>150.93787878715642</v>
      </c>
      <c r="X176" s="39"/>
      <c r="Y176" s="77"/>
      <c r="AC176" s="1"/>
      <c r="AD176" s="1"/>
      <c r="AG176" s="53"/>
    </row>
    <row r="177" spans="1:33" ht="15.6">
      <c r="A177" s="39"/>
      <c r="B177" s="47">
        <f>+'Ark1'!C2158</f>
        <v>2003</v>
      </c>
      <c r="C177" s="47">
        <f>+'Ark1'!G2158</f>
        <v>3</v>
      </c>
      <c r="D177" s="48" t="s">
        <v>57</v>
      </c>
      <c r="E177" s="48">
        <v>2</v>
      </c>
      <c r="F177" s="48" t="s">
        <v>10</v>
      </c>
      <c r="G177" s="47">
        <f>+'Ark1'!Q2158</f>
        <v>157</v>
      </c>
      <c r="H177" s="47"/>
      <c r="I177" s="65">
        <f>+'Ark1'!R2158</f>
        <v>2224</v>
      </c>
      <c r="J177" s="47"/>
      <c r="K177" s="65">
        <f>+'Ark1'!S2158</f>
        <v>2205</v>
      </c>
      <c r="L177" s="102">
        <f>+'Ark1'!T2158</f>
        <v>49.455192350455853</v>
      </c>
      <c r="M177" s="102">
        <f>+'Ark1'!U2158</f>
        <v>52.57683548943875</v>
      </c>
      <c r="N177" s="49">
        <f>+'Ark1'!W2158</f>
        <v>56.725170068027197</v>
      </c>
      <c r="O177" s="47"/>
      <c r="P177" s="65">
        <f>+'Ark1'!Y2158</f>
        <v>142.97918165467598</v>
      </c>
      <c r="Q177" s="65"/>
      <c r="R177" s="76">
        <f>+'Ark1'!AA2158</f>
        <v>32.422177352392524</v>
      </c>
      <c r="S177" s="49">
        <f>+'Ark1'!AB2158</f>
        <v>4.934466364705548</v>
      </c>
      <c r="T177" s="65">
        <f>+'Ark1'!AC2158</f>
        <v>-51.72707370822036</v>
      </c>
      <c r="U177" s="65">
        <f t="shared" si="13"/>
        <v>14.165605095541402</v>
      </c>
      <c r="V177" s="49">
        <f>+'Ark1'!V2158</f>
        <v>14.715827338129499</v>
      </c>
      <c r="W177" s="102">
        <f>+'Ark1'!X2158</f>
        <v>155.74964730274297</v>
      </c>
      <c r="X177" s="39"/>
      <c r="Y177" s="77"/>
      <c r="AC177" s="1"/>
      <c r="AD177" s="1"/>
      <c r="AG177" s="53"/>
    </row>
    <row r="178" spans="1:33" ht="15.6">
      <c r="A178" s="39"/>
      <c r="B178" s="47">
        <f>+'Ark1'!C2159</f>
        <v>2003</v>
      </c>
      <c r="C178" s="47">
        <f>+'Ark1'!G2159</f>
        <v>4</v>
      </c>
      <c r="D178" s="48" t="s">
        <v>7</v>
      </c>
      <c r="E178" s="48">
        <v>1</v>
      </c>
      <c r="F178" s="48" t="s">
        <v>53</v>
      </c>
      <c r="G178" s="47">
        <f>+'Ark1'!Q2159</f>
        <v>135</v>
      </c>
      <c r="H178" s="47"/>
      <c r="I178" s="65">
        <f>+'Ark1'!R2159</f>
        <v>1718</v>
      </c>
      <c r="J178" s="47"/>
      <c r="K178" s="65">
        <f>+'Ark1'!S2159</f>
        <v>1717</v>
      </c>
      <c r="L178" s="102">
        <f>+'Ark1'!T2159</f>
        <v>93.982494529540475</v>
      </c>
      <c r="M178" s="102">
        <f>+'Ark1'!U2159</f>
        <v>94.643885447829291</v>
      </c>
      <c r="N178" s="49">
        <f>+'Ark1'!W2159</f>
        <v>56.739662201514278</v>
      </c>
      <c r="O178" s="47"/>
      <c r="P178" s="65">
        <f>+'Ark1'!Y2159</f>
        <v>141.20360884749684</v>
      </c>
      <c r="Q178" s="65"/>
      <c r="R178" s="76">
        <f>+'Ark1'!AA2159</f>
        <v>29.59816639171996</v>
      </c>
      <c r="S178" s="49">
        <f>+'Ark1'!AB2159</f>
        <v>4.3555325011656869</v>
      </c>
      <c r="T178" s="65">
        <f>+'Ark1'!AC2159</f>
        <v>-54.10594037020428</v>
      </c>
      <c r="U178" s="65">
        <f t="shared" si="13"/>
        <v>12.725925925925926</v>
      </c>
      <c r="V178" s="49">
        <f>+'Ark1'!V2159</f>
        <v>13.814901047729922</v>
      </c>
      <c r="W178" s="102">
        <f>+'Ark1'!X2159</f>
        <v>153.12647804080677</v>
      </c>
      <c r="X178" s="39"/>
      <c r="Y178" s="77"/>
      <c r="AC178" s="1"/>
      <c r="AD178" s="1"/>
      <c r="AG178" s="53"/>
    </row>
    <row r="179" spans="1:33" ht="15.6">
      <c r="A179" s="39"/>
      <c r="B179" s="47">
        <f>+'Ark1'!C2160</f>
        <v>2003</v>
      </c>
      <c r="C179" s="47">
        <f>+'Ark1'!G2160</f>
        <v>4</v>
      </c>
      <c r="D179" s="48" t="s">
        <v>7</v>
      </c>
      <c r="E179" s="48">
        <v>2</v>
      </c>
      <c r="F179" s="48" t="s">
        <v>10</v>
      </c>
      <c r="G179" s="47">
        <f>+'Ark1'!Q2160</f>
        <v>17</v>
      </c>
      <c r="H179" s="47"/>
      <c r="I179" s="65">
        <f>+'Ark1'!R2160</f>
        <v>110</v>
      </c>
      <c r="J179" s="47"/>
      <c r="K179" s="65">
        <f>+'Ark1'!S2160</f>
        <v>110</v>
      </c>
      <c r="L179" s="102">
        <f>+'Ark1'!T2160</f>
        <v>6.0175054704595201</v>
      </c>
      <c r="M179" s="102">
        <f>+'Ark1'!U2160</f>
        <v>5.3561145521706868</v>
      </c>
      <c r="N179" s="49">
        <f>+'Ark1'!W2160</f>
        <v>54.936363636363637</v>
      </c>
      <c r="O179" s="47"/>
      <c r="P179" s="65">
        <f>+'Ark1'!Y2160</f>
        <v>124.80545454545457</v>
      </c>
      <c r="Q179" s="65"/>
      <c r="R179" s="76">
        <f>+'Ark1'!AA2160</f>
        <v>18.826590655306337</v>
      </c>
      <c r="S179" s="49">
        <f>+'Ark1'!AB2160</f>
        <v>2.9210125041817991</v>
      </c>
      <c r="T179" s="65">
        <f>+'Ark1'!AC2160</f>
        <v>-46.73614486272907</v>
      </c>
      <c r="U179" s="65">
        <f t="shared" si="13"/>
        <v>6.4705882352941178</v>
      </c>
      <c r="V179" s="49">
        <f>+'Ark1'!V2160</f>
        <v>13.836363636363638</v>
      </c>
      <c r="W179" s="102">
        <f>+'Ark1'!X2160</f>
        <v>135.21717718900811</v>
      </c>
      <c r="X179" s="39"/>
      <c r="Y179" s="77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4"/>
      <c r="Q180" s="64"/>
      <c r="R180" s="39"/>
      <c r="S180" s="39"/>
      <c r="T180" s="39"/>
      <c r="U180" s="39"/>
      <c r="V180" s="39"/>
      <c r="W180" s="39"/>
      <c r="X180" s="39"/>
      <c r="Y180" s="77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4"/>
      <c r="Q181" s="64"/>
      <c r="R181" s="39"/>
      <c r="S181" s="39"/>
      <c r="T181" s="39"/>
      <c r="U181" s="39"/>
      <c r="V181" s="39"/>
      <c r="W181" s="39"/>
      <c r="X181" s="39"/>
      <c r="Y181" s="77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6"/>
      <c r="R182" s="14"/>
      <c r="S182" s="3"/>
      <c r="T182" s="14"/>
      <c r="V182" s="3"/>
      <c r="W182" s="3"/>
      <c r="Y182" s="77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6"/>
      <c r="R183" s="14"/>
      <c r="S183" s="3"/>
      <c r="T183" s="14"/>
      <c r="V183" s="3"/>
      <c r="W183" s="3"/>
      <c r="Y183" s="77"/>
      <c r="AA183" s="154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6"/>
      <c r="R184" s="14"/>
      <c r="S184" s="3"/>
      <c r="T184" s="14"/>
      <c r="V184" s="3"/>
      <c r="W184" s="3"/>
      <c r="Y184" s="77"/>
      <c r="AA184" s="154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6"/>
      <c r="R185" s="14"/>
      <c r="S185" s="3"/>
      <c r="T185" s="14"/>
      <c r="V185" s="3"/>
      <c r="W185" s="3"/>
      <c r="Y185" s="77"/>
      <c r="AA185" s="154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6"/>
      <c r="R186" s="14"/>
      <c r="S186" s="3"/>
      <c r="T186" s="14"/>
      <c r="V186" s="3"/>
      <c r="W186" s="3"/>
      <c r="Y186" s="77"/>
      <c r="AA186" s="154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6"/>
      <c r="R187" s="14"/>
      <c r="S187" s="3"/>
      <c r="T187" s="14"/>
      <c r="V187" s="3"/>
      <c r="W187" s="3"/>
      <c r="Y187" s="77"/>
      <c r="AA187" s="154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6"/>
      <c r="R188" s="14"/>
      <c r="S188" s="3"/>
      <c r="T188" s="14"/>
      <c r="V188" s="3"/>
      <c r="W188" s="3"/>
      <c r="Y188" s="77"/>
      <c r="AA188" s="154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6"/>
      <c r="R189" s="14"/>
      <c r="S189" s="3"/>
      <c r="T189" s="14"/>
      <c r="V189" s="3"/>
      <c r="W189" s="3"/>
      <c r="Y189" s="77"/>
      <c r="AA189" s="154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6"/>
      <c r="R190" s="14"/>
      <c r="S190" s="3"/>
      <c r="T190" s="14"/>
      <c r="V190" s="3"/>
      <c r="W190" s="3"/>
      <c r="Y190" s="77"/>
      <c r="AA190" s="154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6"/>
      <c r="R191" s="14"/>
      <c r="S191" s="3"/>
      <c r="T191" s="14"/>
      <c r="V191" s="3"/>
      <c r="W191" s="3"/>
      <c r="Y191" s="77"/>
      <c r="AA191" s="154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6"/>
      <c r="R192" s="14"/>
      <c r="S192" s="3"/>
      <c r="T192" s="14"/>
      <c r="V192" s="3"/>
      <c r="W192" s="3"/>
      <c r="Y192" s="77"/>
      <c r="AA192" s="154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6"/>
      <c r="R193" s="14"/>
      <c r="S193" s="3"/>
      <c r="T193" s="14"/>
      <c r="V193" s="3"/>
      <c r="W193" s="3"/>
      <c r="Y193" s="77"/>
      <c r="AA193" s="154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6"/>
      <c r="R194" s="14"/>
      <c r="S194" s="3"/>
      <c r="T194" s="14"/>
      <c r="V194" s="3"/>
      <c r="W194" s="3"/>
      <c r="Y194" s="77"/>
      <c r="AA194" s="154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6"/>
      <c r="R195" s="14"/>
      <c r="S195" s="3"/>
      <c r="T195" s="14"/>
      <c r="V195" s="3"/>
      <c r="W195" s="3"/>
      <c r="Y195" s="77"/>
      <c r="AA195" s="154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6"/>
      <c r="R196" s="14"/>
      <c r="S196" s="3"/>
      <c r="T196" s="14"/>
      <c r="V196" s="3"/>
      <c r="W196" s="3"/>
      <c r="Y196" s="77"/>
      <c r="AA196" s="154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6"/>
      <c r="R197" s="14"/>
      <c r="S197" s="3"/>
      <c r="T197" s="14"/>
      <c r="V197" s="3"/>
      <c r="W197" s="3"/>
      <c r="Y197" s="77"/>
      <c r="AA197" s="154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6"/>
      <c r="R198" s="14"/>
      <c r="S198" s="3"/>
      <c r="T198" s="14"/>
      <c r="V198" s="3"/>
      <c r="W198" s="3"/>
      <c r="Y198" s="77"/>
      <c r="AA198" s="154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6"/>
      <c r="R199" s="14"/>
      <c r="S199" s="3"/>
      <c r="T199" s="14"/>
      <c r="V199" s="3"/>
      <c r="W199" s="3"/>
      <c r="Y199" s="77"/>
      <c r="AA199" s="154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6"/>
      <c r="R200" s="14"/>
      <c r="S200" s="3"/>
      <c r="T200" s="14"/>
      <c r="V200" s="3"/>
      <c r="W200" s="3"/>
      <c r="Y200" s="77"/>
      <c r="AA200" s="154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6"/>
      <c r="R201" s="14"/>
      <c r="S201" s="3"/>
      <c r="T201" s="14"/>
      <c r="V201" s="3"/>
      <c r="W201" s="3"/>
      <c r="Y201" s="77"/>
      <c r="AA201" s="154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6"/>
      <c r="R202" s="14"/>
      <c r="S202" s="3"/>
      <c r="T202" s="14"/>
      <c r="V202" s="3"/>
      <c r="W202" s="3"/>
      <c r="Y202" s="77"/>
      <c r="AA202" s="154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6"/>
      <c r="R203" s="14"/>
      <c r="S203" s="3"/>
      <c r="T203" s="14"/>
      <c r="V203" s="3"/>
      <c r="W203" s="3"/>
      <c r="Y203" s="77"/>
      <c r="AA203" s="154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6"/>
      <c r="R204" s="14"/>
      <c r="S204" s="3"/>
      <c r="T204" s="14"/>
      <c r="V204" s="3"/>
      <c r="W204" s="3"/>
      <c r="Y204" s="77"/>
      <c r="AA204" s="154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6"/>
      <c r="R205" s="14"/>
      <c r="S205" s="3"/>
      <c r="T205" s="14"/>
      <c r="V205" s="3"/>
      <c r="W205" s="3"/>
      <c r="Y205" s="77"/>
      <c r="AA205" s="154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6"/>
      <c r="R206" s="14"/>
      <c r="S206" s="3"/>
      <c r="T206" s="14"/>
      <c r="V206" s="3"/>
      <c r="W206" s="3"/>
      <c r="Y206" s="77"/>
      <c r="AA206" s="154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6"/>
      <c r="R207" s="14"/>
      <c r="S207" s="3"/>
      <c r="T207" s="14"/>
      <c r="V207" s="3"/>
      <c r="W207" s="3"/>
      <c r="Y207" s="77"/>
      <c r="AA207" s="154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6"/>
      <c r="R208" s="14"/>
      <c r="S208" s="3"/>
      <c r="T208" s="14"/>
      <c r="V208" s="3"/>
      <c r="W208" s="3"/>
      <c r="Y208" s="77"/>
      <c r="AA208" s="154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6"/>
      <c r="R209" s="14"/>
      <c r="S209" s="3"/>
      <c r="T209" s="14"/>
      <c r="V209" s="3"/>
      <c r="W209" s="3"/>
      <c r="Y209" s="77"/>
      <c r="AA209" s="154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6"/>
      <c r="R210" s="14"/>
      <c r="S210" s="3"/>
      <c r="T210" s="14"/>
      <c r="V210" s="3"/>
      <c r="W210" s="3"/>
      <c r="Y210" s="77"/>
      <c r="AA210" s="154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6"/>
      <c r="R211" s="14"/>
      <c r="S211" s="3"/>
      <c r="T211" s="14"/>
      <c r="V211" s="3"/>
      <c r="W211" s="3"/>
      <c r="Y211" s="77"/>
      <c r="AA211" s="154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6"/>
      <c r="R212" s="14"/>
      <c r="S212" s="3"/>
      <c r="T212" s="14"/>
      <c r="V212" s="3"/>
      <c r="W212" s="3"/>
      <c r="Y212" s="77"/>
      <c r="AA212" s="154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6"/>
      <c r="R213" s="14"/>
      <c r="S213" s="3"/>
      <c r="T213" s="14"/>
      <c r="V213" s="3"/>
      <c r="W213" s="3"/>
      <c r="Y213" s="77"/>
      <c r="AA213" s="154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6"/>
      <c r="R214" s="14"/>
      <c r="S214" s="3"/>
      <c r="T214" s="14"/>
      <c r="V214" s="3"/>
      <c r="W214" s="3"/>
      <c r="Y214" s="77"/>
      <c r="AA214" s="154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6"/>
      <c r="R215" s="14"/>
      <c r="S215" s="3"/>
      <c r="T215" s="14"/>
      <c r="V215" s="3"/>
      <c r="W215" s="3"/>
      <c r="Y215" s="77"/>
      <c r="AA215" s="154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6"/>
      <c r="R216" s="14"/>
      <c r="S216" s="3"/>
      <c r="T216" s="14"/>
      <c r="V216" s="3"/>
      <c r="W216" s="3"/>
      <c r="Y216" s="77"/>
      <c r="AA216" s="154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6"/>
      <c r="R217" s="14"/>
      <c r="S217" s="3"/>
      <c r="T217" s="14"/>
      <c r="V217" s="3"/>
      <c r="W217" s="3"/>
      <c r="Y217" s="77"/>
      <c r="AA217" s="154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6"/>
      <c r="R218" s="14"/>
      <c r="S218" s="3"/>
      <c r="T218" s="14"/>
      <c r="V218" s="3"/>
      <c r="W218" s="3"/>
      <c r="Y218" s="77"/>
      <c r="AA218" s="154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6"/>
      <c r="Q219" s="66"/>
      <c r="R219" s="66"/>
      <c r="S219" s="12"/>
      <c r="T219" s="66"/>
      <c r="U219" s="12"/>
      <c r="V219" s="12"/>
      <c r="W219" s="12"/>
      <c r="X219" s="66"/>
      <c r="Y219" s="66"/>
      <c r="Z219" s="154"/>
      <c r="AA219" s="154"/>
      <c r="AB219" s="154"/>
      <c r="AC219" s="12"/>
      <c r="AD219" s="12"/>
      <c r="AE219" s="66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6"/>
      <c r="Q220" s="66"/>
      <c r="R220" s="66"/>
      <c r="S220" s="12"/>
      <c r="T220" s="66"/>
      <c r="U220" s="12"/>
      <c r="V220" s="12"/>
      <c r="W220" s="12"/>
      <c r="X220" s="66"/>
      <c r="Y220" s="66"/>
      <c r="Z220" s="154"/>
      <c r="AA220" s="154"/>
      <c r="AB220" s="154"/>
      <c r="AC220" s="12"/>
      <c r="AD220" s="12"/>
      <c r="AE220" s="66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6"/>
      <c r="Q221" s="66"/>
      <c r="R221" s="66"/>
      <c r="S221" s="12"/>
      <c r="T221" s="66"/>
      <c r="U221" s="12"/>
      <c r="V221" s="12"/>
      <c r="W221" s="12"/>
      <c r="X221" s="66"/>
      <c r="Y221" s="66"/>
      <c r="Z221" s="154"/>
      <c r="AA221" s="154"/>
      <c r="AB221" s="154"/>
      <c r="AC221" s="12"/>
      <c r="AD221" s="12"/>
      <c r="AE221" s="66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6"/>
      <c r="Q222" s="66"/>
      <c r="R222" s="66"/>
      <c r="S222" s="12"/>
      <c r="T222" s="66"/>
      <c r="U222" s="12"/>
      <c r="V222" s="12"/>
      <c r="W222" s="12"/>
      <c r="X222" s="66"/>
      <c r="Y222" s="66"/>
      <c r="Z222" s="154"/>
      <c r="AA222" s="154"/>
      <c r="AB222" s="154"/>
      <c r="AC222" s="12"/>
      <c r="AD222" s="12"/>
      <c r="AE222" s="66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6"/>
      <c r="Q223" s="66"/>
      <c r="R223" s="66"/>
      <c r="S223" s="12"/>
      <c r="T223" s="66"/>
      <c r="U223" s="12"/>
      <c r="V223" s="12"/>
      <c r="W223" s="12"/>
      <c r="X223" s="66"/>
      <c r="Y223" s="66"/>
      <c r="Z223" s="154"/>
      <c r="AA223" s="154"/>
      <c r="AB223" s="154"/>
      <c r="AC223" s="12"/>
      <c r="AD223" s="12"/>
      <c r="AE223" s="66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6"/>
      <c r="Q224" s="66"/>
      <c r="R224" s="66"/>
      <c r="S224" s="12"/>
      <c r="T224" s="66"/>
      <c r="U224" s="12"/>
      <c r="V224" s="12"/>
      <c r="W224" s="12"/>
      <c r="X224" s="66"/>
      <c r="Y224" s="66"/>
      <c r="Z224" s="154"/>
      <c r="AA224" s="154"/>
      <c r="AB224" s="154"/>
      <c r="AC224" s="12"/>
      <c r="AD224" s="12"/>
      <c r="AE224" s="66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6"/>
      <c r="Q225" s="66"/>
      <c r="R225" s="66"/>
      <c r="S225" s="12"/>
      <c r="T225" s="66"/>
      <c r="U225" s="12"/>
      <c r="V225" s="12"/>
      <c r="W225" s="12"/>
      <c r="X225" s="66"/>
      <c r="Y225" s="66"/>
      <c r="Z225" s="154"/>
      <c r="AA225" s="154"/>
      <c r="AB225" s="154"/>
      <c r="AC225" s="12"/>
      <c r="AD225" s="12"/>
      <c r="AE225" s="66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6"/>
      <c r="Q226" s="66"/>
      <c r="R226" s="66"/>
      <c r="S226" s="12"/>
      <c r="T226" s="66"/>
      <c r="U226" s="12"/>
      <c r="V226" s="12"/>
      <c r="W226" s="12"/>
      <c r="X226" s="66"/>
      <c r="Y226" s="66"/>
      <c r="Z226" s="154"/>
      <c r="AA226" s="154"/>
      <c r="AB226" s="154"/>
      <c r="AC226" s="12"/>
      <c r="AD226" s="12"/>
      <c r="AE226" s="66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6"/>
      <c r="Q227" s="66"/>
      <c r="R227" s="66"/>
      <c r="S227" s="12"/>
      <c r="T227" s="66"/>
      <c r="U227" s="12"/>
      <c r="V227" s="12"/>
      <c r="W227" s="12"/>
      <c r="X227" s="66"/>
      <c r="Y227" s="66"/>
      <c r="Z227" s="154"/>
      <c r="AA227" s="154"/>
      <c r="AB227" s="154"/>
      <c r="AC227" s="12"/>
      <c r="AD227" s="12"/>
      <c r="AE227" s="66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6"/>
      <c r="Q228" s="66"/>
      <c r="R228" s="66"/>
      <c r="S228" s="12"/>
      <c r="T228" s="66"/>
      <c r="U228" s="12"/>
      <c r="V228" s="12"/>
      <c r="W228" s="12"/>
      <c r="X228" s="66"/>
      <c r="Y228" s="66"/>
      <c r="Z228" s="154"/>
      <c r="AA228" s="154"/>
      <c r="AB228" s="154"/>
      <c r="AC228" s="12"/>
      <c r="AD228" s="12"/>
      <c r="AE228" s="66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6"/>
      <c r="Q229" s="66"/>
      <c r="R229" s="66"/>
      <c r="S229" s="12"/>
      <c r="T229" s="66"/>
      <c r="U229" s="12"/>
      <c r="V229" s="12"/>
      <c r="W229" s="12"/>
      <c r="X229" s="66"/>
      <c r="Y229" s="66"/>
      <c r="Z229" s="154"/>
      <c r="AA229" s="154"/>
      <c r="AB229" s="154"/>
      <c r="AC229" s="12"/>
      <c r="AD229" s="12"/>
      <c r="AE229" s="66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6"/>
      <c r="Q230" s="66"/>
      <c r="R230" s="66"/>
      <c r="S230" s="12"/>
      <c r="T230" s="66"/>
      <c r="U230" s="12"/>
      <c r="V230" s="12"/>
      <c r="W230" s="12"/>
      <c r="X230" s="66"/>
      <c r="Y230" s="66"/>
      <c r="Z230" s="154"/>
      <c r="AA230" s="154"/>
      <c r="AB230" s="154"/>
      <c r="AC230" s="12"/>
      <c r="AD230" s="12"/>
      <c r="AE230" s="66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6"/>
      <c r="Q231" s="66"/>
      <c r="R231" s="66"/>
      <c r="S231" s="12"/>
      <c r="T231" s="66"/>
      <c r="U231" s="12"/>
      <c r="V231" s="12"/>
      <c r="W231" s="12"/>
      <c r="X231" s="66"/>
      <c r="Y231" s="66"/>
      <c r="Z231" s="154"/>
      <c r="AA231" s="154"/>
      <c r="AB231" s="154"/>
      <c r="AC231" s="12"/>
      <c r="AD231" s="12"/>
      <c r="AE231" s="66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6"/>
      <c r="Q232" s="66"/>
      <c r="R232" s="66"/>
      <c r="S232" s="12"/>
      <c r="T232" s="66"/>
      <c r="U232" s="12"/>
      <c r="V232" s="12"/>
      <c r="W232" s="12"/>
      <c r="X232" s="66"/>
      <c r="Y232" s="66"/>
      <c r="Z232" s="154"/>
      <c r="AA232" s="154"/>
      <c r="AB232" s="154"/>
      <c r="AC232" s="12"/>
      <c r="AD232" s="12"/>
      <c r="AE232" s="66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6"/>
      <c r="Q233" s="66"/>
      <c r="R233" s="66"/>
      <c r="S233" s="12"/>
      <c r="T233" s="66"/>
      <c r="U233" s="12"/>
      <c r="V233" s="12"/>
      <c r="W233" s="12"/>
      <c r="X233" s="66"/>
      <c r="Y233" s="66"/>
      <c r="Z233" s="154"/>
      <c r="AA233" s="154"/>
      <c r="AB233" s="154"/>
      <c r="AC233" s="12"/>
      <c r="AD233" s="12"/>
      <c r="AE233" s="66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6"/>
      <c r="Q234" s="66"/>
      <c r="R234" s="66"/>
      <c r="S234" s="12"/>
      <c r="T234" s="66"/>
      <c r="U234" s="12"/>
      <c r="V234" s="12"/>
      <c r="W234" s="12"/>
      <c r="X234" s="66"/>
      <c r="Y234" s="66"/>
      <c r="Z234" s="154"/>
      <c r="AA234" s="154"/>
      <c r="AB234" s="154"/>
      <c r="AC234" s="12"/>
      <c r="AD234" s="12"/>
      <c r="AE234" s="66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6"/>
      <c r="Q235" s="66"/>
      <c r="R235" s="66"/>
      <c r="S235" s="12"/>
      <c r="T235" s="66"/>
      <c r="U235" s="12"/>
      <c r="V235" s="12"/>
      <c r="W235" s="12"/>
      <c r="X235" s="66"/>
      <c r="Y235" s="66"/>
      <c r="Z235" s="154"/>
      <c r="AA235" s="154"/>
      <c r="AB235" s="154"/>
      <c r="AC235" s="12"/>
      <c r="AD235" s="12"/>
      <c r="AE235" s="66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6"/>
      <c r="Q236" s="66"/>
      <c r="R236" s="66"/>
      <c r="S236" s="12"/>
      <c r="T236" s="66"/>
      <c r="U236" s="12"/>
      <c r="V236" s="12"/>
      <c r="W236" s="12"/>
      <c r="X236" s="66"/>
      <c r="Y236" s="66"/>
      <c r="Z236" s="154"/>
      <c r="AA236" s="154"/>
      <c r="AB236" s="154"/>
      <c r="AC236" s="12"/>
      <c r="AD236" s="12"/>
      <c r="AE236" s="66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6"/>
      <c r="Q237" s="66"/>
      <c r="R237" s="66"/>
      <c r="S237" s="12"/>
      <c r="T237" s="66"/>
      <c r="U237" s="12"/>
      <c r="V237" s="12"/>
      <c r="W237" s="12"/>
      <c r="X237" s="66"/>
      <c r="Y237" s="66"/>
      <c r="Z237" s="154"/>
      <c r="AA237" s="154"/>
      <c r="AB237" s="154"/>
      <c r="AC237" s="12"/>
      <c r="AD237" s="12"/>
      <c r="AE237" s="66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6"/>
      <c r="Q238" s="66"/>
      <c r="R238" s="66"/>
      <c r="S238" s="12"/>
      <c r="T238" s="66"/>
      <c r="U238" s="12"/>
      <c r="V238" s="12"/>
      <c r="W238" s="12"/>
      <c r="X238" s="66"/>
      <c r="Y238" s="66"/>
      <c r="Z238" s="154"/>
      <c r="AA238" s="154"/>
      <c r="AB238" s="154"/>
      <c r="AC238" s="12"/>
      <c r="AD238" s="12"/>
      <c r="AE238" s="66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6"/>
      <c r="Q239" s="66"/>
      <c r="R239" s="66"/>
      <c r="S239" s="12"/>
      <c r="T239" s="66"/>
      <c r="U239" s="12"/>
      <c r="V239" s="12"/>
      <c r="W239" s="12"/>
      <c r="X239" s="66"/>
      <c r="Y239" s="66"/>
      <c r="Z239" s="154"/>
      <c r="AA239" s="154"/>
      <c r="AB239" s="154"/>
      <c r="AC239" s="12"/>
      <c r="AD239" s="12"/>
      <c r="AE239" s="66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6"/>
      <c r="Q240" s="66"/>
      <c r="R240" s="66"/>
      <c r="S240" s="12"/>
      <c r="T240" s="66"/>
      <c r="U240" s="12"/>
      <c r="V240" s="12"/>
      <c r="W240" s="12"/>
      <c r="X240" s="66"/>
      <c r="Y240" s="66"/>
      <c r="Z240" s="154"/>
      <c r="AA240" s="154"/>
      <c r="AB240" s="154"/>
      <c r="AC240" s="12"/>
      <c r="AD240" s="12"/>
      <c r="AE240" s="66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6"/>
      <c r="Q241" s="66"/>
      <c r="R241" s="66"/>
      <c r="S241" s="12"/>
      <c r="T241" s="66"/>
      <c r="U241" s="12"/>
      <c r="V241" s="12"/>
      <c r="W241" s="12"/>
      <c r="X241" s="66"/>
      <c r="Y241" s="66"/>
      <c r="Z241" s="154"/>
      <c r="AA241" s="154"/>
      <c r="AB241" s="154"/>
      <c r="AC241" s="12"/>
      <c r="AD241" s="12"/>
      <c r="AE241" s="66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6"/>
      <c r="Q242" s="66"/>
      <c r="R242" s="66"/>
      <c r="S242" s="12"/>
      <c r="T242" s="66"/>
      <c r="U242" s="12"/>
      <c r="V242" s="12"/>
      <c r="W242" s="12"/>
      <c r="X242" s="66"/>
      <c r="Y242" s="66"/>
      <c r="Z242" s="154"/>
      <c r="AA242" s="154"/>
      <c r="AB242" s="154"/>
      <c r="AC242" s="12"/>
      <c r="AD242" s="12"/>
      <c r="AE242" s="66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6"/>
      <c r="Q243" s="66"/>
      <c r="R243" s="66"/>
      <c r="S243" s="12"/>
      <c r="T243" s="66"/>
      <c r="U243" s="12"/>
      <c r="V243" s="12"/>
      <c r="W243" s="12"/>
      <c r="X243" s="66"/>
      <c r="Y243" s="66"/>
      <c r="Z243" s="154"/>
      <c r="AA243" s="154"/>
      <c r="AB243" s="154"/>
      <c r="AC243" s="12"/>
      <c r="AD243" s="12"/>
      <c r="AE243" s="66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6"/>
      <c r="Q244" s="66"/>
      <c r="R244" s="66"/>
      <c r="S244" s="12"/>
      <c r="T244" s="66"/>
      <c r="U244" s="12"/>
      <c r="V244" s="12"/>
      <c r="W244" s="12"/>
      <c r="X244" s="66"/>
      <c r="Y244" s="66"/>
      <c r="Z244" s="154"/>
      <c r="AA244" s="154"/>
      <c r="AB244" s="154"/>
      <c r="AC244" s="12"/>
      <c r="AD244" s="12"/>
      <c r="AE244" s="66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6"/>
      <c r="Q245" s="66"/>
      <c r="R245" s="66"/>
      <c r="S245" s="12"/>
      <c r="T245" s="66"/>
      <c r="U245" s="12"/>
      <c r="V245" s="12"/>
      <c r="W245" s="12"/>
      <c r="X245" s="66"/>
      <c r="Y245" s="66"/>
      <c r="Z245" s="154"/>
      <c r="AA245" s="154"/>
      <c r="AB245" s="154"/>
      <c r="AC245" s="12"/>
      <c r="AD245" s="12"/>
      <c r="AE245" s="66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6"/>
      <c r="Q246" s="66"/>
      <c r="R246" s="66"/>
      <c r="S246" s="12"/>
      <c r="T246" s="66"/>
      <c r="U246" s="12"/>
      <c r="V246" s="12"/>
      <c r="W246" s="12"/>
      <c r="X246" s="66"/>
      <c r="Y246" s="66"/>
      <c r="Z246" s="154"/>
      <c r="AA246" s="154"/>
      <c r="AB246" s="154"/>
      <c r="AC246" s="12"/>
      <c r="AD246" s="12"/>
      <c r="AE246" s="66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6"/>
      <c r="Q247" s="66"/>
      <c r="R247" s="66"/>
      <c r="S247" s="12"/>
      <c r="T247" s="66"/>
      <c r="U247" s="12"/>
      <c r="V247" s="12"/>
      <c r="W247" s="12"/>
      <c r="X247" s="66"/>
      <c r="Y247" s="66"/>
      <c r="Z247" s="154"/>
      <c r="AA247" s="154"/>
      <c r="AB247" s="154"/>
      <c r="AC247" s="12"/>
      <c r="AD247" s="12"/>
      <c r="AE247" s="66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6"/>
      <c r="Q248" s="66"/>
      <c r="R248" s="66"/>
      <c r="S248" s="12"/>
      <c r="T248" s="66"/>
      <c r="U248" s="12"/>
      <c r="V248" s="12"/>
      <c r="W248" s="12"/>
      <c r="X248" s="66"/>
      <c r="Y248" s="66"/>
      <c r="Z248" s="154"/>
      <c r="AA248" s="154"/>
      <c r="AB248" s="154"/>
      <c r="AC248" s="12"/>
      <c r="AD248" s="12"/>
      <c r="AE248" s="66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6"/>
      <c r="Q249" s="66"/>
      <c r="R249" s="66"/>
      <c r="S249" s="12"/>
      <c r="T249" s="66"/>
      <c r="U249" s="12"/>
      <c r="V249" s="12"/>
      <c r="W249" s="12"/>
      <c r="X249" s="66"/>
      <c r="Y249" s="66"/>
      <c r="Z249" s="154"/>
      <c r="AA249" s="154"/>
      <c r="AB249" s="154"/>
      <c r="AC249" s="12"/>
      <c r="AD249" s="12"/>
      <c r="AE249" s="66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6"/>
      <c r="Q250" s="66"/>
      <c r="R250" s="66"/>
      <c r="S250" s="12"/>
      <c r="T250" s="66"/>
      <c r="U250" s="12"/>
      <c r="V250" s="12"/>
      <c r="W250" s="12"/>
      <c r="X250" s="66"/>
      <c r="Y250" s="66"/>
      <c r="Z250" s="154"/>
      <c r="AA250" s="154"/>
      <c r="AB250" s="154"/>
      <c r="AC250" s="12"/>
      <c r="AD250" s="12"/>
      <c r="AE250" s="66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6"/>
      <c r="Q251" s="66"/>
      <c r="R251" s="66"/>
      <c r="S251" s="12"/>
      <c r="T251" s="66"/>
      <c r="U251" s="12"/>
      <c r="V251" s="12"/>
      <c r="W251" s="12"/>
      <c r="X251" s="66"/>
      <c r="Y251" s="66"/>
      <c r="Z251" s="154"/>
      <c r="AA251" s="154"/>
      <c r="AB251" s="154"/>
      <c r="AC251" s="12"/>
      <c r="AD251" s="12"/>
      <c r="AE251" s="66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6"/>
      <c r="Q252" s="66"/>
      <c r="R252" s="66"/>
      <c r="S252" s="12"/>
      <c r="T252" s="66"/>
      <c r="U252" s="12"/>
      <c r="V252" s="12"/>
      <c r="W252" s="12"/>
      <c r="X252" s="66"/>
      <c r="Y252" s="66"/>
      <c r="Z252" s="154"/>
      <c r="AA252" s="154"/>
      <c r="AB252" s="154"/>
      <c r="AC252" s="12"/>
      <c r="AD252" s="12"/>
      <c r="AE252" s="66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6"/>
      <c r="Q253" s="66"/>
      <c r="R253" s="66"/>
      <c r="S253" s="12"/>
      <c r="T253" s="66"/>
      <c r="U253" s="12"/>
      <c r="V253" s="12"/>
      <c r="W253" s="12"/>
      <c r="X253" s="66"/>
      <c r="Y253" s="66"/>
      <c r="Z253" s="154"/>
      <c r="AA253" s="154"/>
      <c r="AB253" s="154"/>
      <c r="AC253" s="12"/>
      <c r="AD253" s="12"/>
      <c r="AE253" s="66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6"/>
      <c r="Q254" s="66"/>
      <c r="R254" s="66"/>
      <c r="S254" s="12"/>
      <c r="T254" s="66"/>
      <c r="U254" s="12"/>
      <c r="V254" s="12"/>
      <c r="W254" s="12"/>
      <c r="X254" s="66"/>
      <c r="Y254" s="66"/>
      <c r="Z254" s="154"/>
      <c r="AA254" s="154"/>
      <c r="AB254" s="154"/>
      <c r="AC254" s="12"/>
      <c r="AD254" s="12"/>
      <c r="AE254" s="66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6"/>
      <c r="Q255" s="66"/>
      <c r="R255" s="66"/>
      <c r="S255" s="12"/>
      <c r="T255" s="66"/>
      <c r="U255" s="12"/>
      <c r="V255" s="12"/>
      <c r="W255" s="12"/>
      <c r="X255" s="66"/>
      <c r="Y255" s="66"/>
      <c r="Z255" s="154"/>
      <c r="AA255" s="154"/>
      <c r="AB255" s="154"/>
      <c r="AC255" s="12"/>
      <c r="AD255" s="12"/>
      <c r="AE255" s="66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6"/>
      <c r="Q256" s="66"/>
      <c r="R256" s="66"/>
      <c r="S256" s="12"/>
      <c r="T256" s="66"/>
      <c r="U256" s="12"/>
      <c r="V256" s="12"/>
      <c r="W256" s="12"/>
      <c r="X256" s="66"/>
      <c r="Y256" s="66"/>
      <c r="Z256" s="154"/>
      <c r="AA256" s="154"/>
      <c r="AB256" s="154"/>
      <c r="AC256" s="12"/>
      <c r="AD256" s="12"/>
      <c r="AE256" s="66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6"/>
      <c r="Q257" s="66"/>
      <c r="R257" s="66"/>
      <c r="S257" s="12"/>
      <c r="T257" s="66"/>
      <c r="U257" s="12"/>
      <c r="V257" s="12"/>
      <c r="W257" s="12"/>
      <c r="X257" s="66"/>
      <c r="Y257" s="66"/>
      <c r="Z257" s="154"/>
      <c r="AA257" s="154"/>
      <c r="AB257" s="154"/>
      <c r="AC257" s="12"/>
      <c r="AD257" s="12"/>
      <c r="AE257" s="66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6"/>
      <c r="Q258" s="66"/>
      <c r="R258" s="66"/>
      <c r="S258" s="12"/>
      <c r="T258" s="66"/>
      <c r="U258" s="12"/>
      <c r="V258" s="12"/>
      <c r="W258" s="12"/>
      <c r="X258" s="66"/>
      <c r="Y258" s="66"/>
      <c r="Z258" s="154"/>
      <c r="AA258" s="154"/>
      <c r="AB258" s="154"/>
      <c r="AC258" s="12"/>
      <c r="AD258" s="12"/>
      <c r="AE258" s="66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6"/>
      <c r="Q259" s="66"/>
      <c r="R259" s="66"/>
      <c r="S259" s="12"/>
      <c r="T259" s="66"/>
      <c r="U259" s="12"/>
      <c r="V259" s="12"/>
      <c r="W259" s="12"/>
      <c r="X259" s="66"/>
      <c r="Y259" s="66"/>
      <c r="Z259" s="154"/>
      <c r="AA259" s="154"/>
      <c r="AB259" s="154"/>
      <c r="AC259" s="12"/>
      <c r="AD259" s="12"/>
      <c r="AE259" s="66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6"/>
      <c r="Q260" s="66"/>
      <c r="R260" s="66"/>
      <c r="S260" s="12"/>
      <c r="T260" s="66"/>
      <c r="U260" s="12"/>
      <c r="V260" s="12"/>
      <c r="W260" s="12"/>
      <c r="X260" s="66"/>
      <c r="Y260" s="66"/>
      <c r="Z260" s="154"/>
      <c r="AA260" s="154"/>
      <c r="AB260" s="154"/>
      <c r="AC260" s="12"/>
      <c r="AD260" s="12"/>
      <c r="AE260" s="66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6"/>
      <c r="Q261" s="66"/>
      <c r="R261" s="66"/>
      <c r="S261" s="12"/>
      <c r="T261" s="66"/>
      <c r="U261" s="12"/>
      <c r="V261" s="12"/>
      <c r="W261" s="12"/>
      <c r="X261" s="66"/>
      <c r="Y261" s="66"/>
      <c r="Z261" s="154"/>
      <c r="AA261" s="154"/>
      <c r="AB261" s="154"/>
      <c r="AC261" s="12"/>
      <c r="AD261" s="12"/>
      <c r="AE261" s="66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6"/>
      <c r="Q262" s="66"/>
      <c r="R262" s="66"/>
      <c r="S262" s="12"/>
      <c r="T262" s="66"/>
      <c r="U262" s="12"/>
      <c r="V262" s="12"/>
      <c r="W262" s="12"/>
      <c r="X262" s="66"/>
      <c r="Y262" s="66"/>
      <c r="Z262" s="154"/>
      <c r="AA262" s="154"/>
      <c r="AB262" s="154"/>
      <c r="AC262" s="12"/>
      <c r="AD262" s="12"/>
      <c r="AE262" s="66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6"/>
      <c r="Q263" s="66"/>
      <c r="R263" s="66"/>
      <c r="S263" s="12"/>
      <c r="T263" s="66"/>
      <c r="U263" s="12"/>
      <c r="V263" s="12"/>
      <c r="W263" s="12"/>
      <c r="X263" s="66"/>
      <c r="Y263" s="66"/>
      <c r="Z263" s="154"/>
      <c r="AA263" s="154"/>
      <c r="AB263" s="154"/>
      <c r="AC263" s="12"/>
      <c r="AD263" s="12"/>
      <c r="AE263" s="66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6"/>
      <c r="Q264" s="66"/>
      <c r="R264" s="66"/>
      <c r="S264" s="12"/>
      <c r="T264" s="66"/>
      <c r="U264" s="12"/>
      <c r="V264" s="12"/>
      <c r="W264" s="12"/>
      <c r="X264" s="66"/>
      <c r="Y264" s="66"/>
      <c r="Z264" s="154"/>
      <c r="AA264" s="154"/>
      <c r="AB264" s="154"/>
      <c r="AC264" s="12"/>
      <c r="AD264" s="12"/>
      <c r="AE264" s="66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6"/>
      <c r="Q265" s="66"/>
      <c r="R265" s="66"/>
      <c r="S265" s="12"/>
      <c r="T265" s="66"/>
      <c r="U265" s="12"/>
      <c r="V265" s="12"/>
      <c r="W265" s="12"/>
      <c r="X265" s="66"/>
      <c r="Y265" s="66"/>
      <c r="Z265" s="154"/>
      <c r="AA265" s="154"/>
      <c r="AB265" s="154"/>
      <c r="AC265" s="12"/>
      <c r="AD265" s="12"/>
      <c r="AE265" s="66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6"/>
      <c r="Q266" s="66"/>
      <c r="R266" s="66"/>
      <c r="S266" s="12"/>
      <c r="T266" s="66"/>
      <c r="U266" s="12"/>
      <c r="V266" s="12"/>
      <c r="W266" s="12"/>
      <c r="X266" s="66"/>
      <c r="Y266" s="66"/>
      <c r="Z266" s="154"/>
      <c r="AA266" s="154"/>
      <c r="AB266" s="154"/>
      <c r="AC266" s="12"/>
      <c r="AD266" s="12"/>
      <c r="AE266" s="66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6"/>
      <c r="Q267" s="66"/>
      <c r="R267" s="66"/>
      <c r="S267" s="12"/>
      <c r="T267" s="66"/>
      <c r="U267" s="12"/>
      <c r="V267" s="12"/>
      <c r="W267" s="12"/>
      <c r="X267" s="66"/>
      <c r="Y267" s="66"/>
      <c r="Z267" s="154"/>
      <c r="AA267" s="154"/>
      <c r="AB267" s="154"/>
      <c r="AC267" s="12"/>
      <c r="AD267" s="12"/>
      <c r="AE267" s="66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6"/>
      <c r="Q268" s="66"/>
      <c r="R268" s="66"/>
      <c r="S268" s="12"/>
      <c r="T268" s="66"/>
      <c r="U268" s="12"/>
      <c r="V268" s="12"/>
      <c r="W268" s="12"/>
      <c r="X268" s="66"/>
      <c r="Y268" s="66"/>
      <c r="Z268" s="154"/>
      <c r="AA268" s="154"/>
      <c r="AB268" s="154"/>
      <c r="AC268" s="12"/>
      <c r="AD268" s="12"/>
      <c r="AE268" s="66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6"/>
      <c r="Q269" s="66"/>
      <c r="R269" s="66"/>
      <c r="S269" s="12"/>
      <c r="T269" s="66"/>
      <c r="U269" s="12"/>
      <c r="V269" s="12"/>
      <c r="W269" s="12"/>
      <c r="X269" s="66"/>
      <c r="Y269" s="66"/>
      <c r="Z269" s="154"/>
      <c r="AA269" s="154"/>
      <c r="AB269" s="154"/>
      <c r="AC269" s="12"/>
      <c r="AD269" s="12"/>
      <c r="AE269" s="66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6"/>
      <c r="Q270" s="66"/>
      <c r="R270" s="66"/>
      <c r="S270" s="12"/>
      <c r="T270" s="66"/>
      <c r="U270" s="12"/>
      <c r="V270" s="12"/>
      <c r="W270" s="12"/>
      <c r="X270" s="66"/>
      <c r="Y270" s="66"/>
      <c r="Z270" s="154"/>
      <c r="AA270" s="154"/>
      <c r="AB270" s="154"/>
      <c r="AC270" s="12"/>
      <c r="AD270" s="12"/>
      <c r="AE270" s="66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6"/>
      <c r="Q271" s="66"/>
      <c r="R271" s="66"/>
      <c r="S271" s="12"/>
      <c r="T271" s="66"/>
      <c r="U271" s="12"/>
      <c r="V271" s="12"/>
      <c r="W271" s="12"/>
      <c r="X271" s="66"/>
      <c r="Y271" s="66"/>
      <c r="Z271" s="154"/>
      <c r="AA271" s="154"/>
      <c r="AB271" s="154"/>
      <c r="AC271" s="12"/>
      <c r="AD271" s="12"/>
      <c r="AE271" s="66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6"/>
      <c r="Q272" s="66"/>
      <c r="R272" s="66"/>
      <c r="S272" s="12"/>
      <c r="T272" s="66"/>
      <c r="U272" s="12"/>
      <c r="V272" s="12"/>
      <c r="W272" s="12"/>
      <c r="X272" s="66"/>
      <c r="Y272" s="66"/>
      <c r="Z272" s="154"/>
      <c r="AA272" s="154"/>
      <c r="AB272" s="154"/>
      <c r="AC272" s="12"/>
      <c r="AD272" s="12"/>
      <c r="AE272" s="66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6"/>
      <c r="Q273" s="66"/>
      <c r="R273" s="66"/>
      <c r="S273" s="12"/>
      <c r="T273" s="66"/>
      <c r="U273" s="12"/>
      <c r="V273" s="12"/>
      <c r="W273" s="12"/>
      <c r="X273" s="66"/>
      <c r="Y273" s="66"/>
      <c r="Z273" s="154"/>
      <c r="AA273" s="154"/>
      <c r="AB273" s="154"/>
      <c r="AC273" s="12"/>
      <c r="AD273" s="12"/>
      <c r="AE273" s="66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6"/>
      <c r="Q274" s="66"/>
      <c r="R274" s="66"/>
      <c r="S274" s="12"/>
      <c r="T274" s="66"/>
      <c r="U274" s="12"/>
      <c r="V274" s="12"/>
      <c r="W274" s="12"/>
      <c r="X274" s="66"/>
      <c r="Y274" s="66"/>
      <c r="Z274" s="154"/>
      <c r="AA274" s="154"/>
      <c r="AB274" s="154"/>
      <c r="AC274" s="12"/>
      <c r="AD274" s="12"/>
      <c r="AE274" s="66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6"/>
      <c r="Q275" s="66"/>
      <c r="R275" s="66"/>
      <c r="S275" s="12"/>
      <c r="T275" s="66"/>
      <c r="U275" s="12"/>
      <c r="V275" s="12"/>
      <c r="W275" s="12"/>
      <c r="X275" s="66"/>
      <c r="Y275" s="66"/>
      <c r="Z275" s="154"/>
      <c r="AA275" s="154"/>
      <c r="AB275" s="154"/>
      <c r="AC275" s="12"/>
      <c r="AD275" s="12"/>
      <c r="AE275" s="66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6"/>
      <c r="Q276" s="66"/>
      <c r="R276" s="66"/>
      <c r="S276" s="12"/>
      <c r="T276" s="66"/>
      <c r="U276" s="12"/>
      <c r="V276" s="12"/>
      <c r="W276" s="12"/>
      <c r="X276" s="66"/>
      <c r="Y276" s="66"/>
      <c r="Z276" s="154"/>
      <c r="AA276" s="154"/>
      <c r="AB276" s="154"/>
      <c r="AC276" s="12"/>
      <c r="AD276" s="12"/>
      <c r="AE276" s="66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6"/>
      <c r="Q277" s="66"/>
      <c r="R277" s="66"/>
      <c r="S277" s="12"/>
      <c r="T277" s="66"/>
      <c r="U277" s="12"/>
      <c r="V277" s="12"/>
      <c r="W277" s="12"/>
      <c r="X277" s="66"/>
      <c r="Y277" s="66"/>
      <c r="Z277" s="154"/>
      <c r="AA277" s="154"/>
      <c r="AB277" s="154"/>
      <c r="AC277" s="12"/>
      <c r="AD277" s="12"/>
      <c r="AE277" s="66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6"/>
      <c r="Q278" s="66"/>
      <c r="R278" s="66"/>
      <c r="S278" s="12"/>
      <c r="T278" s="66"/>
      <c r="U278" s="12"/>
      <c r="V278" s="12"/>
      <c r="W278" s="12"/>
      <c r="X278" s="66"/>
      <c r="Y278" s="66"/>
      <c r="Z278" s="154"/>
      <c r="AA278" s="154"/>
      <c r="AB278" s="154"/>
      <c r="AC278" s="12"/>
      <c r="AD278" s="12"/>
      <c r="AE278" s="66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6"/>
      <c r="Q279" s="66"/>
      <c r="R279" s="66"/>
      <c r="S279" s="12"/>
      <c r="T279" s="66"/>
      <c r="U279" s="12"/>
      <c r="V279" s="12"/>
      <c r="W279" s="12"/>
      <c r="X279" s="66"/>
      <c r="Y279" s="66"/>
      <c r="Z279" s="154"/>
      <c r="AA279" s="154"/>
      <c r="AB279" s="154"/>
      <c r="AC279" s="12"/>
      <c r="AD279" s="12"/>
      <c r="AE279" s="66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6"/>
      <c r="Q280" s="67"/>
      <c r="R280" s="66"/>
      <c r="S280" s="12"/>
      <c r="T280" s="66"/>
      <c r="U280" s="12"/>
      <c r="V280" s="12"/>
      <c r="W280" s="12"/>
      <c r="X280" s="66"/>
      <c r="Y280" s="66"/>
      <c r="Z280" s="154"/>
      <c r="AA280" s="154"/>
      <c r="AB280" s="154"/>
      <c r="AC280" s="12"/>
      <c r="AD280" s="12"/>
      <c r="AE280" s="66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6"/>
      <c r="Q281" s="68"/>
      <c r="R281" s="66"/>
      <c r="S281" s="12"/>
      <c r="T281" s="66"/>
      <c r="U281" s="12"/>
      <c r="V281" s="12"/>
      <c r="W281" s="12"/>
      <c r="X281" s="66"/>
      <c r="Y281" s="66"/>
      <c r="Z281" s="154"/>
      <c r="AA281" s="154"/>
      <c r="AB281" s="154"/>
      <c r="AC281" s="12"/>
      <c r="AD281" s="12"/>
      <c r="AE281" s="66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6"/>
      <c r="Q282" s="68"/>
      <c r="R282" s="66"/>
      <c r="S282" s="12"/>
      <c r="T282" s="66"/>
      <c r="U282" s="12"/>
      <c r="V282" s="12"/>
      <c r="W282" s="12"/>
      <c r="X282" s="66"/>
      <c r="Y282" s="66"/>
      <c r="Z282" s="154"/>
      <c r="AA282" s="154"/>
      <c r="AB282" s="154"/>
      <c r="AC282" s="12"/>
      <c r="AD282" s="12"/>
      <c r="AE282" s="66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6"/>
      <c r="Q283" s="68"/>
      <c r="R283" s="66"/>
      <c r="S283" s="12"/>
      <c r="T283" s="66"/>
      <c r="U283" s="12"/>
      <c r="V283" s="12"/>
      <c r="W283" s="12"/>
      <c r="X283" s="66"/>
      <c r="Y283" s="66"/>
      <c r="Z283" s="154"/>
      <c r="AA283" s="154"/>
      <c r="AB283" s="154"/>
      <c r="AC283" s="12"/>
      <c r="AD283" s="12"/>
      <c r="AE283" s="66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6"/>
      <c r="Q284" s="68"/>
      <c r="R284" s="66"/>
      <c r="S284" s="12"/>
      <c r="T284" s="66"/>
      <c r="U284" s="12"/>
      <c r="V284" s="12"/>
      <c r="W284" s="12"/>
      <c r="X284" s="66"/>
      <c r="Y284" s="66"/>
      <c r="Z284" s="154"/>
      <c r="AA284" s="154"/>
      <c r="AB284" s="154"/>
      <c r="AC284" s="12"/>
      <c r="AD284" s="12"/>
      <c r="AE284" s="66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6"/>
      <c r="Q285" s="68"/>
      <c r="R285" s="66"/>
      <c r="S285" s="12"/>
      <c r="T285" s="66"/>
      <c r="U285" s="12"/>
      <c r="V285" s="12"/>
      <c r="W285" s="12"/>
      <c r="X285" s="66"/>
      <c r="Y285" s="66"/>
      <c r="Z285" s="154"/>
      <c r="AA285" s="154"/>
      <c r="AB285" s="154"/>
      <c r="AC285" s="12"/>
      <c r="AD285" s="12"/>
      <c r="AE285" s="66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6"/>
      <c r="Q286" s="68"/>
      <c r="R286" s="66"/>
      <c r="S286" s="12"/>
      <c r="T286" s="66"/>
      <c r="U286" s="12"/>
      <c r="V286" s="12"/>
      <c r="W286" s="12"/>
      <c r="X286" s="66"/>
      <c r="Y286" s="66"/>
      <c r="Z286" s="154"/>
      <c r="AA286" s="154"/>
      <c r="AB286" s="154"/>
      <c r="AC286" s="12"/>
      <c r="AD286" s="12"/>
      <c r="AE286" s="66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6"/>
      <c r="Q287" s="68"/>
      <c r="R287" s="66"/>
      <c r="S287" s="12"/>
      <c r="T287" s="66"/>
      <c r="U287" s="12"/>
      <c r="V287" s="12"/>
      <c r="W287" s="12"/>
      <c r="X287" s="66"/>
      <c r="Y287" s="66"/>
      <c r="Z287" s="154"/>
      <c r="AA287" s="154"/>
      <c r="AB287" s="154"/>
      <c r="AC287" s="12"/>
      <c r="AD287" s="12"/>
      <c r="AE287" s="66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6"/>
      <c r="Q288" s="68"/>
      <c r="R288" s="66"/>
      <c r="S288" s="12"/>
      <c r="T288" s="66"/>
      <c r="U288" s="12"/>
      <c r="V288" s="12"/>
      <c r="W288" s="12"/>
      <c r="X288" s="66"/>
      <c r="Y288" s="66"/>
      <c r="Z288" s="154"/>
      <c r="AA288" s="154"/>
      <c r="AB288" s="154"/>
      <c r="AC288" s="12"/>
      <c r="AD288" s="12"/>
      <c r="AE288" s="66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7"/>
      <c r="Q289" s="68"/>
      <c r="R289" s="67"/>
      <c r="S289" s="30"/>
      <c r="T289" s="67"/>
      <c r="U289" s="30"/>
      <c r="V289" s="30"/>
      <c r="W289" s="30"/>
      <c r="X289" s="67"/>
      <c r="Y289" s="67"/>
      <c r="AB289" s="155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8"/>
      <c r="Q290" s="68"/>
      <c r="R290" s="68"/>
      <c r="S290" s="32"/>
      <c r="T290" s="68"/>
      <c r="U290" s="32"/>
      <c r="V290" s="32"/>
      <c r="W290" s="32"/>
      <c r="X290" s="68"/>
      <c r="Y290" s="68"/>
      <c r="AB290" s="156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8"/>
      <c r="Q291" s="68"/>
      <c r="R291" s="68"/>
      <c r="S291" s="32"/>
      <c r="T291" s="68"/>
      <c r="U291" s="32"/>
      <c r="V291" s="32"/>
      <c r="W291" s="32"/>
      <c r="X291" s="68"/>
      <c r="Y291" s="68"/>
      <c r="AB291" s="156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8"/>
      <c r="Q292" s="68"/>
      <c r="R292" s="68"/>
      <c r="S292" s="32"/>
      <c r="T292" s="68"/>
      <c r="U292" s="32"/>
      <c r="V292" s="32"/>
      <c r="W292" s="32"/>
      <c r="X292" s="68"/>
      <c r="Y292" s="68"/>
      <c r="AB292" s="156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8"/>
      <c r="Q293" s="68"/>
      <c r="R293" s="68"/>
      <c r="S293" s="32"/>
      <c r="T293" s="68"/>
      <c r="U293" s="32"/>
      <c r="V293" s="32"/>
      <c r="W293" s="32"/>
      <c r="X293" s="68"/>
      <c r="Y293" s="68"/>
      <c r="AB293" s="156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8"/>
      <c r="Q294" s="68"/>
      <c r="R294" s="68"/>
      <c r="S294" s="32"/>
      <c r="T294" s="68"/>
      <c r="U294" s="32"/>
      <c r="V294" s="32"/>
      <c r="W294" s="32"/>
      <c r="X294" s="68"/>
      <c r="Y294" s="68"/>
      <c r="AB294" s="156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8"/>
      <c r="Q295" s="68"/>
      <c r="R295" s="68"/>
      <c r="S295" s="32"/>
      <c r="T295" s="68"/>
      <c r="U295" s="32"/>
      <c r="V295" s="32"/>
      <c r="W295" s="32"/>
      <c r="X295" s="68"/>
      <c r="Y295" s="68"/>
      <c r="AB295" s="156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8"/>
      <c r="Q296" s="68"/>
      <c r="R296" s="68"/>
      <c r="S296" s="32"/>
      <c r="T296" s="68"/>
      <c r="U296" s="32"/>
      <c r="V296" s="32"/>
      <c r="W296" s="32"/>
      <c r="X296" s="68"/>
      <c r="Y296" s="68"/>
      <c r="AB296" s="156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8"/>
      <c r="Q297" s="68"/>
      <c r="R297" s="68"/>
      <c r="S297" s="32"/>
      <c r="T297" s="68"/>
      <c r="U297" s="32"/>
      <c r="V297" s="32"/>
      <c r="W297" s="32"/>
      <c r="X297" s="68"/>
      <c r="Y297" s="68"/>
      <c r="AB297" s="156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8"/>
      <c r="Q298" s="68"/>
      <c r="R298" s="68"/>
      <c r="S298" s="32"/>
      <c r="T298" s="68"/>
      <c r="U298" s="32"/>
      <c r="V298" s="32"/>
      <c r="W298" s="32"/>
      <c r="X298" s="68"/>
      <c r="Y298" s="68"/>
      <c r="AB298" s="156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8"/>
      <c r="Q299" s="68"/>
      <c r="R299" s="68"/>
      <c r="S299" s="32"/>
      <c r="T299" s="68"/>
      <c r="U299" s="32"/>
      <c r="V299" s="32"/>
      <c r="W299" s="32"/>
      <c r="X299" s="68"/>
      <c r="Y299" s="68"/>
      <c r="AB299" s="156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8"/>
      <c r="Q300" s="68"/>
      <c r="R300" s="68"/>
      <c r="S300" s="32"/>
      <c r="T300" s="68"/>
      <c r="U300" s="32"/>
      <c r="V300" s="32"/>
      <c r="W300" s="32"/>
      <c r="X300" s="68"/>
      <c r="Y300" s="68"/>
      <c r="AB300" s="156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8"/>
      <c r="Q301" s="68"/>
      <c r="R301" s="68"/>
      <c r="S301" s="32"/>
      <c r="T301" s="68"/>
      <c r="U301" s="32"/>
      <c r="V301" s="32"/>
      <c r="W301" s="32"/>
      <c r="X301" s="68"/>
      <c r="Y301" s="68"/>
      <c r="AB301" s="156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8"/>
      <c r="Q302" s="68"/>
      <c r="R302" s="68"/>
      <c r="S302" s="32"/>
      <c r="T302" s="68"/>
      <c r="U302" s="32"/>
      <c r="V302" s="32"/>
      <c r="W302" s="32"/>
      <c r="X302" s="68"/>
      <c r="Y302" s="68"/>
      <c r="AB302" s="156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8"/>
      <c r="Q303" s="68"/>
      <c r="R303" s="68"/>
      <c r="S303" s="32"/>
      <c r="T303" s="68"/>
      <c r="U303" s="32"/>
      <c r="V303" s="32"/>
      <c r="W303" s="32"/>
      <c r="X303" s="68"/>
      <c r="Y303" s="68"/>
      <c r="AB303" s="156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8"/>
      <c r="Q304" s="68"/>
      <c r="R304" s="68"/>
      <c r="S304" s="32"/>
      <c r="T304" s="68"/>
      <c r="U304" s="32"/>
      <c r="V304" s="32"/>
      <c r="W304" s="32"/>
      <c r="X304" s="68"/>
      <c r="Y304" s="68"/>
      <c r="AB304" s="156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8"/>
      <c r="Q305" s="68"/>
      <c r="R305" s="68"/>
      <c r="S305" s="32"/>
      <c r="T305" s="68"/>
      <c r="U305" s="32"/>
      <c r="V305" s="32"/>
      <c r="W305" s="32"/>
      <c r="X305" s="68"/>
      <c r="Y305" s="68"/>
      <c r="AB305" s="156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8"/>
      <c r="Q306" s="68"/>
      <c r="R306" s="68"/>
      <c r="S306" s="32"/>
      <c r="T306" s="68"/>
      <c r="U306" s="32"/>
      <c r="V306" s="32"/>
      <c r="W306" s="32"/>
      <c r="X306" s="68"/>
      <c r="Y306" s="68"/>
      <c r="AB306" s="156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8"/>
      <c r="Q307" s="68"/>
      <c r="R307" s="68"/>
      <c r="S307" s="32"/>
      <c r="T307" s="68"/>
      <c r="U307" s="32"/>
      <c r="V307" s="32"/>
      <c r="W307" s="32"/>
      <c r="X307" s="68"/>
      <c r="Y307" s="68"/>
      <c r="AB307" s="156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8"/>
      <c r="Q308" s="68"/>
      <c r="R308" s="68"/>
      <c r="S308" s="32"/>
      <c r="T308" s="68"/>
      <c r="U308" s="32"/>
      <c r="V308" s="32"/>
      <c r="W308" s="32"/>
      <c r="X308" s="68"/>
      <c r="Y308" s="68"/>
      <c r="AB308" s="156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8"/>
      <c r="Q309" s="68"/>
      <c r="R309" s="68"/>
      <c r="S309" s="32"/>
      <c r="T309" s="68"/>
      <c r="U309" s="32"/>
      <c r="V309" s="32"/>
      <c r="W309" s="32"/>
      <c r="X309" s="68"/>
      <c r="Y309" s="68"/>
      <c r="AB309" s="156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8"/>
      <c r="Q310" s="68"/>
      <c r="R310" s="68"/>
      <c r="S310" s="32"/>
      <c r="T310" s="68"/>
      <c r="U310" s="32"/>
      <c r="V310" s="32"/>
      <c r="W310" s="32"/>
      <c r="X310" s="68"/>
      <c r="Y310" s="68"/>
      <c r="AB310" s="156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8"/>
      <c r="Q311" s="68"/>
      <c r="R311" s="68"/>
      <c r="S311" s="32"/>
      <c r="T311" s="68"/>
      <c r="U311" s="32"/>
      <c r="V311" s="32"/>
      <c r="W311" s="32"/>
      <c r="X311" s="68"/>
      <c r="Y311" s="68"/>
      <c r="AB311" s="156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8"/>
      <c r="Q312" s="68"/>
      <c r="R312" s="68"/>
      <c r="S312" s="32"/>
      <c r="T312" s="68"/>
      <c r="U312" s="32"/>
      <c r="V312" s="32"/>
      <c r="W312" s="32"/>
      <c r="X312" s="68"/>
      <c r="Y312" s="68"/>
      <c r="AB312" s="156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8"/>
      <c r="Q313" s="68"/>
      <c r="R313" s="68"/>
      <c r="S313" s="32"/>
      <c r="T313" s="68"/>
      <c r="U313" s="32"/>
      <c r="V313" s="32"/>
      <c r="W313" s="32"/>
      <c r="X313" s="68"/>
      <c r="Y313" s="68"/>
      <c r="AB313" s="156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8"/>
      <c r="Q314" s="68"/>
      <c r="R314" s="68"/>
      <c r="S314" s="32"/>
      <c r="T314" s="68"/>
      <c r="U314" s="32"/>
      <c r="V314" s="32"/>
      <c r="W314" s="32"/>
      <c r="X314" s="68"/>
      <c r="Y314" s="68"/>
      <c r="AB314" s="156"/>
      <c r="AG314" s="32"/>
    </row>
    <row r="315" spans="1:33">
      <c r="L315" s="32"/>
      <c r="M315" s="32"/>
      <c r="N315" s="32"/>
      <c r="P315" s="68"/>
      <c r="R315" s="68"/>
      <c r="S315" s="32"/>
      <c r="T315" s="68"/>
      <c r="U315" s="32"/>
      <c r="V315" s="32"/>
      <c r="W315" s="32"/>
      <c r="X315" s="68"/>
      <c r="Y315" s="68"/>
      <c r="AB315" s="156"/>
      <c r="AG315" s="32"/>
    </row>
    <row r="316" spans="1:33">
      <c r="L316" s="32"/>
      <c r="M316" s="32"/>
      <c r="N316" s="32"/>
      <c r="P316" s="68"/>
      <c r="R316" s="68"/>
      <c r="S316" s="32"/>
      <c r="T316" s="68"/>
      <c r="U316" s="32"/>
      <c r="V316" s="32"/>
      <c r="W316" s="32"/>
      <c r="X316" s="68"/>
      <c r="Y316" s="68"/>
      <c r="AB316" s="156"/>
      <c r="AG316" s="32"/>
    </row>
    <row r="317" spans="1:33">
      <c r="L317" s="32"/>
      <c r="M317" s="32"/>
      <c r="N317" s="32"/>
      <c r="P317" s="68"/>
      <c r="R317" s="68"/>
      <c r="S317" s="32"/>
      <c r="T317" s="68"/>
      <c r="U317" s="32"/>
      <c r="V317" s="32"/>
      <c r="W317" s="32"/>
      <c r="X317" s="68"/>
      <c r="Y317" s="68"/>
      <c r="AB317" s="156"/>
      <c r="AG317" s="32"/>
    </row>
    <row r="318" spans="1:33">
      <c r="L318" s="32"/>
      <c r="M318" s="32"/>
      <c r="N318" s="32"/>
      <c r="P318" s="68"/>
      <c r="R318" s="68"/>
      <c r="S318" s="32"/>
      <c r="T318" s="68"/>
      <c r="U318" s="32"/>
      <c r="V318" s="32"/>
      <c r="W318" s="32"/>
      <c r="X318" s="68"/>
      <c r="Y318" s="68"/>
      <c r="AB318" s="156"/>
      <c r="AG318" s="32"/>
    </row>
    <row r="319" spans="1:33">
      <c r="L319" s="32"/>
      <c r="M319" s="32"/>
      <c r="N319" s="32"/>
      <c r="P319" s="68"/>
      <c r="R319" s="68"/>
      <c r="S319" s="32"/>
      <c r="T319" s="68"/>
      <c r="U319" s="32"/>
      <c r="V319" s="32"/>
      <c r="W319" s="32"/>
      <c r="X319" s="68"/>
      <c r="Y319" s="68"/>
      <c r="AB319" s="156"/>
      <c r="AG319" s="32"/>
    </row>
    <row r="320" spans="1:33">
      <c r="L320" s="32"/>
      <c r="M320" s="32"/>
      <c r="N320" s="32"/>
      <c r="P320" s="68"/>
      <c r="R320" s="68"/>
      <c r="S320" s="32"/>
      <c r="T320" s="68"/>
      <c r="U320" s="32"/>
      <c r="V320" s="32"/>
      <c r="W320" s="32"/>
      <c r="X320" s="68"/>
      <c r="Y320" s="68"/>
      <c r="AB320" s="156"/>
      <c r="AG320" s="32"/>
    </row>
    <row r="321" spans="12:33">
      <c r="L321" s="32"/>
      <c r="M321" s="32"/>
      <c r="N321" s="32"/>
      <c r="P321" s="68"/>
      <c r="R321" s="68"/>
      <c r="S321" s="32"/>
      <c r="T321" s="68"/>
      <c r="U321" s="32"/>
      <c r="V321" s="32"/>
      <c r="W321" s="32"/>
      <c r="X321" s="68"/>
      <c r="Y321" s="68"/>
      <c r="AB321" s="156"/>
      <c r="AG321" s="32"/>
    </row>
    <row r="322" spans="12:33">
      <c r="L322" s="32"/>
      <c r="M322" s="32"/>
      <c r="N322" s="32"/>
      <c r="P322" s="68"/>
      <c r="R322" s="68"/>
      <c r="S322" s="32"/>
      <c r="T322" s="68"/>
      <c r="U322" s="32"/>
      <c r="V322" s="32"/>
      <c r="W322" s="32"/>
      <c r="X322" s="68"/>
      <c r="Y322" s="68"/>
      <c r="AB322" s="156"/>
      <c r="AG322" s="32"/>
    </row>
    <row r="323" spans="12:33">
      <c r="L323" s="32"/>
      <c r="M323" s="32"/>
      <c r="N323" s="32"/>
      <c r="P323" s="68"/>
      <c r="R323" s="68"/>
      <c r="S323" s="32"/>
      <c r="T323" s="68"/>
      <c r="U323" s="32"/>
      <c r="V323" s="32"/>
      <c r="W323" s="32"/>
      <c r="X323" s="68"/>
      <c r="Y323" s="68"/>
      <c r="AB323" s="156"/>
      <c r="AG323" s="32"/>
    </row>
    <row r="324" spans="12:33">
      <c r="L324" s="32"/>
      <c r="M324" s="32"/>
      <c r="N324" s="32"/>
      <c r="P324" s="68"/>
      <c r="R324" s="68"/>
      <c r="S324" s="32"/>
      <c r="T324" s="68"/>
      <c r="U324" s="32"/>
      <c r="V324" s="32"/>
      <c r="W324" s="32"/>
      <c r="X324" s="68"/>
    </row>
    <row r="325" spans="12:33">
      <c r="L325" s="32"/>
      <c r="M325" s="32"/>
      <c r="N325" s="32"/>
      <c r="P325" s="68"/>
      <c r="R325" s="68"/>
      <c r="S325" s="32"/>
      <c r="T325" s="68"/>
      <c r="U325" s="32"/>
      <c r="V325" s="32"/>
      <c r="W325" s="32"/>
      <c r="X325" s="68"/>
    </row>
    <row r="326" spans="12:33">
      <c r="L326" s="32"/>
      <c r="M326" s="32"/>
      <c r="N326" s="32"/>
      <c r="P326" s="68"/>
      <c r="R326" s="68"/>
      <c r="S326" s="32"/>
      <c r="T326" s="68"/>
      <c r="U326" s="32"/>
      <c r="V326" s="32"/>
      <c r="W326" s="32"/>
      <c r="X326" s="68"/>
    </row>
    <row r="327" spans="12:33">
      <c r="L327" s="32"/>
      <c r="M327" s="32"/>
      <c r="N327" s="32"/>
      <c r="P327" s="68"/>
      <c r="R327" s="68"/>
      <c r="S327" s="32"/>
      <c r="T327" s="68"/>
      <c r="U327" s="32"/>
      <c r="V327" s="32"/>
      <c r="W327" s="32"/>
      <c r="X327" s="68"/>
    </row>
    <row r="328" spans="12:33">
      <c r="L328" s="32"/>
      <c r="M328" s="32"/>
      <c r="N328" s="32"/>
      <c r="P328" s="68"/>
      <c r="R328" s="68"/>
      <c r="S328" s="32"/>
      <c r="T328" s="68"/>
      <c r="U328" s="32"/>
      <c r="V328" s="32"/>
      <c r="W328" s="32"/>
      <c r="X328" s="68"/>
    </row>
    <row r="329" spans="12:33">
      <c r="L329" s="32"/>
      <c r="M329" s="32"/>
      <c r="N329" s="32"/>
      <c r="P329" s="68"/>
      <c r="R329" s="68"/>
      <c r="S329" s="32"/>
      <c r="T329" s="68"/>
      <c r="U329" s="32"/>
      <c r="V329" s="32"/>
      <c r="W329" s="32"/>
      <c r="X329" s="68"/>
    </row>
    <row r="330" spans="12:33">
      <c r="L330" s="32"/>
      <c r="M330" s="32"/>
      <c r="N330" s="32"/>
      <c r="P330" s="68"/>
      <c r="R330" s="68"/>
      <c r="S330" s="32"/>
      <c r="T330" s="68"/>
      <c r="U330" s="32"/>
      <c r="V330" s="32"/>
      <c r="W330" s="32"/>
      <c r="X330" s="68"/>
    </row>
    <row r="331" spans="12:33">
      <c r="L331" s="32"/>
      <c r="M331" s="32"/>
      <c r="N331" s="32"/>
      <c r="P331" s="68"/>
      <c r="R331" s="68"/>
      <c r="S331" s="32"/>
      <c r="T331" s="68"/>
      <c r="U331" s="32"/>
      <c r="V331" s="32"/>
      <c r="W331" s="32"/>
      <c r="X331" s="68"/>
    </row>
    <row r="332" spans="12:33">
      <c r="L332" s="32"/>
      <c r="M332" s="32"/>
      <c r="N332" s="32"/>
      <c r="P332" s="68"/>
      <c r="R332" s="68"/>
      <c r="S332" s="32"/>
      <c r="T332" s="68"/>
      <c r="U332" s="32"/>
      <c r="V332" s="32"/>
      <c r="W332" s="32"/>
      <c r="X332" s="68"/>
    </row>
    <row r="333" spans="12:33">
      <c r="L333" s="32"/>
      <c r="M333" s="32"/>
      <c r="N333" s="32"/>
      <c r="P333" s="68"/>
      <c r="R333" s="68"/>
      <c r="S333" s="32"/>
      <c r="T333" s="68"/>
      <c r="U333" s="32"/>
      <c r="V333" s="32"/>
      <c r="W333" s="32"/>
      <c r="X333" s="68"/>
    </row>
    <row r="334" spans="12:33">
      <c r="L334" s="32"/>
      <c r="M334" s="32"/>
      <c r="N334" s="32"/>
      <c r="P334" s="68"/>
      <c r="R334" s="68"/>
      <c r="S334" s="32"/>
      <c r="T334" s="68"/>
      <c r="U334" s="32"/>
      <c r="V334" s="32"/>
      <c r="W334" s="32"/>
      <c r="X334" s="68"/>
    </row>
    <row r="335" spans="12:33">
      <c r="L335" s="32"/>
      <c r="M335" s="32"/>
      <c r="N335" s="32"/>
      <c r="P335" s="68"/>
      <c r="R335" s="68"/>
      <c r="S335" s="32"/>
      <c r="T335" s="68"/>
      <c r="U335" s="32"/>
      <c r="V335" s="32"/>
      <c r="W335" s="32"/>
      <c r="X335" s="68"/>
    </row>
    <row r="336" spans="12:33">
      <c r="L336" s="32"/>
      <c r="M336" s="32"/>
      <c r="N336" s="32"/>
      <c r="P336" s="68"/>
      <c r="R336" s="68"/>
      <c r="S336" s="32"/>
      <c r="T336" s="68"/>
      <c r="U336" s="32"/>
      <c r="V336" s="32"/>
      <c r="W336" s="32"/>
      <c r="X336" s="68"/>
    </row>
    <row r="337" spans="12:24">
      <c r="L337" s="32"/>
      <c r="M337" s="32"/>
      <c r="N337" s="32"/>
      <c r="P337" s="68"/>
      <c r="R337" s="68"/>
      <c r="S337" s="32"/>
      <c r="T337" s="68"/>
      <c r="U337" s="32"/>
      <c r="V337" s="32"/>
      <c r="W337" s="32"/>
      <c r="X337" s="68"/>
    </row>
    <row r="338" spans="12:24">
      <c r="M338" s="32"/>
      <c r="N338" s="32"/>
      <c r="P338" s="68"/>
      <c r="R338" s="68"/>
      <c r="S338" s="32"/>
      <c r="T338" s="68"/>
      <c r="U338" s="32"/>
      <c r="V338" s="32"/>
      <c r="W338" s="32"/>
      <c r="X338" s="68"/>
    </row>
    <row r="339" spans="12:24">
      <c r="M339" s="32"/>
      <c r="N339" s="32"/>
      <c r="P339" s="68"/>
      <c r="R339" s="68"/>
      <c r="S339" s="32"/>
      <c r="T339" s="68"/>
      <c r="U339" s="32"/>
      <c r="V339" s="32"/>
      <c r="W339" s="32"/>
      <c r="X339" s="68"/>
    </row>
    <row r="340" spans="12:24">
      <c r="M340" s="32"/>
      <c r="N340" s="32"/>
      <c r="P340" s="68"/>
      <c r="R340" s="68"/>
      <c r="S340" s="32"/>
      <c r="T340" s="68"/>
      <c r="U340" s="32"/>
      <c r="V340" s="32"/>
      <c r="W340" s="32"/>
      <c r="X340" s="68"/>
    </row>
    <row r="341" spans="12:24">
      <c r="M341" s="32"/>
      <c r="N341" s="32"/>
      <c r="P341" s="68"/>
      <c r="R341" s="68"/>
      <c r="S341" s="32"/>
      <c r="T341" s="68"/>
      <c r="U341" s="32"/>
      <c r="V341" s="32"/>
      <c r="W341" s="32"/>
      <c r="X341" s="68"/>
    </row>
    <row r="342" spans="12:24">
      <c r="M342" s="32"/>
      <c r="N342" s="32"/>
      <c r="P342" s="68"/>
      <c r="R342" s="68"/>
      <c r="S342" s="32"/>
      <c r="T342" s="68"/>
      <c r="U342" s="32"/>
      <c r="V342" s="32"/>
      <c r="W342" s="32"/>
      <c r="X342" s="68"/>
    </row>
    <row r="343" spans="12:24">
      <c r="M343" s="32"/>
      <c r="N343" s="32"/>
      <c r="P343" s="68"/>
      <c r="R343" s="68"/>
      <c r="S343" s="32"/>
      <c r="T343" s="68"/>
      <c r="U343" s="32"/>
      <c r="V343" s="32"/>
      <c r="W343" s="32"/>
      <c r="X343" s="68"/>
    </row>
    <row r="344" spans="12:24">
      <c r="M344" s="32"/>
      <c r="N344" s="32"/>
      <c r="P344" s="68"/>
      <c r="R344" s="68"/>
      <c r="S344" s="32"/>
      <c r="T344" s="68"/>
      <c r="U344" s="32"/>
      <c r="V344" s="32"/>
      <c r="W344" s="32"/>
      <c r="X344" s="68"/>
    </row>
    <row r="345" spans="12:24">
      <c r="M345" s="32"/>
      <c r="N345" s="32"/>
      <c r="P345" s="68"/>
      <c r="R345" s="68"/>
      <c r="S345" s="32"/>
      <c r="T345" s="68"/>
      <c r="U345" s="32"/>
      <c r="V345" s="32"/>
      <c r="W345" s="32"/>
      <c r="X345" s="68"/>
    </row>
    <row r="346" spans="12:24">
      <c r="M346" s="32"/>
      <c r="N346" s="32"/>
      <c r="P346" s="68"/>
      <c r="R346" s="68"/>
      <c r="S346" s="32"/>
      <c r="T346" s="68"/>
      <c r="U346" s="32"/>
      <c r="V346" s="32"/>
      <c r="W346" s="32"/>
      <c r="X346" s="68"/>
    </row>
  </sheetData>
  <mergeCells count="1">
    <mergeCell ref="Q5:R5"/>
  </mergeCells>
  <conditionalFormatting sqref="Y29:Y30 Y98">
    <cfRule type="cellIs" dxfId="96" priority="10" stopIfTrue="1" operator="lessThan">
      <formula>0</formula>
    </cfRule>
  </conditionalFormatting>
  <conditionalFormatting sqref="Y75">
    <cfRule type="cellIs" dxfId="95" priority="11" stopIfTrue="1" operator="greaterThan">
      <formula>0</formula>
    </cfRule>
  </conditionalFormatting>
  <conditionalFormatting sqref="Y52">
    <cfRule type="cellIs" dxfId="94" priority="12" stopIfTrue="1" operator="greaterThan">
      <formula>0</formula>
    </cfRule>
    <cfRule type="cellIs" dxfId="93" priority="13" stopIfTrue="1" operator="lessThan">
      <formula>0</formula>
    </cfRule>
  </conditionalFormatting>
  <conditionalFormatting sqref="Y75">
    <cfRule type="cellIs" dxfId="92" priority="9" operator="lessThan">
      <formula>0</formula>
    </cfRule>
  </conditionalFormatting>
  <conditionalFormatting sqref="H11:H18">
    <cfRule type="cellIs" dxfId="91" priority="7" operator="lessThan">
      <formula>0</formula>
    </cfRule>
    <cfRule type="cellIs" dxfId="90" priority="8" operator="greaterThan">
      <formula>0</formula>
    </cfRule>
  </conditionalFormatting>
  <conditionalFormatting sqref="J11:J18">
    <cfRule type="cellIs" dxfId="89" priority="5" operator="lessThan">
      <formula>0</formula>
    </cfRule>
    <cfRule type="cellIs" dxfId="88" priority="6" operator="greaterThan">
      <formula>0</formula>
    </cfRule>
  </conditionalFormatting>
  <conditionalFormatting sqref="O11:O18">
    <cfRule type="cellIs" dxfId="87" priority="3" operator="lessThan">
      <formula>0</formula>
    </cfRule>
    <cfRule type="cellIs" dxfId="86" priority="4" operator="greaterThan">
      <formula>0</formula>
    </cfRule>
  </conditionalFormatting>
  <conditionalFormatting sqref="Q11:Q18">
    <cfRule type="cellIs" dxfId="85" priority="1" operator="lessThan">
      <formula>0</formula>
    </cfRule>
    <cfRule type="cellIs" dxfId="8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A1"/>
  <sheetViews>
    <sheetView workbookViewId="0">
      <selection activeCell="P10" sqref="P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47"/>
  <sheetViews>
    <sheetView zoomScale="95" zoomScaleNormal="95" workbookViewId="0">
      <selection activeCell="V20" sqref="V20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7" customWidth="1"/>
    <col min="21" max="21" width="7.54296875" style="97" customWidth="1"/>
    <col min="22" max="22" width="7.1796875" style="97" customWidth="1"/>
    <col min="23" max="23" width="6.6328125" style="97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4"/>
      <c r="M1" s="64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4"/>
      <c r="M2" s="64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86" t="s">
        <v>465</v>
      </c>
      <c r="E3" s="143"/>
      <c r="F3" s="143"/>
      <c r="G3" s="143"/>
      <c r="H3" s="143"/>
      <c r="I3" s="144" t="s">
        <v>502</v>
      </c>
      <c r="J3" s="143"/>
      <c r="K3" s="316" t="str">
        <f>+År!B2</f>
        <v>Skålda purke</v>
      </c>
      <c r="L3" s="317"/>
      <c r="M3" s="317"/>
      <c r="N3" s="309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4"/>
      <c r="M4" s="64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4"/>
      <c r="M5" s="64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39"/>
      <c r="L6" s="64"/>
      <c r="M6" s="64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+År!R2</f>
        <v>52</v>
      </c>
      <c r="E7" s="39"/>
      <c r="F7" s="39"/>
      <c r="G7" s="45" t="s">
        <v>453</v>
      </c>
      <c r="H7" s="39"/>
      <c r="I7" s="312">
        <f>SUM(G12:G17)</f>
        <v>30030</v>
      </c>
      <c r="J7" s="313"/>
      <c r="K7" s="39"/>
      <c r="L7" s="64"/>
      <c r="M7" s="64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4"/>
      <c r="M8" s="64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2" t="s">
        <v>3</v>
      </c>
      <c r="I9" s="101"/>
      <c r="J9" s="101"/>
      <c r="K9" s="39"/>
      <c r="L9" s="72" t="s">
        <v>18</v>
      </c>
      <c r="M9" s="72" t="s">
        <v>476</v>
      </c>
      <c r="N9" s="39"/>
      <c r="O9" s="72" t="s">
        <v>52</v>
      </c>
      <c r="P9" s="72" t="s">
        <v>11</v>
      </c>
      <c r="Q9" s="39"/>
      <c r="R9" s="96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526</v>
      </c>
      <c r="G10" s="72" t="s">
        <v>3</v>
      </c>
      <c r="H10" s="72" t="s">
        <v>482</v>
      </c>
      <c r="I10" s="96" t="s">
        <v>3</v>
      </c>
      <c r="J10" s="96" t="s">
        <v>1</v>
      </c>
      <c r="K10" s="34" t="s">
        <v>18</v>
      </c>
      <c r="L10" s="72" t="s">
        <v>480</v>
      </c>
      <c r="M10" s="72" t="s">
        <v>480</v>
      </c>
      <c r="N10" s="34" t="s">
        <v>476</v>
      </c>
      <c r="O10" s="72" t="s">
        <v>85</v>
      </c>
      <c r="P10" s="72" t="s">
        <v>533</v>
      </c>
      <c r="Q10" s="34" t="s">
        <v>18</v>
      </c>
      <c r="R10" s="96" t="s">
        <v>480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452</v>
      </c>
      <c r="D11" s="42"/>
      <c r="E11" s="45" t="s">
        <v>456</v>
      </c>
      <c r="F11" s="34" t="s">
        <v>505</v>
      </c>
      <c r="G11" s="72" t="s">
        <v>11</v>
      </c>
      <c r="H11" s="72" t="s">
        <v>475</v>
      </c>
      <c r="I11" s="96" t="s">
        <v>444</v>
      </c>
      <c r="J11" s="96" t="s">
        <v>444</v>
      </c>
      <c r="K11" s="34" t="s">
        <v>475</v>
      </c>
      <c r="L11" s="72" t="s">
        <v>477</v>
      </c>
      <c r="M11" s="72" t="s">
        <v>477</v>
      </c>
      <c r="N11" s="34" t="s">
        <v>478</v>
      </c>
      <c r="O11" s="72" t="s">
        <v>484</v>
      </c>
      <c r="P11" s="72" t="s">
        <v>540</v>
      </c>
      <c r="Q11" s="34" t="s">
        <v>30</v>
      </c>
      <c r="R11" s="96" t="s">
        <v>483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+'Ark1'!C2217</f>
        <v>2023</v>
      </c>
      <c r="C12" s="2">
        <f>+'Ark1'!I2217</f>
        <v>6</v>
      </c>
      <c r="D12" s="51" t="s">
        <v>53</v>
      </c>
      <c r="E12" s="51" t="s">
        <v>459</v>
      </c>
      <c r="F12" s="2">
        <f>+'Ark1'!Q2217</f>
        <v>235</v>
      </c>
      <c r="G12" s="18">
        <f>+'Ark1'!R2217</f>
        <v>10738</v>
      </c>
      <c r="H12" s="18">
        <f>+'Ark1'!S2217</f>
        <v>10738</v>
      </c>
      <c r="I12" s="51">
        <f>+'Ark1'!T2217</f>
        <v>35.757575757575751</v>
      </c>
      <c r="J12" s="51">
        <f>+'Ark1'!U2217</f>
        <v>36.615871177660225</v>
      </c>
      <c r="K12" s="5">
        <f>+'Ark1'!W2217</f>
        <v>58.496926802011522</v>
      </c>
      <c r="L12" s="18">
        <f>+'Ark1'!Y2217</f>
        <v>158.51939839821216</v>
      </c>
      <c r="M12" s="18">
        <f>+'Ark1'!AA2217</f>
        <v>32.702123671919487</v>
      </c>
      <c r="N12" s="5">
        <f>+'Ark1'!AB2217</f>
        <v>5.2853779978036437</v>
      </c>
      <c r="O12" s="18">
        <f>+'Ark1'!AC2217</f>
        <v>-40.285351437982506</v>
      </c>
      <c r="P12" s="18">
        <f t="shared" ref="P12:P44" si="0">+G12/F12</f>
        <v>45.693617021276594</v>
      </c>
      <c r="Q12" s="5">
        <f>+'Ark1'!V2217</f>
        <v>6.3572359843546291</v>
      </c>
      <c r="R12" s="51">
        <f>+'Ark1'!X2217</f>
        <v>171.74366023641497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+'Ark1'!C2218</f>
        <v>2023</v>
      </c>
      <c r="C13" s="2">
        <f>+'Ark1'!I2218</f>
        <v>24</v>
      </c>
      <c r="D13" s="51" t="s">
        <v>53</v>
      </c>
      <c r="E13" s="51" t="s">
        <v>68</v>
      </c>
      <c r="F13" s="2">
        <f>+'Ark1'!Q2218</f>
        <v>218</v>
      </c>
      <c r="G13" s="18">
        <f>+'Ark1'!R2218</f>
        <v>11033</v>
      </c>
      <c r="H13" s="18">
        <f>+'Ark1'!S2218</f>
        <v>11033</v>
      </c>
      <c r="I13" s="51">
        <f>+'Ark1'!T2218</f>
        <v>36.739926739926752</v>
      </c>
      <c r="J13" s="51">
        <f>+'Ark1'!U2218</f>
        <v>36.594033061814578</v>
      </c>
      <c r="K13" s="5">
        <f>+'Ark1'!W2218</f>
        <v>59.710323574730381</v>
      </c>
      <c r="L13" s="18">
        <f>+'Ark1'!Y2218</f>
        <v>154.18889694552698</v>
      </c>
      <c r="M13" s="18">
        <f>+'Ark1'!AA2218</f>
        <v>29.77660169205647</v>
      </c>
      <c r="N13" s="5">
        <f>+'Ark1'!AB2218</f>
        <v>4.080982483642746</v>
      </c>
      <c r="O13" s="18">
        <f>+'Ark1'!AC2218</f>
        <v>-38.302712977784353</v>
      </c>
      <c r="P13" s="18">
        <f t="shared" si="0"/>
        <v>50.610091743119263</v>
      </c>
      <c r="Q13" s="5">
        <f>+'Ark1'!V2218</f>
        <v>5.3059911175564238</v>
      </c>
      <c r="R13" s="51">
        <f>+'Ark1'!X2218</f>
        <v>167.05189268204501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+'Ark1'!C2219</f>
        <v>2023</v>
      </c>
      <c r="C14" s="2">
        <f>+'Ark1'!I2219</f>
        <v>49</v>
      </c>
      <c r="D14" s="51" t="s">
        <v>53</v>
      </c>
      <c r="E14" s="51" t="s">
        <v>69</v>
      </c>
      <c r="F14" s="2">
        <f>+'Ark1'!Q2219</f>
        <v>153</v>
      </c>
      <c r="G14" s="18">
        <f>+'Ark1'!R2219</f>
        <v>3044</v>
      </c>
      <c r="H14" s="18">
        <f>+'Ark1'!S2219</f>
        <v>3044</v>
      </c>
      <c r="I14" s="51">
        <f>+'Ark1'!T2219</f>
        <v>10.136530136530139</v>
      </c>
      <c r="J14" s="51">
        <f>+'Ark1'!U2219</f>
        <v>9.6953533363906388</v>
      </c>
      <c r="K14" s="5">
        <f>+'Ark1'!W2219</f>
        <v>58.970433639947437</v>
      </c>
      <c r="L14" s="18">
        <f>+'Ark1'!Y2219</f>
        <v>148.06603153745075</v>
      </c>
      <c r="M14" s="18">
        <f>+'Ark1'!AA2219</f>
        <v>30.376694415629682</v>
      </c>
      <c r="N14" s="5">
        <f>+'Ark1'!AB2219</f>
        <v>4.2998387582302247</v>
      </c>
      <c r="O14" s="18">
        <f>+'Ark1'!AC2219</f>
        <v>-35.345066415046688</v>
      </c>
      <c r="P14" s="18">
        <f t="shared" si="0"/>
        <v>19.895424836601308</v>
      </c>
      <c r="Q14" s="5">
        <f>+'Ark1'!V2219</f>
        <v>6.4733902759526956</v>
      </c>
      <c r="R14" s="51">
        <f>+'Ark1'!X2219</f>
        <v>160.41823568521215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+'Ark1'!C2220</f>
        <v>2023</v>
      </c>
      <c r="C15" s="2">
        <f>+'Ark1'!I2220</f>
        <v>80</v>
      </c>
      <c r="D15" s="51" t="s">
        <v>10</v>
      </c>
      <c r="E15" s="51" t="s">
        <v>9</v>
      </c>
      <c r="F15" s="2">
        <f>+'Ark1'!Q2220</f>
        <v>142</v>
      </c>
      <c r="G15" s="18">
        <f>+'Ark1'!R2220</f>
        <v>4671</v>
      </c>
      <c r="H15" s="18">
        <f>+'Ark1'!S2220</f>
        <v>4671</v>
      </c>
      <c r="I15" s="51">
        <f>+'Ark1'!T2220</f>
        <v>15.554445554445556</v>
      </c>
      <c r="J15" s="51">
        <f>+'Ark1'!U2220</f>
        <v>15.460811671053197</v>
      </c>
      <c r="K15" s="5">
        <f>+'Ark1'!W2220</f>
        <v>58.809462641832603</v>
      </c>
      <c r="L15" s="18">
        <f>+'Ark1'!Y2220</f>
        <v>153.87174052665401</v>
      </c>
      <c r="M15" s="18">
        <f>+'Ark1'!AA2220</f>
        <v>30.19608950506532</v>
      </c>
      <c r="N15" s="5">
        <f>+'Ark1'!AB2220</f>
        <v>4.749661601062293</v>
      </c>
      <c r="O15" s="18">
        <f>+'Ark1'!AC2220</f>
        <v>-44.062671592262099</v>
      </c>
      <c r="P15" s="18">
        <f t="shared" si="0"/>
        <v>32.894366197183096</v>
      </c>
      <c r="Q15" s="5">
        <f>+'Ark1'!V2220</f>
        <v>6.0922714622136578</v>
      </c>
      <c r="R15" s="51">
        <f>+'Ark1'!X2220</f>
        <v>166.70827792703525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+'Ark1'!C2221</f>
        <v>2023</v>
      </c>
      <c r="C16" s="2">
        <f>+'Ark1'!I2221</f>
        <v>81</v>
      </c>
      <c r="D16" s="51" t="s">
        <v>10</v>
      </c>
      <c r="E16" s="51" t="s">
        <v>57</v>
      </c>
      <c r="F16" s="2">
        <f>+'Ark1'!Q2221</f>
        <v>24</v>
      </c>
      <c r="G16" s="18">
        <f>+'Ark1'!R2221</f>
        <v>236</v>
      </c>
      <c r="H16" s="18">
        <f>+'Ark1'!S2221</f>
        <v>233</v>
      </c>
      <c r="I16" s="51">
        <f>+'Ark1'!T2221</f>
        <v>0.78588078588078603</v>
      </c>
      <c r="J16" s="51">
        <f>+'Ark1'!U2221</f>
        <v>0.68723165248175044</v>
      </c>
      <c r="K16" s="5">
        <f>+'Ark1'!W2221</f>
        <v>58.094420600858392</v>
      </c>
      <c r="L16" s="18">
        <f>+'Ark1'!Y2221</f>
        <v>135.37161016949156</v>
      </c>
      <c r="M16" s="18">
        <f>+'Ark1'!AA2221</f>
        <v>20.244739727552279</v>
      </c>
      <c r="N16" s="5">
        <f>+'Ark1'!AB2221</f>
        <v>4.0320192423566779</v>
      </c>
      <c r="O16" s="18">
        <f>+'Ark1'!AC2221</f>
        <v>-32.911705487350098</v>
      </c>
      <c r="P16" s="18">
        <f t="shared" si="0"/>
        <v>9.8333333333333339</v>
      </c>
      <c r="Q16" s="5">
        <f>+'Ark1'!V2221</f>
        <v>8.0042372881355934</v>
      </c>
      <c r="R16" s="51">
        <f>+'Ark1'!X2221</f>
        <v>148.91428099234275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+'Ark1'!C2222</f>
        <v>2023</v>
      </c>
      <c r="C17" s="2">
        <f>+'Ark1'!I2222</f>
        <v>83</v>
      </c>
      <c r="D17" s="51" t="s">
        <v>10</v>
      </c>
      <c r="E17" s="51" t="s">
        <v>490</v>
      </c>
      <c r="F17" s="2">
        <f>+'Ark1'!Q2222</f>
        <v>61</v>
      </c>
      <c r="G17" s="18">
        <f>+'Ark1'!R2222</f>
        <v>308</v>
      </c>
      <c r="H17" s="18">
        <f>+'Ark1'!S2222</f>
        <v>308</v>
      </c>
      <c r="I17" s="51">
        <f>+'Ark1'!T2222</f>
        <v>1.0256410256410255</v>
      </c>
      <c r="J17" s="51">
        <f>+'Ark1'!U2222</f>
        <v>0.94669910059960782</v>
      </c>
      <c r="K17" s="5">
        <f>+'Ark1'!W2222</f>
        <v>57.13636363636364</v>
      </c>
      <c r="L17" s="18">
        <f>+'Ark1'!Y2222</f>
        <v>142.88863636363644</v>
      </c>
      <c r="M17" s="18">
        <f>+'Ark1'!AA2222</f>
        <v>25.24756965462494</v>
      </c>
      <c r="N17" s="5">
        <f>+'Ark1'!AB2222</f>
        <v>5.4743417819579889</v>
      </c>
      <c r="O17" s="18">
        <f>+'Ark1'!AC2222</f>
        <v>-22.357186800358203</v>
      </c>
      <c r="P17" s="18">
        <f t="shared" si="0"/>
        <v>5.0491803278688527</v>
      </c>
      <c r="Q17" s="5">
        <f>+'Ark1'!V2222</f>
        <v>7.5162337662337677</v>
      </c>
      <c r="R17" s="51">
        <f>+'Ark1'!X2222</f>
        <v>154.80892347089531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+'Ark1'!C2223</f>
        <v>2022</v>
      </c>
      <c r="C19" s="47">
        <f>+'Ark1'!I2223</f>
        <v>6</v>
      </c>
      <c r="D19" s="89" t="s">
        <v>53</v>
      </c>
      <c r="E19" s="89" t="s">
        <v>459</v>
      </c>
      <c r="F19" s="47">
        <f>+'Ark1'!Q2223</f>
        <v>269</v>
      </c>
      <c r="G19" s="65">
        <f>+'Ark1'!R2223</f>
        <v>11311</v>
      </c>
      <c r="H19" s="65">
        <f>+'Ark1'!S2223</f>
        <v>11307</v>
      </c>
      <c r="I19" s="102">
        <f>+'Ark1'!T2223</f>
        <v>35.835128627550368</v>
      </c>
      <c r="J19" s="102">
        <f>+'Ark1'!U2223</f>
        <v>36.718708302871214</v>
      </c>
      <c r="K19" s="49">
        <f>+'Ark1'!W2223</f>
        <v>58.729017422835405</v>
      </c>
      <c r="L19" s="65">
        <f>+'Ark1'!Y2223</f>
        <v>158.30490938025011</v>
      </c>
      <c r="M19" s="65">
        <f>+'Ark1'!AA2223</f>
        <v>32.510228390252443</v>
      </c>
      <c r="N19" s="49">
        <f>+'Ark1'!AB2223</f>
        <v>5.0840786914404683</v>
      </c>
      <c r="O19" s="65">
        <f>+'Ark1'!AC2223</f>
        <v>-42.095637373860008</v>
      </c>
      <c r="P19" s="65">
        <f t="shared" si="0"/>
        <v>42.048327137546465</v>
      </c>
      <c r="Q19" s="49">
        <f>+'Ark1'!V2223</f>
        <v>14.732561223587661</v>
      </c>
      <c r="R19" s="102">
        <f>+'Ark1'!X2223</f>
        <v>171.57852838486579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+'Ark1'!C2224</f>
        <v>2022</v>
      </c>
      <c r="C20" s="47">
        <f>+'Ark1'!I2224</f>
        <v>24</v>
      </c>
      <c r="D20" s="89" t="s">
        <v>53</v>
      </c>
      <c r="E20" s="89" t="s">
        <v>68</v>
      </c>
      <c r="F20" s="47">
        <f>+'Ark1'!Q2224</f>
        <v>243</v>
      </c>
      <c r="G20" s="65">
        <f>+'Ark1'!R2224</f>
        <v>10828</v>
      </c>
      <c r="H20" s="65">
        <f>+'Ark1'!S2224</f>
        <v>10826</v>
      </c>
      <c r="I20" s="102">
        <f>+'Ark1'!T2224</f>
        <v>34.304904321378793</v>
      </c>
      <c r="J20" s="102">
        <f>+'Ark1'!U2224</f>
        <v>34.489193701660426</v>
      </c>
      <c r="K20" s="49">
        <f>+'Ark1'!W2224</f>
        <v>59.333364123406618</v>
      </c>
      <c r="L20" s="65">
        <f>+'Ark1'!Y2224</f>
        <v>155.32550886590363</v>
      </c>
      <c r="M20" s="65">
        <f>+'Ark1'!AA2224</f>
        <v>29.292169737072889</v>
      </c>
      <c r="N20" s="49">
        <f>+'Ark1'!AB2224</f>
        <v>4.3068165553632269</v>
      </c>
      <c r="O20" s="65">
        <f>+'Ark1'!AC2224</f>
        <v>-42.403254240114393</v>
      </c>
      <c r="P20" s="65">
        <f t="shared" si="0"/>
        <v>44.559670781893004</v>
      </c>
      <c r="Q20" s="49">
        <f>+'Ark1'!V2224</f>
        <v>15.187476911710379</v>
      </c>
      <c r="R20" s="102">
        <f>+'Ark1'!X2224</f>
        <v>168.30934285774899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+'Ark1'!C2225</f>
        <v>2022</v>
      </c>
      <c r="C21" s="47">
        <f>+'Ark1'!I2225</f>
        <v>49</v>
      </c>
      <c r="D21" s="89" t="s">
        <v>53</v>
      </c>
      <c r="E21" s="89" t="s">
        <v>69</v>
      </c>
      <c r="F21" s="47">
        <f>+'Ark1'!Q2225</f>
        <v>188</v>
      </c>
      <c r="G21" s="65">
        <f>+'Ark1'!R2225</f>
        <v>3666</v>
      </c>
      <c r="H21" s="65">
        <f>+'Ark1'!S2225</f>
        <v>3666</v>
      </c>
      <c r="I21" s="102">
        <f>+'Ark1'!T2225</f>
        <v>11.614497528830309</v>
      </c>
      <c r="J21" s="102">
        <f>+'Ark1'!U2225</f>
        <v>10.902296341460314</v>
      </c>
      <c r="K21" s="49">
        <f>+'Ark1'!W2225</f>
        <v>59.048008728859777</v>
      </c>
      <c r="L21" s="65">
        <f>+'Ark1'!Y2225</f>
        <v>145.02187397708715</v>
      </c>
      <c r="M21" s="65">
        <f>+'Ark1'!AA2225</f>
        <v>28.948401244197555</v>
      </c>
      <c r="N21" s="49">
        <f>+'Ark1'!AB2225</f>
        <v>4.4326674554094199</v>
      </c>
      <c r="O21" s="65">
        <f>+'Ark1'!AC2225</f>
        <v>-40.542585970729363</v>
      </c>
      <c r="P21" s="65">
        <f t="shared" si="0"/>
        <v>19.5</v>
      </c>
      <c r="Q21" s="49">
        <f>+'Ark1'!V2225</f>
        <v>14.983633387888711</v>
      </c>
      <c r="R21" s="102">
        <f>+'Ark1'!X2225</f>
        <v>157.12012348546719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+'Ark1'!C2226</f>
        <v>2022</v>
      </c>
      <c r="C22" s="47">
        <f>+'Ark1'!I2226</f>
        <v>80</v>
      </c>
      <c r="D22" s="89" t="s">
        <v>10</v>
      </c>
      <c r="E22" s="89" t="s">
        <v>9</v>
      </c>
      <c r="F22" s="47">
        <f>+'Ark1'!Q2226</f>
        <v>154</v>
      </c>
      <c r="G22" s="65">
        <f>+'Ark1'!R2226</f>
        <v>4789</v>
      </c>
      <c r="H22" s="65">
        <f>+'Ark1'!S2226</f>
        <v>4789</v>
      </c>
      <c r="I22" s="102">
        <f>+'Ark1'!T2226</f>
        <v>15.172348244835888</v>
      </c>
      <c r="J22" s="102">
        <f>+'Ark1'!U2226</f>
        <v>15.139731451467821</v>
      </c>
      <c r="K22" s="49">
        <f>+'Ark1'!W2226</f>
        <v>58.660889538525772</v>
      </c>
      <c r="L22" s="65">
        <f>+'Ark1'!Y2226</f>
        <v>154.1634161620382</v>
      </c>
      <c r="M22" s="65">
        <f>+'Ark1'!AA2226</f>
        <v>30.900741579028505</v>
      </c>
      <c r="N22" s="49">
        <f>+'Ark1'!AB2226</f>
        <v>4.9704763058219532</v>
      </c>
      <c r="O22" s="65">
        <f>+'Ark1'!AC2226</f>
        <v>-43.972802583906656</v>
      </c>
      <c r="P22" s="65">
        <f t="shared" si="0"/>
        <v>31.097402597402599</v>
      </c>
      <c r="Q22" s="49">
        <f>+'Ark1'!V2226</f>
        <v>14.783044476926293</v>
      </c>
      <c r="R22" s="102">
        <f>+'Ark1'!X2226</f>
        <v>167.02428619939141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+'Ark1'!C2227</f>
        <v>2022</v>
      </c>
      <c r="C23" s="47">
        <f>+'Ark1'!I2227</f>
        <v>81</v>
      </c>
      <c r="D23" s="89" t="s">
        <v>10</v>
      </c>
      <c r="E23" s="89" t="s">
        <v>57</v>
      </c>
      <c r="F23" s="47">
        <f>+'Ark1'!Q2227</f>
        <v>37</v>
      </c>
      <c r="G23" s="65">
        <f>+'Ark1'!R2227</f>
        <v>511</v>
      </c>
      <c r="H23" s="65">
        <f>+'Ark1'!S2227</f>
        <v>509</v>
      </c>
      <c r="I23" s="102">
        <f>+'Ark1'!T2227</f>
        <v>1.6189329616018246</v>
      </c>
      <c r="J23" s="102">
        <f>+'Ark1'!U2227</f>
        <v>1.3874241165635941</v>
      </c>
      <c r="K23" s="49">
        <f>+'Ark1'!W2227</f>
        <v>59.062868369351683</v>
      </c>
      <c r="L23" s="65">
        <f>+'Ark1'!Y2227</f>
        <v>132.40254403131109</v>
      </c>
      <c r="M23" s="65">
        <f>+'Ark1'!AA2227</f>
        <v>20.143776705418901</v>
      </c>
      <c r="N23" s="49">
        <f>+'Ark1'!AB2227</f>
        <v>3.9351292313153854</v>
      </c>
      <c r="O23" s="65">
        <f>+'Ark1'!AC2227</f>
        <v>-29.643473214532921</v>
      </c>
      <c r="P23" s="65">
        <f t="shared" si="0"/>
        <v>13.810810810810811</v>
      </c>
      <c r="Q23" s="49">
        <f>+'Ark1'!V2227</f>
        <v>15.015655577299412</v>
      </c>
      <c r="R23" s="102">
        <f>+'Ark1'!X2227</f>
        <v>144.19371868725531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+'Ark1'!C2228</f>
        <v>2022</v>
      </c>
      <c r="C24" s="47">
        <f>+'Ark1'!I2228</f>
        <v>83</v>
      </c>
      <c r="D24" s="89" t="s">
        <v>10</v>
      </c>
      <c r="E24" s="89" t="s">
        <v>490</v>
      </c>
      <c r="F24" s="47">
        <f>+'Ark1'!Q2228</f>
        <v>74</v>
      </c>
      <c r="G24" s="65">
        <f>+'Ark1'!R2228</f>
        <v>459</v>
      </c>
      <c r="H24" s="65">
        <f>+'Ark1'!S2228</f>
        <v>459</v>
      </c>
      <c r="I24" s="102">
        <f>+'Ark1'!T2228</f>
        <v>1.4541883158028128</v>
      </c>
      <c r="J24" s="102">
        <f>+'Ark1'!U2228</f>
        <v>1.3626460859766281</v>
      </c>
      <c r="K24" s="49">
        <f>+'Ark1'!W2228</f>
        <v>56.980392156862735</v>
      </c>
      <c r="L24" s="65">
        <f>+'Ark1'!Y2228</f>
        <v>144.76993464052285</v>
      </c>
      <c r="M24" s="65">
        <f>+'Ark1'!AA2228</f>
        <v>22.650887678673609</v>
      </c>
      <c r="N24" s="49">
        <f>+'Ark1'!AB2228</f>
        <v>5.2751779346982444</v>
      </c>
      <c r="O24" s="65">
        <f>+'Ark1'!AC2228</f>
        <v>-28.389539337980821</v>
      </c>
      <c r="P24" s="65">
        <f t="shared" si="0"/>
        <v>6.2027027027027026</v>
      </c>
      <c r="Q24" s="49">
        <f>+'Ark1'!V2228</f>
        <v>13.862745098039211</v>
      </c>
      <c r="R24" s="102">
        <f>+'Ark1'!X2228</f>
        <v>156.84716645777129</v>
      </c>
      <c r="S24" s="39"/>
      <c r="T24" s="4"/>
      <c r="U24" s="5"/>
      <c r="V24" s="5"/>
      <c r="W24"/>
      <c r="X24" s="1"/>
      <c r="Y24" s="1"/>
      <c r="AA24" s="9"/>
      <c r="AB24" s="9"/>
    </row>
    <row r="25" spans="1:28" ht="15.6">
      <c r="A25" s="39"/>
      <c r="B25">
        <f>+'Ark1'!C2229</f>
        <v>2021</v>
      </c>
      <c r="C25">
        <f>+'Ark1'!I2229</f>
        <v>6</v>
      </c>
      <c r="D25" s="52" t="s">
        <v>53</v>
      </c>
      <c r="E25" s="52" t="s">
        <v>459</v>
      </c>
      <c r="F25">
        <f>+'Ark1'!Q2229</f>
        <v>243</v>
      </c>
      <c r="G25" s="9">
        <f>+'Ark1'!R2229</f>
        <v>11463</v>
      </c>
      <c r="H25" s="9">
        <f>+'Ark1'!S2229</f>
        <v>11463</v>
      </c>
      <c r="I25" s="97">
        <f>+'Ark1'!T2229</f>
        <v>36.012063711476223</v>
      </c>
      <c r="J25" s="97">
        <f>+'Ark1'!U2229</f>
        <v>37.029161871353331</v>
      </c>
      <c r="K25" s="1">
        <f>+'Ark1'!W2229</f>
        <v>59.183372590072402</v>
      </c>
      <c r="L25" s="9">
        <f>+'Ark1'!Y2229</f>
        <v>158.19675739335301</v>
      </c>
      <c r="M25" s="9">
        <f>+'Ark1'!AA2229</f>
        <v>31.580439607457514</v>
      </c>
      <c r="N25" s="1">
        <f>+'Ark1'!AB2229</f>
        <v>4.7715731020171503</v>
      </c>
      <c r="O25" s="9">
        <f>+'Ark1'!AC2229</f>
        <v>-40.218134224247954</v>
      </c>
      <c r="P25" s="9">
        <f t="shared" si="0"/>
        <v>47.172839506172842</v>
      </c>
      <c r="Q25" s="1">
        <f>+'Ark1'!V2229</f>
        <v>15.052865741952372</v>
      </c>
      <c r="R25" s="97">
        <f>+'Ark1'!X2229</f>
        <v>171.39410335141173</v>
      </c>
      <c r="S25" s="39"/>
      <c r="T25" s="4"/>
      <c r="U25" s="5"/>
      <c r="V25" s="5"/>
      <c r="W25"/>
      <c r="X25" s="11"/>
      <c r="Y25" s="11"/>
      <c r="AA25" s="9"/>
      <c r="AB25" s="9"/>
    </row>
    <row r="26" spans="1:28" ht="16.5" customHeight="1">
      <c r="A26" s="39"/>
      <c r="B26">
        <f>+'Ark1'!C2230</f>
        <v>2021</v>
      </c>
      <c r="C26">
        <f>+'Ark1'!I2230</f>
        <v>24</v>
      </c>
      <c r="D26" s="52" t="s">
        <v>53</v>
      </c>
      <c r="E26" s="52" t="s">
        <v>68</v>
      </c>
      <c r="F26">
        <f>+'Ark1'!Q2230</f>
        <v>228</v>
      </c>
      <c r="G26" s="9">
        <f>+'Ark1'!R2230</f>
        <v>10824</v>
      </c>
      <c r="H26" s="9">
        <f>+'Ark1'!S2230</f>
        <v>10826</v>
      </c>
      <c r="I26" s="97">
        <f>+'Ark1'!T2230</f>
        <v>34.004586723634191</v>
      </c>
      <c r="J26" s="97">
        <f>+'Ark1'!U2230</f>
        <v>33.88427031191695</v>
      </c>
      <c r="K26" s="1">
        <f>+'Ark1'!W2230</f>
        <v>59.394328468501762</v>
      </c>
      <c r="L26" s="9">
        <f>+'Ark1'!Y2230</f>
        <v>153.30712583148505</v>
      </c>
      <c r="M26" s="9">
        <f>+'Ark1'!AA2230</f>
        <v>28.901963223364501</v>
      </c>
      <c r="N26" s="1">
        <f>+'Ark1'!AB2230</f>
        <v>4.2456399187399532</v>
      </c>
      <c r="O26" s="9">
        <f>+'Ark1'!AC2230</f>
        <v>-40.392838813510672</v>
      </c>
      <c r="P26" s="9">
        <f t="shared" si="0"/>
        <v>47.473684210526315</v>
      </c>
      <c r="Q26" s="1">
        <f>+'Ark1'!V2230</f>
        <v>15.233924611973388</v>
      </c>
      <c r="R26" s="97">
        <f>+'Ark1'!X2230</f>
        <v>166.06912310751173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+'Ark1'!C2231</f>
        <v>2021</v>
      </c>
      <c r="C27">
        <f>+'Ark1'!I2231</f>
        <v>49</v>
      </c>
      <c r="D27" s="52" t="s">
        <v>53</v>
      </c>
      <c r="E27" s="52" t="s">
        <v>69</v>
      </c>
      <c r="F27">
        <f>+'Ark1'!Q2231</f>
        <v>145</v>
      </c>
      <c r="G27" s="9">
        <f>+'Ark1'!R2231</f>
        <v>3305</v>
      </c>
      <c r="H27" s="9">
        <f>+'Ark1'!S2231</f>
        <v>3305</v>
      </c>
      <c r="I27" s="97">
        <f>+'Ark1'!T2231</f>
        <v>10.382960007539822</v>
      </c>
      <c r="J27" s="97">
        <f>+'Ark1'!U2231</f>
        <v>9.905735278897799</v>
      </c>
      <c r="K27" s="1">
        <f>+'Ark1'!W2231</f>
        <v>58.747049924357043</v>
      </c>
      <c r="L27" s="9">
        <f>+'Ark1'!Y2231</f>
        <v>146.78012102874405</v>
      </c>
      <c r="M27" s="9">
        <f>+'Ark1'!AA2231</f>
        <v>29.141115867353548</v>
      </c>
      <c r="N27" s="1">
        <f>+'Ark1'!AB2231</f>
        <v>4.5412393003767644</v>
      </c>
      <c r="O27" s="9">
        <f>+'Ark1'!AC2231</f>
        <v>-43.955866605594849</v>
      </c>
      <c r="P27" s="9">
        <f t="shared" si="0"/>
        <v>22.793103448275861</v>
      </c>
      <c r="Q27" s="1">
        <f>+'Ark1'!V2231</f>
        <v>14.856883509833583</v>
      </c>
      <c r="R27" s="97">
        <f>+'Ark1'!X2231</f>
        <v>159.02504986862877</v>
      </c>
      <c r="S27" s="39"/>
      <c r="T27" s="4"/>
      <c r="U27" s="5"/>
      <c r="V27" s="5"/>
      <c r="W27"/>
      <c r="X27" s="11"/>
      <c r="Y27" s="11"/>
      <c r="AA27" s="9"/>
      <c r="AB27" s="9"/>
    </row>
    <row r="28" spans="1:28">
      <c r="A28" s="39"/>
      <c r="B28">
        <f>+'Ark1'!C2232</f>
        <v>2021</v>
      </c>
      <c r="C28">
        <f>+'Ark1'!I2232</f>
        <v>80</v>
      </c>
      <c r="D28" s="52" t="s">
        <v>10</v>
      </c>
      <c r="E28" s="52" t="s">
        <v>9</v>
      </c>
      <c r="F28">
        <f>+'Ark1'!Q2232</f>
        <v>177</v>
      </c>
      <c r="G28" s="9">
        <f>+'Ark1'!R2232</f>
        <v>5731</v>
      </c>
      <c r="H28" s="9">
        <f>+'Ark1'!S2232</f>
        <v>5731</v>
      </c>
      <c r="I28" s="97">
        <f>+'Ark1'!T2232</f>
        <v>18.004461059972986</v>
      </c>
      <c r="J28" s="97">
        <f>+'Ark1'!U2232</f>
        <v>17.734732239630901</v>
      </c>
      <c r="K28" s="1">
        <f>+'Ark1'!W2232</f>
        <v>58.346536381085293</v>
      </c>
      <c r="L28" s="9">
        <f>+'Ark1'!Y2232</f>
        <v>151.54660617693236</v>
      </c>
      <c r="M28" s="9">
        <f>+'Ark1'!AA2232</f>
        <v>29.902878798562295</v>
      </c>
      <c r="N28" s="1">
        <f>+'Ark1'!AB2232</f>
        <v>4.8254432894456238</v>
      </c>
      <c r="O28" s="9">
        <f>+'Ark1'!AC2232</f>
        <v>-49.199428401751618</v>
      </c>
      <c r="P28" s="9">
        <f t="shared" si="0"/>
        <v>32.378531073446325</v>
      </c>
      <c r="Q28" s="1">
        <f>+'Ark1'!V2232</f>
        <v>14.658523817832839</v>
      </c>
      <c r="R28" s="97">
        <f>+'Ark1'!X2232</f>
        <v>164.18917245604803</v>
      </c>
      <c r="S28" s="39"/>
      <c r="T28" s="4"/>
      <c r="U28"/>
      <c r="V28"/>
      <c r="W28"/>
      <c r="X28" s="11"/>
      <c r="Y28" s="11"/>
      <c r="AA28" s="9"/>
      <c r="AB28" s="9"/>
    </row>
    <row r="29" spans="1:28" ht="17.25" customHeight="1">
      <c r="A29" s="39"/>
      <c r="B29">
        <f>+'Ark1'!C2233</f>
        <v>2021</v>
      </c>
      <c r="C29">
        <f>+'Ark1'!I2233</f>
        <v>81</v>
      </c>
      <c r="D29" s="52" t="s">
        <v>10</v>
      </c>
      <c r="E29" s="52" t="s">
        <v>57</v>
      </c>
      <c r="F29">
        <f>+'Ark1'!Q2233</f>
        <v>34</v>
      </c>
      <c r="G29" s="9">
        <f>+'Ark1'!R2233</f>
        <v>176</v>
      </c>
      <c r="H29" s="9">
        <f>+'Ark1'!S2233</f>
        <v>176</v>
      </c>
      <c r="I29" s="97">
        <f>+'Ark1'!T2233</f>
        <v>0.55292010932738511</v>
      </c>
      <c r="J29" s="97">
        <f>+'Ark1'!U2233</f>
        <v>0.47810129134681406</v>
      </c>
      <c r="K29" s="1">
        <f>+'Ark1'!W2233</f>
        <v>58.77272727272728</v>
      </c>
      <c r="L29" s="9">
        <f>+'Ark1'!Y2233</f>
        <v>133.0329545454546</v>
      </c>
      <c r="M29" s="9">
        <f>+'Ark1'!AA2233</f>
        <v>14.289369233414002</v>
      </c>
      <c r="N29" s="1">
        <f>+'Ark1'!AB2233</f>
        <v>3.9735697047298575</v>
      </c>
      <c r="O29" s="9">
        <f>+'Ark1'!AC2233</f>
        <v>-38.126570298421314</v>
      </c>
      <c r="P29" s="9">
        <f t="shared" si="0"/>
        <v>5.1764705882352944</v>
      </c>
      <c r="Q29" s="1">
        <f>+'Ark1'!V2233</f>
        <v>14.835227272727275</v>
      </c>
      <c r="R29" s="97">
        <f>+'Ark1'!X2233</f>
        <v>144.13104501132656</v>
      </c>
      <c r="S29" s="39"/>
      <c r="T29"/>
      <c r="U29"/>
      <c r="V29" s="5"/>
      <c r="W29"/>
      <c r="X29" s="11"/>
      <c r="Y29" s="11"/>
      <c r="AA29" s="9"/>
      <c r="AB29" s="9"/>
    </row>
    <row r="30" spans="1:28" ht="15.6">
      <c r="A30" s="39"/>
      <c r="B30">
        <f>+'Ark1'!C2234</f>
        <v>2021</v>
      </c>
      <c r="C30">
        <f>+'Ark1'!I2234</f>
        <v>83</v>
      </c>
      <c r="D30" s="52" t="s">
        <v>10</v>
      </c>
      <c r="E30" s="52" t="s">
        <v>490</v>
      </c>
      <c r="F30">
        <f>+'Ark1'!Q2234</f>
        <v>74</v>
      </c>
      <c r="G30" s="9">
        <f>+'Ark1'!R2234</f>
        <v>332</v>
      </c>
      <c r="H30" s="9">
        <f>+'Ark1'!S2234</f>
        <v>332</v>
      </c>
      <c r="I30" s="97">
        <f>+'Ark1'!T2234</f>
        <v>1.0430083880493861</v>
      </c>
      <c r="J30" s="97">
        <f>+'Ark1'!U2234</f>
        <v>0.96799900685421092</v>
      </c>
      <c r="K30" s="1">
        <f>+'Ark1'!W2234</f>
        <v>56.978915662650607</v>
      </c>
      <c r="L30" s="9">
        <f>+'Ark1'!Y2234</f>
        <v>142.78704819277112</v>
      </c>
      <c r="M30" s="9">
        <f>+'Ark1'!AA2234</f>
        <v>20.988437314992925</v>
      </c>
      <c r="N30" s="1">
        <f>+'Ark1'!AB2234</f>
        <v>4.9996543283037278</v>
      </c>
      <c r="O30" s="9">
        <f>+'Ark1'!AC2234</f>
        <v>-28.6743692365791</v>
      </c>
      <c r="P30" s="9">
        <f t="shared" si="0"/>
        <v>4.4864864864864868</v>
      </c>
      <c r="Q30" s="1">
        <f>+'Ark1'!V2234</f>
        <v>13.792168674698797</v>
      </c>
      <c r="R30" s="97">
        <f>+'Ark1'!X2234</f>
        <v>154.69886044720582</v>
      </c>
      <c r="S30" s="39"/>
      <c r="T30" s="2"/>
      <c r="U30"/>
      <c r="V30"/>
      <c r="W30"/>
      <c r="X30" s="11"/>
      <c r="Y30" s="11"/>
      <c r="AA30" s="9"/>
      <c r="AB30" s="9"/>
    </row>
    <row r="31" spans="1:28" ht="15.6">
      <c r="A31" s="39"/>
      <c r="B31" s="47">
        <f>+'Ark1'!C2235</f>
        <v>2020</v>
      </c>
      <c r="C31" s="47">
        <f>+'Ark1'!I2235</f>
        <v>6</v>
      </c>
      <c r="D31" s="89" t="s">
        <v>53</v>
      </c>
      <c r="E31" s="89" t="s">
        <v>459</v>
      </c>
      <c r="F31" s="47">
        <f>+'Ark1'!Q2235</f>
        <v>254</v>
      </c>
      <c r="G31" s="65">
        <f>+'Ark1'!R2235</f>
        <v>10502</v>
      </c>
      <c r="H31" s="65">
        <f>+'Ark1'!S2235</f>
        <v>10502</v>
      </c>
      <c r="I31" s="102">
        <f>+'Ark1'!T2235</f>
        <v>32.600732600732599</v>
      </c>
      <c r="J31" s="102">
        <f>+'Ark1'!U2235</f>
        <v>33.37548986969805</v>
      </c>
      <c r="K31" s="49">
        <f>+'Ark1'!W2235</f>
        <v>59.476575890306627</v>
      </c>
      <c r="L31" s="65">
        <f>+'Ark1'!Y2235</f>
        <v>155.95177680441856</v>
      </c>
      <c r="M31" s="65">
        <f>+'Ark1'!AA2235</f>
        <v>31.308004320172302</v>
      </c>
      <c r="N31" s="49">
        <f>+'Ark1'!AB2235</f>
        <v>4.7833438882728805</v>
      </c>
      <c r="O31" s="65">
        <f>+'Ark1'!AC2235</f>
        <v>-41.264367143361589</v>
      </c>
      <c r="P31" s="65">
        <f t="shared" si="0"/>
        <v>41.346456692913385</v>
      </c>
      <c r="Q31" s="49">
        <f>+'Ark1'!V2235</f>
        <v>15.191487335745572</v>
      </c>
      <c r="R31" s="102">
        <f>+'Ark1'!X2235</f>
        <v>168.96183835798342</v>
      </c>
      <c r="S31" s="39"/>
      <c r="T31" s="2"/>
      <c r="U31"/>
      <c r="V31"/>
      <c r="W31"/>
      <c r="X31" s="11"/>
      <c r="Y31" s="11"/>
      <c r="AA31" s="9"/>
      <c r="AB31" s="9"/>
    </row>
    <row r="32" spans="1:28" ht="21">
      <c r="A32" s="39"/>
      <c r="B32" s="47">
        <f>+'Ark1'!C2236</f>
        <v>2020</v>
      </c>
      <c r="C32" s="47">
        <f>+'Ark1'!I2236</f>
        <v>24</v>
      </c>
      <c r="D32" s="89" t="s">
        <v>53</v>
      </c>
      <c r="E32" s="89" t="s">
        <v>68</v>
      </c>
      <c r="F32" s="47">
        <f>+'Ark1'!Q2236</f>
        <v>213</v>
      </c>
      <c r="G32" s="65">
        <f>+'Ark1'!R2236</f>
        <v>11341</v>
      </c>
      <c r="H32" s="65">
        <f>+'Ark1'!S2236</f>
        <v>11341</v>
      </c>
      <c r="I32" s="102">
        <f>+'Ark1'!T2236</f>
        <v>35.205190289936056</v>
      </c>
      <c r="J32" s="102">
        <f>+'Ark1'!U2236</f>
        <v>35.305497947301227</v>
      </c>
      <c r="K32" s="49">
        <f>+'Ark1'!W2236</f>
        <v>59.237280663080845</v>
      </c>
      <c r="L32" s="65">
        <f>+'Ark1'!Y2236</f>
        <v>152.76563971431091</v>
      </c>
      <c r="M32" s="65">
        <f>+'Ark1'!AA2236</f>
        <v>29.767667300213368</v>
      </c>
      <c r="N32" s="49">
        <f>+'Ark1'!AB2236</f>
        <v>4.3311524717041872</v>
      </c>
      <c r="O32" s="65">
        <f>+'Ark1'!AC2236</f>
        <v>-42.773347555112849</v>
      </c>
      <c r="P32" s="65">
        <f t="shared" si="0"/>
        <v>53.244131455399064</v>
      </c>
      <c r="Q32" s="49">
        <f>+'Ark1'!V2236</f>
        <v>15.152808394321488</v>
      </c>
      <c r="R32" s="102">
        <f>+'Ark1'!X2236</f>
        <v>165.50990218235265</v>
      </c>
      <c r="S32" s="39"/>
      <c r="T32" s="12"/>
      <c r="U32"/>
      <c r="V32"/>
      <c r="W32"/>
      <c r="X32" s="50"/>
      <c r="Y32" s="50"/>
      <c r="AA32" s="9"/>
      <c r="AB32" s="9"/>
    </row>
    <row r="33" spans="1:26" ht="15.6">
      <c r="A33" s="39"/>
      <c r="B33" s="47">
        <f>+'Ark1'!C2237</f>
        <v>2020</v>
      </c>
      <c r="C33" s="47">
        <f>+'Ark1'!I2237</f>
        <v>49</v>
      </c>
      <c r="D33" s="89" t="s">
        <v>53</v>
      </c>
      <c r="E33" s="89" t="s">
        <v>69</v>
      </c>
      <c r="F33" s="47">
        <f>+'Ark1'!Q2237</f>
        <v>137</v>
      </c>
      <c r="G33" s="65">
        <f>+'Ark1'!R2237</f>
        <v>3998</v>
      </c>
      <c r="H33" s="65">
        <f>+'Ark1'!S2237</f>
        <v>3998</v>
      </c>
      <c r="I33" s="102">
        <f>+'Ark1'!T2237</f>
        <v>12.41075308871919</v>
      </c>
      <c r="J33" s="102">
        <f>+'Ark1'!U2237</f>
        <v>11.977210759786953</v>
      </c>
      <c r="K33" s="49">
        <f>+'Ark1'!W2237</f>
        <v>58.693596798399206</v>
      </c>
      <c r="L33" s="65">
        <f>+'Ark1'!Y2237</f>
        <v>147.01024262131077</v>
      </c>
      <c r="M33" s="65">
        <f>+'Ark1'!AA2237</f>
        <v>31.602551003535861</v>
      </c>
      <c r="N33" s="49">
        <f>+'Ark1'!AB2237</f>
        <v>4.7489146248977185</v>
      </c>
      <c r="O33" s="65">
        <f>+'Ark1'!AC2237</f>
        <v>-48.910191400679054</v>
      </c>
      <c r="P33" s="65">
        <f t="shared" si="0"/>
        <v>29.182481751824817</v>
      </c>
      <c r="Q33" s="49">
        <f>+'Ark1'!V2237</f>
        <v>14.831415707853925</v>
      </c>
      <c r="R33" s="102">
        <f>+'Ark1'!X2237</f>
        <v>159.27436903717265</v>
      </c>
      <c r="S33" s="39"/>
      <c r="T33" s="2"/>
      <c r="U33" s="4"/>
      <c r="V33" s="4"/>
      <c r="W33"/>
      <c r="Y33"/>
      <c r="Z33"/>
    </row>
    <row r="34" spans="1:26" ht="15.6">
      <c r="A34" s="39"/>
      <c r="B34" s="47">
        <f>+'Ark1'!C2238</f>
        <v>2020</v>
      </c>
      <c r="C34" s="47">
        <f>+'Ark1'!I2238</f>
        <v>80</v>
      </c>
      <c r="D34" s="89" t="s">
        <v>10</v>
      </c>
      <c r="E34" s="89" t="s">
        <v>9</v>
      </c>
      <c r="F34" s="47">
        <f>+'Ark1'!Q2238</f>
        <v>155</v>
      </c>
      <c r="G34" s="65">
        <f>+'Ark1'!R2238</f>
        <v>5799</v>
      </c>
      <c r="H34" s="65">
        <f>+'Ark1'!S2238</f>
        <v>5799</v>
      </c>
      <c r="I34" s="102">
        <f>+'Ark1'!T2238</f>
        <v>18.00149003538834</v>
      </c>
      <c r="J34" s="102">
        <f>+'Ark1'!U2238</f>
        <v>17.718852923480071</v>
      </c>
      <c r="K34" s="49">
        <f>+'Ark1'!W2238</f>
        <v>58.799620624245549</v>
      </c>
      <c r="L34" s="65">
        <f>+'Ark1'!Y2238</f>
        <v>149.93988963614379</v>
      </c>
      <c r="M34" s="65">
        <f>+'Ark1'!AA2238</f>
        <v>30.141290246814279</v>
      </c>
      <c r="N34" s="49">
        <f>+'Ark1'!AB2238</f>
        <v>4.6001184440348988</v>
      </c>
      <c r="O34" s="65">
        <f>+'Ark1'!AC2238</f>
        <v>-50.361910810595163</v>
      </c>
      <c r="P34" s="65">
        <f t="shared" si="0"/>
        <v>37.412903225806453</v>
      </c>
      <c r="Q34" s="49">
        <f>+'Ark1'!V2238</f>
        <v>14.914640455250908</v>
      </c>
      <c r="R34" s="102">
        <f>+'Ark1'!X2238</f>
        <v>162.44841780730741</v>
      </c>
      <c r="S34" s="39"/>
      <c r="T34" s="4"/>
      <c r="U34" s="1"/>
      <c r="V34" s="18"/>
      <c r="W34"/>
      <c r="X34" s="1"/>
      <c r="Y34" s="5"/>
      <c r="Z34"/>
    </row>
    <row r="35" spans="1:26" ht="15.6">
      <c r="A35" s="39"/>
      <c r="B35" s="47">
        <f>+'Ark1'!C2239</f>
        <v>2020</v>
      </c>
      <c r="C35" s="47">
        <f>+'Ark1'!I2239</f>
        <v>81</v>
      </c>
      <c r="D35" s="89" t="s">
        <v>10</v>
      </c>
      <c r="E35" s="89" t="s">
        <v>57</v>
      </c>
      <c r="F35" s="47">
        <f>+'Ark1'!Q2239</f>
        <v>23</v>
      </c>
      <c r="G35" s="65">
        <f>+'Ark1'!R2239</f>
        <v>165</v>
      </c>
      <c r="H35" s="65">
        <f>+'Ark1'!S2239</f>
        <v>165</v>
      </c>
      <c r="I35" s="102">
        <f>+'Ark1'!T2239</f>
        <v>0.5121996647420376</v>
      </c>
      <c r="J35" s="102">
        <f>+'Ark1'!U2239</f>
        <v>0.45587202285420558</v>
      </c>
      <c r="K35" s="49">
        <f>+'Ark1'!W2239</f>
        <v>58.339393939393936</v>
      </c>
      <c r="L35" s="65">
        <f>+'Ark1'!Y2239</f>
        <v>135.57939393939395</v>
      </c>
      <c r="M35" s="65">
        <f>+'Ark1'!AA2239</f>
        <v>17.275480950090465</v>
      </c>
      <c r="N35" s="49">
        <f>+'Ark1'!AB2239</f>
        <v>4.1800347536571874</v>
      </c>
      <c r="O35" s="65">
        <f>+'Ark1'!AC2239</f>
        <v>-26.497243119478341</v>
      </c>
      <c r="P35" s="65">
        <f t="shared" si="0"/>
        <v>7.1739130434782608</v>
      </c>
      <c r="Q35" s="49">
        <f>+'Ark1'!V2239</f>
        <v>14.654545454545453</v>
      </c>
      <c r="R35" s="102">
        <f>+'Ark1'!X2239</f>
        <v>146.88991759414299</v>
      </c>
      <c r="S35" s="39"/>
      <c r="T35" s="4"/>
      <c r="U35" s="1"/>
      <c r="V35" s="18"/>
      <c r="W35"/>
      <c r="Y35"/>
      <c r="Z35"/>
    </row>
    <row r="36" spans="1:26" ht="15.6">
      <c r="A36" s="39"/>
      <c r="B36" s="47">
        <f>+'Ark1'!C2240</f>
        <v>2020</v>
      </c>
      <c r="C36" s="47">
        <f>+'Ark1'!I2240</f>
        <v>83</v>
      </c>
      <c r="D36" s="89" t="s">
        <v>10</v>
      </c>
      <c r="E36" s="89" t="s">
        <v>490</v>
      </c>
      <c r="F36" s="47">
        <f>+'Ark1'!Q2240</f>
        <v>67</v>
      </c>
      <c r="G36" s="65">
        <f>+'Ark1'!R2240</f>
        <v>409</v>
      </c>
      <c r="H36" s="65">
        <f>+'Ark1'!S2240</f>
        <v>409</v>
      </c>
      <c r="I36" s="102">
        <f>+'Ark1'!T2240</f>
        <v>1.2696343204817779</v>
      </c>
      <c r="J36" s="102">
        <f>+'Ark1'!U2240</f>
        <v>1.167076476879517</v>
      </c>
      <c r="K36" s="49">
        <f>+'Ark1'!W2240</f>
        <v>57.814180929095357</v>
      </c>
      <c r="L36" s="65">
        <f>+'Ark1'!Y2240</f>
        <v>140.02665036674824</v>
      </c>
      <c r="M36" s="65">
        <f>+'Ark1'!AA2240</f>
        <v>25.071780545735518</v>
      </c>
      <c r="N36" s="49">
        <f>+'Ark1'!AB2240</f>
        <v>5.4785373073831618</v>
      </c>
      <c r="O36" s="65">
        <f>+'Ark1'!AC2240</f>
        <v>-10.70540053956732</v>
      </c>
      <c r="P36" s="65">
        <f t="shared" si="0"/>
        <v>6.1044776119402986</v>
      </c>
      <c r="Q36" s="49">
        <f>+'Ark1'!V2240</f>
        <v>14.42542787286064</v>
      </c>
      <c r="R36" s="102">
        <f>+'Ark1'!X2240</f>
        <v>151.70818024566427</v>
      </c>
      <c r="S36" s="39"/>
      <c r="T36" s="4"/>
      <c r="U36" s="1"/>
      <c r="V36" s="18"/>
      <c r="W36"/>
      <c r="Y36"/>
      <c r="Z36"/>
    </row>
    <row r="37" spans="1:26" ht="15.6">
      <c r="A37" s="39"/>
      <c r="B37">
        <f>+'Ark1'!C2241</f>
        <v>2019</v>
      </c>
      <c r="C37">
        <f>+'Ark1'!I2241</f>
        <v>6</v>
      </c>
      <c r="D37" s="52" t="s">
        <v>53</v>
      </c>
      <c r="E37" s="52" t="s">
        <v>459</v>
      </c>
      <c r="F37">
        <f>+'Ark1'!Q2241</f>
        <v>280</v>
      </c>
      <c r="G37" s="9">
        <f>+'Ark1'!R2241</f>
        <v>11888</v>
      </c>
      <c r="H37" s="9">
        <f>+'Ark1'!S2241</f>
        <v>11888</v>
      </c>
      <c r="I37" s="97">
        <f>+'Ark1'!T2241</f>
        <v>36.058115199126448</v>
      </c>
      <c r="J37" s="97">
        <f>+'Ark1'!U2241</f>
        <v>36.821597396982177</v>
      </c>
      <c r="K37" s="1">
        <f>+'Ark1'!W2241</f>
        <v>59.319565948855981</v>
      </c>
      <c r="L37" s="9">
        <f>+'Ark1'!Y2241</f>
        <v>155.24894851951541</v>
      </c>
      <c r="M37" s="9">
        <f>+'Ark1'!AA2241</f>
        <v>31.671083167278699</v>
      </c>
      <c r="N37" s="1">
        <f>+'Ark1'!AB2241</f>
        <v>4.8193385058471634</v>
      </c>
      <c r="O37" s="9">
        <f>+'Ark1'!AC2241</f>
        <v>-46.654567145090482</v>
      </c>
      <c r="P37" s="9">
        <f t="shared" si="0"/>
        <v>42.457142857142856</v>
      </c>
      <c r="Q37" s="1">
        <f>+'Ark1'!V2241</f>
        <v>15.119700538358003</v>
      </c>
      <c r="R37" s="97">
        <f>+'Ark1'!X2241</f>
        <v>168.20037759427373</v>
      </c>
      <c r="S37" s="39"/>
      <c r="T37" s="4"/>
      <c r="U37" s="1"/>
      <c r="V37" s="18"/>
      <c r="W37"/>
      <c r="Y37"/>
      <c r="Z37"/>
    </row>
    <row r="38" spans="1:26" ht="15.6">
      <c r="A38" s="39"/>
      <c r="B38">
        <f>+'Ark1'!C2242</f>
        <v>2019</v>
      </c>
      <c r="C38">
        <f>+'Ark1'!I2242</f>
        <v>24</v>
      </c>
      <c r="D38" s="52" t="s">
        <v>53</v>
      </c>
      <c r="E38" s="52" t="s">
        <v>68</v>
      </c>
      <c r="F38">
        <f>+'Ark1'!Q2242</f>
        <v>224</v>
      </c>
      <c r="G38" s="9">
        <f>+'Ark1'!R2242</f>
        <v>12612</v>
      </c>
      <c r="H38" s="9">
        <f>+'Ark1'!S2242</f>
        <v>12577</v>
      </c>
      <c r="I38" s="97">
        <f>+'Ark1'!T2242</f>
        <v>38.254117504322245</v>
      </c>
      <c r="J38" s="97">
        <f>+'Ark1'!U2242</f>
        <v>38.772459464709151</v>
      </c>
      <c r="K38" s="1">
        <f>+'Ark1'!W2242</f>
        <v>58.912777291882009</v>
      </c>
      <c r="L38" s="9">
        <f>+'Ark1'!Y2242</f>
        <v>154.08991912464228</v>
      </c>
      <c r="M38" s="9">
        <f>+'Ark1'!AA2242</f>
        <v>30.542786538449</v>
      </c>
      <c r="N38" s="1">
        <f>+'Ark1'!AB2242</f>
        <v>4.6112214237595213</v>
      </c>
      <c r="O38" s="9">
        <f>+'Ark1'!AC2242</f>
        <v>-42.257851070268487</v>
      </c>
      <c r="P38" s="9">
        <f t="shared" si="0"/>
        <v>56.303571428571431</v>
      </c>
      <c r="Q38" s="1">
        <f>+'Ark1'!V2242</f>
        <v>14.96836346336822</v>
      </c>
      <c r="R38" s="97">
        <f>+'Ark1'!X2242</f>
        <v>167.40158730322403</v>
      </c>
      <c r="S38" s="39"/>
      <c r="T38" s="4"/>
      <c r="U38" s="11"/>
      <c r="V38" s="18"/>
      <c r="W38"/>
      <c r="Y38"/>
      <c r="Z38"/>
    </row>
    <row r="39" spans="1:26" ht="15.6">
      <c r="A39" s="39"/>
      <c r="B39">
        <f>+'Ark1'!C2243</f>
        <v>2019</v>
      </c>
      <c r="C39">
        <f>+'Ark1'!I2243</f>
        <v>49</v>
      </c>
      <c r="D39" s="52" t="s">
        <v>53</v>
      </c>
      <c r="E39" s="52" t="s">
        <v>69</v>
      </c>
      <c r="F39">
        <f>+'Ark1'!Q2243</f>
        <v>123</v>
      </c>
      <c r="G39" s="9">
        <f>+'Ark1'!R2243</f>
        <v>3916</v>
      </c>
      <c r="H39" s="9">
        <f>+'Ark1'!S2243</f>
        <v>3916</v>
      </c>
      <c r="I39" s="97">
        <f>+'Ark1'!T2243</f>
        <v>11.87782462313082</v>
      </c>
      <c r="J39" s="97">
        <f>+'Ark1'!U2243</f>
        <v>11.339573507787248</v>
      </c>
      <c r="K39" s="1">
        <f>+'Ark1'!W2243</f>
        <v>59.242594484167526</v>
      </c>
      <c r="L39" s="9">
        <f>+'Ark1'!Y2243</f>
        <v>145.14058733401453</v>
      </c>
      <c r="M39" s="9">
        <f>+'Ark1'!AA2243</f>
        <v>30.419549019098572</v>
      </c>
      <c r="N39" s="1">
        <f>+'Ark1'!AB2243</f>
        <v>4.4728649371146156</v>
      </c>
      <c r="O39" s="9">
        <f>+'Ark1'!AC2243</f>
        <v>-51.236200791217342</v>
      </c>
      <c r="P39" s="9">
        <f t="shared" si="0"/>
        <v>31.837398373983739</v>
      </c>
      <c r="Q39" s="1">
        <f>+'Ark1'!V2243</f>
        <v>15.119254341164453</v>
      </c>
      <c r="R39" s="97">
        <f>+'Ark1'!X2243</f>
        <v>157.24874034021036</v>
      </c>
      <c r="S39" s="39"/>
      <c r="T39" s="4"/>
      <c r="U39" s="11"/>
      <c r="V39" s="18"/>
      <c r="W39"/>
      <c r="Y39"/>
      <c r="Z39"/>
    </row>
    <row r="40" spans="1:26" ht="15.6">
      <c r="A40" s="39"/>
      <c r="B40">
        <f>+'Ark1'!C2244</f>
        <v>2019</v>
      </c>
      <c r="C40">
        <f>+'Ark1'!I2244</f>
        <v>80</v>
      </c>
      <c r="D40" s="52" t="s">
        <v>10</v>
      </c>
      <c r="E40" s="52" t="s">
        <v>9</v>
      </c>
      <c r="F40">
        <f>+'Ark1'!Q2244</f>
        <v>160</v>
      </c>
      <c r="G40" s="9">
        <f>+'Ark1'!R2244</f>
        <v>3801</v>
      </c>
      <c r="H40" s="9">
        <f>+'Ark1'!S2244</f>
        <v>3801</v>
      </c>
      <c r="I40" s="97">
        <f>+'Ark1'!T2244</f>
        <v>11.529012102277896</v>
      </c>
      <c r="J40" s="97">
        <f>+'Ark1'!U2244</f>
        <v>11.009688535807227</v>
      </c>
      <c r="K40" s="1">
        <f>+'Ark1'!W2244</f>
        <v>59.125493291239152</v>
      </c>
      <c r="L40" s="9">
        <f>+'Ark1'!Y2244</f>
        <v>145.18174164693477</v>
      </c>
      <c r="M40" s="9">
        <f>+'Ark1'!AA2244</f>
        <v>28.449391099842128</v>
      </c>
      <c r="N40" s="1">
        <f>+'Ark1'!AB2244</f>
        <v>4.6302125912157619</v>
      </c>
      <c r="O40" s="9">
        <f>+'Ark1'!AC2244</f>
        <v>-45.623996240759375</v>
      </c>
      <c r="P40" s="9">
        <f t="shared" si="0"/>
        <v>23.756250000000001</v>
      </c>
      <c r="Q40" s="1">
        <f>+'Ark1'!V2244</f>
        <v>15.022099447513812</v>
      </c>
      <c r="R40" s="97">
        <f>+'Ark1'!X2244</f>
        <v>157.2933278948376</v>
      </c>
      <c r="S40" s="39"/>
      <c r="T40" s="4"/>
      <c r="U40" s="11"/>
      <c r="V40" s="18"/>
      <c r="W40"/>
      <c r="Y40"/>
      <c r="Z40"/>
    </row>
    <row r="41" spans="1:26" ht="15.6">
      <c r="A41" s="39"/>
      <c r="B41">
        <f>+'Ark1'!C2245</f>
        <v>2019</v>
      </c>
      <c r="C41">
        <f>+'Ark1'!I2245</f>
        <v>81</v>
      </c>
      <c r="D41" s="52" t="s">
        <v>10</v>
      </c>
      <c r="E41" s="52" t="s">
        <v>57</v>
      </c>
      <c r="F41">
        <f>+'Ark1'!Q2245</f>
        <v>25</v>
      </c>
      <c r="G41" s="9">
        <f>+'Ark1'!R2245</f>
        <v>151</v>
      </c>
      <c r="H41" s="9">
        <f>+'Ark1'!S2245</f>
        <v>151</v>
      </c>
      <c r="I41" s="97">
        <f>+'Ark1'!T2245</f>
        <v>0.45800600564166322</v>
      </c>
      <c r="J41" s="97">
        <f>+'Ark1'!U2245</f>
        <v>0.40652004207910197</v>
      </c>
      <c r="K41" s="1">
        <f>+'Ark1'!W2245</f>
        <v>58.549668874172198</v>
      </c>
      <c r="L41" s="9">
        <f>+'Ark1'!Y2245</f>
        <v>134.93973509933778</v>
      </c>
      <c r="M41" s="9">
        <f>+'Ark1'!AA2245</f>
        <v>14.477258162487718</v>
      </c>
      <c r="N41" s="1">
        <f>+'Ark1'!AB2245</f>
        <v>4.1760730337328749</v>
      </c>
      <c r="O41" s="9">
        <f>+'Ark1'!AC2245</f>
        <v>-41.900824615941609</v>
      </c>
      <c r="P41" s="9">
        <f t="shared" si="0"/>
        <v>6.04</v>
      </c>
      <c r="Q41" s="1">
        <f>+'Ark1'!V2245</f>
        <v>14.834437086092709</v>
      </c>
      <c r="R41" s="97">
        <f>+'Ark1'!X2245</f>
        <v>146.1968960989575</v>
      </c>
      <c r="S41" s="39"/>
      <c r="T41" s="4"/>
      <c r="U41" s="11"/>
      <c r="V41" s="18"/>
      <c r="W41"/>
      <c r="Y41"/>
      <c r="Z41"/>
    </row>
    <row r="42" spans="1:26" ht="15.6">
      <c r="A42" s="39"/>
      <c r="B42">
        <f>+'Ark1'!C2246</f>
        <v>2019</v>
      </c>
      <c r="C42">
        <f>+'Ark1'!I2246</f>
        <v>83</v>
      </c>
      <c r="D42" s="52" t="s">
        <v>10</v>
      </c>
      <c r="E42" s="52" t="s">
        <v>490</v>
      </c>
      <c r="F42">
        <f>+'Ark1'!Q2246</f>
        <v>58</v>
      </c>
      <c r="G42" s="9">
        <f>+'Ark1'!R2246</f>
        <v>601</v>
      </c>
      <c r="H42" s="9">
        <f>+'Ark1'!S2246</f>
        <v>601</v>
      </c>
      <c r="I42" s="97">
        <f>+'Ark1'!T2246</f>
        <v>1.8229245655009247</v>
      </c>
      <c r="J42" s="97">
        <f>+'Ark1'!U2246</f>
        <v>1.6501610526351129</v>
      </c>
      <c r="K42" s="1">
        <f>+'Ark1'!W2246</f>
        <v>60.770382695507507</v>
      </c>
      <c r="L42" s="9">
        <f>+'Ark1'!Y2246</f>
        <v>137.62163061564064</v>
      </c>
      <c r="M42" s="9">
        <f>+'Ark1'!AA2246</f>
        <v>27.827182953927871</v>
      </c>
      <c r="N42" s="1">
        <f>+'Ark1'!AB2246</f>
        <v>3.9506760962234377</v>
      </c>
      <c r="O42" s="9">
        <f>+'Ark1'!AC2246</f>
        <v>-22.931946471600039</v>
      </c>
      <c r="P42" s="9">
        <f t="shared" si="0"/>
        <v>10.362068965517242</v>
      </c>
      <c r="Q42" s="1">
        <f>+'Ark1'!V2246</f>
        <v>15.8369384359401</v>
      </c>
      <c r="R42" s="97">
        <f>+'Ark1'!X2246</f>
        <v>149.10252504403078</v>
      </c>
      <c r="S42" s="39"/>
      <c r="T42" s="4"/>
      <c r="U42" s="5"/>
      <c r="V42" s="18"/>
      <c r="W42"/>
      <c r="Y42"/>
      <c r="Z42"/>
    </row>
    <row r="43" spans="1:26" ht="15.6">
      <c r="A43" s="39"/>
      <c r="B43" s="47">
        <f>+'Ark1'!C2247</f>
        <v>2018</v>
      </c>
      <c r="C43" s="47">
        <f>+'Ark1'!I2247</f>
        <v>6</v>
      </c>
      <c r="D43" s="89" t="s">
        <v>53</v>
      </c>
      <c r="E43" s="89" t="s">
        <v>459</v>
      </c>
      <c r="F43" s="47">
        <f>+'Ark1'!Q2247</f>
        <v>298</v>
      </c>
      <c r="G43" s="65">
        <f>+'Ark1'!R2247</f>
        <v>13233</v>
      </c>
      <c r="H43" s="65">
        <f>+'Ark1'!S2247</f>
        <v>13233</v>
      </c>
      <c r="I43" s="102">
        <f>+'Ark1'!T2247</f>
        <v>39.966777408637881</v>
      </c>
      <c r="J43" s="102">
        <f>+'Ark1'!U2247</f>
        <v>40.936384507316042</v>
      </c>
      <c r="K43" s="49">
        <f>+'Ark1'!W2247</f>
        <v>58.825360840323441</v>
      </c>
      <c r="L43" s="65">
        <f>+'Ark1'!Y2247</f>
        <v>156.75283760296227</v>
      </c>
      <c r="M43" s="65">
        <f>+'Ark1'!AA2247</f>
        <v>31.230097697373768</v>
      </c>
      <c r="N43" s="49">
        <f>+'Ark1'!AB2247</f>
        <v>5.0899816022062385</v>
      </c>
      <c r="O43" s="65">
        <f>+'Ark1'!AC2247</f>
        <v>-49.241275434849889</v>
      </c>
      <c r="P43" s="65">
        <f t="shared" si="0"/>
        <v>44.406040268456373</v>
      </c>
      <c r="Q43" s="49">
        <f>+'Ark1'!V2247</f>
        <v>14.86397642257991</v>
      </c>
      <c r="R43" s="102">
        <f>+'Ark1'!X2247</f>
        <v>169.82972654708891</v>
      </c>
      <c r="S43" s="39"/>
      <c r="T43" s="4"/>
      <c r="U43" s="5"/>
      <c r="V43" s="18"/>
      <c r="W43"/>
      <c r="Y43"/>
      <c r="Z43"/>
    </row>
    <row r="44" spans="1:26" ht="15.6">
      <c r="A44" s="39"/>
      <c r="B44" s="47">
        <f>+'Ark1'!C2248</f>
        <v>2018</v>
      </c>
      <c r="C44" s="47">
        <f>+'Ark1'!I2248</f>
        <v>24</v>
      </c>
      <c r="D44" s="89" t="s">
        <v>53</v>
      </c>
      <c r="E44" s="89" t="s">
        <v>68</v>
      </c>
      <c r="F44" s="47">
        <f>+'Ark1'!Q2248</f>
        <v>242</v>
      </c>
      <c r="G44" s="65">
        <f>+'Ark1'!R2248</f>
        <v>14112</v>
      </c>
      <c r="H44" s="65">
        <f>+'Ark1'!S2248</f>
        <v>14111</v>
      </c>
      <c r="I44" s="102">
        <f>+'Ark1'!T2248</f>
        <v>42.621564482029598</v>
      </c>
      <c r="J44" s="102">
        <f>+'Ark1'!U2248</f>
        <v>42.580715303078549</v>
      </c>
      <c r="K44" s="49">
        <f>+'Ark1'!W2248</f>
        <v>58.637233364042253</v>
      </c>
      <c r="L44" s="65">
        <f>+'Ark1'!Y2248</f>
        <v>152.89336026077126</v>
      </c>
      <c r="M44" s="65">
        <f>+'Ark1'!AA2248</f>
        <v>30.639889566673514</v>
      </c>
      <c r="N44" s="49">
        <f>+'Ark1'!AB2248</f>
        <v>4.6436473766710353</v>
      </c>
      <c r="O44" s="65">
        <f>+'Ark1'!AC2248</f>
        <v>-45.360805714256109</v>
      </c>
      <c r="P44" s="65">
        <f t="shared" si="0"/>
        <v>58.314049586776861</v>
      </c>
      <c r="Q44" s="49">
        <f>+'Ark1'!V2248</f>
        <v>14.822704081632653</v>
      </c>
      <c r="R44" s="102">
        <f>+'Ark1'!X2248</f>
        <v>165.65802783735398</v>
      </c>
      <c r="S44" s="39"/>
      <c r="T44" s="4"/>
      <c r="U44" s="5"/>
      <c r="V44" s="18"/>
      <c r="W44"/>
      <c r="Y44"/>
      <c r="Z44"/>
    </row>
    <row r="45" spans="1:26" ht="15.6">
      <c r="A45" s="39"/>
      <c r="B45" s="47">
        <f>+'Ark1'!C2249</f>
        <v>2018</v>
      </c>
      <c r="C45" s="47">
        <f>+'Ark1'!I2249</f>
        <v>49</v>
      </c>
      <c r="D45" s="89" t="s">
        <v>53</v>
      </c>
      <c r="E45" s="89" t="s">
        <v>69</v>
      </c>
      <c r="F45" s="47">
        <f>+'Ark1'!Q2249</f>
        <v>121</v>
      </c>
      <c r="G45" s="65">
        <f>+'Ark1'!R2249</f>
        <v>4232</v>
      </c>
      <c r="H45" s="65">
        <f>+'Ark1'!S2249</f>
        <v>4232</v>
      </c>
      <c r="I45" s="102">
        <f>+'Ark1'!T2249</f>
        <v>12.781636967683477</v>
      </c>
      <c r="J45" s="102">
        <f>+'Ark1'!U2249</f>
        <v>12.234901568840725</v>
      </c>
      <c r="K45" s="49">
        <f>+'Ark1'!W2249</f>
        <v>58.491965973534995</v>
      </c>
      <c r="L45" s="65">
        <f>+'Ark1'!Y2249</f>
        <v>146.49373818525555</v>
      </c>
      <c r="M45" s="65">
        <f>+'Ark1'!AA2249</f>
        <v>31.38390548743071</v>
      </c>
      <c r="N45" s="49">
        <f>+'Ark1'!AB2249</f>
        <v>4.737029022608426</v>
      </c>
      <c r="O45" s="65">
        <f>+'Ark1'!AC2249</f>
        <v>-47.027052911382199</v>
      </c>
      <c r="P45" s="65">
        <f t="shared" ref="P45:P76" si="1">+G45/F45</f>
        <v>34.97520661157025</v>
      </c>
      <c r="Q45" s="49">
        <f>+'Ark1'!V2249</f>
        <v>14.718809073724003</v>
      </c>
      <c r="R45" s="102">
        <f>+'Ark1'!X2249</f>
        <v>158.71477593202022</v>
      </c>
      <c r="S45" s="39"/>
      <c r="T45" s="4"/>
      <c r="U45" s="5"/>
      <c r="V45" s="18"/>
      <c r="W45"/>
      <c r="Y45"/>
      <c r="Z45"/>
    </row>
    <row r="46" spans="1:26" ht="15.6">
      <c r="A46" s="39"/>
      <c r="B46" s="47">
        <f>+'Ark1'!C2250</f>
        <v>2018</v>
      </c>
      <c r="C46" s="47">
        <f>+'Ark1'!I2250</f>
        <v>80</v>
      </c>
      <c r="D46" s="89" t="s">
        <v>10</v>
      </c>
      <c r="E46" s="89" t="s">
        <v>9</v>
      </c>
      <c r="F46" s="47">
        <f>+'Ark1'!Q2250</f>
        <v>114</v>
      </c>
      <c r="G46" s="65">
        <f>+'Ark1'!R2250</f>
        <v>657</v>
      </c>
      <c r="H46" s="65">
        <f>+'Ark1'!S2250</f>
        <v>657</v>
      </c>
      <c r="I46" s="102">
        <f>+'Ark1'!T2250</f>
        <v>1.9842947749924496</v>
      </c>
      <c r="J46" s="102">
        <f>+'Ark1'!U2250</f>
        <v>1.8203960423082319</v>
      </c>
      <c r="K46" s="49">
        <f>+'Ark1'!W2250</f>
        <v>56.739726027397261</v>
      </c>
      <c r="L46" s="65">
        <f>+'Ark1'!Y2250</f>
        <v>140.39923896499241</v>
      </c>
      <c r="M46" s="65">
        <f>+'Ark1'!AA2250</f>
        <v>12.805163866308632</v>
      </c>
      <c r="N46" s="49">
        <f>+'Ark1'!AB2250</f>
        <v>4.7648658907573207</v>
      </c>
      <c r="O46" s="65">
        <f>+'Ark1'!AC2250</f>
        <v>-20.471162252350965</v>
      </c>
      <c r="P46" s="65">
        <f t="shared" si="1"/>
        <v>5.7631578947368425</v>
      </c>
      <c r="Q46" s="49">
        <f>+'Ark1'!V2250</f>
        <v>13.789954337899539</v>
      </c>
      <c r="R46" s="102">
        <f>+'Ark1'!X2250</f>
        <v>152.1118515330362</v>
      </c>
      <c r="S46" s="39"/>
      <c r="T46" s="4"/>
      <c r="U46" s="5"/>
      <c r="V46" s="18"/>
      <c r="W46"/>
      <c r="Y46"/>
      <c r="Z46"/>
    </row>
    <row r="47" spans="1:26" ht="15.6">
      <c r="A47" s="39"/>
      <c r="B47" s="47">
        <f>+'Ark1'!C2251</f>
        <v>2018</v>
      </c>
      <c r="C47" s="47">
        <f>+'Ark1'!I2251</f>
        <v>81</v>
      </c>
      <c r="D47" s="89" t="s">
        <v>10</v>
      </c>
      <c r="E47" s="89" t="s">
        <v>57</v>
      </c>
      <c r="F47" s="47">
        <f>+'Ark1'!Q2251</f>
        <v>21</v>
      </c>
      <c r="G47" s="65">
        <f>+'Ark1'!R2251</f>
        <v>98</v>
      </c>
      <c r="H47" s="65">
        <f>+'Ark1'!S2251</f>
        <v>97</v>
      </c>
      <c r="I47" s="102">
        <f>+'Ark1'!T2251</f>
        <v>0.29598308668076106</v>
      </c>
      <c r="J47" s="102">
        <f>+'Ark1'!U2251</f>
        <v>0.26792546098248859</v>
      </c>
      <c r="K47" s="49">
        <f>+'Ark1'!W2251</f>
        <v>56.896907216494846</v>
      </c>
      <c r="L47" s="65">
        <f>+'Ark1'!Y2251</f>
        <v>138.53265306122449</v>
      </c>
      <c r="M47" s="65">
        <f>+'Ark1'!AA2251</f>
        <v>14.527886846579516</v>
      </c>
      <c r="N47" s="49">
        <f>+'Ark1'!AB2251</f>
        <v>4.0727521434919964</v>
      </c>
      <c r="O47" s="65">
        <f>+'Ark1'!AC2251</f>
        <v>-41.847853378960032</v>
      </c>
      <c r="P47" s="65">
        <f t="shared" si="1"/>
        <v>4.666666666666667</v>
      </c>
      <c r="Q47" s="49">
        <f>+'Ark1'!V2251</f>
        <v>14.06122448979592</v>
      </c>
      <c r="R47" s="102">
        <f>+'Ark1'!X2251</f>
        <v>151.57649191854429</v>
      </c>
      <c r="S47" s="39"/>
      <c r="T47" s="4"/>
      <c r="U47" s="5"/>
      <c r="V47" s="18"/>
      <c r="W47"/>
      <c r="Y47"/>
      <c r="Z47"/>
    </row>
    <row r="48" spans="1:26" ht="15.6">
      <c r="A48" s="39"/>
      <c r="B48" s="47">
        <f>+'Ark1'!C2252</f>
        <v>2018</v>
      </c>
      <c r="C48" s="47">
        <f>+'Ark1'!I2252</f>
        <v>83</v>
      </c>
      <c r="D48" s="89" t="s">
        <v>10</v>
      </c>
      <c r="E48" s="89" t="s">
        <v>490</v>
      </c>
      <c r="F48" s="47">
        <f>+'Ark1'!Q2252</f>
        <v>75</v>
      </c>
      <c r="G48" s="65">
        <f>+'Ark1'!R2252</f>
        <v>778</v>
      </c>
      <c r="H48" s="65">
        <f>+'Ark1'!S2252</f>
        <v>778</v>
      </c>
      <c r="I48" s="102">
        <f>+'Ark1'!T2252</f>
        <v>2.3497432799758391</v>
      </c>
      <c r="J48" s="102">
        <f>+'Ark1'!U2252</f>
        <v>2.1596771174739504</v>
      </c>
      <c r="K48" s="49">
        <f>+'Ark1'!W2252</f>
        <v>59.431876606683801</v>
      </c>
      <c r="L48" s="65">
        <f>+'Ark1'!Y2252</f>
        <v>140.66092544987148</v>
      </c>
      <c r="M48" s="65">
        <f>+'Ark1'!AA2252</f>
        <v>27.199787163977192</v>
      </c>
      <c r="N48" s="49">
        <f>+'Ark1'!AB2252</f>
        <v>5.0216612359179686</v>
      </c>
      <c r="O48" s="65">
        <f>+'Ark1'!AC2252</f>
        <v>-20.111757730963404</v>
      </c>
      <c r="P48" s="65">
        <f t="shared" si="1"/>
        <v>10.373333333333333</v>
      </c>
      <c r="Q48" s="49">
        <f>+'Ark1'!V2252</f>
        <v>15.141388174807195</v>
      </c>
      <c r="R48" s="102">
        <f>+'Ark1'!X2252</f>
        <v>152.39536885143173</v>
      </c>
      <c r="S48" s="39"/>
      <c r="T48" s="4"/>
      <c r="U48" s="5"/>
      <c r="V48" s="18"/>
      <c r="W48"/>
      <c r="Y48"/>
      <c r="Z48"/>
    </row>
    <row r="49" spans="1:26" ht="15.6">
      <c r="A49" s="39"/>
      <c r="B49">
        <f>+'Ark1'!C2253</f>
        <v>2017</v>
      </c>
      <c r="C49">
        <f>+'Ark1'!I2253</f>
        <v>6</v>
      </c>
      <c r="D49" s="52" t="s">
        <v>53</v>
      </c>
      <c r="E49" s="52" t="s">
        <v>459</v>
      </c>
      <c r="F49">
        <f>+'Ark1'!Q2253</f>
        <v>324</v>
      </c>
      <c r="G49" s="9">
        <f>+'Ark1'!R2253</f>
        <v>13165</v>
      </c>
      <c r="H49" s="9">
        <f>+'Ark1'!S2253</f>
        <v>13165</v>
      </c>
      <c r="I49" s="97">
        <f>+'Ark1'!T2253</f>
        <v>40.446711112476571</v>
      </c>
      <c r="J49" s="97">
        <f>+'Ark1'!U2253</f>
        <v>41.34264739900803</v>
      </c>
      <c r="K49" s="1">
        <f>+'Ark1'!W2253</f>
        <v>58.819825294341058</v>
      </c>
      <c r="L49" s="9">
        <f>+'Ark1'!Y2253</f>
        <v>155.22156475503181</v>
      </c>
      <c r="M49" s="9">
        <f>+'Ark1'!AA2253</f>
        <v>30.108629340896488</v>
      </c>
      <c r="N49" s="1">
        <f>+'Ark1'!AB2253</f>
        <v>5.1235300567996802</v>
      </c>
      <c r="O49" s="9">
        <f>+'Ark1'!AC2253</f>
        <v>-48.697769755769286</v>
      </c>
      <c r="P49" s="9">
        <f t="shared" si="1"/>
        <v>40.632716049382715</v>
      </c>
      <c r="Q49" s="1">
        <f>+'Ark1'!V2253</f>
        <v>14.854082795290545</v>
      </c>
      <c r="R49" s="97">
        <f>+'Ark1'!X2253</f>
        <v>168.1707093770666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+'Ark1'!C2254</f>
        <v>2017</v>
      </c>
      <c r="C50">
        <f>+'Ark1'!I2254</f>
        <v>24</v>
      </c>
      <c r="D50" s="52" t="s">
        <v>53</v>
      </c>
      <c r="E50" s="52" t="s">
        <v>68</v>
      </c>
      <c r="F50">
        <f>+'Ark1'!Q2254</f>
        <v>238</v>
      </c>
      <c r="G50" s="9">
        <f>+'Ark1'!R2254</f>
        <v>13047</v>
      </c>
      <c r="H50" s="9">
        <f>+'Ark1'!S2254</f>
        <v>13047</v>
      </c>
      <c r="I50" s="97">
        <f>+'Ark1'!T2254</f>
        <v>40.084180773602874</v>
      </c>
      <c r="J50" s="97">
        <f>+'Ark1'!U2254</f>
        <v>40.412698164783905</v>
      </c>
      <c r="K50" s="1">
        <f>+'Ark1'!W2254</f>
        <v>58.738867172530071</v>
      </c>
      <c r="L50" s="9">
        <f>+'Ark1'!Y2254</f>
        <v>153.10233770215396</v>
      </c>
      <c r="M50" s="9">
        <f>+'Ark1'!AA2254</f>
        <v>30.14511742298204</v>
      </c>
      <c r="N50" s="1">
        <f>+'Ark1'!AB2254</f>
        <v>4.6587488847228045</v>
      </c>
      <c r="O50" s="9">
        <f>+'Ark1'!AC2254</f>
        <v>-47.505796482769661</v>
      </c>
      <c r="P50" s="9">
        <f t="shared" si="1"/>
        <v>54.819327731092436</v>
      </c>
      <c r="Q50" s="1">
        <f>+'Ark1'!V2254</f>
        <v>14.842262589100939</v>
      </c>
      <c r="R50" s="97">
        <f>+'Ark1'!X2254</f>
        <v>165.87468873472838</v>
      </c>
      <c r="S50" s="39"/>
      <c r="T50" s="4"/>
      <c r="U50" s="5"/>
      <c r="V50" s="18"/>
      <c r="W50"/>
      <c r="Y50"/>
      <c r="Z50"/>
    </row>
    <row r="51" spans="1:26">
      <c r="A51" s="39"/>
      <c r="B51">
        <f>+'Ark1'!C2255</f>
        <v>2017</v>
      </c>
      <c r="C51">
        <f>+'Ark1'!I2255</f>
        <v>49</v>
      </c>
      <c r="D51" s="52" t="s">
        <v>53</v>
      </c>
      <c r="E51" s="52" t="s">
        <v>69</v>
      </c>
      <c r="F51">
        <f>+'Ark1'!Q2255</f>
        <v>130</v>
      </c>
      <c r="G51" s="9">
        <f>+'Ark1'!R2255</f>
        <v>4576</v>
      </c>
      <c r="H51" s="9">
        <f>+'Ark1'!S2255</f>
        <v>4576</v>
      </c>
      <c r="I51" s="97">
        <f>+'Ark1'!T2255</f>
        <v>14.058803649881719</v>
      </c>
      <c r="J51" s="97">
        <f>+'Ark1'!U2255</f>
        <v>13.293302998682002</v>
      </c>
      <c r="K51" s="1">
        <f>+'Ark1'!W2255</f>
        <v>58.829982517482513</v>
      </c>
      <c r="L51" s="9">
        <f>+'Ark1'!Y2255</f>
        <v>143.58911713286696</v>
      </c>
      <c r="M51" s="9">
        <f>+'Ark1'!AA2255</f>
        <v>29.991809699411636</v>
      </c>
      <c r="N51" s="1">
        <f>+'Ark1'!AB2255</f>
        <v>4.618243656978116</v>
      </c>
      <c r="O51" s="9">
        <f>+'Ark1'!AC2255</f>
        <v>-48.954255019213051</v>
      </c>
      <c r="P51" s="9">
        <f t="shared" si="1"/>
        <v>35.200000000000003</v>
      </c>
      <c r="Q51" s="1">
        <f>+'Ark1'!V2255</f>
        <v>14.898164335664337</v>
      </c>
      <c r="R51" s="97">
        <f>+'Ark1'!X2255</f>
        <v>155.56784088067971</v>
      </c>
      <c r="S51" s="39"/>
      <c r="T51" s="4"/>
      <c r="U51"/>
      <c r="V51"/>
      <c r="W51"/>
      <c r="Y51"/>
      <c r="Z51"/>
    </row>
    <row r="52" spans="1:26" ht="15.6">
      <c r="A52" s="39"/>
      <c r="B52">
        <f>+'Ark1'!C2256</f>
        <v>2017</v>
      </c>
      <c r="C52">
        <f>+'Ark1'!I2256</f>
        <v>80</v>
      </c>
      <c r="D52" s="52" t="s">
        <v>10</v>
      </c>
      <c r="E52" s="52" t="s">
        <v>9</v>
      </c>
      <c r="F52">
        <f>+'Ark1'!Q2256</f>
        <v>122</v>
      </c>
      <c r="G52" s="9">
        <f>+'Ark1'!R2256</f>
        <v>760</v>
      </c>
      <c r="H52" s="9">
        <f>+'Ark1'!S2256</f>
        <v>760</v>
      </c>
      <c r="I52" s="97">
        <f>+'Ark1'!T2256</f>
        <v>2.3349411656272081</v>
      </c>
      <c r="J52" s="97">
        <f>+'Ark1'!U2256</f>
        <v>2.1560250789721565</v>
      </c>
      <c r="K52" s="1">
        <f>+'Ark1'!W2256</f>
        <v>57.394736842105246</v>
      </c>
      <c r="L52" s="9">
        <f>+'Ark1'!Y2256</f>
        <v>140.22157894736844</v>
      </c>
      <c r="M52" s="9">
        <f>+'Ark1'!AA2256</f>
        <v>14.346927330362911</v>
      </c>
      <c r="N52" s="1">
        <f>+'Ark1'!AB2256</f>
        <v>4.6805278249596762</v>
      </c>
      <c r="O52" s="9">
        <f>+'Ark1'!AC2256</f>
        <v>-26.213967340569145</v>
      </c>
      <c r="P52" s="9">
        <f t="shared" si="1"/>
        <v>6.2295081967213113</v>
      </c>
      <c r="Q52" s="1">
        <f>+'Ark1'!V2256</f>
        <v>14.114473684210529</v>
      </c>
      <c r="R52" s="97">
        <f>+'Ark1'!X2256</f>
        <v>151.91937047385548</v>
      </c>
      <c r="S52" s="39"/>
      <c r="T52" s="11"/>
      <c r="U52"/>
      <c r="V52" s="18"/>
      <c r="W52"/>
      <c r="Y52"/>
      <c r="Z52"/>
    </row>
    <row r="53" spans="1:26" ht="15.6">
      <c r="A53" s="39"/>
      <c r="B53">
        <f>+'Ark1'!C2257</f>
        <v>2017</v>
      </c>
      <c r="C53">
        <f>+'Ark1'!I2257</f>
        <v>81</v>
      </c>
      <c r="D53" s="52" t="s">
        <v>10</v>
      </c>
      <c r="E53" s="52" t="s">
        <v>57</v>
      </c>
      <c r="F53">
        <f>+'Ark1'!Q2257</f>
        <v>23</v>
      </c>
      <c r="G53" s="9">
        <f>+'Ark1'!R2257</f>
        <v>113</v>
      </c>
      <c r="H53" s="9">
        <f>+'Ark1'!S2257</f>
        <v>113</v>
      </c>
      <c r="I53" s="97">
        <f>+'Ark1'!T2257</f>
        <v>0.34716888383667699</v>
      </c>
      <c r="J53" s="97">
        <f>+'Ark1'!U2257</f>
        <v>0.31279928523367551</v>
      </c>
      <c r="K53" s="1">
        <f>+'Ark1'!W2257</f>
        <v>57.486725663716797</v>
      </c>
      <c r="L53" s="9">
        <f>+'Ark1'!Y2257</f>
        <v>136.82389380530978</v>
      </c>
      <c r="M53" s="9">
        <f>+'Ark1'!AA2257</f>
        <v>12.40104387795861</v>
      </c>
      <c r="N53" s="1">
        <f>+'Ark1'!AB2257</f>
        <v>4.3499873751170588</v>
      </c>
      <c r="O53" s="9">
        <f>+'Ark1'!AC2257</f>
        <v>-26.704234783552003</v>
      </c>
      <c r="P53" s="9">
        <f t="shared" si="1"/>
        <v>4.9130434782608692</v>
      </c>
      <c r="Q53" s="1">
        <f>+'Ark1'!V2257</f>
        <v>14.265486725663722</v>
      </c>
      <c r="R53" s="97">
        <f>+'Ark1'!X2257</f>
        <v>148.23823814226404</v>
      </c>
      <c r="S53" s="39"/>
      <c r="T53" s="5"/>
      <c r="U53"/>
      <c r="V53"/>
      <c r="W53"/>
      <c r="Y53"/>
      <c r="Z53"/>
    </row>
    <row r="54" spans="1:26">
      <c r="A54" s="39"/>
      <c r="B54">
        <f>+'Ark1'!C2258</f>
        <v>2017</v>
      </c>
      <c r="C54">
        <f>+'Ark1'!I2258</f>
        <v>83</v>
      </c>
      <c r="D54" s="52" t="s">
        <v>10</v>
      </c>
      <c r="E54" s="52" t="s">
        <v>490</v>
      </c>
      <c r="F54">
        <f>+'Ark1'!Q2258</f>
        <v>77</v>
      </c>
      <c r="G54" s="9">
        <f>+'Ark1'!R2258</f>
        <v>888</v>
      </c>
      <c r="H54" s="9">
        <f>+'Ark1'!S2258</f>
        <v>888</v>
      </c>
      <c r="I54" s="97">
        <f>+'Ark1'!T2258</f>
        <v>2.7281944145749484</v>
      </c>
      <c r="J54" s="97">
        <f>+'Ark1'!U2258</f>
        <v>2.482527073320238</v>
      </c>
      <c r="K54" s="1">
        <f>+'Ark1'!W2258</f>
        <v>54.83333333333335</v>
      </c>
      <c r="L54" s="9">
        <f>+'Ark1'!Y2258</f>
        <v>138.18333333333328</v>
      </c>
      <c r="M54" s="9">
        <f>+'Ark1'!AA2258</f>
        <v>23.492222053203442</v>
      </c>
      <c r="N54" s="1">
        <f>+'Ark1'!AB2258</f>
        <v>6.5270860920362095</v>
      </c>
      <c r="O54" s="9">
        <f>+'Ark1'!AC2258</f>
        <v>-1.4840149403762779</v>
      </c>
      <c r="P54" s="9">
        <f t="shared" si="1"/>
        <v>11.532467532467532</v>
      </c>
      <c r="Q54" s="1">
        <f>+'Ark1'!V2258</f>
        <v>12.537162162162163</v>
      </c>
      <c r="R54" s="97">
        <f>+'Ark1'!X2258</f>
        <v>149.71108703503077</v>
      </c>
      <c r="S54" s="39"/>
      <c r="T54" s="11"/>
      <c r="U54"/>
      <c r="V54"/>
      <c r="W54"/>
      <c r="Y54"/>
      <c r="Z54"/>
    </row>
    <row r="55" spans="1:26">
      <c r="A55" s="39"/>
      <c r="B55" s="47">
        <f>+'Ark1'!C2259</f>
        <v>2016</v>
      </c>
      <c r="C55" s="47">
        <f>+'Ark1'!I2259</f>
        <v>6</v>
      </c>
      <c r="D55" s="89" t="s">
        <v>53</v>
      </c>
      <c r="E55" s="89" t="s">
        <v>459</v>
      </c>
      <c r="F55" s="47">
        <f>+'Ark1'!Q2259</f>
        <v>300</v>
      </c>
      <c r="G55" s="65">
        <f>+'Ark1'!R2259</f>
        <v>13982</v>
      </c>
      <c r="H55" s="65">
        <f>+'Ark1'!S2259</f>
        <v>13982</v>
      </c>
      <c r="I55" s="102">
        <f>+'Ark1'!T2259</f>
        <v>41.993032196059573</v>
      </c>
      <c r="J55" s="102">
        <f>+'Ark1'!U2259</f>
        <v>42.656870925118653</v>
      </c>
      <c r="K55" s="49">
        <f>+'Ark1'!W2259</f>
        <v>58.861607781433278</v>
      </c>
      <c r="L55" s="65">
        <f>+'Ark1'!Y2259</f>
        <v>153.24375625804612</v>
      </c>
      <c r="M55" s="65">
        <f>+'Ark1'!AA2259</f>
        <v>29.933231007472425</v>
      </c>
      <c r="N55" s="49">
        <f>+'Ark1'!AB2259</f>
        <v>5.097611153188172</v>
      </c>
      <c r="O55" s="65">
        <f>+'Ark1'!AC2259</f>
        <v>-43.847466443779496</v>
      </c>
      <c r="P55" s="65">
        <f t="shared" si="1"/>
        <v>46.606666666666669</v>
      </c>
      <c r="Q55" s="49">
        <f>+'Ark1'!V2259</f>
        <v>14.860606494063797</v>
      </c>
      <c r="R55" s="102">
        <f>+'Ark1'!X2259</f>
        <v>166.02790493829457</v>
      </c>
      <c r="S55" s="39"/>
      <c r="T55" s="11"/>
      <c r="U55"/>
      <c r="V55"/>
      <c r="W55"/>
      <c r="Y55"/>
      <c r="Z55"/>
    </row>
    <row r="56" spans="1:26" ht="15.6">
      <c r="A56" s="39"/>
      <c r="B56" s="47">
        <f>+'Ark1'!C2260</f>
        <v>2016</v>
      </c>
      <c r="C56" s="47">
        <f>+'Ark1'!I2260</f>
        <v>24</v>
      </c>
      <c r="D56" s="89" t="s">
        <v>53</v>
      </c>
      <c r="E56" s="89" t="s">
        <v>68</v>
      </c>
      <c r="F56" s="47">
        <f>+'Ark1'!Q2260</f>
        <v>253</v>
      </c>
      <c r="G56" s="65">
        <f>+'Ark1'!R2260</f>
        <v>13599</v>
      </c>
      <c r="H56" s="65">
        <f>+'Ark1'!S2260</f>
        <v>13599</v>
      </c>
      <c r="I56" s="102">
        <f>+'Ark1'!T2260</f>
        <v>40.842743873137906</v>
      </c>
      <c r="J56" s="102">
        <f>+'Ark1'!U2260</f>
        <v>41.049279524045247</v>
      </c>
      <c r="K56" s="49">
        <f>+'Ark1'!W2260</f>
        <v>59.0836090889036</v>
      </c>
      <c r="L56" s="65">
        <f>+'Ark1'!Y2260</f>
        <v>151.62180307375525</v>
      </c>
      <c r="M56" s="65">
        <f>+'Ark1'!AA2260</f>
        <v>29.71247101055684</v>
      </c>
      <c r="N56" s="49">
        <f>+'Ark1'!AB2260</f>
        <v>4.5405408541627645</v>
      </c>
      <c r="O56" s="65">
        <f>+'Ark1'!AC2260</f>
        <v>-42.736625325066257</v>
      </c>
      <c r="P56" s="65">
        <f t="shared" si="1"/>
        <v>53.750988142292492</v>
      </c>
      <c r="Q56" s="49">
        <f>+'Ark1'!V2260</f>
        <v>15.030443414956986</v>
      </c>
      <c r="R56" s="102">
        <f>+'Ark1'!X2260</f>
        <v>164.27064255011399</v>
      </c>
      <c r="S56" s="39"/>
      <c r="T56" s="2"/>
      <c r="U56" s="4"/>
      <c r="V56" s="4"/>
      <c r="W56"/>
      <c r="Y56"/>
      <c r="Z56"/>
    </row>
    <row r="57" spans="1:26" ht="15.6">
      <c r="A57" s="39"/>
      <c r="B57" s="47">
        <f>+'Ark1'!C2261</f>
        <v>2016</v>
      </c>
      <c r="C57" s="47">
        <f>+'Ark1'!I2261</f>
        <v>49</v>
      </c>
      <c r="D57" s="89" t="s">
        <v>53</v>
      </c>
      <c r="E57" s="89" t="s">
        <v>69</v>
      </c>
      <c r="F57" s="47">
        <f>+'Ark1'!Q2261</f>
        <v>150</v>
      </c>
      <c r="G57" s="65">
        <f>+'Ark1'!R2261</f>
        <v>4188</v>
      </c>
      <c r="H57" s="65">
        <f>+'Ark1'!S2261</f>
        <v>4180</v>
      </c>
      <c r="I57" s="102">
        <f>+'Ark1'!T2261</f>
        <v>12.578087457952908</v>
      </c>
      <c r="J57" s="102">
        <f>+'Ark1'!U2261</f>
        <v>12.315367771325471</v>
      </c>
      <c r="K57" s="49">
        <f>+'Ark1'!W2261</f>
        <v>58.48133971291864</v>
      </c>
      <c r="L57" s="65">
        <f>+'Ark1'!Y2261</f>
        <v>147.70792741165255</v>
      </c>
      <c r="M57" s="65">
        <f>+'Ark1'!AA2261</f>
        <v>31.693357689310616</v>
      </c>
      <c r="N57" s="49">
        <f>+'Ark1'!AB2261</f>
        <v>5.1571835090327216</v>
      </c>
      <c r="O57" s="65">
        <f>+'Ark1'!AC2261</f>
        <v>-59.500345804303642</v>
      </c>
      <c r="P57" s="65">
        <f t="shared" si="1"/>
        <v>27.92</v>
      </c>
      <c r="Q57" s="49">
        <f>+'Ark1'!V2261</f>
        <v>14.630850047755494</v>
      </c>
      <c r="R57" s="102">
        <f>+'Ark1'!X2261</f>
        <v>160.25012391592955</v>
      </c>
      <c r="S57" s="39"/>
      <c r="T57" s="4"/>
      <c r="U57" s="1"/>
      <c r="V57" s="5"/>
      <c r="W57"/>
      <c r="Y57"/>
      <c r="Z57"/>
    </row>
    <row r="58" spans="1:26" ht="15.6">
      <c r="A58" s="39"/>
      <c r="B58" s="47">
        <f>+'Ark1'!C2262</f>
        <v>2016</v>
      </c>
      <c r="C58" s="47">
        <f>+'Ark1'!I2262</f>
        <v>80</v>
      </c>
      <c r="D58" s="89" t="s">
        <v>10</v>
      </c>
      <c r="E58" s="89" t="s">
        <v>9</v>
      </c>
      <c r="F58" s="47">
        <f>+'Ark1'!Q2262</f>
        <v>115</v>
      </c>
      <c r="G58" s="65">
        <f>+'Ark1'!R2262</f>
        <v>989</v>
      </c>
      <c r="H58" s="65">
        <f>+'Ark1'!S2262</f>
        <v>989</v>
      </c>
      <c r="I58" s="102">
        <f>+'Ark1'!T2262</f>
        <v>2.9703267659778945</v>
      </c>
      <c r="J58" s="102">
        <f>+'Ark1'!U2262</f>
        <v>2.5870042976317542</v>
      </c>
      <c r="K58" s="49">
        <f>+'Ark1'!W2262</f>
        <v>57.478260869565219</v>
      </c>
      <c r="L58" s="65">
        <f>+'Ark1'!Y2262</f>
        <v>131.3904954499495</v>
      </c>
      <c r="M58" s="65">
        <f>+'Ark1'!AA2262</f>
        <v>20.065198346609872</v>
      </c>
      <c r="N58" s="49">
        <f>+'Ark1'!AB2262</f>
        <v>4.741101249747758</v>
      </c>
      <c r="O58" s="65">
        <f>+'Ark1'!AC2262</f>
        <v>-41.774280691627624</v>
      </c>
      <c r="P58" s="65">
        <f t="shared" si="1"/>
        <v>8.6</v>
      </c>
      <c r="Q58" s="49">
        <f>+'Ark1'!V2262</f>
        <v>14.215369059656222</v>
      </c>
      <c r="R58" s="102">
        <f>+'Ark1'!X2262</f>
        <v>142.35156603461471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+'Ark1'!C2263</f>
        <v>2016</v>
      </c>
      <c r="C59" s="47">
        <f>+'Ark1'!I2263</f>
        <v>81</v>
      </c>
      <c r="D59" s="89" t="s">
        <v>10</v>
      </c>
      <c r="E59" s="89" t="s">
        <v>57</v>
      </c>
      <c r="F59" s="47">
        <f>+'Ark1'!Q2263</f>
        <v>24</v>
      </c>
      <c r="G59" s="65">
        <f>+'Ark1'!R2263</f>
        <v>136</v>
      </c>
      <c r="H59" s="65">
        <f>+'Ark1'!S2263</f>
        <v>106</v>
      </c>
      <c r="I59" s="102">
        <f>+'Ark1'!T2263</f>
        <v>0.40845747236905328</v>
      </c>
      <c r="J59" s="102">
        <f>+'Ark1'!U2263</f>
        <v>0.28401160342655846</v>
      </c>
      <c r="K59" s="49">
        <f>+'Ark1'!W2263</f>
        <v>58.386792452830193</v>
      </c>
      <c r="L59" s="65">
        <f>+'Ark1'!Y2263</f>
        <v>104.89632352941176</v>
      </c>
      <c r="M59" s="65">
        <f>+'Ark1'!AA2263</f>
        <v>14.397065586709372</v>
      </c>
      <c r="N59" s="49">
        <f>+'Ark1'!AB2263</f>
        <v>4.5444777907793279</v>
      </c>
      <c r="O59" s="65">
        <f>+'Ark1'!AC2263</f>
        <v>-32.038263802587501</v>
      </c>
      <c r="P59" s="65">
        <f t="shared" si="1"/>
        <v>5.666666666666667</v>
      </c>
      <c r="Q59" s="49">
        <f>+'Ark1'!V2263</f>
        <v>14</v>
      </c>
      <c r="R59" s="102">
        <f>+'Ark1'!X2263</f>
        <v>147.90405327894973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+'Ark1'!C2264</f>
        <v>2016</v>
      </c>
      <c r="C60" s="47">
        <f>+'Ark1'!I2264</f>
        <v>83</v>
      </c>
      <c r="D60" s="89" t="s">
        <v>10</v>
      </c>
      <c r="E60" s="89" t="s">
        <v>490</v>
      </c>
      <c r="F60" s="47">
        <f>+'Ark1'!Q2264</f>
        <v>60</v>
      </c>
      <c r="G60" s="65">
        <f>+'Ark1'!R2264</f>
        <v>402</v>
      </c>
      <c r="H60" s="65">
        <f>+'Ark1'!S2264</f>
        <v>402</v>
      </c>
      <c r="I60" s="102">
        <f>+'Ark1'!T2264</f>
        <v>1.2073522345026431</v>
      </c>
      <c r="J60" s="102">
        <f>+'Ark1'!U2264</f>
        <v>1.1074658784522953</v>
      </c>
      <c r="K60" s="49">
        <f>+'Ark1'!W2264</f>
        <v>56.960199004975138</v>
      </c>
      <c r="L60" s="65">
        <f>+'Ark1'!Y2264</f>
        <v>138.37810945273637</v>
      </c>
      <c r="M60" s="65">
        <f>+'Ark1'!AA2264</f>
        <v>21.478689390145902</v>
      </c>
      <c r="N60" s="49">
        <f>+'Ark1'!AB2264</f>
        <v>5.3692887473052817</v>
      </c>
      <c r="O60" s="65">
        <f>+'Ark1'!AC2264</f>
        <v>-33.885011087486205</v>
      </c>
      <c r="P60" s="65">
        <f t="shared" si="1"/>
        <v>6.7</v>
      </c>
      <c r="Q60" s="49">
        <f>+'Ark1'!V2264</f>
        <v>13.888059701492541</v>
      </c>
      <c r="R60" s="102">
        <f>+'Ark1'!X2264</f>
        <v>149.92211208313813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+'Ark1'!C2265</f>
        <v>2015</v>
      </c>
      <c r="C61" s="47">
        <f>+'Ark1'!I2265</f>
        <v>6</v>
      </c>
      <c r="D61" s="89" t="s">
        <v>53</v>
      </c>
      <c r="E61" s="89" t="s">
        <v>459</v>
      </c>
      <c r="F61" s="47">
        <f>+'Ark1'!Q2265</f>
        <v>457</v>
      </c>
      <c r="G61" s="65">
        <f>+'Ark1'!R2265</f>
        <v>20026</v>
      </c>
      <c r="H61" s="65">
        <f>+'Ark1'!S2265</f>
        <v>20026</v>
      </c>
      <c r="I61" s="102">
        <f>+'Ark1'!T2265</f>
        <v>41.062128357596869</v>
      </c>
      <c r="J61" s="102">
        <f>+'Ark1'!U2265</f>
        <v>41.810065275432024</v>
      </c>
      <c r="K61" s="49">
        <f>+'Ark1'!W2265</f>
        <v>58.941276340757014</v>
      </c>
      <c r="L61" s="65">
        <f>+'Ark1'!Y2265</f>
        <v>141.29961050634253</v>
      </c>
      <c r="M61" s="65">
        <f>+'Ark1'!AA2265</f>
        <v>31.560086051954681</v>
      </c>
      <c r="N61" s="49">
        <f>+'Ark1'!AB2265</f>
        <v>4.5444471005340734</v>
      </c>
      <c r="O61" s="65">
        <f>+'Ark1'!AC2265</f>
        <v>-23.643579454261019</v>
      </c>
      <c r="P61" s="65">
        <f t="shared" si="1"/>
        <v>43.820568927789935</v>
      </c>
      <c r="Q61" s="49">
        <f>+'Ark1'!V2265</f>
        <v>14.943473484470188</v>
      </c>
      <c r="R61" s="102">
        <f>+'Ark1'!X2265</f>
        <v>153.08733532648063</v>
      </c>
      <c r="S61" s="39"/>
      <c r="T61" s="4"/>
      <c r="U61" s="11"/>
      <c r="V61" s="5"/>
      <c r="W61"/>
      <c r="Y61"/>
      <c r="Z61"/>
    </row>
    <row r="62" spans="1:26" ht="15.6">
      <c r="A62" s="39"/>
      <c r="B62" s="47">
        <f>+'Ark1'!C2266</f>
        <v>2015</v>
      </c>
      <c r="C62" s="47">
        <f>+'Ark1'!I2266</f>
        <v>24</v>
      </c>
      <c r="D62" s="89" t="s">
        <v>53</v>
      </c>
      <c r="E62" s="89" t="s">
        <v>68</v>
      </c>
      <c r="F62" s="47">
        <f>+'Ark1'!Q2266</f>
        <v>411</v>
      </c>
      <c r="G62" s="65">
        <f>+'Ark1'!R2266</f>
        <v>17220</v>
      </c>
      <c r="H62" s="65">
        <f>+'Ark1'!S2266</f>
        <v>17220</v>
      </c>
      <c r="I62" s="102">
        <f>+'Ark1'!T2266</f>
        <v>35.30859134713964</v>
      </c>
      <c r="J62" s="102">
        <f>+'Ark1'!U2266</f>
        <v>36.184023945248995</v>
      </c>
      <c r="K62" s="49">
        <f>+'Ark1'!W2266</f>
        <v>59.664111498257817</v>
      </c>
      <c r="L62" s="65">
        <f>+'Ark1'!Y2266</f>
        <v>142.21259001161411</v>
      </c>
      <c r="M62" s="65">
        <f>+'Ark1'!AA2266</f>
        <v>31.212712323624697</v>
      </c>
      <c r="N62" s="49">
        <f>+'Ark1'!AB2266</f>
        <v>4.1870134169144642</v>
      </c>
      <c r="O62" s="65">
        <f>+'Ark1'!AC2266</f>
        <v>-36.448819455613993</v>
      </c>
      <c r="P62" s="65">
        <f t="shared" si="1"/>
        <v>41.897810218978101</v>
      </c>
      <c r="Q62" s="49">
        <f>+'Ark1'!V2266</f>
        <v>15.326655052264805</v>
      </c>
      <c r="R62" s="102">
        <f>+'Ark1'!X2266</f>
        <v>154.07647888582275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+'Ark1'!C2267</f>
        <v>2015</v>
      </c>
      <c r="C63" s="47">
        <f>+'Ark1'!I2267</f>
        <v>49</v>
      </c>
      <c r="D63" s="89" t="s">
        <v>53</v>
      </c>
      <c r="E63" s="89" t="s">
        <v>69</v>
      </c>
      <c r="F63" s="47">
        <f>+'Ark1'!Q2267</f>
        <v>298</v>
      </c>
      <c r="G63" s="65">
        <f>+'Ark1'!R2267</f>
        <v>6032</v>
      </c>
      <c r="H63" s="65">
        <f>+'Ark1'!S2267</f>
        <v>6030</v>
      </c>
      <c r="I63" s="102">
        <f>+'Ark1'!T2267</f>
        <v>12.36825917572278</v>
      </c>
      <c r="J63" s="102">
        <f>+'Ark1'!U2267</f>
        <v>12.1697076711849</v>
      </c>
      <c r="K63" s="49">
        <f>+'Ark1'!W2267</f>
        <v>58.978275290215599</v>
      </c>
      <c r="L63" s="65">
        <f>+'Ark1'!Y2267</f>
        <v>136.54416445623337</v>
      </c>
      <c r="M63" s="65">
        <f>+'Ark1'!AA2267</f>
        <v>32.558655092390595</v>
      </c>
      <c r="N63" s="49">
        <f>+'Ark1'!AB2267</f>
        <v>4.8335847260581648</v>
      </c>
      <c r="O63" s="65">
        <f>+'Ark1'!AC2267</f>
        <v>-50.828402510456158</v>
      </c>
      <c r="P63" s="65">
        <f t="shared" si="1"/>
        <v>20.241610738255034</v>
      </c>
      <c r="Q63" s="49">
        <f>+'Ark1'!V2267</f>
        <v>14.972480106100797</v>
      </c>
      <c r="R63" s="102">
        <f>+'Ark1'!X2267</f>
        <v>147.96430593354037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+'Ark1'!C2268</f>
        <v>2015</v>
      </c>
      <c r="C64" s="47">
        <f>+'Ark1'!I2268</f>
        <v>80</v>
      </c>
      <c r="D64" s="89" t="s">
        <v>10</v>
      </c>
      <c r="E64" s="89" t="s">
        <v>9</v>
      </c>
      <c r="F64" s="47">
        <f>+'Ark1'!Q2268</f>
        <v>270</v>
      </c>
      <c r="G64" s="65">
        <f>+'Ark1'!R2268</f>
        <v>3219</v>
      </c>
      <c r="H64" s="65">
        <f>+'Ark1'!S2268</f>
        <v>3219</v>
      </c>
      <c r="I64" s="102">
        <f>+'Ark1'!T2268</f>
        <v>6.6003690793520597</v>
      </c>
      <c r="J64" s="102">
        <f>+'Ark1'!U2268</f>
        <v>5.7276118868195747</v>
      </c>
      <c r="K64" s="49">
        <f>+'Ark1'!W2268</f>
        <v>58.89313451382418</v>
      </c>
      <c r="L64" s="65">
        <f>+'Ark1'!Y2268</f>
        <v>120.42230506368428</v>
      </c>
      <c r="M64" s="65">
        <f>+'Ark1'!AA2268</f>
        <v>13.134954616329939</v>
      </c>
      <c r="N64" s="49">
        <f>+'Ark1'!AB2268</f>
        <v>3.7809400134274176</v>
      </c>
      <c r="O64" s="65">
        <f>+'Ark1'!AC2268</f>
        <v>-31.924625895560553</v>
      </c>
      <c r="P64" s="65">
        <f t="shared" si="1"/>
        <v>11.922222222222222</v>
      </c>
      <c r="Q64" s="49">
        <f>+'Ark1'!V2268</f>
        <v>15.058713886300101</v>
      </c>
      <c r="R64" s="102">
        <f>+'Ark1'!X2268</f>
        <v>130.46836951645079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+'Ark1'!C2269</f>
        <v>2015</v>
      </c>
      <c r="C65" s="47">
        <f>+'Ark1'!I2269</f>
        <v>81</v>
      </c>
      <c r="D65" s="89" t="s">
        <v>10</v>
      </c>
      <c r="E65" s="89" t="s">
        <v>57</v>
      </c>
      <c r="F65" s="47">
        <f>+'Ark1'!Q2269</f>
        <v>53</v>
      </c>
      <c r="G65" s="65">
        <f>+'Ark1'!R2269</f>
        <v>931</v>
      </c>
      <c r="H65" s="65">
        <f>+'Ark1'!S2269</f>
        <v>918</v>
      </c>
      <c r="I65" s="102">
        <f>+'Ark1'!T2269</f>
        <v>1.9089604264916955</v>
      </c>
      <c r="J65" s="102">
        <f>+'Ark1'!U2269</f>
        <v>1.679222445488382</v>
      </c>
      <c r="K65" s="49">
        <f>+'Ark1'!W2269</f>
        <v>59.627450980392176</v>
      </c>
      <c r="L65" s="65">
        <f>+'Ark1'!Y2269</f>
        <v>122.07110633727179</v>
      </c>
      <c r="M65" s="65">
        <f>+'Ark1'!AA2269</f>
        <v>22.667203472027722</v>
      </c>
      <c r="N65" s="49">
        <f>+'Ark1'!AB2269</f>
        <v>3.749885725970473</v>
      </c>
      <c r="O65" s="65">
        <f>+'Ark1'!AC2269</f>
        <v>-33.488724814221996</v>
      </c>
      <c r="P65" s="65">
        <f t="shared" si="1"/>
        <v>17.566037735849058</v>
      </c>
      <c r="Q65" s="49">
        <f>+'Ark1'!V2269</f>
        <v>15.316863587540283</v>
      </c>
      <c r="R65" s="102">
        <f>+'Ark1'!X2269</f>
        <v>133.97178909198379</v>
      </c>
      <c r="S65" s="39"/>
      <c r="T65" s="4"/>
      <c r="U65" s="5"/>
      <c r="V65" s="5"/>
      <c r="W65"/>
      <c r="Y65"/>
      <c r="Z65"/>
    </row>
    <row r="66" spans="1:26" ht="15.6">
      <c r="A66" s="39"/>
      <c r="B66" s="47">
        <f>+'Ark1'!C2270</f>
        <v>2015</v>
      </c>
      <c r="C66" s="47">
        <f>+'Ark1'!I2270</f>
        <v>83</v>
      </c>
      <c r="D66" s="89" t="s">
        <v>10</v>
      </c>
      <c r="E66" s="89" t="s">
        <v>490</v>
      </c>
      <c r="F66" s="47">
        <f>+'Ark1'!Q2270</f>
        <v>153</v>
      </c>
      <c r="G66" s="65">
        <f>+'Ark1'!R2270</f>
        <v>1342</v>
      </c>
      <c r="H66" s="65">
        <f>+'Ark1'!S2270</f>
        <v>1342</v>
      </c>
      <c r="I66" s="102">
        <f>+'Ark1'!T2270</f>
        <v>2.7516916136969445</v>
      </c>
      <c r="J66" s="102">
        <f>+'Ark1'!U2270</f>
        <v>2.4293687758261169</v>
      </c>
      <c r="K66" s="49">
        <f>+'Ark1'!W2270</f>
        <v>58.426974664679577</v>
      </c>
      <c r="L66" s="65">
        <f>+'Ark1'!Y2270</f>
        <v>122.51669150521622</v>
      </c>
      <c r="M66" s="65">
        <f>+'Ark1'!AA2270</f>
        <v>19.67512644630941</v>
      </c>
      <c r="N66" s="49">
        <f>+'Ark1'!AB2270</f>
        <v>4.4809867843150499</v>
      </c>
      <c r="O66" s="65">
        <f>+'Ark1'!AC2270</f>
        <v>-44.796084960596033</v>
      </c>
      <c r="P66" s="65">
        <f t="shared" si="1"/>
        <v>8.7712418300653603</v>
      </c>
      <c r="Q66" s="49">
        <f>+'Ark1'!V2270</f>
        <v>14.757824143070051</v>
      </c>
      <c r="R66" s="102">
        <f>+'Ark1'!X2270</f>
        <v>132.73747725375517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+'Ark1'!C2271</f>
        <v>2014</v>
      </c>
      <c r="C67" s="47">
        <f>+'Ark1'!I2271</f>
        <v>6</v>
      </c>
      <c r="D67" s="89" t="s">
        <v>53</v>
      </c>
      <c r="E67" s="89" t="s">
        <v>459</v>
      </c>
      <c r="F67" s="47">
        <f>+'Ark1'!Q2271</f>
        <v>392</v>
      </c>
      <c r="G67" s="65">
        <f>+'Ark1'!R2271</f>
        <v>19519</v>
      </c>
      <c r="H67" s="65">
        <f>+'Ark1'!S2271</f>
        <v>19505</v>
      </c>
      <c r="I67" s="102">
        <f>+'Ark1'!T2271</f>
        <v>44.737565895026357</v>
      </c>
      <c r="J67" s="102">
        <f>+'Ark1'!U2271</f>
        <v>45.503120141395321</v>
      </c>
      <c r="K67" s="49">
        <f>+'Ark1'!W2271</f>
        <v>59.106741861061266</v>
      </c>
      <c r="L67" s="65">
        <f>+'Ark1'!Y2271</f>
        <v>144.848204313747</v>
      </c>
      <c r="M67" s="65">
        <f>+'Ark1'!AA2271</f>
        <v>33.315919231877174</v>
      </c>
      <c r="N67" s="49">
        <f>+'Ark1'!AB2271</f>
        <v>4.617598178987949</v>
      </c>
      <c r="O67" s="65">
        <f>+'Ark1'!AC2271</f>
        <v>-34.241895824053501</v>
      </c>
      <c r="P67" s="65">
        <f t="shared" si="1"/>
        <v>49.793367346938773</v>
      </c>
      <c r="Q67" s="49">
        <f>+'Ark1'!V2271</f>
        <v>15.698242737845172</v>
      </c>
      <c r="R67" s="102">
        <f>+'Ark1'!X2271</f>
        <v>157.03631159283248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+'Ark1'!C2272</f>
        <v>2014</v>
      </c>
      <c r="C68" s="47">
        <f>+'Ark1'!I2272</f>
        <v>24</v>
      </c>
      <c r="D68" s="89" t="s">
        <v>53</v>
      </c>
      <c r="E68" s="89" t="s">
        <v>68</v>
      </c>
      <c r="F68" s="47">
        <f>+'Ark1'!Q2272</f>
        <v>351</v>
      </c>
      <c r="G68" s="65">
        <f>+'Ark1'!R2272</f>
        <v>15811</v>
      </c>
      <c r="H68" s="65">
        <f>+'Ark1'!S2272</f>
        <v>15789</v>
      </c>
      <c r="I68" s="102">
        <f>+'Ark1'!T2272</f>
        <v>36.23882649553061</v>
      </c>
      <c r="J68" s="102">
        <f>+'Ark1'!U2272</f>
        <v>36.925087863812301</v>
      </c>
      <c r="K68" s="49">
        <f>+'Ark1'!W2272</f>
        <v>59.654316296155542</v>
      </c>
      <c r="L68" s="65">
        <f>+'Ark1'!Y2272</f>
        <v>145.10811523622837</v>
      </c>
      <c r="M68" s="65">
        <f>+'Ark1'!AA2272</f>
        <v>31.046670288068775</v>
      </c>
      <c r="N68" s="49">
        <f>+'Ark1'!AB2272</f>
        <v>4.2105072789739904</v>
      </c>
      <c r="O68" s="65">
        <f>+'Ark1'!AC2272</f>
        <v>-42.320000942054449</v>
      </c>
      <c r="P68" s="65">
        <f t="shared" si="1"/>
        <v>45.045584045584043</v>
      </c>
      <c r="Q68" s="49">
        <f>+'Ark1'!V2272</f>
        <v>16.286572639301756</v>
      </c>
      <c r="R68" s="102">
        <f>+'Ark1'!X2272</f>
        <v>157.38853382723121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+'Ark1'!C2273</f>
        <v>2014</v>
      </c>
      <c r="C69" s="47">
        <f>+'Ark1'!I2273</f>
        <v>49</v>
      </c>
      <c r="D69" s="89" t="s">
        <v>53</v>
      </c>
      <c r="E69" s="89" t="s">
        <v>69</v>
      </c>
      <c r="F69" s="47">
        <f>+'Ark1'!Q2273</f>
        <v>243</v>
      </c>
      <c r="G69" s="65">
        <f>+'Ark1'!R2273</f>
        <v>4869</v>
      </c>
      <c r="H69" s="65">
        <f>+'Ark1'!S2273</f>
        <v>4860</v>
      </c>
      <c r="I69" s="102">
        <f>+'Ark1'!T2273</f>
        <v>11.159752463900986</v>
      </c>
      <c r="J69" s="102">
        <f>+'Ark1'!U2273</f>
        <v>10.892688460555219</v>
      </c>
      <c r="K69" s="49">
        <f>+'Ark1'!W2273</f>
        <v>59.338477366255127</v>
      </c>
      <c r="L69" s="65">
        <f>+'Ark1'!Y2273</f>
        <v>139.0032039433145</v>
      </c>
      <c r="M69" s="65">
        <f>+'Ark1'!AA2273</f>
        <v>31.874778469813837</v>
      </c>
      <c r="N69" s="49">
        <f>+'Ark1'!AB2273</f>
        <v>4.533192734123956</v>
      </c>
      <c r="O69" s="65">
        <f>+'Ark1'!AC2273</f>
        <v>-48.989544850426334</v>
      </c>
      <c r="P69" s="65">
        <f t="shared" si="1"/>
        <v>20.037037037037038</v>
      </c>
      <c r="Q69" s="49">
        <f>+'Ark1'!V2273</f>
        <v>17.249127130827684</v>
      </c>
      <c r="R69" s="102">
        <f>+'Ark1'!X2273</f>
        <v>150.90876077832934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+'Ark1'!C2274</f>
        <v>2014</v>
      </c>
      <c r="C70" s="47">
        <f>+'Ark1'!I2274</f>
        <v>80</v>
      </c>
      <c r="D70" s="89" t="s">
        <v>10</v>
      </c>
      <c r="E70" s="89" t="s">
        <v>9</v>
      </c>
      <c r="F70" s="47">
        <f>+'Ark1'!Q2274</f>
        <v>220</v>
      </c>
      <c r="G70" s="65">
        <f>+'Ark1'!R2274</f>
        <v>2030</v>
      </c>
      <c r="H70" s="65">
        <f>+'Ark1'!S2274</f>
        <v>2027</v>
      </c>
      <c r="I70" s="102">
        <f>+'Ark1'!T2274</f>
        <v>4.6527618611047448</v>
      </c>
      <c r="J70" s="102">
        <f>+'Ark1'!U2274</f>
        <v>3.9779829432623175</v>
      </c>
      <c r="K70" s="49">
        <f>+'Ark1'!W2274</f>
        <v>59.53774050320672</v>
      </c>
      <c r="L70" s="65">
        <f>+'Ark1'!Y2274</f>
        <v>121.75768472906402</v>
      </c>
      <c r="M70" s="65">
        <f>+'Ark1'!AA2274</f>
        <v>14.92440497703338</v>
      </c>
      <c r="N70" s="49">
        <f>+'Ark1'!AB2274</f>
        <v>3.6376222230117343</v>
      </c>
      <c r="O70" s="65">
        <f>+'Ark1'!AC2274</f>
        <v>-32.280664892362843</v>
      </c>
      <c r="P70" s="65">
        <f t="shared" si="1"/>
        <v>9.2272727272727266</v>
      </c>
      <c r="Q70" s="49">
        <f>+'Ark1'!V2274</f>
        <v>16.025123152709359</v>
      </c>
      <c r="R70" s="102">
        <f>+'Ark1'!X2274</f>
        <v>132.1049906868268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+'Ark1'!C2275</f>
        <v>2014</v>
      </c>
      <c r="C71" s="47">
        <f>+'Ark1'!I2275</f>
        <v>81</v>
      </c>
      <c r="D71" s="89" t="s">
        <v>10</v>
      </c>
      <c r="E71" s="89" t="s">
        <v>57</v>
      </c>
      <c r="F71" s="47">
        <f>+'Ark1'!Q2275</f>
        <v>54</v>
      </c>
      <c r="G71" s="65">
        <f>+'Ark1'!R2275</f>
        <v>376</v>
      </c>
      <c r="H71" s="65">
        <f>+'Ark1'!S2275</f>
        <v>338</v>
      </c>
      <c r="I71" s="102">
        <f>+'Ark1'!T2275</f>
        <v>0.86179234471693777</v>
      </c>
      <c r="J71" s="102">
        <f>+'Ark1'!U2275</f>
        <v>0.6325986232429438</v>
      </c>
      <c r="K71" s="49">
        <f>+'Ark1'!W2275</f>
        <v>59.940828402366868</v>
      </c>
      <c r="L71" s="65">
        <f>+'Ark1'!Y2275</f>
        <v>104.53696808510632</v>
      </c>
      <c r="M71" s="65">
        <f>+'Ark1'!AA2275</f>
        <v>13.986343059629977</v>
      </c>
      <c r="N71" s="49">
        <f>+'Ark1'!AB2275</f>
        <v>3.4942118529810604</v>
      </c>
      <c r="O71" s="65">
        <f>+'Ark1'!AC2275</f>
        <v>-24.033729793237242</v>
      </c>
      <c r="P71" s="65">
        <f t="shared" si="1"/>
        <v>6.9629629629629628</v>
      </c>
      <c r="Q71" s="49">
        <f>+'Ark1'!V2275</f>
        <v>15.880319148936172</v>
      </c>
      <c r="R71" s="102">
        <f>+'Ark1'!X2275</f>
        <v>126.36926304142362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+'Ark1'!C2276</f>
        <v>2014</v>
      </c>
      <c r="C72" s="47">
        <f>+'Ark1'!I2276</f>
        <v>83</v>
      </c>
      <c r="D72" s="89" t="s">
        <v>10</v>
      </c>
      <c r="E72" s="89" t="s">
        <v>490</v>
      </c>
      <c r="F72" s="47">
        <f>+'Ark1'!Q2276</f>
        <v>136</v>
      </c>
      <c r="G72" s="65">
        <f>+'Ark1'!R2276</f>
        <v>1025</v>
      </c>
      <c r="H72" s="65">
        <f>+'Ark1'!S2276</f>
        <v>1021</v>
      </c>
      <c r="I72" s="102">
        <f>+'Ark1'!T2276</f>
        <v>2.3493009397203757</v>
      </c>
      <c r="J72" s="102">
        <f>+'Ark1'!U2276</f>
        <v>2.0685219677319027</v>
      </c>
      <c r="K72" s="49">
        <f>+'Ark1'!W2276</f>
        <v>57.813907933398639</v>
      </c>
      <c r="L72" s="65">
        <f>+'Ark1'!Y2276</f>
        <v>125.39082926829271</v>
      </c>
      <c r="M72" s="65">
        <f>+'Ark1'!AA2276</f>
        <v>22.239248511066283</v>
      </c>
      <c r="N72" s="49">
        <f>+'Ark1'!AB2276</f>
        <v>6.1956860372701312</v>
      </c>
      <c r="O72" s="65">
        <f>+'Ark1'!AC2276</f>
        <v>-64.533836267097314</v>
      </c>
      <c r="P72" s="65">
        <f t="shared" si="1"/>
        <v>7.5367647058823533</v>
      </c>
      <c r="Q72" s="49">
        <f>+'Ark1'!V2276</f>
        <v>15.247804878048777</v>
      </c>
      <c r="R72" s="102">
        <f>+'Ark1'!X2276</f>
        <v>136.32460428612961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+'Ark1'!C2277</f>
        <v>2013</v>
      </c>
      <c r="C73" s="47">
        <f>+'Ark1'!I2277</f>
        <v>6</v>
      </c>
      <c r="D73" s="89" t="s">
        <v>53</v>
      </c>
      <c r="E73" s="89" t="s">
        <v>459</v>
      </c>
      <c r="F73" s="47">
        <f>+'Ark1'!Q2277</f>
        <v>370</v>
      </c>
      <c r="G73" s="65">
        <f>+'Ark1'!R2277</f>
        <v>18377</v>
      </c>
      <c r="H73" s="65">
        <f>+'Ark1'!S2277</f>
        <v>18356</v>
      </c>
      <c r="I73" s="102">
        <f>+'Ark1'!T2277</f>
        <v>42.778993435448577</v>
      </c>
      <c r="J73" s="102">
        <f>+'Ark1'!U2277</f>
        <v>43.785955834225199</v>
      </c>
      <c r="K73" s="49">
        <f>+'Ark1'!W2277</f>
        <v>59.116964480278909</v>
      </c>
      <c r="L73" s="65">
        <f>+'Ark1'!Y2277</f>
        <v>146.68876856940724</v>
      </c>
      <c r="M73" s="65">
        <f>+'Ark1'!AA2277</f>
        <v>33.831571732600118</v>
      </c>
      <c r="N73" s="49">
        <f>+'Ark1'!AB2277</f>
        <v>4.5097523755066096</v>
      </c>
      <c r="O73" s="65">
        <f>+'Ark1'!AC2277</f>
        <v>-36.430728411849557</v>
      </c>
      <c r="P73" s="65">
        <f t="shared" si="1"/>
        <v>49.667567567567566</v>
      </c>
      <c r="Q73" s="49">
        <f>+'Ark1'!V2277</f>
        <v>15.790553409152748</v>
      </c>
      <c r="R73" s="102">
        <f>+'Ark1'!X2277</f>
        <v>159.09137564260678</v>
      </c>
      <c r="S73" s="39"/>
      <c r="T73" s="4"/>
      <c r="U73" s="5"/>
      <c r="V73" s="5"/>
      <c r="W73"/>
      <c r="Y73"/>
      <c r="Z73"/>
    </row>
    <row r="74" spans="1:26">
      <c r="A74" s="39"/>
      <c r="B74" s="47">
        <f>+'Ark1'!C2278</f>
        <v>2013</v>
      </c>
      <c r="C74" s="47">
        <f>+'Ark1'!I2278</f>
        <v>24</v>
      </c>
      <c r="D74" s="89" t="s">
        <v>53</v>
      </c>
      <c r="E74" s="89" t="s">
        <v>68</v>
      </c>
      <c r="F74" s="47">
        <f>+'Ark1'!Q2278</f>
        <v>260</v>
      </c>
      <c r="G74" s="65">
        <f>+'Ark1'!R2278</f>
        <v>12111</v>
      </c>
      <c r="H74" s="65">
        <f>+'Ark1'!S2278</f>
        <v>12079</v>
      </c>
      <c r="I74" s="102">
        <f>+'Ark1'!T2278</f>
        <v>28.19265328925928</v>
      </c>
      <c r="J74" s="102">
        <f>+'Ark1'!U2278</f>
        <v>28.68084918463088</v>
      </c>
      <c r="K74" s="49">
        <f>+'Ark1'!W2278</f>
        <v>59.944531832105298</v>
      </c>
      <c r="L74" s="65">
        <f>+'Ark1'!Y2278</f>
        <v>145.79701923870877</v>
      </c>
      <c r="M74" s="65">
        <f>+'Ark1'!AA2278</f>
        <v>31.333820006952553</v>
      </c>
      <c r="N74" s="49">
        <f>+'Ark1'!AB2278</f>
        <v>4.2126483185059351</v>
      </c>
      <c r="O74" s="65">
        <f>+'Ark1'!AC2278</f>
        <v>-47.857931903319688</v>
      </c>
      <c r="P74" s="65">
        <f t="shared" si="1"/>
        <v>46.580769230769228</v>
      </c>
      <c r="Q74" s="49">
        <f>+'Ark1'!V2278</f>
        <v>17.217323094707289</v>
      </c>
      <c r="R74" s="102">
        <f>+'Ark1'!X2278</f>
        <v>158.32091435192277</v>
      </c>
      <c r="S74" s="39"/>
      <c r="T74" s="4"/>
      <c r="U74"/>
      <c r="V74"/>
      <c r="W74"/>
      <c r="Y74"/>
      <c r="Z74"/>
    </row>
    <row r="75" spans="1:26" ht="15.6">
      <c r="A75" s="39"/>
      <c r="B75" s="47">
        <f>+'Ark1'!C2279</f>
        <v>2013</v>
      </c>
      <c r="C75" s="47">
        <f>+'Ark1'!I2279</f>
        <v>49</v>
      </c>
      <c r="D75" s="89" t="s">
        <v>53</v>
      </c>
      <c r="E75" s="89" t="s">
        <v>69</v>
      </c>
      <c r="F75" s="47">
        <f>+'Ark1'!Q2279</f>
        <v>205</v>
      </c>
      <c r="G75" s="65">
        <f>+'Ark1'!R2279</f>
        <v>4340</v>
      </c>
      <c r="H75" s="65">
        <f>+'Ark1'!S2279</f>
        <v>4336</v>
      </c>
      <c r="I75" s="102">
        <f>+'Ark1'!T2279</f>
        <v>10.102891196051957</v>
      </c>
      <c r="J75" s="102">
        <f>+'Ark1'!U2279</f>
        <v>10.289823676130531</v>
      </c>
      <c r="K75" s="49">
        <f>+'Ark1'!W2279</f>
        <v>58.611392988929893</v>
      </c>
      <c r="L75" s="65">
        <f>+'Ark1'!Y2279</f>
        <v>145.96705529953871</v>
      </c>
      <c r="M75" s="65">
        <f>+'Ark1'!AA2279</f>
        <v>34.805265617312678</v>
      </c>
      <c r="N75" s="49">
        <f>+'Ark1'!AB2279</f>
        <v>5.0508986172630852</v>
      </c>
      <c r="O75" s="65">
        <f>+'Ark1'!AC2279</f>
        <v>-57.095296918324465</v>
      </c>
      <c r="P75" s="65">
        <f t="shared" si="1"/>
        <v>21.170731707317074</v>
      </c>
      <c r="Q75" s="49">
        <f>+'Ark1'!V2279</f>
        <v>16.608294930875577</v>
      </c>
      <c r="R75" s="102">
        <f>+'Ark1'!X2279</f>
        <v>158.24263696321813</v>
      </c>
      <c r="S75" s="39"/>
      <c r="T75" s="11"/>
      <c r="U75"/>
      <c r="V75" s="5"/>
      <c r="W75"/>
      <c r="Y75"/>
      <c r="Z75"/>
    </row>
    <row r="76" spans="1:26" ht="15.6">
      <c r="A76" s="39"/>
      <c r="B76" s="47">
        <f>+'Ark1'!C2280</f>
        <v>2013</v>
      </c>
      <c r="C76" s="47">
        <f>+'Ark1'!I2280</f>
        <v>80</v>
      </c>
      <c r="D76" s="89" t="s">
        <v>10</v>
      </c>
      <c r="E76" s="89" t="s">
        <v>9</v>
      </c>
      <c r="F76" s="47">
        <f>+'Ark1'!Q2280</f>
        <v>204</v>
      </c>
      <c r="G76" s="65">
        <f>+'Ark1'!R2280</f>
        <v>1909</v>
      </c>
      <c r="H76" s="65">
        <f>+'Ark1'!S2280</f>
        <v>1900</v>
      </c>
      <c r="I76" s="102">
        <f>+'Ark1'!T2280</f>
        <v>4.4438754131942826</v>
      </c>
      <c r="J76" s="102">
        <f>+'Ark1'!U2280</f>
        <v>3.8179323710688906</v>
      </c>
      <c r="K76" s="49">
        <f>+'Ark1'!W2280</f>
        <v>59.852631578947374</v>
      </c>
      <c r="L76" s="65">
        <f>+'Ark1'!Y2280</f>
        <v>123.1286013619695</v>
      </c>
      <c r="M76" s="65">
        <f>+'Ark1'!AA2280</f>
        <v>14.387422935047244</v>
      </c>
      <c r="N76" s="49">
        <f>+'Ark1'!AB2280</f>
        <v>3.4959176825568608</v>
      </c>
      <c r="O76" s="65">
        <f>+'Ark1'!AC2280</f>
        <v>-34.231427482281752</v>
      </c>
      <c r="P76" s="65">
        <f t="shared" si="1"/>
        <v>9.3578431372549016</v>
      </c>
      <c r="Q76" s="49">
        <f>+'Ark1'!V2280</f>
        <v>15.835515976951283</v>
      </c>
      <c r="R76" s="102">
        <f>+'Ark1'!X2280</f>
        <v>133.99379230616017</v>
      </c>
      <c r="S76" s="39"/>
      <c r="T76" s="5"/>
      <c r="U76"/>
      <c r="V76"/>
      <c r="W76"/>
      <c r="Y76"/>
      <c r="Z76"/>
    </row>
    <row r="77" spans="1:26">
      <c r="A77" s="39"/>
      <c r="B77" s="47">
        <f>+'Ark1'!C2281</f>
        <v>2013</v>
      </c>
      <c r="C77" s="47">
        <f>+'Ark1'!I2281</f>
        <v>81</v>
      </c>
      <c r="D77" s="89" t="s">
        <v>10</v>
      </c>
      <c r="E77" s="89" t="s">
        <v>57</v>
      </c>
      <c r="F77" s="47">
        <f>+'Ark1'!Q2281</f>
        <v>34</v>
      </c>
      <c r="G77" s="65">
        <f>+'Ark1'!R2281</f>
        <v>205</v>
      </c>
      <c r="H77" s="65">
        <f>+'Ark1'!S2281</f>
        <v>154</v>
      </c>
      <c r="I77" s="102">
        <f>+'Ark1'!T2281</f>
        <v>0.47721029843102569</v>
      </c>
      <c r="J77" s="102">
        <f>+'Ark1'!U2281</f>
        <v>0.29744795969070381</v>
      </c>
      <c r="K77" s="49">
        <f>+'Ark1'!W2281</f>
        <v>61.240259740259752</v>
      </c>
      <c r="L77" s="65">
        <f>+'Ark1'!Y2281</f>
        <v>89.329268292682983</v>
      </c>
      <c r="M77" s="65">
        <f>+'Ark1'!AA2281</f>
        <v>15.638307643856528</v>
      </c>
      <c r="N77" s="49">
        <f>+'Ark1'!AB2281</f>
        <v>3.1314392251561864</v>
      </c>
      <c r="O77" s="65">
        <f>+'Ark1'!AC2281</f>
        <v>-36.564042769373472</v>
      </c>
      <c r="P77" s="65">
        <f t="shared" ref="P77:P108" si="2">+G77/F77</f>
        <v>6.0294117647058822</v>
      </c>
      <c r="Q77" s="49">
        <f>+'Ark1'!V2281</f>
        <v>15.565853658536582</v>
      </c>
      <c r="R77" s="102">
        <f>+'Ark1'!X2281</f>
        <v>129.30898713104145</v>
      </c>
      <c r="S77" s="39"/>
      <c r="T77" s="11"/>
      <c r="U77"/>
      <c r="V77"/>
      <c r="W77"/>
      <c r="Y77"/>
      <c r="Z77"/>
    </row>
    <row r="78" spans="1:26" ht="15.6">
      <c r="A78" s="39"/>
      <c r="B78" s="47">
        <f>+'Ark1'!C2282</f>
        <v>2013</v>
      </c>
      <c r="C78" s="47">
        <f>+'Ark1'!I2282</f>
        <v>83</v>
      </c>
      <c r="D78" s="89" t="s">
        <v>10</v>
      </c>
      <c r="E78" s="89" t="s">
        <v>490</v>
      </c>
      <c r="F78" s="47">
        <f>+'Ark1'!Q2282</f>
        <v>206</v>
      </c>
      <c r="G78" s="65">
        <f>+'Ark1'!R2282</f>
        <v>6016</v>
      </c>
      <c r="H78" s="65">
        <f>+'Ark1'!S2282</f>
        <v>6009</v>
      </c>
      <c r="I78" s="102">
        <f>+'Ark1'!T2282</f>
        <v>14.00437636761488</v>
      </c>
      <c r="J78" s="102">
        <f>+'Ark1'!U2282</f>
        <v>13.12799097425378</v>
      </c>
      <c r="K78" s="49">
        <f>+'Ark1'!W2282</f>
        <v>58.790148111166573</v>
      </c>
      <c r="L78" s="65">
        <f>+'Ark1'!Y2282</f>
        <v>134.34672539893663</v>
      </c>
      <c r="M78" s="65">
        <f>+'Ark1'!AA2282</f>
        <v>28.405892829478905</v>
      </c>
      <c r="N78" s="49">
        <f>+'Ark1'!AB2282</f>
        <v>4.0929127638344092</v>
      </c>
      <c r="O78" s="65">
        <f>+'Ark1'!AC2282</f>
        <v>-37.331919287923554</v>
      </c>
      <c r="P78" s="65">
        <f t="shared" si="2"/>
        <v>29.203883495145632</v>
      </c>
      <c r="Q78" s="49">
        <f>+'Ark1'!V2282</f>
        <v>15.802526595744679</v>
      </c>
      <c r="R78" s="102">
        <f>+'Ark1'!X2282</f>
        <v>145.7287608630505</v>
      </c>
      <c r="S78" s="39"/>
      <c r="T78" s="11"/>
      <c r="U78"/>
      <c r="V78" s="2"/>
      <c r="W78"/>
      <c r="Y78"/>
      <c r="Z78"/>
    </row>
    <row r="79" spans="1:26" ht="15.6">
      <c r="A79" s="39"/>
      <c r="B79" s="47">
        <f>+'Ark1'!C2283</f>
        <v>2012</v>
      </c>
      <c r="C79" s="47">
        <f>+'Ark1'!I2283</f>
        <v>6</v>
      </c>
      <c r="D79" s="89" t="s">
        <v>53</v>
      </c>
      <c r="E79" s="89" t="s">
        <v>459</v>
      </c>
      <c r="F79" s="47">
        <f>+'Ark1'!Q2283</f>
        <v>417</v>
      </c>
      <c r="G79" s="65">
        <f>+'Ark1'!R2283</f>
        <v>18719</v>
      </c>
      <c r="H79" s="65">
        <f>+'Ark1'!S2283</f>
        <v>18690</v>
      </c>
      <c r="I79" s="102">
        <f>+'Ark1'!T2283</f>
        <v>43.556868950111685</v>
      </c>
      <c r="J79" s="102">
        <f>+'Ark1'!U2283</f>
        <v>44.459073527385712</v>
      </c>
      <c r="K79" s="49">
        <f>+'Ark1'!W2283</f>
        <v>58.994221508828261</v>
      </c>
      <c r="L79" s="65">
        <f>+'Ark1'!Y2283</f>
        <v>146.87005181900679</v>
      </c>
      <c r="M79" s="65">
        <f>+'Ark1'!AA2283</f>
        <v>33.949610356761653</v>
      </c>
      <c r="N79" s="49">
        <f>+'Ark1'!AB2283</f>
        <v>4.5130532749033208</v>
      </c>
      <c r="O79" s="65">
        <f>+'Ark1'!AC2283</f>
        <v>-38.764893626664815</v>
      </c>
      <c r="P79" s="65">
        <f t="shared" si="2"/>
        <v>44.889688249400479</v>
      </c>
      <c r="Q79" s="49">
        <f>+'Ark1'!V2283</f>
        <v>15.951012340402796</v>
      </c>
      <c r="R79" s="102">
        <f>+'Ark1'!X2283</f>
        <v>159.35512477776859</v>
      </c>
      <c r="S79" s="39"/>
      <c r="T79" s="2"/>
      <c r="U79" s="4"/>
      <c r="V79" s="4"/>
      <c r="W79"/>
      <c r="Y79"/>
      <c r="Z79"/>
    </row>
    <row r="80" spans="1:26" ht="15.6">
      <c r="A80" s="39"/>
      <c r="B80" s="47">
        <f>+'Ark1'!C2284</f>
        <v>2012</v>
      </c>
      <c r="C80" s="47">
        <f>+'Ark1'!I2284</f>
        <v>24</v>
      </c>
      <c r="D80" s="89" t="s">
        <v>53</v>
      </c>
      <c r="E80" s="89" t="s">
        <v>68</v>
      </c>
      <c r="F80" s="47">
        <f>+'Ark1'!Q2284</f>
        <v>299</v>
      </c>
      <c r="G80" s="65">
        <f>+'Ark1'!R2284</f>
        <v>12285</v>
      </c>
      <c r="H80" s="65">
        <f>+'Ark1'!S2284</f>
        <v>12251</v>
      </c>
      <c r="I80" s="102">
        <f>+'Ark1'!T2284</f>
        <v>28.585722263588977</v>
      </c>
      <c r="J80" s="102">
        <f>+'Ark1'!U2284</f>
        <v>29.387594913917646</v>
      </c>
      <c r="K80" s="49">
        <f>+'Ark1'!W2284</f>
        <v>59.607623867439401</v>
      </c>
      <c r="L80" s="65">
        <f>+'Ark1'!Y2284</f>
        <v>147.92595034595041</v>
      </c>
      <c r="M80" s="65">
        <f>+'Ark1'!AA2284</f>
        <v>31.743652492180299</v>
      </c>
      <c r="N80" s="49">
        <f>+'Ark1'!AB2284</f>
        <v>4.4495085700146069</v>
      </c>
      <c r="O80" s="65">
        <f>+'Ark1'!AC2284</f>
        <v>-46.650370010015315</v>
      </c>
      <c r="P80" s="65">
        <f t="shared" si="2"/>
        <v>41.086956521739133</v>
      </c>
      <c r="Q80" s="49">
        <f>+'Ark1'!V2284</f>
        <v>17.058445258445261</v>
      </c>
      <c r="R80" s="102">
        <f>+'Ark1'!X2284</f>
        <v>160.65030992441629</v>
      </c>
      <c r="S80" s="39"/>
      <c r="T80" s="4"/>
      <c r="U80" s="1"/>
      <c r="V80" s="5"/>
      <c r="W80"/>
      <c r="Y80"/>
      <c r="Z80"/>
    </row>
    <row r="81" spans="1:26" ht="15.6">
      <c r="A81" s="39"/>
      <c r="B81" s="47">
        <f>+'Ark1'!C2285</f>
        <v>2012</v>
      </c>
      <c r="C81" s="47">
        <f>+'Ark1'!I2285</f>
        <v>49</v>
      </c>
      <c r="D81" s="89" t="s">
        <v>53</v>
      </c>
      <c r="E81" s="89" t="s">
        <v>69</v>
      </c>
      <c r="F81" s="47">
        <f>+'Ark1'!Q2285</f>
        <v>249</v>
      </c>
      <c r="G81" s="65">
        <f>+'Ark1'!R2285</f>
        <v>4104</v>
      </c>
      <c r="H81" s="65">
        <f>+'Ark1'!S2285</f>
        <v>4102</v>
      </c>
      <c r="I81" s="102">
        <f>+'Ark1'!T2285</f>
        <v>9.5495160089352176</v>
      </c>
      <c r="J81" s="102">
        <f>+'Ark1'!U2285</f>
        <v>9.6113786461456225</v>
      </c>
      <c r="K81" s="49">
        <f>+'Ark1'!W2285</f>
        <v>58.227206240858131</v>
      </c>
      <c r="L81" s="65">
        <f>+'Ark1'!Y2285</f>
        <v>144.82175925925981</v>
      </c>
      <c r="M81" s="65">
        <f>+'Ark1'!AA2285</f>
        <v>33.994017568037819</v>
      </c>
      <c r="N81" s="49">
        <f>+'Ark1'!AB2285</f>
        <v>4.9002294442624317</v>
      </c>
      <c r="O81" s="65">
        <f>+'Ark1'!AC2285</f>
        <v>-49.925394077121595</v>
      </c>
      <c r="P81" s="65">
        <f t="shared" si="2"/>
        <v>16.481927710843372</v>
      </c>
      <c r="Q81" s="49">
        <f>+'Ark1'!V2285</f>
        <v>15.967105263157899</v>
      </c>
      <c r="R81" s="102">
        <f>+'Ark1'!X2285</f>
        <v>156.97530512208121</v>
      </c>
      <c r="S81" s="39"/>
      <c r="T81" s="4"/>
      <c r="U81" s="1"/>
      <c r="V81" s="5"/>
      <c r="W81"/>
      <c r="Y81"/>
      <c r="Z81"/>
    </row>
    <row r="82" spans="1:26" ht="15.6">
      <c r="A82" s="39"/>
      <c r="B82" s="47">
        <f>+'Ark1'!C2286</f>
        <v>2012</v>
      </c>
      <c r="C82" s="47">
        <f>+'Ark1'!I2286</f>
        <v>80</v>
      </c>
      <c r="D82" s="89" t="s">
        <v>10</v>
      </c>
      <c r="E82" s="89" t="s">
        <v>9</v>
      </c>
      <c r="F82" s="47">
        <f>+'Ark1'!Q2286</f>
        <v>225</v>
      </c>
      <c r="G82" s="65">
        <f>+'Ark1'!R2286</f>
        <v>2205</v>
      </c>
      <c r="H82" s="65">
        <f>+'Ark1'!S2286</f>
        <v>2200</v>
      </c>
      <c r="I82" s="102">
        <f>+'Ark1'!T2286</f>
        <v>5.1307706626954568</v>
      </c>
      <c r="J82" s="102">
        <f>+'Ark1'!U2286</f>
        <v>4.2757975689611136</v>
      </c>
      <c r="K82" s="49">
        <f>+'Ark1'!W2286</f>
        <v>59.433181818181808</v>
      </c>
      <c r="L82" s="65">
        <f>+'Ark1'!Y2286</f>
        <v>119.9123809523809</v>
      </c>
      <c r="M82" s="65">
        <f>+'Ark1'!AA2286</f>
        <v>12.942052650562683</v>
      </c>
      <c r="N82" s="49">
        <f>+'Ark1'!AB2286</f>
        <v>3.5789903177034859</v>
      </c>
      <c r="O82" s="65">
        <f>+'Ark1'!AC2286</f>
        <v>-24.975470505028877</v>
      </c>
      <c r="P82" s="65">
        <f t="shared" si="2"/>
        <v>9.8000000000000007</v>
      </c>
      <c r="Q82" s="49">
        <f>+'Ark1'!V2286</f>
        <v>15.879818594104314</v>
      </c>
      <c r="R82" s="102">
        <f>+'Ark1'!X2286</f>
        <v>130.23906565154064</v>
      </c>
      <c r="S82" s="39"/>
      <c r="T82" s="4"/>
      <c r="U82" s="1"/>
      <c r="V82" s="5"/>
      <c r="W82"/>
      <c r="Y82"/>
      <c r="Z82"/>
    </row>
    <row r="83" spans="1:26" ht="15.6">
      <c r="A83" s="39"/>
      <c r="B83" s="47">
        <f>+'Ark1'!C2287</f>
        <v>2012</v>
      </c>
      <c r="C83" s="47">
        <f>+'Ark1'!I2287</f>
        <v>81</v>
      </c>
      <c r="D83" s="89" t="s">
        <v>10</v>
      </c>
      <c r="E83" s="89" t="s">
        <v>57</v>
      </c>
      <c r="F83" s="47">
        <f>+'Ark1'!Q2287</f>
        <v>5</v>
      </c>
      <c r="G83" s="65">
        <f>+'Ark1'!R2287</f>
        <v>36</v>
      </c>
      <c r="H83" s="65">
        <f>+'Ark1'!S2287</f>
        <v>6</v>
      </c>
      <c r="I83" s="102">
        <f>+'Ark1'!T2287</f>
        <v>8.376768428890545E-2</v>
      </c>
      <c r="J83" s="102">
        <f>+'Ark1'!U2287</f>
        <v>1.0802418001602173E-2</v>
      </c>
      <c r="K83" s="49">
        <f>+'Ark1'!W2287</f>
        <v>60.16666666666665</v>
      </c>
      <c r="L83" s="65">
        <f>+'Ark1'!Y2287</f>
        <v>18.555555555555557</v>
      </c>
      <c r="M83" s="65">
        <f>+'Ark1'!AA2287</f>
        <v>4.0659835491826497</v>
      </c>
      <c r="N83" s="49">
        <f>+'Ark1'!AB2287</f>
        <v>1.3437096247165752</v>
      </c>
      <c r="O83" s="65">
        <f>+'Ark1'!AC2287</f>
        <v>-36.708247541296132</v>
      </c>
      <c r="P83" s="65">
        <f t="shared" si="2"/>
        <v>7.2</v>
      </c>
      <c r="Q83" s="49">
        <f>+'Ark1'!V2287</f>
        <v>13.916666666666663</v>
      </c>
      <c r="R83" s="102">
        <f>+'Ark1'!X2287</f>
        <v>127.0885999759239</v>
      </c>
      <c r="S83" s="39"/>
      <c r="T83" s="4"/>
      <c r="U83" s="1"/>
      <c r="V83" s="5"/>
      <c r="W83"/>
      <c r="Y83"/>
      <c r="Z83"/>
    </row>
    <row r="84" spans="1:26" ht="15.6">
      <c r="A84" s="39"/>
      <c r="B84" s="47">
        <f>+'Ark1'!C2288</f>
        <v>2012</v>
      </c>
      <c r="C84" s="47">
        <f>+'Ark1'!I2288</f>
        <v>83</v>
      </c>
      <c r="D84" s="89" t="s">
        <v>10</v>
      </c>
      <c r="E84" s="89" t="s">
        <v>490</v>
      </c>
      <c r="F84" s="47">
        <f>+'Ark1'!Q2288</f>
        <v>193</v>
      </c>
      <c r="G84" s="65">
        <f>+'Ark1'!R2288</f>
        <v>5627</v>
      </c>
      <c r="H84" s="65">
        <f>+'Ark1'!S2288</f>
        <v>5617</v>
      </c>
      <c r="I84" s="102">
        <f>+'Ark1'!T2288</f>
        <v>13.093354430379748</v>
      </c>
      <c r="J84" s="102">
        <f>+'Ark1'!U2288</f>
        <v>12.255352925588319</v>
      </c>
      <c r="K84" s="49">
        <f>+'Ark1'!W2288</f>
        <v>58.876624532668686</v>
      </c>
      <c r="L84" s="65">
        <f>+'Ark1'!Y2288</f>
        <v>134.68039808068241</v>
      </c>
      <c r="M84" s="65">
        <f>+'Ark1'!AA2288</f>
        <v>30.10927911353938</v>
      </c>
      <c r="N84" s="49">
        <f>+'Ark1'!AB2288</f>
        <v>3.7761727042302367</v>
      </c>
      <c r="O84" s="65">
        <f>+'Ark1'!AC2288</f>
        <v>-36.235586204901601</v>
      </c>
      <c r="P84" s="65">
        <f t="shared" si="2"/>
        <v>29.155440414507773</v>
      </c>
      <c r="Q84" s="49">
        <f>+'Ark1'!V2288</f>
        <v>15.991469699662341</v>
      </c>
      <c r="R84" s="102">
        <f>+'Ark1'!X2288</f>
        <v>146.23369256839189</v>
      </c>
      <c r="S84" s="39"/>
      <c r="T84" s="4"/>
      <c r="U84" s="11"/>
      <c r="V84" s="5"/>
      <c r="W84"/>
      <c r="Y84"/>
      <c r="Z84"/>
    </row>
    <row r="85" spans="1:26" ht="15.6">
      <c r="A85" s="39"/>
      <c r="B85" s="47">
        <f>+'Ark1'!C2289</f>
        <v>2011</v>
      </c>
      <c r="C85" s="47">
        <f>+'Ark1'!I2289</f>
        <v>6</v>
      </c>
      <c r="D85" s="89" t="s">
        <v>53</v>
      </c>
      <c r="E85" s="89" t="s">
        <v>459</v>
      </c>
      <c r="F85" s="47">
        <f>+'Ark1'!Q2289</f>
        <v>454</v>
      </c>
      <c r="G85" s="65">
        <f>+'Ark1'!R2289</f>
        <v>18931</v>
      </c>
      <c r="H85" s="65">
        <f>+'Ark1'!S2289</f>
        <v>18916</v>
      </c>
      <c r="I85" s="102">
        <f>+'Ark1'!T2289</f>
        <v>44.103531823688371</v>
      </c>
      <c r="J85" s="102">
        <f>+'Ark1'!U2289</f>
        <v>45.053905454008877</v>
      </c>
      <c r="K85" s="49">
        <f>+'Ark1'!W2289</f>
        <v>58.93709029393105</v>
      </c>
      <c r="L85" s="65">
        <f>+'Ark1'!Y2289</f>
        <v>146.4963182082297</v>
      </c>
      <c r="M85" s="65">
        <f>+'Ark1'!AA2289</f>
        <v>33.113584968150505</v>
      </c>
      <c r="N85" s="49">
        <f>+'Ark1'!AB2289</f>
        <v>4.5884158284130159</v>
      </c>
      <c r="O85" s="65">
        <f>+'Ark1'!AC2289</f>
        <v>-37.86098458550611</v>
      </c>
      <c r="P85" s="65">
        <f t="shared" si="2"/>
        <v>41.698237885462554</v>
      </c>
      <c r="Q85" s="49">
        <f>+'Ark1'!V2289</f>
        <v>15.799904917859591</v>
      </c>
      <c r="R85" s="102">
        <f>+'Ark1'!X2289</f>
        <v>158.83575141130964</v>
      </c>
      <c r="S85" s="39"/>
      <c r="T85" s="4"/>
      <c r="U85" s="11"/>
      <c r="V85" s="5"/>
      <c r="W85"/>
      <c r="Y85"/>
      <c r="Z85"/>
    </row>
    <row r="86" spans="1:26" ht="15.6">
      <c r="A86" s="39"/>
      <c r="B86" s="47">
        <f>+'Ark1'!C2290</f>
        <v>2011</v>
      </c>
      <c r="C86" s="47">
        <f>+'Ark1'!I2290</f>
        <v>24</v>
      </c>
      <c r="D86" s="89" t="s">
        <v>53</v>
      </c>
      <c r="E86" s="89" t="s">
        <v>68</v>
      </c>
      <c r="F86" s="47">
        <f>+'Ark1'!Q2290</f>
        <v>356</v>
      </c>
      <c r="G86" s="65">
        <f>+'Ark1'!R2290</f>
        <v>11601</v>
      </c>
      <c r="H86" s="65">
        <f>+'Ark1'!S2290</f>
        <v>11575</v>
      </c>
      <c r="I86" s="102">
        <f>+'Ark1'!T2290</f>
        <v>27.02683813251328</v>
      </c>
      <c r="J86" s="102">
        <f>+'Ark1'!U2290</f>
        <v>28.000727712407659</v>
      </c>
      <c r="K86" s="49">
        <f>+'Ark1'!W2290</f>
        <v>59.314557235421184</v>
      </c>
      <c r="L86" s="65">
        <f>+'Ark1'!Y2290</f>
        <v>148.57362296353821</v>
      </c>
      <c r="M86" s="65">
        <f>+'Ark1'!AA2290</f>
        <v>32.64501573965908</v>
      </c>
      <c r="N86" s="49">
        <f>+'Ark1'!AB2290</f>
        <v>4.4983673266258322</v>
      </c>
      <c r="O86" s="65">
        <f>+'Ark1'!AC2290</f>
        <v>-47.749462483485694</v>
      </c>
      <c r="P86" s="65">
        <f t="shared" si="2"/>
        <v>32.587078651685395</v>
      </c>
      <c r="Q86" s="49">
        <f>+'Ark1'!V2290</f>
        <v>17.420136195155589</v>
      </c>
      <c r="R86" s="102">
        <f>+'Ark1'!X2290</f>
        <v>161.28325321826151</v>
      </c>
      <c r="S86" s="39"/>
      <c r="T86" s="4"/>
      <c r="U86" s="11"/>
      <c r="V86" s="5"/>
      <c r="W86"/>
      <c r="Y86"/>
      <c r="Z86"/>
    </row>
    <row r="87" spans="1:26" ht="15.6">
      <c r="A87" s="39"/>
      <c r="B87" s="47">
        <f>+'Ark1'!C2291</f>
        <v>2011</v>
      </c>
      <c r="C87" s="47">
        <f>+'Ark1'!I2291</f>
        <v>49</v>
      </c>
      <c r="D87" s="89" t="s">
        <v>53</v>
      </c>
      <c r="E87" s="89" t="s">
        <v>69</v>
      </c>
      <c r="F87" s="47">
        <f>+'Ark1'!Q2291</f>
        <v>277</v>
      </c>
      <c r="G87" s="65">
        <f>+'Ark1'!R2291</f>
        <v>4403</v>
      </c>
      <c r="H87" s="65">
        <f>+'Ark1'!S2291</f>
        <v>4395</v>
      </c>
      <c r="I87" s="102">
        <f>+'Ark1'!T2291</f>
        <v>10.257664709719503</v>
      </c>
      <c r="J87" s="102">
        <f>+'Ark1'!U2291</f>
        <v>10.107988990817978</v>
      </c>
      <c r="K87" s="49">
        <f>+'Ark1'!W2291</f>
        <v>58.235039817974958</v>
      </c>
      <c r="L87" s="65">
        <f>+'Ark1'!Y2291</f>
        <v>141.31357937769704</v>
      </c>
      <c r="M87" s="65">
        <f>+'Ark1'!AA2291</f>
        <v>32.375877697587086</v>
      </c>
      <c r="N87" s="49">
        <f>+'Ark1'!AB2291</f>
        <v>4.5546162025664314</v>
      </c>
      <c r="O87" s="65">
        <f>+'Ark1'!AC2291</f>
        <v>-45.908973773744258</v>
      </c>
      <c r="P87" s="65">
        <f t="shared" si="2"/>
        <v>15.895306859205776</v>
      </c>
      <c r="Q87" s="49">
        <f>+'Ark1'!V2291</f>
        <v>15.735634794458329</v>
      </c>
      <c r="R87" s="102">
        <f>+'Ark1'!X2291</f>
        <v>153.38608389975485</v>
      </c>
      <c r="S87" s="39"/>
      <c r="T87" s="4"/>
      <c r="U87" s="11"/>
      <c r="V87" s="5"/>
      <c r="W87"/>
      <c r="Y87"/>
      <c r="Z87"/>
    </row>
    <row r="88" spans="1:26" ht="15.6">
      <c r="A88" s="39"/>
      <c r="B88" s="47">
        <f>+'Ark1'!C2292</f>
        <v>2011</v>
      </c>
      <c r="C88" s="47">
        <f>+'Ark1'!I2292</f>
        <v>80</v>
      </c>
      <c r="D88" s="89" t="s">
        <v>10</v>
      </c>
      <c r="E88" s="89" t="s">
        <v>9</v>
      </c>
      <c r="F88" s="47">
        <f>+'Ark1'!Q2292</f>
        <v>252</v>
      </c>
      <c r="G88" s="65">
        <f>+'Ark1'!R2292</f>
        <v>2275</v>
      </c>
      <c r="H88" s="65">
        <f>+'Ark1'!S2292</f>
        <v>2266</v>
      </c>
      <c r="I88" s="102">
        <f>+'Ark1'!T2292</f>
        <v>5.3000652315720806</v>
      </c>
      <c r="J88" s="102">
        <f>+'Ark1'!U2292</f>
        <v>4.4375579263571527</v>
      </c>
      <c r="K88" s="49">
        <f>+'Ark1'!W2292</f>
        <v>58.591350397175638</v>
      </c>
      <c r="L88" s="65">
        <f>+'Ark1'!Y2292</f>
        <v>120.0688791208791</v>
      </c>
      <c r="M88" s="65">
        <f>+'Ark1'!AA2292</f>
        <v>13.601646756792823</v>
      </c>
      <c r="N88" s="49">
        <f>+'Ark1'!AB2292</f>
        <v>3.6527076167836072</v>
      </c>
      <c r="O88" s="65">
        <f>+'Ark1'!AC2292</f>
        <v>-26.567395927364345</v>
      </c>
      <c r="P88" s="65">
        <f t="shared" si="2"/>
        <v>9.0277777777777786</v>
      </c>
      <c r="Q88" s="49">
        <f>+'Ark1'!V2292</f>
        <v>15.072967032967036</v>
      </c>
      <c r="R88" s="102">
        <f>+'Ark1'!X2292</f>
        <v>130.61578941102221</v>
      </c>
      <c r="S88" s="39"/>
      <c r="T88" s="4"/>
      <c r="U88" s="5"/>
      <c r="V88" s="5"/>
      <c r="W88"/>
      <c r="Y88"/>
      <c r="Z88"/>
    </row>
    <row r="89" spans="1:26" ht="15.6">
      <c r="A89" s="39"/>
      <c r="B89" s="47">
        <f>+'Ark1'!C2293</f>
        <v>2011</v>
      </c>
      <c r="C89" s="47">
        <f>+'Ark1'!I2293</f>
        <v>81</v>
      </c>
      <c r="D89" s="89" t="s">
        <v>10</v>
      </c>
      <c r="E89" s="89" t="s">
        <v>57</v>
      </c>
      <c r="F89" s="47">
        <f>+'Ark1'!Q2293</f>
        <v>43</v>
      </c>
      <c r="G89" s="65">
        <f>+'Ark1'!R2293</f>
        <v>220</v>
      </c>
      <c r="H89" s="65">
        <f>+'Ark1'!S2293</f>
        <v>220</v>
      </c>
      <c r="I89" s="102">
        <f>+'Ark1'!T2293</f>
        <v>0.51253378063554189</v>
      </c>
      <c r="J89" s="102">
        <f>+'Ark1'!U2293</f>
        <v>0.41416191429516203</v>
      </c>
      <c r="K89" s="49">
        <f>+'Ark1'!W2293</f>
        <v>58.45</v>
      </c>
      <c r="L89" s="65">
        <f>+'Ark1'!Y2293</f>
        <v>115.8818181818182</v>
      </c>
      <c r="M89" s="65">
        <f>+'Ark1'!AA2293</f>
        <v>12.243812402546595</v>
      </c>
      <c r="N89" s="49">
        <f>+'Ark1'!AB2293</f>
        <v>3.4892366969399649</v>
      </c>
      <c r="O89" s="65">
        <f>+'Ark1'!AC2293</f>
        <v>-36.371884661938715</v>
      </c>
      <c r="P89" s="65">
        <f t="shared" si="2"/>
        <v>5.1162790697674421</v>
      </c>
      <c r="Q89" s="49">
        <f>+'Ark1'!V2293</f>
        <v>15.190909090909091</v>
      </c>
      <c r="R89" s="102">
        <f>+'Ark1'!X2293</f>
        <v>125.54909878853545</v>
      </c>
      <c r="S89" s="39"/>
      <c r="T89" s="4"/>
      <c r="U89" s="5"/>
      <c r="V89" s="5"/>
      <c r="W89"/>
      <c r="Y89"/>
      <c r="Z89"/>
    </row>
    <row r="90" spans="1:26" ht="15.6">
      <c r="A90" s="39"/>
      <c r="B90" s="47">
        <f>+'Ark1'!C2294</f>
        <v>2011</v>
      </c>
      <c r="C90" s="47">
        <f>+'Ark1'!I2294</f>
        <v>83</v>
      </c>
      <c r="D90" s="89" t="s">
        <v>10</v>
      </c>
      <c r="E90" s="89" t="s">
        <v>490</v>
      </c>
      <c r="F90" s="47">
        <f>+'Ark1'!Q2294</f>
        <v>226</v>
      </c>
      <c r="G90" s="65">
        <f>+'Ark1'!R2294</f>
        <v>5494</v>
      </c>
      <c r="H90" s="65">
        <f>+'Ark1'!S2294</f>
        <v>5471</v>
      </c>
      <c r="I90" s="102">
        <f>+'Ark1'!T2294</f>
        <v>12.79936632187122</v>
      </c>
      <c r="J90" s="102">
        <f>+'Ark1'!U2294</f>
        <v>11.985658002113157</v>
      </c>
      <c r="K90" s="49">
        <f>+'Ark1'!W2294</f>
        <v>58.046609394991769</v>
      </c>
      <c r="L90" s="65">
        <f>+'Ark1'!Y2294</f>
        <v>134.28918820531467</v>
      </c>
      <c r="M90" s="65">
        <f>+'Ark1'!AA2294</f>
        <v>30.071785256577076</v>
      </c>
      <c r="N90" s="49">
        <f>+'Ark1'!AB2294</f>
        <v>3.9427245270350824</v>
      </c>
      <c r="O90" s="65">
        <f>+'Ark1'!AC2294</f>
        <v>-35.280615476052155</v>
      </c>
      <c r="P90" s="65">
        <f t="shared" si="2"/>
        <v>24.309734513274336</v>
      </c>
      <c r="Q90" s="49">
        <f>+'Ark1'!V2294</f>
        <v>15.531852930469604</v>
      </c>
      <c r="R90" s="102">
        <f>+'Ark1'!X2294</f>
        <v>146.139943466348</v>
      </c>
      <c r="S90" s="39"/>
      <c r="T90" s="4"/>
      <c r="U90" s="5"/>
      <c r="V90" s="5"/>
      <c r="W90"/>
      <c r="Y90"/>
      <c r="Z90"/>
    </row>
    <row r="91" spans="1:26" ht="15.6">
      <c r="A91" s="39"/>
      <c r="B91" s="47">
        <f>+'Ark1'!C2295</f>
        <v>2010</v>
      </c>
      <c r="C91" s="47">
        <f>+'Ark1'!I2295</f>
        <v>6</v>
      </c>
      <c r="D91" s="89" t="s">
        <v>53</v>
      </c>
      <c r="E91" s="89" t="s">
        <v>459</v>
      </c>
      <c r="F91" s="47">
        <f>+'Ark1'!Q2295</f>
        <v>487</v>
      </c>
      <c r="G91" s="65">
        <f>+'Ark1'!R2295</f>
        <v>17790</v>
      </c>
      <c r="H91" s="65">
        <f>+'Ark1'!S2295</f>
        <v>17761</v>
      </c>
      <c r="I91" s="102">
        <f>+'Ark1'!T2295</f>
        <v>41.922940968540125</v>
      </c>
      <c r="J91" s="102">
        <f>+'Ark1'!U2295</f>
        <v>43.190282814355946</v>
      </c>
      <c r="K91" s="49">
        <f>+'Ark1'!W2295</f>
        <v>58.981532571364241</v>
      </c>
      <c r="L91" s="65">
        <f>+'Ark1'!Y2295</f>
        <v>148.1534851039913</v>
      </c>
      <c r="M91" s="65">
        <f>+'Ark1'!AA2295</f>
        <v>32.600592189918821</v>
      </c>
      <c r="N91" s="49">
        <f>+'Ark1'!AB2295</f>
        <v>4.6063797560106785</v>
      </c>
      <c r="O91" s="65">
        <f>+'Ark1'!AC2295</f>
        <v>-43.358174928081205</v>
      </c>
      <c r="P91" s="65">
        <f t="shared" si="2"/>
        <v>36.529774127310063</v>
      </c>
      <c r="Q91" s="49">
        <f>+'Ark1'!V2295</f>
        <v>14.793086003372679</v>
      </c>
      <c r="R91" s="102">
        <f>+'Ark1'!X2295</f>
        <v>160.73451127485205</v>
      </c>
      <c r="S91" s="39"/>
      <c r="T91" s="4"/>
      <c r="U91" s="5"/>
      <c r="V91" s="5"/>
      <c r="W91"/>
      <c r="Y91"/>
      <c r="Z91"/>
    </row>
    <row r="92" spans="1:26" ht="15.6">
      <c r="A92" s="39"/>
      <c r="B92" s="47">
        <f>+'Ark1'!C2296</f>
        <v>2010</v>
      </c>
      <c r="C92" s="47">
        <f>+'Ark1'!I2296</f>
        <v>24</v>
      </c>
      <c r="D92" s="89" t="s">
        <v>53</v>
      </c>
      <c r="E92" s="89" t="s">
        <v>68</v>
      </c>
      <c r="F92" s="47">
        <f>+'Ark1'!Q2296</f>
        <v>359</v>
      </c>
      <c r="G92" s="65">
        <f>+'Ark1'!R2296</f>
        <v>10833</v>
      </c>
      <c r="H92" s="65">
        <f>+'Ark1'!S2296</f>
        <v>10763</v>
      </c>
      <c r="I92" s="102">
        <f>+'Ark1'!T2296</f>
        <v>25.528455284552845</v>
      </c>
      <c r="J92" s="102">
        <f>+'Ark1'!U2296</f>
        <v>26.311977738873871</v>
      </c>
      <c r="K92" s="49">
        <f>+'Ark1'!W2296</f>
        <v>58.014494100157926</v>
      </c>
      <c r="L92" s="65">
        <f>+'Ark1'!Y2296</f>
        <v>148.21990215083468</v>
      </c>
      <c r="M92" s="65">
        <f>+'Ark1'!AA2296</f>
        <v>31.704561064136566</v>
      </c>
      <c r="N92" s="49">
        <f>+'Ark1'!AB2296</f>
        <v>4.7986082535160381</v>
      </c>
      <c r="O92" s="65">
        <f>+'Ark1'!AC2296</f>
        <v>-47.104921731983133</v>
      </c>
      <c r="P92" s="65">
        <f t="shared" si="2"/>
        <v>30.175487465181057</v>
      </c>
      <c r="Q92" s="49">
        <f>+'Ark1'!V2296</f>
        <v>14.033416412812704</v>
      </c>
      <c r="R92" s="102">
        <f>+'Ark1'!X2296</f>
        <v>161.37404277828091</v>
      </c>
      <c r="S92" s="39"/>
      <c r="T92" s="4"/>
      <c r="U92" s="5"/>
      <c r="V92" s="5"/>
      <c r="W92"/>
      <c r="Y92"/>
      <c r="Z92"/>
    </row>
    <row r="93" spans="1:26" ht="15.6">
      <c r="A93" s="39"/>
      <c r="B93" s="47">
        <f>+'Ark1'!C2297</f>
        <v>2010</v>
      </c>
      <c r="C93" s="47">
        <f>+'Ark1'!I2297</f>
        <v>49</v>
      </c>
      <c r="D93" s="89" t="s">
        <v>53</v>
      </c>
      <c r="E93" s="89" t="s">
        <v>69</v>
      </c>
      <c r="F93" s="47">
        <f>+'Ark1'!Q2297</f>
        <v>301</v>
      </c>
      <c r="G93" s="65">
        <f>+'Ark1'!R2297</f>
        <v>4190</v>
      </c>
      <c r="H93" s="65">
        <f>+'Ark1'!S2297</f>
        <v>4189</v>
      </c>
      <c r="I93" s="102">
        <f>+'Ark1'!T2297</f>
        <v>9.8739248262047834</v>
      </c>
      <c r="J93" s="102">
        <f>+'Ark1'!U2297</f>
        <v>9.7462189017425285</v>
      </c>
      <c r="K93" s="49">
        <f>+'Ark1'!W2297</f>
        <v>58.431845309142993</v>
      </c>
      <c r="L93" s="65">
        <f>+'Ark1'!Y2297</f>
        <v>141.94624582338889</v>
      </c>
      <c r="M93" s="65">
        <f>+'Ark1'!AA2297</f>
        <v>35.120362142329292</v>
      </c>
      <c r="N93" s="49">
        <f>+'Ark1'!AB2297</f>
        <v>4.4993246843681129</v>
      </c>
      <c r="O93" s="65">
        <f>+'Ark1'!AC2297</f>
        <v>-42.383550522213824</v>
      </c>
      <c r="P93" s="65">
        <f t="shared" si="2"/>
        <v>13.920265780730897</v>
      </c>
      <c r="Q93" s="49">
        <f>+'Ark1'!V2297</f>
        <v>14.486396181384251</v>
      </c>
      <c r="R93" s="102">
        <f>+'Ark1'!X2297</f>
        <v>153.83404484184319</v>
      </c>
      <c r="S93" s="39"/>
      <c r="T93" s="4"/>
      <c r="U93" s="5"/>
      <c r="V93" s="5"/>
      <c r="W93"/>
      <c r="Y93"/>
      <c r="Z93"/>
    </row>
    <row r="94" spans="1:26" ht="15.6">
      <c r="A94" s="39"/>
      <c r="B94" s="47">
        <f>+'Ark1'!C2298</f>
        <v>2010</v>
      </c>
      <c r="C94" s="47">
        <f>+'Ark1'!I2298</f>
        <v>80</v>
      </c>
      <c r="D94" s="89" t="s">
        <v>10</v>
      </c>
      <c r="E94" s="89" t="s">
        <v>9</v>
      </c>
      <c r="F94" s="47">
        <f>+'Ark1'!Q2298</f>
        <v>0</v>
      </c>
      <c r="G94" s="65">
        <f>+'Ark1'!R2298</f>
        <v>0</v>
      </c>
      <c r="H94" s="65">
        <f>+'Ark1'!S2298</f>
        <v>0</v>
      </c>
      <c r="I94" s="102">
        <f>+'Ark1'!T2298</f>
        <v>0</v>
      </c>
      <c r="J94" s="102">
        <f>+'Ark1'!U2298</f>
        <v>0</v>
      </c>
      <c r="K94" s="49">
        <f>+'Ark1'!W2298</f>
        <v>0</v>
      </c>
      <c r="L94" s="65">
        <f>+'Ark1'!Y2298</f>
        <v>0</v>
      </c>
      <c r="M94" s="65">
        <f>+'Ark1'!AA2298</f>
        <v>0</v>
      </c>
      <c r="N94" s="49">
        <f>+'Ark1'!AB2298</f>
        <v>0</v>
      </c>
      <c r="O94" s="65">
        <f>+'Ark1'!AC2298</f>
        <v>0</v>
      </c>
      <c r="P94" s="65" t="e">
        <f t="shared" si="2"/>
        <v>#DIV/0!</v>
      </c>
      <c r="Q94" s="49">
        <f>+'Ark1'!V2298</f>
        <v>0</v>
      </c>
      <c r="R94" s="102">
        <f>+'Ark1'!X2298</f>
        <v>0</v>
      </c>
      <c r="S94" s="39"/>
      <c r="T94" s="4"/>
      <c r="U94" s="5"/>
      <c r="V94" s="5"/>
      <c r="W94"/>
      <c r="Y94"/>
      <c r="Z94"/>
    </row>
    <row r="95" spans="1:26" ht="15.6">
      <c r="A95" s="39"/>
      <c r="B95" s="47">
        <f>+'Ark1'!C2299</f>
        <v>2010</v>
      </c>
      <c r="C95" s="47">
        <f>+'Ark1'!I2299</f>
        <v>81</v>
      </c>
      <c r="D95" s="89" t="s">
        <v>10</v>
      </c>
      <c r="E95" s="89" t="s">
        <v>57</v>
      </c>
      <c r="F95" s="47">
        <f>+'Ark1'!Q2299</f>
        <v>0</v>
      </c>
      <c r="G95" s="65">
        <f>+'Ark1'!R2299</f>
        <v>0</v>
      </c>
      <c r="H95" s="65">
        <f>+'Ark1'!S2299</f>
        <v>0</v>
      </c>
      <c r="I95" s="102">
        <f>+'Ark1'!T2299</f>
        <v>0</v>
      </c>
      <c r="J95" s="102">
        <f>+'Ark1'!U2299</f>
        <v>0</v>
      </c>
      <c r="K95" s="49">
        <f>+'Ark1'!W2299</f>
        <v>0</v>
      </c>
      <c r="L95" s="65">
        <f>+'Ark1'!Y2299</f>
        <v>0</v>
      </c>
      <c r="M95" s="65">
        <f>+'Ark1'!AA2299</f>
        <v>0</v>
      </c>
      <c r="N95" s="49">
        <f>+'Ark1'!AB2299</f>
        <v>0</v>
      </c>
      <c r="O95" s="65">
        <f>+'Ark1'!AC2299</f>
        <v>0</v>
      </c>
      <c r="P95" s="65" t="e">
        <f t="shared" si="2"/>
        <v>#DIV/0!</v>
      </c>
      <c r="Q95" s="49">
        <f>+'Ark1'!V2299</f>
        <v>0</v>
      </c>
      <c r="R95" s="102">
        <f>+'Ark1'!X2299</f>
        <v>0</v>
      </c>
      <c r="S95" s="39"/>
      <c r="T95" s="4"/>
      <c r="U95" s="5"/>
      <c r="V95" s="5"/>
      <c r="W95"/>
      <c r="Y95"/>
      <c r="Z95"/>
    </row>
    <row r="96" spans="1:26" ht="15.6">
      <c r="A96" s="39"/>
      <c r="B96" s="47">
        <f>+'Ark1'!C2300</f>
        <v>2010</v>
      </c>
      <c r="C96" s="47">
        <f>+'Ark1'!I2300</f>
        <v>83</v>
      </c>
      <c r="D96" s="89" t="s">
        <v>10</v>
      </c>
      <c r="E96" s="89" t="s">
        <v>490</v>
      </c>
      <c r="F96" s="47">
        <f>+'Ark1'!Q2300</f>
        <v>0</v>
      </c>
      <c r="G96" s="65">
        <f>+'Ark1'!R2300</f>
        <v>0</v>
      </c>
      <c r="H96" s="65">
        <f>+'Ark1'!S2300</f>
        <v>0</v>
      </c>
      <c r="I96" s="102">
        <f>+'Ark1'!T2300</f>
        <v>0</v>
      </c>
      <c r="J96" s="102">
        <f>+'Ark1'!U2300</f>
        <v>0</v>
      </c>
      <c r="K96" s="49">
        <f>+'Ark1'!W2300</f>
        <v>0</v>
      </c>
      <c r="L96" s="65">
        <f>+'Ark1'!Y2300</f>
        <v>0</v>
      </c>
      <c r="M96" s="65">
        <f>+'Ark1'!AA2300</f>
        <v>0</v>
      </c>
      <c r="N96" s="49">
        <f>+'Ark1'!AB2300</f>
        <v>0</v>
      </c>
      <c r="O96" s="65">
        <f>+'Ark1'!AC2300</f>
        <v>0</v>
      </c>
      <c r="P96" s="65" t="e">
        <f t="shared" si="2"/>
        <v>#DIV/0!</v>
      </c>
      <c r="Q96" s="49">
        <f>+'Ark1'!V2300</f>
        <v>0</v>
      </c>
      <c r="R96" s="102">
        <f>+'Ark1'!X2300</f>
        <v>0</v>
      </c>
      <c r="S96" s="39"/>
      <c r="T96" s="4"/>
      <c r="U96" s="5"/>
      <c r="V96" s="5"/>
      <c r="W96"/>
      <c r="Y96"/>
      <c r="Z96"/>
    </row>
    <row r="97" spans="1:26">
      <c r="A97" s="39"/>
      <c r="B97" s="47">
        <f>+'Ark1'!C2301</f>
        <v>2009</v>
      </c>
      <c r="C97" s="47">
        <f>+'Ark1'!I2301</f>
        <v>6</v>
      </c>
      <c r="D97" s="89" t="s">
        <v>53</v>
      </c>
      <c r="E97" s="89" t="s">
        <v>459</v>
      </c>
      <c r="F97" s="47">
        <f>+'Ark1'!Q2301</f>
        <v>513</v>
      </c>
      <c r="G97" s="65">
        <f>+'Ark1'!R2301</f>
        <v>19944</v>
      </c>
      <c r="H97" s="65">
        <f>+'Ark1'!S2301</f>
        <v>19903</v>
      </c>
      <c r="I97" s="102">
        <f>+'Ark1'!T2301</f>
        <v>45.259383651795034</v>
      </c>
      <c r="J97" s="102">
        <f>+'Ark1'!U2301</f>
        <v>45.767561066196478</v>
      </c>
      <c r="K97" s="49">
        <f>+'Ark1'!W2301</f>
        <v>57.535698135959393</v>
      </c>
      <c r="L97" s="65">
        <f>+'Ark1'!Y2301</f>
        <v>146.39189731247461</v>
      </c>
      <c r="M97" s="65">
        <f>+'Ark1'!AA2301</f>
        <v>32.520769427134297</v>
      </c>
      <c r="N97" s="49">
        <f>+'Ark1'!AB2301</f>
        <v>4.8270723390526573</v>
      </c>
      <c r="O97" s="65">
        <f>+'Ark1'!AC2301</f>
        <v>-38.988987623056026</v>
      </c>
      <c r="P97" s="65">
        <f t="shared" si="2"/>
        <v>38.877192982456137</v>
      </c>
      <c r="Q97" s="49">
        <f>+'Ark1'!V2301</f>
        <v>15.269504612916171</v>
      </c>
      <c r="R97" s="102">
        <f>+'Ark1'!X2301</f>
        <v>158.89221130106989</v>
      </c>
      <c r="S97" s="39"/>
      <c r="T97" s="4"/>
      <c r="U97"/>
      <c r="V97"/>
      <c r="W97"/>
      <c r="Y97"/>
      <c r="Z97"/>
    </row>
    <row r="98" spans="1:26" ht="15.6">
      <c r="A98" s="39"/>
      <c r="B98" s="47">
        <f>+'Ark1'!C2302</f>
        <v>2009</v>
      </c>
      <c r="C98" s="47">
        <f>+'Ark1'!I2302</f>
        <v>24</v>
      </c>
      <c r="D98" s="89" t="s">
        <v>53</v>
      </c>
      <c r="E98" s="89" t="s">
        <v>68</v>
      </c>
      <c r="F98" s="47">
        <f>+'Ark1'!Q2302</f>
        <v>318</v>
      </c>
      <c r="G98" s="65">
        <f>+'Ark1'!R2302</f>
        <v>9955</v>
      </c>
      <c r="H98" s="65">
        <f>+'Ark1'!S2302</f>
        <v>9907</v>
      </c>
      <c r="I98" s="102">
        <f>+'Ark1'!T2302</f>
        <v>22.591113330004998</v>
      </c>
      <c r="J98" s="102">
        <f>+'Ark1'!U2302</f>
        <v>23.612798758530381</v>
      </c>
      <c r="K98" s="49">
        <f>+'Ark1'!W2302</f>
        <v>56.820228121530221</v>
      </c>
      <c r="L98" s="65">
        <f>+'Ark1'!Y2302</f>
        <v>151.31352084379699</v>
      </c>
      <c r="M98" s="65">
        <f>+'Ark1'!AA2302</f>
        <v>33.286173321675427</v>
      </c>
      <c r="N98" s="49">
        <f>+'Ark1'!AB2302</f>
        <v>5.3094302984710309</v>
      </c>
      <c r="O98" s="65">
        <f>+'Ark1'!AC2302</f>
        <v>-52.559745132616221</v>
      </c>
      <c r="P98" s="65">
        <f t="shared" si="2"/>
        <v>31.30503144654088</v>
      </c>
      <c r="Q98" s="49">
        <f>+'Ark1'!V2302</f>
        <v>15.948669010547462</v>
      </c>
      <c r="R98" s="102">
        <f>+'Ark1'!X2302</f>
        <v>164.61207611935123</v>
      </c>
      <c r="S98" s="39"/>
      <c r="T98" s="11"/>
      <c r="U98"/>
      <c r="V98" s="5"/>
      <c r="W98"/>
      <c r="Y98"/>
      <c r="Z98"/>
    </row>
    <row r="99" spans="1:26" ht="15.6">
      <c r="A99" s="39"/>
      <c r="B99" s="47">
        <f>+'Ark1'!C2303</f>
        <v>2009</v>
      </c>
      <c r="C99" s="47">
        <f>+'Ark1'!I2303</f>
        <v>49</v>
      </c>
      <c r="D99" s="89" t="s">
        <v>53</v>
      </c>
      <c r="E99" s="89" t="s">
        <v>69</v>
      </c>
      <c r="F99" s="47">
        <f>+'Ark1'!Q2303</f>
        <v>314</v>
      </c>
      <c r="G99" s="65">
        <f>+'Ark1'!R2303</f>
        <v>4362</v>
      </c>
      <c r="H99" s="65">
        <f>+'Ark1'!S2303</f>
        <v>4357</v>
      </c>
      <c r="I99" s="102">
        <f>+'Ark1'!T2303</f>
        <v>9.898788181364317</v>
      </c>
      <c r="J99" s="102">
        <f>+'Ark1'!U2303</f>
        <v>10.087257365374922</v>
      </c>
      <c r="K99" s="49">
        <f>+'Ark1'!W2303</f>
        <v>57.148496672022013</v>
      </c>
      <c r="L99" s="65">
        <f>+'Ark1'!Y2303</f>
        <v>147.52274186153099</v>
      </c>
      <c r="M99" s="65">
        <f>+'Ark1'!AA2303</f>
        <v>34.759254496558007</v>
      </c>
      <c r="N99" s="49">
        <f>+'Ark1'!AB2303</f>
        <v>5.0304312099186124</v>
      </c>
      <c r="O99" s="65">
        <f>+'Ark1'!AC2303</f>
        <v>-54.542143661821079</v>
      </c>
      <c r="P99" s="65">
        <f t="shared" si="2"/>
        <v>13.891719745222931</v>
      </c>
      <c r="Q99" s="49">
        <f>+'Ark1'!V2303</f>
        <v>15.687299403943141</v>
      </c>
      <c r="R99" s="102">
        <f>+'Ark1'!X2303</f>
        <v>159.97035363523219</v>
      </c>
      <c r="S99" s="39"/>
      <c r="T99" s="5"/>
      <c r="U99"/>
      <c r="V99"/>
      <c r="W99"/>
      <c r="Y99"/>
      <c r="Z99"/>
    </row>
    <row r="100" spans="1:26">
      <c r="A100" s="39"/>
      <c r="B100" s="47">
        <f>+'Ark1'!C2304</f>
        <v>2009</v>
      </c>
      <c r="C100" s="47">
        <f>+'Ark1'!I2304</f>
        <v>80</v>
      </c>
      <c r="D100" s="89" t="s">
        <v>10</v>
      </c>
      <c r="E100" s="89" t="s">
        <v>9</v>
      </c>
      <c r="F100" s="47">
        <f>+'Ark1'!Q2304</f>
        <v>244</v>
      </c>
      <c r="G100" s="65">
        <f>+'Ark1'!R2304</f>
        <v>2775</v>
      </c>
      <c r="H100" s="65">
        <f>+'Ark1'!S2304</f>
        <v>2758</v>
      </c>
      <c r="I100" s="102">
        <f>+'Ark1'!T2304</f>
        <v>6.2973721236327318</v>
      </c>
      <c r="J100" s="102">
        <f>+'Ark1'!U2304</f>
        <v>5.333437336741925</v>
      </c>
      <c r="K100" s="49">
        <f>+'Ark1'!W2304</f>
        <v>57.003988397389406</v>
      </c>
      <c r="L100" s="65">
        <f>+'Ark1'!Y2304</f>
        <v>122.60713513513522</v>
      </c>
      <c r="M100" s="65">
        <f>+'Ark1'!AA2304</f>
        <v>15.10801930436654</v>
      </c>
      <c r="N100" s="49">
        <f>+'Ark1'!AB2304</f>
        <v>3.7175941427437569</v>
      </c>
      <c r="O100" s="65">
        <f>+'Ark1'!AC2304</f>
        <v>-33.388651253904008</v>
      </c>
      <c r="P100" s="65">
        <f t="shared" si="2"/>
        <v>11.372950819672131</v>
      </c>
      <c r="Q100" s="49">
        <f>+'Ark1'!V2304</f>
        <v>14.468108108108108</v>
      </c>
      <c r="R100" s="102">
        <f>+'Ark1'!X2304</f>
        <v>133.68225430197313</v>
      </c>
      <c r="S100" s="39"/>
      <c r="T100" s="11"/>
      <c r="U100"/>
      <c r="V100"/>
      <c r="W100"/>
      <c r="Y100"/>
      <c r="Z100"/>
    </row>
    <row r="101" spans="1:26">
      <c r="A101" s="39"/>
      <c r="B101" s="47">
        <f>+'Ark1'!C2305</f>
        <v>2009</v>
      </c>
      <c r="C101" s="47">
        <f>+'Ark1'!I2305</f>
        <v>81</v>
      </c>
      <c r="D101" s="89" t="s">
        <v>10</v>
      </c>
      <c r="E101" s="89" t="s">
        <v>57</v>
      </c>
      <c r="F101" s="47">
        <f>+'Ark1'!Q2305</f>
        <v>77</v>
      </c>
      <c r="G101" s="65">
        <f>+'Ark1'!R2305</f>
        <v>2639</v>
      </c>
      <c r="H101" s="65">
        <f>+'Ark1'!S2305</f>
        <v>2616</v>
      </c>
      <c r="I101" s="102">
        <f>+'Ark1'!T2305</f>
        <v>5.988744156492535</v>
      </c>
      <c r="J101" s="102">
        <f>+'Ark1'!U2305</f>
        <v>5.943177175486376</v>
      </c>
      <c r="K101" s="49">
        <f>+'Ark1'!W2305</f>
        <v>57.167813455657502</v>
      </c>
      <c r="L101" s="65">
        <f>+'Ark1'!Y2305</f>
        <v>143.66494884425938</v>
      </c>
      <c r="M101" s="65">
        <f>+'Ark1'!AA2305</f>
        <v>32.570269015652322</v>
      </c>
      <c r="N101" s="49">
        <f>+'Ark1'!AB2305</f>
        <v>4.8373123671805374</v>
      </c>
      <c r="O101" s="65">
        <f>+'Ark1'!AC2305</f>
        <v>-54.787869163314305</v>
      </c>
      <c r="P101" s="65">
        <f t="shared" si="2"/>
        <v>34.272727272727273</v>
      </c>
      <c r="Q101" s="49">
        <f>+'Ark1'!V2305</f>
        <v>16.861690034103823</v>
      </c>
      <c r="R101" s="102">
        <f>+'Ark1'!X2305</f>
        <v>156.59921578029702</v>
      </c>
      <c r="S101" s="39"/>
      <c r="T101" s="11"/>
      <c r="U101"/>
      <c r="V101"/>
      <c r="W101"/>
      <c r="Y101"/>
      <c r="Z101"/>
    </row>
    <row r="102" spans="1:26">
      <c r="A102" s="39"/>
      <c r="B102" s="47">
        <f>+'Ark1'!C2306</f>
        <v>2009</v>
      </c>
      <c r="C102" s="47">
        <f>+'Ark1'!I2306</f>
        <v>83</v>
      </c>
      <c r="D102" s="89" t="s">
        <v>10</v>
      </c>
      <c r="E102" s="89" t="s">
        <v>490</v>
      </c>
      <c r="F102" s="47">
        <f>+'Ark1'!Q2306</f>
        <v>246</v>
      </c>
      <c r="G102" s="65">
        <f>+'Ark1'!R2306</f>
        <v>4391</v>
      </c>
      <c r="H102" s="65">
        <f>+'Ark1'!S2306</f>
        <v>4389</v>
      </c>
      <c r="I102" s="102">
        <f>+'Ark1'!T2306</f>
        <v>9.9645985567103867</v>
      </c>
      <c r="J102" s="102">
        <f>+'Ark1'!U2306</f>
        <v>9.2557682976699294</v>
      </c>
      <c r="K102" s="49">
        <f>+'Ark1'!W2306</f>
        <v>57.323080428343602</v>
      </c>
      <c r="L102" s="65">
        <f>+'Ark1'!Y2306</f>
        <v>134.46850375768611</v>
      </c>
      <c r="M102" s="65">
        <f>+'Ark1'!AA2306</f>
        <v>29.099355958097799</v>
      </c>
      <c r="N102" s="49">
        <f>+'Ark1'!AB2306</f>
        <v>4.1419303638393741</v>
      </c>
      <c r="O102" s="65">
        <f>+'Ark1'!AC2306</f>
        <v>-42.094203606934826</v>
      </c>
      <c r="P102" s="65">
        <f t="shared" si="2"/>
        <v>17.849593495934958</v>
      </c>
      <c r="Q102" s="49">
        <f>+'Ark1'!V2306</f>
        <v>15.275563652926438</v>
      </c>
      <c r="R102" s="102">
        <f>+'Ark1'!X2306</f>
        <v>145.77359925366906</v>
      </c>
      <c r="S102" s="39"/>
      <c r="T102" s="11"/>
      <c r="U102"/>
      <c r="V102"/>
      <c r="W102"/>
      <c r="Y102"/>
      <c r="Z102"/>
    </row>
    <row r="103" spans="1:26">
      <c r="A103" s="39"/>
      <c r="B103" s="47">
        <f>+'Ark1'!C2307</f>
        <v>2008</v>
      </c>
      <c r="C103" s="47">
        <f>+'Ark1'!I2307</f>
        <v>6</v>
      </c>
      <c r="D103" s="89" t="s">
        <v>53</v>
      </c>
      <c r="E103" s="89" t="s">
        <v>459</v>
      </c>
      <c r="F103" s="47">
        <f>+'Ark1'!Q2307</f>
        <v>571</v>
      </c>
      <c r="G103" s="65">
        <f>+'Ark1'!R2307</f>
        <v>19752</v>
      </c>
      <c r="H103" s="65">
        <f>+'Ark1'!S2307</f>
        <v>19693</v>
      </c>
      <c r="I103" s="102">
        <f>+'Ark1'!T2307</f>
        <v>46.558551763152927</v>
      </c>
      <c r="J103" s="102">
        <f>+'Ark1'!U2307</f>
        <v>47.403070853499912</v>
      </c>
      <c r="K103" s="49">
        <f>+'Ark1'!W2307</f>
        <v>56.574925100289448</v>
      </c>
      <c r="L103" s="65">
        <f>+'Ark1'!Y2307</f>
        <v>148.47828068043711</v>
      </c>
      <c r="M103" s="65">
        <f>+'Ark1'!AA2307</f>
        <v>32.814083017127629</v>
      </c>
      <c r="N103" s="49">
        <f>+'Ark1'!AB2307</f>
        <v>4.845402046052576</v>
      </c>
      <c r="O103" s="65">
        <f>+'Ark1'!AC2307</f>
        <v>-42.940512284517958</v>
      </c>
      <c r="P103" s="65">
        <f t="shared" si="2"/>
        <v>34.591943957968475</v>
      </c>
      <c r="Q103" s="49">
        <f>+'Ark1'!V2307</f>
        <v>14.789844066423653</v>
      </c>
      <c r="R103" s="102">
        <f>+'Ark1'!X2307</f>
        <v>161.25426578851884</v>
      </c>
      <c r="S103" s="39"/>
      <c r="T103" s="11"/>
      <c r="U103"/>
      <c r="V103"/>
      <c r="W103"/>
      <c r="Y103"/>
      <c r="Z103"/>
    </row>
    <row r="104" spans="1:26">
      <c r="A104" s="39"/>
      <c r="B104" s="47">
        <f>+'Ark1'!C2308</f>
        <v>2008</v>
      </c>
      <c r="C104" s="47">
        <f>+'Ark1'!I2308</f>
        <v>24</v>
      </c>
      <c r="D104" s="89" t="s">
        <v>53</v>
      </c>
      <c r="E104" s="89" t="s">
        <v>68</v>
      </c>
      <c r="F104" s="47">
        <f>+'Ark1'!Q2308</f>
        <v>358</v>
      </c>
      <c r="G104" s="65">
        <f>+'Ark1'!R2308</f>
        <v>10016</v>
      </c>
      <c r="H104" s="65">
        <f>+'Ark1'!S2308</f>
        <v>9986</v>
      </c>
      <c r="I104" s="102">
        <f>+'Ark1'!T2308</f>
        <v>23.609277767301528</v>
      </c>
      <c r="J104" s="102">
        <f>+'Ark1'!U2308</f>
        <v>24.74557732051294</v>
      </c>
      <c r="K104" s="49">
        <f>+'Ark1'!W2308</f>
        <v>57.001101542158999</v>
      </c>
      <c r="L104" s="65">
        <f>+'Ark1'!Y2308</f>
        <v>152.85188698083047</v>
      </c>
      <c r="M104" s="65">
        <f>+'Ark1'!AA2308</f>
        <v>33.701111215201472</v>
      </c>
      <c r="N104" s="49">
        <f>+'Ark1'!AB2308</f>
        <v>4.8952679084353887</v>
      </c>
      <c r="O104" s="65">
        <f>+'Ark1'!AC2308</f>
        <v>-53.959562471185443</v>
      </c>
      <c r="P104" s="65">
        <f t="shared" si="2"/>
        <v>27.977653631284916</v>
      </c>
      <c r="Q104" s="49">
        <f>+'Ark1'!V2308</f>
        <v>15.490315495207669</v>
      </c>
      <c r="R104" s="102">
        <f>+'Ark1'!X2308</f>
        <v>165.96097381783963</v>
      </c>
      <c r="S104" s="39"/>
      <c r="T104" s="11"/>
      <c r="U104"/>
      <c r="V104"/>
      <c r="W104"/>
      <c r="Y104"/>
      <c r="Z104"/>
    </row>
    <row r="105" spans="1:26">
      <c r="A105" s="39"/>
      <c r="B105" s="47">
        <f>+'Ark1'!C2309</f>
        <v>2008</v>
      </c>
      <c r="C105" s="47">
        <f>+'Ark1'!I2309</f>
        <v>49</v>
      </c>
      <c r="D105" s="89" t="s">
        <v>53</v>
      </c>
      <c r="E105" s="89" t="s">
        <v>69</v>
      </c>
      <c r="F105" s="47">
        <f>+'Ark1'!Q2309</f>
        <v>326</v>
      </c>
      <c r="G105" s="65">
        <f>+'Ark1'!R2309</f>
        <v>4644</v>
      </c>
      <c r="H105" s="65">
        <f>+'Ark1'!S2309</f>
        <v>4637</v>
      </c>
      <c r="I105" s="102">
        <f>+'Ark1'!T2309</f>
        <v>10.946633980765602</v>
      </c>
      <c r="J105" s="102">
        <f>+'Ark1'!U2309</f>
        <v>10.879579878563476</v>
      </c>
      <c r="K105" s="49">
        <f>+'Ark1'!W2309</f>
        <v>56.484149234418801</v>
      </c>
      <c r="L105" s="65">
        <f>+'Ark1'!Y2309</f>
        <v>144.93972868217037</v>
      </c>
      <c r="M105" s="65">
        <f>+'Ark1'!AA2309</f>
        <v>33.243326045748042</v>
      </c>
      <c r="N105" s="49">
        <f>+'Ark1'!AB2309</f>
        <v>4.4820607842819404</v>
      </c>
      <c r="O105" s="65">
        <f>+'Ark1'!AC2309</f>
        <v>-49.10118458016899</v>
      </c>
      <c r="P105" s="65">
        <f t="shared" si="2"/>
        <v>14.245398773006135</v>
      </c>
      <c r="Q105" s="49">
        <f>+'Ark1'!V2309</f>
        <v>15.453919035314378</v>
      </c>
      <c r="R105" s="102">
        <f>+'Ark1'!X2309</f>
        <v>157.27699530516452</v>
      </c>
      <c r="S105" s="39"/>
      <c r="T105" s="11"/>
      <c r="U105"/>
      <c r="V105"/>
      <c r="W105"/>
      <c r="Y105"/>
      <c r="Z105"/>
    </row>
    <row r="106" spans="1:26">
      <c r="A106" s="39"/>
      <c r="B106" s="47">
        <f>+'Ark1'!C2310</f>
        <v>2008</v>
      </c>
      <c r="C106" s="47">
        <f>+'Ark1'!I2310</f>
        <v>80</v>
      </c>
      <c r="D106" s="89" t="s">
        <v>10</v>
      </c>
      <c r="E106" s="89" t="s">
        <v>9</v>
      </c>
      <c r="F106" s="47">
        <f>+'Ark1'!Q2310</f>
        <v>247</v>
      </c>
      <c r="G106" s="65">
        <f>+'Ark1'!R2310</f>
        <v>3372</v>
      </c>
      <c r="H106" s="65">
        <f>+'Ark1'!S2310</f>
        <v>3348</v>
      </c>
      <c r="I106" s="102">
        <f>+'Ark1'!T2310</f>
        <v>7.948331133320762</v>
      </c>
      <c r="J106" s="102">
        <f>+'Ark1'!U2310</f>
        <v>6.9596763972810995</v>
      </c>
      <c r="K106" s="49">
        <f>+'Ark1'!W2310</f>
        <v>57.399940262843479</v>
      </c>
      <c r="L106" s="65">
        <f>+'Ark1'!Y2310</f>
        <v>127.6935646500595</v>
      </c>
      <c r="M106" s="65">
        <f>+'Ark1'!AA2310</f>
        <v>22.955445150517964</v>
      </c>
      <c r="N106" s="49">
        <f>+'Ark1'!AB2310</f>
        <v>3.7242737614460064</v>
      </c>
      <c r="O106" s="65">
        <f>+'Ark1'!AC2310</f>
        <v>-39.813011916570431</v>
      </c>
      <c r="P106" s="65">
        <f t="shared" si="2"/>
        <v>13.651821862348179</v>
      </c>
      <c r="Q106" s="49">
        <f>+'Ark1'!V2310</f>
        <v>14.820877817319097</v>
      </c>
      <c r="R106" s="102">
        <f>+'Ark1'!X2310</f>
        <v>139.23873104490616</v>
      </c>
      <c r="S106" s="39"/>
      <c r="T106" s="11"/>
      <c r="U106"/>
      <c r="V106"/>
      <c r="W106"/>
      <c r="Y106"/>
      <c r="Z106"/>
    </row>
    <row r="107" spans="1:26">
      <c r="A107" s="39"/>
      <c r="B107" s="47">
        <f>+'Ark1'!C2311</f>
        <v>2008</v>
      </c>
      <c r="C107" s="47">
        <f>+'Ark1'!I2311</f>
        <v>81</v>
      </c>
      <c r="D107" s="89" t="s">
        <v>10</v>
      </c>
      <c r="E107" s="89" t="s">
        <v>57</v>
      </c>
      <c r="F107" s="47">
        <f>+'Ark1'!Q2311</f>
        <v>84</v>
      </c>
      <c r="G107" s="65">
        <f>+'Ark1'!R2311</f>
        <v>2478</v>
      </c>
      <c r="H107" s="65">
        <f>+'Ark1'!S2311</f>
        <v>2467</v>
      </c>
      <c r="I107" s="102">
        <f>+'Ark1'!T2311</f>
        <v>5.8410333773335852</v>
      </c>
      <c r="J107" s="102">
        <f>+'Ark1'!U2311</f>
        <v>5.8829569765938201</v>
      </c>
      <c r="K107" s="49">
        <f>+'Ark1'!W2311</f>
        <v>56.892176732873921</v>
      </c>
      <c r="L107" s="65">
        <f>+'Ark1'!Y2311</f>
        <v>146.87974172719939</v>
      </c>
      <c r="M107" s="65">
        <f>+'Ark1'!AA2311</f>
        <v>33.286821042595918</v>
      </c>
      <c r="N107" s="49">
        <f>+'Ark1'!AB2311</f>
        <v>4.7110818568816644</v>
      </c>
      <c r="O107" s="65">
        <f>+'Ark1'!AC2311</f>
        <v>-54.559827940853403</v>
      </c>
      <c r="P107" s="65">
        <f t="shared" si="2"/>
        <v>29.5</v>
      </c>
      <c r="Q107" s="49">
        <f>+'Ark1'!V2311</f>
        <v>16.215092816787731</v>
      </c>
      <c r="R107" s="102">
        <f>+'Ark1'!X2311</f>
        <v>159.60478210418569</v>
      </c>
      <c r="S107" s="39"/>
      <c r="T107" s="11"/>
      <c r="U107"/>
      <c r="V107"/>
      <c r="W107"/>
      <c r="Y107"/>
      <c r="Z107"/>
    </row>
    <row r="108" spans="1:26">
      <c r="A108" s="39"/>
      <c r="B108" s="47">
        <f>+'Ark1'!C2312</f>
        <v>2008</v>
      </c>
      <c r="C108" s="47">
        <f>+'Ark1'!I2312</f>
        <v>83</v>
      </c>
      <c r="D108" s="89" t="s">
        <v>10</v>
      </c>
      <c r="E108" s="89" t="s">
        <v>490</v>
      </c>
      <c r="F108" s="47">
        <f>+'Ark1'!Q2312</f>
        <v>233</v>
      </c>
      <c r="G108" s="65">
        <f>+'Ark1'!R2312</f>
        <v>2162</v>
      </c>
      <c r="H108" s="65">
        <f>+'Ark1'!S2312</f>
        <v>2158</v>
      </c>
      <c r="I108" s="102">
        <f>+'Ark1'!T2312</f>
        <v>5.0961719781255912</v>
      </c>
      <c r="J108" s="102">
        <f>+'Ark1'!U2312</f>
        <v>4.1291385735487758</v>
      </c>
      <c r="K108" s="49">
        <f>+'Ark1'!W2312</f>
        <v>56.504633920296563</v>
      </c>
      <c r="L108" s="65">
        <f>+'Ark1'!Y2312</f>
        <v>118.16022201665132</v>
      </c>
      <c r="M108" s="65">
        <f>+'Ark1'!AA2312</f>
        <v>17.593799590703199</v>
      </c>
      <c r="N108" s="49">
        <f>+'Ark1'!AB2312</f>
        <v>3.4278917600782663</v>
      </c>
      <c r="O108" s="65">
        <f>+'Ark1'!AC2312</f>
        <v>-24.990196769994757</v>
      </c>
      <c r="P108" s="65">
        <f t="shared" si="2"/>
        <v>9.2789699570815447</v>
      </c>
      <c r="Q108" s="49">
        <f>+'Ark1'!V2312</f>
        <v>15.783071230342276</v>
      </c>
      <c r="R108" s="102">
        <f>+'Ark1'!X2312</f>
        <v>128.23716654155348</v>
      </c>
      <c r="S108" s="39"/>
      <c r="T108" s="11"/>
      <c r="U108"/>
      <c r="V108"/>
      <c r="W108"/>
      <c r="Y108"/>
      <c r="Z108"/>
    </row>
    <row r="109" spans="1:26">
      <c r="A109" s="39"/>
      <c r="B109" s="47">
        <f>+'Ark1'!C2313</f>
        <v>2007</v>
      </c>
      <c r="C109" s="47">
        <f>+'Ark1'!I2313</f>
        <v>6</v>
      </c>
      <c r="D109" s="89" t="s">
        <v>53</v>
      </c>
      <c r="E109" s="89" t="s">
        <v>459</v>
      </c>
      <c r="F109" s="47">
        <f>+'Ark1'!Q2313</f>
        <v>577</v>
      </c>
      <c r="G109" s="65">
        <f>+'Ark1'!R2313</f>
        <v>19693</v>
      </c>
      <c r="H109" s="65">
        <f>+'Ark1'!S2313</f>
        <v>19644</v>
      </c>
      <c r="I109" s="102">
        <f>+'Ark1'!T2313</f>
        <v>44.850596702195503</v>
      </c>
      <c r="J109" s="102">
        <f>+'Ark1'!U2313</f>
        <v>45.599030023977647</v>
      </c>
      <c r="K109" s="49">
        <f>+'Ark1'!W2313</f>
        <v>56.669364691508861</v>
      </c>
      <c r="L109" s="65">
        <f>+'Ark1'!Y2313</f>
        <v>149.84531051642773</v>
      </c>
      <c r="M109" s="65">
        <f>+'Ark1'!AA2313</f>
        <v>32.229043436688521</v>
      </c>
      <c r="N109" s="49">
        <f>+'Ark1'!AB2313</f>
        <v>4.5941558255579933</v>
      </c>
      <c r="O109" s="65">
        <f>+'Ark1'!AC2313</f>
        <v>-45.958737150098912</v>
      </c>
      <c r="P109" s="65">
        <f t="shared" ref="P109:P138" si="3">+G109/F109</f>
        <v>34.129982668977469</v>
      </c>
      <c r="Q109" s="49">
        <f>+'Ark1'!V2313</f>
        <v>14.895648199867972</v>
      </c>
      <c r="R109" s="102">
        <f>+'Ark1'!X2313</f>
        <v>162.67494227068028</v>
      </c>
      <c r="S109" s="39"/>
      <c r="T109" s="11"/>
      <c r="U109"/>
      <c r="V109"/>
      <c r="W109"/>
      <c r="Y109"/>
      <c r="Z109"/>
    </row>
    <row r="110" spans="1:26">
      <c r="A110" s="39"/>
      <c r="B110" s="47">
        <f>+'Ark1'!C2314</f>
        <v>2007</v>
      </c>
      <c r="C110" s="47">
        <f>+'Ark1'!I2314</f>
        <v>24</v>
      </c>
      <c r="D110" s="89" t="s">
        <v>53</v>
      </c>
      <c r="E110" s="89" t="s">
        <v>68</v>
      </c>
      <c r="F110" s="47">
        <f>+'Ark1'!Q2314</f>
        <v>372</v>
      </c>
      <c r="G110" s="65">
        <f>+'Ark1'!R2314</f>
        <v>10394</v>
      </c>
      <c r="H110" s="65">
        <f>+'Ark1'!S2314</f>
        <v>10350</v>
      </c>
      <c r="I110" s="102">
        <f>+'Ark1'!T2314</f>
        <v>23.672223740548421</v>
      </c>
      <c r="J110" s="102">
        <f>+'Ark1'!U2314</f>
        <v>24.558121167174875</v>
      </c>
      <c r="K110" s="49">
        <f>+'Ark1'!W2314</f>
        <v>56.801739130434783</v>
      </c>
      <c r="L110" s="65">
        <f>+'Ark1'!Y2314</f>
        <v>152.90153934962527</v>
      </c>
      <c r="M110" s="65">
        <f>+'Ark1'!AA2314</f>
        <v>32.859426062469979</v>
      </c>
      <c r="N110" s="49">
        <f>+'Ark1'!AB2314</f>
        <v>4.9740890817130392</v>
      </c>
      <c r="O110" s="65">
        <f>+'Ark1'!AC2314</f>
        <v>-53.604621123487455</v>
      </c>
      <c r="P110" s="65">
        <f t="shared" si="3"/>
        <v>27.940860215053764</v>
      </c>
      <c r="Q110" s="49">
        <f>+'Ark1'!V2314</f>
        <v>15.398787762170484</v>
      </c>
      <c r="R110" s="102">
        <f>+'Ark1'!X2314</f>
        <v>166.19966390310569</v>
      </c>
      <c r="S110" s="39"/>
      <c r="T110" s="11"/>
      <c r="U110"/>
      <c r="V110"/>
      <c r="W110"/>
      <c r="Y110"/>
      <c r="Z110"/>
    </row>
    <row r="111" spans="1:26">
      <c r="A111" s="39"/>
      <c r="B111" s="47">
        <f>+'Ark1'!C2315</f>
        <v>2007</v>
      </c>
      <c r="C111" s="47">
        <f>+'Ark1'!I2315</f>
        <v>49</v>
      </c>
      <c r="D111" s="89" t="s">
        <v>53</v>
      </c>
      <c r="E111" s="89" t="s">
        <v>69</v>
      </c>
      <c r="F111" s="47">
        <f>+'Ark1'!Q2315</f>
        <v>290</v>
      </c>
      <c r="G111" s="65">
        <f>+'Ark1'!R2315</f>
        <v>2785</v>
      </c>
      <c r="H111" s="65">
        <f>+'Ark1'!S2315</f>
        <v>2778</v>
      </c>
      <c r="I111" s="102">
        <f>+'Ark1'!T2315</f>
        <v>6.3428076888038643</v>
      </c>
      <c r="J111" s="102">
        <f>+'Ark1'!U2315</f>
        <v>6.1352816091596099</v>
      </c>
      <c r="K111" s="49">
        <f>+'Ark1'!W2315</f>
        <v>56.592152627789773</v>
      </c>
      <c r="L111" s="65">
        <f>+'Ark1'!Y2315</f>
        <v>142.5636265709158</v>
      </c>
      <c r="M111" s="65">
        <f>+'Ark1'!AA2315</f>
        <v>33.066541974725617</v>
      </c>
      <c r="N111" s="49">
        <f>+'Ark1'!AB2315</f>
        <v>4.6699917032070122</v>
      </c>
      <c r="O111" s="65">
        <f>+'Ark1'!AC2315</f>
        <v>-50.018802641970382</v>
      </c>
      <c r="P111" s="65">
        <f t="shared" si="3"/>
        <v>9.6034482758620694</v>
      </c>
      <c r="Q111" s="49">
        <f>+'Ark1'!V2315</f>
        <v>15.513824057450629</v>
      </c>
      <c r="R111" s="102">
        <f>+'Ark1'!X2315</f>
        <v>154.85897014457973</v>
      </c>
      <c r="S111" s="39"/>
      <c r="T111" s="11"/>
      <c r="U111"/>
      <c r="V111"/>
      <c r="W111"/>
      <c r="Y111"/>
      <c r="Z111"/>
    </row>
    <row r="112" spans="1:26">
      <c r="A112" s="39"/>
      <c r="B112" s="47">
        <f>+'Ark1'!C2316</f>
        <v>2007</v>
      </c>
      <c r="C112" s="47">
        <f>+'Ark1'!I2316</f>
        <v>80</v>
      </c>
      <c r="D112" s="89" t="s">
        <v>10</v>
      </c>
      <c r="E112" s="89" t="s">
        <v>9</v>
      </c>
      <c r="F112" s="47">
        <f>+'Ark1'!Q2316</f>
        <v>198</v>
      </c>
      <c r="G112" s="65">
        <f>+'Ark1'!R2316</f>
        <v>5002</v>
      </c>
      <c r="H112" s="65">
        <f>+'Ark1'!S2316</f>
        <v>4950</v>
      </c>
      <c r="I112" s="102">
        <f>+'Ark1'!T2316</f>
        <v>11.392001457593151</v>
      </c>
      <c r="J112" s="102">
        <f>+'Ark1'!U2316</f>
        <v>10.583376498784764</v>
      </c>
      <c r="K112" s="49">
        <f>+'Ark1'!W2316</f>
        <v>57.242626262626246</v>
      </c>
      <c r="L112" s="65">
        <f>+'Ark1'!Y2316</f>
        <v>136.92413034786071</v>
      </c>
      <c r="M112" s="65">
        <f>+'Ark1'!AA2316</f>
        <v>28.961061697273287</v>
      </c>
      <c r="N112" s="49">
        <f>+'Ark1'!AB2316</f>
        <v>4.0683952078665193</v>
      </c>
      <c r="O112" s="65">
        <f>+'Ark1'!AC2316</f>
        <v>-44.256405784308527</v>
      </c>
      <c r="P112" s="65">
        <f t="shared" si="3"/>
        <v>25.262626262626263</v>
      </c>
      <c r="Q112" s="49">
        <f>+'Ark1'!V2316</f>
        <v>15.257097161135546</v>
      </c>
      <c r="R112" s="102">
        <f>+'Ark1'!X2316</f>
        <v>149.75667371188027</v>
      </c>
      <c r="S112" s="39"/>
      <c r="T112" s="11"/>
      <c r="U112"/>
      <c r="V112"/>
      <c r="W112"/>
      <c r="Y112"/>
      <c r="Z112"/>
    </row>
    <row r="113" spans="1:26">
      <c r="A113" s="39"/>
      <c r="B113" s="47">
        <f>+'Ark1'!C2317</f>
        <v>2007</v>
      </c>
      <c r="C113" s="47">
        <f>+'Ark1'!I2317</f>
        <v>81</v>
      </c>
      <c r="D113" s="89" t="s">
        <v>10</v>
      </c>
      <c r="E113" s="89" t="s">
        <v>57</v>
      </c>
      <c r="F113" s="47">
        <f>+'Ark1'!Q2317</f>
        <v>100</v>
      </c>
      <c r="G113" s="65">
        <f>+'Ark1'!R2317</f>
        <v>2477</v>
      </c>
      <c r="H113" s="65">
        <f>+'Ark1'!S2317</f>
        <v>2470</v>
      </c>
      <c r="I113" s="102">
        <f>+'Ark1'!T2317</f>
        <v>5.6413409856973651</v>
      </c>
      <c r="J113" s="102">
        <f>+'Ark1'!U2317</f>
        <v>5.7118581605387586</v>
      </c>
      <c r="K113" s="49">
        <f>+'Ark1'!W2317</f>
        <v>56.840485829959519</v>
      </c>
      <c r="L113" s="65">
        <f>+'Ark1'!Y2317</f>
        <v>149.2281792490918</v>
      </c>
      <c r="M113" s="65">
        <f>+'Ark1'!AA2317</f>
        <v>34.267642768510669</v>
      </c>
      <c r="N113" s="49">
        <f>+'Ark1'!AB2317</f>
        <v>4.5002991990953758</v>
      </c>
      <c r="O113" s="65">
        <f>+'Ark1'!AC2317</f>
        <v>-49.547552740983583</v>
      </c>
      <c r="P113" s="65">
        <f t="shared" si="3"/>
        <v>24.77</v>
      </c>
      <c r="Q113" s="49">
        <f>+'Ark1'!V2317</f>
        <v>15.600726685506663</v>
      </c>
      <c r="R113" s="102">
        <f>+'Ark1'!X2317</f>
        <v>161.96610113149319</v>
      </c>
      <c r="S113" s="39"/>
      <c r="T113" s="11"/>
      <c r="U113"/>
      <c r="V113"/>
      <c r="W113"/>
      <c r="Y113"/>
      <c r="Z113"/>
    </row>
    <row r="114" spans="1:26">
      <c r="A114" s="39"/>
      <c r="B114" s="47">
        <f>+'Ark1'!C2318</f>
        <v>2007</v>
      </c>
      <c r="C114" s="47">
        <f>+'Ark1'!I2318</f>
        <v>83</v>
      </c>
      <c r="D114" s="89" t="s">
        <v>10</v>
      </c>
      <c r="E114" s="89" t="s">
        <v>490</v>
      </c>
      <c r="F114" s="47">
        <f>+'Ark1'!Q2318</f>
        <v>245</v>
      </c>
      <c r="G114" s="65">
        <f>+'Ark1'!R2318</f>
        <v>1735</v>
      </c>
      <c r="H114" s="65">
        <f>+'Ark1'!S2318</f>
        <v>1734</v>
      </c>
      <c r="I114" s="102">
        <f>+'Ark1'!T2318</f>
        <v>3.9514439282135374</v>
      </c>
      <c r="J114" s="102">
        <f>+'Ark1'!U2318</f>
        <v>3.1334957717224694</v>
      </c>
      <c r="K114" s="49">
        <f>+'Ark1'!W2318</f>
        <v>56.694925028835058</v>
      </c>
      <c r="L114" s="65">
        <f>+'Ark1'!Y2318</f>
        <v>116.87700288184436</v>
      </c>
      <c r="M114" s="65">
        <f>+'Ark1'!AA2318</f>
        <v>15.477621243736989</v>
      </c>
      <c r="N114" s="49">
        <f>+'Ark1'!AB2318</f>
        <v>3.3517038773354728</v>
      </c>
      <c r="O114" s="65">
        <f>+'Ark1'!AC2318</f>
        <v>-27.071942365808379</v>
      </c>
      <c r="P114" s="65">
        <f t="shared" si="3"/>
        <v>7.0816326530612246</v>
      </c>
      <c r="Q114" s="49">
        <f>+'Ark1'!V2318</f>
        <v>14.39365994236311</v>
      </c>
      <c r="R114" s="102">
        <f>+'Ark1'!X2318</f>
        <v>126.69761865361964</v>
      </c>
      <c r="S114" s="39"/>
      <c r="T114" s="11"/>
      <c r="U114"/>
      <c r="V114"/>
      <c r="W114"/>
      <c r="Y114"/>
      <c r="Z114"/>
    </row>
    <row r="115" spans="1:26">
      <c r="A115" s="39"/>
      <c r="B115" s="47">
        <f>+'Ark1'!C2319</f>
        <v>2006</v>
      </c>
      <c r="C115" s="47">
        <f>+'Ark1'!I2319</f>
        <v>6</v>
      </c>
      <c r="D115" s="89" t="s">
        <v>53</v>
      </c>
      <c r="E115" s="89" t="s">
        <v>459</v>
      </c>
      <c r="F115" s="47">
        <f>+'Ark1'!Q2319</f>
        <v>595</v>
      </c>
      <c r="G115" s="65">
        <f>+'Ark1'!R2319</f>
        <v>16668</v>
      </c>
      <c r="H115" s="65">
        <f>+'Ark1'!S2319</f>
        <v>16614</v>
      </c>
      <c r="I115" s="102">
        <f>+'Ark1'!T2319</f>
        <v>37.730040518822008</v>
      </c>
      <c r="J115" s="102">
        <f>+'Ark1'!U2319</f>
        <v>38.487185987811593</v>
      </c>
      <c r="K115" s="49">
        <f>+'Ark1'!W2319</f>
        <v>56.49566630552544</v>
      </c>
      <c r="L115" s="65">
        <f>+'Ark1'!Y2319</f>
        <v>147.96497480201626</v>
      </c>
      <c r="M115" s="65">
        <f>+'Ark1'!AA2319</f>
        <v>31.970434905848215</v>
      </c>
      <c r="N115" s="49">
        <f>+'Ark1'!AB2319</f>
        <v>4.6808919284744226</v>
      </c>
      <c r="O115" s="65">
        <f>+'Ark1'!AC2319</f>
        <v>-46.509474341806943</v>
      </c>
      <c r="P115" s="65">
        <f t="shared" si="3"/>
        <v>28.01344537815126</v>
      </c>
      <c r="Q115" s="49">
        <f>+'Ark1'!V2319</f>
        <v>15.141588672906163</v>
      </c>
      <c r="R115" s="102">
        <f>+'Ark1'!X2319</f>
        <v>160.73167234378559</v>
      </c>
      <c r="S115" s="39"/>
      <c r="T115" s="11"/>
      <c r="U115"/>
      <c r="V115"/>
      <c r="W115"/>
      <c r="Y115"/>
      <c r="Z115"/>
    </row>
    <row r="116" spans="1:26">
      <c r="A116" s="39"/>
      <c r="B116" s="47">
        <f>+'Ark1'!C2320</f>
        <v>2006</v>
      </c>
      <c r="C116" s="47">
        <f>+'Ark1'!I2320</f>
        <v>24</v>
      </c>
      <c r="D116" s="89" t="s">
        <v>53</v>
      </c>
      <c r="E116" s="89" t="s">
        <v>68</v>
      </c>
      <c r="F116" s="47">
        <f>+'Ark1'!Q2320</f>
        <v>357</v>
      </c>
      <c r="G116" s="65">
        <f>+'Ark1'!R2320</f>
        <v>10280</v>
      </c>
      <c r="H116" s="65">
        <f>+'Ark1'!S2320</f>
        <v>10233</v>
      </c>
      <c r="I116" s="102">
        <f>+'Ark1'!T2320</f>
        <v>23.270027389818235</v>
      </c>
      <c r="J116" s="102">
        <f>+'Ark1'!U2320</f>
        <v>24.306069513693593</v>
      </c>
      <c r="K116" s="49">
        <f>+'Ark1'!W2320</f>
        <v>57.335385517443555</v>
      </c>
      <c r="L116" s="65">
        <f>+'Ark1'!Y2320</f>
        <v>151.5122957198441</v>
      </c>
      <c r="M116" s="65">
        <f>+'Ark1'!AA2320</f>
        <v>32.434830485870634</v>
      </c>
      <c r="N116" s="49">
        <f>+'Ark1'!AB2320</f>
        <v>4.6569920752048786</v>
      </c>
      <c r="O116" s="65">
        <f>+'Ark1'!AC2320</f>
        <v>-52.072799364588683</v>
      </c>
      <c r="P116" s="65">
        <f t="shared" si="3"/>
        <v>28.795518207282914</v>
      </c>
      <c r="Q116" s="49">
        <f>+'Ark1'!V2320</f>
        <v>16.062548638132299</v>
      </c>
      <c r="R116" s="102">
        <f>+'Ark1'!X2320</f>
        <v>164.7158858568958</v>
      </c>
      <c r="S116" s="39"/>
      <c r="T116" s="11"/>
      <c r="U116"/>
      <c r="V116"/>
      <c r="W116"/>
      <c r="Y116"/>
      <c r="Z116"/>
    </row>
    <row r="117" spans="1:26">
      <c r="A117" s="39"/>
      <c r="B117" s="47">
        <f>+'Ark1'!C2321</f>
        <v>2006</v>
      </c>
      <c r="C117" s="47">
        <f>+'Ark1'!I2321</f>
        <v>49</v>
      </c>
      <c r="D117" s="89" t="s">
        <v>53</v>
      </c>
      <c r="E117" s="89" t="s">
        <v>69</v>
      </c>
      <c r="F117" s="47">
        <f>+'Ark1'!Q2321</f>
        <v>241</v>
      </c>
      <c r="G117" s="65">
        <f>+'Ark1'!R2321</f>
        <v>2117</v>
      </c>
      <c r="H117" s="65">
        <f>+'Ark1'!S2321</f>
        <v>2112</v>
      </c>
      <c r="I117" s="102">
        <f>+'Ark1'!T2321</f>
        <v>4.7920863797903905</v>
      </c>
      <c r="J117" s="102">
        <f>+'Ark1'!U2321</f>
        <v>4.5969374734182145</v>
      </c>
      <c r="K117" s="49">
        <f>+'Ark1'!W2321</f>
        <v>56.923295454545446</v>
      </c>
      <c r="L117" s="65">
        <f>+'Ark1'!Y2321</f>
        <v>139.14704770902205</v>
      </c>
      <c r="M117" s="65">
        <f>+'Ark1'!AA2321</f>
        <v>33.172018234856473</v>
      </c>
      <c r="N117" s="49">
        <f>+'Ark1'!AB2321</f>
        <v>4.6315767052207102</v>
      </c>
      <c r="O117" s="65">
        <f>+'Ark1'!AC2321</f>
        <v>-51.095457447821047</v>
      </c>
      <c r="P117" s="65">
        <f t="shared" si="3"/>
        <v>8.784232365145229</v>
      </c>
      <c r="Q117" s="49">
        <f>+'Ark1'!V2321</f>
        <v>16.281530467642892</v>
      </c>
      <c r="R117" s="102">
        <f>+'Ark1'!X2321</f>
        <v>151.04890452412519</v>
      </c>
      <c r="S117" s="39"/>
      <c r="T117" s="11"/>
      <c r="U117"/>
      <c r="V117"/>
      <c r="W117"/>
      <c r="Y117"/>
      <c r="Z117"/>
    </row>
    <row r="118" spans="1:26">
      <c r="A118" s="39"/>
      <c r="B118" s="47">
        <f>+'Ark1'!C2322</f>
        <v>2006</v>
      </c>
      <c r="C118" s="47">
        <f>+'Ark1'!I2322</f>
        <v>80</v>
      </c>
      <c r="D118" s="89" t="s">
        <v>10</v>
      </c>
      <c r="E118" s="89" t="s">
        <v>9</v>
      </c>
      <c r="F118" s="47">
        <f>+'Ark1'!Q2322</f>
        <v>187</v>
      </c>
      <c r="G118" s="65">
        <f>+'Ark1'!R2322</f>
        <v>5273</v>
      </c>
      <c r="H118" s="65">
        <f>+'Ark1'!S2322</f>
        <v>5245</v>
      </c>
      <c r="I118" s="102">
        <f>+'Ark1'!T2322</f>
        <v>11.936075333318241</v>
      </c>
      <c r="J118" s="102">
        <f>+'Ark1'!U2322</f>
        <v>10.984018646280765</v>
      </c>
      <c r="K118" s="49">
        <f>+'Ark1'!W2322</f>
        <v>57.162059103908483</v>
      </c>
      <c r="L118" s="65">
        <f>+'Ark1'!Y2322</f>
        <v>133.48416461217565</v>
      </c>
      <c r="M118" s="65">
        <f>+'Ark1'!AA2322</f>
        <v>26.699515763789378</v>
      </c>
      <c r="N118" s="49">
        <f>+'Ark1'!AB2322</f>
        <v>3.8059270860217578</v>
      </c>
      <c r="O118" s="65">
        <f>+'Ark1'!AC2322</f>
        <v>-36.095696094816738</v>
      </c>
      <c r="P118" s="65">
        <f t="shared" si="3"/>
        <v>28.197860962566846</v>
      </c>
      <c r="Q118" s="49">
        <f>+'Ark1'!V2322</f>
        <v>14.685188697136356</v>
      </c>
      <c r="R118" s="102">
        <f>+'Ark1'!X2322</f>
        <v>145.38349148414324</v>
      </c>
      <c r="S118" s="39"/>
      <c r="T118" s="11"/>
      <c r="U118"/>
      <c r="V118"/>
      <c r="W118"/>
      <c r="Y118"/>
      <c r="Z118"/>
    </row>
    <row r="119" spans="1:26">
      <c r="A119" s="39"/>
      <c r="B119" s="47">
        <f>+'Ark1'!C2323</f>
        <v>2006</v>
      </c>
      <c r="C119" s="47">
        <f>+'Ark1'!I2323</f>
        <v>81</v>
      </c>
      <c r="D119" s="89" t="s">
        <v>10</v>
      </c>
      <c r="E119" s="89" t="s">
        <v>57</v>
      </c>
      <c r="F119" s="47">
        <f>+'Ark1'!Q2323</f>
        <v>111</v>
      </c>
      <c r="G119" s="65">
        <f>+'Ark1'!R2323</f>
        <v>2339</v>
      </c>
      <c r="H119" s="65">
        <f>+'Ark1'!S2323</f>
        <v>2335</v>
      </c>
      <c r="I119" s="102">
        <f>+'Ark1'!T2323</f>
        <v>5.2946103175860735</v>
      </c>
      <c r="J119" s="102">
        <f>+'Ark1'!U2323</f>
        <v>5.4722404553493584</v>
      </c>
      <c r="K119" s="49">
        <f>+'Ark1'!W2323</f>
        <v>56.615417558886499</v>
      </c>
      <c r="L119" s="65">
        <f>+'Ark1'!Y2323</f>
        <v>149.92056434373643</v>
      </c>
      <c r="M119" s="65">
        <f>+'Ark1'!AA2323</f>
        <v>32.643597219486196</v>
      </c>
      <c r="N119" s="49">
        <f>+'Ark1'!AB2323</f>
        <v>4.9134106118492751</v>
      </c>
      <c r="O119" s="65">
        <f>+'Ark1'!AC2323</f>
        <v>-49.173528691260039</v>
      </c>
      <c r="P119" s="65">
        <f t="shared" si="3"/>
        <v>21.072072072072071</v>
      </c>
      <c r="Q119" s="49">
        <f>+'Ark1'!V2323</f>
        <v>15.524155622060704</v>
      </c>
      <c r="R119" s="102">
        <f>+'Ark1'!X2323</f>
        <v>162.62540547325787</v>
      </c>
      <c r="S119" s="39"/>
      <c r="T119" s="11"/>
      <c r="U119"/>
      <c r="V119"/>
      <c r="W119"/>
      <c r="Y119"/>
      <c r="Z119"/>
    </row>
    <row r="120" spans="1:26">
      <c r="A120" s="39"/>
      <c r="B120" s="47">
        <f>+'Ark1'!C2324</f>
        <v>2006</v>
      </c>
      <c r="C120" s="47">
        <f>+'Ark1'!I2324</f>
        <v>83</v>
      </c>
      <c r="D120" s="89" t="s">
        <v>10</v>
      </c>
      <c r="E120" s="89" t="s">
        <v>490</v>
      </c>
      <c r="F120" s="47">
        <f>+'Ark1'!Q2324</f>
        <v>271</v>
      </c>
      <c r="G120" s="65">
        <f>+'Ark1'!R2324</f>
        <v>2162</v>
      </c>
      <c r="H120" s="65">
        <f>+'Ark1'!S2324</f>
        <v>2074</v>
      </c>
      <c r="I120" s="102">
        <f>+'Ark1'!T2324</f>
        <v>4.8939493401543794</v>
      </c>
      <c r="J120" s="102">
        <f>+'Ark1'!U2324</f>
        <v>3.9276813992588049</v>
      </c>
      <c r="K120" s="49">
        <f>+'Ark1'!W2324</f>
        <v>56.650916104146575</v>
      </c>
      <c r="L120" s="65">
        <f>+'Ark1'!Y2324</f>
        <v>116.41443108233102</v>
      </c>
      <c r="M120" s="65">
        <f>+'Ark1'!AA2324</f>
        <v>21.064508000028749</v>
      </c>
      <c r="N120" s="49">
        <f>+'Ark1'!AB2324</f>
        <v>4.1480126911709148</v>
      </c>
      <c r="O120" s="65">
        <f>+'Ark1'!AC2324</f>
        <v>-43.520669885482363</v>
      </c>
      <c r="P120" s="65">
        <f t="shared" si="3"/>
        <v>7.9778597785977858</v>
      </c>
      <c r="Q120" s="49">
        <f>+'Ark1'!V2324</f>
        <v>14.338112858464379</v>
      </c>
      <c r="R120" s="102">
        <f>+'Ark1'!X2324</f>
        <v>132.00564663151471</v>
      </c>
      <c r="S120" s="39"/>
      <c r="T120" s="11"/>
      <c r="U120"/>
      <c r="V120"/>
      <c r="W120"/>
      <c r="Y120"/>
      <c r="Z120"/>
    </row>
    <row r="121" spans="1:26">
      <c r="A121" s="39"/>
      <c r="B121" s="47">
        <f>+'Ark1'!C2325</f>
        <v>2005</v>
      </c>
      <c r="C121" s="47">
        <f>+'Ark1'!I2325</f>
        <v>6</v>
      </c>
      <c r="D121" s="89" t="s">
        <v>53</v>
      </c>
      <c r="E121" s="89" t="s">
        <v>459</v>
      </c>
      <c r="F121" s="47">
        <f>+'Ark1'!Q2325</f>
        <v>386</v>
      </c>
      <c r="G121" s="65">
        <f>+'Ark1'!R2325</f>
        <v>11327</v>
      </c>
      <c r="H121" s="65">
        <f>+'Ark1'!S2325</f>
        <v>11306</v>
      </c>
      <c r="I121" s="102">
        <f>+'Ark1'!T2325</f>
        <v>28.960976701077055</v>
      </c>
      <c r="J121" s="102">
        <f>+'Ark1'!U2325</f>
        <v>30.082950692448904</v>
      </c>
      <c r="K121" s="49">
        <f>+'Ark1'!W2325</f>
        <v>56.293295595259139</v>
      </c>
      <c r="L121" s="65">
        <f>+'Ark1'!Y2325</f>
        <v>148.84646420058283</v>
      </c>
      <c r="M121" s="65">
        <f>+'Ark1'!AA2325</f>
        <v>32.473777693141066</v>
      </c>
      <c r="N121" s="49">
        <f>+'Ark1'!AB2325</f>
        <v>4.8406724387351492</v>
      </c>
      <c r="O121" s="65">
        <f>+'Ark1'!AC2325</f>
        <v>-52.15472534158144</v>
      </c>
      <c r="P121" s="65">
        <f t="shared" si="3"/>
        <v>29.344559585492227</v>
      </c>
      <c r="Q121" s="49">
        <f>+'Ark1'!V2325</f>
        <v>14.900238368500048</v>
      </c>
      <c r="R121" s="102">
        <f>+'Ark1'!X2325</f>
        <v>161.48972804029771</v>
      </c>
      <c r="S121" s="39"/>
      <c r="T121" s="11"/>
      <c r="U121"/>
      <c r="V121"/>
      <c r="W121"/>
      <c r="Y121"/>
      <c r="Z121"/>
    </row>
    <row r="122" spans="1:26">
      <c r="A122" s="39"/>
      <c r="B122" s="47">
        <f>+'Ark1'!C2326</f>
        <v>2005</v>
      </c>
      <c r="C122" s="47">
        <f>+'Ark1'!I2326</f>
        <v>24</v>
      </c>
      <c r="D122" s="89" t="s">
        <v>53</v>
      </c>
      <c r="E122" s="89" t="s">
        <v>68</v>
      </c>
      <c r="F122" s="47">
        <f>+'Ark1'!Q2326</f>
        <v>405</v>
      </c>
      <c r="G122" s="65">
        <f>+'Ark1'!R2326</f>
        <v>10358</v>
      </c>
      <c r="H122" s="65">
        <f>+'Ark1'!S2326</f>
        <v>10141</v>
      </c>
      <c r="I122" s="102">
        <f>+'Ark1'!T2326</f>
        <v>26.483428681006099</v>
      </c>
      <c r="J122" s="102">
        <f>+'Ark1'!U2326</f>
        <v>27.878871751534369</v>
      </c>
      <c r="K122" s="49">
        <f>+'Ark1'!W2326</f>
        <v>57.110837195542814</v>
      </c>
      <c r="L122" s="65">
        <f>+'Ark1'!Y2326</f>
        <v>150.84547209886037</v>
      </c>
      <c r="M122" s="65">
        <f>+'Ark1'!AA2326</f>
        <v>32.723054328578087</v>
      </c>
      <c r="N122" s="49">
        <f>+'Ark1'!AB2326</f>
        <v>4.7562146350113164</v>
      </c>
      <c r="O122" s="65">
        <f>+'Ark1'!AC2326</f>
        <v>-51.099766652351029</v>
      </c>
      <c r="P122" s="65">
        <f t="shared" si="3"/>
        <v>25.575308641975308</v>
      </c>
      <c r="Q122" s="49">
        <f>+'Ark1'!V2326</f>
        <v>15.756709789534662</v>
      </c>
      <c r="R122" s="102">
        <f>+'Ark1'!X2326</f>
        <v>166.11773063858797</v>
      </c>
      <c r="S122" s="39"/>
      <c r="T122" s="11"/>
      <c r="U122"/>
      <c r="V122"/>
      <c r="W122"/>
      <c r="Y122"/>
      <c r="Z122"/>
    </row>
    <row r="123" spans="1:26">
      <c r="A123" s="39"/>
      <c r="B123" s="47">
        <f>+'Ark1'!C2327</f>
        <v>2005</v>
      </c>
      <c r="C123" s="47">
        <f>+'Ark1'!I2327</f>
        <v>49</v>
      </c>
      <c r="D123" s="89" t="s">
        <v>53</v>
      </c>
      <c r="E123" s="89" t="s">
        <v>69</v>
      </c>
      <c r="F123" s="47">
        <f>+'Ark1'!Q2327</f>
        <v>282</v>
      </c>
      <c r="G123" s="65">
        <f>+'Ark1'!R2327</f>
        <v>1965</v>
      </c>
      <c r="H123" s="65">
        <f>+'Ark1'!S2327</f>
        <v>1965</v>
      </c>
      <c r="I123" s="102">
        <f>+'Ark1'!T2327</f>
        <v>5.0241298859023935</v>
      </c>
      <c r="J123" s="102">
        <f>+'Ark1'!U2327</f>
        <v>5.0009207861774279</v>
      </c>
      <c r="K123" s="49">
        <f>+'Ark1'!W2327</f>
        <v>56.753689567430015</v>
      </c>
      <c r="L123" s="65">
        <f>+'Ark1'!Y2327</f>
        <v>142.63312977099238</v>
      </c>
      <c r="M123" s="65">
        <f>+'Ark1'!AA2327</f>
        <v>31.339076512680556</v>
      </c>
      <c r="N123" s="49">
        <f>+'Ark1'!AB2327</f>
        <v>4.5766742233732316</v>
      </c>
      <c r="O123" s="65">
        <f>+'Ark1'!AC2327</f>
        <v>-41.466367303324695</v>
      </c>
      <c r="P123" s="65">
        <f t="shared" si="3"/>
        <v>6.9680851063829783</v>
      </c>
      <c r="Q123" s="49">
        <f>+'Ark1'!V2327</f>
        <v>15.893638676844784</v>
      </c>
      <c r="R123" s="102">
        <f>+'Ark1'!X2327</f>
        <v>154.58795442453123</v>
      </c>
      <c r="S123" s="39"/>
      <c r="T123" s="11"/>
      <c r="U123"/>
      <c r="V123"/>
      <c r="W123"/>
      <c r="Y123"/>
      <c r="Z123"/>
    </row>
    <row r="124" spans="1:26">
      <c r="A124" s="39"/>
      <c r="B124" s="47">
        <f>+'Ark1'!C2328</f>
        <v>2005</v>
      </c>
      <c r="C124" s="47">
        <f>+'Ark1'!I2328</f>
        <v>80</v>
      </c>
      <c r="D124" s="89" t="s">
        <v>10</v>
      </c>
      <c r="E124" s="89" t="s">
        <v>9</v>
      </c>
      <c r="F124" s="47">
        <f>+'Ark1'!Q2328</f>
        <v>204</v>
      </c>
      <c r="G124" s="65">
        <f>+'Ark1'!R2328</f>
        <v>6219</v>
      </c>
      <c r="H124" s="65">
        <f>+'Ark1'!S2328</f>
        <v>6181</v>
      </c>
      <c r="I124" s="102">
        <f>+'Ark1'!T2328</f>
        <v>15.900795806833075</v>
      </c>
      <c r="J124" s="102">
        <f>+'Ark1'!U2328</f>
        <v>14.826056344976916</v>
      </c>
      <c r="K124" s="49">
        <f>+'Ark1'!W2328</f>
        <v>57.008736450412563</v>
      </c>
      <c r="L124" s="65">
        <f>+'Ark1'!Y2328</f>
        <v>133.60972825213096</v>
      </c>
      <c r="M124" s="65">
        <f>+'Ark1'!AA2328</f>
        <v>26.465416820137506</v>
      </c>
      <c r="N124" s="49">
        <f>+'Ark1'!AB2328</f>
        <v>4.0123077158752594</v>
      </c>
      <c r="O124" s="65">
        <f>+'Ark1'!AC2328</f>
        <v>-42.945171270274606</v>
      </c>
      <c r="P124" s="65">
        <f t="shared" si="3"/>
        <v>30.485294117647058</v>
      </c>
      <c r="Q124" s="49">
        <f>+'Ark1'!V2328</f>
        <v>14.76587875864287</v>
      </c>
      <c r="R124" s="102">
        <f>+'Ark1'!X2328</f>
        <v>145.57882503501222</v>
      </c>
      <c r="S124" s="39"/>
      <c r="T124" s="11"/>
      <c r="U124"/>
      <c r="V124"/>
      <c r="W124"/>
      <c r="Y124"/>
      <c r="Z124"/>
    </row>
    <row r="125" spans="1:26">
      <c r="A125" s="39"/>
      <c r="B125" s="47">
        <f>+'Ark1'!C2329</f>
        <v>2005</v>
      </c>
      <c r="C125" s="47">
        <f>+'Ark1'!I2329</f>
        <v>81</v>
      </c>
      <c r="D125" s="89" t="s">
        <v>10</v>
      </c>
      <c r="E125" s="89" t="s">
        <v>57</v>
      </c>
      <c r="F125" s="47">
        <f>+'Ark1'!Q2329</f>
        <v>92</v>
      </c>
      <c r="G125" s="65">
        <f>+'Ark1'!R2329</f>
        <v>2015</v>
      </c>
      <c r="H125" s="65">
        <f>+'Ark1'!S2329</f>
        <v>2012</v>
      </c>
      <c r="I125" s="102">
        <f>+'Ark1'!T2329</f>
        <v>5.1519703410144153</v>
      </c>
      <c r="J125" s="102">
        <f>+'Ark1'!U2329</f>
        <v>5.2769710725757344</v>
      </c>
      <c r="K125" s="49">
        <f>+'Ark1'!W2329</f>
        <v>57.014910536779311</v>
      </c>
      <c r="L125" s="65">
        <f>+'Ark1'!Y2329</f>
        <v>146.77181141439189</v>
      </c>
      <c r="M125" s="65">
        <f>+'Ark1'!AA2329</f>
        <v>32.793594695438998</v>
      </c>
      <c r="N125" s="49">
        <f>+'Ark1'!AB2329</f>
        <v>5.0799547928856237</v>
      </c>
      <c r="O125" s="65">
        <f>+'Ark1'!AC2329</f>
        <v>-58.508945407313945</v>
      </c>
      <c r="P125" s="65">
        <f t="shared" si="3"/>
        <v>21.902173913043477</v>
      </c>
      <c r="Q125" s="49">
        <f>+'Ark1'!V2329</f>
        <v>16.15285359801489</v>
      </c>
      <c r="R125" s="102">
        <f>+'Ark1'!X2329</f>
        <v>159.18079194771605</v>
      </c>
      <c r="S125" s="39"/>
      <c r="T125" s="11"/>
      <c r="U125"/>
      <c r="V125"/>
      <c r="W125"/>
      <c r="Y125"/>
      <c r="Z125"/>
    </row>
    <row r="126" spans="1:26">
      <c r="A126" s="39"/>
      <c r="B126" s="47">
        <f>+'Ark1'!C2330</f>
        <v>2005</v>
      </c>
      <c r="C126" s="47">
        <f>+'Ark1'!I2330</f>
        <v>83</v>
      </c>
      <c r="D126" s="89" t="s">
        <v>10</v>
      </c>
      <c r="E126" s="89" t="s">
        <v>490</v>
      </c>
      <c r="F126" s="47">
        <f>+'Ark1'!Q2330</f>
        <v>263</v>
      </c>
      <c r="G126" s="65">
        <f>+'Ark1'!R2330</f>
        <v>1872.25</v>
      </c>
      <c r="H126" s="65">
        <f>+'Ark1'!S2330</f>
        <v>1865</v>
      </c>
      <c r="I126" s="102">
        <f>+'Ark1'!T2330</f>
        <v>4.7869858416695985</v>
      </c>
      <c r="J126" s="102">
        <f>+'Ark1'!U2330</f>
        <v>4.0718233559372132</v>
      </c>
      <c r="K126" s="49">
        <f>+'Ark1'!W2330</f>
        <v>56.768900804289537</v>
      </c>
      <c r="L126" s="65">
        <f>+'Ark1'!Y2330</f>
        <v>121.8871945520094</v>
      </c>
      <c r="M126" s="65">
        <f>+'Ark1'!AA2330</f>
        <v>21.557261064248717</v>
      </c>
      <c r="N126" s="49">
        <f>+'Ark1'!AB2330</f>
        <v>4.096254500948544</v>
      </c>
      <c r="O126" s="65">
        <f>+'Ark1'!AC2330</f>
        <v>-31.13815741521088</v>
      </c>
      <c r="P126" s="65">
        <f t="shared" si="3"/>
        <v>7.1188212927756656</v>
      </c>
      <c r="Q126" s="49">
        <f>+'Ark1'!V2330</f>
        <v>15.112298037121104</v>
      </c>
      <c r="R126" s="102">
        <f>+'Ark1'!X2330</f>
        <v>132.48952924383002</v>
      </c>
      <c r="S126" s="39"/>
      <c r="T126" s="11"/>
      <c r="U126"/>
      <c r="V126"/>
      <c r="W126"/>
      <c r="Y126"/>
      <c r="Z126"/>
    </row>
    <row r="127" spans="1:26">
      <c r="A127" s="39"/>
      <c r="B127" s="47">
        <f>+'Ark1'!C2331</f>
        <v>2004</v>
      </c>
      <c r="C127" s="47">
        <f>+'Ark1'!I2331</f>
        <v>6</v>
      </c>
      <c r="D127" s="89" t="s">
        <v>53</v>
      </c>
      <c r="E127" s="89" t="s">
        <v>459</v>
      </c>
      <c r="F127" s="47">
        <f>+'Ark1'!Q2331</f>
        <v>455</v>
      </c>
      <c r="G127" s="65">
        <f>+'Ark1'!R2331</f>
        <v>11665</v>
      </c>
      <c r="H127" s="65">
        <f>+'Ark1'!S2331</f>
        <v>11645</v>
      </c>
      <c r="I127" s="102">
        <f>+'Ark1'!T2331</f>
        <v>30.648170042825992</v>
      </c>
      <c r="J127" s="102">
        <f>+'Ark1'!U2331</f>
        <v>31.971932469121299</v>
      </c>
      <c r="K127" s="49">
        <f>+'Ark1'!W2331</f>
        <v>55.96985830828681</v>
      </c>
      <c r="L127" s="65">
        <f>+'Ark1'!Y2331</f>
        <v>148.32633519074099</v>
      </c>
      <c r="M127" s="65">
        <f>+'Ark1'!AA2331</f>
        <v>32.112556023924874</v>
      </c>
      <c r="N127" s="49">
        <f>+'Ark1'!AB2331</f>
        <v>4.6083205524325903</v>
      </c>
      <c r="O127" s="65">
        <f>+'Ark1'!AC2331</f>
        <v>-51.460539673548318</v>
      </c>
      <c r="P127" s="65">
        <f t="shared" si="3"/>
        <v>25.637362637362639</v>
      </c>
      <c r="Q127" s="49">
        <f>+'Ark1'!V2331</f>
        <v>14.382426060865839</v>
      </c>
      <c r="R127" s="102">
        <f>+'Ark1'!X2331</f>
        <v>160.892085342017</v>
      </c>
      <c r="S127" s="39"/>
      <c r="T127" s="11"/>
      <c r="U127"/>
      <c r="V127"/>
      <c r="W127"/>
      <c r="Y127"/>
      <c r="Z127"/>
    </row>
    <row r="128" spans="1:26">
      <c r="A128" s="39"/>
      <c r="B128" s="47">
        <f>+'Ark1'!C2332</f>
        <v>2004</v>
      </c>
      <c r="C128" s="47">
        <f>+'Ark1'!I2332</f>
        <v>24</v>
      </c>
      <c r="D128" s="89" t="s">
        <v>53</v>
      </c>
      <c r="E128" s="89" t="s">
        <v>68</v>
      </c>
      <c r="F128" s="47">
        <f>+'Ark1'!Q2332</f>
        <v>439</v>
      </c>
      <c r="G128" s="65">
        <f>+'Ark1'!R2332</f>
        <v>9754</v>
      </c>
      <c r="H128" s="65">
        <f>+'Ark1'!S2332</f>
        <v>9573</v>
      </c>
      <c r="I128" s="102">
        <f>+'Ark1'!T2332</f>
        <v>25.627282520164997</v>
      </c>
      <c r="J128" s="102">
        <f>+'Ark1'!U2332</f>
        <v>27.471010938862992</v>
      </c>
      <c r="K128" s="49">
        <f>+'Ark1'!W2332</f>
        <v>56.407291340227722</v>
      </c>
      <c r="L128" s="65">
        <f>+'Ark1'!Y2332</f>
        <v>152.4144043469353</v>
      </c>
      <c r="M128" s="65">
        <f>+'Ark1'!AA2332</f>
        <v>32.905535222114999</v>
      </c>
      <c r="N128" s="49">
        <f>+'Ark1'!AB2332</f>
        <v>4.8927382524794734</v>
      </c>
      <c r="O128" s="65">
        <f>+'Ark1'!AC2332</f>
        <v>-55.597111358168448</v>
      </c>
      <c r="P128" s="65">
        <f t="shared" si="3"/>
        <v>22.218678815489749</v>
      </c>
      <c r="Q128" s="49">
        <f>+'Ark1'!V2332</f>
        <v>14.809411523477548</v>
      </c>
      <c r="R128" s="102">
        <f>+'Ark1'!X2332</f>
        <v>167.60654461619399</v>
      </c>
      <c r="S128" s="39"/>
      <c r="T128" s="11"/>
      <c r="U128"/>
      <c r="V128"/>
      <c r="W128"/>
      <c r="Y128"/>
      <c r="Z128"/>
    </row>
    <row r="129" spans="1:26">
      <c r="A129" s="39"/>
      <c r="B129" s="47">
        <f>+'Ark1'!C2333</f>
        <v>2004</v>
      </c>
      <c r="C129" s="47">
        <f>+'Ark1'!I2333</f>
        <v>49</v>
      </c>
      <c r="D129" s="89" t="s">
        <v>53</v>
      </c>
      <c r="E129" s="89" t="s">
        <v>69</v>
      </c>
      <c r="F129" s="47">
        <f>+'Ark1'!Q2333</f>
        <v>356</v>
      </c>
      <c r="G129" s="65">
        <f>+'Ark1'!R2333</f>
        <v>2007</v>
      </c>
      <c r="H129" s="65">
        <f>+'Ark1'!S2333</f>
        <v>2003</v>
      </c>
      <c r="I129" s="102">
        <f>+'Ark1'!T2333</f>
        <v>5.2731142113974956</v>
      </c>
      <c r="J129" s="102">
        <f>+'Ark1'!U2333</f>
        <v>5.2073994201938225</v>
      </c>
      <c r="K129" s="49">
        <f>+'Ark1'!W2333</f>
        <v>56.070893659510737</v>
      </c>
      <c r="L129" s="65">
        <f>+'Ark1'!Y2333</f>
        <v>140.41310413552549</v>
      </c>
      <c r="M129" s="65">
        <f>+'Ark1'!AA2333</f>
        <v>28.565919033315925</v>
      </c>
      <c r="N129" s="49">
        <f>+'Ark1'!AB2333</f>
        <v>4.6032794047566554</v>
      </c>
      <c r="O129" s="65">
        <f>+'Ark1'!AC2333</f>
        <v>-50.597948440706723</v>
      </c>
      <c r="P129" s="65">
        <f t="shared" si="3"/>
        <v>5.6376404494382024</v>
      </c>
      <c r="Q129" s="49">
        <f>+'Ark1'!V2333</f>
        <v>14.33084205281515</v>
      </c>
      <c r="R129" s="102">
        <f>+'Ark1'!X2333</f>
        <v>152.45335799242204</v>
      </c>
      <c r="S129" s="39"/>
      <c r="T129" s="11"/>
      <c r="U129"/>
      <c r="V129"/>
      <c r="W129"/>
      <c r="Y129"/>
      <c r="Z129"/>
    </row>
    <row r="130" spans="1:26">
      <c r="A130" s="39"/>
      <c r="B130" s="47">
        <f>+'Ark1'!C2334</f>
        <v>2004</v>
      </c>
      <c r="C130" s="47">
        <f>+'Ark1'!I2334</f>
        <v>80</v>
      </c>
      <c r="D130" s="89" t="s">
        <v>10</v>
      </c>
      <c r="E130" s="89" t="s">
        <v>9</v>
      </c>
      <c r="F130" s="47">
        <f>+'Ark1'!Q2334</f>
        <v>229</v>
      </c>
      <c r="G130" s="65">
        <f>+'Ark1'!R2334</f>
        <v>6174</v>
      </c>
      <c r="H130" s="65">
        <f>+'Ark1'!S2334</f>
        <v>6143</v>
      </c>
      <c r="I130" s="102">
        <f>+'Ark1'!T2334</f>
        <v>16.221328919366279</v>
      </c>
      <c r="J130" s="102">
        <f>+'Ark1'!U2334</f>
        <v>14.9239931791553</v>
      </c>
      <c r="K130" s="49">
        <f>+'Ark1'!W2334</f>
        <v>56.674426176135441</v>
      </c>
      <c r="L130" s="65">
        <f>+'Ark1'!Y2334</f>
        <v>130.81349206349202</v>
      </c>
      <c r="M130" s="65">
        <f>+'Ark1'!AA2334</f>
        <v>26.043600877024783</v>
      </c>
      <c r="N130" s="49">
        <f>+'Ark1'!AB2334</f>
        <v>4.0481163555867195</v>
      </c>
      <c r="O130" s="65">
        <f>+'Ark1'!AC2334</f>
        <v>-36.68826313384519</v>
      </c>
      <c r="P130" s="65">
        <f t="shared" si="3"/>
        <v>26.960698689956331</v>
      </c>
      <c r="Q130" s="49">
        <f>+'Ark1'!V2334</f>
        <v>14.767573696145121</v>
      </c>
      <c r="R130" s="102">
        <f>+'Ark1'!X2334</f>
        <v>142.4317051796213</v>
      </c>
      <c r="S130" s="39"/>
      <c r="T130" s="11"/>
      <c r="U130"/>
      <c r="V130"/>
      <c r="W130"/>
      <c r="Y130"/>
      <c r="Z130"/>
    </row>
    <row r="131" spans="1:26">
      <c r="A131" s="39"/>
      <c r="B131" s="47">
        <f>+'Ark1'!C2335</f>
        <v>2004</v>
      </c>
      <c r="C131" s="47">
        <f>+'Ark1'!I2335</f>
        <v>81</v>
      </c>
      <c r="D131" s="89" t="s">
        <v>10</v>
      </c>
      <c r="E131" s="89" t="s">
        <v>57</v>
      </c>
      <c r="F131" s="47">
        <f>+'Ark1'!Q2335</f>
        <v>96</v>
      </c>
      <c r="G131" s="65">
        <f>+'Ark1'!R2335</f>
        <v>2437</v>
      </c>
      <c r="H131" s="65">
        <f>+'Ark1'!S2335</f>
        <v>2433</v>
      </c>
      <c r="I131" s="102">
        <f>+'Ark1'!T2335</f>
        <v>6.4028795880297427</v>
      </c>
      <c r="J131" s="102">
        <f>+'Ark1'!U2335</f>
        <v>6.3485092711352689</v>
      </c>
      <c r="K131" s="49">
        <f>+'Ark1'!W2335</f>
        <v>56.878750513768999</v>
      </c>
      <c r="L131" s="65">
        <f>+'Ark1'!Y2335</f>
        <v>140.97767747230216</v>
      </c>
      <c r="M131" s="65">
        <f>+'Ark1'!AA2335</f>
        <v>31.977108042921898</v>
      </c>
      <c r="N131" s="49">
        <f>+'Ark1'!AB2335</f>
        <v>4.5727993389512145</v>
      </c>
      <c r="O131" s="65">
        <f>+'Ark1'!AC2335</f>
        <v>-50.090290515137113</v>
      </c>
      <c r="P131" s="65">
        <f t="shared" si="3"/>
        <v>25.385416666666668</v>
      </c>
      <c r="Q131" s="49">
        <f>+'Ark1'!V2335</f>
        <v>15.396389002872388</v>
      </c>
      <c r="R131" s="102">
        <f>+'Ark1'!X2335</f>
        <v>152.89868055274599</v>
      </c>
      <c r="S131" s="39"/>
      <c r="T131" s="11"/>
      <c r="U131"/>
      <c r="V131"/>
      <c r="W131"/>
      <c r="Y131"/>
      <c r="Z131"/>
    </row>
    <row r="132" spans="1:26">
      <c r="A132" s="39"/>
      <c r="B132" s="47">
        <f>+'Ark1'!C2336</f>
        <v>2004</v>
      </c>
      <c r="C132" s="47">
        <f>+'Ark1'!I2336</f>
        <v>83</v>
      </c>
      <c r="D132" s="89" t="s">
        <v>10</v>
      </c>
      <c r="E132" s="89" t="s">
        <v>490</v>
      </c>
      <c r="F132" s="47">
        <f>+'Ark1'!Q2336</f>
        <v>256</v>
      </c>
      <c r="G132" s="65">
        <f>+'Ark1'!R2336</f>
        <v>1831</v>
      </c>
      <c r="H132" s="65">
        <f>+'Ark1'!S2336</f>
        <v>1816</v>
      </c>
      <c r="I132" s="102">
        <f>+'Ark1'!T2336</f>
        <v>4.8106986153805744</v>
      </c>
      <c r="J132" s="102">
        <f>+'Ark1'!U2336</f>
        <v>4.1964851336781113</v>
      </c>
      <c r="K132" s="49">
        <f>+'Ark1'!W2336</f>
        <v>56.525330396475773</v>
      </c>
      <c r="L132" s="65">
        <f>+'Ark1'!Y2336</f>
        <v>124.03134898962328</v>
      </c>
      <c r="M132" s="65">
        <f>+'Ark1'!AA2336</f>
        <v>21.226036217496489</v>
      </c>
      <c r="N132" s="49">
        <f>+'Ark1'!AB2336</f>
        <v>4.0626179956948354</v>
      </c>
      <c r="O132" s="65">
        <f>+'Ark1'!AC2336</f>
        <v>-37.213924650481033</v>
      </c>
      <c r="P132" s="65">
        <f t="shared" si="3"/>
        <v>7.15234375</v>
      </c>
      <c r="Q132" s="49">
        <f>+'Ark1'!V2336</f>
        <v>15.012561441835063</v>
      </c>
      <c r="R132" s="102">
        <f>+'Ark1'!X2336</f>
        <v>134.82748357557</v>
      </c>
      <c r="S132" s="39"/>
      <c r="T132" s="11"/>
      <c r="U132"/>
      <c r="V132"/>
      <c r="W132"/>
      <c r="Y132"/>
      <c r="Z132"/>
    </row>
    <row r="133" spans="1:26">
      <c r="A133" s="39"/>
      <c r="B133" s="47">
        <f>+'Ark1'!C2337</f>
        <v>2003</v>
      </c>
      <c r="C133" s="47">
        <f>+'Ark1'!I2337</f>
        <v>6</v>
      </c>
      <c r="D133" s="89" t="s">
        <v>53</v>
      </c>
      <c r="E133" s="89" t="s">
        <v>459</v>
      </c>
      <c r="F133" s="47">
        <f>+'Ark1'!Q2337</f>
        <v>484</v>
      </c>
      <c r="G133" s="65">
        <f>+'Ark1'!R2337</f>
        <v>10748</v>
      </c>
      <c r="H133" s="65">
        <f>+'Ark1'!S2337</f>
        <v>10748</v>
      </c>
      <c r="I133" s="102">
        <f>+'Ark1'!T2337</f>
        <v>33.14521849076386</v>
      </c>
      <c r="J133" s="102">
        <f>+'Ark1'!U2337</f>
        <v>34.137287742103098</v>
      </c>
      <c r="K133" s="49">
        <f>+'Ark1'!W2337</f>
        <v>55.393375511723121</v>
      </c>
      <c r="L133" s="65">
        <f>+'Ark1'!Y2337</f>
        <v>147.39829735764803</v>
      </c>
      <c r="M133" s="65">
        <f>+'Ark1'!AA2337</f>
        <v>31.096193089800217</v>
      </c>
      <c r="N133" s="49">
        <f>+'Ark1'!AB2337</f>
        <v>4.3187865669976366</v>
      </c>
      <c r="O133" s="65">
        <f>+'Ark1'!AC2337</f>
        <v>-49.118553545166634</v>
      </c>
      <c r="P133" s="65">
        <f t="shared" si="3"/>
        <v>22.206611570247933</v>
      </c>
      <c r="Q133" s="49">
        <f>+'Ark1'!V2337</f>
        <v>13.20673613695571</v>
      </c>
      <c r="R133" s="102">
        <f>+'Ark1'!X2337</f>
        <v>159.69479670384371</v>
      </c>
      <c r="S133" s="39"/>
      <c r="T133" s="11"/>
      <c r="U133"/>
      <c r="V133"/>
      <c r="W133"/>
      <c r="Y133"/>
      <c r="Z133"/>
    </row>
    <row r="134" spans="1:26">
      <c r="A134" s="39"/>
      <c r="B134" s="47">
        <f>+'Ark1'!C2338</f>
        <v>2003</v>
      </c>
      <c r="C134" s="47">
        <f>+'Ark1'!I2338</f>
        <v>24</v>
      </c>
      <c r="D134" s="89" t="s">
        <v>53</v>
      </c>
      <c r="E134" s="89" t="s">
        <v>68</v>
      </c>
      <c r="F134" s="47">
        <f>+'Ark1'!Q2338</f>
        <v>480</v>
      </c>
      <c r="G134" s="65">
        <f>+'Ark1'!R2338</f>
        <v>8772</v>
      </c>
      <c r="H134" s="65">
        <f>+'Ark1'!S2338</f>
        <v>8660</v>
      </c>
      <c r="I134" s="102">
        <f>+'Ark1'!T2338</f>
        <v>27.051531131464525</v>
      </c>
      <c r="J134" s="102">
        <f>+'Ark1'!U2338</f>
        <v>29.159582909895327</v>
      </c>
      <c r="K134" s="49">
        <f>+'Ark1'!W2338</f>
        <v>56.253002309468819</v>
      </c>
      <c r="L134" s="65">
        <f>+'Ark1'!Y2338</f>
        <v>154.26727086183323</v>
      </c>
      <c r="M134" s="65">
        <f>+'Ark1'!AA2338</f>
        <v>33.396064605385995</v>
      </c>
      <c r="N134" s="49">
        <f>+'Ark1'!AB2338</f>
        <v>5.0450244386524252</v>
      </c>
      <c r="O134" s="65">
        <f>+'Ark1'!AC2338</f>
        <v>-54.264445468370816</v>
      </c>
      <c r="P134" s="65">
        <f t="shared" si="3"/>
        <v>18.274999999999999</v>
      </c>
      <c r="Q134" s="49">
        <f>+'Ark1'!V2338</f>
        <v>13.364113087095301</v>
      </c>
      <c r="R134" s="102">
        <f>+'Ark1'!X2338</f>
        <v>168.70009915327023</v>
      </c>
      <c r="S134" s="39"/>
      <c r="T134" s="11"/>
      <c r="U134"/>
      <c r="V134"/>
      <c r="W134"/>
      <c r="Y134"/>
      <c r="Z134"/>
    </row>
    <row r="135" spans="1:26">
      <c r="A135" s="39"/>
      <c r="B135" s="47">
        <f>+'Ark1'!C2339</f>
        <v>2003</v>
      </c>
      <c r="C135" s="47">
        <f>+'Ark1'!I2339</f>
        <v>49</v>
      </c>
      <c r="D135" s="89" t="s">
        <v>53</v>
      </c>
      <c r="E135" s="89" t="s">
        <v>69</v>
      </c>
      <c r="F135" s="47">
        <f>+'Ark1'!Q2339</f>
        <v>355</v>
      </c>
      <c r="G135" s="65">
        <f>+'Ark1'!R2339</f>
        <v>2060</v>
      </c>
      <c r="H135" s="65">
        <f>+'Ark1'!S2339</f>
        <v>2060</v>
      </c>
      <c r="I135" s="102">
        <f>+'Ark1'!T2339</f>
        <v>6.3527307490671348</v>
      </c>
      <c r="J135" s="102">
        <f>+'Ark1'!U2339</f>
        <v>6.1803428189916403</v>
      </c>
      <c r="K135" s="49">
        <f>+'Ark1'!W2339</f>
        <v>55.91796116504856</v>
      </c>
      <c r="L135" s="65">
        <f>+'Ark1'!Y2339</f>
        <v>139.23116504854357</v>
      </c>
      <c r="M135" s="65">
        <f>+'Ark1'!AA2339</f>
        <v>28.801921534501567</v>
      </c>
      <c r="N135" s="49">
        <f>+'Ark1'!AB2339</f>
        <v>4.7926488732007559</v>
      </c>
      <c r="O135" s="65">
        <f>+'Ark1'!AC2339</f>
        <v>-46.76681751594716</v>
      </c>
      <c r="P135" s="65">
        <f t="shared" si="3"/>
        <v>5.802816901408451</v>
      </c>
      <c r="Q135" s="49">
        <f>+'Ark1'!V2339</f>
        <v>13.329611650485436</v>
      </c>
      <c r="R135" s="102">
        <f>+'Ark1'!X2339</f>
        <v>150.84633266364403</v>
      </c>
      <c r="S135" s="39"/>
      <c r="T135" s="11"/>
      <c r="U135"/>
      <c r="V135"/>
      <c r="W135"/>
      <c r="Y135"/>
      <c r="Z135"/>
    </row>
    <row r="136" spans="1:26">
      <c r="A136" s="39"/>
      <c r="B136" s="47">
        <f>+'Ark1'!C2340</f>
        <v>2003</v>
      </c>
      <c r="C136" s="47">
        <f>+'Ark1'!I2340</f>
        <v>80</v>
      </c>
      <c r="D136" s="89" t="s">
        <v>10</v>
      </c>
      <c r="E136" s="89" t="s">
        <v>9</v>
      </c>
      <c r="F136" s="47">
        <f>+'Ark1'!Q2340</f>
        <v>210</v>
      </c>
      <c r="G136" s="65">
        <f>+'Ark1'!R2340</f>
        <v>4244</v>
      </c>
      <c r="H136" s="65">
        <f>+'Ark1'!S2340</f>
        <v>4224</v>
      </c>
      <c r="I136" s="102">
        <f>+'Ark1'!T2340</f>
        <v>13.087858883029575</v>
      </c>
      <c r="J136" s="102">
        <f>+'Ark1'!U2340</f>
        <v>12.094930823503121</v>
      </c>
      <c r="K136" s="49">
        <f>+'Ark1'!W2340</f>
        <v>56.516098484848492</v>
      </c>
      <c r="L136" s="65">
        <f>+'Ark1'!Y2340</f>
        <v>132.25713949104613</v>
      </c>
      <c r="M136" s="65">
        <f>+'Ark1'!AA2340</f>
        <v>26.961264740381804</v>
      </c>
      <c r="N136" s="49">
        <f>+'Ark1'!AB2340</f>
        <v>4.25253114530818</v>
      </c>
      <c r="O136" s="65">
        <f>+'Ark1'!AC2340</f>
        <v>-45.317268433751089</v>
      </c>
      <c r="P136" s="65">
        <f t="shared" si="3"/>
        <v>20.209523809523809</v>
      </c>
      <c r="Q136" s="49">
        <f>+'Ark1'!V2340</f>
        <v>14.779688972667291</v>
      </c>
      <c r="R136" s="102">
        <f>+'Ark1'!X2340</f>
        <v>143.89775176834945</v>
      </c>
      <c r="S136" s="39"/>
      <c r="T136" s="11"/>
      <c r="U136"/>
      <c r="V136"/>
      <c r="W136"/>
      <c r="Y136"/>
      <c r="Z136"/>
    </row>
    <row r="137" spans="1:26">
      <c r="A137" s="39"/>
      <c r="B137" s="47">
        <f>+'Ark1'!C2341</f>
        <v>2003</v>
      </c>
      <c r="C137" s="47">
        <f>+'Ark1'!I2341</f>
        <v>81</v>
      </c>
      <c r="D137" s="89" t="s">
        <v>10</v>
      </c>
      <c r="E137" s="89" t="s">
        <v>57</v>
      </c>
      <c r="F137" s="47">
        <f>+'Ark1'!Q2341</f>
        <v>101</v>
      </c>
      <c r="G137" s="65">
        <f>+'Ark1'!R2341</f>
        <v>1679</v>
      </c>
      <c r="H137" s="65">
        <f>+'Ark1'!S2341</f>
        <v>1671</v>
      </c>
      <c r="I137" s="102">
        <f>+'Ark1'!T2341</f>
        <v>5.1777839454775343</v>
      </c>
      <c r="J137" s="102">
        <f>+'Ark1'!U2341</f>
        <v>5.318410386664624</v>
      </c>
      <c r="K137" s="49">
        <f>+'Ark1'!W2341</f>
        <v>57.026929982046681</v>
      </c>
      <c r="L137" s="65">
        <f>+'Ark1'!Y2341</f>
        <v>147.00166765932101</v>
      </c>
      <c r="M137" s="65">
        <f>+'Ark1'!AA2341</f>
        <v>33.028929890634636</v>
      </c>
      <c r="N137" s="49">
        <f>+'Ark1'!AB2341</f>
        <v>4.9105577675813361</v>
      </c>
      <c r="O137" s="65">
        <f>+'Ark1'!AC2341</f>
        <v>-56.175113288876254</v>
      </c>
      <c r="P137" s="65">
        <f t="shared" si="3"/>
        <v>16.623762376237625</v>
      </c>
      <c r="Q137" s="49">
        <f>+'Ark1'!V2341</f>
        <v>14.78618225134009</v>
      </c>
      <c r="R137" s="102">
        <f>+'Ark1'!X2341</f>
        <v>159.72077482533916</v>
      </c>
      <c r="S137" s="39"/>
      <c r="T137" s="11"/>
      <c r="U137"/>
      <c r="V137"/>
      <c r="W137"/>
      <c r="Y137"/>
      <c r="Z137"/>
    </row>
    <row r="138" spans="1:26">
      <c r="A138" s="39"/>
      <c r="B138" s="47">
        <f>+'Ark1'!C2342</f>
        <v>2003</v>
      </c>
      <c r="C138" s="47">
        <f>+'Ark1'!I2342</f>
        <v>83</v>
      </c>
      <c r="D138" s="89" t="s">
        <v>10</v>
      </c>
      <c r="E138" s="89" t="s">
        <v>490</v>
      </c>
      <c r="F138" s="47">
        <f>+'Ark1'!Q2342</f>
        <v>266</v>
      </c>
      <c r="G138" s="65">
        <f>+'Ark1'!R2342</f>
        <v>1472</v>
      </c>
      <c r="H138" s="65">
        <f>+'Ark1'!S2342</f>
        <v>1450</v>
      </c>
      <c r="I138" s="102">
        <f>+'Ark1'!T2342</f>
        <v>4.5394270206926324</v>
      </c>
      <c r="J138" s="102">
        <f>+'Ark1'!U2342</f>
        <v>3.914758837811235</v>
      </c>
      <c r="K138" s="49">
        <f>+'Ark1'!W2342</f>
        <v>55.702068965517242</v>
      </c>
      <c r="L138" s="65">
        <f>+'Ark1'!Y2342</f>
        <v>123.4207880434783</v>
      </c>
      <c r="M138" s="65">
        <f>+'Ark1'!AA2342</f>
        <v>22.667514602077809</v>
      </c>
      <c r="N138" s="49">
        <f>+'Ark1'!AB2342</f>
        <v>4.2364016768547446</v>
      </c>
      <c r="O138" s="65">
        <f>+'Ark1'!AC2342</f>
        <v>-41.510838567669907</v>
      </c>
      <c r="P138" s="65">
        <f t="shared" si="3"/>
        <v>5.5338345864661651</v>
      </c>
      <c r="Q138" s="49">
        <f>+'Ark1'!V2342</f>
        <v>14.731657608695652</v>
      </c>
      <c r="R138" s="102">
        <f>+'Ark1'!X2342</f>
        <v>134.72725988035265</v>
      </c>
      <c r="S138" s="39"/>
      <c r="T138" s="11"/>
      <c r="U138"/>
      <c r="V138"/>
      <c r="W138"/>
      <c r="Y138"/>
      <c r="Z138"/>
    </row>
    <row r="139" spans="1:2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64"/>
      <c r="M139" s="64"/>
      <c r="N139" s="39"/>
      <c r="O139" s="39"/>
      <c r="P139" s="39"/>
      <c r="Q139" s="39"/>
      <c r="R139" s="39"/>
      <c r="S139" s="39"/>
      <c r="T139" s="11"/>
      <c r="U139"/>
      <c r="V139"/>
      <c r="W139"/>
      <c r="Y139"/>
      <c r="Z139"/>
    </row>
    <row r="140" spans="1:2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64"/>
      <c r="M140" s="64"/>
      <c r="N140" s="39"/>
      <c r="O140" s="39"/>
      <c r="P140" s="39"/>
      <c r="Q140" s="39"/>
      <c r="R140" s="39"/>
      <c r="S140" s="39"/>
      <c r="T140" s="11"/>
      <c r="U140"/>
      <c r="V140"/>
      <c r="W140"/>
      <c r="Y140"/>
      <c r="Z140"/>
    </row>
    <row r="141" spans="1:26">
      <c r="D141" s="3"/>
      <c r="E141" s="3"/>
      <c r="G141" s="9"/>
      <c r="H141" s="77"/>
      <c r="I141" s="97"/>
      <c r="J141" s="97"/>
      <c r="K141" s="1"/>
      <c r="N141" s="97"/>
      <c r="O141" s="1"/>
      <c r="P141" s="9"/>
      <c r="Q141" s="9"/>
      <c r="R141" s="53"/>
      <c r="S141"/>
      <c r="T141" s="11"/>
      <c r="U141"/>
      <c r="V141"/>
      <c r="W141"/>
      <c r="Y141"/>
      <c r="Z141"/>
    </row>
    <row r="142" spans="1:26">
      <c r="D142" s="3"/>
      <c r="E142" s="3"/>
      <c r="G142" s="9"/>
      <c r="H142" s="77"/>
      <c r="I142" s="97"/>
      <c r="J142" s="97"/>
      <c r="K142" s="1"/>
      <c r="N142" s="97"/>
      <c r="O142" s="1"/>
      <c r="P142" s="9"/>
      <c r="Q142" s="9"/>
      <c r="R142" s="53"/>
      <c r="S142"/>
      <c r="T142" s="11"/>
      <c r="U142"/>
      <c r="V142"/>
      <c r="W142"/>
      <c r="Y142"/>
      <c r="Z142"/>
    </row>
    <row r="143" spans="1:26">
      <c r="D143" s="3"/>
      <c r="E143" s="3"/>
      <c r="G143" s="9"/>
      <c r="H143" s="77"/>
      <c r="I143" s="97"/>
      <c r="J143" s="97"/>
      <c r="K143" s="1"/>
      <c r="N143" s="97"/>
      <c r="O143" s="1"/>
      <c r="P143" s="9"/>
      <c r="Q143" s="9"/>
      <c r="R143" s="53"/>
      <c r="S143"/>
      <c r="T143" s="11"/>
      <c r="U143"/>
      <c r="V143"/>
      <c r="W143"/>
      <c r="Y143"/>
      <c r="Z143"/>
    </row>
    <row r="144" spans="1:26">
      <c r="D144" s="3"/>
      <c r="E144" s="3"/>
      <c r="G144" s="9"/>
      <c r="H144" s="77"/>
      <c r="I144" s="97"/>
      <c r="J144" s="97"/>
      <c r="K144" s="1"/>
      <c r="N144" s="97"/>
      <c r="O144" s="1"/>
      <c r="P144" s="9"/>
      <c r="Q144" s="9"/>
      <c r="R144" s="53"/>
      <c r="S144"/>
      <c r="T144" s="11"/>
      <c r="U144"/>
      <c r="V144"/>
      <c r="W144"/>
      <c r="Y144"/>
      <c r="Z144"/>
    </row>
    <row r="145" spans="4:26">
      <c r="D145" s="3"/>
      <c r="E145" s="3"/>
      <c r="G145" s="9"/>
      <c r="H145" s="77"/>
      <c r="I145" s="97"/>
      <c r="J145" s="97"/>
      <c r="K145" s="1"/>
      <c r="N145" s="97"/>
      <c r="O145" s="1"/>
      <c r="P145" s="9"/>
      <c r="Q145" s="9"/>
      <c r="R145" s="53"/>
      <c r="S145"/>
      <c r="T145" s="11"/>
      <c r="U145"/>
      <c r="V145"/>
      <c r="W145"/>
      <c r="Y145"/>
      <c r="Z145"/>
    </row>
    <row r="146" spans="4:26">
      <c r="D146" s="3"/>
      <c r="E146" s="3"/>
      <c r="G146" s="9"/>
      <c r="H146" s="77"/>
      <c r="I146" s="97"/>
      <c r="J146" s="97"/>
      <c r="K146" s="1"/>
      <c r="N146" s="97"/>
      <c r="O146" s="1"/>
      <c r="P146" s="9"/>
      <c r="Q146" s="9"/>
      <c r="R146" s="53"/>
      <c r="S146"/>
      <c r="T146" s="11"/>
      <c r="U146"/>
      <c r="V146"/>
      <c r="W146"/>
      <c r="Y146"/>
      <c r="Z146"/>
    </row>
    <row r="147" spans="4:26">
      <c r="D147" s="3"/>
      <c r="E147" s="3"/>
      <c r="G147" s="9"/>
      <c r="H147" s="77"/>
      <c r="I147" s="97"/>
      <c r="J147" s="97"/>
      <c r="K147" s="1"/>
      <c r="N147" s="97"/>
      <c r="O147" s="1"/>
      <c r="P147" s="9"/>
      <c r="Q147" s="9"/>
      <c r="R147" s="53"/>
      <c r="S147"/>
      <c r="T147" s="11"/>
      <c r="U147"/>
      <c r="V147"/>
      <c r="W147"/>
      <c r="Y147"/>
      <c r="Z147"/>
    </row>
    <row r="148" spans="4:26">
      <c r="D148" s="3"/>
      <c r="E148" s="3"/>
      <c r="G148" s="9"/>
      <c r="H148" s="77"/>
      <c r="I148" s="97"/>
      <c r="J148" s="97"/>
      <c r="K148" s="1"/>
      <c r="N148" s="97"/>
      <c r="O148" s="1"/>
      <c r="P148" s="9"/>
      <c r="Q148" s="9"/>
      <c r="R148" s="53"/>
      <c r="S148"/>
      <c r="T148" s="11"/>
      <c r="U148"/>
      <c r="V148"/>
      <c r="W148"/>
      <c r="Y148"/>
      <c r="Z148"/>
    </row>
    <row r="149" spans="4:26">
      <c r="D149" s="3"/>
      <c r="E149" s="3"/>
      <c r="G149" s="9"/>
      <c r="H149" s="77"/>
      <c r="I149" s="97"/>
      <c r="J149" s="97"/>
      <c r="K149" s="1"/>
      <c r="N149" s="97"/>
      <c r="O149" s="1"/>
      <c r="P149" s="9"/>
      <c r="Q149" s="9"/>
      <c r="R149" s="53"/>
      <c r="S149"/>
      <c r="T149" s="11"/>
      <c r="U149"/>
      <c r="V149"/>
      <c r="W149"/>
      <c r="Y149"/>
      <c r="Z149"/>
    </row>
    <row r="150" spans="4:26">
      <c r="D150" s="3"/>
      <c r="E150" s="3"/>
      <c r="G150" s="9"/>
      <c r="H150" s="77"/>
      <c r="I150" s="97"/>
      <c r="J150" s="97"/>
      <c r="K150" s="1"/>
      <c r="N150" s="97"/>
      <c r="O150" s="1"/>
      <c r="P150" s="9"/>
      <c r="Q150" s="9"/>
      <c r="R150" s="53"/>
      <c r="S150"/>
      <c r="T150" s="11"/>
      <c r="U150"/>
      <c r="V150"/>
      <c r="W150"/>
      <c r="Y150"/>
      <c r="Z150"/>
    </row>
    <row r="151" spans="4:26">
      <c r="D151" s="3"/>
      <c r="E151" s="3"/>
      <c r="G151" s="9"/>
      <c r="H151" s="77"/>
      <c r="I151" s="97"/>
      <c r="J151" s="97"/>
      <c r="K151" s="1"/>
      <c r="N151" s="97"/>
      <c r="O151" s="1"/>
      <c r="P151" s="9"/>
      <c r="Q151" s="9"/>
      <c r="R151" s="53"/>
      <c r="S151"/>
      <c r="T151" s="11"/>
      <c r="U151"/>
      <c r="V151"/>
      <c r="W151"/>
      <c r="Y151"/>
      <c r="Z151"/>
    </row>
    <row r="152" spans="4:26">
      <c r="D152" s="3"/>
      <c r="E152" s="3"/>
      <c r="G152" s="9"/>
      <c r="H152" s="77"/>
      <c r="I152" s="97"/>
      <c r="J152" s="97"/>
      <c r="K152" s="1"/>
      <c r="N152" s="97"/>
      <c r="O152" s="1"/>
      <c r="P152" s="9"/>
      <c r="Q152" s="9"/>
      <c r="R152" s="53"/>
      <c r="S152"/>
      <c r="T152" s="11"/>
      <c r="U152"/>
      <c r="V152"/>
      <c r="W152"/>
      <c r="Y152"/>
      <c r="Z152"/>
    </row>
    <row r="153" spans="4:26">
      <c r="D153" s="3"/>
      <c r="E153" s="3"/>
      <c r="G153" s="9"/>
      <c r="H153" s="77"/>
      <c r="I153" s="97"/>
      <c r="J153" s="97"/>
      <c r="K153" s="1"/>
      <c r="N153" s="97"/>
      <c r="O153" s="1"/>
      <c r="P153" s="9"/>
      <c r="Q153" s="9"/>
      <c r="R153" s="53"/>
      <c r="S153"/>
      <c r="T153" s="11"/>
      <c r="U153"/>
      <c r="V153"/>
      <c r="W153"/>
      <c r="Y153"/>
      <c r="Z153"/>
    </row>
    <row r="154" spans="4:26">
      <c r="D154" s="3"/>
      <c r="E154" s="3"/>
      <c r="G154" s="9"/>
      <c r="H154" s="77"/>
      <c r="I154" s="97"/>
      <c r="J154" s="97"/>
      <c r="K154" s="1"/>
      <c r="N154" s="97"/>
      <c r="O154" s="1"/>
      <c r="P154" s="9"/>
      <c r="Q154" s="9"/>
      <c r="R154" s="53"/>
      <c r="S154"/>
      <c r="T154" s="11"/>
      <c r="U154"/>
      <c r="V154"/>
      <c r="W154"/>
      <c r="Y154"/>
      <c r="Z154"/>
    </row>
    <row r="155" spans="4:26">
      <c r="D155" s="3"/>
      <c r="E155" s="3"/>
      <c r="G155" s="9"/>
      <c r="H155" s="77"/>
      <c r="I155" s="97"/>
      <c r="J155" s="97"/>
      <c r="K155" s="1"/>
      <c r="N155" s="97"/>
      <c r="O155" s="1"/>
      <c r="P155" s="9"/>
      <c r="Q155" s="9"/>
      <c r="R155" s="53"/>
      <c r="S155"/>
      <c r="T155"/>
      <c r="U155"/>
      <c r="V155"/>
      <c r="W155"/>
      <c r="Y155"/>
      <c r="Z155"/>
    </row>
    <row r="156" spans="4:26">
      <c r="D156" s="3"/>
      <c r="E156" s="3"/>
      <c r="G156" s="9"/>
      <c r="H156" s="77"/>
      <c r="I156" s="97"/>
      <c r="J156" s="97"/>
      <c r="K156" s="1"/>
      <c r="N156" s="97"/>
      <c r="O156" s="1"/>
      <c r="P156" s="9"/>
      <c r="Q156" s="9"/>
      <c r="R156" s="53"/>
      <c r="S156"/>
      <c r="T156"/>
      <c r="U156"/>
      <c r="V156"/>
      <c r="W156"/>
      <c r="Y156"/>
      <c r="Z156"/>
    </row>
    <row r="157" spans="4:26">
      <c r="G157" s="9"/>
      <c r="H157" s="9"/>
      <c r="I157" s="97"/>
      <c r="J157" s="97"/>
      <c r="N157" s="97"/>
      <c r="P157" s="9"/>
      <c r="Q157" s="9"/>
      <c r="R157"/>
      <c r="S157"/>
      <c r="T157"/>
      <c r="U157"/>
      <c r="V157"/>
      <c r="W157"/>
      <c r="Y157"/>
      <c r="Z157"/>
    </row>
    <row r="158" spans="4:26">
      <c r="G158" s="9"/>
      <c r="H158" s="9"/>
      <c r="I158" s="97"/>
      <c r="J158" s="97"/>
      <c r="N158" s="97"/>
      <c r="P158" s="9"/>
      <c r="Q158" s="9"/>
      <c r="R158"/>
      <c r="S158"/>
      <c r="T158"/>
      <c r="U158"/>
      <c r="V158"/>
      <c r="W158"/>
      <c r="Y158"/>
      <c r="Z158"/>
    </row>
    <row r="159" spans="4:26">
      <c r="D159" s="3"/>
      <c r="E159" s="3"/>
      <c r="G159" s="9"/>
      <c r="H159" s="77"/>
      <c r="I159" s="97"/>
      <c r="J159" s="97"/>
      <c r="K159" s="1"/>
      <c r="N159" s="97"/>
      <c r="O159" s="1"/>
      <c r="P159" s="9"/>
      <c r="Q159" s="9"/>
      <c r="R159" s="53"/>
      <c r="S159"/>
      <c r="T159"/>
      <c r="U159"/>
      <c r="V159"/>
      <c r="W159"/>
      <c r="Y159"/>
      <c r="Z159"/>
    </row>
    <row r="160" spans="4:26">
      <c r="D160" s="3"/>
      <c r="E160" s="3"/>
      <c r="G160" s="9"/>
      <c r="H160" s="77"/>
      <c r="I160" s="97"/>
      <c r="J160" s="97"/>
      <c r="K160" s="1"/>
      <c r="N160" s="97"/>
      <c r="O160" s="1"/>
      <c r="P160" s="9"/>
      <c r="Q160" s="9"/>
      <c r="R160" s="53"/>
      <c r="S160"/>
      <c r="T160"/>
      <c r="U160"/>
      <c r="V160"/>
      <c r="W160"/>
      <c r="Y160"/>
      <c r="Z160"/>
    </row>
    <row r="161" spans="4:27">
      <c r="D161" s="3"/>
      <c r="E161" s="3"/>
      <c r="G161" s="9"/>
      <c r="H161" s="77"/>
      <c r="I161" s="97"/>
      <c r="J161" s="97"/>
      <c r="K161" s="1"/>
      <c r="N161" s="97"/>
      <c r="O161" s="1"/>
      <c r="P161" s="9"/>
      <c r="Q161" s="9"/>
      <c r="R161" s="53"/>
      <c r="S161"/>
      <c r="T161"/>
      <c r="U161"/>
      <c r="V161"/>
      <c r="W161"/>
      <c r="Y161"/>
      <c r="Z161"/>
    </row>
    <row r="162" spans="4:27">
      <c r="D162" s="3"/>
      <c r="E162" s="3"/>
      <c r="G162" s="9"/>
      <c r="H162" s="77"/>
      <c r="I162" s="97"/>
      <c r="J162" s="97"/>
      <c r="K162" s="1"/>
      <c r="N162" s="97"/>
      <c r="O162" s="1"/>
      <c r="P162" s="9"/>
      <c r="Q162" s="9"/>
      <c r="R162" s="53"/>
      <c r="S162"/>
      <c r="T162"/>
      <c r="U162"/>
      <c r="V162"/>
      <c r="W162"/>
      <c r="Y162"/>
      <c r="Z162"/>
    </row>
    <row r="163" spans="4:27">
      <c r="D163" s="3"/>
      <c r="E163" s="3"/>
      <c r="G163" s="9"/>
      <c r="H163" s="77"/>
      <c r="I163" s="97"/>
      <c r="J163" s="97"/>
      <c r="K163" s="1"/>
      <c r="N163" s="97"/>
      <c r="O163" s="1"/>
      <c r="P163" s="9"/>
      <c r="Q163" s="9"/>
      <c r="R163" s="53"/>
      <c r="S163"/>
      <c r="T163"/>
      <c r="U163"/>
      <c r="V163"/>
      <c r="W163"/>
      <c r="Y163"/>
      <c r="Z163"/>
    </row>
    <row r="164" spans="4:27">
      <c r="D164" s="3"/>
      <c r="E164" s="3"/>
      <c r="G164" s="9"/>
      <c r="H164" s="77"/>
      <c r="I164" s="97"/>
      <c r="J164" s="97"/>
      <c r="K164" s="1"/>
      <c r="N164" s="97"/>
      <c r="O164" s="1"/>
      <c r="P164" s="9"/>
      <c r="Q164" s="9"/>
      <c r="R164" s="53"/>
      <c r="S164"/>
      <c r="T164"/>
      <c r="U164"/>
      <c r="V164"/>
      <c r="W164"/>
      <c r="Y164"/>
      <c r="Z164"/>
    </row>
    <row r="165" spans="4:27">
      <c r="D165" s="3"/>
      <c r="E165" s="3"/>
      <c r="G165" s="9"/>
      <c r="H165" s="77"/>
      <c r="I165" s="97"/>
      <c r="J165" s="97"/>
      <c r="K165" s="1"/>
      <c r="N165" s="97"/>
      <c r="O165" s="1"/>
      <c r="P165" s="9"/>
      <c r="Q165" s="9"/>
      <c r="R165" s="53"/>
      <c r="S165"/>
      <c r="T165"/>
      <c r="U165"/>
      <c r="V165"/>
      <c r="W165"/>
      <c r="Y165"/>
      <c r="Z165"/>
    </row>
    <row r="166" spans="4:27">
      <c r="D166" s="3"/>
      <c r="E166" s="3"/>
      <c r="G166" s="9"/>
      <c r="H166" s="77"/>
      <c r="I166" s="97"/>
      <c r="J166" s="97"/>
      <c r="K166" s="1"/>
      <c r="N166" s="97"/>
      <c r="O166" s="1"/>
      <c r="P166" s="9"/>
      <c r="Q166" s="9"/>
      <c r="R166" s="53"/>
      <c r="S166"/>
      <c r="T166"/>
      <c r="U166"/>
      <c r="V166"/>
      <c r="W166"/>
      <c r="Y166"/>
      <c r="Z166"/>
    </row>
    <row r="167" spans="4:27">
      <c r="D167" s="3"/>
      <c r="E167" s="3"/>
      <c r="G167" s="9"/>
      <c r="H167" s="77"/>
      <c r="I167" s="97"/>
      <c r="J167" s="97"/>
      <c r="K167" s="1"/>
      <c r="N167" s="97"/>
      <c r="O167" s="1"/>
      <c r="P167" s="9"/>
      <c r="Q167" s="9"/>
      <c r="R167" s="53"/>
      <c r="S167"/>
      <c r="T167"/>
      <c r="U167"/>
      <c r="V167"/>
      <c r="W167"/>
      <c r="Y167"/>
      <c r="Z167"/>
    </row>
    <row r="168" spans="4:27">
      <c r="D168" s="3"/>
      <c r="E168" s="3"/>
      <c r="G168" s="9"/>
      <c r="H168" s="77"/>
      <c r="I168" s="97"/>
      <c r="J168" s="97"/>
      <c r="K168" s="1"/>
      <c r="N168" s="97"/>
      <c r="O168" s="1"/>
      <c r="P168" s="9"/>
      <c r="Q168" s="9"/>
      <c r="R168" s="53"/>
      <c r="S168"/>
      <c r="T168"/>
      <c r="U168"/>
      <c r="V168"/>
      <c r="W168"/>
      <c r="Y168"/>
      <c r="Z168"/>
    </row>
    <row r="169" spans="4:27">
      <c r="O169" s="3"/>
      <c r="P169" s="3"/>
      <c r="S169" s="77"/>
      <c r="X169" s="1"/>
      <c r="AA169" s="53"/>
    </row>
    <row r="170" spans="4:27">
      <c r="O170" s="3"/>
      <c r="P170" s="3"/>
      <c r="S170" s="77"/>
      <c r="X170" s="1"/>
      <c r="AA170" s="53"/>
    </row>
    <row r="171" spans="4:27">
      <c r="O171" s="3"/>
      <c r="P171" s="3"/>
      <c r="S171" s="77"/>
      <c r="X171" s="1"/>
      <c r="AA171" s="53"/>
    </row>
    <row r="172" spans="4:27">
      <c r="O172" s="3"/>
      <c r="P172" s="3"/>
      <c r="S172" s="77"/>
      <c r="X172" s="1"/>
      <c r="AA172" s="53"/>
    </row>
    <row r="173" spans="4:27">
      <c r="O173" s="3"/>
      <c r="P173" s="3"/>
      <c r="S173" s="77"/>
      <c r="X173" s="1"/>
      <c r="AA173" s="53"/>
    </row>
    <row r="174" spans="4:27">
      <c r="O174" s="3"/>
      <c r="P174" s="3"/>
      <c r="S174" s="77"/>
      <c r="X174" s="1"/>
      <c r="AA174" s="53"/>
    </row>
    <row r="175" spans="4:27">
      <c r="G175" s="12"/>
      <c r="H175" s="12"/>
      <c r="I175" s="12"/>
      <c r="J175" s="12"/>
      <c r="K175" s="12"/>
      <c r="O175" s="3"/>
      <c r="P175" s="3"/>
      <c r="S175" s="77"/>
      <c r="X175" s="1"/>
      <c r="AA175" s="53"/>
    </row>
    <row r="176" spans="4:27">
      <c r="G176" s="12"/>
      <c r="H176" s="12"/>
      <c r="I176" s="12"/>
      <c r="J176" s="12"/>
      <c r="K176" s="12"/>
      <c r="O176" s="3"/>
      <c r="P176" s="3"/>
      <c r="S176" s="77"/>
      <c r="X176" s="1"/>
      <c r="AA176" s="53"/>
    </row>
    <row r="177" spans="7:28">
      <c r="G177" s="12"/>
      <c r="H177" s="12"/>
      <c r="I177" s="12"/>
      <c r="J177" s="12"/>
      <c r="K177" s="12"/>
      <c r="L177" s="66"/>
      <c r="O177" s="3"/>
      <c r="P177" s="3"/>
      <c r="S177" s="77"/>
      <c r="X177" s="1"/>
      <c r="AA177" s="53"/>
    </row>
    <row r="178" spans="7:28">
      <c r="G178" s="12"/>
      <c r="H178" s="12"/>
      <c r="I178" s="12"/>
      <c r="J178" s="12"/>
      <c r="K178" s="12"/>
      <c r="L178" s="66"/>
      <c r="O178" s="3"/>
      <c r="P178" s="3"/>
      <c r="S178" s="77"/>
      <c r="X178" s="1"/>
      <c r="AA178" s="53"/>
      <c r="AB178" s="12"/>
    </row>
    <row r="179" spans="7:28">
      <c r="G179" s="12"/>
      <c r="H179" s="12"/>
      <c r="I179" s="12"/>
      <c r="J179" s="12"/>
      <c r="K179" s="12"/>
      <c r="L179" s="66"/>
      <c r="O179" s="3"/>
      <c r="P179" s="3"/>
      <c r="S179" s="77"/>
      <c r="X179" s="1"/>
      <c r="AA179" s="53"/>
      <c r="AB179" s="12"/>
    </row>
    <row r="180" spans="7:28">
      <c r="G180" s="12"/>
      <c r="H180" s="12"/>
      <c r="I180" s="12"/>
      <c r="J180" s="12"/>
      <c r="K180" s="12"/>
      <c r="L180" s="66"/>
      <c r="O180" s="3"/>
      <c r="P180" s="3"/>
      <c r="S180" s="77"/>
      <c r="X180" s="1"/>
      <c r="AA180" s="53"/>
      <c r="AB180" s="12"/>
    </row>
    <row r="181" spans="7:28">
      <c r="G181" s="12"/>
      <c r="H181" s="12"/>
      <c r="I181" s="12"/>
      <c r="J181" s="12"/>
      <c r="K181" s="12"/>
      <c r="L181" s="66"/>
      <c r="O181" s="3"/>
      <c r="P181" s="3"/>
      <c r="S181" s="77"/>
      <c r="X181" s="1"/>
      <c r="AA181" s="53"/>
      <c r="AB181" s="12"/>
    </row>
    <row r="182" spans="7:28">
      <c r="G182" s="12"/>
      <c r="H182" s="12"/>
      <c r="I182" s="12"/>
      <c r="J182" s="12"/>
      <c r="K182" s="12"/>
      <c r="L182" s="66"/>
      <c r="O182" s="3"/>
      <c r="P182" s="3"/>
      <c r="S182" s="77"/>
      <c r="X182" s="1"/>
      <c r="AA182" s="53"/>
      <c r="AB182" s="12"/>
    </row>
    <row r="183" spans="7:28">
      <c r="G183" s="12"/>
      <c r="H183" s="12"/>
      <c r="I183" s="12"/>
      <c r="J183" s="12"/>
      <c r="K183" s="12"/>
      <c r="L183" s="66"/>
      <c r="O183" s="3"/>
      <c r="P183" s="3"/>
      <c r="S183" s="77"/>
      <c r="X183" s="1"/>
      <c r="AA183" s="53"/>
      <c r="AB183" s="12"/>
    </row>
    <row r="184" spans="7:28">
      <c r="G184" s="12"/>
      <c r="H184" s="12"/>
      <c r="I184" s="12"/>
      <c r="J184" s="12"/>
      <c r="K184" s="12"/>
      <c r="L184" s="66"/>
      <c r="O184" s="3"/>
      <c r="P184" s="3"/>
      <c r="S184" s="77"/>
      <c r="X184" s="1"/>
      <c r="AA184" s="53"/>
      <c r="AB184" s="12"/>
    </row>
    <row r="185" spans="7:28">
      <c r="G185" s="12"/>
      <c r="H185" s="12"/>
      <c r="I185" s="12"/>
      <c r="J185" s="12"/>
      <c r="K185" s="12"/>
      <c r="L185" s="66"/>
      <c r="O185" s="3"/>
      <c r="P185" s="3"/>
      <c r="S185" s="77"/>
      <c r="X185" s="1"/>
      <c r="AA185" s="53"/>
      <c r="AB185" s="12"/>
    </row>
    <row r="186" spans="7:28">
      <c r="G186" s="12"/>
      <c r="H186" s="12"/>
      <c r="I186" s="12"/>
      <c r="J186" s="12"/>
      <c r="K186" s="12"/>
      <c r="L186" s="66"/>
      <c r="O186" s="3"/>
      <c r="P186" s="3"/>
      <c r="S186" s="77"/>
      <c r="X186" s="1"/>
      <c r="AA186" s="53"/>
      <c r="AB186" s="12"/>
    </row>
    <row r="187" spans="7:28">
      <c r="G187" s="12"/>
      <c r="H187" s="12"/>
      <c r="I187" s="12"/>
      <c r="J187" s="12"/>
      <c r="K187" s="12"/>
      <c r="L187" s="66"/>
      <c r="O187" s="3"/>
      <c r="P187" s="3"/>
      <c r="S187" s="77"/>
      <c r="X187" s="1"/>
      <c r="AA187" s="53"/>
      <c r="AB187" s="12"/>
    </row>
    <row r="188" spans="7:28">
      <c r="G188" s="12"/>
      <c r="H188" s="12"/>
      <c r="I188" s="12"/>
      <c r="J188" s="12"/>
      <c r="K188" s="12"/>
      <c r="L188" s="66"/>
      <c r="O188" s="3"/>
      <c r="P188" s="3"/>
      <c r="S188" s="77"/>
      <c r="X188" s="1"/>
      <c r="AA188" s="53"/>
      <c r="AB188" s="12"/>
    </row>
    <row r="189" spans="7:28">
      <c r="G189" s="12"/>
      <c r="H189" s="12"/>
      <c r="I189" s="12"/>
      <c r="J189" s="12"/>
      <c r="K189" s="12"/>
      <c r="L189" s="66"/>
      <c r="O189" s="3"/>
      <c r="P189" s="3"/>
      <c r="S189" s="77"/>
      <c r="X189" s="1"/>
      <c r="AA189" s="53"/>
      <c r="AB189" s="12"/>
    </row>
    <row r="190" spans="7:28">
      <c r="G190" s="12"/>
      <c r="H190" s="12"/>
      <c r="I190" s="12"/>
      <c r="J190" s="12"/>
      <c r="K190" s="12"/>
      <c r="L190" s="66"/>
      <c r="O190" s="3"/>
      <c r="P190" s="3"/>
      <c r="S190" s="77"/>
      <c r="X190" s="1"/>
      <c r="AA190" s="53"/>
      <c r="AB190" s="12"/>
    </row>
    <row r="191" spans="7:28">
      <c r="G191" s="12"/>
      <c r="H191" s="12"/>
      <c r="I191" s="12"/>
      <c r="J191" s="12"/>
      <c r="K191" s="12"/>
      <c r="L191" s="66"/>
      <c r="O191" s="3"/>
      <c r="P191" s="3"/>
      <c r="S191" s="77"/>
      <c r="X191" s="1"/>
      <c r="AA191" s="53"/>
      <c r="AB191" s="12"/>
    </row>
    <row r="192" spans="7:28">
      <c r="G192" s="12"/>
      <c r="H192" s="12"/>
      <c r="I192" s="12"/>
      <c r="J192" s="12"/>
      <c r="K192" s="12"/>
      <c r="L192" s="66"/>
      <c r="O192" s="3"/>
      <c r="P192" s="3"/>
      <c r="S192" s="77"/>
      <c r="X192" s="1"/>
      <c r="AA192" s="53"/>
      <c r="AB192" s="12"/>
    </row>
    <row r="193" spans="7:28">
      <c r="G193" s="12"/>
      <c r="H193" s="12"/>
      <c r="I193" s="12"/>
      <c r="J193" s="12"/>
      <c r="K193" s="12"/>
      <c r="L193" s="66"/>
      <c r="O193" s="3"/>
      <c r="P193" s="3"/>
      <c r="S193" s="77"/>
      <c r="X193" s="1"/>
      <c r="AA193" s="53"/>
      <c r="AB193" s="12"/>
    </row>
    <row r="194" spans="7:28">
      <c r="G194" s="12"/>
      <c r="H194" s="12"/>
      <c r="I194" s="12"/>
      <c r="J194" s="12"/>
      <c r="K194" s="12"/>
      <c r="L194" s="66"/>
      <c r="O194" s="3"/>
      <c r="P194" s="3"/>
      <c r="S194" s="77"/>
      <c r="X194" s="1"/>
      <c r="AA194" s="53"/>
      <c r="AB194" s="12"/>
    </row>
    <row r="195" spans="7:28">
      <c r="G195" s="12"/>
      <c r="H195" s="12"/>
      <c r="I195" s="12"/>
      <c r="J195" s="12"/>
      <c r="K195" s="12"/>
      <c r="L195" s="66"/>
      <c r="O195" s="3"/>
      <c r="P195" s="3"/>
      <c r="S195" s="77"/>
      <c r="X195" s="1"/>
      <c r="AA195" s="53"/>
      <c r="AB195" s="12"/>
    </row>
    <row r="196" spans="7:28">
      <c r="G196" s="12"/>
      <c r="H196" s="12"/>
      <c r="I196" s="12"/>
      <c r="J196" s="12"/>
      <c r="K196" s="12"/>
      <c r="L196" s="66"/>
      <c r="O196" s="3"/>
      <c r="P196" s="3"/>
      <c r="S196" s="77"/>
      <c r="X196" s="1"/>
      <c r="AA196" s="53"/>
      <c r="AB196" s="12"/>
    </row>
    <row r="197" spans="7:28">
      <c r="G197" s="12"/>
      <c r="H197" s="12"/>
      <c r="I197" s="12"/>
      <c r="J197" s="12"/>
      <c r="K197" s="12"/>
      <c r="L197" s="66"/>
      <c r="O197" s="3"/>
      <c r="P197" s="3"/>
      <c r="S197" s="77"/>
      <c r="X197" s="1"/>
      <c r="AA197" s="53"/>
      <c r="AB197" s="12"/>
    </row>
    <row r="198" spans="7:28">
      <c r="G198" s="12"/>
      <c r="H198" s="12"/>
      <c r="I198" s="12"/>
      <c r="J198" s="12"/>
      <c r="K198" s="12"/>
      <c r="L198" s="66"/>
      <c r="O198" s="3"/>
      <c r="P198" s="3"/>
      <c r="S198" s="77"/>
      <c r="X198" s="1"/>
      <c r="AA198" s="53"/>
      <c r="AB198" s="12"/>
    </row>
    <row r="199" spans="7:28">
      <c r="G199" s="12"/>
      <c r="H199" s="12"/>
      <c r="I199" s="12"/>
      <c r="J199" s="12"/>
      <c r="K199" s="12"/>
      <c r="L199" s="66"/>
      <c r="O199" s="3"/>
      <c r="P199" s="3"/>
      <c r="S199" s="77"/>
      <c r="X199" s="1"/>
      <c r="AA199" s="53"/>
      <c r="AB199" s="12"/>
    </row>
    <row r="200" spans="7:28">
      <c r="G200" s="12"/>
      <c r="H200" s="12"/>
      <c r="I200" s="12"/>
      <c r="J200" s="12"/>
      <c r="K200" s="12"/>
      <c r="L200" s="66"/>
      <c r="O200" s="3"/>
      <c r="P200" s="3"/>
      <c r="S200" s="77"/>
      <c r="X200" s="1"/>
      <c r="AA200" s="53"/>
      <c r="AB200" s="12"/>
    </row>
    <row r="201" spans="7:28">
      <c r="G201" s="12"/>
      <c r="H201" s="12"/>
      <c r="I201" s="12"/>
      <c r="J201" s="12"/>
      <c r="K201" s="12"/>
      <c r="L201" s="66"/>
      <c r="O201" s="3"/>
      <c r="P201" s="3"/>
      <c r="S201" s="77"/>
      <c r="X201" s="1"/>
      <c r="AA201" s="53"/>
      <c r="AB201" s="12"/>
    </row>
    <row r="202" spans="7:28">
      <c r="G202" s="12"/>
      <c r="H202" s="12"/>
      <c r="I202" s="12"/>
      <c r="J202" s="12"/>
      <c r="K202" s="12"/>
      <c r="L202" s="66"/>
      <c r="O202" s="3"/>
      <c r="P202" s="3"/>
      <c r="S202" s="77"/>
      <c r="X202" s="1"/>
      <c r="AA202" s="53"/>
      <c r="AB202" s="12"/>
    </row>
    <row r="203" spans="7:28">
      <c r="G203" s="12"/>
      <c r="H203" s="12"/>
      <c r="I203" s="12"/>
      <c r="J203" s="12"/>
      <c r="K203" s="12"/>
      <c r="L203" s="66"/>
      <c r="O203" s="3"/>
      <c r="P203" s="3"/>
      <c r="S203" s="77"/>
      <c r="X203" s="1"/>
      <c r="AA203" s="53"/>
      <c r="AB203" s="12"/>
    </row>
    <row r="204" spans="7:28">
      <c r="G204" s="12"/>
      <c r="H204" s="12"/>
      <c r="I204" s="12"/>
      <c r="J204" s="12"/>
      <c r="K204" s="12"/>
      <c r="L204" s="66"/>
      <c r="O204" s="3"/>
      <c r="P204" s="3"/>
      <c r="S204" s="77"/>
      <c r="X204" s="1"/>
      <c r="AA204" s="53"/>
      <c r="AB204" s="12"/>
    </row>
    <row r="205" spans="7:28">
      <c r="G205" s="12"/>
      <c r="H205" s="12"/>
      <c r="I205" s="12"/>
      <c r="J205" s="12"/>
      <c r="K205" s="12"/>
      <c r="L205" s="66"/>
      <c r="O205" s="3"/>
      <c r="P205" s="3"/>
      <c r="S205" s="77"/>
      <c r="X205" s="1"/>
      <c r="AA205" s="53"/>
      <c r="AB205" s="12"/>
    </row>
    <row r="206" spans="7:28">
      <c r="G206" s="12"/>
      <c r="H206" s="12"/>
      <c r="I206" s="12"/>
      <c r="J206" s="12"/>
      <c r="K206" s="12"/>
      <c r="L206" s="66"/>
      <c r="O206" s="3"/>
      <c r="P206" s="3"/>
      <c r="S206" s="77"/>
      <c r="X206" s="1"/>
      <c r="AA206" s="53"/>
      <c r="AB206" s="12"/>
    </row>
    <row r="207" spans="7:28">
      <c r="G207" s="12"/>
      <c r="H207" s="12"/>
      <c r="I207" s="12"/>
      <c r="J207" s="12"/>
      <c r="K207" s="12"/>
      <c r="L207" s="66"/>
      <c r="O207" s="3"/>
      <c r="P207" s="3"/>
      <c r="S207" s="77"/>
      <c r="X207" s="1"/>
      <c r="AA207" s="53"/>
      <c r="AB207" s="12"/>
    </row>
    <row r="208" spans="7:28">
      <c r="G208" s="12"/>
      <c r="H208" s="12"/>
      <c r="I208" s="12"/>
      <c r="J208" s="12"/>
      <c r="K208" s="12"/>
      <c r="L208" s="66"/>
      <c r="O208" s="3"/>
      <c r="P208" s="3"/>
      <c r="S208" s="77"/>
      <c r="X208" s="1"/>
      <c r="AA208" s="53"/>
      <c r="AB208" s="12"/>
    </row>
    <row r="209" spans="7:28">
      <c r="G209" s="12"/>
      <c r="H209" s="12"/>
      <c r="I209" s="12"/>
      <c r="J209" s="12"/>
      <c r="K209" s="12"/>
      <c r="L209" s="66"/>
      <c r="O209" s="3"/>
      <c r="P209" s="3"/>
      <c r="S209" s="77"/>
      <c r="X209" s="1"/>
      <c r="AA209" s="53"/>
      <c r="AB209" s="12"/>
    </row>
    <row r="210" spans="7:28">
      <c r="G210" s="12"/>
      <c r="H210" s="12"/>
      <c r="I210" s="12"/>
      <c r="J210" s="12"/>
      <c r="K210" s="12"/>
      <c r="L210" s="66"/>
      <c r="O210" s="3"/>
      <c r="P210" s="3"/>
      <c r="S210" s="77"/>
      <c r="X210" s="1"/>
      <c r="AA210" s="53"/>
      <c r="AB210" s="12"/>
    </row>
    <row r="211" spans="7:28">
      <c r="G211" s="12"/>
      <c r="H211" s="12"/>
      <c r="I211" s="12"/>
      <c r="J211" s="12"/>
      <c r="K211" s="12"/>
      <c r="L211" s="66"/>
      <c r="O211" s="3"/>
      <c r="P211" s="3"/>
      <c r="S211" s="77"/>
      <c r="X211" s="1"/>
      <c r="AA211" s="53"/>
      <c r="AB211" s="12"/>
    </row>
    <row r="212" spans="7:28">
      <c r="G212" s="12"/>
      <c r="H212" s="12"/>
      <c r="I212" s="12"/>
      <c r="J212" s="12"/>
      <c r="K212" s="12"/>
      <c r="L212" s="66"/>
      <c r="O212" s="3"/>
      <c r="P212" s="3"/>
      <c r="S212" s="77"/>
      <c r="X212" s="1"/>
      <c r="AA212" s="53"/>
      <c r="AB212" s="12"/>
    </row>
    <row r="213" spans="7:28">
      <c r="G213" s="12"/>
      <c r="H213" s="12"/>
      <c r="I213" s="12"/>
      <c r="J213" s="12"/>
      <c r="K213" s="12"/>
      <c r="L213" s="66"/>
      <c r="O213" s="3"/>
      <c r="P213" s="3"/>
      <c r="S213" s="77"/>
      <c r="X213" s="1"/>
      <c r="AA213" s="53"/>
      <c r="AB213" s="12"/>
    </row>
    <row r="214" spans="7:28">
      <c r="G214" s="12"/>
      <c r="H214" s="12"/>
      <c r="I214" s="12"/>
      <c r="J214" s="12"/>
      <c r="K214" s="12"/>
      <c r="L214" s="66"/>
      <c r="O214" s="3"/>
      <c r="P214" s="3"/>
      <c r="S214" s="77"/>
      <c r="X214" s="1"/>
      <c r="AA214" s="53"/>
      <c r="AB214" s="12"/>
    </row>
    <row r="215" spans="7:28">
      <c r="G215" s="12"/>
      <c r="H215" s="12"/>
      <c r="I215" s="12"/>
      <c r="J215" s="12"/>
      <c r="K215" s="12"/>
      <c r="L215" s="66"/>
      <c r="O215" s="3"/>
      <c r="P215" s="3"/>
      <c r="S215" s="77"/>
      <c r="X215" s="1"/>
      <c r="AA215" s="53"/>
      <c r="AB215" s="12"/>
    </row>
    <row r="216" spans="7:28">
      <c r="G216" s="12"/>
      <c r="H216" s="12"/>
      <c r="I216" s="12"/>
      <c r="J216" s="12"/>
      <c r="K216" s="12"/>
      <c r="L216" s="66"/>
      <c r="O216" s="3"/>
      <c r="P216" s="3"/>
      <c r="S216" s="77"/>
      <c r="X216" s="1"/>
      <c r="AA216" s="53"/>
      <c r="AB216" s="12"/>
    </row>
    <row r="217" spans="7:28">
      <c r="G217" s="12"/>
      <c r="H217" s="12"/>
      <c r="I217" s="12"/>
      <c r="J217" s="12"/>
      <c r="K217" s="12"/>
      <c r="L217" s="66"/>
      <c r="O217" s="3"/>
      <c r="P217" s="3"/>
      <c r="S217" s="77"/>
      <c r="X217" s="1"/>
      <c r="AA217" s="53"/>
      <c r="AB217" s="12"/>
    </row>
    <row r="218" spans="7:28">
      <c r="G218" s="12"/>
      <c r="H218" s="12"/>
      <c r="I218" s="12"/>
      <c r="J218" s="12"/>
      <c r="K218" s="12"/>
      <c r="L218" s="66"/>
      <c r="O218" s="3"/>
      <c r="P218" s="3"/>
      <c r="S218" s="77"/>
      <c r="X218" s="1"/>
      <c r="AA218" s="53"/>
      <c r="AB218" s="12"/>
    </row>
    <row r="219" spans="7:28">
      <c r="G219" s="12"/>
      <c r="H219" s="12"/>
      <c r="I219" s="12"/>
      <c r="J219" s="12"/>
      <c r="K219" s="12"/>
      <c r="L219" s="66"/>
      <c r="O219" s="3"/>
      <c r="P219" s="3"/>
      <c r="S219" s="77"/>
      <c r="X219" s="1"/>
      <c r="AA219" s="53"/>
      <c r="AB219" s="12"/>
    </row>
    <row r="220" spans="7:28">
      <c r="G220" s="12"/>
      <c r="H220" s="12"/>
      <c r="I220" s="12"/>
      <c r="J220" s="12"/>
      <c r="K220" s="12"/>
      <c r="L220" s="66"/>
      <c r="M220" s="66"/>
      <c r="N220" s="12"/>
      <c r="O220" s="12"/>
      <c r="P220" s="12"/>
      <c r="Q220" s="12"/>
      <c r="R220" s="66"/>
      <c r="S220" s="66"/>
      <c r="T220" s="154"/>
      <c r="U220" s="154"/>
      <c r="V220" s="154"/>
      <c r="W220" s="154"/>
      <c r="X220" s="12"/>
      <c r="Y220" s="66"/>
      <c r="Z220" s="66"/>
      <c r="AA220" s="12"/>
      <c r="AB220" s="12"/>
    </row>
    <row r="221" spans="7:28">
      <c r="G221" s="12"/>
      <c r="H221" s="12"/>
      <c r="I221" s="12"/>
      <c r="J221" s="12"/>
      <c r="K221" s="12"/>
      <c r="L221" s="66"/>
      <c r="M221" s="66"/>
      <c r="N221" s="12"/>
      <c r="O221" s="12"/>
      <c r="P221" s="12"/>
      <c r="Q221" s="12"/>
      <c r="R221" s="66"/>
      <c r="S221" s="66"/>
      <c r="T221" s="154"/>
      <c r="U221" s="154"/>
      <c r="V221" s="154"/>
      <c r="W221" s="154"/>
      <c r="X221" s="12"/>
      <c r="Y221" s="66"/>
      <c r="Z221" s="66"/>
      <c r="AA221" s="12"/>
      <c r="AB221" s="12"/>
    </row>
    <row r="222" spans="7:28">
      <c r="G222" s="12"/>
      <c r="H222" s="12"/>
      <c r="I222" s="12"/>
      <c r="J222" s="12"/>
      <c r="K222" s="12"/>
      <c r="L222" s="66"/>
      <c r="M222" s="66"/>
      <c r="N222" s="12"/>
      <c r="O222" s="12"/>
      <c r="P222" s="12"/>
      <c r="Q222" s="12"/>
      <c r="R222" s="66"/>
      <c r="S222" s="66"/>
      <c r="T222" s="154"/>
      <c r="U222" s="154"/>
      <c r="V222" s="154"/>
      <c r="W222" s="154"/>
      <c r="X222" s="12"/>
      <c r="Y222" s="66"/>
      <c r="Z222" s="66"/>
      <c r="AA222" s="12"/>
      <c r="AB222" s="12"/>
    </row>
    <row r="223" spans="7:28">
      <c r="G223" s="12"/>
      <c r="H223" s="12"/>
      <c r="I223" s="12"/>
      <c r="J223" s="12"/>
      <c r="K223" s="12"/>
      <c r="L223" s="66"/>
      <c r="M223" s="66"/>
      <c r="N223" s="12"/>
      <c r="O223" s="12"/>
      <c r="P223" s="12"/>
      <c r="Q223" s="12"/>
      <c r="R223" s="66"/>
      <c r="S223" s="66"/>
      <c r="T223" s="154"/>
      <c r="U223" s="154"/>
      <c r="V223" s="154"/>
      <c r="W223" s="154"/>
      <c r="X223" s="12"/>
      <c r="Y223" s="66"/>
      <c r="Z223" s="66"/>
      <c r="AA223" s="12"/>
      <c r="AB223" s="12"/>
    </row>
    <row r="224" spans="7:28">
      <c r="G224" s="12"/>
      <c r="H224" s="12"/>
      <c r="I224" s="12"/>
      <c r="J224" s="12"/>
      <c r="K224" s="12"/>
      <c r="L224" s="66"/>
      <c r="M224" s="66"/>
      <c r="N224" s="12"/>
      <c r="O224" s="12"/>
      <c r="P224" s="12"/>
      <c r="Q224" s="12"/>
      <c r="R224" s="66"/>
      <c r="S224" s="66"/>
      <c r="T224" s="154"/>
      <c r="U224" s="154"/>
      <c r="V224" s="154"/>
      <c r="W224" s="154"/>
      <c r="X224" s="12"/>
      <c r="Y224" s="66"/>
      <c r="Z224" s="66"/>
      <c r="AA224" s="12"/>
      <c r="AB224" s="12"/>
    </row>
    <row r="225" spans="7:28">
      <c r="G225" s="12"/>
      <c r="H225" s="12"/>
      <c r="I225" s="12"/>
      <c r="J225" s="12"/>
      <c r="K225" s="12"/>
      <c r="L225" s="66"/>
      <c r="M225" s="66"/>
      <c r="N225" s="12"/>
      <c r="O225" s="12"/>
      <c r="P225" s="12"/>
      <c r="Q225" s="12"/>
      <c r="R225" s="66"/>
      <c r="S225" s="66"/>
      <c r="T225" s="154"/>
      <c r="U225" s="154"/>
      <c r="V225" s="154"/>
      <c r="W225" s="154"/>
      <c r="X225" s="12"/>
      <c r="Y225" s="66"/>
      <c r="Z225" s="66"/>
      <c r="AA225" s="12"/>
      <c r="AB225" s="12"/>
    </row>
    <row r="226" spans="7:28">
      <c r="G226" s="12"/>
      <c r="H226" s="12"/>
      <c r="I226" s="12"/>
      <c r="J226" s="12"/>
      <c r="K226" s="12"/>
      <c r="L226" s="66"/>
      <c r="M226" s="66"/>
      <c r="N226" s="12"/>
      <c r="O226" s="12"/>
      <c r="P226" s="12"/>
      <c r="Q226" s="12"/>
      <c r="R226" s="66"/>
      <c r="S226" s="66"/>
      <c r="T226" s="154"/>
      <c r="U226" s="154"/>
      <c r="V226" s="154"/>
      <c r="W226" s="154"/>
      <c r="X226" s="12"/>
      <c r="Y226" s="66"/>
      <c r="Z226" s="66"/>
      <c r="AA226" s="12"/>
      <c r="AB226" s="12"/>
    </row>
    <row r="227" spans="7:28">
      <c r="G227" s="12"/>
      <c r="H227" s="12"/>
      <c r="I227" s="12"/>
      <c r="J227" s="12"/>
      <c r="K227" s="12"/>
      <c r="L227" s="66"/>
      <c r="M227" s="66"/>
      <c r="N227" s="12"/>
      <c r="O227" s="12"/>
      <c r="P227" s="12"/>
      <c r="Q227" s="12"/>
      <c r="R227" s="66"/>
      <c r="S227" s="66"/>
      <c r="T227" s="154"/>
      <c r="U227" s="154"/>
      <c r="V227" s="154"/>
      <c r="W227" s="154"/>
      <c r="X227" s="12"/>
      <c r="Y227" s="66"/>
      <c r="Z227" s="66"/>
      <c r="AA227" s="12"/>
      <c r="AB227" s="12"/>
    </row>
    <row r="228" spans="7:28">
      <c r="G228" s="12"/>
      <c r="H228" s="12"/>
      <c r="I228" s="12"/>
      <c r="J228" s="12"/>
      <c r="K228" s="12"/>
      <c r="L228" s="66"/>
      <c r="M228" s="66"/>
      <c r="N228" s="12"/>
      <c r="O228" s="12"/>
      <c r="P228" s="12"/>
      <c r="Q228" s="12"/>
      <c r="R228" s="66"/>
      <c r="S228" s="66"/>
      <c r="T228" s="154"/>
      <c r="U228" s="154"/>
      <c r="V228" s="154"/>
      <c r="W228" s="154"/>
      <c r="X228" s="12"/>
      <c r="Y228" s="66"/>
      <c r="Z228" s="66"/>
      <c r="AA228" s="12"/>
      <c r="AB228" s="12"/>
    </row>
    <row r="229" spans="7:28">
      <c r="G229" s="12"/>
      <c r="H229" s="12"/>
      <c r="I229" s="12"/>
      <c r="J229" s="12"/>
      <c r="K229" s="12"/>
      <c r="L229" s="66"/>
      <c r="M229" s="66"/>
      <c r="N229" s="12"/>
      <c r="O229" s="12"/>
      <c r="P229" s="12"/>
      <c r="Q229" s="12"/>
      <c r="R229" s="66"/>
      <c r="S229" s="66"/>
      <c r="T229" s="154"/>
      <c r="U229" s="154"/>
      <c r="V229" s="154"/>
      <c r="W229" s="154"/>
      <c r="X229" s="12"/>
      <c r="Y229" s="66"/>
      <c r="Z229" s="66"/>
      <c r="AA229" s="12"/>
      <c r="AB229" s="12"/>
    </row>
    <row r="230" spans="7:28">
      <c r="G230" s="12"/>
      <c r="H230" s="12"/>
      <c r="I230" s="12"/>
      <c r="J230" s="12"/>
      <c r="K230" s="12"/>
      <c r="L230" s="66"/>
      <c r="M230" s="66"/>
      <c r="N230" s="12"/>
      <c r="O230" s="12"/>
      <c r="P230" s="12"/>
      <c r="Q230" s="12"/>
      <c r="R230" s="66"/>
      <c r="S230" s="66"/>
      <c r="T230" s="154"/>
      <c r="U230" s="154"/>
      <c r="V230" s="154"/>
      <c r="W230" s="154"/>
      <c r="X230" s="12"/>
      <c r="Y230" s="66"/>
      <c r="Z230" s="66"/>
      <c r="AA230" s="12"/>
      <c r="AB230" s="12"/>
    </row>
    <row r="231" spans="7:28">
      <c r="G231" s="12"/>
      <c r="H231" s="12"/>
      <c r="I231" s="12"/>
      <c r="J231" s="12"/>
      <c r="K231" s="12"/>
      <c r="L231" s="66"/>
      <c r="M231" s="66"/>
      <c r="N231" s="12"/>
      <c r="O231" s="12"/>
      <c r="P231" s="12"/>
      <c r="Q231" s="12"/>
      <c r="R231" s="66"/>
      <c r="S231" s="66"/>
      <c r="T231" s="154"/>
      <c r="U231" s="154"/>
      <c r="V231" s="154"/>
      <c r="W231" s="154"/>
      <c r="X231" s="12"/>
      <c r="Y231" s="66"/>
      <c r="Z231" s="66"/>
      <c r="AA231" s="12"/>
      <c r="AB231" s="12"/>
    </row>
    <row r="232" spans="7:28">
      <c r="G232" s="12"/>
      <c r="H232" s="12"/>
      <c r="I232" s="12"/>
      <c r="J232" s="12"/>
      <c r="K232" s="12"/>
      <c r="L232" s="66"/>
      <c r="M232" s="66"/>
      <c r="N232" s="12"/>
      <c r="O232" s="12"/>
      <c r="P232" s="12"/>
      <c r="Q232" s="12"/>
      <c r="R232" s="66"/>
      <c r="S232" s="66"/>
      <c r="T232" s="154"/>
      <c r="U232" s="154"/>
      <c r="V232" s="154"/>
      <c r="W232" s="154"/>
      <c r="X232" s="12"/>
      <c r="Y232" s="66"/>
      <c r="Z232" s="66"/>
      <c r="AA232" s="12"/>
      <c r="AB232" s="12"/>
    </row>
    <row r="233" spans="7:28">
      <c r="G233" s="12"/>
      <c r="H233" s="12"/>
      <c r="I233" s="12"/>
      <c r="J233" s="12"/>
      <c r="K233" s="12"/>
      <c r="L233" s="66"/>
      <c r="M233" s="66"/>
      <c r="N233" s="12"/>
      <c r="O233" s="12"/>
      <c r="P233" s="12"/>
      <c r="Q233" s="12"/>
      <c r="R233" s="66"/>
      <c r="S233" s="66"/>
      <c r="T233" s="154"/>
      <c r="U233" s="154"/>
      <c r="V233" s="154"/>
      <c r="W233" s="154"/>
      <c r="X233" s="12"/>
      <c r="Y233" s="66"/>
      <c r="Z233" s="66"/>
      <c r="AA233" s="12"/>
      <c r="AB233" s="12"/>
    </row>
    <row r="234" spans="7:28">
      <c r="G234" s="12"/>
      <c r="H234" s="12"/>
      <c r="I234" s="12"/>
      <c r="J234" s="12"/>
      <c r="K234" s="12"/>
      <c r="L234" s="66"/>
      <c r="M234" s="66"/>
      <c r="N234" s="12"/>
      <c r="O234" s="12"/>
      <c r="P234" s="12"/>
      <c r="Q234" s="12"/>
      <c r="R234" s="66"/>
      <c r="S234" s="66"/>
      <c r="T234" s="154"/>
      <c r="U234" s="154"/>
      <c r="V234" s="154"/>
      <c r="W234" s="154"/>
      <c r="X234" s="12"/>
      <c r="Y234" s="66"/>
      <c r="Z234" s="66"/>
      <c r="AA234" s="12"/>
      <c r="AB234" s="12"/>
    </row>
    <row r="235" spans="7:28">
      <c r="G235" s="12"/>
      <c r="H235" s="12"/>
      <c r="I235" s="12"/>
      <c r="J235" s="12"/>
      <c r="K235" s="12"/>
      <c r="L235" s="66"/>
      <c r="M235" s="66"/>
      <c r="N235" s="12"/>
      <c r="O235" s="12"/>
      <c r="P235" s="12"/>
      <c r="Q235" s="12"/>
      <c r="R235" s="66"/>
      <c r="S235" s="66"/>
      <c r="T235" s="154"/>
      <c r="U235" s="154"/>
      <c r="V235" s="154"/>
      <c r="W235" s="154"/>
      <c r="X235" s="12"/>
      <c r="Y235" s="66"/>
      <c r="Z235" s="66"/>
      <c r="AA235" s="12"/>
      <c r="AB235" s="12"/>
    </row>
    <row r="236" spans="7:28">
      <c r="G236" s="12"/>
      <c r="H236" s="12"/>
      <c r="I236" s="12"/>
      <c r="J236" s="12"/>
      <c r="K236" s="12"/>
      <c r="L236" s="66"/>
      <c r="M236" s="66"/>
      <c r="N236" s="12"/>
      <c r="O236" s="12"/>
      <c r="P236" s="12"/>
      <c r="Q236" s="12"/>
      <c r="R236" s="66"/>
      <c r="S236" s="66"/>
      <c r="T236" s="154"/>
      <c r="U236" s="154"/>
      <c r="V236" s="154"/>
      <c r="W236" s="154"/>
      <c r="X236" s="12"/>
      <c r="Y236" s="66"/>
      <c r="Z236" s="66"/>
      <c r="AA236" s="12"/>
      <c r="AB236" s="12"/>
    </row>
    <row r="237" spans="7:28">
      <c r="G237" s="12"/>
      <c r="H237" s="12"/>
      <c r="I237" s="12"/>
      <c r="J237" s="12"/>
      <c r="K237" s="12"/>
      <c r="L237" s="66"/>
      <c r="M237" s="66"/>
      <c r="N237" s="12"/>
      <c r="O237" s="12"/>
      <c r="P237" s="12"/>
      <c r="Q237" s="12"/>
      <c r="R237" s="66"/>
      <c r="S237" s="66"/>
      <c r="T237" s="154"/>
      <c r="U237" s="154"/>
      <c r="V237" s="154"/>
      <c r="W237" s="154"/>
      <c r="X237" s="12"/>
      <c r="Y237" s="66"/>
      <c r="Z237" s="66"/>
      <c r="AA237" s="12"/>
      <c r="AB237" s="12"/>
    </row>
    <row r="238" spans="7:28">
      <c r="G238" s="12"/>
      <c r="H238" s="12"/>
      <c r="I238" s="12"/>
      <c r="J238" s="12"/>
      <c r="K238" s="12"/>
      <c r="L238" s="66"/>
      <c r="M238" s="66"/>
      <c r="N238" s="12"/>
      <c r="O238" s="12"/>
      <c r="P238" s="12"/>
      <c r="Q238" s="12"/>
      <c r="R238" s="66"/>
      <c r="S238" s="66"/>
      <c r="T238" s="154"/>
      <c r="U238" s="154"/>
      <c r="V238" s="154"/>
      <c r="W238" s="154"/>
      <c r="X238" s="12"/>
      <c r="Y238" s="66"/>
      <c r="Z238" s="66"/>
      <c r="AA238" s="12"/>
      <c r="AB238" s="12"/>
    </row>
    <row r="239" spans="7:28">
      <c r="G239" s="12"/>
      <c r="H239" s="12"/>
      <c r="I239" s="12"/>
      <c r="J239" s="12"/>
      <c r="K239" s="12"/>
      <c r="L239" s="66"/>
      <c r="M239" s="66"/>
      <c r="N239" s="12"/>
      <c r="O239" s="12"/>
      <c r="P239" s="12"/>
      <c r="Q239" s="12"/>
      <c r="R239" s="66"/>
      <c r="S239" s="66"/>
      <c r="T239" s="154"/>
      <c r="U239" s="154"/>
      <c r="V239" s="154"/>
      <c r="W239" s="154"/>
      <c r="X239" s="12"/>
      <c r="Y239" s="66"/>
      <c r="Z239" s="66"/>
      <c r="AA239" s="12"/>
      <c r="AB239" s="12"/>
    </row>
    <row r="240" spans="7:28">
      <c r="G240" s="12"/>
      <c r="H240" s="12"/>
      <c r="I240" s="12"/>
      <c r="J240" s="12"/>
      <c r="K240" s="12"/>
      <c r="L240" s="66"/>
      <c r="M240" s="66"/>
      <c r="N240" s="12"/>
      <c r="O240" s="12"/>
      <c r="P240" s="12"/>
      <c r="Q240" s="12"/>
      <c r="R240" s="66"/>
      <c r="S240" s="66"/>
      <c r="T240" s="154"/>
      <c r="U240" s="154"/>
      <c r="V240" s="154"/>
      <c r="W240" s="154"/>
      <c r="X240" s="12"/>
      <c r="Y240" s="66"/>
      <c r="Z240" s="66"/>
      <c r="AA240" s="12"/>
      <c r="AB240" s="12"/>
    </row>
    <row r="241" spans="7:28">
      <c r="G241" s="12"/>
      <c r="H241" s="12"/>
      <c r="I241" s="12"/>
      <c r="J241" s="12"/>
      <c r="K241" s="12"/>
      <c r="L241" s="66"/>
      <c r="M241" s="66"/>
      <c r="N241" s="12"/>
      <c r="O241" s="12"/>
      <c r="P241" s="12"/>
      <c r="Q241" s="12"/>
      <c r="R241" s="66"/>
      <c r="S241" s="66"/>
      <c r="T241" s="154"/>
      <c r="U241" s="154"/>
      <c r="V241" s="154"/>
      <c r="W241" s="154"/>
      <c r="X241" s="12"/>
      <c r="Y241" s="66"/>
      <c r="Z241" s="66"/>
      <c r="AA241" s="12"/>
      <c r="AB241" s="12"/>
    </row>
    <row r="242" spans="7:28">
      <c r="G242" s="12"/>
      <c r="H242" s="12"/>
      <c r="I242" s="12"/>
      <c r="J242" s="12"/>
      <c r="K242" s="12"/>
      <c r="L242" s="66"/>
      <c r="M242" s="66"/>
      <c r="N242" s="12"/>
      <c r="O242" s="12"/>
      <c r="P242" s="12"/>
      <c r="Q242" s="12"/>
      <c r="R242" s="66"/>
      <c r="S242" s="66"/>
      <c r="T242" s="154"/>
      <c r="U242" s="154"/>
      <c r="V242" s="154"/>
      <c r="W242" s="154"/>
      <c r="X242" s="12"/>
      <c r="Y242" s="66"/>
      <c r="Z242" s="66"/>
      <c r="AA242" s="12"/>
      <c r="AB242" s="12"/>
    </row>
    <row r="243" spans="7:28">
      <c r="G243" s="12"/>
      <c r="H243" s="12"/>
      <c r="I243" s="12"/>
      <c r="J243" s="12"/>
      <c r="K243" s="12"/>
      <c r="L243" s="66"/>
      <c r="M243" s="66"/>
      <c r="N243" s="12"/>
      <c r="O243" s="12"/>
      <c r="P243" s="12"/>
      <c r="Q243" s="12"/>
      <c r="R243" s="66"/>
      <c r="S243" s="66"/>
      <c r="T243" s="154"/>
      <c r="U243" s="154"/>
      <c r="V243" s="154"/>
      <c r="W243" s="154"/>
      <c r="X243" s="12"/>
      <c r="Y243" s="66"/>
      <c r="Z243" s="66"/>
      <c r="AA243" s="12"/>
      <c r="AB243" s="12"/>
    </row>
    <row r="244" spans="7:28">
      <c r="G244" s="12"/>
      <c r="H244" s="12"/>
      <c r="I244" s="12"/>
      <c r="J244" s="12"/>
      <c r="K244" s="12"/>
      <c r="L244" s="66"/>
      <c r="M244" s="66"/>
      <c r="N244" s="12"/>
      <c r="O244" s="12"/>
      <c r="P244" s="12"/>
      <c r="Q244" s="12"/>
      <c r="R244" s="66"/>
      <c r="S244" s="66"/>
      <c r="T244" s="154"/>
      <c r="U244" s="154"/>
      <c r="V244" s="154"/>
      <c r="W244" s="154"/>
      <c r="X244" s="12"/>
      <c r="Y244" s="66"/>
      <c r="Z244" s="66"/>
      <c r="AA244" s="12"/>
      <c r="AB244" s="12"/>
    </row>
    <row r="245" spans="7:28">
      <c r="G245" s="12"/>
      <c r="H245" s="12"/>
      <c r="I245" s="12"/>
      <c r="J245" s="12"/>
      <c r="K245" s="12"/>
      <c r="L245" s="66"/>
      <c r="M245" s="66"/>
      <c r="N245" s="12"/>
      <c r="O245" s="12"/>
      <c r="P245" s="12"/>
      <c r="Q245" s="12"/>
      <c r="R245" s="66"/>
      <c r="S245" s="66"/>
      <c r="T245" s="154"/>
      <c r="U245" s="154"/>
      <c r="V245" s="154"/>
      <c r="W245" s="154"/>
      <c r="X245" s="12"/>
      <c r="Y245" s="66"/>
      <c r="Z245" s="66"/>
      <c r="AA245" s="12"/>
      <c r="AB245" s="12"/>
    </row>
    <row r="246" spans="7:28">
      <c r="G246" s="12"/>
      <c r="H246" s="12"/>
      <c r="I246" s="12"/>
      <c r="J246" s="12"/>
      <c r="K246" s="12"/>
      <c r="L246" s="66"/>
      <c r="M246" s="66"/>
      <c r="N246" s="12"/>
      <c r="O246" s="12"/>
      <c r="P246" s="12"/>
      <c r="Q246" s="12"/>
      <c r="R246" s="66"/>
      <c r="S246" s="66"/>
      <c r="T246" s="154"/>
      <c r="U246" s="154"/>
      <c r="V246" s="154"/>
      <c r="W246" s="154"/>
      <c r="X246" s="12"/>
      <c r="Y246" s="66"/>
      <c r="Z246" s="66"/>
      <c r="AA246" s="12"/>
      <c r="AB246" s="12"/>
    </row>
    <row r="247" spans="7:28">
      <c r="G247" s="12"/>
      <c r="H247" s="12"/>
      <c r="I247" s="12"/>
      <c r="J247" s="12"/>
      <c r="K247" s="12"/>
      <c r="L247" s="66"/>
      <c r="M247" s="66"/>
      <c r="N247" s="12"/>
      <c r="O247" s="12"/>
      <c r="P247" s="12"/>
      <c r="Q247" s="12"/>
      <c r="R247" s="66"/>
      <c r="S247" s="66"/>
      <c r="T247" s="154"/>
      <c r="U247" s="154"/>
      <c r="V247" s="154"/>
      <c r="W247" s="154"/>
      <c r="X247" s="12"/>
      <c r="Y247" s="66"/>
      <c r="Z247" s="66"/>
      <c r="AA247" s="12"/>
      <c r="AB247" s="12"/>
    </row>
    <row r="248" spans="7:28">
      <c r="G248" s="12"/>
      <c r="H248" s="12"/>
      <c r="I248" s="12"/>
      <c r="J248" s="12"/>
      <c r="K248" s="12"/>
      <c r="L248" s="66"/>
      <c r="M248" s="66"/>
      <c r="N248" s="12"/>
      <c r="O248" s="12"/>
      <c r="P248" s="12"/>
      <c r="Q248" s="12"/>
      <c r="R248" s="66"/>
      <c r="S248" s="66"/>
      <c r="T248" s="154"/>
      <c r="U248" s="154"/>
      <c r="V248" s="154"/>
      <c r="W248" s="154"/>
      <c r="X248" s="12"/>
      <c r="Y248" s="66"/>
      <c r="Z248" s="66"/>
      <c r="AA248" s="12"/>
      <c r="AB248" s="12"/>
    </row>
    <row r="249" spans="7:28">
      <c r="G249" s="12"/>
      <c r="H249" s="12"/>
      <c r="I249" s="12"/>
      <c r="J249" s="12"/>
      <c r="K249" s="12"/>
      <c r="L249" s="66"/>
      <c r="M249" s="66"/>
      <c r="N249" s="12"/>
      <c r="O249" s="12"/>
      <c r="P249" s="12"/>
      <c r="Q249" s="12"/>
      <c r="R249" s="66"/>
      <c r="S249" s="66"/>
      <c r="T249" s="154"/>
      <c r="U249" s="154"/>
      <c r="V249" s="154"/>
      <c r="W249" s="154"/>
      <c r="X249" s="12"/>
      <c r="Y249" s="66"/>
      <c r="Z249" s="66"/>
      <c r="AA249" s="12"/>
      <c r="AB249" s="12"/>
    </row>
    <row r="250" spans="7:28">
      <c r="G250" s="12"/>
      <c r="H250" s="12"/>
      <c r="I250" s="12"/>
      <c r="J250" s="12"/>
      <c r="K250" s="12"/>
      <c r="L250" s="66"/>
      <c r="M250" s="66"/>
      <c r="N250" s="12"/>
      <c r="O250" s="12"/>
      <c r="P250" s="12"/>
      <c r="Q250" s="12"/>
      <c r="R250" s="66"/>
      <c r="S250" s="66"/>
      <c r="T250" s="154"/>
      <c r="U250" s="154"/>
      <c r="V250" s="154"/>
      <c r="W250" s="154"/>
      <c r="X250" s="12"/>
      <c r="Y250" s="66"/>
      <c r="Z250" s="66"/>
      <c r="AA250" s="12"/>
      <c r="AB250" s="12"/>
    </row>
    <row r="251" spans="7:28">
      <c r="G251" s="12"/>
      <c r="H251" s="12"/>
      <c r="I251" s="12"/>
      <c r="J251" s="12"/>
      <c r="K251" s="12"/>
      <c r="L251" s="66"/>
      <c r="M251" s="66"/>
      <c r="N251" s="12"/>
      <c r="O251" s="12"/>
      <c r="P251" s="12"/>
      <c r="Q251" s="12"/>
      <c r="R251" s="66"/>
      <c r="S251" s="66"/>
      <c r="T251" s="154"/>
      <c r="U251" s="154"/>
      <c r="V251" s="154"/>
      <c r="W251" s="154"/>
      <c r="X251" s="12"/>
      <c r="Y251" s="66"/>
      <c r="Z251" s="66"/>
      <c r="AA251" s="12"/>
      <c r="AB251" s="12"/>
    </row>
    <row r="252" spans="7:28">
      <c r="G252" s="12"/>
      <c r="H252" s="12"/>
      <c r="I252" s="12"/>
      <c r="J252" s="12"/>
      <c r="K252" s="12"/>
      <c r="L252" s="66"/>
      <c r="M252" s="66"/>
      <c r="N252" s="12"/>
      <c r="O252" s="12"/>
      <c r="P252" s="12"/>
      <c r="Q252" s="12"/>
      <c r="R252" s="66"/>
      <c r="S252" s="66"/>
      <c r="T252" s="154"/>
      <c r="U252" s="154"/>
      <c r="V252" s="154"/>
      <c r="W252" s="154"/>
      <c r="X252" s="12"/>
      <c r="Y252" s="66"/>
      <c r="Z252" s="66"/>
      <c r="AA252" s="12"/>
      <c r="AB252" s="12"/>
    </row>
    <row r="253" spans="7:28">
      <c r="G253" s="12"/>
      <c r="H253" s="12"/>
      <c r="I253" s="12"/>
      <c r="J253" s="12"/>
      <c r="K253" s="12"/>
      <c r="L253" s="66"/>
      <c r="M253" s="66"/>
      <c r="N253" s="12"/>
      <c r="O253" s="12"/>
      <c r="P253" s="12"/>
      <c r="Q253" s="12"/>
      <c r="R253" s="66"/>
      <c r="S253" s="66"/>
      <c r="T253" s="154"/>
      <c r="U253" s="154"/>
      <c r="V253" s="154"/>
      <c r="W253" s="154"/>
      <c r="X253" s="12"/>
      <c r="Y253" s="66"/>
      <c r="Z253" s="66"/>
      <c r="AA253" s="12"/>
      <c r="AB253" s="12"/>
    </row>
    <row r="254" spans="7:28">
      <c r="G254" s="12"/>
      <c r="H254" s="12"/>
      <c r="I254" s="12"/>
      <c r="J254" s="12"/>
      <c r="K254" s="12"/>
      <c r="L254" s="66"/>
      <c r="M254" s="66"/>
      <c r="N254" s="12"/>
      <c r="O254" s="12"/>
      <c r="P254" s="12"/>
      <c r="Q254" s="12"/>
      <c r="R254" s="66"/>
      <c r="S254" s="66"/>
      <c r="T254" s="154"/>
      <c r="U254" s="154"/>
      <c r="V254" s="154"/>
      <c r="W254" s="154"/>
      <c r="X254" s="12"/>
      <c r="Y254" s="66"/>
      <c r="Z254" s="66"/>
      <c r="AA254" s="12"/>
      <c r="AB254" s="12"/>
    </row>
    <row r="255" spans="7:28">
      <c r="G255" s="12"/>
      <c r="H255" s="12"/>
      <c r="I255" s="12"/>
      <c r="J255" s="12"/>
      <c r="K255" s="12"/>
      <c r="L255" s="66"/>
      <c r="M255" s="66"/>
      <c r="N255" s="12"/>
      <c r="O255" s="12"/>
      <c r="P255" s="12"/>
      <c r="Q255" s="12"/>
      <c r="R255" s="66"/>
      <c r="S255" s="66"/>
      <c r="T255" s="154"/>
      <c r="U255" s="154"/>
      <c r="V255" s="154"/>
      <c r="W255" s="154"/>
      <c r="X255" s="12"/>
      <c r="Y255" s="66"/>
      <c r="Z255" s="66"/>
      <c r="AA255" s="12"/>
      <c r="AB255" s="12"/>
    </row>
    <row r="256" spans="7:28">
      <c r="G256" s="12"/>
      <c r="H256" s="12"/>
      <c r="I256" s="12"/>
      <c r="J256" s="12"/>
      <c r="K256" s="12"/>
      <c r="L256" s="66"/>
      <c r="M256" s="66"/>
      <c r="N256" s="12"/>
      <c r="O256" s="12"/>
      <c r="P256" s="12"/>
      <c r="Q256" s="12"/>
      <c r="R256" s="66"/>
      <c r="S256" s="66"/>
      <c r="T256" s="154"/>
      <c r="U256" s="154"/>
      <c r="V256" s="154"/>
      <c r="W256" s="154"/>
      <c r="X256" s="12"/>
      <c r="Y256" s="66"/>
      <c r="Z256" s="66"/>
      <c r="AA256" s="12"/>
      <c r="AB256" s="12"/>
    </row>
    <row r="257" spans="7:28">
      <c r="G257" s="12"/>
      <c r="H257" s="12"/>
      <c r="I257" s="12"/>
      <c r="J257" s="12"/>
      <c r="K257" s="12"/>
      <c r="L257" s="66"/>
      <c r="M257" s="66"/>
      <c r="N257" s="12"/>
      <c r="O257" s="12"/>
      <c r="P257" s="12"/>
      <c r="Q257" s="12"/>
      <c r="R257" s="66"/>
      <c r="S257" s="66"/>
      <c r="T257" s="154"/>
      <c r="U257" s="154"/>
      <c r="V257" s="154"/>
      <c r="W257" s="154"/>
      <c r="X257" s="12"/>
      <c r="Y257" s="66"/>
      <c r="Z257" s="66"/>
      <c r="AA257" s="12"/>
      <c r="AB257" s="12"/>
    </row>
    <row r="258" spans="7:28">
      <c r="G258" s="12"/>
      <c r="H258" s="12"/>
      <c r="I258" s="12"/>
      <c r="J258" s="12"/>
      <c r="K258" s="12"/>
      <c r="L258" s="66"/>
      <c r="M258" s="66"/>
      <c r="N258" s="12"/>
      <c r="O258" s="12"/>
      <c r="P258" s="12"/>
      <c r="Q258" s="12"/>
      <c r="R258" s="66"/>
      <c r="S258" s="66"/>
      <c r="T258" s="154"/>
      <c r="U258" s="154"/>
      <c r="V258" s="154"/>
      <c r="W258" s="154"/>
      <c r="X258" s="12"/>
      <c r="Y258" s="66"/>
      <c r="Z258" s="66"/>
      <c r="AA258" s="12"/>
      <c r="AB258" s="12"/>
    </row>
    <row r="259" spans="7:28">
      <c r="G259" s="12"/>
      <c r="H259" s="12"/>
      <c r="I259" s="12"/>
      <c r="J259" s="12"/>
      <c r="K259" s="12"/>
      <c r="L259" s="66"/>
      <c r="M259" s="66"/>
      <c r="N259" s="12"/>
      <c r="O259" s="12"/>
      <c r="P259" s="12"/>
      <c r="Q259" s="12"/>
      <c r="R259" s="66"/>
      <c r="S259" s="66"/>
      <c r="T259" s="154"/>
      <c r="U259" s="154"/>
      <c r="V259" s="154"/>
      <c r="W259" s="154"/>
      <c r="X259" s="12"/>
      <c r="Y259" s="66"/>
      <c r="Z259" s="66"/>
      <c r="AA259" s="12"/>
      <c r="AB259" s="12"/>
    </row>
    <row r="260" spans="7:28">
      <c r="G260" s="12"/>
      <c r="H260" s="12"/>
      <c r="I260" s="12"/>
      <c r="J260" s="12"/>
      <c r="K260" s="12"/>
      <c r="L260" s="66"/>
      <c r="M260" s="66"/>
      <c r="N260" s="12"/>
      <c r="O260" s="12"/>
      <c r="P260" s="12"/>
      <c r="Q260" s="12"/>
      <c r="R260" s="66"/>
      <c r="S260" s="66"/>
      <c r="T260" s="154"/>
      <c r="U260" s="154"/>
      <c r="V260" s="154"/>
      <c r="W260" s="154"/>
      <c r="X260" s="12"/>
      <c r="Y260" s="66"/>
      <c r="Z260" s="66"/>
      <c r="AA260" s="12"/>
      <c r="AB260" s="12"/>
    </row>
    <row r="261" spans="7:28">
      <c r="G261" s="12"/>
      <c r="H261" s="12"/>
      <c r="I261" s="12"/>
      <c r="J261" s="12"/>
      <c r="K261" s="12"/>
      <c r="L261" s="66"/>
      <c r="M261" s="66"/>
      <c r="N261" s="12"/>
      <c r="O261" s="12"/>
      <c r="P261" s="12"/>
      <c r="Q261" s="12"/>
      <c r="R261" s="66"/>
      <c r="S261" s="66"/>
      <c r="T261" s="154"/>
      <c r="U261" s="154"/>
      <c r="V261" s="154"/>
      <c r="W261" s="154"/>
      <c r="X261" s="12"/>
      <c r="Y261" s="66"/>
      <c r="Z261" s="66"/>
      <c r="AA261" s="12"/>
      <c r="AB261" s="12"/>
    </row>
    <row r="262" spans="7:28">
      <c r="G262" s="12"/>
      <c r="H262" s="12"/>
      <c r="I262" s="12"/>
      <c r="J262" s="12"/>
      <c r="K262" s="12"/>
      <c r="L262" s="66"/>
      <c r="M262" s="66"/>
      <c r="N262" s="12"/>
      <c r="O262" s="12"/>
      <c r="P262" s="12"/>
      <c r="Q262" s="12"/>
      <c r="R262" s="66"/>
      <c r="S262" s="66"/>
      <c r="T262" s="154"/>
      <c r="U262" s="154"/>
      <c r="V262" s="154"/>
      <c r="W262" s="154"/>
      <c r="X262" s="12"/>
      <c r="Y262" s="66"/>
      <c r="Z262" s="66"/>
      <c r="AA262" s="12"/>
      <c r="AB262" s="12"/>
    </row>
    <row r="263" spans="7:28">
      <c r="G263" s="12"/>
      <c r="H263" s="12"/>
      <c r="I263" s="12"/>
      <c r="J263" s="12"/>
      <c r="K263" s="12"/>
      <c r="L263" s="66"/>
      <c r="M263" s="66"/>
      <c r="N263" s="12"/>
      <c r="O263" s="12"/>
      <c r="P263" s="12"/>
      <c r="Q263" s="12"/>
      <c r="R263" s="66"/>
      <c r="S263" s="66"/>
      <c r="T263" s="154"/>
      <c r="U263" s="154"/>
      <c r="V263" s="154"/>
      <c r="W263" s="154"/>
      <c r="X263" s="12"/>
      <c r="Y263" s="66"/>
      <c r="Z263" s="66"/>
      <c r="AA263" s="12"/>
      <c r="AB263" s="12"/>
    </row>
    <row r="264" spans="7:28">
      <c r="G264" s="12"/>
      <c r="H264" s="12"/>
      <c r="I264" s="12"/>
      <c r="J264" s="12"/>
      <c r="K264" s="12"/>
      <c r="L264" s="66"/>
      <c r="M264" s="66"/>
      <c r="N264" s="12"/>
      <c r="O264" s="12"/>
      <c r="P264" s="12"/>
      <c r="Q264" s="12"/>
      <c r="R264" s="66"/>
      <c r="S264" s="66"/>
      <c r="T264" s="154"/>
      <c r="U264" s="154"/>
      <c r="V264" s="154"/>
      <c r="W264" s="154"/>
      <c r="X264" s="12"/>
      <c r="Y264" s="66"/>
      <c r="Z264" s="66"/>
      <c r="AA264" s="12"/>
      <c r="AB264" s="12"/>
    </row>
    <row r="265" spans="7:28">
      <c r="G265" s="12"/>
      <c r="H265" s="12"/>
      <c r="I265" s="12"/>
      <c r="J265" s="12"/>
      <c r="K265" s="12"/>
      <c r="L265" s="66"/>
      <c r="M265" s="66"/>
      <c r="N265" s="12"/>
      <c r="O265" s="12"/>
      <c r="P265" s="12"/>
      <c r="Q265" s="12"/>
      <c r="R265" s="66"/>
      <c r="S265" s="66"/>
      <c r="T265" s="154"/>
      <c r="U265" s="154"/>
      <c r="V265" s="154"/>
      <c r="W265" s="154"/>
      <c r="X265" s="12"/>
      <c r="Y265" s="66"/>
      <c r="Z265" s="66"/>
      <c r="AA265" s="12"/>
      <c r="AB265" s="12"/>
    </row>
    <row r="266" spans="7:28">
      <c r="G266" s="12"/>
      <c r="H266" s="12"/>
      <c r="I266" s="12"/>
      <c r="J266" s="12"/>
      <c r="K266" s="12"/>
      <c r="L266" s="66"/>
      <c r="M266" s="66"/>
      <c r="N266" s="12"/>
      <c r="O266" s="12"/>
      <c r="P266" s="12"/>
      <c r="Q266" s="12"/>
      <c r="R266" s="66"/>
      <c r="S266" s="66"/>
      <c r="T266" s="154"/>
      <c r="U266" s="154"/>
      <c r="V266" s="154"/>
      <c r="W266" s="154"/>
      <c r="X266" s="12"/>
      <c r="Y266" s="66"/>
      <c r="Z266" s="66"/>
      <c r="AA266" s="12"/>
      <c r="AB266" s="12"/>
    </row>
    <row r="267" spans="7:28">
      <c r="G267" s="12"/>
      <c r="H267" s="12"/>
      <c r="I267" s="12"/>
      <c r="J267" s="12"/>
      <c r="K267" s="12"/>
      <c r="L267" s="66"/>
      <c r="M267" s="66"/>
      <c r="N267" s="12"/>
      <c r="O267" s="12"/>
      <c r="P267" s="12"/>
      <c r="Q267" s="12"/>
      <c r="R267" s="66"/>
      <c r="S267" s="66"/>
      <c r="T267" s="154"/>
      <c r="U267" s="154"/>
      <c r="V267" s="154"/>
      <c r="W267" s="154"/>
      <c r="X267" s="12"/>
      <c r="Y267" s="66"/>
      <c r="Z267" s="66"/>
      <c r="AA267" s="12"/>
      <c r="AB267" s="12"/>
    </row>
    <row r="268" spans="7:28">
      <c r="G268" s="12"/>
      <c r="H268" s="12"/>
      <c r="I268" s="12"/>
      <c r="J268" s="12"/>
      <c r="K268" s="12"/>
      <c r="L268" s="66"/>
      <c r="M268" s="66"/>
      <c r="N268" s="12"/>
      <c r="O268" s="12"/>
      <c r="P268" s="12"/>
      <c r="Q268" s="12"/>
      <c r="R268" s="66"/>
      <c r="S268" s="66"/>
      <c r="T268" s="154"/>
      <c r="U268" s="154"/>
      <c r="V268" s="154"/>
      <c r="W268" s="154"/>
      <c r="X268" s="12"/>
      <c r="Y268" s="66"/>
      <c r="Z268" s="66"/>
      <c r="AA268" s="12"/>
      <c r="AB268" s="12"/>
    </row>
    <row r="269" spans="7:28">
      <c r="G269" s="12"/>
      <c r="H269" s="12"/>
      <c r="I269" s="12"/>
      <c r="J269" s="12"/>
      <c r="K269" s="12"/>
      <c r="L269" s="66"/>
      <c r="M269" s="66"/>
      <c r="N269" s="12"/>
      <c r="O269" s="12"/>
      <c r="P269" s="12"/>
      <c r="Q269" s="12"/>
      <c r="R269" s="66"/>
      <c r="S269" s="66"/>
      <c r="T269" s="154"/>
      <c r="U269" s="154"/>
      <c r="V269" s="154"/>
      <c r="W269" s="154"/>
      <c r="X269" s="12"/>
      <c r="Y269" s="66"/>
      <c r="Z269" s="66"/>
      <c r="AA269" s="12"/>
      <c r="AB269" s="12"/>
    </row>
    <row r="270" spans="7:28">
      <c r="G270" s="12"/>
      <c r="H270" s="12"/>
      <c r="I270" s="12"/>
      <c r="J270" s="12"/>
      <c r="K270" s="12"/>
      <c r="L270" s="66"/>
      <c r="M270" s="66"/>
      <c r="N270" s="12"/>
      <c r="O270" s="12"/>
      <c r="P270" s="12"/>
      <c r="Q270" s="12"/>
      <c r="R270" s="66"/>
      <c r="S270" s="66"/>
      <c r="T270" s="154"/>
      <c r="U270" s="154"/>
      <c r="V270" s="154"/>
      <c r="W270" s="154"/>
      <c r="X270" s="12"/>
      <c r="Y270" s="66"/>
      <c r="Z270" s="66"/>
      <c r="AA270" s="12"/>
      <c r="AB270" s="12"/>
    </row>
    <row r="271" spans="7:28">
      <c r="G271" s="12"/>
      <c r="H271" s="12"/>
      <c r="I271" s="12"/>
      <c r="J271" s="12"/>
      <c r="K271" s="12"/>
      <c r="L271" s="66"/>
      <c r="M271" s="66"/>
      <c r="N271" s="12"/>
      <c r="O271" s="12"/>
      <c r="P271" s="12"/>
      <c r="Q271" s="12"/>
      <c r="R271" s="66"/>
      <c r="S271" s="66"/>
      <c r="T271" s="154"/>
      <c r="U271" s="154"/>
      <c r="V271" s="154"/>
      <c r="W271" s="154"/>
      <c r="X271" s="12"/>
      <c r="Y271" s="66"/>
      <c r="Z271" s="66"/>
      <c r="AA271" s="12"/>
      <c r="AB271" s="12"/>
    </row>
    <row r="272" spans="7:28">
      <c r="G272" s="12"/>
      <c r="H272" s="12"/>
      <c r="I272" s="12"/>
      <c r="J272" s="12"/>
      <c r="K272" s="12"/>
      <c r="L272" s="66"/>
      <c r="M272" s="66"/>
      <c r="N272" s="12"/>
      <c r="O272" s="12"/>
      <c r="P272" s="12"/>
      <c r="Q272" s="12"/>
      <c r="R272" s="66"/>
      <c r="S272" s="66"/>
      <c r="T272" s="154"/>
      <c r="U272" s="154"/>
      <c r="V272" s="154"/>
      <c r="W272" s="154"/>
      <c r="X272" s="12"/>
      <c r="Y272" s="66"/>
      <c r="Z272" s="66"/>
      <c r="AA272" s="12"/>
      <c r="AB272" s="12"/>
    </row>
    <row r="273" spans="1:28">
      <c r="G273" s="12"/>
      <c r="H273" s="12"/>
      <c r="I273" s="12"/>
      <c r="J273" s="12"/>
      <c r="K273" s="12"/>
      <c r="L273" s="66"/>
      <c r="M273" s="66"/>
      <c r="N273" s="12"/>
      <c r="O273" s="12"/>
      <c r="P273" s="12"/>
      <c r="Q273" s="12"/>
      <c r="R273" s="66"/>
      <c r="S273" s="66"/>
      <c r="T273" s="154"/>
      <c r="U273" s="154"/>
      <c r="V273" s="154"/>
      <c r="W273" s="154"/>
      <c r="X273" s="12"/>
      <c r="Y273" s="66"/>
      <c r="Z273" s="66"/>
      <c r="AA273" s="12"/>
      <c r="AB273" s="12"/>
    </row>
    <row r="274" spans="1:28">
      <c r="G274" s="12"/>
      <c r="H274" s="12"/>
      <c r="I274" s="12"/>
      <c r="J274" s="12"/>
      <c r="K274" s="12"/>
      <c r="L274" s="66"/>
      <c r="M274" s="66"/>
      <c r="N274" s="12"/>
      <c r="O274" s="12"/>
      <c r="P274" s="12"/>
      <c r="Q274" s="12"/>
      <c r="R274" s="66"/>
      <c r="S274" s="66"/>
      <c r="T274" s="154"/>
      <c r="U274" s="154"/>
      <c r="V274" s="154"/>
      <c r="W274" s="154"/>
      <c r="X274" s="12"/>
      <c r="Y274" s="66"/>
      <c r="Z274" s="66"/>
      <c r="AA274" s="12"/>
      <c r="AB274" s="12"/>
    </row>
    <row r="275" spans="1:28">
      <c r="G275" s="12"/>
      <c r="H275" s="12"/>
      <c r="I275" s="12"/>
      <c r="J275" s="12"/>
      <c r="K275" s="12"/>
      <c r="L275" s="66"/>
      <c r="M275" s="66"/>
      <c r="N275" s="12"/>
      <c r="O275" s="12"/>
      <c r="P275" s="12"/>
      <c r="Q275" s="12"/>
      <c r="R275" s="66"/>
      <c r="S275" s="66"/>
      <c r="T275" s="154"/>
      <c r="U275" s="154"/>
      <c r="V275" s="154"/>
      <c r="W275" s="154"/>
      <c r="X275" s="12"/>
      <c r="Y275" s="66"/>
      <c r="Z275" s="66"/>
      <c r="AA275" s="12"/>
      <c r="AB275" s="12"/>
    </row>
    <row r="276" spans="1:28">
      <c r="G276" s="12"/>
      <c r="H276" s="12"/>
      <c r="I276" s="12"/>
      <c r="J276" s="12"/>
      <c r="K276" s="12"/>
      <c r="L276" s="66"/>
      <c r="M276" s="66"/>
      <c r="N276" s="12"/>
      <c r="O276" s="12"/>
      <c r="P276" s="12"/>
      <c r="Q276" s="12"/>
      <c r="R276" s="66"/>
      <c r="S276" s="66"/>
      <c r="T276" s="154"/>
      <c r="U276" s="154"/>
      <c r="V276" s="154"/>
      <c r="W276" s="154"/>
      <c r="X276" s="12"/>
      <c r="Y276" s="66"/>
      <c r="Z276" s="66"/>
      <c r="AA276" s="12"/>
      <c r="AB276" s="12"/>
    </row>
    <row r="277" spans="1:28">
      <c r="G277" s="12"/>
      <c r="H277" s="12"/>
      <c r="I277" s="12"/>
      <c r="J277" s="12"/>
      <c r="K277" s="12"/>
      <c r="L277" s="66"/>
      <c r="M277" s="66"/>
      <c r="N277" s="12"/>
      <c r="O277" s="12"/>
      <c r="P277" s="12"/>
      <c r="Q277" s="12"/>
      <c r="R277" s="66"/>
      <c r="S277" s="66"/>
      <c r="T277" s="154"/>
      <c r="U277" s="154"/>
      <c r="V277" s="154"/>
      <c r="W277" s="154"/>
      <c r="X277" s="12"/>
      <c r="Y277" s="66"/>
      <c r="Z277" s="66"/>
      <c r="AA277" s="12"/>
      <c r="AB277" s="12"/>
    </row>
    <row r="278" spans="1:28">
      <c r="G278" s="12"/>
      <c r="H278" s="12"/>
      <c r="I278" s="12"/>
      <c r="J278" s="12"/>
      <c r="K278" s="12"/>
      <c r="L278" s="66"/>
      <c r="M278" s="66"/>
      <c r="N278" s="12"/>
      <c r="O278" s="12"/>
      <c r="P278" s="12"/>
      <c r="Q278" s="12"/>
      <c r="R278" s="66"/>
      <c r="S278" s="66"/>
      <c r="T278" s="154"/>
      <c r="U278" s="154"/>
      <c r="V278" s="154"/>
      <c r="W278" s="154"/>
      <c r="X278" s="12"/>
      <c r="Y278" s="66"/>
      <c r="Z278" s="66"/>
      <c r="AA278" s="12"/>
      <c r="AB278" s="12"/>
    </row>
    <row r="279" spans="1:28">
      <c r="G279" s="12"/>
      <c r="H279" s="12"/>
      <c r="I279" s="12"/>
      <c r="J279" s="12"/>
      <c r="K279" s="12"/>
      <c r="L279" s="66"/>
      <c r="M279" s="66"/>
      <c r="N279" s="12"/>
      <c r="O279" s="12"/>
      <c r="P279" s="12"/>
      <c r="Q279" s="12"/>
      <c r="R279" s="66"/>
      <c r="S279" s="66"/>
      <c r="T279" s="154"/>
      <c r="U279" s="154"/>
      <c r="V279" s="154"/>
      <c r="W279" s="154"/>
      <c r="X279" s="12"/>
      <c r="Y279" s="66"/>
      <c r="Z279" s="66"/>
      <c r="AA279" s="12"/>
      <c r="AB279" s="12"/>
    </row>
    <row r="280" spans="1:28">
      <c r="G280" s="12"/>
      <c r="H280" s="12"/>
      <c r="I280" s="12"/>
      <c r="J280" s="12"/>
      <c r="K280" s="12"/>
      <c r="L280" s="66"/>
      <c r="M280" s="66"/>
      <c r="N280" s="12"/>
      <c r="O280" s="12"/>
      <c r="P280" s="12"/>
      <c r="Q280" s="12"/>
      <c r="R280" s="66"/>
      <c r="S280" s="66"/>
      <c r="T280" s="154"/>
      <c r="U280" s="154"/>
      <c r="V280" s="154"/>
      <c r="W280" s="154"/>
      <c r="X280" s="12"/>
      <c r="Y280" s="66"/>
      <c r="Z280" s="66"/>
      <c r="AA280" s="12"/>
      <c r="AB280" s="12"/>
    </row>
    <row r="281" spans="1:28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66"/>
      <c r="M281" s="66"/>
      <c r="N281" s="12"/>
      <c r="O281" s="12"/>
      <c r="P281" s="12"/>
      <c r="Q281" s="12"/>
      <c r="R281" s="66"/>
      <c r="S281" s="66"/>
      <c r="T281" s="154"/>
      <c r="U281" s="154"/>
      <c r="V281" s="154"/>
      <c r="W281" s="154"/>
      <c r="X281" s="12"/>
      <c r="Y281" s="66"/>
      <c r="Z281" s="66"/>
      <c r="AA281" s="12"/>
      <c r="AB281" s="12"/>
    </row>
    <row r="282" spans="1:28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66"/>
      <c r="M282" s="66"/>
      <c r="N282" s="12"/>
      <c r="O282" s="12"/>
      <c r="P282" s="12"/>
      <c r="Q282" s="12"/>
      <c r="R282" s="66"/>
      <c r="S282" s="66"/>
      <c r="T282" s="154"/>
      <c r="U282" s="154"/>
      <c r="V282" s="154"/>
      <c r="W282" s="154"/>
      <c r="X282" s="12"/>
      <c r="Y282" s="66"/>
      <c r="Z282" s="66"/>
      <c r="AA282" s="12"/>
      <c r="AB282" s="12"/>
    </row>
    <row r="283" spans="1:28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67"/>
      <c r="M283" s="66"/>
      <c r="N283" s="12"/>
      <c r="O283" s="12"/>
      <c r="P283" s="12"/>
      <c r="Q283" s="12"/>
      <c r="R283" s="66"/>
      <c r="S283" s="66"/>
      <c r="T283" s="154"/>
      <c r="U283" s="154"/>
      <c r="V283" s="154"/>
      <c r="W283" s="154"/>
      <c r="X283" s="12"/>
      <c r="Y283" s="66"/>
      <c r="Z283" s="66"/>
      <c r="AA283" s="12"/>
      <c r="AB283" s="12"/>
    </row>
    <row r="284" spans="1:28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68"/>
      <c r="M284" s="66"/>
      <c r="N284" s="12"/>
      <c r="O284" s="12"/>
      <c r="P284" s="12"/>
      <c r="Q284" s="12"/>
      <c r="R284" s="66"/>
      <c r="S284" s="66"/>
      <c r="T284" s="154"/>
      <c r="U284" s="154"/>
      <c r="V284" s="154"/>
      <c r="W284" s="154"/>
      <c r="X284" s="12"/>
      <c r="Y284" s="66"/>
      <c r="Z284" s="66"/>
      <c r="AA284" s="12"/>
    </row>
    <row r="285" spans="1:28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68"/>
      <c r="M285" s="66"/>
      <c r="N285" s="12"/>
      <c r="O285" s="12"/>
      <c r="P285" s="12"/>
      <c r="Q285" s="12"/>
      <c r="R285" s="66"/>
      <c r="S285" s="66"/>
      <c r="T285" s="154"/>
      <c r="U285" s="154"/>
      <c r="V285" s="154"/>
      <c r="W285" s="154"/>
      <c r="X285" s="12"/>
      <c r="Y285" s="66"/>
      <c r="Z285" s="66"/>
      <c r="AA285" s="12"/>
    </row>
    <row r="286" spans="1:28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68"/>
      <c r="M286" s="66"/>
      <c r="N286" s="12"/>
      <c r="O286" s="12"/>
      <c r="P286" s="12"/>
      <c r="Q286" s="12"/>
      <c r="R286" s="66"/>
      <c r="S286" s="66"/>
      <c r="T286" s="154"/>
      <c r="U286" s="154"/>
      <c r="V286" s="154"/>
      <c r="W286" s="154"/>
      <c r="X286" s="12"/>
      <c r="Y286" s="66"/>
      <c r="Z286" s="66"/>
      <c r="AA286" s="12"/>
    </row>
    <row r="287" spans="1:28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68"/>
      <c r="M287" s="66"/>
      <c r="N287" s="12"/>
      <c r="O287" s="12"/>
      <c r="P287" s="12"/>
      <c r="Q287" s="12"/>
      <c r="R287" s="66"/>
      <c r="S287" s="66"/>
      <c r="T287" s="154"/>
      <c r="U287" s="154"/>
      <c r="V287" s="154"/>
      <c r="W287" s="154"/>
      <c r="X287" s="12"/>
      <c r="Y287" s="66"/>
      <c r="Z287" s="66"/>
      <c r="AA287" s="12"/>
    </row>
    <row r="288" spans="1:2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68"/>
      <c r="M288" s="66"/>
      <c r="N288" s="12"/>
      <c r="O288" s="12"/>
      <c r="P288" s="12"/>
      <c r="Q288" s="12"/>
      <c r="R288" s="66"/>
      <c r="S288" s="66"/>
      <c r="T288" s="154"/>
      <c r="U288" s="154"/>
      <c r="V288" s="154"/>
      <c r="W288" s="154"/>
      <c r="X288" s="12"/>
      <c r="Y288" s="66"/>
      <c r="Z288" s="66"/>
      <c r="AA288" s="12"/>
    </row>
    <row r="289" spans="1:27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68"/>
      <c r="M289" s="66"/>
      <c r="N289" s="12"/>
      <c r="O289" s="12"/>
      <c r="P289" s="12"/>
      <c r="Q289" s="12"/>
      <c r="R289" s="66"/>
      <c r="S289" s="66"/>
      <c r="T289" s="154"/>
      <c r="U289" s="154"/>
      <c r="V289" s="154"/>
      <c r="W289" s="154"/>
      <c r="X289" s="12"/>
      <c r="Y289" s="66"/>
      <c r="Z289" s="66"/>
      <c r="AA289" s="12"/>
    </row>
    <row r="290" spans="1:27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68"/>
      <c r="M290" s="67"/>
      <c r="N290" s="30"/>
      <c r="O290" s="30"/>
      <c r="P290" s="30"/>
      <c r="Q290" s="30"/>
      <c r="R290" s="67"/>
      <c r="S290" s="67"/>
      <c r="U290" s="155"/>
      <c r="AA290" s="30"/>
    </row>
    <row r="291" spans="1:27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68"/>
      <c r="M291" s="68"/>
      <c r="N291" s="32"/>
      <c r="O291" s="32"/>
      <c r="P291" s="32"/>
      <c r="Q291" s="32"/>
      <c r="R291" s="68"/>
      <c r="S291" s="68"/>
      <c r="U291" s="156"/>
      <c r="AA291" s="32"/>
    </row>
    <row r="292" spans="1:27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68"/>
      <c r="M292" s="68"/>
      <c r="N292" s="32"/>
      <c r="O292" s="32"/>
      <c r="P292" s="32"/>
      <c r="Q292" s="32"/>
      <c r="R292" s="68"/>
      <c r="S292" s="68"/>
      <c r="U292" s="156"/>
      <c r="AA292" s="32"/>
    </row>
    <row r="293" spans="1:27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68"/>
      <c r="M293" s="68"/>
      <c r="N293" s="32"/>
      <c r="O293" s="32"/>
      <c r="P293" s="32"/>
      <c r="Q293" s="32"/>
      <c r="R293" s="68"/>
      <c r="S293" s="68"/>
      <c r="U293" s="156"/>
      <c r="AA293" s="32"/>
    </row>
    <row r="294" spans="1:27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68"/>
      <c r="M294" s="68"/>
      <c r="N294" s="32"/>
      <c r="O294" s="32"/>
      <c r="P294" s="32"/>
      <c r="Q294" s="32"/>
      <c r="R294" s="68"/>
      <c r="S294" s="68"/>
      <c r="U294" s="156"/>
      <c r="AA294" s="32"/>
    </row>
    <row r="295" spans="1:27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68"/>
      <c r="M295" s="68"/>
      <c r="N295" s="32"/>
      <c r="O295" s="32"/>
      <c r="P295" s="32"/>
      <c r="Q295" s="32"/>
      <c r="R295" s="68"/>
      <c r="S295" s="68"/>
      <c r="U295" s="156"/>
      <c r="AA295" s="32"/>
    </row>
    <row r="296" spans="1:27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68"/>
      <c r="M296" s="68"/>
      <c r="N296" s="32"/>
      <c r="O296" s="32"/>
      <c r="P296" s="32"/>
      <c r="Q296" s="32"/>
      <c r="R296" s="68"/>
      <c r="S296" s="68"/>
      <c r="U296" s="156"/>
      <c r="AA296" s="32"/>
    </row>
    <row r="297" spans="1:2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68"/>
      <c r="M297" s="68"/>
      <c r="N297" s="32"/>
      <c r="O297" s="32"/>
      <c r="P297" s="32"/>
      <c r="Q297" s="32"/>
      <c r="R297" s="68"/>
      <c r="S297" s="68"/>
      <c r="U297" s="156"/>
      <c r="AA297" s="32"/>
    </row>
    <row r="298" spans="1:27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68"/>
      <c r="M298" s="68"/>
      <c r="N298" s="32"/>
      <c r="O298" s="32"/>
      <c r="P298" s="32"/>
      <c r="Q298" s="32"/>
      <c r="R298" s="68"/>
      <c r="S298" s="68"/>
      <c r="U298" s="156"/>
      <c r="AA298" s="32"/>
    </row>
    <row r="299" spans="1:27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68"/>
      <c r="M299" s="68"/>
      <c r="N299" s="32"/>
      <c r="O299" s="32"/>
      <c r="P299" s="32"/>
      <c r="Q299" s="32"/>
      <c r="R299" s="68"/>
      <c r="S299" s="68"/>
      <c r="U299" s="156"/>
      <c r="AA299" s="32"/>
    </row>
    <row r="300" spans="1:27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68"/>
      <c r="M300" s="68"/>
      <c r="N300" s="32"/>
      <c r="O300" s="32"/>
      <c r="P300" s="32"/>
      <c r="Q300" s="32"/>
      <c r="R300" s="68"/>
      <c r="S300" s="68"/>
      <c r="U300" s="156"/>
      <c r="AA300" s="32"/>
    </row>
    <row r="301" spans="1:27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68"/>
      <c r="M301" s="68"/>
      <c r="N301" s="32"/>
      <c r="O301" s="32"/>
      <c r="P301" s="32"/>
      <c r="Q301" s="32"/>
      <c r="R301" s="68"/>
      <c r="S301" s="68"/>
      <c r="U301" s="156"/>
      <c r="AA301" s="32"/>
    </row>
    <row r="302" spans="1:27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68"/>
      <c r="M302" s="68"/>
      <c r="N302" s="32"/>
      <c r="O302" s="32"/>
      <c r="P302" s="32"/>
      <c r="Q302" s="32"/>
      <c r="R302" s="68"/>
      <c r="S302" s="68"/>
      <c r="U302" s="156"/>
      <c r="AA302" s="32"/>
    </row>
    <row r="303" spans="1:27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68"/>
      <c r="M303" s="68"/>
      <c r="N303" s="32"/>
      <c r="O303" s="32"/>
      <c r="P303" s="32"/>
      <c r="Q303" s="32"/>
      <c r="R303" s="68"/>
      <c r="S303" s="68"/>
      <c r="U303" s="156"/>
      <c r="AA303" s="32"/>
    </row>
    <row r="304" spans="1:27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68"/>
      <c r="M304" s="68"/>
      <c r="N304" s="32"/>
      <c r="O304" s="32"/>
      <c r="P304" s="32"/>
      <c r="Q304" s="32"/>
      <c r="R304" s="68"/>
      <c r="S304" s="68"/>
      <c r="U304" s="156"/>
      <c r="AA304" s="32"/>
    </row>
    <row r="305" spans="1:27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68"/>
      <c r="M305" s="68"/>
      <c r="N305" s="32"/>
      <c r="O305" s="32"/>
      <c r="P305" s="32"/>
      <c r="Q305" s="32"/>
      <c r="R305" s="68"/>
      <c r="S305" s="68"/>
      <c r="U305" s="156"/>
      <c r="AA305" s="32"/>
    </row>
    <row r="306" spans="1:27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68"/>
      <c r="M306" s="68"/>
      <c r="N306" s="32"/>
      <c r="O306" s="32"/>
      <c r="P306" s="32"/>
      <c r="Q306" s="32"/>
      <c r="R306" s="68"/>
      <c r="S306" s="68"/>
      <c r="U306" s="156"/>
      <c r="AA306" s="32"/>
    </row>
    <row r="307" spans="1:2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68"/>
      <c r="M307" s="68"/>
      <c r="N307" s="32"/>
      <c r="O307" s="32"/>
      <c r="P307" s="32"/>
      <c r="Q307" s="32"/>
      <c r="R307" s="68"/>
      <c r="S307" s="68"/>
      <c r="U307" s="156"/>
      <c r="AA307" s="32"/>
    </row>
    <row r="308" spans="1:27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68"/>
      <c r="M308" s="68"/>
      <c r="N308" s="32"/>
      <c r="O308" s="32"/>
      <c r="P308" s="32"/>
      <c r="Q308" s="32"/>
      <c r="R308" s="68"/>
      <c r="S308" s="68"/>
      <c r="U308" s="156"/>
      <c r="AA308" s="32"/>
    </row>
    <row r="309" spans="1:27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68"/>
      <c r="M309" s="68"/>
      <c r="N309" s="32"/>
      <c r="O309" s="32"/>
      <c r="P309" s="32"/>
      <c r="Q309" s="32"/>
      <c r="R309" s="68"/>
      <c r="S309" s="68"/>
      <c r="U309" s="156"/>
      <c r="AA309" s="32"/>
    </row>
    <row r="310" spans="1:27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68"/>
      <c r="M310" s="68"/>
      <c r="N310" s="32"/>
      <c r="O310" s="32"/>
      <c r="P310" s="32"/>
      <c r="Q310" s="32"/>
      <c r="R310" s="68"/>
      <c r="S310" s="68"/>
      <c r="U310" s="156"/>
      <c r="AA310" s="32"/>
    </row>
    <row r="311" spans="1:27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68"/>
      <c r="M311" s="68"/>
      <c r="N311" s="32"/>
      <c r="O311" s="32"/>
      <c r="P311" s="32"/>
      <c r="Q311" s="32"/>
      <c r="R311" s="68"/>
      <c r="S311" s="68"/>
      <c r="U311" s="156"/>
      <c r="AA311" s="32"/>
    </row>
    <row r="312" spans="1:27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68"/>
      <c r="M312" s="68"/>
      <c r="N312" s="32"/>
      <c r="O312" s="32"/>
      <c r="P312" s="32"/>
      <c r="Q312" s="32"/>
      <c r="R312" s="68"/>
      <c r="S312" s="68"/>
      <c r="U312" s="156"/>
      <c r="AA312" s="32"/>
    </row>
    <row r="313" spans="1:27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68"/>
      <c r="M313" s="68"/>
      <c r="N313" s="32"/>
      <c r="O313" s="32"/>
      <c r="P313" s="32"/>
      <c r="Q313" s="32"/>
      <c r="R313" s="68"/>
      <c r="S313" s="68"/>
      <c r="U313" s="156"/>
      <c r="AA313" s="32"/>
    </row>
    <row r="314" spans="1:27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68"/>
      <c r="M314" s="68"/>
      <c r="N314" s="32"/>
      <c r="O314" s="32"/>
      <c r="P314" s="32"/>
      <c r="Q314" s="32"/>
      <c r="R314" s="68"/>
      <c r="S314" s="68"/>
      <c r="U314" s="156"/>
      <c r="AA314" s="32"/>
    </row>
    <row r="315" spans="1:27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68"/>
      <c r="M315" s="68"/>
      <c r="N315" s="32"/>
      <c r="O315" s="32"/>
      <c r="P315" s="32"/>
      <c r="Q315" s="32"/>
      <c r="R315" s="68"/>
      <c r="S315" s="68"/>
      <c r="U315" s="156"/>
      <c r="AA315" s="32"/>
    </row>
    <row r="316" spans="1:27">
      <c r="L316" s="68"/>
      <c r="M316" s="68"/>
      <c r="N316" s="32"/>
      <c r="O316" s="32"/>
      <c r="P316" s="32"/>
      <c r="Q316" s="32"/>
      <c r="R316" s="68"/>
      <c r="S316" s="68"/>
      <c r="U316" s="156"/>
      <c r="AA316" s="32"/>
    </row>
    <row r="317" spans="1:27">
      <c r="L317" s="68"/>
      <c r="M317" s="68"/>
      <c r="N317" s="32"/>
      <c r="O317" s="32"/>
      <c r="P317" s="32"/>
      <c r="Q317" s="32"/>
      <c r="R317" s="68"/>
      <c r="S317" s="68"/>
      <c r="U317" s="156"/>
      <c r="AA317" s="32"/>
    </row>
    <row r="318" spans="1:27">
      <c r="L318" s="68"/>
      <c r="M318" s="68"/>
      <c r="N318" s="32"/>
      <c r="O318" s="32"/>
      <c r="P318" s="32"/>
      <c r="Q318" s="32"/>
      <c r="R318" s="68"/>
      <c r="S318" s="68"/>
      <c r="U318" s="156"/>
      <c r="AA318" s="32"/>
    </row>
    <row r="319" spans="1:27">
      <c r="L319" s="68"/>
      <c r="M319" s="68"/>
      <c r="N319" s="32"/>
      <c r="O319" s="32"/>
      <c r="P319" s="32"/>
      <c r="Q319" s="32"/>
      <c r="R319" s="68"/>
      <c r="S319" s="68"/>
      <c r="U319" s="156"/>
      <c r="AA319" s="32"/>
    </row>
    <row r="320" spans="1:27">
      <c r="L320" s="68"/>
      <c r="M320" s="68"/>
      <c r="N320" s="32"/>
      <c r="O320" s="32"/>
      <c r="P320" s="32"/>
      <c r="Q320" s="32"/>
      <c r="R320" s="68"/>
      <c r="S320" s="68"/>
      <c r="U320" s="156"/>
      <c r="AA320" s="32"/>
    </row>
    <row r="321" spans="12:27">
      <c r="L321" s="68"/>
      <c r="M321" s="68"/>
      <c r="N321" s="32"/>
      <c r="O321" s="32"/>
      <c r="P321" s="32"/>
      <c r="Q321" s="32"/>
      <c r="R321" s="68"/>
      <c r="S321" s="68"/>
      <c r="U321" s="156"/>
      <c r="AA321" s="32"/>
    </row>
    <row r="322" spans="12:27">
      <c r="L322" s="68"/>
      <c r="M322" s="68"/>
      <c r="N322" s="32"/>
      <c r="O322" s="32"/>
      <c r="P322" s="32"/>
      <c r="Q322" s="32"/>
      <c r="R322" s="68"/>
      <c r="S322" s="68"/>
      <c r="U322" s="156"/>
      <c r="AA322" s="32"/>
    </row>
    <row r="323" spans="12:27">
      <c r="L323" s="68"/>
      <c r="M323" s="68"/>
      <c r="N323" s="32"/>
      <c r="O323" s="32"/>
      <c r="P323" s="32"/>
      <c r="Q323" s="32"/>
      <c r="R323" s="68"/>
      <c r="S323" s="68"/>
      <c r="U323" s="156"/>
      <c r="AA323" s="32"/>
    </row>
    <row r="324" spans="12:27">
      <c r="L324" s="68"/>
      <c r="M324" s="68"/>
      <c r="N324" s="32"/>
      <c r="O324" s="32"/>
      <c r="P324" s="32"/>
      <c r="Q324" s="32"/>
      <c r="R324" s="68"/>
      <c r="S324" s="68"/>
      <c r="U324" s="156"/>
      <c r="AA324" s="32"/>
    </row>
    <row r="325" spans="12:27">
      <c r="L325" s="68"/>
      <c r="M325" s="68"/>
      <c r="N325" s="32"/>
      <c r="O325" s="32"/>
      <c r="P325" s="32"/>
      <c r="Q325" s="32"/>
      <c r="R325" s="68"/>
    </row>
    <row r="326" spans="12:27">
      <c r="L326" s="68"/>
      <c r="M326" s="68"/>
      <c r="N326" s="32"/>
      <c r="O326" s="32"/>
      <c r="P326" s="32"/>
      <c r="Q326" s="32"/>
      <c r="R326" s="68"/>
    </row>
    <row r="327" spans="12:27">
      <c r="L327" s="68"/>
      <c r="M327" s="68"/>
      <c r="N327" s="32"/>
      <c r="O327" s="32"/>
      <c r="P327" s="32"/>
      <c r="Q327" s="32"/>
      <c r="R327" s="68"/>
    </row>
    <row r="328" spans="12:27">
      <c r="L328" s="68"/>
      <c r="M328" s="68"/>
      <c r="N328" s="32"/>
      <c r="O328" s="32"/>
      <c r="P328" s="32"/>
      <c r="Q328" s="32"/>
      <c r="R328" s="68"/>
    </row>
    <row r="329" spans="12:27">
      <c r="L329" s="68"/>
      <c r="M329" s="68"/>
      <c r="N329" s="32"/>
      <c r="O329" s="32"/>
      <c r="P329" s="32"/>
      <c r="Q329" s="32"/>
      <c r="R329" s="68"/>
    </row>
    <row r="330" spans="12:27">
      <c r="L330" s="68"/>
      <c r="M330" s="68"/>
      <c r="N330" s="32"/>
      <c r="O330" s="32"/>
      <c r="P330" s="32"/>
      <c r="Q330" s="32"/>
      <c r="R330" s="68"/>
    </row>
    <row r="331" spans="12:27">
      <c r="L331" s="68"/>
      <c r="M331" s="68"/>
      <c r="N331" s="32"/>
      <c r="O331" s="32"/>
      <c r="P331" s="32"/>
      <c r="Q331" s="32"/>
      <c r="R331" s="68"/>
    </row>
    <row r="332" spans="12:27">
      <c r="L332" s="68"/>
      <c r="M332" s="68"/>
      <c r="N332" s="32"/>
      <c r="O332" s="32"/>
      <c r="P332" s="32"/>
      <c r="Q332" s="32"/>
      <c r="R332" s="68"/>
    </row>
    <row r="333" spans="12:27">
      <c r="L333" s="68"/>
      <c r="M333" s="68"/>
      <c r="N333" s="32"/>
      <c r="O333" s="32"/>
      <c r="P333" s="32"/>
      <c r="Q333" s="32"/>
      <c r="R333" s="68"/>
    </row>
    <row r="334" spans="12:27">
      <c r="L334" s="68"/>
      <c r="M334" s="68"/>
      <c r="N334" s="32"/>
      <c r="O334" s="32"/>
      <c r="P334" s="32"/>
      <c r="Q334" s="32"/>
      <c r="R334" s="68"/>
    </row>
    <row r="335" spans="12:27">
      <c r="L335" s="68"/>
      <c r="M335" s="68"/>
      <c r="N335" s="32"/>
      <c r="O335" s="32"/>
      <c r="P335" s="32"/>
      <c r="Q335" s="32"/>
      <c r="R335" s="68"/>
    </row>
    <row r="336" spans="12:27">
      <c r="L336" s="68"/>
      <c r="M336" s="68"/>
      <c r="N336" s="32"/>
      <c r="O336" s="32"/>
      <c r="P336" s="32"/>
      <c r="Q336" s="32"/>
      <c r="R336" s="68"/>
    </row>
    <row r="337" spans="12:18">
      <c r="L337" s="68"/>
      <c r="M337" s="68"/>
      <c r="N337" s="32"/>
      <c r="O337" s="32"/>
      <c r="P337" s="32"/>
      <c r="Q337" s="32"/>
      <c r="R337" s="68"/>
    </row>
    <row r="338" spans="12:18">
      <c r="L338" s="68"/>
      <c r="M338" s="68"/>
      <c r="N338" s="32"/>
      <c r="O338" s="32"/>
      <c r="P338" s="32"/>
      <c r="Q338" s="32"/>
      <c r="R338" s="68"/>
    </row>
    <row r="339" spans="12:18">
      <c r="L339" s="68"/>
      <c r="M339" s="68"/>
      <c r="N339" s="32"/>
      <c r="O339" s="32"/>
      <c r="P339" s="32"/>
      <c r="Q339" s="32"/>
      <c r="R339" s="68"/>
    </row>
    <row r="340" spans="12:18">
      <c r="L340" s="68"/>
      <c r="M340" s="68"/>
      <c r="N340" s="32"/>
      <c r="O340" s="32"/>
      <c r="P340" s="32"/>
      <c r="Q340" s="32"/>
      <c r="R340" s="68"/>
    </row>
    <row r="341" spans="12:18">
      <c r="M341" s="68"/>
      <c r="N341" s="32"/>
      <c r="O341" s="32"/>
      <c r="P341" s="32"/>
      <c r="Q341" s="32"/>
      <c r="R341" s="68"/>
    </row>
    <row r="342" spans="12:18">
      <c r="M342" s="68"/>
      <c r="N342" s="32"/>
      <c r="O342" s="32"/>
      <c r="P342" s="32"/>
      <c r="Q342" s="32"/>
      <c r="R342" s="68"/>
    </row>
    <row r="343" spans="12:18">
      <c r="M343" s="68"/>
      <c r="N343" s="32"/>
      <c r="O343" s="32"/>
      <c r="P343" s="32"/>
      <c r="Q343" s="32"/>
      <c r="R343" s="68"/>
    </row>
    <row r="344" spans="12:18">
      <c r="M344" s="68"/>
      <c r="N344" s="32"/>
      <c r="O344" s="32"/>
      <c r="P344" s="32"/>
      <c r="Q344" s="32"/>
      <c r="R344" s="68"/>
    </row>
    <row r="345" spans="12:18">
      <c r="M345" s="68"/>
      <c r="N345" s="32"/>
      <c r="O345" s="32"/>
      <c r="P345" s="32"/>
      <c r="Q345" s="32"/>
      <c r="R345" s="68"/>
    </row>
    <row r="346" spans="12:18">
      <c r="M346" s="68"/>
      <c r="N346" s="32"/>
      <c r="O346" s="32"/>
      <c r="P346" s="32"/>
      <c r="Q346" s="32"/>
      <c r="R346" s="68"/>
    </row>
    <row r="347" spans="12:18">
      <c r="M347" s="68"/>
      <c r="N347" s="32"/>
      <c r="O347" s="32"/>
      <c r="P347" s="32"/>
      <c r="Q347" s="32"/>
      <c r="R347" s="68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A1"/>
  <sheetViews>
    <sheetView zoomScale="97" zoomScaleNormal="97" workbookViewId="0">
      <selection activeCell="A10" sqref="A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2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X14" sqref="X14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6" width="7" customWidth="1"/>
    <col min="7" max="7" width="6.54296875" customWidth="1"/>
    <col min="8" max="8" width="5.453125" customWidth="1"/>
    <col min="9" max="9" width="6.1796875" style="97" customWidth="1"/>
    <col min="10" max="10" width="6" style="97" customWidth="1"/>
    <col min="11" max="11" width="1.7265625" style="97" customWidth="1"/>
    <col min="12" max="12" width="6.36328125" customWidth="1"/>
    <col min="13" max="13" width="5.90625" customWidth="1"/>
    <col min="14" max="14" width="2.1796875" customWidth="1"/>
    <col min="15" max="15" width="6.81640625" style="9" customWidth="1"/>
    <col min="16" max="16" width="4.81640625" style="9" customWidth="1"/>
    <col min="17" max="17" width="6.81640625" style="9" customWidth="1"/>
    <col min="18" max="18" width="7" style="97" customWidth="1"/>
    <col min="19" max="19" width="7.453125" customWidth="1"/>
    <col min="20" max="20" width="7.1796875" style="9" customWidth="1"/>
    <col min="21" max="21" width="7.08984375" style="97" customWidth="1"/>
    <col min="22" max="22" width="7.54296875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40">
      <c r="A1" s="39"/>
      <c r="B1" s="39"/>
      <c r="C1" s="39"/>
      <c r="D1" s="39"/>
      <c r="E1" s="39"/>
      <c r="F1" s="42"/>
      <c r="G1" s="42"/>
      <c r="H1" s="42"/>
      <c r="I1" s="166"/>
      <c r="J1" s="166"/>
      <c r="K1" s="166"/>
      <c r="L1" s="42"/>
      <c r="M1" s="42"/>
      <c r="N1" s="42"/>
      <c r="O1" s="165"/>
      <c r="P1" s="165"/>
      <c r="Q1" s="165"/>
      <c r="R1" s="166"/>
      <c r="S1" s="42"/>
      <c r="T1" s="165"/>
      <c r="U1" s="166"/>
      <c r="V1" s="42"/>
      <c r="W1" s="42"/>
      <c r="X1" s="4"/>
      <c r="Y1" s="4"/>
      <c r="Z1" s="4"/>
      <c r="AA1" s="4"/>
      <c r="AB1" s="4"/>
    </row>
    <row r="2" spans="1:40" s="128" customFormat="1" ht="31.8">
      <c r="A2" s="146"/>
      <c r="B2" s="146"/>
      <c r="C2" s="147" t="s">
        <v>28</v>
      </c>
      <c r="D2" s="146"/>
      <c r="E2" s="146"/>
      <c r="F2" s="146"/>
      <c r="G2" s="146"/>
      <c r="H2" s="152"/>
      <c r="I2" s="149" t="s">
        <v>502</v>
      </c>
      <c r="J2" s="167"/>
      <c r="K2" s="167"/>
      <c r="L2" s="167"/>
      <c r="M2" s="167"/>
      <c r="N2" s="167"/>
      <c r="O2" s="147" t="str">
        <f>+År!B2</f>
        <v>Skålda purke</v>
      </c>
      <c r="P2" s="147"/>
      <c r="Q2" s="153"/>
      <c r="R2" s="153"/>
      <c r="S2" s="146"/>
      <c r="T2" s="146"/>
      <c r="U2" s="166"/>
      <c r="V2" s="42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40">
      <c r="A3" s="39"/>
      <c r="B3" s="39"/>
      <c r="C3" s="39"/>
      <c r="D3" s="39"/>
      <c r="E3" s="39"/>
      <c r="F3" s="42"/>
      <c r="G3" s="42"/>
      <c r="H3" s="42"/>
      <c r="I3" s="166"/>
      <c r="J3" s="166"/>
      <c r="K3" s="166"/>
      <c r="L3" s="42"/>
      <c r="M3" s="42"/>
      <c r="N3" s="42"/>
      <c r="O3" s="165"/>
      <c r="P3" s="165"/>
      <c r="Q3" s="165"/>
      <c r="R3" s="166"/>
      <c r="S3" s="42"/>
      <c r="T3" s="165"/>
      <c r="U3" s="166"/>
      <c r="V3" s="42"/>
      <c r="W3" s="42"/>
      <c r="X3" s="53"/>
      <c r="Y3" s="4"/>
      <c r="Z3" s="4"/>
      <c r="AA3" s="4"/>
      <c r="AB3" s="4"/>
    </row>
    <row r="4" spans="1:40" s="126" customFormat="1" ht="19.8">
      <c r="A4" s="143"/>
      <c r="B4" s="143"/>
      <c r="C4" s="143"/>
      <c r="D4" s="143"/>
      <c r="E4" s="143"/>
      <c r="F4" s="189" t="s">
        <v>8</v>
      </c>
      <c r="G4" s="183"/>
      <c r="H4" s="138">
        <f>+År!R2</f>
        <v>52</v>
      </c>
      <c r="I4" s="157"/>
      <c r="J4" s="157"/>
      <c r="K4" s="157"/>
      <c r="L4" s="143"/>
      <c r="M4" s="157"/>
      <c r="N4" s="157"/>
      <c r="O4" s="157"/>
      <c r="P4" s="157"/>
      <c r="Q4" s="189" t="s">
        <v>453</v>
      </c>
      <c r="R4" s="181"/>
      <c r="S4" s="157"/>
      <c r="T4" s="314">
        <f>SUM(G10:G27)</f>
        <v>30014</v>
      </c>
      <c r="U4" s="313"/>
      <c r="V4" s="157"/>
      <c r="W4" s="143"/>
      <c r="X4" s="53"/>
      <c r="Y4" s="145"/>
      <c r="Z4" s="145"/>
      <c r="AA4" s="145"/>
      <c r="AB4" s="145"/>
      <c r="AC4" s="145"/>
      <c r="AD4" s="145"/>
      <c r="AE4" s="145"/>
      <c r="AM4" s="182"/>
      <c r="AN4" s="182"/>
    </row>
    <row r="5" spans="1:40" ht="15.6">
      <c r="A5" s="39"/>
      <c r="B5" s="39"/>
      <c r="C5" s="39"/>
      <c r="D5" s="39"/>
      <c r="E5" s="39"/>
      <c r="F5" s="39"/>
      <c r="G5" s="45"/>
      <c r="H5" s="45"/>
      <c r="I5" s="150"/>
      <c r="J5" s="166"/>
      <c r="K5" s="166"/>
      <c r="L5" s="45"/>
      <c r="M5" s="45"/>
      <c r="N5" s="45"/>
      <c r="O5" s="83"/>
      <c r="P5" s="83"/>
      <c r="Q5" s="83"/>
      <c r="R5" s="150"/>
      <c r="S5" s="45"/>
      <c r="T5" s="83"/>
      <c r="U5" s="166"/>
      <c r="V5" s="42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40" ht="17.399999999999999">
      <c r="A6" s="45"/>
      <c r="B6" s="39"/>
      <c r="C6" s="39"/>
      <c r="D6" s="39"/>
      <c r="E6" s="39"/>
      <c r="F6" s="39"/>
      <c r="G6" s="39"/>
      <c r="H6" s="54"/>
      <c r="I6" s="166"/>
      <c r="J6" s="166"/>
      <c r="K6" s="166"/>
      <c r="L6" s="45"/>
      <c r="M6" s="45"/>
      <c r="N6" s="45"/>
      <c r="O6" s="64"/>
      <c r="P6" s="64"/>
      <c r="Q6" s="64"/>
      <c r="R6" s="39"/>
      <c r="S6" s="83" t="s">
        <v>546</v>
      </c>
      <c r="T6" s="83" t="s">
        <v>3</v>
      </c>
      <c r="U6" s="101"/>
      <c r="V6" s="42"/>
      <c r="W6" s="42"/>
      <c r="X6" s="53"/>
      <c r="Y6" s="4"/>
      <c r="Z6" s="4"/>
      <c r="AA6" s="4"/>
      <c r="AI6" s="5"/>
      <c r="AJ6" s="5"/>
    </row>
    <row r="7" spans="1:40" ht="17.399999999999999">
      <c r="A7" s="45"/>
      <c r="B7" s="39"/>
      <c r="C7" s="39"/>
      <c r="D7" s="39"/>
      <c r="E7" s="39"/>
      <c r="F7" s="45" t="s">
        <v>3</v>
      </c>
      <c r="G7" s="45" t="s">
        <v>3</v>
      </c>
      <c r="H7" s="54"/>
      <c r="I7" s="166"/>
      <c r="J7" s="166"/>
      <c r="K7" s="166"/>
      <c r="L7" s="34" t="s">
        <v>18</v>
      </c>
      <c r="M7" s="45"/>
      <c r="N7" s="45"/>
      <c r="O7" s="64"/>
      <c r="P7" s="64"/>
      <c r="Q7" s="64"/>
      <c r="R7" s="39"/>
      <c r="S7" s="83" t="s">
        <v>547</v>
      </c>
      <c r="T7" s="83" t="s">
        <v>11</v>
      </c>
      <c r="U7" s="101"/>
      <c r="V7" s="42"/>
      <c r="W7" s="42"/>
      <c r="X7" s="53"/>
      <c r="Y7" s="4"/>
      <c r="Z7" s="4"/>
      <c r="AA7" s="4"/>
      <c r="AI7" s="5"/>
      <c r="AJ7" s="5"/>
    </row>
    <row r="8" spans="1:40" ht="15.6">
      <c r="A8" s="39"/>
      <c r="B8" s="39"/>
      <c r="C8" s="39"/>
      <c r="D8" s="39"/>
      <c r="E8" s="39"/>
      <c r="F8" s="45" t="s">
        <v>526</v>
      </c>
      <c r="G8" s="72" t="s">
        <v>11</v>
      </c>
      <c r="H8" s="72"/>
      <c r="I8" s="96" t="s">
        <v>3</v>
      </c>
      <c r="J8" s="150" t="s">
        <v>1</v>
      </c>
      <c r="K8" s="150"/>
      <c r="L8" s="34" t="s">
        <v>478</v>
      </c>
      <c r="M8" s="34"/>
      <c r="N8" s="34"/>
      <c r="O8" s="72" t="s">
        <v>18</v>
      </c>
      <c r="P8" s="72"/>
      <c r="Q8" s="72" t="s">
        <v>476</v>
      </c>
      <c r="R8" s="34" t="s">
        <v>476</v>
      </c>
      <c r="S8" s="72" t="s">
        <v>548</v>
      </c>
      <c r="T8" s="72" t="s">
        <v>533</v>
      </c>
      <c r="U8" s="96" t="s">
        <v>18</v>
      </c>
      <c r="V8" s="39"/>
      <c r="W8" s="42"/>
      <c r="X8" s="53"/>
      <c r="Y8" s="4"/>
      <c r="Z8" s="4"/>
      <c r="AA8" s="4"/>
    </row>
    <row r="9" spans="1:40" ht="15.6">
      <c r="A9" s="39"/>
      <c r="B9" s="45" t="s">
        <v>63</v>
      </c>
      <c r="C9" s="45" t="s">
        <v>545</v>
      </c>
      <c r="D9" s="42"/>
      <c r="E9" s="39"/>
      <c r="F9" s="34" t="s">
        <v>505</v>
      </c>
      <c r="G9" s="72"/>
      <c r="H9" s="117" t="s">
        <v>532</v>
      </c>
      <c r="I9" s="96" t="s">
        <v>444</v>
      </c>
      <c r="J9" s="96" t="s">
        <v>444</v>
      </c>
      <c r="K9" s="96"/>
      <c r="L9" s="34"/>
      <c r="M9" s="120" t="s">
        <v>532</v>
      </c>
      <c r="N9" s="120"/>
      <c r="O9" s="72" t="s">
        <v>480</v>
      </c>
      <c r="P9" s="117" t="s">
        <v>532</v>
      </c>
      <c r="Q9" s="72" t="s">
        <v>480</v>
      </c>
      <c r="R9" s="34" t="s">
        <v>478</v>
      </c>
      <c r="S9" s="72" t="s">
        <v>475</v>
      </c>
      <c r="T9" s="72" t="s">
        <v>540</v>
      </c>
      <c r="U9" s="96" t="s">
        <v>30</v>
      </c>
      <c r="V9" s="39"/>
      <c r="W9" s="42"/>
      <c r="X9" s="53"/>
      <c r="Y9" s="4"/>
      <c r="Z9" s="1"/>
      <c r="AA9" s="5"/>
    </row>
    <row r="10" spans="1:40" ht="15.6">
      <c r="A10" s="39">
        <v>1</v>
      </c>
      <c r="B10" s="205">
        <f>+'Ark1'!C2385</f>
        <v>2023</v>
      </c>
      <c r="C10" s="219">
        <f>+'Ark1'!H2385</f>
        <v>1</v>
      </c>
      <c r="D10" s="205">
        <f>+'Ark1'!J2385</f>
        <v>103</v>
      </c>
      <c r="E10" s="219" t="str">
        <f>VLOOKUP(D10,RNR!$A$1:$B$28,2)</f>
        <v>Rudshøgda</v>
      </c>
      <c r="F10" s="47" t="str">
        <f>+IF(G10=0,"",'Ark1'!Q2385)</f>
        <v/>
      </c>
      <c r="G10" s="230">
        <f>+'Ark1'!R2385</f>
        <v>0</v>
      </c>
      <c r="H10" s="65" t="str">
        <f t="shared" ref="H10:H27" si="0">+IF(G10=0,"",G10-G29)</f>
        <v/>
      </c>
      <c r="I10" s="102" t="str">
        <f>+IF(G10=0,"",'Ark1'!T2385)</f>
        <v/>
      </c>
      <c r="J10" s="102" t="str">
        <f>+IF(G10=0,"",'Ark1'!U2385)</f>
        <v/>
      </c>
      <c r="K10" s="96"/>
      <c r="L10" s="49" t="str">
        <f>+IF(G10=0,"",'Ark1'!W2385)</f>
        <v/>
      </c>
      <c r="M10" s="49" t="str">
        <f t="shared" ref="M10:M27" si="1">+IF(G10=0,"",L10-L29)</f>
        <v/>
      </c>
      <c r="N10" s="120"/>
      <c r="O10" s="94" t="str">
        <f>+IF(G10=0,"",'Ark1'!Y2385)</f>
        <v/>
      </c>
      <c r="P10" s="94" t="str">
        <f t="shared" ref="P10:P27" si="2">+IF(G10=0,"",O10-O29)</f>
        <v/>
      </c>
      <c r="Q10" s="65" t="str">
        <f>+IF(G10=0,"",'Ark1'!AA2385)</f>
        <v/>
      </c>
      <c r="R10" s="49" t="str">
        <f>+IF(G10=0,"",'Ark1'!AB2385)</f>
        <v/>
      </c>
      <c r="S10" s="65" t="str">
        <f>+IF(G10=0,"",'Ark1'!AC2385)</f>
        <v/>
      </c>
      <c r="T10" s="65" t="str">
        <f t="shared" ref="T10:T27" si="3">+IF(G10=0,"",G10/F10)</f>
        <v/>
      </c>
      <c r="U10" s="102" t="str">
        <f>+IF(G10=0,"",'Ark1'!V2385)</f>
        <v/>
      </c>
      <c r="V10" s="39"/>
      <c r="W10" s="42"/>
      <c r="X10" s="53"/>
      <c r="Y10" s="4"/>
      <c r="Z10" s="1"/>
      <c r="AA10" s="5"/>
    </row>
    <row r="11" spans="1:40" ht="15.6">
      <c r="A11" s="39">
        <f>1+A10</f>
        <v>2</v>
      </c>
      <c r="B11" s="47">
        <f>+'Ark1'!C2386</f>
        <v>2023</v>
      </c>
      <c r="C11" s="58">
        <f>+'Ark1'!H2386</f>
        <v>2</v>
      </c>
      <c r="D11" s="47">
        <f>+'Ark1'!J2386</f>
        <v>106</v>
      </c>
      <c r="E11" s="219" t="str">
        <f>VLOOKUP(D11,RNR!$A$1:$B$28,2)</f>
        <v>Furuseth</v>
      </c>
      <c r="F11" s="47">
        <f>+IF(G11=0,"",'Ark1'!Q2386)</f>
        <v>16</v>
      </c>
      <c r="G11" s="230">
        <f>+'Ark1'!R2386</f>
        <v>37</v>
      </c>
      <c r="H11" s="65">
        <f t="shared" si="0"/>
        <v>-24</v>
      </c>
      <c r="I11" s="102">
        <f>+IF(G11=0,"",'Ark1'!T2386)</f>
        <v>0.12321012321012322</v>
      </c>
      <c r="J11" s="102">
        <f>+IF(G11=0,"",'Ark1'!U2386)</f>
        <v>0.11334007937225828</v>
      </c>
      <c r="K11" s="96"/>
      <c r="L11" s="49">
        <f>+IF(G11=0,"",'Ark1'!W2386)</f>
        <v>55.702702702702688</v>
      </c>
      <c r="M11" s="49">
        <f t="shared" si="1"/>
        <v>-1.3300841825432173</v>
      </c>
      <c r="N11" s="120"/>
      <c r="O11" s="94">
        <f>+IF(G11=0,"",'Ark1'!Y2386)</f>
        <v>142.40270270270275</v>
      </c>
      <c r="P11" s="94">
        <f t="shared" si="2"/>
        <v>1.4846699158175056</v>
      </c>
      <c r="Q11" s="65">
        <f>+IF(G11=0,"",'Ark1'!AA2386)</f>
        <v>7.8509247686125603</v>
      </c>
      <c r="R11" s="49">
        <f>+IF(G11=0,"",'Ark1'!AB2386)</f>
        <v>3.6157677579155978</v>
      </c>
      <c r="S11" s="65">
        <f>+IF(G11=0,"",'Ark1'!AC2386)</f>
        <v>-18.343898511012171</v>
      </c>
      <c r="T11" s="65">
        <f t="shared" si="3"/>
        <v>2.3125</v>
      </c>
      <c r="U11" s="102">
        <f>+IF(G11=0,"",'Ark1'!V2386)</f>
        <v>10.351351351351351</v>
      </c>
      <c r="V11" s="39"/>
      <c r="W11" s="42"/>
      <c r="X11" s="53"/>
      <c r="Y11" s="4"/>
      <c r="Z11" s="1"/>
      <c r="AA11" s="5"/>
      <c r="AC11" s="2"/>
      <c r="AD11" s="2"/>
      <c r="AE11" s="2"/>
    </row>
    <row r="12" spans="1:40" ht="15.6">
      <c r="A12" s="39">
        <f t="shared" ref="A12:A27" si="4">1+A11</f>
        <v>3</v>
      </c>
      <c r="B12" s="205">
        <f>+'Ark1'!C2387</f>
        <v>2023</v>
      </c>
      <c r="C12" s="219">
        <f>+'Ark1'!H2387</f>
        <v>1</v>
      </c>
      <c r="D12" s="205">
        <f>+'Ark1'!J2387</f>
        <v>109</v>
      </c>
      <c r="E12" s="219" t="str">
        <f>VLOOKUP(D12,RNR!$A$1:$B$28,2)</f>
        <v>Tønsberg</v>
      </c>
      <c r="F12" s="47">
        <f>+IF(G12=0,"",'Ark1'!Q2387)</f>
        <v>235</v>
      </c>
      <c r="G12" s="230">
        <f>+'Ark1'!R2387</f>
        <v>10738</v>
      </c>
      <c r="H12" s="65">
        <f t="shared" si="0"/>
        <v>4730</v>
      </c>
      <c r="I12" s="102">
        <f>+IF(G12=0,"",'Ark1'!T2387)</f>
        <v>35.757575757575751</v>
      </c>
      <c r="J12" s="102">
        <f>+IF(G12=0,"",'Ark1'!U2387)</f>
        <v>36.615871177660225</v>
      </c>
      <c r="K12" s="96"/>
      <c r="L12" s="49">
        <f>+IF(G12=0,"",'Ark1'!W2387)</f>
        <v>58.496926802011522</v>
      </c>
      <c r="M12" s="49">
        <f t="shared" si="1"/>
        <v>5.8052718067507669E-2</v>
      </c>
      <c r="N12" s="120"/>
      <c r="O12" s="94">
        <f>+IF(G12=0,"",'Ark1'!Y2387)</f>
        <v>158.51939839821216</v>
      </c>
      <c r="P12" s="94">
        <f t="shared" si="2"/>
        <v>0.6403354821000562</v>
      </c>
      <c r="Q12" s="65">
        <f>+IF(G12=0,"",'Ark1'!AA2387)</f>
        <v>32.702123671919487</v>
      </c>
      <c r="R12" s="49">
        <f>+IF(G12=0,"",'Ark1'!AB2387)</f>
        <v>5.2853779978036437</v>
      </c>
      <c r="S12" s="65">
        <f>+IF(G12=0,"",'Ark1'!AC2387)</f>
        <v>-40.285351437982506</v>
      </c>
      <c r="T12" s="65">
        <f t="shared" si="3"/>
        <v>45.693617021276594</v>
      </c>
      <c r="U12" s="102">
        <f>+IF(G12=0,"",'Ark1'!V2387)</f>
        <v>6.3572359843546291</v>
      </c>
      <c r="V12" s="39"/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40" ht="15.6">
      <c r="A13" s="39">
        <f t="shared" si="4"/>
        <v>4</v>
      </c>
      <c r="B13" s="205">
        <f>+'Ark1'!C2388</f>
        <v>2023</v>
      </c>
      <c r="C13" s="219">
        <f>+'Ark1'!H2388</f>
        <v>1</v>
      </c>
      <c r="D13" s="205">
        <f>+'Ark1'!J2388</f>
        <v>111</v>
      </c>
      <c r="E13" s="219" t="str">
        <f>VLOOKUP(D13,RNR!$A$1:$B$28,2)</f>
        <v>Forus</v>
      </c>
      <c r="F13" s="47">
        <f>+IF(G13=0,"",'Ark1'!Q2388)</f>
        <v>130</v>
      </c>
      <c r="G13" s="230">
        <f>+'Ark1'!R2388</f>
        <v>6363</v>
      </c>
      <c r="H13" s="65">
        <f t="shared" si="0"/>
        <v>339</v>
      </c>
      <c r="I13" s="102">
        <f>+IF(G13=0,"",'Ark1'!T2388)</f>
        <v>21.188811188811187</v>
      </c>
      <c r="J13" s="102">
        <f>+IF(G13=0,"",'Ark1'!U2388)</f>
        <v>20.919871689453423</v>
      </c>
      <c r="K13" s="96"/>
      <c r="L13" s="49">
        <f>+IF(G13=0,"",'Ark1'!W2388)</f>
        <v>59.908533710513908</v>
      </c>
      <c r="M13" s="49">
        <f t="shared" si="1"/>
        <v>0.62618858511945774</v>
      </c>
      <c r="N13" s="120"/>
      <c r="O13" s="94">
        <f>+IF(G13=0,"",'Ark1'!Y2388)</f>
        <v>152.83877101995947</v>
      </c>
      <c r="P13" s="94">
        <f t="shared" si="2"/>
        <v>-2.2716024860167465</v>
      </c>
      <c r="Q13" s="65">
        <f>+IF(G13=0,"",'Ark1'!AA2388)</f>
        <v>29.004596646409496</v>
      </c>
      <c r="R13" s="49">
        <f>+IF(G13=0,"",'Ark1'!AB2388)</f>
        <v>3.9396030911797526</v>
      </c>
      <c r="S13" s="65">
        <f>+IF(G13=0,"",'Ark1'!AC2388)</f>
        <v>-37.284995345087744</v>
      </c>
      <c r="T13" s="65">
        <f t="shared" si="3"/>
        <v>48.946153846153848</v>
      </c>
      <c r="U13" s="102">
        <f>+IF(G13=0,"",'Ark1'!V2388)</f>
        <v>5.1068678296401053</v>
      </c>
      <c r="V13" s="39"/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40" ht="15.6">
      <c r="A14" s="39">
        <f t="shared" si="4"/>
        <v>5</v>
      </c>
      <c r="B14" s="47">
        <f>+'Ark1'!C2389</f>
        <v>2023</v>
      </c>
      <c r="C14" s="58">
        <f>+'Ark1'!H2389</f>
        <v>1</v>
      </c>
      <c r="D14" s="47">
        <f>+'Ark1'!J2389</f>
        <v>113</v>
      </c>
      <c r="E14" s="219" t="str">
        <f>VLOOKUP(D14,RNR!$A$1:$B$28,2)</f>
        <v>Egersund</v>
      </c>
      <c r="F14" s="47" t="str">
        <f>+IF(G14=0,"",'Ark1'!Q2389)</f>
        <v/>
      </c>
      <c r="G14" s="230">
        <f>+'Ark1'!R2389</f>
        <v>0</v>
      </c>
      <c r="H14" s="65" t="str">
        <f t="shared" si="0"/>
        <v/>
      </c>
      <c r="I14" s="102" t="str">
        <f>+IF(G14=0,"",'Ark1'!T2389)</f>
        <v/>
      </c>
      <c r="J14" s="102" t="str">
        <f>+IF(G14=0,"",'Ark1'!U2389)</f>
        <v/>
      </c>
      <c r="K14" s="96"/>
      <c r="L14" s="49" t="str">
        <f>+IF(G14=0,"",'Ark1'!W2389)</f>
        <v/>
      </c>
      <c r="M14" s="49" t="str">
        <f t="shared" si="1"/>
        <v/>
      </c>
      <c r="N14" s="120"/>
      <c r="O14" s="94" t="str">
        <f>+IF(G14=0,"",'Ark1'!Y2389)</f>
        <v/>
      </c>
      <c r="P14" s="94" t="str">
        <f t="shared" si="2"/>
        <v/>
      </c>
      <c r="Q14" s="65" t="str">
        <f>+IF(G14=0,"",'Ark1'!AA2389)</f>
        <v/>
      </c>
      <c r="R14" s="49" t="str">
        <f>+IF(G14=0,"",'Ark1'!AB2389)</f>
        <v/>
      </c>
      <c r="S14" s="65" t="str">
        <f>+IF(G14=0,"",'Ark1'!AC2389)</f>
        <v/>
      </c>
      <c r="T14" s="65" t="str">
        <f t="shared" si="3"/>
        <v/>
      </c>
      <c r="U14" s="102" t="str">
        <f>+IF(G14=0,"",'Ark1'!V2389)</f>
        <v/>
      </c>
      <c r="V14" s="39"/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40" ht="15.6">
      <c r="A15" s="39">
        <f t="shared" si="4"/>
        <v>6</v>
      </c>
      <c r="B15" s="205">
        <f>+'Ark1'!C2390</f>
        <v>2023</v>
      </c>
      <c r="C15" s="219">
        <f>+'Ark1'!H2390</f>
        <v>1</v>
      </c>
      <c r="D15" s="205">
        <f>+'Ark1'!J2390</f>
        <v>116</v>
      </c>
      <c r="E15" s="219" t="str">
        <f>VLOOKUP(D15,RNR!$A$1:$B$28,2)</f>
        <v>Sandeid</v>
      </c>
      <c r="F15" s="47">
        <f>+IF(G15=0,"",'Ark1'!Q2390)</f>
        <v>33</v>
      </c>
      <c r="G15" s="230">
        <f>+'Ark1'!R2390</f>
        <v>1689</v>
      </c>
      <c r="H15" s="65">
        <f t="shared" si="0"/>
        <v>-108</v>
      </c>
      <c r="I15" s="102">
        <f>+IF(G15=0,"",'Ark1'!T2390)</f>
        <v>5.6243756243756247</v>
      </c>
      <c r="J15" s="102">
        <f>+IF(G15=0,"",'Ark1'!U2390)</f>
        <v>5.3698920142600803</v>
      </c>
      <c r="K15" s="96"/>
      <c r="L15" s="49">
        <f>+IF(G15=0,"",'Ark1'!W2390)</f>
        <v>59.974541148608679</v>
      </c>
      <c r="M15" s="49">
        <f t="shared" si="1"/>
        <v>0.31622172735104215</v>
      </c>
      <c r="N15" s="120"/>
      <c r="O15" s="94">
        <f>+IF(G15=0,"",'Ark1'!Y2390)</f>
        <v>147.79928952042627</v>
      </c>
      <c r="P15" s="94">
        <f t="shared" si="2"/>
        <v>-3.1223521045041593</v>
      </c>
      <c r="Q15" s="65">
        <f>+IF(G15=0,"",'Ark1'!AA2390)</f>
        <v>28.385298556731446</v>
      </c>
      <c r="R15" s="49">
        <f>+IF(G15=0,"",'Ark1'!AB2390)</f>
        <v>4.0431293290832642</v>
      </c>
      <c r="S15" s="65">
        <f>+IF(G15=0,"",'Ark1'!AC2390)</f>
        <v>-36.7205247265656</v>
      </c>
      <c r="T15" s="65">
        <f t="shared" si="3"/>
        <v>51.18181818181818</v>
      </c>
      <c r="U15" s="102">
        <f>+IF(G15=0,"",'Ark1'!V2390)</f>
        <v>4.8845470692717594</v>
      </c>
      <c r="V15" s="39"/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40" ht="15.6">
      <c r="A16" s="39">
        <f t="shared" si="4"/>
        <v>7</v>
      </c>
      <c r="B16" s="205">
        <f>+'Ark1'!C2391</f>
        <v>2023</v>
      </c>
      <c r="C16" s="219">
        <f>+'Ark1'!H2391</f>
        <v>2</v>
      </c>
      <c r="D16" s="205">
        <f>+'Ark1'!J2391</f>
        <v>117</v>
      </c>
      <c r="E16" s="219" t="str">
        <f>VLOOKUP(D16,RNR!$A$1:$B$28,2)</f>
        <v>Jæren</v>
      </c>
      <c r="F16" s="47">
        <f>+IF(G16=0,"",'Ark1'!Q2391)</f>
        <v>70</v>
      </c>
      <c r="G16" s="230">
        <f>+'Ark1'!R2391</f>
        <v>4279</v>
      </c>
      <c r="H16" s="65">
        <f t="shared" si="0"/>
        <v>-95</v>
      </c>
      <c r="I16" s="102">
        <f>+IF(G16=0,"",'Ark1'!T2391)</f>
        <v>14.249084249084248</v>
      </c>
      <c r="J16" s="102">
        <f>+IF(G16=0,"",'Ark1'!U2391)</f>
        <v>14.295860478876389</v>
      </c>
      <c r="K16" s="96"/>
      <c r="L16" s="49">
        <f>+IF(G16=0,"",'Ark1'!W2391)</f>
        <v>59.122692217807888</v>
      </c>
      <c r="M16" s="49">
        <f t="shared" si="1"/>
        <v>4.2216680542225049E-2</v>
      </c>
      <c r="N16" s="120"/>
      <c r="O16" s="94">
        <f>+IF(G16=0,"",'Ark1'!Y2391)</f>
        <v>155.31180182285564</v>
      </c>
      <c r="P16" s="94">
        <f t="shared" si="2"/>
        <v>-8.7626617930766315E-2</v>
      </c>
      <c r="Q16" s="65">
        <f>+IF(G16=0,"",'Ark1'!AA2391)</f>
        <v>30.865550376572301</v>
      </c>
      <c r="R16" s="49">
        <f>+IF(G16=0,"",'Ark1'!AB2391)</f>
        <v>4.6013955478237456</v>
      </c>
      <c r="S16" s="65">
        <f>+IF(G16=0,"",'Ark1'!AC2391)</f>
        <v>-51.23504420035961</v>
      </c>
      <c r="T16" s="65">
        <f t="shared" si="3"/>
        <v>61.128571428571426</v>
      </c>
      <c r="U16" s="102">
        <f>+IF(G16=0,"",'Ark1'!V2391)</f>
        <v>5.8247254031315725</v>
      </c>
      <c r="V16" s="39"/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4"/>
        <v>8</v>
      </c>
      <c r="B17" s="47">
        <f>+'Ark1'!C2392</f>
        <v>2023</v>
      </c>
      <c r="C17" s="58">
        <f>+'Ark1'!H2392</f>
        <v>1</v>
      </c>
      <c r="D17" s="47">
        <f>+'Ark1'!J2392</f>
        <v>121</v>
      </c>
      <c r="E17" s="219" t="str">
        <f>VLOOKUP(D17,RNR!$A$1:$B$28,2)</f>
        <v>Steinkjer</v>
      </c>
      <c r="F17" s="47">
        <f>+IF(G17=0,"",'Ark1'!Q2392)</f>
        <v>103</v>
      </c>
      <c r="G17" s="230">
        <f>+'Ark1'!R2392</f>
        <v>499</v>
      </c>
      <c r="H17" s="65">
        <f t="shared" si="0"/>
        <v>-556</v>
      </c>
      <c r="I17" s="102">
        <f>+IF(G17=0,"",'Ark1'!T2392)</f>
        <v>1.661671661671662</v>
      </c>
      <c r="J17" s="102">
        <f>+IF(G17=0,"",'Ark1'!U2392)</f>
        <v>1.4776329143083897</v>
      </c>
      <c r="K17" s="96"/>
      <c r="L17" s="49">
        <f>+IF(G17=0,"",'Ark1'!W2392)</f>
        <v>57.583166332665314</v>
      </c>
      <c r="M17" s="49">
        <f t="shared" si="1"/>
        <v>-0.61209433084179921</v>
      </c>
      <c r="N17" s="120"/>
      <c r="O17" s="94">
        <f>+IF(G17=0,"",'Ark1'!Y2392)</f>
        <v>137.65831663326648</v>
      </c>
      <c r="P17" s="94">
        <f t="shared" si="2"/>
        <v>1.8547431735508724</v>
      </c>
      <c r="Q17" s="65">
        <f>+IF(G17=0,"",'Ark1'!AA2392)</f>
        <v>21.34987260130908</v>
      </c>
      <c r="R17" s="49">
        <f>+IF(G17=0,"",'Ark1'!AB2392)</f>
        <v>4.4174228282195855</v>
      </c>
      <c r="S17" s="65">
        <f>+IF(G17=0,"",'Ark1'!AC2392)</f>
        <v>-29.114882551288694</v>
      </c>
      <c r="T17" s="65">
        <f t="shared" si="3"/>
        <v>4.8446601941747574</v>
      </c>
      <c r="U17" s="102">
        <f>+IF(G17=0,"",'Ark1'!V2392)</f>
        <v>8.214428857715431</v>
      </c>
      <c r="V17" s="39"/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4"/>
        <v>9</v>
      </c>
      <c r="B18" s="205">
        <f>+'Ark1'!C2393</f>
        <v>2023</v>
      </c>
      <c r="C18" s="219">
        <f>+'Ark1'!H2393</f>
        <v>1</v>
      </c>
      <c r="D18" s="205">
        <f>+'Ark1'!J2393</f>
        <v>134</v>
      </c>
      <c r="E18" s="219" t="str">
        <f>VLOOKUP(D18,RNR!$A$1:$B$28,2)</f>
        <v>Førde</v>
      </c>
      <c r="F18" s="47">
        <f>+IF(G18=0,"",'Ark1'!Q2393)</f>
        <v>37</v>
      </c>
      <c r="G18" s="230">
        <f>+'Ark1'!R2393</f>
        <v>1056</v>
      </c>
      <c r="H18" s="65">
        <f t="shared" si="0"/>
        <v>137</v>
      </c>
      <c r="I18" s="102">
        <f>+IF(G18=0,"",'Ark1'!T2393)</f>
        <v>3.5164835164835155</v>
      </c>
      <c r="J18" s="102">
        <f>+IF(G18=0,"",'Ark1'!U2393)</f>
        <v>3.7004399050953993</v>
      </c>
      <c r="K18" s="96"/>
      <c r="L18" s="49">
        <f>+IF(G18=0,"",'Ark1'!W2393)</f>
        <v>58.759469696969703</v>
      </c>
      <c r="M18" s="49">
        <f t="shared" si="1"/>
        <v>-0.40248682476941866</v>
      </c>
      <c r="N18" s="120"/>
      <c r="O18" s="94">
        <f>+IF(G18=0,"",'Ark1'!Y2393)</f>
        <v>162.9017992424242</v>
      </c>
      <c r="P18" s="94">
        <f t="shared" si="2"/>
        <v>4.0364129529792478</v>
      </c>
      <c r="Q18" s="65">
        <f>+IF(G18=0,"",'Ark1'!AA2393)</f>
        <v>31.152094003098291</v>
      </c>
      <c r="R18" s="49">
        <f>+IF(G18=0,"",'Ark1'!AB2393)</f>
        <v>4.6010235709673681</v>
      </c>
      <c r="S18" s="65">
        <f>+IF(G18=0,"",'Ark1'!AC2393)</f>
        <v>-28.313811792254569</v>
      </c>
      <c r="T18" s="65">
        <f t="shared" si="3"/>
        <v>28.54054054054054</v>
      </c>
      <c r="U18" s="102">
        <f>+IF(G18=0,"",'Ark1'!V2393)</f>
        <v>6.6117424242424239</v>
      </c>
      <c r="V18" s="39"/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4"/>
        <v>10</v>
      </c>
      <c r="B19" s="47">
        <f>+'Ark1'!C2394</f>
        <v>2023</v>
      </c>
      <c r="C19" s="58">
        <f>+'Ark1'!H2394</f>
        <v>2</v>
      </c>
      <c r="D19" s="47">
        <f>+'Ark1'!J2394</f>
        <v>141</v>
      </c>
      <c r="E19" s="219" t="str">
        <f>VLOOKUP(D19,RNR!$A$1:$B$28,2)</f>
        <v>Ølen</v>
      </c>
      <c r="F19" s="47">
        <f>+IF(G19=0,"",'Ark1'!Q2394)</f>
        <v>19</v>
      </c>
      <c r="G19" s="230">
        <f>+'Ark1'!R2394</f>
        <v>56</v>
      </c>
      <c r="H19" s="65">
        <f t="shared" si="0"/>
        <v>16</v>
      </c>
      <c r="I19" s="102">
        <f>+IF(G19=0,"",'Ark1'!T2394)</f>
        <v>0.18648018648018647</v>
      </c>
      <c r="J19" s="102">
        <f>+IF(G19=0,"",'Ark1'!U2394)</f>
        <v>0.16322227680556109</v>
      </c>
      <c r="K19" s="96"/>
      <c r="L19" s="49">
        <f>+IF(G19=0,"",'Ark1'!W2394)</f>
        <v>56.75</v>
      </c>
      <c r="M19" s="49">
        <f t="shared" si="1"/>
        <v>2.8999999999999986</v>
      </c>
      <c r="N19" s="120"/>
      <c r="O19" s="94">
        <f>+IF(G19=0,"",'Ark1'!Y2394)</f>
        <v>135.49642857142868</v>
      </c>
      <c r="P19" s="94">
        <f t="shared" si="2"/>
        <v>-11.413571428571373</v>
      </c>
      <c r="Q19" s="65">
        <f>+IF(G19=0,"",'Ark1'!AA2394)</f>
        <v>15.067099496747492</v>
      </c>
      <c r="R19" s="49">
        <f>+IF(G19=0,"",'Ark1'!AB2394)</f>
        <v>4.815340071064556</v>
      </c>
      <c r="S19" s="65">
        <f>+IF(G19=0,"",'Ark1'!AC2394)</f>
        <v>30.281963171046392</v>
      </c>
      <c r="T19" s="65">
        <f t="shared" si="3"/>
        <v>2.9473684210526314</v>
      </c>
      <c r="U19" s="102">
        <f>+IF(G19=0,"",'Ark1'!V2394)</f>
        <v>8.875</v>
      </c>
      <c r="V19" s="39"/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4"/>
        <v>11</v>
      </c>
      <c r="B20" s="47">
        <f>+'Ark1'!C2395</f>
        <v>2023</v>
      </c>
      <c r="C20" s="58">
        <f>+'Ark1'!H2395</f>
        <v>2</v>
      </c>
      <c r="D20" s="47">
        <f>+'Ark1'!J2395</f>
        <v>143</v>
      </c>
      <c r="E20" s="219" t="str">
        <f>VLOOKUP(D20,RNR!$A$1:$B$28,2)</f>
        <v>Nordfjord</v>
      </c>
      <c r="F20" s="47">
        <f>+IF(G20=0,"",'Ark1'!Q2395)</f>
        <v>12</v>
      </c>
      <c r="G20" s="230">
        <f>+'Ark1'!R2395</f>
        <v>77</v>
      </c>
      <c r="H20" s="65">
        <f t="shared" si="0"/>
        <v>-70</v>
      </c>
      <c r="I20" s="102">
        <f>+IF(G20=0,"",'Ark1'!T2395)</f>
        <v>0.25641025641025639</v>
      </c>
      <c r="J20" s="102">
        <f>+IF(G20=0,"",'Ark1'!U2395)</f>
        <v>0.23591704501725805</v>
      </c>
      <c r="K20" s="96"/>
      <c r="L20" s="49">
        <f>+IF(G20=0,"",'Ark1'!W2395)</f>
        <v>58.662337662337677</v>
      </c>
      <c r="M20" s="49">
        <f t="shared" si="1"/>
        <v>0.77118119975261123</v>
      </c>
      <c r="N20" s="120"/>
      <c r="O20" s="94">
        <f>+IF(G20=0,"",'Ark1'!Y2395)</f>
        <v>142.43116883116889</v>
      </c>
      <c r="P20" s="94">
        <f t="shared" si="2"/>
        <v>-6.4967223252937742</v>
      </c>
      <c r="Q20" s="65">
        <f>+IF(G20=0,"",'Ark1'!AA2395)</f>
        <v>31.301376509046527</v>
      </c>
      <c r="R20" s="49">
        <f>+IF(G20=0,"",'Ark1'!AB2395)</f>
        <v>5.979641629383309</v>
      </c>
      <c r="S20" s="65">
        <f>+IF(G20=0,"",'Ark1'!AC2395)</f>
        <v>-7.0092827446782957</v>
      </c>
      <c r="T20" s="65">
        <f t="shared" si="3"/>
        <v>6.416666666666667</v>
      </c>
      <c r="U20" s="102">
        <f>+IF(G20=0,"",'Ark1'!V2395)</f>
        <v>6.2727272727272716</v>
      </c>
      <c r="V20" s="39"/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4"/>
        <v>12</v>
      </c>
      <c r="B21" s="47">
        <f>+'Ark1'!C2396</f>
        <v>2023</v>
      </c>
      <c r="C21" s="58">
        <f>+'Ark1'!H2396</f>
        <v>2</v>
      </c>
      <c r="D21" s="47">
        <f>+'Ark1'!J2396</f>
        <v>147</v>
      </c>
      <c r="E21" s="219" t="str">
        <f>VLOOKUP(D21,RNR!$A$1:$B$28,2)</f>
        <v>Midt-Norge</v>
      </c>
      <c r="F21" s="47">
        <f>+IF(G21=0,"",'Ark1'!Q2396)</f>
        <v>24</v>
      </c>
      <c r="G21" s="230">
        <f>+'Ark1'!R2396</f>
        <v>236</v>
      </c>
      <c r="H21" s="65">
        <f t="shared" si="0"/>
        <v>-275</v>
      </c>
      <c r="I21" s="102">
        <f>+IF(G21=0,"",'Ark1'!T2396)</f>
        <v>0.78588078588078603</v>
      </c>
      <c r="J21" s="102">
        <f>+IF(G21=0,"",'Ark1'!U2396)</f>
        <v>0.68723165248175044</v>
      </c>
      <c r="K21" s="96"/>
      <c r="L21" s="49">
        <f>+IF(G21=0,"",'Ark1'!W2396)</f>
        <v>58.094420600858392</v>
      </c>
      <c r="M21" s="49">
        <f t="shared" si="1"/>
        <v>-0.96844776849329151</v>
      </c>
      <c r="N21" s="120"/>
      <c r="O21" s="94">
        <f>+IF(G21=0,"",'Ark1'!Y2396)</f>
        <v>135.37161016949156</v>
      </c>
      <c r="P21" s="94">
        <f t="shared" si="2"/>
        <v>2.9690661381804659</v>
      </c>
      <c r="Q21" s="65">
        <f>+IF(G21=0,"",'Ark1'!AA2396)</f>
        <v>20.244739727552279</v>
      </c>
      <c r="R21" s="49">
        <f>+IF(G21=0,"",'Ark1'!AB2396)</f>
        <v>4.0320192423566779</v>
      </c>
      <c r="S21" s="65">
        <f>+IF(G21=0,"",'Ark1'!AC2396)</f>
        <v>-32.911705487350098</v>
      </c>
      <c r="T21" s="65">
        <f t="shared" si="3"/>
        <v>9.8333333333333339</v>
      </c>
      <c r="U21" s="102">
        <f>+IF(G21=0,"",'Ark1'!V2396)</f>
        <v>8.0042372881355934</v>
      </c>
      <c r="V21" s="39"/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4"/>
        <v>13</v>
      </c>
      <c r="B22" s="47">
        <f>+'Ark1'!C2397</f>
        <v>2023</v>
      </c>
      <c r="C22" s="58">
        <f>+'Ark1'!H2397</f>
        <v>1</v>
      </c>
      <c r="D22" s="47">
        <f>+'Ark1'!J2397</f>
        <v>155</v>
      </c>
      <c r="E22" s="219" t="str">
        <f>VLOOKUP(D22,RNR!$A$1:$B$28,2)</f>
        <v>Målselv</v>
      </c>
      <c r="F22" s="47">
        <f>+IF(G22=0,"",'Ark1'!Q2397)</f>
        <v>10</v>
      </c>
      <c r="G22" s="230">
        <f>+'Ark1'!R2397</f>
        <v>337</v>
      </c>
      <c r="H22" s="65">
        <f t="shared" si="0"/>
        <v>-1</v>
      </c>
      <c r="I22" s="102">
        <f>+IF(G22=0,"",'Ark1'!T2397)</f>
        <v>1.1222111222111226</v>
      </c>
      <c r="J22" s="102">
        <f>+IF(G22=0,"",'Ark1'!U2397)</f>
        <v>1.1420052522905753</v>
      </c>
      <c r="K22" s="96"/>
      <c r="L22" s="49">
        <f>+IF(G22=0,"",'Ark1'!W2397)</f>
        <v>58.385756676557875</v>
      </c>
      <c r="M22" s="49">
        <f t="shared" si="1"/>
        <v>0.30587501975313813</v>
      </c>
      <c r="N22" s="120"/>
      <c r="O22" s="94">
        <f>+IF(G22=0,"",'Ark1'!Y2397)</f>
        <v>157.53412462908005</v>
      </c>
      <c r="P22" s="94">
        <f t="shared" si="2"/>
        <v>1.8629116113285704</v>
      </c>
      <c r="Q22" s="65">
        <f>+IF(G22=0,"",'Ark1'!AA2397)</f>
        <v>39.833601876771091</v>
      </c>
      <c r="R22" s="49">
        <f>+IF(G22=0,"",'Ark1'!AB2397)</f>
        <v>5.1285700114319646</v>
      </c>
      <c r="S22" s="65">
        <f>+IF(G22=0,"",'Ark1'!AC2397)</f>
        <v>-61.514864118958847</v>
      </c>
      <c r="T22" s="65">
        <f t="shared" si="3"/>
        <v>33.700000000000003</v>
      </c>
      <c r="U22" s="102">
        <f>+IF(G22=0,"",'Ark1'!V2397)</f>
        <v>6.1780415430267084</v>
      </c>
      <c r="V22" s="39"/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4"/>
        <v>14</v>
      </c>
      <c r="B23" s="47">
        <f>+'Ark1'!C2398</f>
        <v>2023</v>
      </c>
      <c r="C23" s="58">
        <f>+'Ark1'!H2398</f>
        <v>2</v>
      </c>
      <c r="D23" s="47">
        <f>+'Ark1'!J2398</f>
        <v>160</v>
      </c>
      <c r="E23" s="219" t="str">
        <f>VLOOKUP(D23,RNR!$A$1:$B$28,2)</f>
        <v>Oslo</v>
      </c>
      <c r="F23" s="47">
        <f>+IF(G23=0,"",'Ark1'!Q2398)</f>
        <v>53</v>
      </c>
      <c r="G23" s="230">
        <f>+'Ark1'!R2398</f>
        <v>336</v>
      </c>
      <c r="H23" s="65">
        <f t="shared" si="0"/>
        <v>-39</v>
      </c>
      <c r="I23" s="102">
        <f>+IF(G23=0,"",'Ark1'!T2398)</f>
        <v>1.1188811188811187</v>
      </c>
      <c r="J23" s="102">
        <f>+IF(G23=0,"",'Ark1'!U2398)</f>
        <v>1.0017289153712132</v>
      </c>
      <c r="K23" s="96"/>
      <c r="L23" s="49">
        <f>+IF(G23=0,"",'Ark1'!W2398)</f>
        <v>55.163690476190446</v>
      </c>
      <c r="M23" s="49">
        <f t="shared" si="1"/>
        <v>0.88369047619044494</v>
      </c>
      <c r="N23" s="120"/>
      <c r="O23" s="94">
        <f>+IF(G23=0,"",'Ark1'!Y2398)</f>
        <v>138.59494047619057</v>
      </c>
      <c r="P23" s="94">
        <f t="shared" si="2"/>
        <v>-1.9253261904761416</v>
      </c>
      <c r="Q23" s="65">
        <f>+IF(G23=0,"",'Ark1'!AA2398)</f>
        <v>13.75783774439844</v>
      </c>
      <c r="R23" s="49">
        <f>+IF(G23=0,"",'Ark1'!AB2398)</f>
        <v>4.9862898411931518</v>
      </c>
      <c r="S23" s="65">
        <f>+IF(G23=0,"",'Ark1'!AC2398)</f>
        <v>-33.887604183459423</v>
      </c>
      <c r="T23" s="65">
        <f t="shared" si="3"/>
        <v>6.3396226415094343</v>
      </c>
      <c r="U23" s="102">
        <f>+IF(G23=0,"",'Ark1'!V2398)</f>
        <v>9.0357142857142883</v>
      </c>
      <c r="V23" s="39"/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4"/>
        <v>15</v>
      </c>
      <c r="B24" s="205">
        <f>+'Ark1'!C2399</f>
        <v>2023</v>
      </c>
      <c r="C24" s="219">
        <f>+'Ark1'!H2399</f>
        <v>1</v>
      </c>
      <c r="D24" s="205">
        <f>+'Ark1'!J2399</f>
        <v>171</v>
      </c>
      <c r="E24" s="219" t="str">
        <f>VLOOKUP(D24,RNR!$A$1:$B$28,2)</f>
        <v>Prima</v>
      </c>
      <c r="F24" s="47">
        <f>+IF(G24=0,"",'Ark1'!Q2399)</f>
        <v>40</v>
      </c>
      <c r="G24" s="230">
        <f>+'Ark1'!R2399</f>
        <v>1925</v>
      </c>
      <c r="H24" s="65">
        <f t="shared" si="0"/>
        <v>-165</v>
      </c>
      <c r="I24" s="102">
        <f>+IF(G24=0,"",'Ark1'!T2399)</f>
        <v>6.4102564102564097</v>
      </c>
      <c r="J24" s="102">
        <f>+IF(G24=0,"",'Ark1'!U2399)</f>
        <v>6.6038294530057371</v>
      </c>
      <c r="K24" s="96"/>
      <c r="L24" s="49">
        <f>+IF(G24=0,"",'Ark1'!W2399)</f>
        <v>59.344935064935079</v>
      </c>
      <c r="M24" s="49">
        <f t="shared" si="1"/>
        <v>7.2686261107342887E-2</v>
      </c>
      <c r="N24" s="120"/>
      <c r="O24" s="94">
        <f>+IF(G24=0,"",'Ark1'!Y2399)</f>
        <v>159.47828571428556</v>
      </c>
      <c r="P24" s="94">
        <f t="shared" si="2"/>
        <v>1.3377402597401726</v>
      </c>
      <c r="Q24" s="65">
        <f>+IF(G24=0,"",'Ark1'!AA2399)</f>
        <v>30.825349766549881</v>
      </c>
      <c r="R24" s="49">
        <f>+IF(G24=0,"",'Ark1'!AB2399)</f>
        <v>4.1683384909342278</v>
      </c>
      <c r="S24" s="65">
        <f>+IF(G24=0,"",'Ark1'!AC2399)</f>
        <v>-45.029712878730507</v>
      </c>
      <c r="T24" s="65">
        <f t="shared" si="3"/>
        <v>48.125</v>
      </c>
      <c r="U24" s="102">
        <f>+IF(G24=0,"",'Ark1'!V2399)</f>
        <v>5.6176623376623391</v>
      </c>
      <c r="V24" s="39"/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4"/>
        <v>16</v>
      </c>
      <c r="B25" s="47">
        <f>+'Ark1'!C2400</f>
        <v>2023</v>
      </c>
      <c r="C25" s="58">
        <f>+'Ark1'!H2400</f>
        <v>2</v>
      </c>
      <c r="D25" s="47">
        <f>+'Ark1'!J2400</f>
        <v>181</v>
      </c>
      <c r="E25" s="219" t="str">
        <f>VLOOKUP(D25,RNR!$A$1:$B$28,2)</f>
        <v>Horns</v>
      </c>
      <c r="F25" s="47">
        <f>+IF(G25=0,"",'Ark1'!Q2400)</f>
        <v>7</v>
      </c>
      <c r="G25" s="230">
        <f>+'Ark1'!R2400</f>
        <v>39</v>
      </c>
      <c r="H25" s="65">
        <f t="shared" si="0"/>
        <v>-3</v>
      </c>
      <c r="I25" s="102">
        <f>+IF(G25=0,"",'Ark1'!T2400)</f>
        <v>0.12987012987012983</v>
      </c>
      <c r="J25" s="102">
        <f>+IF(G25=0,"",'Ark1'!U2400)</f>
        <v>0.11488242857057113</v>
      </c>
      <c r="K25" s="96"/>
      <c r="L25" s="49">
        <f>+IF(G25=0,"",'Ark1'!W2400)</f>
        <v>55.769230769230759</v>
      </c>
      <c r="M25" s="49">
        <f t="shared" si="1"/>
        <v>-2.040293040293065</v>
      </c>
      <c r="N25" s="120"/>
      <c r="O25" s="94">
        <f>+IF(G25=0,"",'Ark1'!Y2400)</f>
        <v>136.93846153846147</v>
      </c>
      <c r="P25" s="94">
        <f t="shared" si="2"/>
        <v>0.42179487179484454</v>
      </c>
      <c r="Q25" s="65">
        <f>+IF(G25=0,"",'Ark1'!AA2400)</f>
        <v>13.270685167413788</v>
      </c>
      <c r="R25" s="49">
        <f>+IF(G25=0,"",'Ark1'!AB2400)</f>
        <v>5.5398858567411242</v>
      </c>
      <c r="S25" s="65">
        <f>+IF(G25=0,"",'Ark1'!AC2400)</f>
        <v>31.464304191041126</v>
      </c>
      <c r="T25" s="65">
        <f t="shared" si="3"/>
        <v>5.5714285714285712</v>
      </c>
      <c r="U25" s="102">
        <f>+IF(G25=0,"",'Ark1'!V2400)</f>
        <v>9.7435897435897445</v>
      </c>
      <c r="V25" s="39"/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4"/>
        <v>17</v>
      </c>
      <c r="B26" s="47">
        <f>+'Ark1'!C2401</f>
        <v>2023</v>
      </c>
      <c r="C26" s="58">
        <f>+'Ark1'!H2401</f>
        <v>2</v>
      </c>
      <c r="D26" s="47">
        <f>+'Ark1'!J2401</f>
        <v>470</v>
      </c>
      <c r="E26" s="219" t="str">
        <f>VLOOKUP(D26,RNR!$A$1:$B$28,2)</f>
        <v>Jens Eide</v>
      </c>
      <c r="F26" s="47">
        <f>+IF(G26=0,"",'Ark1'!Q2401)</f>
        <v>26</v>
      </c>
      <c r="G26" s="230">
        <f>+'Ark1'!R2401</f>
        <v>155</v>
      </c>
      <c r="H26" s="65">
        <f t="shared" si="0"/>
        <v>-54</v>
      </c>
      <c r="I26" s="102">
        <f>+IF(G26=0,"",'Ark1'!T2401)</f>
        <v>0.5161505161505161</v>
      </c>
      <c r="J26" s="102">
        <f>+IF(G26=0,"",'Ark1'!U2401)</f>
        <v>0.48255954763952041</v>
      </c>
      <c r="K26" s="96"/>
      <c r="L26" s="49">
        <f>+IF(G26=0,"",'Ark1'!W2401)</f>
        <v>57.064516129032249</v>
      </c>
      <c r="M26" s="49">
        <f t="shared" si="1"/>
        <v>0.90662139219013937</v>
      </c>
      <c r="N26" s="120"/>
      <c r="O26" s="94">
        <f>+IF(G26=0,"",'Ark1'!Y2401)</f>
        <v>144.72903225806459</v>
      </c>
      <c r="P26" s="94">
        <f t="shared" si="2"/>
        <v>0.10080259299286354</v>
      </c>
      <c r="Q26" s="65">
        <f>+IF(G26=0,"",'Ark1'!AA2401)</f>
        <v>26.616652482722923</v>
      </c>
      <c r="R26" s="49">
        <f>+IF(G26=0,"",'Ark1'!AB2401)</f>
        <v>5.3685793391462591</v>
      </c>
      <c r="S26" s="65">
        <f>+IF(G26=0,"",'Ark1'!AC2401)</f>
        <v>-42.826765663872131</v>
      </c>
      <c r="T26" s="65">
        <f t="shared" si="3"/>
        <v>5.9615384615384617</v>
      </c>
      <c r="U26" s="102">
        <f>+IF(G26=0,"",'Ark1'!V2401)</f>
        <v>6.8967741935483877</v>
      </c>
      <c r="V26" s="39"/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4"/>
        <v>18</v>
      </c>
      <c r="B27" s="205">
        <f>+'Ark1'!C2402</f>
        <v>2023</v>
      </c>
      <c r="C27" s="219">
        <f>+'Ark1'!H2402</f>
        <v>1</v>
      </c>
      <c r="D27" s="205">
        <f>+'Ark1'!J2402</f>
        <v>643</v>
      </c>
      <c r="E27" s="219" t="str">
        <f>VLOOKUP(D27,RNR!$A$1:$B$28,2)</f>
        <v>Bjerka</v>
      </c>
      <c r="F27" s="47">
        <f>+IF(G27=0,"",'Ark1'!Q2402)</f>
        <v>41</v>
      </c>
      <c r="G27" s="230">
        <f>+'Ark1'!R2402</f>
        <v>2192</v>
      </c>
      <c r="H27" s="65">
        <f t="shared" si="0"/>
        <v>-79</v>
      </c>
      <c r="I27" s="102">
        <f>+IF(G27=0,"",'Ark1'!T2402)</f>
        <v>7.2993672993672991</v>
      </c>
      <c r="J27" s="102">
        <f>+IF(G27=0,"",'Ark1'!U2402)</f>
        <v>7.0296361430454004</v>
      </c>
      <c r="K27" s="96"/>
      <c r="L27" s="49">
        <f>+IF(G27=0,"",'Ark1'!W2402)</f>
        <v>59.359032846715309</v>
      </c>
      <c r="M27" s="49">
        <f t="shared" si="1"/>
        <v>-0.23277692871400291</v>
      </c>
      <c r="N27" s="120"/>
      <c r="O27" s="94">
        <f>+IF(G27=0,"",'Ark1'!Y2402)</f>
        <v>149.08321167883173</v>
      </c>
      <c r="P27" s="94">
        <f t="shared" si="2"/>
        <v>1.3407854348861576</v>
      </c>
      <c r="Q27" s="65">
        <f>+IF(G27=0,"",'Ark1'!AA2402)</f>
        <v>29.848458816157127</v>
      </c>
      <c r="R27" s="49">
        <f>+IF(G27=0,"",'Ark1'!AB2402)</f>
        <v>4.0570993664185444</v>
      </c>
      <c r="S27" s="65">
        <f>+IF(G27=0,"",'Ark1'!AC2402)</f>
        <v>-33.966414563719113</v>
      </c>
      <c r="T27" s="65">
        <f t="shared" si="3"/>
        <v>53.463414634146339</v>
      </c>
      <c r="U27" s="102">
        <f>+IF(G27=0,"",'Ark1'!V2402)</f>
        <v>6.144160583941602</v>
      </c>
      <c r="V27" s="39"/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7.2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96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53"/>
      <c r="Y28" s="4"/>
      <c r="AA28" s="5"/>
      <c r="AC28" s="11"/>
      <c r="AD28" s="11"/>
      <c r="AE28" s="9"/>
      <c r="AF28" s="9"/>
      <c r="AG28" s="9"/>
    </row>
    <row r="29" spans="1:33" ht="15.6">
      <c r="A29" s="39">
        <v>1</v>
      </c>
      <c r="B29">
        <f>+'Ark1'!C2403</f>
        <v>2022</v>
      </c>
      <c r="C29" s="4">
        <f>+'Ark1'!H2403</f>
        <v>1</v>
      </c>
      <c r="D29">
        <f>+'Ark1'!J2403</f>
        <v>103</v>
      </c>
      <c r="E29" s="4" t="str">
        <f>VLOOKUP(D29,RNR!$A$1:$B$28,2)</f>
        <v>Rudshøgda</v>
      </c>
      <c r="F29">
        <f>+'Ark1'!Q2403</f>
        <v>190</v>
      </c>
      <c r="G29" s="9">
        <f>+'Ark1'!R2403</f>
        <v>5303</v>
      </c>
      <c r="H29" s="9">
        <f>+'Ark1'!S2403</f>
        <v>5303</v>
      </c>
      <c r="I29" s="97">
        <f>+'Ark1'!T2403</f>
        <v>16.80078570523381</v>
      </c>
      <c r="J29" s="97">
        <f>+'Ark1'!U2403</f>
        <v>17.267504994204529</v>
      </c>
      <c r="K29" s="96"/>
      <c r="L29" s="1">
        <f>+'Ark1'!W2403</f>
        <v>59.057514614369218</v>
      </c>
      <c r="M29" s="1"/>
      <c r="N29" s="120"/>
      <c r="O29" s="9">
        <f>+'Ark1'!Y2403</f>
        <v>158.78736941353964</v>
      </c>
      <c r="Q29" s="9">
        <f>+'Ark1'!AA2403</f>
        <v>31.663373480097484</v>
      </c>
      <c r="R29" s="1">
        <f>+'Ark1'!AB2403</f>
        <v>4.8933459544516884</v>
      </c>
      <c r="S29" s="9">
        <f>+'Ark1'!AC2403</f>
        <v>-42.571273835019575</v>
      </c>
      <c r="T29" s="9">
        <f t="shared" ref="T29:T30" si="5">+G29/F29</f>
        <v>27.910526315789475</v>
      </c>
      <c r="U29" s="97">
        <f>+'Ark1'!V2403</f>
        <v>14.97416556666038</v>
      </c>
      <c r="V29" s="39"/>
      <c r="W29" s="42"/>
      <c r="X29" s="53"/>
      <c r="Y29" s="4"/>
      <c r="Z29" s="4"/>
      <c r="AA29" s="4"/>
    </row>
    <row r="30" spans="1:33" ht="15.6">
      <c r="A30" s="39">
        <f>1+A29</f>
        <v>2</v>
      </c>
      <c r="B30">
        <f>+'Ark1'!C2404</f>
        <v>2022</v>
      </c>
      <c r="C30" s="4">
        <f>+'Ark1'!H2404</f>
        <v>2</v>
      </c>
      <c r="D30">
        <f>+'Ark1'!J2404</f>
        <v>106</v>
      </c>
      <c r="E30" s="4" t="str">
        <f>VLOOKUP(D30,RNR!$A$1:$B$28,2)</f>
        <v>Furuseth</v>
      </c>
      <c r="F30">
        <f>+'Ark1'!Q2404</f>
        <v>18</v>
      </c>
      <c r="G30" s="9">
        <f>+'Ark1'!R2404</f>
        <v>61</v>
      </c>
      <c r="H30" s="9">
        <f>+'Ark1'!S2404</f>
        <v>61</v>
      </c>
      <c r="I30" s="97">
        <f>+'Ark1'!T2404</f>
        <v>0.193258142187302</v>
      </c>
      <c r="J30" s="97">
        <f>+'Ark1'!U2404</f>
        <v>0.1762740634987694</v>
      </c>
      <c r="K30" s="96"/>
      <c r="L30" s="1">
        <f>+'Ark1'!W2404</f>
        <v>57.032786885245905</v>
      </c>
      <c r="M30" s="1"/>
      <c r="N30" s="120"/>
      <c r="O30" s="9">
        <f>+'Ark1'!Y2404</f>
        <v>140.91803278688525</v>
      </c>
      <c r="Q30" s="9">
        <f>+'Ark1'!AA2404</f>
        <v>10.161200848691536</v>
      </c>
      <c r="R30" s="1">
        <f>+'Ark1'!AB2404</f>
        <v>3.7980461461589106</v>
      </c>
      <c r="S30" s="9">
        <f>+'Ark1'!AC2404</f>
        <v>-34.714620057257406</v>
      </c>
      <c r="T30" s="9">
        <f t="shared" si="5"/>
        <v>3.3888888888888888</v>
      </c>
      <c r="U30" s="97">
        <f>+'Ark1'!V2404</f>
        <v>13.901639344262296</v>
      </c>
      <c r="V30" s="39"/>
      <c r="W30" s="42"/>
      <c r="X30" s="53"/>
      <c r="Y30" s="4"/>
      <c r="Z30" s="4"/>
      <c r="AA30" s="4"/>
    </row>
    <row r="31" spans="1:33" ht="15.6">
      <c r="A31" s="39">
        <f t="shared" ref="A31:A46" si="6">1+A30</f>
        <v>3</v>
      </c>
      <c r="B31">
        <f>+'Ark1'!C2405</f>
        <v>2022</v>
      </c>
      <c r="C31" s="4">
        <f>+'Ark1'!H2405</f>
        <v>1</v>
      </c>
      <c r="D31">
        <f>+'Ark1'!J2405</f>
        <v>109</v>
      </c>
      <c r="E31" s="4" t="str">
        <f>VLOOKUP(D31,RNR!$A$1:$B$28,2)</f>
        <v>Tønsberg</v>
      </c>
      <c r="F31">
        <f>+'Ark1'!Q2405</f>
        <v>239</v>
      </c>
      <c r="G31" s="9">
        <f>+'Ark1'!R2405</f>
        <v>6008</v>
      </c>
      <c r="H31" s="9">
        <f>+'Ark1'!S2405</f>
        <v>6004</v>
      </c>
      <c r="I31" s="97">
        <f>+'Ark1'!T2405</f>
        <v>19.034342922316565</v>
      </c>
      <c r="J31" s="97">
        <f>+'Ark1'!U2405</f>
        <v>19.451203308666649</v>
      </c>
      <c r="K31" s="96"/>
      <c r="L31" s="1">
        <f>+'Ark1'!W2405</f>
        <v>58.438874083944015</v>
      </c>
      <c r="M31" s="1"/>
      <c r="N31" s="120"/>
      <c r="O31" s="9">
        <f>+'Ark1'!Y2405</f>
        <v>157.8790629161121</v>
      </c>
      <c r="Q31" s="9">
        <f>+'Ark1'!AA2405</f>
        <v>33.235718849483128</v>
      </c>
      <c r="R31" s="1">
        <f>+'Ark1'!AB2405</f>
        <v>5.2296457816440052</v>
      </c>
      <c r="S31" s="9">
        <f>+'Ark1'!AC2405</f>
        <v>-42.00305505898055</v>
      </c>
      <c r="T31" s="9">
        <f t="shared" ref="T31:T37" si="7">+G31/F31</f>
        <v>25.13807531380753</v>
      </c>
      <c r="U31" s="97">
        <f>+'Ark1'!V2405</f>
        <v>14.519307589880157</v>
      </c>
      <c r="V31" s="39"/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6"/>
        <v>4</v>
      </c>
      <c r="B32">
        <f>+'Ark1'!C2406</f>
        <v>2022</v>
      </c>
      <c r="C32" s="4">
        <f>+'Ark1'!H2406</f>
        <v>1</v>
      </c>
      <c r="D32">
        <f>+'Ark1'!J2406</f>
        <v>111</v>
      </c>
      <c r="E32" s="4" t="str">
        <f>VLOOKUP(D32,RNR!$A$1:$B$28,2)</f>
        <v>Forus</v>
      </c>
      <c r="F32">
        <f>+'Ark1'!Q2406</f>
        <v>145</v>
      </c>
      <c r="G32" s="9">
        <f>+'Ark1'!R2406</f>
        <v>6024</v>
      </c>
      <c r="H32" s="9">
        <f>+'Ark1'!S2406</f>
        <v>6021</v>
      </c>
      <c r="I32" s="97">
        <f>+'Ark1'!T2406</f>
        <v>19.085033582562414</v>
      </c>
      <c r="J32" s="97">
        <f>+'Ark1'!U2406</f>
        <v>19.160984345294413</v>
      </c>
      <c r="K32" s="96"/>
      <c r="L32" s="1">
        <f>+'Ark1'!W2406</f>
        <v>59.28234512539445</v>
      </c>
      <c r="M32" s="1"/>
      <c r="N32" s="120"/>
      <c r="O32" s="9">
        <f>+'Ark1'!Y2406</f>
        <v>155.11037350597621</v>
      </c>
      <c r="Q32" s="9">
        <f>+'Ark1'!AA2406</f>
        <v>28.643091148648924</v>
      </c>
      <c r="R32" s="1">
        <f>+'Ark1'!AB2406</f>
        <v>4.3042026732240259</v>
      </c>
      <c r="S32" s="9">
        <f>+'Ark1'!AC2406</f>
        <v>-41.673295441717642</v>
      </c>
      <c r="T32" s="9">
        <f t="shared" si="7"/>
        <v>41.5448275862069</v>
      </c>
      <c r="U32" s="97">
        <f>+'Ark1'!V2406</f>
        <v>15.160358565737056</v>
      </c>
      <c r="V32" s="39"/>
      <c r="W32" s="42"/>
      <c r="X32" s="53"/>
      <c r="Y32" s="4"/>
      <c r="Z32" s="1"/>
      <c r="AA32" s="18"/>
    </row>
    <row r="33" spans="1:27" ht="15.6">
      <c r="A33" s="39">
        <f t="shared" si="6"/>
        <v>5</v>
      </c>
      <c r="B33">
        <f>+'Ark1'!C2407</f>
        <v>2022</v>
      </c>
      <c r="C33" s="4">
        <f>+'Ark1'!H2407</f>
        <v>1</v>
      </c>
      <c r="D33">
        <f>+'Ark1'!J2407</f>
        <v>113</v>
      </c>
      <c r="E33" s="4" t="str">
        <f>VLOOKUP(D33,RNR!$A$1:$B$28,2)</f>
        <v>Egersund</v>
      </c>
      <c r="F33">
        <f>+'Ark1'!Q2407</f>
        <v>0</v>
      </c>
      <c r="G33" s="9">
        <f>+'Ark1'!R2407</f>
        <v>0</v>
      </c>
      <c r="H33" s="9">
        <f>+'Ark1'!S2407</f>
        <v>0</v>
      </c>
      <c r="I33" s="97">
        <f>+'Ark1'!T2407</f>
        <v>0</v>
      </c>
      <c r="J33" s="97">
        <f>+'Ark1'!U2407</f>
        <v>0</v>
      </c>
      <c r="K33" s="96"/>
      <c r="L33" s="1">
        <f>+'Ark1'!W2407</f>
        <v>0</v>
      </c>
      <c r="M33" s="1"/>
      <c r="N33" s="120"/>
      <c r="O33" s="9">
        <f>+'Ark1'!Y2407</f>
        <v>0</v>
      </c>
      <c r="Q33" s="9">
        <f>+'Ark1'!AA2407</f>
        <v>0</v>
      </c>
      <c r="R33" s="1">
        <f>+'Ark1'!AB2407</f>
        <v>0</v>
      </c>
      <c r="S33" s="9">
        <f>+'Ark1'!AC2407</f>
        <v>0</v>
      </c>
      <c r="T33" s="9" t="e">
        <f t="shared" si="7"/>
        <v>#DIV/0!</v>
      </c>
      <c r="U33" s="97">
        <f>+'Ark1'!V2407</f>
        <v>0</v>
      </c>
      <c r="V33" s="39"/>
      <c r="W33" s="42"/>
      <c r="X33" s="53"/>
      <c r="Y33" s="4"/>
      <c r="Z33" s="1"/>
      <c r="AA33" s="18"/>
    </row>
    <row r="34" spans="1:27" ht="15.6">
      <c r="A34" s="39">
        <f t="shared" si="6"/>
        <v>6</v>
      </c>
      <c r="B34">
        <f>+'Ark1'!C2408</f>
        <v>2022</v>
      </c>
      <c r="C34" s="4">
        <f>+'Ark1'!H2408</f>
        <v>1</v>
      </c>
      <c r="D34">
        <f>+'Ark1'!J2408</f>
        <v>116</v>
      </c>
      <c r="E34" s="4" t="str">
        <f>VLOOKUP(D34,RNR!$A$1:$B$28,2)</f>
        <v>Sandeid</v>
      </c>
      <c r="F34">
        <f>+'Ark1'!Q2408</f>
        <v>45</v>
      </c>
      <c r="G34" s="9">
        <f>+'Ark1'!R2408</f>
        <v>1797</v>
      </c>
      <c r="H34" s="9">
        <f>+'Ark1'!S2408</f>
        <v>1797</v>
      </c>
      <c r="I34" s="97">
        <f>+'Ark1'!T2408</f>
        <v>5.6931947788619937</v>
      </c>
      <c r="J34" s="97">
        <f>+'Ark1'!U2408</f>
        <v>5.5614957139738612</v>
      </c>
      <c r="K34" s="96"/>
      <c r="L34" s="1">
        <f>+'Ark1'!W2408</f>
        <v>59.658319421257637</v>
      </c>
      <c r="M34" s="1"/>
      <c r="N34" s="120"/>
      <c r="O34" s="9">
        <f>+'Ark1'!Y2408</f>
        <v>150.92164162493043</v>
      </c>
      <c r="Q34" s="9">
        <f>+'Ark1'!AA2408</f>
        <v>27.854441780620313</v>
      </c>
      <c r="R34" s="1">
        <f>+'Ark1'!AB2408</f>
        <v>4.1060109123013744</v>
      </c>
      <c r="S34" s="9">
        <f>+'Ark1'!AC2408</f>
        <v>-36.790781629185034</v>
      </c>
      <c r="T34" s="9">
        <f t="shared" si="7"/>
        <v>39.93333333333333</v>
      </c>
      <c r="U34" s="97">
        <f>+'Ark1'!V2408</f>
        <v>15.352253756260437</v>
      </c>
      <c r="V34" s="39"/>
      <c r="W34" s="42"/>
      <c r="X34" s="53"/>
      <c r="Y34" s="4"/>
      <c r="Z34" s="1"/>
      <c r="AA34" s="18"/>
    </row>
    <row r="35" spans="1:27" ht="15.6">
      <c r="A35" s="39">
        <f t="shared" si="6"/>
        <v>7</v>
      </c>
      <c r="B35">
        <f>+'Ark1'!C2409</f>
        <v>2022</v>
      </c>
      <c r="C35" s="4">
        <f>+'Ark1'!H2409</f>
        <v>2</v>
      </c>
      <c r="D35">
        <f>+'Ark1'!J2409</f>
        <v>117</v>
      </c>
      <c r="E35" s="4" t="str">
        <f>VLOOKUP(D35,RNR!$A$1:$B$28,2)</f>
        <v>Jæren</v>
      </c>
      <c r="F35">
        <f>+'Ark1'!Q2409</f>
        <v>75</v>
      </c>
      <c r="G35" s="9">
        <f>+'Ark1'!R2409</f>
        <v>4374</v>
      </c>
      <c r="H35" s="9">
        <f>+'Ark1'!S2409</f>
        <v>4374</v>
      </c>
      <c r="I35" s="97">
        <f>+'Ark1'!T2409</f>
        <v>13.85755924470916</v>
      </c>
      <c r="J35" s="97">
        <f>+'Ark1'!U2409</f>
        <v>13.938633695509459</v>
      </c>
      <c r="K35" s="96"/>
      <c r="L35" s="1">
        <f>+'Ark1'!W2409</f>
        <v>59.080475537265663</v>
      </c>
      <c r="M35" s="1"/>
      <c r="N35" s="120"/>
      <c r="O35" s="9">
        <f>+'Ark1'!Y2409</f>
        <v>155.39942844078641</v>
      </c>
      <c r="Q35" s="9">
        <f>+'Ark1'!AA2409</f>
        <v>31.793042279659488</v>
      </c>
      <c r="R35" s="1">
        <f>+'Ark1'!AB2409</f>
        <v>4.7386104543099616</v>
      </c>
      <c r="S35" s="9">
        <f>+'Ark1'!AC2409</f>
        <v>-51.881491694227151</v>
      </c>
      <c r="T35" s="9">
        <f t="shared" si="7"/>
        <v>58.32</v>
      </c>
      <c r="U35" s="97">
        <f>+'Ark1'!V2409</f>
        <v>15.02949245541838</v>
      </c>
      <c r="V35" s="39"/>
      <c r="W35" s="42"/>
      <c r="X35" s="53"/>
      <c r="Y35" s="4"/>
      <c r="Z35" s="11"/>
      <c r="AA35" s="18"/>
    </row>
    <row r="36" spans="1:27" ht="15.6">
      <c r="A36" s="39">
        <f t="shared" si="6"/>
        <v>8</v>
      </c>
      <c r="B36">
        <f>+'Ark1'!C2410</f>
        <v>2022</v>
      </c>
      <c r="C36" s="4">
        <f>+'Ark1'!H2410</f>
        <v>1</v>
      </c>
      <c r="D36">
        <f>+'Ark1'!J2410</f>
        <v>121</v>
      </c>
      <c r="E36" s="4" t="str">
        <f>VLOOKUP(D36,RNR!$A$1:$B$28,2)</f>
        <v>Steinkjer</v>
      </c>
      <c r="F36">
        <f>+'Ark1'!Q2410</f>
        <v>129</v>
      </c>
      <c r="G36" s="9">
        <f>+'Ark1'!R2410</f>
        <v>1055</v>
      </c>
      <c r="H36" s="9">
        <f>+'Ark1'!S2410</f>
        <v>1055</v>
      </c>
      <c r="I36" s="97">
        <f>+'Ark1'!T2410</f>
        <v>3.3424154099607142</v>
      </c>
      <c r="J36" s="97">
        <f>+'Ark1'!U2410</f>
        <v>2.9380262164523701</v>
      </c>
      <c r="K36" s="96"/>
      <c r="L36" s="1">
        <f>+'Ark1'!W2410</f>
        <v>58.195260663507113</v>
      </c>
      <c r="M36" s="1"/>
      <c r="N36" s="120"/>
      <c r="O36" s="9">
        <f>+'Ark1'!Y2410</f>
        <v>135.80357345971561</v>
      </c>
      <c r="Q36" s="9">
        <f>+'Ark1'!AA2410</f>
        <v>20.068523169548861</v>
      </c>
      <c r="R36" s="1">
        <f>+'Ark1'!AB2410</f>
        <v>4.3602878620696259</v>
      </c>
      <c r="S36" s="9">
        <f>+'Ark1'!AC2410</f>
        <v>-33.202238646545034</v>
      </c>
      <c r="T36" s="9">
        <f t="shared" si="7"/>
        <v>8.1782945736434112</v>
      </c>
      <c r="U36" s="97">
        <f>+'Ark1'!V2410</f>
        <v>14.543127962085306</v>
      </c>
      <c r="V36" s="39"/>
      <c r="W36" s="42"/>
      <c r="X36" s="53"/>
      <c r="Y36" s="4"/>
      <c r="Z36" s="11"/>
      <c r="AA36" s="18"/>
    </row>
    <row r="37" spans="1:27" ht="15.6">
      <c r="A37" s="39">
        <f t="shared" si="6"/>
        <v>9</v>
      </c>
      <c r="B37">
        <f>+'Ark1'!C2411</f>
        <v>2022</v>
      </c>
      <c r="C37" s="4">
        <f>+'Ark1'!H2411</f>
        <v>1</v>
      </c>
      <c r="D37">
        <f>+'Ark1'!J2411</f>
        <v>134</v>
      </c>
      <c r="E37" s="4" t="str">
        <f>VLOOKUP(D37,RNR!$A$1:$B$28,2)</f>
        <v>Førde</v>
      </c>
      <c r="F37">
        <f>+'Ark1'!Q2411</f>
        <v>39</v>
      </c>
      <c r="G37" s="9">
        <f>+'Ark1'!R2411</f>
        <v>919</v>
      </c>
      <c r="H37" s="9">
        <f>+'Ark1'!S2411</f>
        <v>920</v>
      </c>
      <c r="I37" s="97">
        <f>+'Ark1'!T2411</f>
        <v>2.911544797870993</v>
      </c>
      <c r="J37" s="97">
        <f>+'Ark1'!U2411</f>
        <v>2.9938966458943974</v>
      </c>
      <c r="K37" s="96"/>
      <c r="L37" s="1">
        <f>+'Ark1'!W2411</f>
        <v>59.161956521739121</v>
      </c>
      <c r="M37" s="1"/>
      <c r="N37" s="120"/>
      <c r="O37" s="9">
        <f>+'Ark1'!Y2411</f>
        <v>158.86538628944496</v>
      </c>
      <c r="Q37" s="9">
        <f>+'Ark1'!AA2411</f>
        <v>31.317983907721352</v>
      </c>
      <c r="R37" s="1">
        <f>+'Ark1'!AB2411</f>
        <v>4.6232950415897074</v>
      </c>
      <c r="S37" s="9">
        <f>+'Ark1'!AC2411</f>
        <v>-43.708366660241715</v>
      </c>
      <c r="T37" s="9">
        <f t="shared" si="7"/>
        <v>23.564102564102566</v>
      </c>
      <c r="U37" s="97">
        <f>+'Ark1'!V2411</f>
        <v>15.083786724700762</v>
      </c>
      <c r="V37" s="39"/>
      <c r="W37" s="42"/>
      <c r="X37" s="53"/>
      <c r="Y37" s="4"/>
      <c r="Z37" s="11"/>
      <c r="AA37" s="18"/>
    </row>
    <row r="38" spans="1:27" ht="15.6">
      <c r="A38" s="39">
        <f t="shared" si="6"/>
        <v>10</v>
      </c>
      <c r="B38">
        <f>+'Ark1'!C2412</f>
        <v>2022</v>
      </c>
      <c r="C38" s="4">
        <f>+'Ark1'!H2412</f>
        <v>2</v>
      </c>
      <c r="D38">
        <f>+'Ark1'!J2412</f>
        <v>141</v>
      </c>
      <c r="E38" s="4" t="str">
        <f>VLOOKUP(D38,RNR!$A$1:$B$28,2)</f>
        <v>Ølen</v>
      </c>
      <c r="F38">
        <f>+'Ark1'!Q2412</f>
        <v>20</v>
      </c>
      <c r="G38" s="9">
        <f>+'Ark1'!R2412</f>
        <v>40</v>
      </c>
      <c r="H38" s="9">
        <f>+'Ark1'!S2412</f>
        <v>40</v>
      </c>
      <c r="I38" s="97">
        <f>+'Ark1'!T2412</f>
        <v>0.12672665061462421</v>
      </c>
      <c r="J38" s="97">
        <f>+'Ark1'!U2412</f>
        <v>0.12050452614520342</v>
      </c>
      <c r="K38" s="96"/>
      <c r="L38" s="1">
        <f>+'Ark1'!W2412</f>
        <v>53.85</v>
      </c>
      <c r="M38" s="1"/>
      <c r="N38" s="120"/>
      <c r="O38" s="9">
        <f>+'Ark1'!Y2412</f>
        <v>146.91000000000005</v>
      </c>
      <c r="Q38" s="9">
        <f>+'Ark1'!AA2412</f>
        <v>18.768361675969235</v>
      </c>
      <c r="R38" s="1">
        <f>+'Ark1'!AB2412</f>
        <v>6.3029754878152424</v>
      </c>
      <c r="S38" s="9">
        <f>+'Ark1'!AC2412</f>
        <v>-9.6756858550333895</v>
      </c>
      <c r="T38" s="9">
        <f t="shared" ref="T38:T48" si="8">+G38/F38</f>
        <v>2</v>
      </c>
      <c r="U38" s="97">
        <f>+'Ark1'!V2412</f>
        <v>12.125</v>
      </c>
      <c r="V38" s="39"/>
      <c r="W38" s="42"/>
      <c r="X38" s="53"/>
      <c r="Y38" s="4"/>
      <c r="Z38" s="11"/>
      <c r="AA38" s="18"/>
    </row>
    <row r="39" spans="1:27" ht="15.6">
      <c r="A39" s="39">
        <f t="shared" si="6"/>
        <v>11</v>
      </c>
      <c r="B39">
        <f>+'Ark1'!C2413</f>
        <v>2022</v>
      </c>
      <c r="C39" s="4">
        <f>+'Ark1'!H2413</f>
        <v>2</v>
      </c>
      <c r="D39">
        <f>+'Ark1'!J2413</f>
        <v>143</v>
      </c>
      <c r="E39" s="4" t="str">
        <f>VLOOKUP(D39,RNR!$A$1:$B$28,2)</f>
        <v>Nordfjord</v>
      </c>
      <c r="F39">
        <f>+'Ark1'!Q2413</f>
        <v>17</v>
      </c>
      <c r="G39" s="9">
        <f>+'Ark1'!R2413</f>
        <v>147</v>
      </c>
      <c r="H39" s="9">
        <f>+'Ark1'!S2413</f>
        <v>147</v>
      </c>
      <c r="I39" s="97">
        <f>+'Ark1'!T2413</f>
        <v>0.46572044100874416</v>
      </c>
      <c r="J39" s="97">
        <f>+'Ark1'!U2413</f>
        <v>0.44893698321782904</v>
      </c>
      <c r="K39" s="96"/>
      <c r="L39" s="1">
        <f>+'Ark1'!W2413</f>
        <v>57.891156462585066</v>
      </c>
      <c r="M39" s="1"/>
      <c r="N39" s="120"/>
      <c r="O39" s="9">
        <f>+'Ark1'!Y2413</f>
        <v>148.92789115646266</v>
      </c>
      <c r="Q39" s="9">
        <f>+'Ark1'!AA2413</f>
        <v>22.649941155073329</v>
      </c>
      <c r="R39" s="1">
        <f>+'Ark1'!AB2413</f>
        <v>5.3275426706401756</v>
      </c>
      <c r="S39" s="9">
        <f>+'Ark1'!AC2413</f>
        <v>-23.196472390003169</v>
      </c>
      <c r="T39" s="9">
        <f t="shared" si="8"/>
        <v>8.6470588235294112</v>
      </c>
      <c r="U39" s="97">
        <f>+'Ark1'!V2413</f>
        <v>14.22448979591837</v>
      </c>
      <c r="V39" s="39"/>
      <c r="W39" s="42"/>
      <c r="X39" s="53"/>
      <c r="Y39" s="4"/>
      <c r="Z39" s="11"/>
      <c r="AA39" s="18"/>
    </row>
    <row r="40" spans="1:27" ht="15.6">
      <c r="A40" s="39">
        <f t="shared" si="6"/>
        <v>12</v>
      </c>
      <c r="B40">
        <f>+'Ark1'!C2414</f>
        <v>2022</v>
      </c>
      <c r="C40" s="4">
        <f>+'Ark1'!H2414</f>
        <v>2</v>
      </c>
      <c r="D40">
        <f>+'Ark1'!J2414</f>
        <v>147</v>
      </c>
      <c r="E40" s="4" t="str">
        <f>VLOOKUP(D40,RNR!$A$1:$B$28,2)</f>
        <v>Midt-Norge</v>
      </c>
      <c r="F40">
        <f>+'Ark1'!Q2414</f>
        <v>37</v>
      </c>
      <c r="G40" s="9">
        <f>+'Ark1'!R2414</f>
        <v>511</v>
      </c>
      <c r="H40" s="9">
        <f>+'Ark1'!S2414</f>
        <v>509</v>
      </c>
      <c r="I40" s="97">
        <f>+'Ark1'!T2414</f>
        <v>1.6189329616018246</v>
      </c>
      <c r="J40" s="97">
        <f>+'Ark1'!U2414</f>
        <v>1.3874241165635981</v>
      </c>
      <c r="K40" s="96"/>
      <c r="L40" s="1">
        <f>+'Ark1'!W2414</f>
        <v>59.062868369351683</v>
      </c>
      <c r="M40" s="1"/>
      <c r="N40" s="120"/>
      <c r="O40" s="9">
        <f>+'Ark1'!Y2414</f>
        <v>132.40254403131109</v>
      </c>
      <c r="Q40" s="9">
        <f>+'Ark1'!AA2414</f>
        <v>20.143776705418901</v>
      </c>
      <c r="R40" s="1">
        <f>+'Ark1'!AB2414</f>
        <v>3.9351292313153854</v>
      </c>
      <c r="S40" s="9">
        <f>+'Ark1'!AC2414</f>
        <v>-29.643473214532921</v>
      </c>
      <c r="T40" s="9">
        <f t="shared" si="8"/>
        <v>13.810810810810811</v>
      </c>
      <c r="U40" s="97">
        <f>+'Ark1'!V2414</f>
        <v>15.015655577299412</v>
      </c>
      <c r="V40" s="39"/>
      <c r="W40" s="42"/>
      <c r="X40" s="53"/>
      <c r="Y40" s="4"/>
      <c r="Z40" s="11"/>
      <c r="AA40" s="18"/>
    </row>
    <row r="41" spans="1:27" ht="15.6">
      <c r="A41" s="39">
        <f t="shared" si="6"/>
        <v>13</v>
      </c>
      <c r="B41">
        <f>+'Ark1'!C2415</f>
        <v>2022</v>
      </c>
      <c r="C41" s="4">
        <f>+'Ark1'!H2415</f>
        <v>1</v>
      </c>
      <c r="D41">
        <f>+'Ark1'!J2415</f>
        <v>155</v>
      </c>
      <c r="E41" s="4" t="str">
        <f>VLOOKUP(D41,RNR!$A$1:$B$28,2)</f>
        <v>Målselv</v>
      </c>
      <c r="F41">
        <f>+'Ark1'!Q2415</f>
        <v>9</v>
      </c>
      <c r="G41" s="9">
        <f>+'Ark1'!R2415</f>
        <v>338</v>
      </c>
      <c r="H41" s="9">
        <f>+'Ark1'!S2415</f>
        <v>338</v>
      </c>
      <c r="I41" s="97">
        <f>+'Ark1'!T2415</f>
        <v>1.0708401976935749</v>
      </c>
      <c r="J41" s="97">
        <f>+'Ark1'!U2415</f>
        <v>1.0789890045935897</v>
      </c>
      <c r="K41" s="96"/>
      <c r="L41" s="1">
        <f>+'Ark1'!W2415</f>
        <v>58.079881656804737</v>
      </c>
      <c r="M41" s="1"/>
      <c r="N41" s="120"/>
      <c r="O41" s="9">
        <f>+'Ark1'!Y2415</f>
        <v>155.67121301775148</v>
      </c>
      <c r="Q41" s="9">
        <f>+'Ark1'!AA2415</f>
        <v>38.491678990233389</v>
      </c>
      <c r="R41" s="1">
        <f>+'Ark1'!AB2415</f>
        <v>5.7622632786521679</v>
      </c>
      <c r="S41" s="9">
        <f>+'Ark1'!AC2415</f>
        <v>-64.181013357473049</v>
      </c>
      <c r="T41" s="9">
        <f t="shared" si="8"/>
        <v>37.555555555555557</v>
      </c>
      <c r="U41" s="97">
        <f>+'Ark1'!V2415</f>
        <v>14.319526627218936</v>
      </c>
      <c r="V41" s="39"/>
      <c r="W41" s="42"/>
      <c r="X41" s="53"/>
      <c r="Y41" s="4"/>
      <c r="Z41" s="11"/>
      <c r="AA41" s="18"/>
    </row>
    <row r="42" spans="1:27" ht="15.6">
      <c r="A42" s="39">
        <f t="shared" si="6"/>
        <v>14</v>
      </c>
      <c r="B42">
        <f>+'Ark1'!C2416</f>
        <v>2022</v>
      </c>
      <c r="C42" s="4">
        <f>+'Ark1'!H2416</f>
        <v>2</v>
      </c>
      <c r="D42">
        <f>+'Ark1'!J2416</f>
        <v>160</v>
      </c>
      <c r="E42" s="4" t="str">
        <f>VLOOKUP(D42,RNR!$A$1:$B$28,2)</f>
        <v>Oslo</v>
      </c>
      <c r="F42">
        <f>+'Ark1'!Q2416</f>
        <v>60</v>
      </c>
      <c r="G42" s="9">
        <f>+'Ark1'!R2416</f>
        <v>375</v>
      </c>
      <c r="H42" s="9">
        <f>+'Ark1'!S2416</f>
        <v>375</v>
      </c>
      <c r="I42" s="97">
        <f>+'Ark1'!T2416</f>
        <v>1.1880623495121021</v>
      </c>
      <c r="J42" s="97">
        <f>+'Ark1'!U2416</f>
        <v>1.0805932298131697</v>
      </c>
      <c r="K42" s="96"/>
      <c r="L42" s="1">
        <f>+'Ark1'!W2416</f>
        <v>54.28</v>
      </c>
      <c r="M42" s="1"/>
      <c r="N42" s="120"/>
      <c r="O42" s="9">
        <f>+'Ark1'!Y2416</f>
        <v>140.52026666666671</v>
      </c>
      <c r="Q42" s="9">
        <f>+'Ark1'!AA2416</f>
        <v>12.532465144397216</v>
      </c>
      <c r="R42" s="1">
        <f>+'Ark1'!AB2416</f>
        <v>5.0642801396973436</v>
      </c>
      <c r="S42" s="9">
        <f>+'Ark1'!AC2416</f>
        <v>-30.171373259723072</v>
      </c>
      <c r="T42" s="9">
        <f t="shared" si="8"/>
        <v>6.25</v>
      </c>
      <c r="U42" s="97">
        <f>+'Ark1'!V2416</f>
        <v>12.192</v>
      </c>
      <c r="V42" s="39"/>
      <c r="W42" s="42"/>
      <c r="X42" s="53"/>
      <c r="Y42" s="4"/>
      <c r="Z42" s="11"/>
      <c r="AA42" s="18"/>
    </row>
    <row r="43" spans="1:27" ht="15.6">
      <c r="A43" s="39">
        <f t="shared" si="6"/>
        <v>15</v>
      </c>
      <c r="B43">
        <f>+'Ark1'!C2417</f>
        <v>2022</v>
      </c>
      <c r="C43" s="4">
        <f>+'Ark1'!H2417</f>
        <v>1</v>
      </c>
      <c r="D43">
        <f>+'Ark1'!J2417</f>
        <v>171</v>
      </c>
      <c r="E43" s="4" t="str">
        <f>VLOOKUP(D43,RNR!$A$1:$B$28,2)</f>
        <v>Prima</v>
      </c>
      <c r="F43">
        <f>+'Ark1'!Q2417</f>
        <v>39</v>
      </c>
      <c r="G43" s="9">
        <f>+'Ark1'!R2417</f>
        <v>2090</v>
      </c>
      <c r="H43" s="9">
        <f>+'Ark1'!S2417</f>
        <v>2090</v>
      </c>
      <c r="I43" s="97">
        <f>+'Ark1'!T2417</f>
        <v>6.6214674946141159</v>
      </c>
      <c r="J43" s="97">
        <f>+'Ark1'!U2417</f>
        <v>6.7776872954834522</v>
      </c>
      <c r="K43" s="96"/>
      <c r="L43" s="1">
        <f>+'Ark1'!W2417</f>
        <v>59.272248803827736</v>
      </c>
      <c r="M43" s="1"/>
      <c r="N43" s="120"/>
      <c r="O43" s="9">
        <f>+'Ark1'!Y2417</f>
        <v>158.14054545454539</v>
      </c>
      <c r="Q43" s="9">
        <f>+'Ark1'!AA2417</f>
        <v>30.884138213576698</v>
      </c>
      <c r="R43" s="1">
        <f>+'Ark1'!AB2417</f>
        <v>4.3279491386462814</v>
      </c>
      <c r="S43" s="9">
        <f>+'Ark1'!AC2417</f>
        <v>-47.353616051760248</v>
      </c>
      <c r="T43" s="9">
        <f t="shared" si="8"/>
        <v>53.589743589743591</v>
      </c>
      <c r="U43" s="97">
        <f>+'Ark1'!V2417</f>
        <v>15.168421052631579</v>
      </c>
      <c r="V43" s="39"/>
      <c r="W43" s="42"/>
      <c r="X43" s="53"/>
      <c r="Y43" s="4"/>
      <c r="Z43" s="11"/>
      <c r="AA43" s="18"/>
    </row>
    <row r="44" spans="1:27" ht="15.6">
      <c r="A44" s="39">
        <f t="shared" si="6"/>
        <v>16</v>
      </c>
      <c r="B44">
        <f>+'Ark1'!C2418</f>
        <v>2022</v>
      </c>
      <c r="C44" s="4">
        <f>+'Ark1'!H2418</f>
        <v>2</v>
      </c>
      <c r="D44">
        <f>+'Ark1'!J2418</f>
        <v>181</v>
      </c>
      <c r="E44" s="4" t="str">
        <f>VLOOKUP(D44,RNR!$A$1:$B$28,2)</f>
        <v>Horns</v>
      </c>
      <c r="F44">
        <f>+'Ark1'!Q2418</f>
        <v>9</v>
      </c>
      <c r="G44" s="9">
        <f>+'Ark1'!R2418</f>
        <v>42</v>
      </c>
      <c r="H44" s="9">
        <f>+'Ark1'!S2418</f>
        <v>42</v>
      </c>
      <c r="I44" s="97">
        <f>+'Ark1'!T2418</f>
        <v>0.13306298314535545</v>
      </c>
      <c r="J44" s="97">
        <f>+'Ark1'!U2418</f>
        <v>0.11757824544938281</v>
      </c>
      <c r="K44" s="96"/>
      <c r="L44" s="1">
        <f>+'Ark1'!W2418</f>
        <v>57.809523809523824</v>
      </c>
      <c r="M44" s="1"/>
      <c r="N44" s="120"/>
      <c r="O44" s="9">
        <f>+'Ark1'!Y2418</f>
        <v>136.51666666666662</v>
      </c>
      <c r="Q44" s="9">
        <f>+'Ark1'!AA2418</f>
        <v>22.240652575500903</v>
      </c>
      <c r="R44" s="1">
        <f>+'Ark1'!AB2418</f>
        <v>4.4787226880104569</v>
      </c>
      <c r="S44" s="9">
        <f>+'Ark1'!AC2418</f>
        <v>5.7374718406415397</v>
      </c>
      <c r="T44" s="9">
        <f t="shared" si="8"/>
        <v>4.666666666666667</v>
      </c>
      <c r="U44" s="97">
        <f>+'Ark1'!V2418</f>
        <v>14.5</v>
      </c>
      <c r="V44" s="39"/>
      <c r="W44" s="42"/>
      <c r="X44" s="53"/>
      <c r="Y44" s="4"/>
      <c r="Z44" s="11"/>
      <c r="AA44" s="18"/>
    </row>
    <row r="45" spans="1:27" ht="15.6">
      <c r="A45" s="39">
        <f t="shared" si="6"/>
        <v>17</v>
      </c>
      <c r="B45">
        <f>+'Ark1'!C2419</f>
        <v>2022</v>
      </c>
      <c r="C45" s="4">
        <f>+'Ark1'!H2419</f>
        <v>2</v>
      </c>
      <c r="D45">
        <f>+'Ark1'!J2419</f>
        <v>470</v>
      </c>
      <c r="E45" s="4" t="str">
        <f>VLOOKUP(D45,RNR!$A$1:$B$28,2)</f>
        <v>Jens Eide</v>
      </c>
      <c r="F45">
        <f>+'Ark1'!Q2419</f>
        <v>30</v>
      </c>
      <c r="G45" s="9">
        <f>+'Ark1'!R2419</f>
        <v>209</v>
      </c>
      <c r="H45" s="9">
        <f>+'Ark1'!S2419</f>
        <v>209</v>
      </c>
      <c r="I45" s="97">
        <f>+'Ark1'!T2419</f>
        <v>0.66214674946141161</v>
      </c>
      <c r="J45" s="97">
        <f>+'Ark1'!U2419</f>
        <v>0.61985679381065073</v>
      </c>
      <c r="K45" s="96"/>
      <c r="L45" s="1">
        <f>+'Ark1'!W2419</f>
        <v>56.15789473684211</v>
      </c>
      <c r="M45" s="1"/>
      <c r="N45" s="120"/>
      <c r="O45" s="9">
        <f>+'Ark1'!Y2419</f>
        <v>144.62822966507173</v>
      </c>
      <c r="Q45" s="9">
        <f>+'Ark1'!AA2419</f>
        <v>24.621234411524807</v>
      </c>
      <c r="R45" s="1">
        <f>+'Ark1'!AB2419</f>
        <v>5.6134618925883837</v>
      </c>
      <c r="S45" s="9">
        <f>+'Ark1'!AC2419</f>
        <v>-38.633403440005722</v>
      </c>
      <c r="T45" s="9">
        <f t="shared" si="8"/>
        <v>6.9666666666666668</v>
      </c>
      <c r="U45" s="97">
        <f>+'Ark1'!V2419</f>
        <v>13.468899521531101</v>
      </c>
      <c r="V45" s="39"/>
      <c r="W45" s="42"/>
      <c r="X45" s="53"/>
      <c r="Y45" s="4"/>
      <c r="Z45" s="11"/>
      <c r="AA45" s="18"/>
    </row>
    <row r="46" spans="1:27" ht="15.6">
      <c r="A46" s="39">
        <f t="shared" si="6"/>
        <v>18</v>
      </c>
      <c r="B46">
        <f>+'Ark1'!C2420</f>
        <v>2022</v>
      </c>
      <c r="C46" s="4">
        <f>+'Ark1'!H2420</f>
        <v>1</v>
      </c>
      <c r="D46">
        <f>+'Ark1'!J2420</f>
        <v>643</v>
      </c>
      <c r="E46" s="4" t="str">
        <f>VLOOKUP(D46,RNR!$A$1:$B$28,2)</f>
        <v>Bjerka</v>
      </c>
      <c r="F46">
        <f>+'Ark1'!Q2420</f>
        <v>51</v>
      </c>
      <c r="G46" s="9">
        <f>+'Ark1'!R2420</f>
        <v>2271</v>
      </c>
      <c r="H46" s="9">
        <f>+'Ark1'!S2420</f>
        <v>2271</v>
      </c>
      <c r="I46" s="97">
        <f>+'Ark1'!T2420</f>
        <v>7.1949055886452946</v>
      </c>
      <c r="J46" s="97">
        <f>+'Ark1'!U2420</f>
        <v>6.8804108214286703</v>
      </c>
      <c r="K46" s="96"/>
      <c r="L46" s="1">
        <f>+'Ark1'!W2420</f>
        <v>59.591809775429311</v>
      </c>
      <c r="M46" s="1"/>
      <c r="N46" s="120"/>
      <c r="O46" s="9">
        <f>+'Ark1'!Y2420</f>
        <v>147.74242624394557</v>
      </c>
      <c r="Q46" s="9">
        <f>+'Ark1'!AA2420</f>
        <v>29.677415520150625</v>
      </c>
      <c r="R46" s="1">
        <f>+'Ark1'!AB2420</f>
        <v>4.1393924245149281</v>
      </c>
      <c r="S46" s="9">
        <f>+'Ark1'!AC2420</f>
        <v>-43.105876381847686</v>
      </c>
      <c r="T46" s="9">
        <f t="shared" si="8"/>
        <v>44.529411764705884</v>
      </c>
      <c r="U46" s="97">
        <f>+'Ark1'!V2420</f>
        <v>15.287978863936589</v>
      </c>
      <c r="V46" s="39"/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96"/>
      <c r="L47" s="39"/>
      <c r="M47" s="39"/>
      <c r="N47" s="120"/>
      <c r="O47" s="39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+'Ark1'!C2421</f>
        <v>2021</v>
      </c>
      <c r="C48" s="4">
        <f>+'Ark1'!H2421</f>
        <v>1</v>
      </c>
      <c r="D48">
        <f>+'Ark1'!J2421</f>
        <v>103</v>
      </c>
      <c r="E48" s="4" t="str">
        <f>VLOOKUP(D48,RNR!$A$1:$B$28,2)</f>
        <v>Rudshøgda</v>
      </c>
      <c r="F48">
        <f>+'Ark1'!Q2421</f>
        <v>137</v>
      </c>
      <c r="G48" s="9">
        <f>+'Ark1'!R2421</f>
        <v>3987</v>
      </c>
      <c r="H48" s="9">
        <f>+'Ark1'!S2421</f>
        <v>3987</v>
      </c>
      <c r="I48" s="97">
        <f>+'Ark1'!T2421</f>
        <v>12.525525431183436</v>
      </c>
      <c r="J48" s="97">
        <f>+'Ark1'!U2421</f>
        <v>12.843394274868045</v>
      </c>
      <c r="K48" s="96"/>
      <c r="L48" s="1">
        <f>+'Ark1'!W2421</f>
        <v>60</v>
      </c>
      <c r="M48" s="1"/>
      <c r="N48" s="120"/>
      <c r="O48" s="9">
        <f>+'Ark1'!Y2421</f>
        <v>157.75588412340102</v>
      </c>
      <c r="Q48" s="9">
        <f>+'Ark1'!AA2421</f>
        <v>30.751956534330326</v>
      </c>
      <c r="R48" s="1">
        <f>+'Ark1'!AB2421</f>
        <v>4.3499997837800386</v>
      </c>
      <c r="S48" s="9">
        <f>+'Ark1'!AC2421</f>
        <v>-40.15006466563274</v>
      </c>
      <c r="T48" s="9">
        <f t="shared" si="8"/>
        <v>29.102189781021899</v>
      </c>
      <c r="U48" s="97">
        <f>+'Ark1'!V2421</f>
        <v>15.465763732129419</v>
      </c>
      <c r="V48" s="39"/>
      <c r="W48" s="42"/>
      <c r="X48" s="53"/>
      <c r="Y48" s="4"/>
      <c r="Z48" s="11"/>
      <c r="AA48" s="18"/>
    </row>
    <row r="49" spans="1:27" ht="15.6">
      <c r="A49" s="39"/>
      <c r="B49">
        <f>+'Ark1'!C2422</f>
        <v>2021</v>
      </c>
      <c r="C49" s="4">
        <f>+'Ark1'!H2422</f>
        <v>2</v>
      </c>
      <c r="D49">
        <f>+'Ark1'!J2422</f>
        <v>106</v>
      </c>
      <c r="E49" s="4" t="str">
        <f>VLOOKUP(D49,RNR!$A$1:$B$28,2)</f>
        <v>Furuseth</v>
      </c>
      <c r="F49">
        <f>+'Ark1'!Q2422</f>
        <v>30</v>
      </c>
      <c r="G49" s="9">
        <f>+'Ark1'!R2422</f>
        <v>97</v>
      </c>
      <c r="H49" s="9">
        <f>+'Ark1'!S2422</f>
        <v>97</v>
      </c>
      <c r="I49" s="97">
        <f>+'Ark1'!T2422</f>
        <v>0.30473437843611573</v>
      </c>
      <c r="J49" s="97">
        <f>+'Ark1'!U2422</f>
        <v>0.2750218778030295</v>
      </c>
      <c r="K49" s="96"/>
      <c r="L49" s="1">
        <f>+'Ark1'!W2422</f>
        <v>57.144329896907216</v>
      </c>
      <c r="M49" s="1"/>
      <c r="N49" s="120"/>
      <c r="O49" s="9">
        <f>+'Ark1'!Y2422</f>
        <v>138.85051546391759</v>
      </c>
      <c r="Q49" s="9">
        <f>+'Ark1'!AA2422</f>
        <v>8.4242179570498745</v>
      </c>
      <c r="R49" s="1">
        <f>+'Ark1'!AB2422</f>
        <v>4.4420430210035473</v>
      </c>
      <c r="S49" s="9">
        <f>+'Ark1'!AC2422</f>
        <v>-29.257915315236875</v>
      </c>
      <c r="T49" s="9">
        <f t="shared" ref="T49:T65" si="9">+G49/F49</f>
        <v>3.2333333333333334</v>
      </c>
      <c r="U49" s="97">
        <f>+'Ark1'!V2422</f>
        <v>14</v>
      </c>
      <c r="V49" s="39"/>
      <c r="W49" s="42"/>
      <c r="X49" s="53"/>
      <c r="Y49" s="4"/>
      <c r="Z49" s="11"/>
      <c r="AA49" s="18"/>
    </row>
    <row r="50" spans="1:27" ht="15.6">
      <c r="A50" s="39"/>
      <c r="B50">
        <f>+'Ark1'!C2423</f>
        <v>2021</v>
      </c>
      <c r="C50" s="4">
        <f>+'Ark1'!H2423</f>
        <v>1</v>
      </c>
      <c r="D50">
        <f>+'Ark1'!J2423</f>
        <v>109</v>
      </c>
      <c r="E50" s="4" t="str">
        <f>VLOOKUP(D50,RNR!$A$1:$B$28,2)</f>
        <v>Tønsberg</v>
      </c>
      <c r="F50">
        <f>+'Ark1'!Q2423</f>
        <v>194</v>
      </c>
      <c r="G50" s="9">
        <f>+'Ark1'!R2423</f>
        <v>7476</v>
      </c>
      <c r="H50" s="9">
        <f>+'Ark1'!S2423</f>
        <v>7476</v>
      </c>
      <c r="I50" s="97">
        <f>+'Ark1'!T2423</f>
        <v>23.486538280292795</v>
      </c>
      <c r="J50" s="97">
        <f>+'Ark1'!U2423</f>
        <v>24.185767596485139</v>
      </c>
      <c r="K50" s="96"/>
      <c r="L50" s="1">
        <f>+'Ark1'!W2423</f>
        <v>58.747859818084521</v>
      </c>
      <c r="M50" s="1"/>
      <c r="N50" s="120"/>
      <c r="O50" s="9">
        <f>+'Ark1'!Y2423</f>
        <v>158.43187800963037</v>
      </c>
      <c r="Q50" s="9">
        <f>+'Ark1'!AA2423</f>
        <v>32.01102762441564</v>
      </c>
      <c r="R50" s="1">
        <f>+'Ark1'!AB2423</f>
        <v>4.9268012156955825</v>
      </c>
      <c r="S50" s="9">
        <f>+'Ark1'!AC2423</f>
        <v>-40.571904381800351</v>
      </c>
      <c r="T50" s="9">
        <f t="shared" si="9"/>
        <v>38.536082474226802</v>
      </c>
      <c r="U50" s="97">
        <f>+'Ark1'!V2423</f>
        <v>14.832664526484749</v>
      </c>
      <c r="V50" s="39"/>
      <c r="W50" s="42"/>
      <c r="X50" s="53"/>
      <c r="Y50" s="4"/>
      <c r="Z50" s="11"/>
      <c r="AA50" s="18"/>
    </row>
    <row r="51" spans="1:27" ht="15.6">
      <c r="A51" s="39"/>
      <c r="B51">
        <f>+'Ark1'!C2424</f>
        <v>2021</v>
      </c>
      <c r="C51" s="4">
        <f>+'Ark1'!H2424</f>
        <v>1</v>
      </c>
      <c r="D51">
        <f>+'Ark1'!J2424</f>
        <v>111</v>
      </c>
      <c r="E51" s="4" t="str">
        <f>VLOOKUP(D51,RNR!$A$1:$B$28,2)</f>
        <v>Forus</v>
      </c>
      <c r="F51">
        <f>+'Ark1'!Q2424</f>
        <v>130</v>
      </c>
      <c r="G51" s="9">
        <f>+'Ark1'!R2424</f>
        <v>6396</v>
      </c>
      <c r="H51" s="9">
        <f>+'Ark1'!S2424</f>
        <v>6397</v>
      </c>
      <c r="I51" s="97">
        <f>+'Ark1'!T2424</f>
        <v>20.093619427602025</v>
      </c>
      <c r="J51" s="97">
        <f>+'Ark1'!U2424</f>
        <v>20.112951792529262</v>
      </c>
      <c r="K51" s="96"/>
      <c r="L51" s="1">
        <f>+'Ark1'!W2424</f>
        <v>59.276223229638894</v>
      </c>
      <c r="M51" s="1"/>
      <c r="N51" s="120"/>
      <c r="O51" s="9">
        <f>+'Ark1'!Y2424</f>
        <v>153.99951219512201</v>
      </c>
      <c r="Q51" s="9">
        <f>+'Ark1'!AA2424</f>
        <v>29.050259596092392</v>
      </c>
      <c r="R51" s="1">
        <f>+'Ark1'!AB2424</f>
        <v>4.2491741844183535</v>
      </c>
      <c r="S51" s="9">
        <f>+'Ark1'!AC2424</f>
        <v>-40.798759198743845</v>
      </c>
      <c r="T51" s="9">
        <f t="shared" si="9"/>
        <v>49.2</v>
      </c>
      <c r="U51" s="97">
        <f>+'Ark1'!V2424</f>
        <v>15.175891181988742</v>
      </c>
      <c r="V51" s="39"/>
      <c r="W51" s="42"/>
      <c r="X51" s="53"/>
      <c r="Y51" s="4"/>
      <c r="Z51" s="5"/>
      <c r="AA51" s="18"/>
    </row>
    <row r="52" spans="1:27" ht="15.6">
      <c r="A52" s="39"/>
      <c r="B52">
        <f>+'Ark1'!C2425</f>
        <v>2021</v>
      </c>
      <c r="C52" s="4">
        <f>+'Ark1'!H2425</f>
        <v>1</v>
      </c>
      <c r="D52">
        <f>+'Ark1'!J2425</f>
        <v>113</v>
      </c>
      <c r="E52" s="4" t="str">
        <f>VLOOKUP(D52,RNR!$A$1:$B$28,2)</f>
        <v>Egersund</v>
      </c>
      <c r="F52">
        <f>+'Ark1'!Q2425</f>
        <v>0</v>
      </c>
      <c r="G52" s="9">
        <f>+'Ark1'!R2425</f>
        <v>0</v>
      </c>
      <c r="H52" s="9">
        <f>+'Ark1'!S2425</f>
        <v>0</v>
      </c>
      <c r="I52" s="97">
        <f>+'Ark1'!T2425</f>
        <v>0</v>
      </c>
      <c r="J52" s="97">
        <f>+'Ark1'!U2425</f>
        <v>0</v>
      </c>
      <c r="K52" s="96"/>
      <c r="L52" s="1">
        <f>+'Ark1'!W2425</f>
        <v>0</v>
      </c>
      <c r="M52" s="1"/>
      <c r="N52" s="120"/>
      <c r="O52" s="9">
        <f>+'Ark1'!Y2425</f>
        <v>0</v>
      </c>
      <c r="Q52" s="9">
        <f>+'Ark1'!AA2425</f>
        <v>0</v>
      </c>
      <c r="R52" s="1">
        <f>+'Ark1'!AB2425</f>
        <v>0</v>
      </c>
      <c r="S52" s="9">
        <f>+'Ark1'!AC2425</f>
        <v>0</v>
      </c>
      <c r="T52" s="9" t="e">
        <f t="shared" si="9"/>
        <v>#DIV/0!</v>
      </c>
      <c r="U52" s="97">
        <f>+'Ark1'!V2425</f>
        <v>0</v>
      </c>
      <c r="V52" s="39"/>
      <c r="W52" s="42"/>
      <c r="X52" s="53"/>
      <c r="Y52" s="4"/>
      <c r="Z52" s="5"/>
      <c r="AA52" s="18"/>
    </row>
    <row r="53" spans="1:27" ht="15.6">
      <c r="A53" s="39"/>
      <c r="B53">
        <f>+'Ark1'!C2426</f>
        <v>2021</v>
      </c>
      <c r="C53" s="4">
        <f>+'Ark1'!H2426</f>
        <v>1</v>
      </c>
      <c r="D53">
        <f>+'Ark1'!J2426</f>
        <v>116</v>
      </c>
      <c r="E53" s="4" t="str">
        <f>VLOOKUP(D53,RNR!$A$1:$B$28,2)</f>
        <v>Sandeid</v>
      </c>
      <c r="F53">
        <f>+'Ark1'!Q2426</f>
        <v>31</v>
      </c>
      <c r="G53" s="9">
        <f>+'Ark1'!R2426</f>
        <v>1360</v>
      </c>
      <c r="H53" s="9">
        <f>+'Ark1'!S2426</f>
        <v>1360</v>
      </c>
      <c r="I53" s="97">
        <f>+'Ark1'!T2426</f>
        <v>4.2725644811661594</v>
      </c>
      <c r="J53" s="97">
        <f>+'Ark1'!U2426</f>
        <v>4.1083437257713404</v>
      </c>
      <c r="K53" s="96"/>
      <c r="L53" s="1">
        <f>+'Ark1'!W2426</f>
        <v>59.922058823529404</v>
      </c>
      <c r="M53" s="1"/>
      <c r="N53" s="120"/>
      <c r="O53" s="9">
        <f>+'Ark1'!Y2426</f>
        <v>147.93803676470603</v>
      </c>
      <c r="Q53" s="9">
        <f>+'Ark1'!AA2426</f>
        <v>27.847238355235504</v>
      </c>
      <c r="R53" s="1">
        <f>+'Ark1'!AB2426</f>
        <v>3.7390760728945551</v>
      </c>
      <c r="S53" s="9">
        <f>+'Ark1'!AC2426</f>
        <v>-40.963995681752309</v>
      </c>
      <c r="T53" s="9">
        <f t="shared" si="9"/>
        <v>43.87096774193548</v>
      </c>
      <c r="U53" s="97">
        <f>+'Ark1'!V2426</f>
        <v>15.5375</v>
      </c>
      <c r="V53" s="39"/>
      <c r="W53" s="42"/>
      <c r="X53" s="53"/>
      <c r="Y53" s="4"/>
      <c r="Z53" s="5"/>
      <c r="AA53" s="18"/>
    </row>
    <row r="54" spans="1:27" ht="15.6">
      <c r="A54" s="39"/>
      <c r="B54">
        <f>+'Ark1'!C2427</f>
        <v>2021</v>
      </c>
      <c r="C54" s="4">
        <f>+'Ark1'!H2427</f>
        <v>2</v>
      </c>
      <c r="D54">
        <f>+'Ark1'!J2427</f>
        <v>117</v>
      </c>
      <c r="E54" s="4" t="str">
        <f>VLOOKUP(D54,RNR!$A$1:$B$28,2)</f>
        <v>Jæren</v>
      </c>
      <c r="F54">
        <f>+'Ark1'!Q2427</f>
        <v>82</v>
      </c>
      <c r="G54" s="9">
        <f>+'Ark1'!R2427</f>
        <v>4861</v>
      </c>
      <c r="H54" s="9">
        <f>+'Ark1'!S2427</f>
        <v>4861</v>
      </c>
      <c r="I54" s="97">
        <f>+'Ark1'!T2427</f>
        <v>15.271276428638748</v>
      </c>
      <c r="J54" s="97">
        <f>+'Ark1'!U2427</f>
        <v>15.260339873092269</v>
      </c>
      <c r="K54" s="96"/>
      <c r="L54" s="1">
        <f>+'Ark1'!W2427</f>
        <v>58.528492079818982</v>
      </c>
      <c r="M54" s="1"/>
      <c r="N54" s="120"/>
      <c r="O54" s="9">
        <f>+'Ark1'!Y2427</f>
        <v>153.74130837276249</v>
      </c>
      <c r="Q54" s="9">
        <f>+'Ark1'!AA2427</f>
        <v>31.137300926802101</v>
      </c>
      <c r="R54" s="1">
        <f>+'Ark1'!AB2427</f>
        <v>4.7603610803266445</v>
      </c>
      <c r="S54" s="9">
        <f>+'Ark1'!AC2427</f>
        <v>-55.548036869649721</v>
      </c>
      <c r="T54" s="9">
        <f t="shared" si="9"/>
        <v>59.280487804878049</v>
      </c>
      <c r="U54" s="97">
        <f>+'Ark1'!V2427</f>
        <v>14.775766303229789</v>
      </c>
      <c r="V54" s="39"/>
      <c r="W54" s="42"/>
      <c r="X54" s="53"/>
      <c r="Y54" s="4"/>
      <c r="Z54" s="5"/>
      <c r="AA54" s="18"/>
    </row>
    <row r="55" spans="1:27" ht="15.6">
      <c r="A55" s="39"/>
      <c r="B55">
        <f>+'Ark1'!C2428</f>
        <v>2021</v>
      </c>
      <c r="C55" s="4">
        <f>+'Ark1'!H2428</f>
        <v>1</v>
      </c>
      <c r="D55">
        <f>+'Ark1'!J2428</f>
        <v>121</v>
      </c>
      <c r="E55" s="4" t="str">
        <f>VLOOKUP(D55,RNR!$A$1:$B$28,2)</f>
        <v>Steinkjer</v>
      </c>
      <c r="F55">
        <f>+'Ark1'!Q2428</f>
        <v>87</v>
      </c>
      <c r="G55" s="9">
        <f>+'Ark1'!R2428</f>
        <v>439</v>
      </c>
      <c r="H55" s="9">
        <f>+'Ark1'!S2428</f>
        <v>439</v>
      </c>
      <c r="I55" s="97">
        <f>+'Ark1'!T2428</f>
        <v>1.3791586817881945</v>
      </c>
      <c r="J55" s="97">
        <f>+'Ark1'!U2428</f>
        <v>1.218484853313784</v>
      </c>
      <c r="K55" s="96"/>
      <c r="L55" s="1">
        <f>+'Ark1'!W2428</f>
        <v>57.496583143507962</v>
      </c>
      <c r="M55" s="1"/>
      <c r="N55" s="120"/>
      <c r="O55" s="9">
        <f>+'Ark1'!Y2428</f>
        <v>135.92758542141229</v>
      </c>
      <c r="Q55" s="9">
        <f>+'Ark1'!AA2428</f>
        <v>17.468730347558068</v>
      </c>
      <c r="R55" s="1">
        <f>+'Ark1'!AB2428</f>
        <v>4.6922960353790595</v>
      </c>
      <c r="S55" s="9">
        <f>+'Ark1'!AC2428</f>
        <v>-31.522720945234298</v>
      </c>
      <c r="T55" s="9">
        <f t="shared" si="9"/>
        <v>5.0459770114942533</v>
      </c>
      <c r="U55" s="97">
        <f>+'Ark1'!V2428</f>
        <v>14.252847380410023</v>
      </c>
      <c r="V55" s="39"/>
      <c r="W55" s="42"/>
      <c r="X55" s="53"/>
      <c r="Y55" s="4"/>
      <c r="Z55" s="5"/>
      <c r="AA55" s="18"/>
    </row>
    <row r="56" spans="1:27" ht="15.6">
      <c r="A56" s="39"/>
      <c r="B56">
        <f>+'Ark1'!C2429</f>
        <v>2021</v>
      </c>
      <c r="C56" s="4">
        <f>+'Ark1'!H2429</f>
        <v>1</v>
      </c>
      <c r="D56">
        <f>+'Ark1'!J2429</f>
        <v>134</v>
      </c>
      <c r="E56" s="4" t="str">
        <f>VLOOKUP(D56,RNR!$A$1:$B$28,2)</f>
        <v>Førde</v>
      </c>
      <c r="F56">
        <f>+'Ark1'!Q2429</f>
        <v>48</v>
      </c>
      <c r="G56" s="9">
        <f>+'Ark1'!R2429</f>
        <v>784</v>
      </c>
      <c r="H56" s="9">
        <f>+'Ark1'!S2429</f>
        <v>784</v>
      </c>
      <c r="I56" s="97">
        <f>+'Ark1'!T2429</f>
        <v>2.4630077597310795</v>
      </c>
      <c r="J56" s="97">
        <f>+'Ark1'!U2429</f>
        <v>2.5491400804969881</v>
      </c>
      <c r="K56" s="96"/>
      <c r="L56" s="1">
        <f>+'Ark1'!W2429</f>
        <v>58.816326530612251</v>
      </c>
      <c r="M56" s="1"/>
      <c r="N56" s="120"/>
      <c r="O56" s="9">
        <f>+'Ark1'!Y2429</f>
        <v>159.23173469387757</v>
      </c>
      <c r="Q56" s="9">
        <f>+'Ark1'!AA2429</f>
        <v>29.86767208909087</v>
      </c>
      <c r="R56" s="1">
        <f>+'Ark1'!AB2429</f>
        <v>5.3943412125918968</v>
      </c>
      <c r="S56" s="9">
        <f>+'Ark1'!AC2429</f>
        <v>-38.735428116991095</v>
      </c>
      <c r="T56" s="9">
        <f t="shared" si="9"/>
        <v>16.333333333333332</v>
      </c>
      <c r="U56" s="97">
        <f>+'Ark1'!V2429</f>
        <v>14.81887755102041</v>
      </c>
      <c r="V56" s="39"/>
      <c r="W56" s="42"/>
      <c r="X56" s="53"/>
      <c r="Y56" s="4"/>
      <c r="Z56" s="5"/>
      <c r="AA56" s="18"/>
    </row>
    <row r="57" spans="1:27" ht="15.6">
      <c r="A57" s="39"/>
      <c r="B57">
        <f>+'Ark1'!C2430</f>
        <v>2021</v>
      </c>
      <c r="C57" s="4">
        <f>+'Ark1'!H2430</f>
        <v>2</v>
      </c>
      <c r="D57">
        <f>+'Ark1'!J2430</f>
        <v>141</v>
      </c>
      <c r="E57" s="4" t="str">
        <f>VLOOKUP(D57,RNR!$A$1:$B$28,2)</f>
        <v>Ølen</v>
      </c>
      <c r="F57">
        <f>+'Ark1'!Q2430</f>
        <v>30</v>
      </c>
      <c r="G57" s="9">
        <f>+'Ark1'!R2430</f>
        <v>414</v>
      </c>
      <c r="H57" s="9">
        <f>+'Ark1'!S2430</f>
        <v>414</v>
      </c>
      <c r="I57" s="97">
        <f>+'Ark1'!T2430</f>
        <v>1.3006188935314631</v>
      </c>
      <c r="J57" s="97">
        <f>+'Ark1'!U2430</f>
        <v>1.1672783259955659</v>
      </c>
      <c r="K57" s="96"/>
      <c r="L57" s="1">
        <f>+'Ark1'!W2430</f>
        <v>59.66666666666665</v>
      </c>
      <c r="M57" s="1"/>
      <c r="N57" s="120"/>
      <c r="O57" s="9">
        <f>+'Ark1'!Y2430</f>
        <v>138.07850241545898</v>
      </c>
      <c r="Q57" s="9">
        <f>+'Ark1'!AA2430</f>
        <v>21.089874317392464</v>
      </c>
      <c r="R57" s="1">
        <f>+'Ark1'!AB2430</f>
        <v>4.0282816609686849</v>
      </c>
      <c r="S57" s="9">
        <f>+'Ark1'!AC2430</f>
        <v>-23.195499805501765</v>
      </c>
      <c r="T57" s="9">
        <f t="shared" si="9"/>
        <v>13.8</v>
      </c>
      <c r="U57" s="97">
        <f>+'Ark1'!V2430</f>
        <v>15.405797101449275</v>
      </c>
      <c r="V57" s="39"/>
      <c r="W57" s="42"/>
      <c r="X57" s="53"/>
      <c r="Y57" s="4"/>
      <c r="Z57" s="5"/>
      <c r="AA57" s="18"/>
    </row>
    <row r="58" spans="1:27" ht="15.6">
      <c r="A58" s="39"/>
      <c r="B58">
        <f>+'Ark1'!C2431</f>
        <v>2021</v>
      </c>
      <c r="C58" s="4">
        <f>+'Ark1'!H2431</f>
        <v>2</v>
      </c>
      <c r="D58">
        <f>+'Ark1'!J2431</f>
        <v>143</v>
      </c>
      <c r="E58" s="4" t="str">
        <f>VLOOKUP(D58,RNR!$A$1:$B$28,2)</f>
        <v>Nordfjord</v>
      </c>
      <c r="F58">
        <f>+'Ark1'!Q2431</f>
        <v>0</v>
      </c>
      <c r="G58" s="9">
        <f>+'Ark1'!R2431</f>
        <v>0</v>
      </c>
      <c r="H58" s="9">
        <f>+'Ark1'!S2431</f>
        <v>0</v>
      </c>
      <c r="I58" s="97">
        <f>+'Ark1'!T2431</f>
        <v>0</v>
      </c>
      <c r="J58" s="97">
        <f>+'Ark1'!U2431</f>
        <v>0</v>
      </c>
      <c r="K58" s="96"/>
      <c r="L58" s="1">
        <f>+'Ark1'!W2431</f>
        <v>0</v>
      </c>
      <c r="M58" s="1"/>
      <c r="N58" s="120"/>
      <c r="O58" s="9">
        <f>+'Ark1'!Y2431</f>
        <v>0</v>
      </c>
      <c r="Q58" s="9">
        <f>+'Ark1'!AA2431</f>
        <v>0</v>
      </c>
      <c r="R58" s="1">
        <f>+'Ark1'!AB2431</f>
        <v>0</v>
      </c>
      <c r="S58" s="9">
        <f>+'Ark1'!AC2431</f>
        <v>0</v>
      </c>
      <c r="T58" s="9" t="e">
        <f t="shared" si="9"/>
        <v>#DIV/0!</v>
      </c>
      <c r="U58" s="97">
        <f>+'Ark1'!V2431</f>
        <v>0</v>
      </c>
      <c r="V58" s="39"/>
      <c r="W58" s="42"/>
      <c r="X58" s="53"/>
      <c r="Y58" s="4"/>
      <c r="Z58" s="5"/>
      <c r="AA58" s="18"/>
    </row>
    <row r="59" spans="1:27" ht="15.6">
      <c r="A59" s="39"/>
      <c r="B59">
        <f>+'Ark1'!C2432</f>
        <v>2021</v>
      </c>
      <c r="C59" s="4">
        <f>+'Ark1'!H2432</f>
        <v>2</v>
      </c>
      <c r="D59">
        <f>+'Ark1'!J2432</f>
        <v>147</v>
      </c>
      <c r="E59" s="4" t="str">
        <f>VLOOKUP(D59,RNR!$A$1:$B$28,2)</f>
        <v>Midt-Norge</v>
      </c>
      <c r="F59">
        <f>+'Ark1'!Q2432</f>
        <v>34</v>
      </c>
      <c r="G59" s="9">
        <f>+'Ark1'!R2432</f>
        <v>176</v>
      </c>
      <c r="H59" s="9">
        <f>+'Ark1'!S2432</f>
        <v>176</v>
      </c>
      <c r="I59" s="97">
        <f>+'Ark1'!T2432</f>
        <v>0.55292010932738511</v>
      </c>
      <c r="J59" s="97">
        <f>+'Ark1'!U2432</f>
        <v>0.47810129134681451</v>
      </c>
      <c r="K59" s="96"/>
      <c r="L59" s="1">
        <f>+'Ark1'!W2432</f>
        <v>58.77272727272728</v>
      </c>
      <c r="M59" s="1"/>
      <c r="N59" s="120"/>
      <c r="O59" s="9">
        <f>+'Ark1'!Y2432</f>
        <v>133.0329545454546</v>
      </c>
      <c r="Q59" s="9">
        <f>+'Ark1'!AA2432</f>
        <v>14.289369233414002</v>
      </c>
      <c r="R59" s="1">
        <f>+'Ark1'!AB2432</f>
        <v>3.9735697047298575</v>
      </c>
      <c r="S59" s="9">
        <f>+'Ark1'!AC2432</f>
        <v>-38.126570298421314</v>
      </c>
      <c r="T59" s="9">
        <f t="shared" si="9"/>
        <v>5.1764705882352944</v>
      </c>
      <c r="U59" s="97">
        <f>+'Ark1'!V2432</f>
        <v>14.835227272727275</v>
      </c>
      <c r="V59" s="39"/>
      <c r="W59" s="42"/>
      <c r="X59" s="53"/>
      <c r="Y59" s="4"/>
      <c r="Z59" s="5"/>
      <c r="AA59" s="18"/>
    </row>
    <row r="60" spans="1:27" ht="15.6">
      <c r="A60" s="39"/>
      <c r="B60">
        <f>+'Ark1'!C2433</f>
        <v>2021</v>
      </c>
      <c r="C60" s="4">
        <f>+'Ark1'!H2433</f>
        <v>1</v>
      </c>
      <c r="D60">
        <f>+'Ark1'!J2433</f>
        <v>155</v>
      </c>
      <c r="E60" s="4" t="str">
        <f>VLOOKUP(D60,RNR!$A$1:$B$28,2)</f>
        <v>Målselv</v>
      </c>
      <c r="F60">
        <f>+'Ark1'!Q2433</f>
        <v>14</v>
      </c>
      <c r="G60" s="9">
        <f>+'Ark1'!R2433</f>
        <v>408</v>
      </c>
      <c r="H60" s="9">
        <f>+'Ark1'!S2433</f>
        <v>408</v>
      </c>
      <c r="I60" s="97">
        <f>+'Ark1'!T2433</f>
        <v>1.2817693443498479</v>
      </c>
      <c r="J60" s="97">
        <f>+'Ark1'!U2433</f>
        <v>1.3013097587918978</v>
      </c>
      <c r="K60" s="96"/>
      <c r="L60" s="1">
        <f>+'Ark1'!W2433</f>
        <v>57.79901960784315</v>
      </c>
      <c r="M60" s="1"/>
      <c r="N60" s="120"/>
      <c r="O60" s="9">
        <f>+'Ark1'!Y2433</f>
        <v>156.19693627450971</v>
      </c>
      <c r="Q60" s="9">
        <f>+'Ark1'!AA2433</f>
        <v>27.805260138126755</v>
      </c>
      <c r="R60" s="1">
        <f>+'Ark1'!AB2433</f>
        <v>5.0042921792499664</v>
      </c>
      <c r="S60" s="9">
        <f>+'Ark1'!AC2433</f>
        <v>-44.894032333383933</v>
      </c>
      <c r="T60" s="9">
        <f t="shared" si="9"/>
        <v>29.142857142857142</v>
      </c>
      <c r="U60" s="97">
        <f>+'Ark1'!V2433</f>
        <v>14.36029411764706</v>
      </c>
      <c r="V60" s="39"/>
      <c r="W60" s="42"/>
      <c r="X60" s="53"/>
      <c r="Y60" s="4"/>
      <c r="Z60" s="5"/>
      <c r="AA60" s="18"/>
    </row>
    <row r="61" spans="1:27" ht="15.6">
      <c r="A61" s="39"/>
      <c r="B61">
        <f>+'Ark1'!C2434</f>
        <v>2021</v>
      </c>
      <c r="C61" s="4">
        <f>+'Ark1'!H2434</f>
        <v>2</v>
      </c>
      <c r="D61">
        <f>+'Ark1'!J2434</f>
        <v>160</v>
      </c>
      <c r="E61" s="4" t="str">
        <f>VLOOKUP(D61,RNR!$A$1:$B$28,2)</f>
        <v>Oslo</v>
      </c>
      <c r="F61">
        <f>+'Ark1'!Q2434</f>
        <v>65</v>
      </c>
      <c r="G61" s="9">
        <f>+'Ark1'!R2434</f>
        <v>456</v>
      </c>
      <c r="H61" s="9">
        <f>+'Ark1'!S2434</f>
        <v>456</v>
      </c>
      <c r="I61" s="97">
        <f>+'Ark1'!T2434</f>
        <v>1.4325657378027712</v>
      </c>
      <c r="J61" s="97">
        <f>+'Ark1'!U2434</f>
        <v>1.3071140405430588</v>
      </c>
      <c r="K61" s="96"/>
      <c r="L61" s="1">
        <f>+'Ark1'!W2434</f>
        <v>55.20833333333335</v>
      </c>
      <c r="M61" s="1"/>
      <c r="N61" s="120"/>
      <c r="O61" s="9">
        <f>+'Ark1'!Y2434</f>
        <v>140.37850877192972</v>
      </c>
      <c r="Q61" s="9">
        <f>+'Ark1'!AA2434</f>
        <v>12.57787403817178</v>
      </c>
      <c r="R61" s="1">
        <f>+'Ark1'!AB2434</f>
        <v>4.9557711203868813</v>
      </c>
      <c r="S61" s="9">
        <f>+'Ark1'!AC2434</f>
        <v>-31.750623402089943</v>
      </c>
      <c r="T61" s="9">
        <f t="shared" si="9"/>
        <v>7.0153846153846153</v>
      </c>
      <c r="U61" s="97">
        <f>+'Ark1'!V2434</f>
        <v>12.730263157894736</v>
      </c>
      <c r="V61" s="39"/>
      <c r="W61" s="42"/>
      <c r="X61" s="53"/>
      <c r="Y61" s="4"/>
      <c r="Z61" s="5"/>
      <c r="AA61" s="18"/>
    </row>
    <row r="62" spans="1:27" ht="15.6">
      <c r="A62" s="39"/>
      <c r="B62">
        <f>+'Ark1'!C2435</f>
        <v>2021</v>
      </c>
      <c r="C62" s="4">
        <f>+'Ark1'!H2435</f>
        <v>1</v>
      </c>
      <c r="D62">
        <f>+'Ark1'!J2435</f>
        <v>171</v>
      </c>
      <c r="E62" s="4" t="str">
        <f>VLOOKUP(D62,RNR!$A$1:$B$28,2)</f>
        <v>Prima</v>
      </c>
      <c r="F62">
        <f>+'Ark1'!Q2435</f>
        <v>39</v>
      </c>
      <c r="G62" s="9">
        <f>+'Ark1'!R2435</f>
        <v>2284</v>
      </c>
      <c r="H62" s="9">
        <f>+'Ark1'!S2435</f>
        <v>2285</v>
      </c>
      <c r="I62" s="97">
        <f>+'Ark1'!T2435</f>
        <v>7.1753950551349313</v>
      </c>
      <c r="J62" s="97">
        <f>+'Ark1'!U2435</f>
        <v>7.1138347131195054</v>
      </c>
      <c r="K62" s="96"/>
      <c r="L62" s="1">
        <f>+'Ark1'!W2435</f>
        <v>59.609190371991247</v>
      </c>
      <c r="M62" s="1"/>
      <c r="N62" s="120"/>
      <c r="O62" s="9">
        <f>+'Ark1'!Y2435</f>
        <v>152.53154115586693</v>
      </c>
      <c r="Q62" s="9">
        <f>+'Ark1'!AA2435</f>
        <v>28.218054817619741</v>
      </c>
      <c r="R62" s="1">
        <f>+'Ark1'!AB2435</f>
        <v>4.0229107005053173</v>
      </c>
      <c r="S62" s="9">
        <f>+'Ark1'!AC2435</f>
        <v>-38.564417713607263</v>
      </c>
      <c r="T62" s="9">
        <f t="shared" si="9"/>
        <v>58.564102564102562</v>
      </c>
      <c r="U62" s="97">
        <f>+'Ark1'!V2435</f>
        <v>15.358143607705779</v>
      </c>
      <c r="V62" s="39"/>
      <c r="W62" s="42"/>
      <c r="X62" s="53"/>
      <c r="Y62" s="4"/>
      <c r="Z62" s="5"/>
      <c r="AA62" s="18"/>
    </row>
    <row r="63" spans="1:27" ht="15.6">
      <c r="A63" s="39"/>
      <c r="B63">
        <f>+'Ark1'!C2436</f>
        <v>2021</v>
      </c>
      <c r="C63" s="4">
        <f>+'Ark1'!H2436</f>
        <v>2</v>
      </c>
      <c r="D63">
        <f>+'Ark1'!J2436</f>
        <v>181</v>
      </c>
      <c r="E63" s="4" t="str">
        <f>VLOOKUP(D63,RNR!$A$1:$B$28,2)</f>
        <v>Horns</v>
      </c>
      <c r="F63">
        <f>+'Ark1'!Q2436</f>
        <v>7</v>
      </c>
      <c r="G63" s="9">
        <f>+'Ark1'!R2436</f>
        <v>28</v>
      </c>
      <c r="H63" s="9">
        <f>+'Ark1'!S2436</f>
        <v>28</v>
      </c>
      <c r="I63" s="97">
        <f>+'Ark1'!T2436</f>
        <v>8.7964562847538577E-2</v>
      </c>
      <c r="J63" s="97">
        <f>+'Ark1'!U2436</f>
        <v>7.6197916561590709E-2</v>
      </c>
      <c r="K63" s="96"/>
      <c r="L63" s="1">
        <f>+'Ark1'!W2436</f>
        <v>56.785714285714306</v>
      </c>
      <c r="M63" s="1"/>
      <c r="N63" s="120"/>
      <c r="O63" s="9">
        <f>+'Ark1'!Y2436</f>
        <v>133.2714285714286</v>
      </c>
      <c r="Q63" s="9">
        <f>+'Ark1'!AA2436</f>
        <v>12.829816197961453</v>
      </c>
      <c r="R63" s="1">
        <f>+'Ark1'!AB2436</f>
        <v>4.5067975869564068</v>
      </c>
      <c r="S63" s="9">
        <f>+'Ark1'!AC2436</f>
        <v>-47.719086781488159</v>
      </c>
      <c r="T63" s="9">
        <f t="shared" si="9"/>
        <v>4</v>
      </c>
      <c r="U63" s="97">
        <f>+'Ark1'!V2436</f>
        <v>13.892857142857141</v>
      </c>
      <c r="V63" s="39"/>
      <c r="W63" s="42"/>
      <c r="X63" s="53"/>
      <c r="Y63" s="4"/>
      <c r="Z63" s="5"/>
      <c r="AA63" s="18"/>
    </row>
    <row r="64" spans="1:27" ht="15.6">
      <c r="A64" s="39"/>
      <c r="B64">
        <f>+'Ark1'!C2437</f>
        <v>2021</v>
      </c>
      <c r="C64" s="4">
        <f>+'Ark1'!H2437</f>
        <v>2</v>
      </c>
      <c r="D64">
        <f>+'Ark1'!J2437</f>
        <v>470</v>
      </c>
      <c r="E64" s="4" t="str">
        <f>VLOOKUP(D64,RNR!$A$1:$B$28,2)</f>
        <v>Jens Eide</v>
      </c>
      <c r="F64">
        <f>+'Ark1'!Q2437</f>
        <v>24</v>
      </c>
      <c r="G64" s="9">
        <f>+'Ark1'!R2437</f>
        <v>136</v>
      </c>
      <c r="H64" s="9">
        <f>+'Ark1'!S2437</f>
        <v>136</v>
      </c>
      <c r="I64" s="97">
        <f>+'Ark1'!T2437</f>
        <v>0.42725644811661589</v>
      </c>
      <c r="J64" s="97">
        <f>+'Ark1'!U2437</f>
        <v>0.3961266595436988</v>
      </c>
      <c r="K64" s="96"/>
      <c r="L64" s="1">
        <f>+'Ark1'!W2437</f>
        <v>55.889705882352942</v>
      </c>
      <c r="M64" s="1"/>
      <c r="N64" s="120"/>
      <c r="O64" s="9">
        <f>+'Ark1'!Y2437</f>
        <v>142.64191176470595</v>
      </c>
      <c r="Q64" s="9">
        <f>+'Ark1'!AA2437</f>
        <v>22.204244278790281</v>
      </c>
      <c r="R64" s="1">
        <f>+'Ark1'!AB2437</f>
        <v>5.3367108097062559</v>
      </c>
      <c r="S64" s="9">
        <f>+'Ark1'!AC2437</f>
        <v>-25.286378819995793</v>
      </c>
      <c r="T64" s="9">
        <f t="shared" si="9"/>
        <v>5.666666666666667</v>
      </c>
      <c r="U64" s="97">
        <f>+'Ark1'!V2437</f>
        <v>13.161764705882351</v>
      </c>
      <c r="V64" s="39"/>
      <c r="W64" s="42"/>
      <c r="X64" s="53"/>
      <c r="Y64" s="4"/>
      <c r="Z64" s="5"/>
      <c r="AA64" s="18"/>
    </row>
    <row r="65" spans="1:46" ht="15.6">
      <c r="A65" s="39"/>
      <c r="B65">
        <f>+'Ark1'!C2438</f>
        <v>2021</v>
      </c>
      <c r="C65" s="4">
        <f>+'Ark1'!H2438</f>
        <v>1</v>
      </c>
      <c r="D65">
        <f>+'Ark1'!J2438</f>
        <v>643</v>
      </c>
      <c r="E65" s="4" t="str">
        <f>VLOOKUP(D65,RNR!$A$1:$B$28,2)</f>
        <v>Bjerka</v>
      </c>
      <c r="F65">
        <f>+'Ark1'!Q2438</f>
        <v>52</v>
      </c>
      <c r="G65" s="9">
        <f>+'Ark1'!R2438</f>
        <v>2458</v>
      </c>
      <c r="H65" s="9">
        <f>+'Ark1'!S2438</f>
        <v>2458</v>
      </c>
      <c r="I65" s="97">
        <f>+'Ark1'!T2438</f>
        <v>7.7220319814017779</v>
      </c>
      <c r="J65" s="97">
        <f>+'Ark1'!U2438</f>
        <v>7.3859406667921315</v>
      </c>
      <c r="K65" s="96"/>
      <c r="L65" s="1">
        <f>+'Ark1'!W2438</f>
        <v>59.12774613506916</v>
      </c>
      <c r="M65" s="1"/>
      <c r="N65" s="120"/>
      <c r="O65" s="9">
        <f>+'Ark1'!Y2438</f>
        <v>147.15530512611866</v>
      </c>
      <c r="Q65" s="9">
        <f>+'Ark1'!AA2438</f>
        <v>30.382623935291726</v>
      </c>
      <c r="R65" s="1">
        <f>+'Ark1'!AB2438</f>
        <v>4.3665404188313124</v>
      </c>
      <c r="S65" s="9">
        <f>+'Ark1'!AC2438</f>
        <v>-48.478821599938442</v>
      </c>
      <c r="T65" s="9">
        <f t="shared" si="9"/>
        <v>47.269230769230766</v>
      </c>
      <c r="U65" s="97">
        <f>+'Ark1'!V2438</f>
        <v>15.047192839707078</v>
      </c>
      <c r="V65" s="39"/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96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53"/>
      <c r="Y66" s="4"/>
      <c r="Z66" s="5"/>
      <c r="AA66" s="18"/>
    </row>
    <row r="67" spans="1:46" ht="15.6">
      <c r="A67" s="39"/>
      <c r="B67" s="39"/>
      <c r="C67" s="39"/>
      <c r="D67" s="39"/>
      <c r="E67" s="39"/>
      <c r="F67" s="39"/>
      <c r="G67" s="64"/>
      <c r="H67" s="64"/>
      <c r="I67" s="101"/>
      <c r="J67" s="101"/>
      <c r="K67" s="101"/>
      <c r="L67" s="39"/>
      <c r="M67" s="39"/>
      <c r="N67" s="120"/>
      <c r="O67" s="64"/>
      <c r="P67" s="64"/>
      <c r="Q67" s="64"/>
      <c r="R67" s="39"/>
      <c r="S67" s="64"/>
      <c r="T67" s="64"/>
      <c r="U67" s="101"/>
      <c r="V67" s="39"/>
      <c r="W67" s="42"/>
      <c r="X67" s="53"/>
      <c r="Y67" s="53"/>
      <c r="Z67" s="4"/>
      <c r="AA67" s="4"/>
    </row>
    <row r="68" spans="1:46" ht="15.6">
      <c r="I68" s="52"/>
      <c r="J68" s="52"/>
      <c r="K68" s="52"/>
      <c r="O68"/>
      <c r="P68"/>
      <c r="Q68"/>
      <c r="S68" s="3"/>
      <c r="T68" s="14"/>
      <c r="U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46" ht="15.6">
      <c r="I69" s="52"/>
      <c r="J69" s="52"/>
      <c r="K69" s="52"/>
      <c r="S69" s="3"/>
      <c r="T69" s="14"/>
      <c r="U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I70" s="52"/>
      <c r="J70" s="52"/>
      <c r="K70" s="52"/>
      <c r="S70" s="3"/>
      <c r="T70" s="14"/>
      <c r="U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I71" s="52"/>
      <c r="J71" s="52"/>
      <c r="K71" s="52"/>
      <c r="S71" s="3"/>
      <c r="T71" s="14"/>
      <c r="U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"/>
      <c r="AR71" s="5"/>
    </row>
    <row r="72" spans="1:46" ht="15.6">
      <c r="I72" s="52"/>
      <c r="J72" s="52"/>
      <c r="K72" s="52"/>
      <c r="S72" s="3"/>
      <c r="T72" s="14"/>
      <c r="U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I73" s="52"/>
      <c r="J73" s="52"/>
      <c r="K73" s="52"/>
      <c r="S73" s="3"/>
      <c r="T73" s="14"/>
      <c r="U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I74" s="52"/>
      <c r="J74" s="52"/>
      <c r="K74" s="52"/>
      <c r="S74" s="3"/>
      <c r="T74" s="14"/>
      <c r="U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I75" s="52"/>
      <c r="J75" s="52"/>
      <c r="K75" s="52"/>
      <c r="S75" s="3"/>
      <c r="T75" s="14"/>
      <c r="U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11"/>
      <c r="AR75" s="5"/>
    </row>
    <row r="76" spans="1:46" ht="15.6">
      <c r="I76" s="52"/>
      <c r="J76" s="52"/>
      <c r="K76" s="52"/>
      <c r="S76" s="3"/>
      <c r="T76" s="14"/>
      <c r="U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I77" s="52"/>
      <c r="J77" s="52"/>
      <c r="K77" s="52"/>
      <c r="S77" s="3"/>
      <c r="T77" s="14"/>
      <c r="U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I78" s="52"/>
      <c r="J78" s="52"/>
      <c r="K78" s="52"/>
      <c r="S78" s="3"/>
      <c r="T78" s="14"/>
      <c r="U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4"/>
      <c r="AO78" s="11"/>
      <c r="AP78" s="11"/>
      <c r="AQ78" s="5"/>
      <c r="AR78" s="5"/>
    </row>
    <row r="79" spans="1:46" ht="15.6">
      <c r="I79" s="52"/>
      <c r="J79" s="52"/>
      <c r="K79" s="52"/>
      <c r="S79" s="3"/>
      <c r="T79" s="14"/>
      <c r="U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I80" s="52"/>
      <c r="J80" s="52"/>
      <c r="K80" s="52"/>
      <c r="S80" s="3"/>
      <c r="T80" s="14"/>
      <c r="U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9:46" ht="15.6">
      <c r="I81" s="52"/>
      <c r="J81" s="52"/>
      <c r="K81" s="52"/>
      <c r="S81" s="3"/>
      <c r="T81" s="14"/>
      <c r="U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9:46" ht="15.6">
      <c r="I82" s="52"/>
      <c r="J82" s="52"/>
      <c r="K82" s="52"/>
      <c r="S82" s="3"/>
      <c r="T82" s="14"/>
      <c r="U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9:46" ht="15.6">
      <c r="I83" s="52"/>
      <c r="J83" s="52"/>
      <c r="K83" s="52"/>
      <c r="S83" s="3"/>
      <c r="T83" s="14"/>
      <c r="U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11"/>
      <c r="AR83" s="11"/>
      <c r="AS83" s="5"/>
      <c r="AT83" s="5"/>
    </row>
    <row r="84" spans="9:46" ht="15.6">
      <c r="I84" s="52"/>
      <c r="J84" s="52"/>
      <c r="K84" s="52"/>
      <c r="S84" s="3"/>
      <c r="T84" s="14"/>
      <c r="U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4"/>
      <c r="AQ84" s="5"/>
      <c r="AR84" s="5"/>
      <c r="AS84" s="5"/>
      <c r="AT84" s="5"/>
    </row>
    <row r="85" spans="9:46">
      <c r="I85" s="52"/>
      <c r="J85" s="52"/>
      <c r="K85" s="52"/>
      <c r="S85" s="3"/>
      <c r="T85" s="14"/>
      <c r="U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11"/>
      <c r="AQ85" s="11"/>
    </row>
    <row r="86" spans="9:46" ht="15.6">
      <c r="I86" s="52"/>
      <c r="J86" s="52"/>
      <c r="K86" s="52"/>
      <c r="S86" s="3"/>
      <c r="T86" s="14"/>
      <c r="U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5"/>
      <c r="AQ86" s="5"/>
      <c r="AR86" s="5"/>
      <c r="AT86" s="5"/>
    </row>
    <row r="87" spans="9:46">
      <c r="I87" s="52"/>
      <c r="J87" s="52"/>
      <c r="K87" s="52"/>
      <c r="S87" s="3"/>
      <c r="T87" s="14"/>
      <c r="U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9:46">
      <c r="I88" s="52"/>
      <c r="J88" s="52"/>
      <c r="K88" s="52"/>
      <c r="S88" s="3"/>
      <c r="T88" s="14"/>
      <c r="U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11"/>
      <c r="AQ88" s="11"/>
    </row>
    <row r="89" spans="9:46" ht="15.6">
      <c r="I89" s="52"/>
      <c r="J89" s="52"/>
      <c r="K89" s="52"/>
      <c r="S89" s="3"/>
      <c r="T89" s="14"/>
      <c r="U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2"/>
      <c r="AQ89" s="5"/>
      <c r="AR89" s="5"/>
      <c r="AT89" s="2"/>
    </row>
    <row r="90" spans="9:46">
      <c r="I90" s="52"/>
      <c r="J90" s="52"/>
      <c r="K90" s="52"/>
      <c r="S90" s="3"/>
      <c r="T90" s="14"/>
      <c r="U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4"/>
      <c r="AR90" s="4"/>
      <c r="AS90" s="4"/>
      <c r="AT90" s="4"/>
    </row>
    <row r="91" spans="9:46" ht="15.6">
      <c r="I91" s="52"/>
      <c r="J91" s="52"/>
      <c r="K91" s="52"/>
      <c r="S91" s="3"/>
      <c r="T91" s="14"/>
      <c r="U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9:46" ht="15.6">
      <c r="I92" s="52"/>
      <c r="J92" s="52"/>
      <c r="K92" s="52"/>
      <c r="S92" s="3"/>
      <c r="T92" s="14"/>
      <c r="U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9:46" ht="15.6">
      <c r="I93" s="52"/>
      <c r="J93" s="52"/>
      <c r="K93" s="52"/>
      <c r="S93" s="3"/>
      <c r="T93" s="14"/>
      <c r="U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9:46" ht="15.6">
      <c r="I94" s="52"/>
      <c r="J94" s="52"/>
      <c r="K94" s="52"/>
      <c r="S94" s="3"/>
      <c r="T94" s="14"/>
      <c r="U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"/>
      <c r="AT94" s="5"/>
    </row>
    <row r="95" spans="9:46" ht="15.6">
      <c r="I95" s="52"/>
      <c r="J95" s="52"/>
      <c r="K95" s="52"/>
      <c r="S95" s="3"/>
      <c r="T95" s="14"/>
      <c r="U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9:46" ht="15.6">
      <c r="I96" s="52"/>
      <c r="J96" s="52"/>
      <c r="K96" s="52"/>
      <c r="S96" s="3"/>
      <c r="T96" s="14"/>
      <c r="U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9:46" ht="15.6">
      <c r="I97" s="52"/>
      <c r="J97" s="52"/>
      <c r="K97" s="52"/>
      <c r="S97" s="3"/>
      <c r="T97" s="14"/>
      <c r="U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9:46" ht="15.6">
      <c r="I98" s="52"/>
      <c r="J98" s="52"/>
      <c r="K98" s="52"/>
      <c r="S98" s="3"/>
      <c r="T98" s="14"/>
      <c r="U98" s="52"/>
      <c r="Y98" s="53"/>
      <c r="Z98" s="5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11"/>
      <c r="AT98" s="5"/>
    </row>
    <row r="99" spans="9:46" ht="15.6">
      <c r="I99" s="52"/>
      <c r="J99" s="52"/>
      <c r="K99" s="52"/>
      <c r="S99" s="3"/>
      <c r="T99" s="14"/>
      <c r="U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9:46" ht="15.6">
      <c r="I100" s="52"/>
      <c r="J100" s="52"/>
      <c r="K100" s="52"/>
      <c r="S100" s="3"/>
      <c r="T100" s="14"/>
      <c r="U100" s="5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9:46" ht="15.6">
      <c r="I101" s="52"/>
      <c r="J101" s="52"/>
      <c r="K101" s="52"/>
      <c r="S101" s="3"/>
      <c r="T101" s="14"/>
      <c r="U101" s="52"/>
      <c r="Y101" s="53"/>
      <c r="Z101" s="5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P101" s="4"/>
      <c r="AQ101" s="11"/>
      <c r="AR101" s="11"/>
      <c r="AS101" s="5"/>
      <c r="AT101" s="5"/>
    </row>
    <row r="102" spans="9:46" ht="15.6">
      <c r="Y102" s="53"/>
      <c r="Z102" s="53"/>
      <c r="AL102" s="1"/>
      <c r="AM102" s="1"/>
      <c r="AN102" s="1"/>
      <c r="AP102" s="4"/>
      <c r="AQ102" s="11"/>
      <c r="AR102" s="11"/>
      <c r="AS102" s="5"/>
      <c r="AT102" s="5"/>
    </row>
    <row r="103" spans="9:46" ht="15.6">
      <c r="Y103" s="53"/>
      <c r="Z103" s="53"/>
      <c r="AN103" s="1"/>
      <c r="AP103" s="4"/>
      <c r="AQ103" s="11"/>
      <c r="AR103" s="11"/>
      <c r="AS103" s="5"/>
      <c r="AT103" s="5"/>
    </row>
    <row r="104" spans="9:46" ht="15.6">
      <c r="I104" s="52"/>
      <c r="J104" s="52"/>
      <c r="K104" s="52"/>
      <c r="S104" s="3"/>
      <c r="T104" s="14"/>
      <c r="U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N104" s="1"/>
      <c r="AP104" s="4"/>
      <c r="AQ104" s="11"/>
      <c r="AR104" s="11"/>
      <c r="AS104" s="5"/>
      <c r="AT104" s="5"/>
    </row>
    <row r="105" spans="9:46" ht="15.6">
      <c r="I105" s="52"/>
      <c r="J105" s="52"/>
      <c r="K105" s="52"/>
      <c r="S105" s="3"/>
      <c r="T105" s="14"/>
      <c r="U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9:46" ht="15.6">
      <c r="I106" s="52"/>
      <c r="J106" s="52"/>
      <c r="K106" s="52"/>
      <c r="S106" s="3"/>
      <c r="T106" s="14"/>
      <c r="U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11"/>
      <c r="AR106" s="11"/>
      <c r="AS106" s="5"/>
      <c r="AT106" s="5"/>
    </row>
    <row r="107" spans="9:46" ht="15.6">
      <c r="I107" s="52"/>
      <c r="J107" s="52"/>
      <c r="K107" s="52"/>
      <c r="S107" s="3"/>
      <c r="T107" s="14"/>
      <c r="U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4"/>
      <c r="AQ107" s="5"/>
      <c r="AR107" s="5"/>
      <c r="AS107" s="5"/>
      <c r="AT107" s="5"/>
    </row>
    <row r="108" spans="9:46">
      <c r="I108" s="52"/>
      <c r="J108" s="52"/>
      <c r="K108" s="52"/>
      <c r="S108" s="3"/>
      <c r="T108" s="14"/>
      <c r="U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11"/>
      <c r="AQ108" s="11"/>
    </row>
    <row r="109" spans="9:46" ht="15.6">
      <c r="I109" s="52"/>
      <c r="J109" s="52"/>
      <c r="K109" s="52"/>
      <c r="S109" s="3"/>
      <c r="T109" s="14"/>
      <c r="U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5"/>
      <c r="AQ109" s="5"/>
      <c r="AR109" s="5"/>
      <c r="AT109" s="5"/>
    </row>
    <row r="110" spans="9:46">
      <c r="I110" s="52"/>
      <c r="J110" s="52"/>
      <c r="K110" s="52"/>
      <c r="S110" s="3"/>
      <c r="T110" s="14"/>
      <c r="U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9:46">
      <c r="I111" s="52"/>
      <c r="J111" s="52"/>
      <c r="K111" s="52"/>
      <c r="S111" s="3"/>
      <c r="T111" s="14"/>
      <c r="U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9:46">
      <c r="I112" s="52"/>
      <c r="J112" s="52"/>
      <c r="K112" s="52"/>
      <c r="S112" s="3"/>
      <c r="T112" s="14"/>
      <c r="U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9:43">
      <c r="I113" s="52"/>
      <c r="J113" s="52"/>
      <c r="K113" s="52"/>
      <c r="S113" s="3"/>
      <c r="T113" s="14"/>
      <c r="U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9:43">
      <c r="I114" s="52"/>
      <c r="J114" s="52"/>
      <c r="K114" s="52"/>
      <c r="S114" s="3"/>
      <c r="T114" s="14"/>
      <c r="U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9:43">
      <c r="I115" s="52"/>
      <c r="J115" s="52"/>
      <c r="K115" s="52"/>
      <c r="S115" s="3"/>
      <c r="T115" s="14"/>
      <c r="U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9:43">
      <c r="I116" s="52"/>
      <c r="J116" s="52"/>
      <c r="K116" s="52"/>
      <c r="S116" s="3"/>
      <c r="T116" s="14"/>
      <c r="U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9:43">
      <c r="I117" s="52"/>
      <c r="J117" s="52"/>
      <c r="K117" s="52"/>
      <c r="S117" s="3"/>
      <c r="T117" s="14"/>
      <c r="U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9:43">
      <c r="I118" s="52"/>
      <c r="J118" s="52"/>
      <c r="K118" s="52"/>
      <c r="S118" s="3"/>
      <c r="T118" s="14"/>
      <c r="U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9:43">
      <c r="I119" s="52"/>
      <c r="J119" s="52"/>
      <c r="K119" s="52"/>
      <c r="S119" s="3"/>
      <c r="T119" s="14"/>
      <c r="U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9:43">
      <c r="I120" s="52"/>
      <c r="J120" s="52"/>
      <c r="K120" s="52"/>
      <c r="S120" s="3"/>
      <c r="T120" s="14"/>
      <c r="U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9:43">
      <c r="I121" s="52"/>
      <c r="J121" s="52"/>
      <c r="K121" s="52"/>
      <c r="S121" s="3"/>
      <c r="T121" s="14"/>
      <c r="U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9:43">
      <c r="I122" s="52"/>
      <c r="J122" s="52"/>
      <c r="K122" s="52"/>
      <c r="S122" s="3"/>
      <c r="T122" s="14"/>
      <c r="U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9:43">
      <c r="I123" s="52"/>
      <c r="J123" s="52"/>
      <c r="K123" s="52"/>
      <c r="S123" s="3"/>
      <c r="T123" s="14"/>
      <c r="U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9:43">
      <c r="I124" s="52"/>
      <c r="J124" s="52"/>
      <c r="K124" s="52"/>
      <c r="S124" s="3"/>
      <c r="T124" s="14"/>
      <c r="U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P124" s="11"/>
      <c r="AQ124" s="11"/>
    </row>
    <row r="125" spans="9:43">
      <c r="I125" s="52"/>
      <c r="J125" s="52"/>
      <c r="K125" s="52"/>
      <c r="S125" s="3"/>
      <c r="T125" s="14"/>
      <c r="U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9:43">
      <c r="I126" s="52"/>
      <c r="J126" s="52"/>
      <c r="K126" s="52"/>
      <c r="S126" s="3"/>
      <c r="T126" s="14"/>
      <c r="U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P126" s="11"/>
      <c r="AQ126" s="11"/>
    </row>
    <row r="127" spans="9:43">
      <c r="I127" s="52"/>
      <c r="J127" s="52"/>
      <c r="K127" s="52"/>
      <c r="S127" s="3"/>
      <c r="T127" s="14"/>
      <c r="U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9:43">
      <c r="I128" s="52"/>
      <c r="J128" s="52"/>
      <c r="K128" s="52"/>
      <c r="S128" s="3"/>
      <c r="T128" s="14"/>
      <c r="U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9:43">
      <c r="I129" s="52"/>
      <c r="J129" s="52"/>
      <c r="K129" s="52"/>
      <c r="S129" s="3"/>
      <c r="T129" s="14"/>
      <c r="U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9:43">
      <c r="I130" s="52"/>
      <c r="J130" s="52"/>
      <c r="K130" s="52"/>
      <c r="S130" s="3"/>
      <c r="T130" s="14"/>
      <c r="U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9:43">
      <c r="I131" s="52"/>
      <c r="J131" s="52"/>
      <c r="K131" s="52"/>
      <c r="S131" s="3"/>
      <c r="T131" s="14"/>
      <c r="U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9:43">
      <c r="I132" s="52"/>
      <c r="J132" s="52"/>
      <c r="K132" s="52"/>
      <c r="S132" s="3"/>
      <c r="T132" s="14"/>
      <c r="U132" s="52"/>
      <c r="Y132" s="53"/>
      <c r="Z132" s="5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9:43">
      <c r="I133" s="52"/>
      <c r="J133" s="52"/>
      <c r="K133" s="52"/>
      <c r="S133" s="3"/>
      <c r="T133" s="14"/>
      <c r="U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9:43">
      <c r="I134" s="52"/>
      <c r="J134" s="52"/>
      <c r="K134" s="52"/>
      <c r="S134" s="3"/>
      <c r="T134" s="14"/>
      <c r="U134" s="5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9:43">
      <c r="I135" s="52"/>
      <c r="J135" s="52"/>
      <c r="K135" s="52"/>
      <c r="S135" s="3"/>
      <c r="T135" s="14"/>
      <c r="U135" s="52"/>
      <c r="Y135" s="53"/>
      <c r="Z135" s="5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P135" s="11"/>
      <c r="AQ135" s="11"/>
    </row>
    <row r="136" spans="9:43">
      <c r="Y136" s="53"/>
      <c r="Z136" s="53"/>
      <c r="AL136" s="1"/>
      <c r="AM136" s="1"/>
      <c r="AN136" s="1"/>
      <c r="AP136" s="11"/>
      <c r="AQ136" s="11"/>
    </row>
    <row r="137" spans="9:43">
      <c r="Y137" s="53"/>
      <c r="Z137" s="53"/>
      <c r="AN137" s="1"/>
      <c r="AP137" s="11"/>
      <c r="AQ137" s="11"/>
    </row>
    <row r="138" spans="9:43">
      <c r="I138" s="52"/>
      <c r="J138" s="52"/>
      <c r="K138" s="52"/>
      <c r="S138" s="3"/>
      <c r="T138" s="14"/>
      <c r="U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N138" s="1"/>
      <c r="AP138" s="11"/>
      <c r="AQ138" s="11"/>
    </row>
    <row r="139" spans="9:43">
      <c r="I139" s="52"/>
      <c r="J139" s="52"/>
      <c r="K139" s="52"/>
      <c r="S139" s="3"/>
      <c r="T139" s="14"/>
      <c r="U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9:43">
      <c r="I140" s="52"/>
      <c r="J140" s="52"/>
      <c r="K140" s="52"/>
      <c r="S140" s="3"/>
      <c r="T140" s="14"/>
      <c r="U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9:43">
      <c r="I141" s="52"/>
      <c r="J141" s="52"/>
      <c r="K141" s="52"/>
      <c r="S141" s="3"/>
      <c r="T141" s="14"/>
      <c r="U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9:43">
      <c r="I142" s="52"/>
      <c r="J142" s="52"/>
      <c r="K142" s="52"/>
      <c r="S142" s="3"/>
      <c r="T142" s="14"/>
      <c r="U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9:43">
      <c r="I143" s="52"/>
      <c r="J143" s="52"/>
      <c r="K143" s="52"/>
      <c r="S143" s="3"/>
      <c r="T143" s="14"/>
      <c r="U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9:43">
      <c r="I144" s="52"/>
      <c r="J144" s="52"/>
      <c r="K144" s="52"/>
      <c r="S144" s="3"/>
      <c r="T144" s="14"/>
      <c r="U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9:43">
      <c r="I145" s="52"/>
      <c r="J145" s="52"/>
      <c r="K145" s="52"/>
      <c r="S145" s="3"/>
      <c r="T145" s="14"/>
      <c r="U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9:43">
      <c r="I146" s="52"/>
      <c r="J146" s="52"/>
      <c r="K146" s="52"/>
      <c r="S146" s="3"/>
      <c r="T146" s="14"/>
      <c r="U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9:43">
      <c r="I147" s="52"/>
      <c r="J147" s="52"/>
      <c r="K147" s="52"/>
      <c r="S147" s="3"/>
      <c r="T147" s="14"/>
      <c r="U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9:43">
      <c r="I148" s="52"/>
      <c r="J148" s="52"/>
      <c r="K148" s="52"/>
      <c r="S148" s="3"/>
      <c r="T148" s="14"/>
      <c r="U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9:43">
      <c r="I149" s="52"/>
      <c r="J149" s="52"/>
      <c r="K149" s="52"/>
      <c r="S149" s="3"/>
      <c r="T149" s="14"/>
      <c r="U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9:43">
      <c r="I150" s="52"/>
      <c r="J150" s="52"/>
      <c r="K150" s="52"/>
      <c r="S150" s="3"/>
      <c r="T150" s="14"/>
      <c r="U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9:43">
      <c r="I151" s="52"/>
      <c r="J151" s="52"/>
      <c r="K151" s="52"/>
      <c r="S151" s="3"/>
      <c r="T151" s="14"/>
      <c r="U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9:43">
      <c r="I152" s="52"/>
      <c r="J152" s="52"/>
      <c r="K152" s="52"/>
      <c r="S152" s="3"/>
      <c r="T152" s="14"/>
      <c r="U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9:43">
      <c r="I153" s="52"/>
      <c r="J153" s="52"/>
      <c r="K153" s="52"/>
      <c r="S153" s="3"/>
      <c r="T153" s="14"/>
      <c r="U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9:43">
      <c r="I154" s="52"/>
      <c r="J154" s="52"/>
      <c r="K154" s="52"/>
      <c r="S154" s="3"/>
      <c r="T154" s="14"/>
      <c r="U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9:43">
      <c r="I155" s="52"/>
      <c r="J155" s="52"/>
      <c r="K155" s="52"/>
      <c r="S155" s="3"/>
      <c r="T155" s="14"/>
      <c r="U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9:43">
      <c r="I156" s="52"/>
      <c r="J156" s="52"/>
      <c r="K156" s="52"/>
      <c r="S156" s="3"/>
      <c r="T156" s="14"/>
      <c r="U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9:43">
      <c r="I157" s="52"/>
      <c r="J157" s="52"/>
      <c r="K157" s="52"/>
      <c r="S157" s="3"/>
      <c r="T157" s="14"/>
      <c r="U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9:43">
      <c r="I158" s="52"/>
      <c r="J158" s="52"/>
      <c r="K158" s="52"/>
      <c r="S158" s="3"/>
      <c r="T158" s="14"/>
      <c r="U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P158" s="11"/>
      <c r="AQ158" s="11"/>
    </row>
    <row r="159" spans="9:43">
      <c r="I159" s="52"/>
      <c r="J159" s="52"/>
      <c r="K159" s="52"/>
      <c r="S159" s="3"/>
      <c r="T159" s="14"/>
      <c r="U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9:43">
      <c r="I160" s="52"/>
      <c r="J160" s="52"/>
      <c r="K160" s="52"/>
      <c r="S160" s="3"/>
      <c r="T160" s="14"/>
      <c r="U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P160" s="11"/>
      <c r="AQ160" s="11"/>
    </row>
    <row r="161" spans="9:43">
      <c r="I161" s="52"/>
      <c r="J161" s="52"/>
      <c r="K161" s="52"/>
      <c r="S161" s="3"/>
      <c r="T161" s="14"/>
      <c r="U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9:43">
      <c r="I162" s="52"/>
      <c r="J162" s="52"/>
      <c r="K162" s="52"/>
      <c r="S162" s="3"/>
      <c r="T162" s="14"/>
      <c r="U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9:43">
      <c r="I163" s="52"/>
      <c r="J163" s="52"/>
      <c r="K163" s="52"/>
      <c r="S163" s="3"/>
      <c r="T163" s="14"/>
      <c r="U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9:43">
      <c r="I164" s="52"/>
      <c r="J164" s="52"/>
      <c r="K164" s="52"/>
      <c r="O164" s="66"/>
      <c r="P164" s="66"/>
      <c r="S164" s="3"/>
      <c r="T164" s="14"/>
      <c r="U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P164" s="11"/>
      <c r="AQ164" s="11"/>
    </row>
    <row r="165" spans="9:43">
      <c r="I165" s="52"/>
      <c r="J165" s="52"/>
      <c r="K165" s="52"/>
      <c r="O165" s="66"/>
      <c r="P165" s="66"/>
      <c r="S165" s="3"/>
      <c r="T165" s="14"/>
      <c r="U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9:43">
      <c r="I166" s="52"/>
      <c r="J166" s="52"/>
      <c r="K166" s="52"/>
      <c r="O166" s="66"/>
      <c r="P166" s="66"/>
      <c r="S166" s="3"/>
      <c r="T166" s="14"/>
      <c r="U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9:43">
      <c r="I167" s="52"/>
      <c r="J167" s="52"/>
      <c r="K167" s="52"/>
      <c r="O167" s="66"/>
      <c r="P167" s="66"/>
      <c r="S167" s="3"/>
      <c r="T167" s="14"/>
      <c r="U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9:43">
      <c r="I168" s="52"/>
      <c r="J168" s="52"/>
      <c r="K168" s="52"/>
      <c r="O168" s="66"/>
      <c r="P168" s="66"/>
      <c r="S168" s="3"/>
      <c r="T168" s="14"/>
      <c r="U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9:43">
      <c r="I169" s="52"/>
      <c r="J169" s="52"/>
      <c r="K169" s="52"/>
      <c r="O169" s="66"/>
      <c r="P169" s="66"/>
      <c r="S169" s="3"/>
      <c r="T169" s="14"/>
      <c r="U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9:43">
      <c r="I170" s="52"/>
      <c r="J170" s="52"/>
      <c r="K170" s="52"/>
      <c r="O170" s="66"/>
      <c r="P170" s="66"/>
      <c r="S170" s="3"/>
      <c r="T170" s="14"/>
      <c r="U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9:43">
      <c r="I171" s="52"/>
      <c r="J171" s="52"/>
      <c r="K171" s="52"/>
      <c r="O171" s="66"/>
      <c r="P171" s="66"/>
      <c r="S171" s="3"/>
      <c r="T171" s="14"/>
      <c r="U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9:43">
      <c r="I172" s="52"/>
      <c r="J172" s="52"/>
      <c r="K172" s="52"/>
      <c r="O172" s="66"/>
      <c r="P172" s="66"/>
      <c r="S172" s="3"/>
      <c r="T172" s="14"/>
      <c r="U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9:43">
      <c r="I173" s="52"/>
      <c r="J173" s="52"/>
      <c r="K173" s="52"/>
      <c r="O173" s="66"/>
      <c r="P173" s="66"/>
      <c r="S173" s="3"/>
      <c r="T173" s="14"/>
      <c r="U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9:43">
      <c r="I174" s="52"/>
      <c r="J174" s="52"/>
      <c r="K174" s="52"/>
      <c r="O174" s="66"/>
      <c r="P174" s="66"/>
      <c r="S174" s="3"/>
      <c r="T174" s="14"/>
      <c r="U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9:43">
      <c r="I175" s="52"/>
      <c r="J175" s="52"/>
      <c r="K175" s="52"/>
      <c r="O175" s="66"/>
      <c r="P175" s="66"/>
      <c r="S175" s="3"/>
      <c r="T175" s="14"/>
      <c r="U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9:43">
      <c r="I176" s="52"/>
      <c r="J176" s="52"/>
      <c r="K176" s="52"/>
      <c r="O176" s="66"/>
      <c r="P176" s="66"/>
      <c r="S176" s="3"/>
      <c r="T176" s="14"/>
      <c r="U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I177" s="52"/>
      <c r="J177" s="52"/>
      <c r="K177" s="52"/>
      <c r="O177" s="66"/>
      <c r="P177" s="66"/>
      <c r="S177" s="3"/>
      <c r="T177" s="14"/>
      <c r="U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I178" s="52"/>
      <c r="J178" s="52"/>
      <c r="K178" s="52"/>
      <c r="O178" s="66"/>
      <c r="P178" s="66"/>
      <c r="S178" s="3"/>
      <c r="T178" s="14"/>
      <c r="U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I179" s="52"/>
      <c r="J179" s="52"/>
      <c r="K179" s="52"/>
      <c r="O179" s="66"/>
      <c r="P179" s="66"/>
      <c r="S179" s="3"/>
      <c r="T179" s="14"/>
      <c r="U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I180" s="52"/>
      <c r="J180" s="52"/>
      <c r="K180" s="52"/>
      <c r="O180" s="66"/>
      <c r="P180" s="66"/>
      <c r="S180" s="3"/>
      <c r="T180" s="14"/>
      <c r="U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I181" s="52"/>
      <c r="J181" s="52"/>
      <c r="K181" s="52"/>
      <c r="O181" s="66"/>
      <c r="P181" s="66"/>
      <c r="S181" s="3"/>
      <c r="T181" s="14"/>
      <c r="U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I182" s="52"/>
      <c r="J182" s="52"/>
      <c r="K182" s="52"/>
      <c r="O182" s="66"/>
      <c r="P182" s="66"/>
      <c r="S182" s="3"/>
      <c r="T182" s="14"/>
      <c r="U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I183" s="52"/>
      <c r="J183" s="52"/>
      <c r="K183" s="52"/>
      <c r="O183" s="66"/>
      <c r="P183" s="66"/>
      <c r="S183" s="3"/>
      <c r="T183" s="14"/>
      <c r="U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I184" s="52"/>
      <c r="J184" s="52"/>
      <c r="K184" s="52"/>
      <c r="O184" s="66"/>
      <c r="P184" s="66"/>
      <c r="S184" s="3"/>
      <c r="T184" s="14"/>
      <c r="U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I185" s="52"/>
      <c r="J185" s="52"/>
      <c r="K185" s="52"/>
      <c r="O185" s="66"/>
      <c r="P185" s="66"/>
      <c r="S185" s="3"/>
      <c r="T185" s="14"/>
      <c r="U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6:41">
      <c r="F186" s="12"/>
      <c r="G186" s="12"/>
      <c r="H186" s="12"/>
      <c r="I186" s="52"/>
      <c r="J186" s="52"/>
      <c r="K186" s="52"/>
      <c r="L186" s="12"/>
      <c r="M186" s="12"/>
      <c r="N186" s="12"/>
      <c r="O186" s="66"/>
      <c r="P186" s="66"/>
      <c r="S186" s="3"/>
      <c r="T186" s="14"/>
      <c r="U186" s="52"/>
      <c r="V186" s="1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12"/>
      <c r="I187" s="52"/>
      <c r="J187" s="52"/>
      <c r="K187" s="52"/>
      <c r="L187" s="12"/>
      <c r="M187" s="12"/>
      <c r="N187" s="12"/>
      <c r="O187" s="66"/>
      <c r="P187" s="66"/>
      <c r="S187" s="3"/>
      <c r="T187" s="14"/>
      <c r="U187" s="52"/>
      <c r="V187" s="1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12"/>
      <c r="I188" s="52"/>
      <c r="J188" s="52"/>
      <c r="K188" s="52"/>
      <c r="L188" s="12"/>
      <c r="M188" s="12"/>
      <c r="N188" s="12"/>
      <c r="O188" s="66"/>
      <c r="P188" s="66"/>
      <c r="S188" s="3"/>
      <c r="T188" s="14"/>
      <c r="U188" s="52"/>
      <c r="V188" s="1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12"/>
      <c r="I189" s="52"/>
      <c r="J189" s="52"/>
      <c r="K189" s="52"/>
      <c r="L189" s="12"/>
      <c r="M189" s="12"/>
      <c r="N189" s="12"/>
      <c r="O189" s="66"/>
      <c r="P189" s="66"/>
      <c r="S189" s="3"/>
      <c r="T189" s="14"/>
      <c r="U189" s="52"/>
      <c r="V189" s="1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12"/>
      <c r="I190" s="52"/>
      <c r="J190" s="52"/>
      <c r="K190" s="52"/>
      <c r="L190" s="12"/>
      <c r="M190" s="12"/>
      <c r="N190" s="12"/>
      <c r="O190" s="66"/>
      <c r="P190" s="66"/>
      <c r="S190" s="3"/>
      <c r="T190" s="14"/>
      <c r="U190" s="52"/>
      <c r="V190" s="1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12"/>
      <c r="I191" s="52"/>
      <c r="J191" s="52"/>
      <c r="K191" s="52"/>
      <c r="L191" s="12"/>
      <c r="M191" s="12"/>
      <c r="N191" s="12"/>
      <c r="O191" s="66"/>
      <c r="P191" s="66"/>
      <c r="S191" s="3"/>
      <c r="T191" s="14"/>
      <c r="U191" s="52"/>
      <c r="V191" s="1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12"/>
      <c r="I192" s="52"/>
      <c r="J192" s="52"/>
      <c r="K192" s="52"/>
      <c r="L192" s="12"/>
      <c r="M192" s="12"/>
      <c r="N192" s="12"/>
      <c r="O192" s="66"/>
      <c r="P192" s="66"/>
      <c r="S192" s="3"/>
      <c r="T192" s="14"/>
      <c r="U192" s="52"/>
      <c r="V192" s="1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12"/>
      <c r="I193" s="52"/>
      <c r="J193" s="52"/>
      <c r="K193" s="52"/>
      <c r="L193" s="12"/>
      <c r="M193" s="12"/>
      <c r="N193" s="12"/>
      <c r="O193" s="66"/>
      <c r="P193" s="66"/>
      <c r="S193" s="3"/>
      <c r="T193" s="14"/>
      <c r="U193" s="52"/>
      <c r="V193" s="1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12"/>
      <c r="I194" s="52"/>
      <c r="J194" s="52"/>
      <c r="K194" s="52"/>
      <c r="L194" s="12"/>
      <c r="M194" s="12"/>
      <c r="N194" s="12"/>
      <c r="O194" s="66"/>
      <c r="P194" s="66"/>
      <c r="S194" s="3"/>
      <c r="T194" s="14"/>
      <c r="U194" s="52"/>
      <c r="V194" s="1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12"/>
      <c r="I195" s="52"/>
      <c r="J195" s="52"/>
      <c r="K195" s="52"/>
      <c r="L195" s="12"/>
      <c r="M195" s="12"/>
      <c r="N195" s="12"/>
      <c r="O195" s="66"/>
      <c r="P195" s="66"/>
      <c r="S195" s="3"/>
      <c r="T195" s="14"/>
      <c r="U195" s="52"/>
      <c r="V195" s="12"/>
      <c r="Y195" s="53"/>
      <c r="Z195" s="53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12"/>
      <c r="I196" s="52"/>
      <c r="J196" s="52"/>
      <c r="K196" s="52"/>
      <c r="L196" s="12"/>
      <c r="M196" s="12"/>
      <c r="N196" s="12"/>
      <c r="O196" s="66"/>
      <c r="P196" s="66"/>
      <c r="S196" s="3"/>
      <c r="T196" s="14"/>
      <c r="U196" s="52"/>
      <c r="V196" s="1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12"/>
      <c r="I197" s="52"/>
      <c r="J197" s="52"/>
      <c r="K197" s="52"/>
      <c r="L197" s="12"/>
      <c r="M197" s="12"/>
      <c r="N197" s="12"/>
      <c r="O197" s="66"/>
      <c r="P197" s="66"/>
      <c r="S197" s="3"/>
      <c r="T197" s="14"/>
      <c r="U197" s="52"/>
      <c r="V197" s="1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12"/>
      <c r="I198" s="52"/>
      <c r="J198" s="52"/>
      <c r="K198" s="52"/>
      <c r="L198" s="12"/>
      <c r="M198" s="12"/>
      <c r="N198" s="12"/>
      <c r="O198" s="66"/>
      <c r="P198" s="66"/>
      <c r="S198" s="3"/>
      <c r="T198" s="14"/>
      <c r="U198" s="52"/>
      <c r="V198" s="12"/>
      <c r="Y198" s="12"/>
      <c r="Z198" s="1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2"/>
    </row>
    <row r="199" spans="6:41">
      <c r="F199" s="12"/>
      <c r="G199" s="12"/>
      <c r="H199" s="12"/>
      <c r="I199" s="154"/>
      <c r="J199" s="154"/>
      <c r="K199" s="154"/>
      <c r="L199" s="12"/>
      <c r="M199" s="12"/>
      <c r="N199" s="12"/>
      <c r="O199" s="66"/>
      <c r="P199" s="66"/>
      <c r="Q199" s="66"/>
      <c r="R199" s="154"/>
      <c r="S199" s="12"/>
      <c r="T199" s="66"/>
      <c r="U199" s="154"/>
      <c r="V199" s="12"/>
      <c r="W199" s="66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"/>
      <c r="AN199" s="1"/>
      <c r="AO199" s="12"/>
    </row>
    <row r="200" spans="6:41">
      <c r="F200" s="12"/>
      <c r="G200" s="12"/>
      <c r="H200" s="12"/>
      <c r="I200" s="154"/>
      <c r="J200" s="154"/>
      <c r="K200" s="154"/>
      <c r="L200" s="12"/>
      <c r="M200" s="12"/>
      <c r="N200" s="12"/>
      <c r="O200" s="66"/>
      <c r="P200" s="66"/>
      <c r="Q200" s="66"/>
      <c r="R200" s="154"/>
      <c r="S200" s="12"/>
      <c r="T200" s="66"/>
      <c r="U200" s="154"/>
      <c r="V200" s="12"/>
      <c r="W200" s="66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12"/>
      <c r="I201" s="154"/>
      <c r="J201" s="154"/>
      <c r="K201" s="154"/>
      <c r="L201" s="12"/>
      <c r="M201" s="12"/>
      <c r="N201" s="12"/>
      <c r="O201" s="66"/>
      <c r="P201" s="66"/>
      <c r="Q201" s="66"/>
      <c r="R201" s="154"/>
      <c r="S201" s="12"/>
      <c r="T201" s="66"/>
      <c r="U201" s="154"/>
      <c r="V201" s="12"/>
      <c r="W201" s="66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12"/>
      <c r="I202" s="154"/>
      <c r="J202" s="154"/>
      <c r="K202" s="154"/>
      <c r="L202" s="12"/>
      <c r="M202" s="12"/>
      <c r="N202" s="12"/>
      <c r="O202" s="66"/>
      <c r="P202" s="66"/>
      <c r="Q202" s="66"/>
      <c r="R202" s="154"/>
      <c r="S202" s="12"/>
      <c r="T202" s="66"/>
      <c r="U202" s="154"/>
      <c r="V202" s="12"/>
      <c r="W202" s="66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12"/>
      <c r="I203" s="154"/>
      <c r="J203" s="154"/>
      <c r="K203" s="154"/>
      <c r="L203" s="12"/>
      <c r="M203" s="12"/>
      <c r="N203" s="12"/>
      <c r="O203" s="66"/>
      <c r="P203" s="66"/>
      <c r="Q203" s="66"/>
      <c r="R203" s="154"/>
      <c r="S203" s="12"/>
      <c r="T203" s="66"/>
      <c r="U203" s="154"/>
      <c r="V203" s="12"/>
      <c r="W203" s="66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12"/>
      <c r="I204" s="154"/>
      <c r="J204" s="154"/>
      <c r="K204" s="154"/>
      <c r="L204" s="12"/>
      <c r="M204" s="12"/>
      <c r="N204" s="12"/>
      <c r="O204" s="66"/>
      <c r="P204" s="66"/>
      <c r="Q204" s="66"/>
      <c r="R204" s="154"/>
      <c r="S204" s="12"/>
      <c r="T204" s="66"/>
      <c r="U204" s="154"/>
      <c r="V204" s="12"/>
      <c r="W204" s="66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12"/>
      <c r="I205" s="154"/>
      <c r="J205" s="154"/>
      <c r="K205" s="154"/>
      <c r="L205" s="12"/>
      <c r="M205" s="12"/>
      <c r="N205" s="12"/>
      <c r="O205" s="66"/>
      <c r="P205" s="66"/>
      <c r="Q205" s="66"/>
      <c r="R205" s="154"/>
      <c r="S205" s="12"/>
      <c r="T205" s="66"/>
      <c r="U205" s="154"/>
      <c r="V205" s="12"/>
      <c r="W205" s="66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12"/>
      <c r="I206" s="154"/>
      <c r="J206" s="154"/>
      <c r="K206" s="154"/>
      <c r="L206" s="12"/>
      <c r="M206" s="12"/>
      <c r="N206" s="12"/>
      <c r="O206" s="66"/>
      <c r="P206" s="66"/>
      <c r="Q206" s="66"/>
      <c r="R206" s="154"/>
      <c r="S206" s="12"/>
      <c r="T206" s="66"/>
      <c r="U206" s="154"/>
      <c r="V206" s="12"/>
      <c r="W206" s="66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12"/>
      <c r="I207" s="154"/>
      <c r="J207" s="154"/>
      <c r="K207" s="154"/>
      <c r="L207" s="12"/>
      <c r="M207" s="12"/>
      <c r="N207" s="12"/>
      <c r="O207" s="66"/>
      <c r="P207" s="66"/>
      <c r="Q207" s="66"/>
      <c r="R207" s="154"/>
      <c r="S207" s="12"/>
      <c r="T207" s="66"/>
      <c r="U207" s="154"/>
      <c r="V207" s="12"/>
      <c r="W207" s="66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12"/>
      <c r="I208" s="154"/>
      <c r="J208" s="154"/>
      <c r="K208" s="154"/>
      <c r="L208" s="12"/>
      <c r="M208" s="12"/>
      <c r="N208" s="12"/>
      <c r="O208" s="66"/>
      <c r="P208" s="66"/>
      <c r="Q208" s="66"/>
      <c r="R208" s="154"/>
      <c r="S208" s="12"/>
      <c r="T208" s="66"/>
      <c r="U208" s="154"/>
      <c r="V208" s="12"/>
      <c r="W208" s="66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12"/>
      <c r="I209" s="154"/>
      <c r="J209" s="154"/>
      <c r="K209" s="154"/>
      <c r="L209" s="12"/>
      <c r="M209" s="12"/>
      <c r="N209" s="12"/>
      <c r="O209" s="66"/>
      <c r="P209" s="66"/>
      <c r="Q209" s="66"/>
      <c r="R209" s="154"/>
      <c r="S209" s="12"/>
      <c r="T209" s="66"/>
      <c r="U209" s="154"/>
      <c r="V209" s="12"/>
      <c r="W209" s="66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12"/>
      <c r="I210" s="154"/>
      <c r="J210" s="154"/>
      <c r="K210" s="154"/>
      <c r="L210" s="12"/>
      <c r="M210" s="12"/>
      <c r="N210" s="12"/>
      <c r="O210" s="66"/>
      <c r="P210" s="66"/>
      <c r="Q210" s="66"/>
      <c r="R210" s="154"/>
      <c r="S210" s="12"/>
      <c r="T210" s="66"/>
      <c r="U210" s="154"/>
      <c r="V210" s="12"/>
      <c r="W210" s="66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12"/>
      <c r="I211" s="154"/>
      <c r="J211" s="154"/>
      <c r="K211" s="154"/>
      <c r="L211" s="12"/>
      <c r="M211" s="12"/>
      <c r="N211" s="12"/>
      <c r="O211" s="66"/>
      <c r="P211" s="66"/>
      <c r="Q211" s="66"/>
      <c r="R211" s="154"/>
      <c r="S211" s="12"/>
      <c r="T211" s="66"/>
      <c r="U211" s="154"/>
      <c r="V211" s="12"/>
      <c r="W211" s="66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12"/>
      <c r="I212" s="154"/>
      <c r="J212" s="154"/>
      <c r="K212" s="154"/>
      <c r="L212" s="12"/>
      <c r="M212" s="12"/>
      <c r="N212" s="12"/>
      <c r="O212" s="66"/>
      <c r="P212" s="66"/>
      <c r="Q212" s="66"/>
      <c r="R212" s="154"/>
      <c r="S212" s="12"/>
      <c r="T212" s="66"/>
      <c r="U212" s="154"/>
      <c r="V212" s="12"/>
      <c r="W212" s="66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12"/>
      <c r="I213" s="154"/>
      <c r="J213" s="154"/>
      <c r="K213" s="154"/>
      <c r="L213" s="12"/>
      <c r="M213" s="12"/>
      <c r="N213" s="12"/>
      <c r="O213" s="66"/>
      <c r="P213" s="66"/>
      <c r="Q213" s="66"/>
      <c r="R213" s="154"/>
      <c r="S213" s="12"/>
      <c r="T213" s="66"/>
      <c r="U213" s="154"/>
      <c r="V213" s="12"/>
      <c r="W213" s="66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12"/>
      <c r="I214" s="154"/>
      <c r="J214" s="154"/>
      <c r="K214" s="154"/>
      <c r="L214" s="12"/>
      <c r="M214" s="12"/>
      <c r="N214" s="12"/>
      <c r="O214" s="66"/>
      <c r="P214" s="66"/>
      <c r="Q214" s="66"/>
      <c r="R214" s="154"/>
      <c r="S214" s="12"/>
      <c r="T214" s="66"/>
      <c r="U214" s="154"/>
      <c r="V214" s="12"/>
      <c r="W214" s="66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12"/>
      <c r="I215" s="154"/>
      <c r="J215" s="154"/>
      <c r="K215" s="154"/>
      <c r="L215" s="12"/>
      <c r="M215" s="12"/>
      <c r="N215" s="12"/>
      <c r="O215" s="66"/>
      <c r="P215" s="66"/>
      <c r="Q215" s="66"/>
      <c r="R215" s="154"/>
      <c r="S215" s="12"/>
      <c r="T215" s="66"/>
      <c r="U215" s="154"/>
      <c r="V215" s="12"/>
      <c r="W215" s="66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12"/>
      <c r="I216" s="154"/>
      <c r="J216" s="154"/>
      <c r="K216" s="154"/>
      <c r="L216" s="12"/>
      <c r="M216" s="12"/>
      <c r="N216" s="12"/>
      <c r="O216" s="66"/>
      <c r="P216" s="66"/>
      <c r="Q216" s="66"/>
      <c r="R216" s="154"/>
      <c r="S216" s="12"/>
      <c r="T216" s="66"/>
      <c r="U216" s="154"/>
      <c r="V216" s="12"/>
      <c r="W216" s="66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12"/>
      <c r="I217" s="154"/>
      <c r="J217" s="154"/>
      <c r="K217" s="154"/>
      <c r="L217" s="12"/>
      <c r="M217" s="12"/>
      <c r="N217" s="12"/>
      <c r="O217" s="66"/>
      <c r="P217" s="66"/>
      <c r="Q217" s="66"/>
      <c r="R217" s="154"/>
      <c r="S217" s="12"/>
      <c r="T217" s="66"/>
      <c r="U217" s="154"/>
      <c r="V217" s="12"/>
      <c r="W217" s="66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12"/>
      <c r="I218" s="154"/>
      <c r="J218" s="154"/>
      <c r="K218" s="154"/>
      <c r="L218" s="12"/>
      <c r="M218" s="12"/>
      <c r="N218" s="12"/>
      <c r="O218" s="66"/>
      <c r="P218" s="66"/>
      <c r="Q218" s="66"/>
      <c r="R218" s="154"/>
      <c r="S218" s="12"/>
      <c r="T218" s="66"/>
      <c r="U218" s="154"/>
      <c r="V218" s="12"/>
      <c r="W218" s="66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12"/>
      <c r="I219" s="154"/>
      <c r="J219" s="154"/>
      <c r="K219" s="154"/>
      <c r="L219" s="12"/>
      <c r="M219" s="12"/>
      <c r="N219" s="12"/>
      <c r="O219" s="66"/>
      <c r="P219" s="66"/>
      <c r="Q219" s="66"/>
      <c r="R219" s="154"/>
      <c r="S219" s="12"/>
      <c r="T219" s="66"/>
      <c r="U219" s="154"/>
      <c r="V219" s="12"/>
      <c r="W219" s="66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12"/>
      <c r="I220" s="154"/>
      <c r="J220" s="154"/>
      <c r="K220" s="154"/>
      <c r="L220" s="12"/>
      <c r="M220" s="12"/>
      <c r="N220" s="12"/>
      <c r="O220" s="66"/>
      <c r="P220" s="66"/>
      <c r="Q220" s="66"/>
      <c r="R220" s="154"/>
      <c r="S220" s="12"/>
      <c r="T220" s="66"/>
      <c r="U220" s="154"/>
      <c r="V220" s="12"/>
      <c r="W220" s="66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12"/>
      <c r="I221" s="154"/>
      <c r="J221" s="154"/>
      <c r="K221" s="154"/>
      <c r="L221" s="12"/>
      <c r="M221" s="12"/>
      <c r="N221" s="12"/>
      <c r="O221" s="66"/>
      <c r="P221" s="66"/>
      <c r="Q221" s="66"/>
      <c r="R221" s="154"/>
      <c r="S221" s="12"/>
      <c r="T221" s="66"/>
      <c r="U221" s="154"/>
      <c r="V221" s="12"/>
      <c r="W221" s="66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"/>
      <c r="AO221" s="12"/>
    </row>
    <row r="222" spans="6:41">
      <c r="F222" s="12"/>
      <c r="G222" s="12"/>
      <c r="H222" s="12"/>
      <c r="I222" s="154"/>
      <c r="J222" s="154"/>
      <c r="K222" s="154"/>
      <c r="L222" s="12"/>
      <c r="M222" s="12"/>
      <c r="N222" s="12"/>
      <c r="O222" s="66"/>
      <c r="P222" s="66"/>
      <c r="Q222" s="66"/>
      <c r="R222" s="154"/>
      <c r="S222" s="12"/>
      <c r="T222" s="66"/>
      <c r="U222" s="154"/>
      <c r="V222" s="12"/>
      <c r="W222" s="66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12"/>
      <c r="I223" s="154"/>
      <c r="J223" s="154"/>
      <c r="K223" s="154"/>
      <c r="L223" s="12"/>
      <c r="M223" s="12"/>
      <c r="N223" s="12"/>
      <c r="O223" s="66"/>
      <c r="P223" s="66"/>
      <c r="Q223" s="66"/>
      <c r="R223" s="154"/>
      <c r="S223" s="12"/>
      <c r="T223" s="66"/>
      <c r="U223" s="154"/>
      <c r="V223" s="12"/>
      <c r="W223" s="66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12"/>
      <c r="I224" s="154"/>
      <c r="J224" s="154"/>
      <c r="K224" s="154"/>
      <c r="L224" s="12"/>
      <c r="M224" s="12"/>
      <c r="N224" s="12"/>
      <c r="O224" s="66"/>
      <c r="P224" s="66"/>
      <c r="Q224" s="66"/>
      <c r="R224" s="154"/>
      <c r="S224" s="12"/>
      <c r="T224" s="66"/>
      <c r="U224" s="154"/>
      <c r="V224" s="12"/>
      <c r="W224" s="66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12"/>
      <c r="I225" s="154"/>
      <c r="J225" s="154"/>
      <c r="K225" s="154"/>
      <c r="L225" s="12"/>
      <c r="M225" s="12"/>
      <c r="N225" s="12"/>
      <c r="O225" s="66"/>
      <c r="P225" s="66"/>
      <c r="Q225" s="66"/>
      <c r="R225" s="154"/>
      <c r="S225" s="12"/>
      <c r="T225" s="66"/>
      <c r="U225" s="154"/>
      <c r="V225" s="12"/>
      <c r="W225" s="66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12"/>
      <c r="I226" s="154"/>
      <c r="J226" s="154"/>
      <c r="K226" s="154"/>
      <c r="L226" s="12"/>
      <c r="M226" s="12"/>
      <c r="N226" s="12"/>
      <c r="O226" s="66"/>
      <c r="P226" s="66"/>
      <c r="Q226" s="66"/>
      <c r="R226" s="154"/>
      <c r="S226" s="12"/>
      <c r="T226" s="66"/>
      <c r="U226" s="154"/>
      <c r="V226" s="12"/>
      <c r="W226" s="66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12"/>
      <c r="I227" s="154"/>
      <c r="J227" s="154"/>
      <c r="K227" s="154"/>
      <c r="L227" s="12"/>
      <c r="M227" s="12"/>
      <c r="N227" s="12"/>
      <c r="O227" s="66"/>
      <c r="P227" s="66"/>
      <c r="Q227" s="66"/>
      <c r="R227" s="154"/>
      <c r="S227" s="12"/>
      <c r="T227" s="66"/>
      <c r="U227" s="154"/>
      <c r="V227" s="12"/>
      <c r="W227" s="66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12"/>
      <c r="I228" s="154"/>
      <c r="J228" s="154"/>
      <c r="K228" s="154"/>
      <c r="L228" s="12"/>
      <c r="M228" s="12"/>
      <c r="N228" s="12"/>
      <c r="O228" s="66"/>
      <c r="P228" s="66"/>
      <c r="Q228" s="66"/>
      <c r="R228" s="154"/>
      <c r="S228" s="12"/>
      <c r="T228" s="66"/>
      <c r="U228" s="154"/>
      <c r="V228" s="12"/>
      <c r="W228" s="66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12"/>
      <c r="I229" s="154"/>
      <c r="J229" s="154"/>
      <c r="K229" s="154"/>
      <c r="L229" s="12"/>
      <c r="M229" s="12"/>
      <c r="N229" s="12"/>
      <c r="O229" s="66"/>
      <c r="P229" s="66"/>
      <c r="Q229" s="66"/>
      <c r="R229" s="154"/>
      <c r="S229" s="12"/>
      <c r="T229" s="66"/>
      <c r="U229" s="154"/>
      <c r="V229" s="12"/>
      <c r="W229" s="66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12"/>
      <c r="I230" s="154"/>
      <c r="J230" s="154"/>
      <c r="K230" s="154"/>
      <c r="L230" s="12"/>
      <c r="M230" s="12"/>
      <c r="N230" s="12"/>
      <c r="O230" s="66"/>
      <c r="P230" s="66"/>
      <c r="Q230" s="66"/>
      <c r="R230" s="154"/>
      <c r="S230" s="12"/>
      <c r="T230" s="66"/>
      <c r="U230" s="154"/>
      <c r="V230" s="12"/>
      <c r="W230" s="66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12"/>
      <c r="I231" s="154"/>
      <c r="J231" s="154"/>
      <c r="K231" s="154"/>
      <c r="L231" s="12"/>
      <c r="M231" s="12"/>
      <c r="N231" s="12"/>
      <c r="O231" s="66"/>
      <c r="P231" s="66"/>
      <c r="Q231" s="66"/>
      <c r="R231" s="154"/>
      <c r="S231" s="12"/>
      <c r="T231" s="66"/>
      <c r="U231" s="154"/>
      <c r="V231" s="12"/>
      <c r="W231" s="66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12"/>
      <c r="I232" s="154"/>
      <c r="J232" s="154"/>
      <c r="K232" s="154"/>
      <c r="L232" s="12"/>
      <c r="M232" s="12"/>
      <c r="N232" s="12"/>
      <c r="O232" s="66"/>
      <c r="P232" s="66"/>
      <c r="Q232" s="66"/>
      <c r="R232" s="154"/>
      <c r="S232" s="12"/>
      <c r="T232" s="66"/>
      <c r="U232" s="154"/>
      <c r="V232" s="12"/>
      <c r="W232" s="66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12"/>
      <c r="I233" s="154"/>
      <c r="J233" s="154"/>
      <c r="K233" s="154"/>
      <c r="L233" s="12"/>
      <c r="M233" s="12"/>
      <c r="N233" s="12"/>
      <c r="O233" s="66"/>
      <c r="P233" s="66"/>
      <c r="Q233" s="66"/>
      <c r="R233" s="154"/>
      <c r="S233" s="12"/>
      <c r="T233" s="66"/>
      <c r="U233" s="154"/>
      <c r="V233" s="12"/>
      <c r="W233" s="66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12"/>
      <c r="I234" s="154"/>
      <c r="J234" s="154"/>
      <c r="K234" s="154"/>
      <c r="L234" s="12"/>
      <c r="M234" s="12"/>
      <c r="N234" s="12"/>
      <c r="O234" s="66"/>
      <c r="P234" s="66"/>
      <c r="Q234" s="66"/>
      <c r="R234" s="154"/>
      <c r="S234" s="12"/>
      <c r="T234" s="66"/>
      <c r="U234" s="154"/>
      <c r="V234" s="12"/>
      <c r="W234" s="66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12"/>
      <c r="I235" s="154"/>
      <c r="J235" s="154"/>
      <c r="K235" s="154"/>
      <c r="L235" s="12"/>
      <c r="M235" s="12"/>
      <c r="N235" s="12"/>
      <c r="O235" s="66"/>
      <c r="P235" s="66"/>
      <c r="Q235" s="66"/>
      <c r="R235" s="154"/>
      <c r="S235" s="12"/>
      <c r="T235" s="66"/>
      <c r="U235" s="154"/>
      <c r="V235" s="12"/>
      <c r="W235" s="66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12"/>
      <c r="I236" s="154"/>
      <c r="J236" s="154"/>
      <c r="K236" s="154"/>
      <c r="L236" s="12"/>
      <c r="M236" s="12"/>
      <c r="N236" s="12"/>
      <c r="O236" s="66"/>
      <c r="P236" s="66"/>
      <c r="Q236" s="66"/>
      <c r="R236" s="154"/>
      <c r="S236" s="12"/>
      <c r="T236" s="66"/>
      <c r="U236" s="154"/>
      <c r="V236" s="12"/>
      <c r="W236" s="66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12"/>
      <c r="I237" s="154"/>
      <c r="J237" s="154"/>
      <c r="K237" s="154"/>
      <c r="L237" s="12"/>
      <c r="M237" s="12"/>
      <c r="N237" s="12"/>
      <c r="O237" s="66"/>
      <c r="P237" s="66"/>
      <c r="Q237" s="66"/>
      <c r="R237" s="154"/>
      <c r="S237" s="12"/>
      <c r="T237" s="66"/>
      <c r="U237" s="154"/>
      <c r="V237" s="12"/>
      <c r="W237" s="66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12"/>
      <c r="I238" s="154"/>
      <c r="J238" s="154"/>
      <c r="K238" s="154"/>
      <c r="L238" s="12"/>
      <c r="M238" s="12"/>
      <c r="N238" s="12"/>
      <c r="O238" s="66"/>
      <c r="P238" s="66"/>
      <c r="Q238" s="66"/>
      <c r="R238" s="154"/>
      <c r="S238" s="12"/>
      <c r="T238" s="66"/>
      <c r="U238" s="154"/>
      <c r="V238" s="12"/>
      <c r="W238" s="66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12"/>
      <c r="I239" s="154"/>
      <c r="J239" s="154"/>
      <c r="K239" s="154"/>
      <c r="L239" s="12"/>
      <c r="M239" s="12"/>
      <c r="N239" s="12"/>
      <c r="O239" s="66"/>
      <c r="P239" s="66"/>
      <c r="Q239" s="66"/>
      <c r="R239" s="154"/>
      <c r="S239" s="12"/>
      <c r="T239" s="66"/>
      <c r="U239" s="154"/>
      <c r="V239" s="12"/>
      <c r="W239" s="66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12"/>
      <c r="I240" s="154"/>
      <c r="J240" s="154"/>
      <c r="K240" s="154"/>
      <c r="L240" s="12"/>
      <c r="M240" s="12"/>
      <c r="N240" s="12"/>
      <c r="O240" s="66"/>
      <c r="P240" s="66"/>
      <c r="Q240" s="66"/>
      <c r="R240" s="154"/>
      <c r="S240" s="12"/>
      <c r="T240" s="66"/>
      <c r="U240" s="154"/>
      <c r="V240" s="12"/>
      <c r="W240" s="66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12"/>
      <c r="I241" s="154"/>
      <c r="J241" s="154"/>
      <c r="K241" s="154"/>
      <c r="L241" s="12"/>
      <c r="M241" s="12"/>
      <c r="N241" s="12"/>
      <c r="O241" s="66"/>
      <c r="P241" s="66"/>
      <c r="Q241" s="66"/>
      <c r="R241" s="154"/>
      <c r="S241" s="12"/>
      <c r="T241" s="66"/>
      <c r="U241" s="154"/>
      <c r="V241" s="12"/>
      <c r="W241" s="66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12"/>
      <c r="I242" s="154"/>
      <c r="J242" s="154"/>
      <c r="K242" s="154"/>
      <c r="L242" s="12"/>
      <c r="M242" s="12"/>
      <c r="N242" s="12"/>
      <c r="O242" s="66"/>
      <c r="P242" s="66"/>
      <c r="Q242" s="66"/>
      <c r="R242" s="154"/>
      <c r="S242" s="12"/>
      <c r="T242" s="66"/>
      <c r="U242" s="154"/>
      <c r="V242" s="12"/>
      <c r="W242" s="66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12"/>
      <c r="I243" s="154"/>
      <c r="J243" s="154"/>
      <c r="K243" s="154"/>
      <c r="L243" s="12"/>
      <c r="M243" s="12"/>
      <c r="N243" s="12"/>
      <c r="O243" s="66"/>
      <c r="P243" s="66"/>
      <c r="Q243" s="66"/>
      <c r="R243" s="154"/>
      <c r="S243" s="12"/>
      <c r="T243" s="66"/>
      <c r="U243" s="154"/>
      <c r="V243" s="12"/>
      <c r="W243" s="66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12"/>
      <c r="I244" s="154"/>
      <c r="J244" s="154"/>
      <c r="K244" s="154"/>
      <c r="L244" s="12"/>
      <c r="M244" s="12"/>
      <c r="N244" s="12"/>
      <c r="O244" s="66"/>
      <c r="P244" s="66"/>
      <c r="Q244" s="66"/>
      <c r="R244" s="154"/>
      <c r="S244" s="12"/>
      <c r="T244" s="66"/>
      <c r="U244" s="154"/>
      <c r="V244" s="12"/>
      <c r="W244" s="66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12"/>
      <c r="I245" s="154"/>
      <c r="J245" s="154"/>
      <c r="K245" s="154"/>
      <c r="L245" s="12"/>
      <c r="M245" s="12"/>
      <c r="N245" s="12"/>
      <c r="O245" s="66"/>
      <c r="P245" s="66"/>
      <c r="Q245" s="66"/>
      <c r="R245" s="154"/>
      <c r="S245" s="12"/>
      <c r="T245" s="66"/>
      <c r="U245" s="154"/>
      <c r="V245" s="12"/>
      <c r="W245" s="66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12"/>
      <c r="I246" s="154"/>
      <c r="J246" s="154"/>
      <c r="K246" s="154"/>
      <c r="L246" s="12"/>
      <c r="M246" s="12"/>
      <c r="N246" s="12"/>
      <c r="O246" s="66"/>
      <c r="P246" s="66"/>
      <c r="Q246" s="66"/>
      <c r="R246" s="154"/>
      <c r="S246" s="12"/>
      <c r="T246" s="66"/>
      <c r="U246" s="154"/>
      <c r="V246" s="12"/>
      <c r="W246" s="66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12"/>
      <c r="I247" s="154"/>
      <c r="J247" s="154"/>
      <c r="K247" s="154"/>
      <c r="L247" s="12"/>
      <c r="M247" s="12"/>
      <c r="N247" s="12"/>
      <c r="O247" s="66"/>
      <c r="P247" s="66"/>
      <c r="Q247" s="66"/>
      <c r="R247" s="154"/>
      <c r="S247" s="12"/>
      <c r="T247" s="66"/>
      <c r="U247" s="154"/>
      <c r="V247" s="12"/>
      <c r="W247" s="66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12"/>
      <c r="I248" s="154"/>
      <c r="J248" s="154"/>
      <c r="K248" s="154"/>
      <c r="L248" s="12"/>
      <c r="M248" s="12"/>
      <c r="N248" s="12"/>
      <c r="O248" s="66"/>
      <c r="P248" s="66"/>
      <c r="Q248" s="66"/>
      <c r="R248" s="154"/>
      <c r="S248" s="12"/>
      <c r="T248" s="66"/>
      <c r="U248" s="154"/>
      <c r="V248" s="12"/>
      <c r="W248" s="66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12"/>
      <c r="I249" s="154"/>
      <c r="J249" s="154"/>
      <c r="K249" s="154"/>
      <c r="L249" s="12"/>
      <c r="M249" s="12"/>
      <c r="N249" s="12"/>
      <c r="O249" s="66"/>
      <c r="P249" s="66"/>
      <c r="Q249" s="66"/>
      <c r="R249" s="154"/>
      <c r="S249" s="12"/>
      <c r="T249" s="66"/>
      <c r="U249" s="154"/>
      <c r="V249" s="12"/>
      <c r="W249" s="66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12"/>
      <c r="I250" s="154"/>
      <c r="J250" s="154"/>
      <c r="K250" s="154"/>
      <c r="L250" s="12"/>
      <c r="M250" s="12"/>
      <c r="N250" s="12"/>
      <c r="O250" s="66"/>
      <c r="P250" s="66"/>
      <c r="Q250" s="66"/>
      <c r="R250" s="154"/>
      <c r="S250" s="12"/>
      <c r="T250" s="66"/>
      <c r="U250" s="154"/>
      <c r="V250" s="12"/>
      <c r="W250" s="66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12"/>
      <c r="I251" s="154"/>
      <c r="J251" s="154"/>
      <c r="K251" s="154"/>
      <c r="L251" s="12"/>
      <c r="M251" s="12"/>
      <c r="N251" s="12"/>
      <c r="O251" s="66"/>
      <c r="P251" s="66"/>
      <c r="Q251" s="66"/>
      <c r="R251" s="154"/>
      <c r="S251" s="12"/>
      <c r="T251" s="66"/>
      <c r="U251" s="154"/>
      <c r="V251" s="12"/>
      <c r="W251" s="66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12"/>
      <c r="I252" s="154"/>
      <c r="J252" s="154"/>
      <c r="K252" s="154"/>
      <c r="L252" s="12"/>
      <c r="M252" s="12"/>
      <c r="N252" s="12"/>
      <c r="O252" s="66"/>
      <c r="P252" s="66"/>
      <c r="Q252" s="66"/>
      <c r="R252" s="154"/>
      <c r="S252" s="12"/>
      <c r="T252" s="66"/>
      <c r="U252" s="154"/>
      <c r="V252" s="12"/>
      <c r="W252" s="66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12"/>
      <c r="I253" s="154"/>
      <c r="J253" s="154"/>
      <c r="K253" s="154"/>
      <c r="L253" s="12"/>
      <c r="M253" s="12"/>
      <c r="N253" s="12"/>
      <c r="O253" s="66"/>
      <c r="P253" s="66"/>
      <c r="Q253" s="66"/>
      <c r="R253" s="154"/>
      <c r="S253" s="12"/>
      <c r="T253" s="66"/>
      <c r="U253" s="154"/>
      <c r="V253" s="12"/>
      <c r="W253" s="66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12"/>
      <c r="I254" s="154"/>
      <c r="J254" s="154"/>
      <c r="K254" s="154"/>
      <c r="L254" s="12"/>
      <c r="M254" s="12"/>
      <c r="N254" s="12"/>
      <c r="O254" s="66"/>
      <c r="P254" s="66"/>
      <c r="Q254" s="66"/>
      <c r="R254" s="154"/>
      <c r="S254" s="12"/>
      <c r="T254" s="66"/>
      <c r="U254" s="154"/>
      <c r="V254" s="12"/>
      <c r="W254" s="66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12"/>
      <c r="I255" s="154"/>
      <c r="J255" s="154"/>
      <c r="K255" s="154"/>
      <c r="L255" s="12"/>
      <c r="M255" s="12"/>
      <c r="N255" s="12"/>
      <c r="O255" s="66"/>
      <c r="P255" s="66"/>
      <c r="Q255" s="66"/>
      <c r="R255" s="154"/>
      <c r="S255" s="12"/>
      <c r="T255" s="66"/>
      <c r="U255" s="154"/>
      <c r="V255" s="12"/>
      <c r="W255" s="66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12"/>
      <c r="I256" s="154"/>
      <c r="J256" s="154"/>
      <c r="K256" s="154"/>
      <c r="L256" s="12"/>
      <c r="M256" s="12"/>
      <c r="N256" s="12"/>
      <c r="O256" s="66"/>
      <c r="P256" s="66"/>
      <c r="Q256" s="66"/>
      <c r="R256" s="154"/>
      <c r="S256" s="12"/>
      <c r="T256" s="66"/>
      <c r="U256" s="154"/>
      <c r="V256" s="12"/>
      <c r="W256" s="66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12"/>
      <c r="I257" s="154"/>
      <c r="J257" s="154"/>
      <c r="K257" s="154"/>
      <c r="L257" s="12"/>
      <c r="M257" s="12"/>
      <c r="N257" s="12"/>
      <c r="O257" s="66"/>
      <c r="P257" s="66"/>
      <c r="Q257" s="66"/>
      <c r="R257" s="154"/>
      <c r="S257" s="12"/>
      <c r="T257" s="66"/>
      <c r="U257" s="154"/>
      <c r="V257" s="12"/>
      <c r="W257" s="66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12"/>
      <c r="I258" s="154"/>
      <c r="J258" s="154"/>
      <c r="K258" s="154"/>
      <c r="L258" s="12"/>
      <c r="M258" s="12"/>
      <c r="N258" s="12"/>
      <c r="O258" s="66"/>
      <c r="P258" s="66"/>
      <c r="Q258" s="66"/>
      <c r="R258" s="154"/>
      <c r="S258" s="12"/>
      <c r="T258" s="66"/>
      <c r="U258" s="154"/>
      <c r="V258" s="12"/>
      <c r="W258" s="66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12"/>
      <c r="I259" s="154"/>
      <c r="J259" s="154"/>
      <c r="K259" s="154"/>
      <c r="L259" s="12"/>
      <c r="M259" s="12"/>
      <c r="N259" s="12"/>
      <c r="O259" s="66"/>
      <c r="P259" s="66"/>
      <c r="Q259" s="66"/>
      <c r="R259" s="154"/>
      <c r="S259" s="12"/>
      <c r="T259" s="66"/>
      <c r="U259" s="154"/>
      <c r="V259" s="12"/>
      <c r="W259" s="66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12"/>
      <c r="I260" s="154"/>
      <c r="J260" s="154"/>
      <c r="K260" s="154"/>
      <c r="L260" s="12"/>
      <c r="M260" s="12"/>
      <c r="N260" s="12"/>
      <c r="O260" s="66"/>
      <c r="P260" s="66"/>
      <c r="Q260" s="66"/>
      <c r="R260" s="154"/>
      <c r="S260" s="12"/>
      <c r="T260" s="66"/>
      <c r="U260" s="154"/>
      <c r="V260" s="12"/>
      <c r="W260" s="66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12"/>
      <c r="I261" s="154"/>
      <c r="J261" s="154"/>
      <c r="K261" s="154"/>
      <c r="L261" s="12"/>
      <c r="M261" s="12"/>
      <c r="N261" s="12"/>
      <c r="O261" s="66"/>
      <c r="P261" s="66"/>
      <c r="Q261" s="66"/>
      <c r="R261" s="154"/>
      <c r="S261" s="12"/>
      <c r="T261" s="66"/>
      <c r="U261" s="154"/>
      <c r="V261" s="12"/>
      <c r="W261" s="66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12"/>
      <c r="I262" s="154"/>
      <c r="J262" s="154"/>
      <c r="K262" s="154"/>
      <c r="L262" s="12"/>
      <c r="M262" s="12"/>
      <c r="N262" s="12"/>
      <c r="O262" s="66"/>
      <c r="P262" s="66"/>
      <c r="Q262" s="66"/>
      <c r="R262" s="154"/>
      <c r="S262" s="12"/>
      <c r="T262" s="66"/>
      <c r="U262" s="154"/>
      <c r="V262" s="12"/>
      <c r="W262" s="66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12"/>
      <c r="I263" s="154"/>
      <c r="J263" s="154"/>
      <c r="K263" s="154"/>
      <c r="L263" s="12"/>
      <c r="M263" s="12"/>
      <c r="N263" s="12"/>
      <c r="O263" s="66"/>
      <c r="P263" s="66"/>
      <c r="Q263" s="66"/>
      <c r="R263" s="154"/>
      <c r="S263" s="12"/>
      <c r="T263" s="66"/>
      <c r="U263" s="154"/>
      <c r="V263" s="12"/>
      <c r="W263" s="66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12"/>
      <c r="I264" s="154"/>
      <c r="J264" s="154"/>
      <c r="K264" s="154"/>
      <c r="L264" s="12"/>
      <c r="M264" s="12"/>
      <c r="N264" s="12"/>
      <c r="O264" s="66"/>
      <c r="P264" s="66"/>
      <c r="Q264" s="66"/>
      <c r="R264" s="154"/>
      <c r="S264" s="12"/>
      <c r="T264" s="66"/>
      <c r="U264" s="154"/>
      <c r="V264" s="12"/>
      <c r="W264" s="66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12"/>
      <c r="I265" s="154"/>
      <c r="J265" s="154"/>
      <c r="K265" s="154"/>
      <c r="L265" s="12"/>
      <c r="M265" s="12"/>
      <c r="N265" s="12"/>
      <c r="O265" s="66"/>
      <c r="P265" s="66"/>
      <c r="Q265" s="66"/>
      <c r="R265" s="154"/>
      <c r="S265" s="12"/>
      <c r="T265" s="66"/>
      <c r="U265" s="154"/>
      <c r="V265" s="12"/>
      <c r="W265" s="66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12"/>
      <c r="I266" s="154"/>
      <c r="J266" s="154"/>
      <c r="K266" s="154"/>
      <c r="L266" s="12"/>
      <c r="M266" s="12"/>
      <c r="N266" s="12"/>
      <c r="O266" s="66"/>
      <c r="P266" s="66"/>
      <c r="Q266" s="66"/>
      <c r="R266" s="154"/>
      <c r="S266" s="12"/>
      <c r="T266" s="66"/>
      <c r="U266" s="154"/>
      <c r="V266" s="12"/>
      <c r="W266" s="66"/>
      <c r="X266" s="12"/>
      <c r="Y266" s="30"/>
      <c r="Z266" s="30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12"/>
      <c r="I267" s="154"/>
      <c r="J267" s="154"/>
      <c r="K267" s="154"/>
      <c r="L267" s="12"/>
      <c r="M267" s="12"/>
      <c r="N267" s="12"/>
      <c r="O267" s="66"/>
      <c r="P267" s="66"/>
      <c r="Q267" s="66"/>
      <c r="R267" s="154"/>
      <c r="S267" s="12"/>
      <c r="T267" s="66"/>
      <c r="U267" s="154"/>
      <c r="V267" s="12"/>
      <c r="W267" s="66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12"/>
      <c r="I268" s="154"/>
      <c r="J268" s="154"/>
      <c r="K268" s="154"/>
      <c r="L268" s="12"/>
      <c r="M268" s="12"/>
      <c r="N268" s="12"/>
      <c r="O268" s="66"/>
      <c r="P268" s="66"/>
      <c r="Q268" s="66"/>
      <c r="R268" s="154"/>
      <c r="S268" s="12"/>
      <c r="T268" s="66"/>
      <c r="U268" s="154"/>
      <c r="V268" s="12"/>
      <c r="W268" s="66"/>
      <c r="X268" s="12"/>
      <c r="Y268" s="32"/>
      <c r="Z268" s="3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</row>
    <row r="269" spans="6:41">
      <c r="F269" s="12"/>
      <c r="G269" s="12"/>
      <c r="H269" s="12"/>
      <c r="I269" s="155"/>
      <c r="J269" s="155"/>
      <c r="K269" s="155"/>
      <c r="L269" s="12"/>
      <c r="M269" s="12"/>
      <c r="N269" s="12"/>
      <c r="O269" s="66"/>
      <c r="P269" s="66"/>
      <c r="Q269" s="67"/>
      <c r="R269" s="155"/>
      <c r="S269" s="30"/>
      <c r="T269" s="67"/>
      <c r="U269" s="155"/>
      <c r="V269" s="12"/>
      <c r="W269" s="67"/>
      <c r="X269" s="30"/>
      <c r="Y269" s="32"/>
      <c r="Z269" s="32"/>
      <c r="AA269" s="30"/>
      <c r="AB269" s="30"/>
      <c r="AL269" s="12"/>
      <c r="AM269" s="12"/>
      <c r="AN269" s="12"/>
      <c r="AO269" s="12"/>
    </row>
    <row r="270" spans="6:41">
      <c r="F270" s="12"/>
      <c r="G270" s="12"/>
      <c r="H270" s="12"/>
      <c r="I270" s="156"/>
      <c r="J270" s="156"/>
      <c r="K270" s="156"/>
      <c r="L270" s="12"/>
      <c r="M270" s="12"/>
      <c r="N270" s="12"/>
      <c r="O270" s="67"/>
      <c r="P270" s="67"/>
      <c r="Q270" s="68"/>
      <c r="R270" s="156"/>
      <c r="S270" s="32"/>
      <c r="T270" s="68"/>
      <c r="U270" s="156"/>
      <c r="V270" s="12"/>
      <c r="W270" s="68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12"/>
      <c r="I271" s="156"/>
      <c r="J271" s="156"/>
      <c r="K271" s="156"/>
      <c r="L271" s="12"/>
      <c r="M271" s="12"/>
      <c r="N271" s="12"/>
      <c r="O271" s="68"/>
      <c r="P271" s="68"/>
      <c r="Q271" s="68"/>
      <c r="R271" s="156"/>
      <c r="S271" s="32"/>
      <c r="T271" s="68"/>
      <c r="U271" s="156"/>
      <c r="V271" s="12"/>
      <c r="W271" s="68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12"/>
      <c r="I272" s="156"/>
      <c r="J272" s="156"/>
      <c r="K272" s="156"/>
      <c r="L272" s="12"/>
      <c r="M272" s="12"/>
      <c r="N272" s="12"/>
      <c r="O272" s="68"/>
      <c r="P272" s="68"/>
      <c r="Q272" s="68"/>
      <c r="R272" s="156"/>
      <c r="S272" s="32"/>
      <c r="T272" s="68"/>
      <c r="U272" s="156"/>
      <c r="V272" s="12"/>
      <c r="W272" s="68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12"/>
      <c r="I273" s="156"/>
      <c r="J273" s="156"/>
      <c r="K273" s="156"/>
      <c r="L273" s="12"/>
      <c r="M273" s="12"/>
      <c r="N273" s="12"/>
      <c r="O273" s="68"/>
      <c r="P273" s="68"/>
      <c r="Q273" s="68"/>
      <c r="R273" s="156"/>
      <c r="S273" s="32"/>
      <c r="T273" s="68"/>
      <c r="U273" s="156"/>
      <c r="V273" s="12"/>
      <c r="W273" s="68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12"/>
      <c r="I274" s="156"/>
      <c r="J274" s="156"/>
      <c r="K274" s="156"/>
      <c r="L274" s="12"/>
      <c r="M274" s="12"/>
      <c r="N274" s="12"/>
      <c r="O274" s="68"/>
      <c r="P274" s="68"/>
      <c r="Q274" s="68"/>
      <c r="R274" s="156"/>
      <c r="S274" s="32"/>
      <c r="T274" s="68"/>
      <c r="U274" s="156"/>
      <c r="V274" s="12"/>
      <c r="W274" s="68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12"/>
      <c r="I275" s="156"/>
      <c r="J275" s="156"/>
      <c r="K275" s="156"/>
      <c r="L275" s="12"/>
      <c r="M275" s="12"/>
      <c r="N275" s="12"/>
      <c r="O275" s="68"/>
      <c r="P275" s="68"/>
      <c r="Q275" s="68"/>
      <c r="R275" s="156"/>
      <c r="S275" s="32"/>
      <c r="T275" s="68"/>
      <c r="U275" s="156"/>
      <c r="V275" s="12"/>
      <c r="W275" s="68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12"/>
      <c r="I276" s="156"/>
      <c r="J276" s="156"/>
      <c r="K276" s="156"/>
      <c r="L276" s="12"/>
      <c r="M276" s="12"/>
      <c r="N276" s="12"/>
      <c r="O276" s="68"/>
      <c r="P276" s="68"/>
      <c r="Q276" s="68"/>
      <c r="R276" s="156"/>
      <c r="S276" s="32"/>
      <c r="T276" s="68"/>
      <c r="U276" s="156"/>
      <c r="V276" s="12"/>
      <c r="W276" s="68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12"/>
      <c r="I277" s="156"/>
      <c r="J277" s="156"/>
      <c r="K277" s="156"/>
      <c r="L277" s="12"/>
      <c r="M277" s="12"/>
      <c r="N277" s="12"/>
      <c r="O277" s="68"/>
      <c r="P277" s="68"/>
      <c r="Q277" s="68"/>
      <c r="R277" s="156"/>
      <c r="S277" s="32"/>
      <c r="T277" s="68"/>
      <c r="U277" s="156"/>
      <c r="V277" s="12"/>
      <c r="W277" s="68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12"/>
      <c r="I278" s="156"/>
      <c r="J278" s="156"/>
      <c r="K278" s="156"/>
      <c r="L278" s="12"/>
      <c r="M278" s="12"/>
      <c r="N278" s="12"/>
      <c r="O278" s="68"/>
      <c r="P278" s="68"/>
      <c r="Q278" s="68"/>
      <c r="R278" s="156"/>
      <c r="S278" s="32"/>
      <c r="T278" s="68"/>
      <c r="U278" s="156"/>
      <c r="V278" s="12"/>
      <c r="W278" s="68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12"/>
      <c r="I279" s="156"/>
      <c r="J279" s="156"/>
      <c r="K279" s="156"/>
      <c r="L279" s="12"/>
      <c r="M279" s="12"/>
      <c r="N279" s="12"/>
      <c r="O279" s="68"/>
      <c r="P279" s="68"/>
      <c r="Q279" s="68"/>
      <c r="R279" s="156"/>
      <c r="S279" s="32"/>
      <c r="T279" s="68"/>
      <c r="U279" s="156"/>
      <c r="V279" s="12"/>
      <c r="W279" s="68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12"/>
      <c r="I280" s="156"/>
      <c r="J280" s="156"/>
      <c r="K280" s="156"/>
      <c r="L280" s="12"/>
      <c r="M280" s="12"/>
      <c r="N280" s="12"/>
      <c r="O280" s="68"/>
      <c r="P280" s="68"/>
      <c r="Q280" s="68"/>
      <c r="R280" s="156"/>
      <c r="S280" s="32"/>
      <c r="T280" s="68"/>
      <c r="U280" s="156"/>
      <c r="V280" s="12"/>
      <c r="W280" s="68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12"/>
      <c r="I281" s="156"/>
      <c r="J281" s="156"/>
      <c r="K281" s="156"/>
      <c r="L281" s="12"/>
      <c r="M281" s="12"/>
      <c r="N281" s="12"/>
      <c r="O281" s="68"/>
      <c r="P281" s="68"/>
      <c r="Q281" s="68"/>
      <c r="R281" s="156"/>
      <c r="S281" s="32"/>
      <c r="T281" s="68"/>
      <c r="U281" s="156"/>
      <c r="V281" s="12"/>
      <c r="W281" s="68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12"/>
      <c r="I282" s="156"/>
      <c r="J282" s="156"/>
      <c r="K282" s="156"/>
      <c r="L282" s="12"/>
      <c r="M282" s="12"/>
      <c r="N282" s="12"/>
      <c r="O282" s="68"/>
      <c r="P282" s="68"/>
      <c r="Q282" s="68"/>
      <c r="R282" s="156"/>
      <c r="S282" s="32"/>
      <c r="T282" s="68"/>
      <c r="U282" s="156"/>
      <c r="V282" s="12"/>
      <c r="W282" s="68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12"/>
      <c r="I283" s="156"/>
      <c r="J283" s="156"/>
      <c r="K283" s="156"/>
      <c r="L283" s="12"/>
      <c r="M283" s="12"/>
      <c r="N283" s="12"/>
      <c r="O283" s="68"/>
      <c r="P283" s="68"/>
      <c r="Q283" s="68"/>
      <c r="R283" s="156"/>
      <c r="S283" s="32"/>
      <c r="T283" s="68"/>
      <c r="U283" s="156"/>
      <c r="V283" s="12"/>
      <c r="W283" s="68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12"/>
      <c r="I284" s="156"/>
      <c r="J284" s="156"/>
      <c r="K284" s="156"/>
      <c r="L284" s="12"/>
      <c r="M284" s="12"/>
      <c r="N284" s="12"/>
      <c r="O284" s="68"/>
      <c r="P284" s="68"/>
      <c r="Q284" s="68"/>
      <c r="R284" s="156"/>
      <c r="S284" s="32"/>
      <c r="T284" s="68"/>
      <c r="U284" s="156"/>
      <c r="V284" s="12"/>
      <c r="W284" s="68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12"/>
      <c r="I285" s="156"/>
      <c r="J285" s="156"/>
      <c r="K285" s="156"/>
      <c r="L285" s="12"/>
      <c r="M285" s="12"/>
      <c r="N285" s="12"/>
      <c r="O285" s="68"/>
      <c r="P285" s="68"/>
      <c r="Q285" s="68"/>
      <c r="R285" s="156"/>
      <c r="S285" s="32"/>
      <c r="T285" s="68"/>
      <c r="U285" s="156"/>
      <c r="V285" s="12"/>
      <c r="W285" s="68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12"/>
      <c r="I286" s="156"/>
      <c r="J286" s="156"/>
      <c r="K286" s="156"/>
      <c r="L286" s="12"/>
      <c r="M286" s="12"/>
      <c r="N286" s="12"/>
      <c r="O286" s="68"/>
      <c r="P286" s="68"/>
      <c r="Q286" s="68"/>
      <c r="R286" s="156"/>
      <c r="S286" s="32"/>
      <c r="T286" s="68"/>
      <c r="U286" s="156"/>
      <c r="V286" s="12"/>
      <c r="W286" s="68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12"/>
      <c r="I287" s="156"/>
      <c r="J287" s="156"/>
      <c r="K287" s="156"/>
      <c r="L287" s="12"/>
      <c r="M287" s="12"/>
      <c r="N287" s="12"/>
      <c r="O287" s="68"/>
      <c r="P287" s="68"/>
      <c r="Q287" s="68"/>
      <c r="R287" s="156"/>
      <c r="S287" s="32"/>
      <c r="T287" s="68"/>
      <c r="U287" s="156"/>
      <c r="V287" s="12"/>
      <c r="W287" s="68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12"/>
      <c r="I288" s="156"/>
      <c r="J288" s="156"/>
      <c r="K288" s="156"/>
      <c r="L288" s="12"/>
      <c r="M288" s="12"/>
      <c r="N288" s="12"/>
      <c r="O288" s="68"/>
      <c r="P288" s="68"/>
      <c r="Q288" s="68"/>
      <c r="R288" s="156"/>
      <c r="S288" s="32"/>
      <c r="T288" s="68"/>
      <c r="U288" s="156"/>
      <c r="V288" s="12"/>
      <c r="W288" s="68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12"/>
      <c r="I289" s="156"/>
      <c r="J289" s="156"/>
      <c r="K289" s="156"/>
      <c r="L289" s="12"/>
      <c r="M289" s="12"/>
      <c r="N289" s="12"/>
      <c r="O289" s="68"/>
      <c r="P289" s="68"/>
      <c r="Q289" s="68"/>
      <c r="R289" s="156"/>
      <c r="S289" s="32"/>
      <c r="T289" s="68"/>
      <c r="U289" s="156"/>
      <c r="V289" s="12"/>
      <c r="W289" s="68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12"/>
      <c r="I290" s="156"/>
      <c r="J290" s="156"/>
      <c r="K290" s="156"/>
      <c r="L290" s="12"/>
      <c r="M290" s="12"/>
      <c r="N290" s="12"/>
      <c r="O290" s="68"/>
      <c r="P290" s="68"/>
      <c r="Q290" s="68"/>
      <c r="R290" s="156"/>
      <c r="S290" s="32"/>
      <c r="T290" s="68"/>
      <c r="U290" s="156"/>
      <c r="V290" s="12"/>
      <c r="W290" s="68"/>
      <c r="X290" s="32"/>
      <c r="Y290" s="32"/>
      <c r="Z290" s="32"/>
      <c r="AA290" s="32"/>
      <c r="AB290" s="32"/>
      <c r="AN290" s="12"/>
      <c r="AO290" s="12"/>
    </row>
    <row r="291" spans="1:41">
      <c r="F291" s="12"/>
      <c r="G291" s="12"/>
      <c r="H291" s="12"/>
      <c r="I291" s="156"/>
      <c r="J291" s="156"/>
      <c r="K291" s="156"/>
      <c r="L291" s="12"/>
      <c r="M291" s="12"/>
      <c r="N291" s="12"/>
      <c r="O291" s="68"/>
      <c r="P291" s="68"/>
      <c r="Q291" s="68"/>
      <c r="R291" s="156"/>
      <c r="S291" s="32"/>
      <c r="T291" s="68"/>
      <c r="U291" s="156"/>
      <c r="V291" s="12"/>
      <c r="W291" s="68"/>
      <c r="X291" s="32"/>
      <c r="Y291" s="32"/>
      <c r="Z291" s="32"/>
      <c r="AA291" s="32"/>
      <c r="AB291" s="32"/>
      <c r="AN291" s="12"/>
      <c r="AO291" s="12"/>
    </row>
    <row r="292" spans="1:41">
      <c r="A292" s="30"/>
      <c r="B292" s="30"/>
      <c r="C292" s="30"/>
      <c r="D292" s="30"/>
      <c r="E292" s="30"/>
      <c r="F292" s="30"/>
      <c r="G292" s="30"/>
      <c r="H292" s="30"/>
      <c r="I292" s="156"/>
      <c r="J292" s="156"/>
      <c r="K292" s="156"/>
      <c r="L292" s="30"/>
      <c r="M292" s="30"/>
      <c r="N292" s="30"/>
      <c r="O292" s="68"/>
      <c r="P292" s="68"/>
      <c r="Q292" s="68"/>
      <c r="R292" s="156"/>
      <c r="S292" s="32"/>
      <c r="T292" s="68"/>
      <c r="U292" s="156"/>
      <c r="V292" s="30"/>
      <c r="W292" s="68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32"/>
      <c r="I293" s="156"/>
      <c r="J293" s="156"/>
      <c r="K293" s="156"/>
      <c r="L293" s="32"/>
      <c r="M293" s="32"/>
      <c r="N293" s="32"/>
      <c r="O293" s="68"/>
      <c r="P293" s="68"/>
      <c r="Q293" s="68"/>
      <c r="R293" s="156"/>
      <c r="S293" s="32"/>
      <c r="T293" s="68"/>
      <c r="U293" s="156"/>
      <c r="V293" s="32"/>
      <c r="W293" s="68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32"/>
      <c r="I294" s="156"/>
      <c r="J294" s="156"/>
      <c r="K294" s="156"/>
      <c r="L294" s="32"/>
      <c r="M294" s="32"/>
      <c r="N294" s="32"/>
      <c r="O294" s="68"/>
      <c r="P294" s="68"/>
      <c r="Q294" s="68"/>
      <c r="R294" s="156"/>
      <c r="S294" s="32"/>
      <c r="T294" s="68"/>
      <c r="U294" s="156"/>
      <c r="V294" s="32"/>
      <c r="W294" s="68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32"/>
      <c r="I295" s="156"/>
      <c r="J295" s="156"/>
      <c r="K295" s="156"/>
      <c r="L295" s="32"/>
      <c r="M295" s="32"/>
      <c r="N295" s="32"/>
      <c r="O295" s="68"/>
      <c r="P295" s="68"/>
      <c r="Q295" s="68"/>
      <c r="R295" s="156"/>
      <c r="S295" s="32"/>
      <c r="T295" s="68"/>
      <c r="U295" s="156"/>
      <c r="V295" s="32"/>
      <c r="W295" s="68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32"/>
      <c r="I296" s="156"/>
      <c r="J296" s="156"/>
      <c r="K296" s="156"/>
      <c r="L296" s="32"/>
      <c r="M296" s="32"/>
      <c r="N296" s="32"/>
      <c r="O296" s="68"/>
      <c r="P296" s="68"/>
      <c r="Q296" s="68"/>
      <c r="R296" s="156"/>
      <c r="S296" s="32"/>
      <c r="T296" s="68"/>
      <c r="U296" s="156"/>
      <c r="V296" s="32"/>
      <c r="W296" s="68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32"/>
      <c r="I297" s="156"/>
      <c r="J297" s="156"/>
      <c r="K297" s="156"/>
      <c r="L297" s="32"/>
      <c r="M297" s="32"/>
      <c r="N297" s="32"/>
      <c r="O297" s="68"/>
      <c r="P297" s="68"/>
      <c r="Q297" s="68"/>
      <c r="R297" s="156"/>
      <c r="S297" s="32"/>
      <c r="T297" s="68"/>
      <c r="U297" s="156"/>
      <c r="V297" s="32"/>
      <c r="W297" s="68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32"/>
      <c r="I298" s="156"/>
      <c r="J298" s="156"/>
      <c r="K298" s="156"/>
      <c r="L298" s="32"/>
      <c r="M298" s="32"/>
      <c r="N298" s="32"/>
      <c r="O298" s="68"/>
      <c r="P298" s="68"/>
      <c r="Q298" s="68"/>
      <c r="R298" s="156"/>
      <c r="S298" s="32"/>
      <c r="T298" s="68"/>
      <c r="U298" s="156"/>
      <c r="V298" s="32"/>
      <c r="W298" s="68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32"/>
      <c r="I299" s="156"/>
      <c r="J299" s="156"/>
      <c r="K299" s="156"/>
      <c r="L299" s="32"/>
      <c r="M299" s="32"/>
      <c r="N299" s="32"/>
      <c r="O299" s="68"/>
      <c r="P299" s="68"/>
      <c r="Q299" s="68"/>
      <c r="R299" s="156"/>
      <c r="S299" s="32"/>
      <c r="T299" s="68"/>
      <c r="U299" s="156"/>
      <c r="V299" s="32"/>
      <c r="W299" s="68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32"/>
      <c r="I300" s="156"/>
      <c r="J300" s="156"/>
      <c r="K300" s="156"/>
      <c r="L300" s="32"/>
      <c r="M300" s="32"/>
      <c r="N300" s="32"/>
      <c r="O300" s="68"/>
      <c r="P300" s="68"/>
      <c r="Q300" s="68"/>
      <c r="R300" s="156"/>
      <c r="S300" s="32"/>
      <c r="T300" s="68"/>
      <c r="U300" s="156"/>
      <c r="V300" s="32"/>
      <c r="W300" s="68"/>
      <c r="X300" s="32"/>
      <c r="Y300" s="32"/>
      <c r="Z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32"/>
      <c r="I301" s="156"/>
      <c r="J301" s="156"/>
      <c r="K301" s="156"/>
      <c r="L301" s="32"/>
      <c r="M301" s="32"/>
      <c r="N301" s="32"/>
      <c r="O301" s="68"/>
      <c r="P301" s="68"/>
      <c r="Q301" s="68"/>
      <c r="R301" s="156"/>
      <c r="S301" s="32"/>
      <c r="T301" s="68"/>
      <c r="U301" s="156"/>
      <c r="V301" s="32"/>
      <c r="W301" s="68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32"/>
      <c r="I302" s="156"/>
      <c r="J302" s="156"/>
      <c r="K302" s="156"/>
      <c r="L302" s="32"/>
      <c r="M302" s="32"/>
      <c r="N302" s="32"/>
      <c r="O302" s="68"/>
      <c r="P302" s="68"/>
      <c r="Q302" s="68"/>
      <c r="R302" s="156"/>
      <c r="S302" s="32"/>
      <c r="T302" s="68"/>
      <c r="U302" s="156"/>
      <c r="V302" s="32"/>
      <c r="W302" s="68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32"/>
      <c r="I303" s="156"/>
      <c r="J303" s="156"/>
      <c r="K303" s="156"/>
      <c r="L303" s="32"/>
      <c r="M303" s="32"/>
      <c r="N303" s="32"/>
      <c r="O303" s="68"/>
      <c r="P303" s="68"/>
      <c r="Q303" s="68"/>
      <c r="R303" s="156"/>
      <c r="S303" s="32"/>
      <c r="T303" s="68"/>
      <c r="U303" s="156"/>
      <c r="V303" s="32"/>
      <c r="W303" s="68"/>
      <c r="X303" s="32"/>
      <c r="AA303" s="32"/>
      <c r="AB303" s="32"/>
    </row>
    <row r="304" spans="1:41">
      <c r="A304" s="32"/>
      <c r="B304" s="32"/>
      <c r="C304" s="32"/>
      <c r="D304" s="32"/>
      <c r="E304" s="32"/>
      <c r="F304" s="32"/>
      <c r="G304" s="32"/>
      <c r="H304" s="32"/>
      <c r="I304" s="156"/>
      <c r="J304" s="156"/>
      <c r="K304" s="156"/>
      <c r="L304" s="32"/>
      <c r="M304" s="32"/>
      <c r="N304" s="32"/>
      <c r="O304" s="68"/>
      <c r="P304" s="68"/>
      <c r="Q304" s="68"/>
      <c r="R304" s="156"/>
      <c r="S304" s="32"/>
      <c r="T304" s="68"/>
      <c r="U304" s="156"/>
      <c r="V304" s="32"/>
      <c r="W304" s="68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32"/>
      <c r="I305" s="156"/>
      <c r="J305" s="156"/>
      <c r="K305" s="156"/>
      <c r="L305" s="32"/>
      <c r="M305" s="32"/>
      <c r="N305" s="32"/>
      <c r="O305" s="68"/>
      <c r="P305" s="68"/>
      <c r="Q305" s="68"/>
      <c r="R305" s="156"/>
      <c r="S305" s="32"/>
      <c r="T305" s="68"/>
      <c r="U305" s="156"/>
      <c r="V305" s="32"/>
      <c r="W305" s="68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32"/>
      <c r="I306" s="156"/>
      <c r="J306" s="156"/>
      <c r="K306" s="156"/>
      <c r="L306" s="32"/>
      <c r="M306" s="32"/>
      <c r="N306" s="32"/>
      <c r="O306" s="68"/>
      <c r="P306" s="68"/>
      <c r="Q306" s="68"/>
      <c r="R306" s="156"/>
      <c r="S306" s="32"/>
      <c r="T306" s="68"/>
      <c r="U306" s="156"/>
      <c r="V306" s="32"/>
      <c r="W306" s="68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32"/>
      <c r="I307" s="156"/>
      <c r="J307" s="156"/>
      <c r="K307" s="156"/>
      <c r="L307" s="32"/>
      <c r="M307" s="32"/>
      <c r="N307" s="32"/>
      <c r="O307" s="68"/>
      <c r="P307" s="68"/>
      <c r="Q307" s="68"/>
      <c r="R307" s="156"/>
      <c r="S307" s="32"/>
      <c r="T307" s="68"/>
      <c r="U307" s="156"/>
      <c r="V307" s="32"/>
      <c r="W307" s="68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32"/>
      <c r="I308" s="156"/>
      <c r="J308" s="156"/>
      <c r="K308" s="156"/>
      <c r="L308" s="32"/>
      <c r="M308" s="32"/>
      <c r="N308" s="32"/>
      <c r="O308" s="68"/>
      <c r="P308" s="68"/>
      <c r="Q308" s="68"/>
      <c r="R308" s="156"/>
      <c r="S308" s="32"/>
      <c r="T308" s="68"/>
      <c r="U308" s="156"/>
      <c r="V308" s="32"/>
      <c r="W308" s="68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32"/>
      <c r="I309" s="156"/>
      <c r="J309" s="156"/>
      <c r="K309" s="156"/>
      <c r="L309" s="32"/>
      <c r="M309" s="32"/>
      <c r="N309" s="32"/>
      <c r="O309" s="68"/>
      <c r="P309" s="68"/>
      <c r="Q309" s="68"/>
      <c r="R309" s="156"/>
      <c r="S309" s="32"/>
      <c r="T309" s="68"/>
      <c r="U309" s="156"/>
      <c r="V309" s="32"/>
      <c r="W309" s="68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32"/>
      <c r="I310" s="156"/>
      <c r="J310" s="156"/>
      <c r="K310" s="156"/>
      <c r="L310" s="32"/>
      <c r="M310" s="32"/>
      <c r="N310" s="32"/>
      <c r="O310" s="68"/>
      <c r="P310" s="68"/>
      <c r="Q310" s="68"/>
      <c r="R310" s="156"/>
      <c r="S310" s="32"/>
      <c r="T310" s="68"/>
      <c r="U310" s="156"/>
      <c r="V310" s="32"/>
      <c r="W310" s="68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32"/>
      <c r="I311" s="156"/>
      <c r="J311" s="156"/>
      <c r="K311" s="156"/>
      <c r="L311" s="32"/>
      <c r="M311" s="32"/>
      <c r="N311" s="32"/>
      <c r="O311" s="68"/>
      <c r="P311" s="68"/>
      <c r="Q311" s="68"/>
      <c r="R311" s="156"/>
      <c r="S311" s="32"/>
      <c r="T311" s="68"/>
      <c r="U311" s="156"/>
      <c r="V311" s="32"/>
      <c r="W311" s="68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32"/>
      <c r="I312" s="156"/>
      <c r="J312" s="156"/>
      <c r="K312" s="156"/>
      <c r="L312" s="32"/>
      <c r="M312" s="32"/>
      <c r="N312" s="32"/>
      <c r="O312" s="68"/>
      <c r="P312" s="68"/>
      <c r="Q312" s="68"/>
      <c r="R312" s="156"/>
      <c r="S312" s="32"/>
      <c r="T312" s="68"/>
      <c r="U312" s="156"/>
      <c r="V312" s="32"/>
      <c r="W312" s="68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32"/>
      <c r="I313" s="156"/>
      <c r="J313" s="156"/>
      <c r="K313" s="156"/>
      <c r="L313" s="32"/>
      <c r="M313" s="32"/>
      <c r="N313" s="32"/>
      <c r="O313" s="68"/>
      <c r="P313" s="68"/>
      <c r="Q313" s="68"/>
      <c r="R313" s="156"/>
      <c r="S313" s="32"/>
      <c r="T313" s="68"/>
      <c r="U313" s="156"/>
      <c r="V313" s="32"/>
      <c r="W313" s="68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32"/>
      <c r="I314" s="156"/>
      <c r="J314" s="156"/>
      <c r="K314" s="156"/>
      <c r="L314" s="32"/>
      <c r="M314" s="32"/>
      <c r="N314" s="32"/>
      <c r="O314" s="68"/>
      <c r="P314" s="68"/>
      <c r="Q314" s="68"/>
      <c r="R314" s="156"/>
      <c r="S314" s="32"/>
      <c r="T314" s="68"/>
      <c r="U314" s="156"/>
      <c r="V314" s="32"/>
      <c r="W314" s="68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32"/>
      <c r="I315" s="156"/>
      <c r="J315" s="156"/>
      <c r="K315" s="156"/>
      <c r="L315" s="32"/>
      <c r="M315" s="32"/>
      <c r="N315" s="32"/>
      <c r="O315" s="68"/>
      <c r="P315" s="68"/>
      <c r="Q315" s="68"/>
      <c r="R315" s="156"/>
      <c r="S315" s="32"/>
      <c r="T315" s="68"/>
      <c r="U315" s="156"/>
      <c r="V315" s="32"/>
      <c r="W315" s="68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32"/>
      <c r="I316" s="156"/>
      <c r="J316" s="156"/>
      <c r="K316" s="156"/>
      <c r="L316" s="32"/>
      <c r="M316" s="32"/>
      <c r="N316" s="32"/>
      <c r="O316" s="68"/>
      <c r="P316" s="68"/>
      <c r="Q316" s="68"/>
      <c r="R316" s="156"/>
      <c r="S316" s="32"/>
      <c r="T316" s="68"/>
      <c r="U316" s="156"/>
      <c r="V316" s="32"/>
      <c r="W316" s="68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32"/>
      <c r="I317" s="156"/>
      <c r="J317" s="156"/>
      <c r="K317" s="156"/>
      <c r="L317" s="32"/>
      <c r="M317" s="32"/>
      <c r="N317" s="32"/>
      <c r="O317" s="68"/>
      <c r="P317" s="68"/>
      <c r="Q317" s="68"/>
      <c r="R317" s="156"/>
      <c r="S317" s="32"/>
      <c r="T317" s="68"/>
      <c r="U317" s="156"/>
      <c r="V317" s="32"/>
      <c r="W317" s="68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32"/>
      <c r="I318" s="156"/>
      <c r="J318" s="156"/>
      <c r="K318" s="156"/>
      <c r="L318" s="32"/>
      <c r="M318" s="32"/>
      <c r="N318" s="32"/>
      <c r="O318" s="68"/>
      <c r="P318" s="68"/>
      <c r="Q318" s="68"/>
      <c r="R318" s="156"/>
      <c r="S318" s="32"/>
      <c r="T318" s="68"/>
      <c r="U318" s="156"/>
      <c r="V318" s="32"/>
      <c r="W318" s="68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32"/>
      <c r="I319" s="156"/>
      <c r="J319" s="156"/>
      <c r="K319" s="156"/>
      <c r="L319" s="32"/>
      <c r="M319" s="32"/>
      <c r="N319" s="32"/>
      <c r="O319" s="68"/>
      <c r="P319" s="68"/>
      <c r="Q319" s="68"/>
      <c r="R319" s="156"/>
      <c r="S319" s="32"/>
      <c r="T319" s="68"/>
      <c r="U319" s="156"/>
      <c r="V319" s="32"/>
      <c r="W319" s="68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32"/>
      <c r="I320" s="156"/>
      <c r="J320" s="156"/>
      <c r="K320" s="156"/>
      <c r="L320" s="32"/>
      <c r="M320" s="32"/>
      <c r="N320" s="32"/>
      <c r="O320" s="68"/>
      <c r="P320" s="68"/>
      <c r="Q320" s="68"/>
      <c r="R320" s="156"/>
      <c r="S320" s="32"/>
      <c r="T320" s="68"/>
      <c r="U320" s="156"/>
      <c r="V320" s="32"/>
      <c r="W320" s="68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32"/>
      <c r="I321" s="156"/>
      <c r="J321" s="156"/>
      <c r="K321" s="156"/>
      <c r="L321" s="32"/>
      <c r="M321" s="32"/>
      <c r="N321" s="32"/>
      <c r="O321" s="68"/>
      <c r="P321" s="68"/>
      <c r="Q321" s="68"/>
      <c r="R321" s="156"/>
      <c r="S321" s="32"/>
      <c r="T321" s="68"/>
      <c r="U321" s="156"/>
      <c r="V321" s="32"/>
      <c r="W321" s="68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32"/>
      <c r="I322" s="156"/>
      <c r="J322" s="156"/>
      <c r="K322" s="156"/>
      <c r="L322" s="32"/>
      <c r="M322" s="32"/>
      <c r="N322" s="32"/>
      <c r="O322" s="68"/>
      <c r="P322" s="68"/>
      <c r="Q322" s="68"/>
      <c r="R322" s="156"/>
      <c r="S322" s="32"/>
      <c r="T322" s="68"/>
      <c r="U322" s="156"/>
      <c r="V322" s="32"/>
      <c r="W322" s="68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32"/>
      <c r="I323" s="156"/>
      <c r="J323" s="156"/>
      <c r="K323" s="156"/>
      <c r="L323" s="32"/>
      <c r="M323" s="32"/>
      <c r="N323" s="32"/>
      <c r="O323" s="68"/>
      <c r="P323" s="68"/>
      <c r="Q323" s="68"/>
      <c r="R323" s="156"/>
      <c r="S323" s="32"/>
      <c r="T323" s="68"/>
      <c r="U323" s="156"/>
      <c r="V323" s="32"/>
      <c r="W323" s="68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32"/>
      <c r="I324" s="156"/>
      <c r="J324" s="156"/>
      <c r="K324" s="156"/>
      <c r="L324" s="32"/>
      <c r="M324" s="32"/>
      <c r="N324" s="32"/>
      <c r="O324" s="68"/>
      <c r="P324" s="68"/>
      <c r="Q324" s="68"/>
      <c r="R324" s="156"/>
      <c r="S324" s="32"/>
      <c r="T324" s="68"/>
      <c r="U324" s="156"/>
      <c r="V324" s="32"/>
      <c r="W324" s="68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32"/>
      <c r="I325" s="156"/>
      <c r="J325" s="156"/>
      <c r="K325" s="156"/>
      <c r="L325" s="32"/>
      <c r="M325" s="32"/>
      <c r="N325" s="32"/>
      <c r="O325" s="68"/>
      <c r="P325" s="68"/>
      <c r="Q325" s="68"/>
      <c r="R325" s="156"/>
      <c r="S325" s="32"/>
      <c r="T325" s="68"/>
      <c r="U325" s="156"/>
      <c r="V325" s="32"/>
      <c r="W325" s="68"/>
      <c r="X325" s="32"/>
    </row>
    <row r="326" spans="1:24">
      <c r="A326" s="32"/>
      <c r="B326" s="32"/>
      <c r="C326" s="32"/>
      <c r="D326" s="32"/>
      <c r="E326" s="32"/>
      <c r="F326" s="32"/>
      <c r="G326" s="32"/>
      <c r="H326" s="32"/>
      <c r="I326" s="156"/>
      <c r="J326" s="156"/>
      <c r="K326" s="156"/>
      <c r="L326" s="32"/>
      <c r="M326" s="32"/>
      <c r="N326" s="32"/>
      <c r="O326" s="68"/>
      <c r="P326" s="68"/>
      <c r="Q326" s="68"/>
      <c r="R326" s="156"/>
      <c r="S326" s="32"/>
      <c r="T326" s="68"/>
      <c r="U326" s="156"/>
      <c r="V326" s="32"/>
      <c r="W326" s="68"/>
      <c r="X326" s="32"/>
    </row>
    <row r="327" spans="1:24">
      <c r="O327" s="68"/>
      <c r="P327" s="68"/>
    </row>
    <row r="1812" spans="8:8">
      <c r="H1812" s="3" t="s">
        <v>531</v>
      </c>
    </row>
  </sheetData>
  <mergeCells count="1">
    <mergeCell ref="T4:U4"/>
  </mergeCells>
  <conditionalFormatting sqref="AQ109:AR109">
    <cfRule type="cellIs" dxfId="83" priority="11" stopIfTrue="1" operator="lessThan">
      <formula>0</formula>
    </cfRule>
  </conditionalFormatting>
  <conditionalFormatting sqref="AQ86:AR86">
    <cfRule type="cellIs" dxfId="82" priority="12" stopIfTrue="1" operator="greaterThan">
      <formula>0</formula>
    </cfRule>
  </conditionalFormatting>
  <conditionalFormatting sqref="AQ86:AR86">
    <cfRule type="cellIs" dxfId="81" priority="10" operator="lessThan">
      <formula>0</formula>
    </cfRule>
  </conditionalFormatting>
  <conditionalFormatting sqref="H10:H27">
    <cfRule type="cellIs" dxfId="80" priority="8" operator="lessThan">
      <formula>0</formula>
    </cfRule>
    <cfRule type="cellIs" dxfId="79" priority="9" operator="greaterThan">
      <formula>0</formula>
    </cfRule>
  </conditionalFormatting>
  <conditionalFormatting sqref="M10:M27">
    <cfRule type="cellIs" dxfId="78" priority="6" operator="lessThan">
      <formula>0</formula>
    </cfRule>
    <cfRule type="cellIs" dxfId="77" priority="7" operator="greaterThan">
      <formula>0</formula>
    </cfRule>
  </conditionalFormatting>
  <conditionalFormatting sqref="P10:P27">
    <cfRule type="cellIs" dxfId="76" priority="4" operator="lessThan">
      <formula>0</formula>
    </cfRule>
    <cfRule type="cellIs" dxfId="75" priority="5" operator="greaterThan">
      <formula>0</formula>
    </cfRule>
  </conditionalFormatting>
  <conditionalFormatting sqref="G10:G27">
    <cfRule type="cellIs" dxfId="74" priority="3" operator="greaterThan">
      <formula>1000</formula>
    </cfRule>
  </conditionalFormatting>
  <conditionalFormatting sqref="L10:L27">
    <cfRule type="top10" dxfId="73" priority="1" percent="1" bottom="1" rank="10"/>
    <cfRule type="top10" dxfId="72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0C3B-7A17-432F-94C7-FAF4FA5C1F4C}">
  <dimension ref="A1:B28"/>
  <sheetViews>
    <sheetView workbookViewId="0">
      <selection activeCell="B7" sqref="B7"/>
    </sheetView>
  </sheetViews>
  <sheetFormatPr baseColWidth="10" defaultRowHeight="15"/>
  <sheetData>
    <row r="1" spans="1:2">
      <c r="A1" s="47">
        <v>103</v>
      </c>
      <c r="B1" s="58" t="s">
        <v>38</v>
      </c>
    </row>
    <row r="2" spans="1:2">
      <c r="A2" s="47">
        <v>106</v>
      </c>
      <c r="B2" s="58" t="s">
        <v>39</v>
      </c>
    </row>
    <row r="3" spans="1:2">
      <c r="A3" s="47">
        <v>109</v>
      </c>
      <c r="B3" s="58" t="s">
        <v>62</v>
      </c>
    </row>
    <row r="4" spans="1:2">
      <c r="A4" s="47">
        <v>110</v>
      </c>
      <c r="B4" s="58" t="s">
        <v>33</v>
      </c>
    </row>
    <row r="5" spans="1:2">
      <c r="A5" s="47">
        <v>111</v>
      </c>
      <c r="B5" s="58" t="s">
        <v>40</v>
      </c>
    </row>
    <row r="6" spans="1:2">
      <c r="A6" s="47">
        <v>113</v>
      </c>
      <c r="B6" s="58" t="s">
        <v>586</v>
      </c>
    </row>
    <row r="7" spans="1:2">
      <c r="A7" s="47">
        <v>116</v>
      </c>
      <c r="B7" s="58" t="s">
        <v>41</v>
      </c>
    </row>
    <row r="8" spans="1:2">
      <c r="A8" s="47">
        <v>117</v>
      </c>
      <c r="B8" s="58" t="s">
        <v>42</v>
      </c>
    </row>
    <row r="9" spans="1:2">
      <c r="A9" s="47">
        <v>121</v>
      </c>
      <c r="B9" s="58" t="s">
        <v>353</v>
      </c>
    </row>
    <row r="10" spans="1:2">
      <c r="A10" s="47">
        <v>134</v>
      </c>
      <c r="B10" s="58" t="s">
        <v>35</v>
      </c>
    </row>
    <row r="11" spans="1:2">
      <c r="A11" s="47">
        <v>141</v>
      </c>
      <c r="B11" s="58" t="s">
        <v>34</v>
      </c>
    </row>
    <row r="12" spans="1:2">
      <c r="A12" s="47">
        <v>143</v>
      </c>
      <c r="B12" s="58" t="s">
        <v>43</v>
      </c>
    </row>
    <row r="13" spans="1:2">
      <c r="A13" s="47">
        <v>147</v>
      </c>
      <c r="B13" s="58" t="s">
        <v>6</v>
      </c>
    </row>
    <row r="14" spans="1:2">
      <c r="A14" s="47">
        <v>155</v>
      </c>
      <c r="B14" s="58" t="s">
        <v>37</v>
      </c>
    </row>
    <row r="15" spans="1:2">
      <c r="A15" s="47">
        <v>160</v>
      </c>
      <c r="B15" s="58" t="s">
        <v>32</v>
      </c>
    </row>
    <row r="16" spans="1:2">
      <c r="A16" s="47">
        <v>171</v>
      </c>
      <c r="B16" s="58" t="s">
        <v>663</v>
      </c>
    </row>
    <row r="17" spans="1:2">
      <c r="A17" s="47">
        <v>175</v>
      </c>
      <c r="B17" s="58" t="s">
        <v>665</v>
      </c>
    </row>
    <row r="18" spans="1:2">
      <c r="A18" s="47">
        <v>177</v>
      </c>
      <c r="B18" s="58" t="s">
        <v>666</v>
      </c>
    </row>
    <row r="19" spans="1:2">
      <c r="A19" s="47">
        <v>178</v>
      </c>
      <c r="B19" s="58" t="s">
        <v>36</v>
      </c>
    </row>
    <row r="20" spans="1:2">
      <c r="A20" s="47">
        <v>181</v>
      </c>
      <c r="B20" s="58" t="s">
        <v>44</v>
      </c>
    </row>
    <row r="21" spans="1:2">
      <c r="A21" s="47">
        <v>262</v>
      </c>
      <c r="B21" s="58" t="s">
        <v>667</v>
      </c>
    </row>
    <row r="22" spans="1:2">
      <c r="A22" s="47">
        <v>267</v>
      </c>
      <c r="B22" s="58" t="s">
        <v>668</v>
      </c>
    </row>
    <row r="23" spans="1:2">
      <c r="A23" s="47">
        <v>309</v>
      </c>
      <c r="B23" s="58" t="s">
        <v>60</v>
      </c>
    </row>
    <row r="24" spans="1:2">
      <c r="A24" s="47">
        <v>470</v>
      </c>
      <c r="B24" s="58" t="s">
        <v>45</v>
      </c>
    </row>
    <row r="25" spans="1:2">
      <c r="A25" s="47">
        <v>629</v>
      </c>
      <c r="B25" s="58" t="s">
        <v>188</v>
      </c>
    </row>
    <row r="26" spans="1:2">
      <c r="A26" s="47">
        <v>643</v>
      </c>
      <c r="B26" s="58" t="s">
        <v>56</v>
      </c>
    </row>
    <row r="27" spans="1:2">
      <c r="A27" s="47">
        <v>704</v>
      </c>
      <c r="B27" s="58" t="s">
        <v>669</v>
      </c>
    </row>
    <row r="28" spans="1:2">
      <c r="A28" s="47">
        <v>802</v>
      </c>
      <c r="B28" s="58" t="s">
        <v>55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O1793"/>
  <sheetViews>
    <sheetView zoomScale="87" zoomScaleNormal="87" workbookViewId="0">
      <selection activeCell="B103" sqref="B103"/>
    </sheetView>
  </sheetViews>
  <sheetFormatPr baseColWidth="10" defaultRowHeight="15"/>
  <cols>
    <col min="1" max="1" width="5.90625" customWidth="1"/>
    <col min="3" max="3" width="3" customWidth="1"/>
    <col min="4" max="4" width="7" customWidth="1"/>
    <col min="5" max="5" width="6.54296875" customWidth="1"/>
    <col min="6" max="6" width="5.453125" customWidth="1"/>
    <col min="7" max="7" width="6.1796875" style="97" customWidth="1"/>
    <col min="8" max="8" width="6" style="97" customWidth="1"/>
    <col min="9" max="9" width="6.36328125" customWidth="1"/>
    <col min="10" max="10" width="5.90625" customWidth="1"/>
    <col min="11" max="11" width="8" style="9" customWidth="1"/>
    <col min="12" max="12" width="6.81640625" style="9" customWidth="1"/>
    <col min="13" max="13" width="7" style="97" customWidth="1"/>
    <col min="14" max="14" width="7.453125" customWidth="1"/>
    <col min="15" max="15" width="7.1796875" style="9" customWidth="1"/>
    <col min="16" max="16" width="7.08984375" style="97" customWidth="1"/>
    <col min="17" max="17" width="7.54296875" customWidth="1"/>
    <col min="18" max="18" width="9.453125" style="9" customWidth="1"/>
    <col min="19" max="19" width="8.453125" customWidth="1"/>
    <col min="20" max="20" width="11" customWidth="1"/>
    <col min="21" max="21" width="8.90625" customWidth="1"/>
    <col min="22" max="22" width="9.36328125" customWidth="1"/>
    <col min="23" max="23" width="9.54296875" customWidth="1"/>
    <col min="24" max="24" width="8.453125" customWidth="1"/>
    <col min="26" max="26" width="9.453125" customWidth="1"/>
    <col min="27" max="27" width="8.90625" customWidth="1"/>
    <col min="28" max="28" width="12.36328125" customWidth="1"/>
    <col min="29" max="29" width="14.54296875" customWidth="1"/>
    <col min="37" max="37" width="14" customWidth="1"/>
    <col min="38" max="38" width="12.54296875" customWidth="1"/>
    <col min="39" max="39" width="10.90625" customWidth="1"/>
  </cols>
  <sheetData>
    <row r="1" spans="1:3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34" s="128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/>
      <c r="AA2"/>
      <c r="AB2"/>
      <c r="AC2"/>
      <c r="AD2"/>
      <c r="AE2"/>
      <c r="AF2"/>
    </row>
    <row r="3" spans="1:3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3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34" s="126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45"/>
      <c r="U5" s="145"/>
      <c r="V5" s="145"/>
      <c r="W5" s="145"/>
      <c r="X5" s="145"/>
      <c r="Y5" s="145"/>
      <c r="AG5" s="182"/>
      <c r="AH5" s="182"/>
    </row>
    <row r="6" spans="1:34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AG6" s="5"/>
      <c r="AH6" s="5"/>
    </row>
    <row r="7" spans="1:34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AG7" s="5"/>
      <c r="AH7" s="5"/>
    </row>
    <row r="8" spans="1:34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AD8" s="5"/>
      <c r="AE8" s="5"/>
    </row>
    <row r="9" spans="1:34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AD9" s="5"/>
      <c r="AE9" s="5"/>
    </row>
    <row r="10" spans="1:3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34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1"/>
      <c r="V11" s="5"/>
    </row>
    <row r="12" spans="1:34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1"/>
      <c r="V12" s="5"/>
    </row>
    <row r="13" spans="1:34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1"/>
      <c r="V13" s="5"/>
      <c r="X13" s="2"/>
      <c r="Y13" s="2"/>
      <c r="Z13" s="2"/>
    </row>
    <row r="14" spans="1:34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11"/>
      <c r="V14" s="5"/>
      <c r="X14" s="2"/>
      <c r="Y14" s="2"/>
      <c r="Z14" s="4"/>
      <c r="AA14" s="4"/>
      <c r="AB14" s="4"/>
    </row>
    <row r="15" spans="1:34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11"/>
      <c r="V15" s="5"/>
      <c r="X15" s="1"/>
      <c r="Y15" s="1"/>
      <c r="Z15" s="9"/>
      <c r="AA15" s="9"/>
      <c r="AB15" s="9"/>
    </row>
    <row r="16" spans="1:34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11"/>
      <c r="V16" s="5"/>
      <c r="X16" s="1"/>
      <c r="Y16" s="1"/>
      <c r="Z16" s="9"/>
      <c r="AA16" s="9"/>
      <c r="AB16" s="9"/>
    </row>
    <row r="17" spans="1:2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11"/>
      <c r="V17" s="5"/>
      <c r="X17" s="1"/>
      <c r="Y17" s="1"/>
      <c r="Z17" s="9"/>
      <c r="AA17" s="9"/>
      <c r="AB17" s="9"/>
    </row>
    <row r="18" spans="1:2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5"/>
      <c r="V18" s="5"/>
      <c r="X18" s="1"/>
      <c r="Y18" s="1"/>
      <c r="Z18" s="9"/>
      <c r="AA18" s="9"/>
      <c r="AB18" s="9"/>
    </row>
    <row r="19" spans="1:2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5"/>
      <c r="V19" s="5"/>
      <c r="X19" s="1"/>
      <c r="Y19" s="1"/>
      <c r="Z19" s="9"/>
      <c r="AA19" s="9"/>
      <c r="AB19" s="9"/>
    </row>
    <row r="20" spans="1:2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5"/>
      <c r="V20" s="5"/>
      <c r="X20" s="1"/>
      <c r="Y20" s="1"/>
      <c r="Z20" s="9"/>
      <c r="AA20" s="9"/>
      <c r="AB20" s="9"/>
    </row>
    <row r="21" spans="1:2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5"/>
      <c r="V21" s="5"/>
      <c r="X21" s="1"/>
      <c r="Y21" s="1"/>
      <c r="Z21" s="9"/>
      <c r="AA21" s="9"/>
      <c r="AB21" s="9"/>
    </row>
    <row r="22" spans="1:2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5"/>
      <c r="V22" s="5"/>
      <c r="X22" s="1"/>
      <c r="Y22" s="1"/>
      <c r="Z22" s="9"/>
      <c r="AA22" s="9"/>
      <c r="AB22" s="9"/>
    </row>
    <row r="23" spans="1:2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5"/>
      <c r="V23" s="5"/>
      <c r="X23" s="1"/>
      <c r="Y23" s="1"/>
      <c r="Z23" s="9"/>
      <c r="AA23" s="9"/>
      <c r="AB23" s="9"/>
    </row>
    <row r="24" spans="1:2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5"/>
      <c r="V24" s="5"/>
      <c r="X24" s="11"/>
      <c r="Y24" s="11"/>
      <c r="Z24" s="9"/>
      <c r="AA24" s="9"/>
      <c r="AB24" s="9"/>
    </row>
    <row r="25" spans="1:28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5"/>
      <c r="V25" s="5"/>
      <c r="X25" s="11"/>
      <c r="Y25" s="11"/>
      <c r="Z25" s="9"/>
      <c r="AA25" s="9"/>
      <c r="AB25" s="9"/>
    </row>
    <row r="26" spans="1:28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5"/>
      <c r="V26" s="5"/>
      <c r="X26" s="11"/>
      <c r="Y26" s="11"/>
      <c r="Z26" s="9"/>
      <c r="AA26" s="9"/>
      <c r="AB26" s="9"/>
    </row>
    <row r="27" spans="1:2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X27" s="11"/>
      <c r="Y27" s="11"/>
      <c r="Z27" s="9"/>
      <c r="AA27" s="9"/>
      <c r="AB27" s="9"/>
    </row>
    <row r="28" spans="1:28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V28" s="5"/>
      <c r="X28" s="11"/>
      <c r="Y28" s="11"/>
      <c r="Z28" s="9"/>
      <c r="AA28" s="9"/>
      <c r="AB28" s="9"/>
    </row>
    <row r="29" spans="1:28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V29" s="5"/>
      <c r="X29" s="11"/>
      <c r="Y29" s="11"/>
      <c r="Z29" s="9"/>
      <c r="AA29" s="9"/>
      <c r="AB29" s="9"/>
    </row>
    <row r="30" spans="1:28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X30" s="50"/>
      <c r="Y30" s="50"/>
      <c r="Z30" s="9"/>
      <c r="AA30" s="9"/>
      <c r="AB30" s="9"/>
    </row>
    <row r="31" spans="1:2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1"/>
      <c r="V32" s="18"/>
      <c r="X32" s="1"/>
      <c r="Y32" s="5"/>
    </row>
    <row r="33" spans="1:22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1"/>
      <c r="V33" s="18"/>
    </row>
    <row r="34" spans="1:22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1"/>
      <c r="V34" s="18"/>
    </row>
    <row r="35" spans="1:22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1"/>
      <c r="V35" s="18"/>
    </row>
    <row r="36" spans="1:22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11"/>
      <c r="V36" s="18"/>
    </row>
    <row r="37" spans="1:22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11"/>
      <c r="V37" s="18"/>
    </row>
    <row r="38" spans="1:22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11"/>
      <c r="V38" s="18"/>
    </row>
    <row r="39" spans="1:22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11"/>
      <c r="V39" s="18"/>
    </row>
    <row r="40" spans="1:22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5"/>
      <c r="V40" s="18"/>
    </row>
    <row r="41" spans="1:22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18"/>
    </row>
    <row r="42" spans="1:22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5"/>
      <c r="V42" s="18"/>
    </row>
    <row r="43" spans="1:22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5"/>
      <c r="V43" s="18"/>
    </row>
    <row r="44" spans="1:22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18"/>
    </row>
    <row r="45" spans="1:22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5"/>
      <c r="V45" s="18"/>
    </row>
    <row r="46" spans="1:22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5"/>
      <c r="V46" s="18"/>
    </row>
    <row r="47" spans="1:2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3"/>
      <c r="T47" s="53"/>
    </row>
    <row r="48" spans="1:2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53"/>
      <c r="T48" s="53"/>
      <c r="U48" s="4"/>
      <c r="V48" s="4"/>
    </row>
    <row r="49" spans="1:4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T49" s="53"/>
      <c r="U49" s="53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4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T50" s="53"/>
      <c r="U50" s="5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11"/>
      <c r="AK50" s="11"/>
      <c r="AL50" s="1"/>
      <c r="AM50" s="5"/>
    </row>
    <row r="51" spans="1:4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T51" s="53"/>
      <c r="U51" s="53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11"/>
      <c r="AK51" s="11"/>
      <c r="AL51" s="1"/>
      <c r="AM51" s="5"/>
    </row>
    <row r="52" spans="1:4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T52" s="53"/>
      <c r="U52" s="53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11"/>
      <c r="AK52" s="11"/>
      <c r="AL52" s="1"/>
      <c r="AM52" s="5"/>
    </row>
    <row r="53" spans="1:4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T53" s="53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11"/>
      <c r="AK53" s="11"/>
      <c r="AL53" s="11"/>
      <c r="AM53" s="5"/>
    </row>
    <row r="54" spans="1:4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T54" s="53"/>
      <c r="U54" s="53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11"/>
      <c r="AK54" s="11"/>
      <c r="AL54" s="11"/>
      <c r="AM54" s="5"/>
    </row>
    <row r="55" spans="1:4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T55" s="53"/>
      <c r="U55" s="53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11"/>
      <c r="AK55" s="11"/>
      <c r="AL55" s="11"/>
      <c r="AM55" s="5"/>
    </row>
    <row r="56" spans="1:4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T56" s="53"/>
      <c r="U56" s="53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11"/>
      <c r="AK56" s="11"/>
      <c r="AL56" s="11"/>
      <c r="AM56" s="5"/>
    </row>
    <row r="57" spans="1:41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T57" s="53"/>
      <c r="U57" s="53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11"/>
      <c r="AK57" s="11"/>
      <c r="AL57" s="5"/>
      <c r="AM57" s="5"/>
    </row>
    <row r="58" spans="1:4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T58" s="53"/>
      <c r="U58" s="53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11"/>
      <c r="AK58" s="11"/>
      <c r="AL58" s="5"/>
      <c r="AM58" s="5"/>
    </row>
    <row r="59" spans="1:41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T59" s="53"/>
      <c r="U59" s="53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11"/>
      <c r="AK59" s="11"/>
      <c r="AL59" s="5"/>
      <c r="AM59" s="5"/>
    </row>
    <row r="60" spans="1:41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T60" s="53"/>
      <c r="U60" s="53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K60" s="4"/>
      <c r="AL60" s="11"/>
      <c r="AM60" s="11"/>
      <c r="AN60" s="5"/>
      <c r="AO60" s="5"/>
    </row>
    <row r="61" spans="1:41" ht="15.6">
      <c r="G61" s="52"/>
      <c r="H61" s="52"/>
      <c r="N61" s="3"/>
      <c r="O61" s="14"/>
      <c r="P61" s="52"/>
      <c r="T61" s="53"/>
      <c r="U61" s="53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K61" s="4"/>
      <c r="AL61" s="11"/>
      <c r="AM61" s="11"/>
      <c r="AN61" s="5"/>
      <c r="AO61" s="5"/>
    </row>
    <row r="62" spans="1:41" ht="15.6">
      <c r="G62" s="52"/>
      <c r="H62" s="52"/>
      <c r="N62" s="3"/>
      <c r="O62" s="14"/>
      <c r="P62" s="52"/>
      <c r="T62" s="53"/>
      <c r="U62" s="53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K62" s="4"/>
      <c r="AL62" s="11"/>
      <c r="AM62" s="11"/>
      <c r="AN62" s="5"/>
      <c r="AO62" s="5"/>
    </row>
    <row r="63" spans="1:41" ht="15.6">
      <c r="G63" s="52"/>
      <c r="H63" s="52"/>
      <c r="N63" s="3"/>
      <c r="O63" s="14"/>
      <c r="P63" s="52"/>
      <c r="T63" s="53"/>
      <c r="U63" s="53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K63" s="4"/>
      <c r="AL63" s="11"/>
      <c r="AM63" s="11"/>
      <c r="AN63" s="5"/>
      <c r="AO63" s="5"/>
    </row>
    <row r="64" spans="1:41" ht="15.6">
      <c r="G64" s="52"/>
      <c r="H64" s="52"/>
      <c r="N64" s="3"/>
      <c r="O64" s="14"/>
      <c r="P64" s="52"/>
      <c r="T64" s="53"/>
      <c r="U64" s="53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4"/>
      <c r="AL64" s="11"/>
      <c r="AM64" s="11"/>
      <c r="AN64" s="5"/>
      <c r="AO64" s="5"/>
    </row>
    <row r="65" spans="7:41" ht="15.6">
      <c r="G65" s="52"/>
      <c r="H65" s="52"/>
      <c r="N65" s="3"/>
      <c r="O65" s="14"/>
      <c r="P65" s="52"/>
      <c r="T65" s="53"/>
      <c r="U65" s="53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K65" s="4"/>
      <c r="AL65" s="5"/>
      <c r="AM65" s="5"/>
      <c r="AN65" s="5"/>
      <c r="AO65" s="5"/>
    </row>
    <row r="66" spans="7:41">
      <c r="G66" s="52"/>
      <c r="H66" s="52"/>
      <c r="N66" s="3"/>
      <c r="O66" s="14"/>
      <c r="P66" s="52"/>
      <c r="T66" s="53"/>
      <c r="U66" s="53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K66" s="11"/>
      <c r="AL66" s="11"/>
    </row>
    <row r="67" spans="7:41" ht="15.6">
      <c r="G67" s="52"/>
      <c r="H67" s="52"/>
      <c r="N67" s="3"/>
      <c r="O67" s="14"/>
      <c r="P67" s="52"/>
      <c r="T67" s="53"/>
      <c r="U67" s="53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K67" s="5"/>
      <c r="AL67" s="5"/>
      <c r="AM67" s="5"/>
      <c r="AO67" s="5"/>
    </row>
    <row r="68" spans="7:41">
      <c r="G68" s="52"/>
      <c r="H68" s="52"/>
      <c r="N68" s="3"/>
      <c r="O68" s="14"/>
      <c r="P68" s="52"/>
      <c r="T68" s="53"/>
      <c r="U68" s="53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K68" s="11"/>
      <c r="AL68" s="11"/>
    </row>
    <row r="69" spans="7:41">
      <c r="G69" s="52"/>
      <c r="H69" s="52"/>
      <c r="N69" s="3"/>
      <c r="O69" s="14"/>
      <c r="P69" s="52"/>
      <c r="T69" s="53"/>
      <c r="U69" s="53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K69" s="11"/>
      <c r="AL69" s="11"/>
    </row>
    <row r="70" spans="7:41" ht="15.6">
      <c r="G70" s="52"/>
      <c r="H70" s="52"/>
      <c r="N70" s="3"/>
      <c r="O70" s="14"/>
      <c r="P70" s="52"/>
      <c r="T70" s="53"/>
      <c r="U70" s="53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K70" s="2"/>
      <c r="AL70" s="5"/>
      <c r="AM70" s="5"/>
      <c r="AO70" s="2"/>
    </row>
    <row r="71" spans="7:41">
      <c r="G71" s="52"/>
      <c r="H71" s="52"/>
      <c r="N71" s="3"/>
      <c r="O71" s="14"/>
      <c r="P71" s="52"/>
      <c r="T71" s="53"/>
      <c r="U71" s="53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K71" s="4"/>
      <c r="AL71" s="4"/>
      <c r="AM71" s="4"/>
      <c r="AN71" s="4"/>
      <c r="AO71" s="4"/>
    </row>
    <row r="72" spans="7:41" ht="15.6">
      <c r="G72" s="52"/>
      <c r="H72" s="52"/>
      <c r="N72" s="3"/>
      <c r="O72" s="14"/>
      <c r="P72" s="52"/>
      <c r="T72" s="53"/>
      <c r="U72" s="53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K72" s="4"/>
      <c r="AL72" s="11"/>
      <c r="AM72" s="11"/>
      <c r="AN72" s="1"/>
      <c r="AO72" s="5"/>
    </row>
    <row r="73" spans="7:41" ht="15.6">
      <c r="G73" s="52"/>
      <c r="H73" s="52"/>
      <c r="N73" s="3"/>
      <c r="O73" s="14"/>
      <c r="P73" s="52"/>
      <c r="T73" s="53"/>
      <c r="U73" s="53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K73" s="4"/>
      <c r="AL73" s="11"/>
      <c r="AM73" s="11"/>
      <c r="AN73" s="1"/>
      <c r="AO73" s="5"/>
    </row>
    <row r="74" spans="7:41" ht="15.6">
      <c r="G74" s="52"/>
      <c r="H74" s="52"/>
      <c r="N74" s="3"/>
      <c r="O74" s="14"/>
      <c r="P74" s="52"/>
      <c r="T74" s="53"/>
      <c r="U74" s="53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K74" s="4"/>
      <c r="AL74" s="11"/>
      <c r="AM74" s="11"/>
      <c r="AN74" s="1"/>
      <c r="AO74" s="5"/>
    </row>
    <row r="75" spans="7:41" ht="15.6">
      <c r="G75" s="52"/>
      <c r="H75" s="52"/>
      <c r="N75" s="3"/>
      <c r="O75" s="14"/>
      <c r="P75" s="52"/>
      <c r="T75" s="53"/>
      <c r="U75" s="53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K75" s="4"/>
      <c r="AL75" s="11"/>
      <c r="AM75" s="11"/>
      <c r="AN75" s="1"/>
      <c r="AO75" s="5"/>
    </row>
    <row r="76" spans="7:41" ht="15.6">
      <c r="G76" s="52"/>
      <c r="H76" s="52"/>
      <c r="N76" s="3"/>
      <c r="O76" s="14"/>
      <c r="P76" s="52"/>
      <c r="T76" s="53"/>
      <c r="U76" s="53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K76" s="4"/>
      <c r="AL76" s="11"/>
      <c r="AM76" s="11"/>
      <c r="AN76" s="11"/>
      <c r="AO76" s="5"/>
    </row>
    <row r="77" spans="7:41" ht="15.6">
      <c r="G77" s="52"/>
      <c r="H77" s="52"/>
      <c r="N77" s="3"/>
      <c r="O77" s="14"/>
      <c r="P77" s="52"/>
      <c r="T77" s="53"/>
      <c r="U77" s="53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K77" s="4"/>
      <c r="AL77" s="11"/>
      <c r="AM77" s="11"/>
      <c r="AN77" s="11"/>
      <c r="AO77" s="5"/>
    </row>
    <row r="78" spans="7:41" ht="15.6">
      <c r="G78" s="52"/>
      <c r="H78" s="52"/>
      <c r="N78" s="3"/>
      <c r="O78" s="14"/>
      <c r="P78" s="52"/>
      <c r="T78" s="53"/>
      <c r="U78" s="53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K78" s="4"/>
      <c r="AL78" s="11"/>
      <c r="AM78" s="11"/>
      <c r="AN78" s="11"/>
      <c r="AO78" s="5"/>
    </row>
    <row r="79" spans="7:41" ht="15.6">
      <c r="G79" s="52"/>
      <c r="H79" s="52"/>
      <c r="N79" s="3"/>
      <c r="O79" s="14"/>
      <c r="P79" s="52"/>
      <c r="T79" s="53"/>
      <c r="U79" s="53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K79" s="4"/>
      <c r="AL79" s="11"/>
      <c r="AM79" s="11"/>
      <c r="AN79" s="11"/>
      <c r="AO79" s="5"/>
    </row>
    <row r="80" spans="7:41" ht="15.6">
      <c r="G80" s="52"/>
      <c r="H80" s="52"/>
      <c r="N80" s="3"/>
      <c r="O80" s="14"/>
      <c r="P80" s="5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K80" s="4"/>
      <c r="AL80" s="11"/>
      <c r="AM80" s="11"/>
      <c r="AN80" s="5"/>
      <c r="AO80" s="5"/>
    </row>
    <row r="81" spans="7:41" ht="15.6">
      <c r="G81" s="52"/>
      <c r="H81" s="52"/>
      <c r="N81" s="3"/>
      <c r="O81" s="14"/>
      <c r="P81" s="5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K81" s="4"/>
      <c r="AL81" s="11"/>
      <c r="AM81" s="11"/>
      <c r="AN81" s="5"/>
      <c r="AO81" s="5"/>
    </row>
    <row r="82" spans="7:41" ht="15.6">
      <c r="G82" s="52"/>
      <c r="H82" s="52"/>
      <c r="N82" s="3"/>
      <c r="O82" s="14"/>
      <c r="P82" s="52"/>
      <c r="T82" s="53"/>
      <c r="U82" s="5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K82" s="4"/>
      <c r="AL82" s="11"/>
      <c r="AM82" s="11"/>
      <c r="AN82" s="5"/>
      <c r="AO82" s="5"/>
    </row>
    <row r="83" spans="7:41" ht="15.6">
      <c r="T83" s="53"/>
      <c r="U83" s="53"/>
      <c r="AG83" s="1"/>
      <c r="AH83" s="1"/>
      <c r="AI83" s="1"/>
      <c r="AK83" s="4"/>
      <c r="AL83" s="11"/>
      <c r="AM83" s="11"/>
      <c r="AN83" s="5"/>
      <c r="AO83" s="5"/>
    </row>
    <row r="84" spans="7:41" ht="15.6">
      <c r="T84" s="53"/>
      <c r="U84" s="53"/>
      <c r="AI84" s="1"/>
      <c r="AK84" s="4"/>
      <c r="AL84" s="11"/>
      <c r="AM84" s="11"/>
      <c r="AN84" s="5"/>
      <c r="AO84" s="5"/>
    </row>
    <row r="85" spans="7:41" ht="15.6">
      <c r="G85" s="52"/>
      <c r="H85" s="52"/>
      <c r="N85" s="3"/>
      <c r="O85" s="14"/>
      <c r="P85" s="52"/>
      <c r="T85" s="53"/>
      <c r="U85" s="53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I85" s="1"/>
      <c r="AK85" s="4"/>
      <c r="AL85" s="11"/>
      <c r="AM85" s="11"/>
      <c r="AN85" s="5"/>
      <c r="AO85" s="5"/>
    </row>
    <row r="86" spans="7:41" ht="15.6">
      <c r="G86" s="52"/>
      <c r="H86" s="52"/>
      <c r="N86" s="3"/>
      <c r="O86" s="14"/>
      <c r="P86" s="52"/>
      <c r="T86" s="53"/>
      <c r="U86" s="53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K86" s="4"/>
      <c r="AL86" s="11"/>
      <c r="AM86" s="11"/>
      <c r="AN86" s="5"/>
      <c r="AO86" s="5"/>
    </row>
    <row r="87" spans="7:41" ht="15.6">
      <c r="G87" s="52"/>
      <c r="H87" s="52"/>
      <c r="N87" s="3"/>
      <c r="O87" s="14"/>
      <c r="P87" s="52"/>
      <c r="T87" s="53"/>
      <c r="U87" s="53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K87" s="4"/>
      <c r="AL87" s="11"/>
      <c r="AM87" s="11"/>
      <c r="AN87" s="5"/>
      <c r="AO87" s="5"/>
    </row>
    <row r="88" spans="7:41" ht="15.6">
      <c r="G88" s="52"/>
      <c r="H88" s="52"/>
      <c r="N88" s="3"/>
      <c r="O88" s="14"/>
      <c r="P88" s="52"/>
      <c r="T88" s="53"/>
      <c r="U88" s="53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K88" s="4"/>
      <c r="AL88" s="5"/>
      <c r="AM88" s="5"/>
      <c r="AN88" s="5"/>
      <c r="AO88" s="5"/>
    </row>
    <row r="89" spans="7:41">
      <c r="G89" s="52"/>
      <c r="H89" s="52"/>
      <c r="N89" s="3"/>
      <c r="O89" s="14"/>
      <c r="P89" s="52"/>
      <c r="T89" s="53"/>
      <c r="U89" s="53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K89" s="11"/>
      <c r="AL89" s="11"/>
    </row>
    <row r="90" spans="7:41" ht="15.6">
      <c r="G90" s="52"/>
      <c r="H90" s="52"/>
      <c r="N90" s="3"/>
      <c r="O90" s="14"/>
      <c r="P90" s="52"/>
      <c r="T90" s="53"/>
      <c r="U90" s="53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K90" s="5"/>
      <c r="AL90" s="5"/>
      <c r="AM90" s="5"/>
      <c r="AO90" s="5"/>
    </row>
    <row r="91" spans="7:41">
      <c r="G91" s="52"/>
      <c r="H91" s="52"/>
      <c r="N91" s="3"/>
      <c r="O91" s="14"/>
      <c r="P91" s="52"/>
      <c r="T91" s="53"/>
      <c r="U91" s="53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K91" s="11"/>
      <c r="AL91" s="11"/>
    </row>
    <row r="92" spans="7:41">
      <c r="G92" s="52"/>
      <c r="H92" s="52"/>
      <c r="N92" s="3"/>
      <c r="O92" s="14"/>
      <c r="P92" s="52"/>
      <c r="T92" s="53"/>
      <c r="U92" s="53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K92" s="11"/>
      <c r="AL92" s="11"/>
    </row>
    <row r="93" spans="7:41">
      <c r="G93" s="52"/>
      <c r="H93" s="52"/>
      <c r="N93" s="3"/>
      <c r="O93" s="14"/>
      <c r="P93" s="52"/>
      <c r="T93" s="53"/>
      <c r="U93" s="53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K93" s="11"/>
      <c r="AL93" s="11"/>
    </row>
    <row r="94" spans="7:41">
      <c r="G94" s="52"/>
      <c r="H94" s="52"/>
      <c r="N94" s="3"/>
      <c r="O94" s="14"/>
      <c r="P94" s="52"/>
      <c r="T94" s="53"/>
      <c r="U94" s="53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K94" s="11"/>
      <c r="AL94" s="11"/>
    </row>
    <row r="95" spans="7:41">
      <c r="G95" s="52"/>
      <c r="H95" s="52"/>
      <c r="N95" s="3"/>
      <c r="O95" s="14"/>
      <c r="P95" s="52"/>
      <c r="T95" s="53"/>
      <c r="U95" s="53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K95" s="11"/>
      <c r="AL95" s="11"/>
    </row>
    <row r="96" spans="7:41">
      <c r="G96" s="52"/>
      <c r="H96" s="52"/>
      <c r="N96" s="3"/>
      <c r="O96" s="14"/>
      <c r="P96" s="52"/>
      <c r="T96" s="53"/>
      <c r="U96" s="53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K96" s="11"/>
      <c r="AL96" s="11"/>
    </row>
    <row r="97" spans="7:38">
      <c r="G97" s="52"/>
      <c r="H97" s="52"/>
      <c r="N97" s="3"/>
      <c r="O97" s="14"/>
      <c r="P97" s="52"/>
      <c r="T97" s="53"/>
      <c r="U97" s="53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K97" s="11"/>
      <c r="AL97" s="11"/>
    </row>
    <row r="98" spans="7:38">
      <c r="G98" s="52"/>
      <c r="H98" s="52"/>
      <c r="N98" s="3"/>
      <c r="O98" s="14"/>
      <c r="P98" s="52"/>
      <c r="T98" s="53"/>
      <c r="U98" s="53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K98" s="11"/>
      <c r="AL98" s="11"/>
    </row>
    <row r="99" spans="7:38">
      <c r="G99" s="52"/>
      <c r="H99" s="52"/>
      <c r="N99" s="3"/>
      <c r="O99" s="14"/>
      <c r="P99" s="52"/>
      <c r="T99" s="53"/>
      <c r="U99" s="53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K99" s="11"/>
      <c r="AL99" s="11"/>
    </row>
    <row r="100" spans="7:38">
      <c r="G100" s="52"/>
      <c r="H100" s="52"/>
      <c r="N100" s="3"/>
      <c r="O100" s="14"/>
      <c r="P100" s="52"/>
      <c r="T100" s="53"/>
      <c r="U100" s="53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K100" s="11"/>
      <c r="AL100" s="11"/>
    </row>
    <row r="101" spans="7:38">
      <c r="G101" s="52"/>
      <c r="H101" s="52"/>
      <c r="N101" s="3"/>
      <c r="O101" s="14"/>
      <c r="P101" s="52"/>
      <c r="T101" s="53"/>
      <c r="U101" s="53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K101" s="11"/>
      <c r="AL101" s="11"/>
    </row>
    <row r="102" spans="7:38">
      <c r="G102" s="52"/>
      <c r="H102" s="52"/>
      <c r="N102" s="3"/>
      <c r="O102" s="14"/>
      <c r="P102" s="52"/>
      <c r="T102" s="53"/>
      <c r="U102" s="53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K102" s="11"/>
      <c r="AL102" s="11"/>
    </row>
    <row r="103" spans="7:38">
      <c r="G103" s="52"/>
      <c r="H103" s="52"/>
      <c r="N103" s="3"/>
      <c r="O103" s="14"/>
      <c r="P103" s="52"/>
      <c r="T103" s="53"/>
      <c r="U103" s="53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K103" s="11"/>
      <c r="AL103" s="11"/>
    </row>
    <row r="104" spans="7:38">
      <c r="G104" s="52"/>
      <c r="H104" s="52"/>
      <c r="N104" s="3"/>
      <c r="O104" s="14"/>
      <c r="P104" s="52"/>
      <c r="T104" s="53"/>
      <c r="U104" s="53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K104" s="11"/>
      <c r="AL104" s="11"/>
    </row>
    <row r="105" spans="7:38">
      <c r="G105" s="52"/>
      <c r="H105" s="52"/>
      <c r="N105" s="3"/>
      <c r="O105" s="14"/>
      <c r="P105" s="52"/>
      <c r="T105" s="53"/>
      <c r="U105" s="53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K105" s="11"/>
      <c r="AL105" s="11"/>
    </row>
    <row r="106" spans="7:38">
      <c r="G106" s="52"/>
      <c r="H106" s="52"/>
      <c r="N106" s="3"/>
      <c r="O106" s="14"/>
      <c r="P106" s="52"/>
      <c r="T106" s="53"/>
      <c r="U106" s="53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K106" s="11"/>
      <c r="AL106" s="11"/>
    </row>
    <row r="107" spans="7:38">
      <c r="G107" s="52"/>
      <c r="H107" s="52"/>
      <c r="N107" s="3"/>
      <c r="O107" s="14"/>
      <c r="P107" s="52"/>
      <c r="T107" s="53"/>
      <c r="U107" s="53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K107" s="11"/>
      <c r="AL107" s="11"/>
    </row>
    <row r="108" spans="7:38">
      <c r="G108" s="52"/>
      <c r="H108" s="52"/>
      <c r="N108" s="3"/>
      <c r="O108" s="14"/>
      <c r="P108" s="52"/>
      <c r="T108" s="53"/>
      <c r="U108" s="53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K108" s="11"/>
      <c r="AL108" s="11"/>
    </row>
    <row r="109" spans="7:38">
      <c r="G109" s="52"/>
      <c r="H109" s="52"/>
      <c r="N109" s="3"/>
      <c r="O109" s="14"/>
      <c r="P109" s="52"/>
      <c r="T109" s="53"/>
      <c r="U109" s="53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K109" s="11"/>
      <c r="AL109" s="11"/>
    </row>
    <row r="110" spans="7:38">
      <c r="G110" s="52"/>
      <c r="H110" s="52"/>
      <c r="N110" s="3"/>
      <c r="O110" s="14"/>
      <c r="P110" s="52"/>
      <c r="T110" s="53"/>
      <c r="U110" s="53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K110" s="11"/>
      <c r="AL110" s="11"/>
    </row>
    <row r="111" spans="7:38">
      <c r="G111" s="52"/>
      <c r="H111" s="52"/>
      <c r="N111" s="3"/>
      <c r="O111" s="14"/>
      <c r="P111" s="52"/>
      <c r="T111" s="53"/>
      <c r="U111" s="53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K111" s="11"/>
      <c r="AL111" s="11"/>
    </row>
    <row r="112" spans="7:38">
      <c r="G112" s="52"/>
      <c r="H112" s="52"/>
      <c r="N112" s="3"/>
      <c r="O112" s="14"/>
      <c r="P112" s="52"/>
      <c r="T112" s="53"/>
      <c r="U112" s="53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K112" s="11"/>
      <c r="AL112" s="11"/>
    </row>
    <row r="113" spans="7:38">
      <c r="G113" s="52"/>
      <c r="H113" s="52"/>
      <c r="N113" s="3"/>
      <c r="O113" s="14"/>
      <c r="P113" s="52"/>
      <c r="T113" s="53"/>
      <c r="U113" s="53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K113" s="11"/>
      <c r="AL113" s="11"/>
    </row>
    <row r="114" spans="7:38">
      <c r="G114" s="52"/>
      <c r="H114" s="52"/>
      <c r="N114" s="3"/>
      <c r="O114" s="14"/>
      <c r="P114" s="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K114" s="11"/>
      <c r="AL114" s="11"/>
    </row>
    <row r="115" spans="7:38">
      <c r="G115" s="52"/>
      <c r="H115" s="52"/>
      <c r="N115" s="3"/>
      <c r="O115" s="14"/>
      <c r="P115" s="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K115" s="11"/>
      <c r="AL115" s="11"/>
    </row>
    <row r="116" spans="7:38">
      <c r="G116" s="52"/>
      <c r="H116" s="52"/>
      <c r="N116" s="3"/>
      <c r="O116" s="14"/>
      <c r="P116" s="52"/>
      <c r="T116" s="53"/>
      <c r="U116" s="53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K116" s="11"/>
      <c r="AL116" s="11"/>
    </row>
    <row r="117" spans="7:38">
      <c r="T117" s="53"/>
      <c r="U117" s="53"/>
      <c r="AG117" s="1"/>
      <c r="AH117" s="1"/>
      <c r="AI117" s="1"/>
      <c r="AK117" s="11"/>
      <c r="AL117" s="11"/>
    </row>
    <row r="118" spans="7:38">
      <c r="T118" s="53"/>
      <c r="U118" s="53"/>
      <c r="AI118" s="1"/>
      <c r="AK118" s="11"/>
      <c r="AL118" s="11"/>
    </row>
    <row r="119" spans="7:38">
      <c r="G119" s="52"/>
      <c r="H119" s="52"/>
      <c r="N119" s="3"/>
      <c r="O119" s="14"/>
      <c r="P119" s="52"/>
      <c r="T119" s="53"/>
      <c r="U119" s="53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I119" s="1"/>
      <c r="AK119" s="11"/>
      <c r="AL119" s="11"/>
    </row>
    <row r="120" spans="7:38">
      <c r="G120" s="52"/>
      <c r="H120" s="52"/>
      <c r="N120" s="3"/>
      <c r="O120" s="14"/>
      <c r="P120" s="52"/>
      <c r="T120" s="53"/>
      <c r="U120" s="53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K120" s="11"/>
      <c r="AL120" s="11"/>
    </row>
    <row r="121" spans="7:38">
      <c r="G121" s="52"/>
      <c r="H121" s="52"/>
      <c r="N121" s="3"/>
      <c r="O121" s="14"/>
      <c r="P121" s="52"/>
      <c r="T121" s="53"/>
      <c r="U121" s="53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K121" s="11"/>
      <c r="AL121" s="11"/>
    </row>
    <row r="122" spans="7:38">
      <c r="G122" s="52"/>
      <c r="H122" s="52"/>
      <c r="N122" s="3"/>
      <c r="O122" s="14"/>
      <c r="P122" s="52"/>
      <c r="T122" s="53"/>
      <c r="U122" s="53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K122" s="11"/>
      <c r="AL122" s="11"/>
    </row>
    <row r="123" spans="7:38">
      <c r="G123" s="52"/>
      <c r="H123" s="52"/>
      <c r="N123" s="3"/>
      <c r="O123" s="14"/>
      <c r="P123" s="52"/>
      <c r="T123" s="53"/>
      <c r="U123" s="53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K123" s="11"/>
      <c r="AL123" s="11"/>
    </row>
    <row r="124" spans="7:38">
      <c r="G124" s="52"/>
      <c r="H124" s="52"/>
      <c r="N124" s="3"/>
      <c r="O124" s="14"/>
      <c r="P124" s="52"/>
      <c r="T124" s="53"/>
      <c r="U124" s="53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K124" s="11"/>
      <c r="AL124" s="11"/>
    </row>
    <row r="125" spans="7:38">
      <c r="G125" s="52"/>
      <c r="H125" s="52"/>
      <c r="N125" s="3"/>
      <c r="O125" s="14"/>
      <c r="P125" s="52"/>
      <c r="T125" s="53"/>
      <c r="U125" s="53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K125" s="11"/>
      <c r="AL125" s="11"/>
    </row>
    <row r="126" spans="7:38">
      <c r="G126" s="52"/>
      <c r="H126" s="52"/>
      <c r="N126" s="3"/>
      <c r="O126" s="14"/>
      <c r="P126" s="52"/>
      <c r="T126" s="53"/>
      <c r="U126" s="53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K126" s="11"/>
      <c r="AL126" s="11"/>
    </row>
    <row r="127" spans="7:38">
      <c r="G127" s="52"/>
      <c r="H127" s="52"/>
      <c r="N127" s="3"/>
      <c r="O127" s="14"/>
      <c r="P127" s="52"/>
      <c r="T127" s="53"/>
      <c r="U127" s="53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K127" s="11"/>
      <c r="AL127" s="11"/>
    </row>
    <row r="128" spans="7:38">
      <c r="G128" s="52"/>
      <c r="H128" s="52"/>
      <c r="N128" s="3"/>
      <c r="O128" s="14"/>
      <c r="P128" s="52"/>
      <c r="T128" s="53"/>
      <c r="U128" s="53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K128" s="11"/>
      <c r="AL128" s="11"/>
    </row>
    <row r="129" spans="7:38">
      <c r="G129" s="52"/>
      <c r="H129" s="52"/>
      <c r="N129" s="3"/>
      <c r="O129" s="14"/>
      <c r="P129" s="52"/>
      <c r="T129" s="53"/>
      <c r="U129" s="53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K129" s="11"/>
      <c r="AL129" s="11"/>
    </row>
    <row r="130" spans="7:38">
      <c r="G130" s="52"/>
      <c r="H130" s="52"/>
      <c r="N130" s="3"/>
      <c r="O130" s="14"/>
      <c r="P130" s="52"/>
      <c r="T130" s="53"/>
      <c r="U130" s="53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K130" s="11"/>
      <c r="AL130" s="11"/>
    </row>
    <row r="131" spans="7:38">
      <c r="G131" s="52"/>
      <c r="H131" s="52"/>
      <c r="N131" s="3"/>
      <c r="O131" s="14"/>
      <c r="P131" s="52"/>
      <c r="T131" s="53"/>
      <c r="U131" s="53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K131" s="11"/>
      <c r="AL131" s="11"/>
    </row>
    <row r="132" spans="7:38">
      <c r="G132" s="52"/>
      <c r="H132" s="52"/>
      <c r="N132" s="3"/>
      <c r="O132" s="14"/>
      <c r="P132" s="52"/>
      <c r="T132" s="53"/>
      <c r="U132" s="53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K132" s="11"/>
      <c r="AL132" s="11"/>
    </row>
    <row r="133" spans="7:38">
      <c r="G133" s="52"/>
      <c r="H133" s="52"/>
      <c r="N133" s="3"/>
      <c r="O133" s="14"/>
      <c r="P133" s="52"/>
      <c r="T133" s="53"/>
      <c r="U133" s="53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K133" s="11"/>
      <c r="AL133" s="11"/>
    </row>
    <row r="134" spans="7:38">
      <c r="G134" s="52"/>
      <c r="H134" s="52"/>
      <c r="N134" s="3"/>
      <c r="O134" s="14"/>
      <c r="P134" s="52"/>
      <c r="T134" s="53"/>
      <c r="U134" s="53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K134" s="11"/>
      <c r="AL134" s="11"/>
    </row>
    <row r="135" spans="7:38">
      <c r="G135" s="52"/>
      <c r="H135" s="52"/>
      <c r="N135" s="3"/>
      <c r="O135" s="14"/>
      <c r="P135" s="52"/>
      <c r="T135" s="53"/>
      <c r="U135" s="53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K135" s="11"/>
      <c r="AL135" s="11"/>
    </row>
    <row r="136" spans="7:38">
      <c r="G136" s="52"/>
      <c r="H136" s="52"/>
      <c r="N136" s="3"/>
      <c r="O136" s="14"/>
      <c r="P136" s="52"/>
      <c r="T136" s="53"/>
      <c r="U136" s="53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K136" s="11"/>
      <c r="AL136" s="11"/>
    </row>
    <row r="137" spans="7:38">
      <c r="G137" s="52"/>
      <c r="H137" s="52"/>
      <c r="N137" s="3"/>
      <c r="O137" s="14"/>
      <c r="P137" s="52"/>
      <c r="T137" s="53"/>
      <c r="U137" s="53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K137" s="11"/>
      <c r="AL137" s="11"/>
    </row>
    <row r="138" spans="7:38">
      <c r="G138" s="52"/>
      <c r="H138" s="52"/>
      <c r="N138" s="3"/>
      <c r="O138" s="14"/>
      <c r="P138" s="52"/>
      <c r="T138" s="53"/>
      <c r="U138" s="53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K138" s="11"/>
      <c r="AL138" s="11"/>
    </row>
    <row r="139" spans="7:38">
      <c r="G139" s="52"/>
      <c r="H139" s="52"/>
      <c r="N139" s="3"/>
      <c r="O139" s="14"/>
      <c r="P139" s="52"/>
      <c r="T139" s="53"/>
      <c r="U139" s="53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K139" s="11"/>
      <c r="AL139" s="11"/>
    </row>
    <row r="140" spans="7:38">
      <c r="G140" s="52"/>
      <c r="H140" s="52"/>
      <c r="N140" s="3"/>
      <c r="O140" s="14"/>
      <c r="P140" s="52"/>
      <c r="T140" s="53"/>
      <c r="U140" s="53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K140" s="11"/>
      <c r="AL140" s="11"/>
    </row>
    <row r="141" spans="7:38">
      <c r="G141" s="52"/>
      <c r="H141" s="52"/>
      <c r="N141" s="3"/>
      <c r="O141" s="14"/>
      <c r="P141" s="52"/>
      <c r="T141" s="53"/>
      <c r="U141" s="53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K141" s="11"/>
      <c r="AL141" s="11"/>
    </row>
    <row r="142" spans="7:38">
      <c r="G142" s="52"/>
      <c r="H142" s="52"/>
      <c r="N142" s="3"/>
      <c r="O142" s="14"/>
      <c r="P142" s="52"/>
      <c r="T142" s="53"/>
      <c r="U142" s="53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K142" s="11"/>
      <c r="AL142" s="11"/>
    </row>
    <row r="143" spans="7:38">
      <c r="G143" s="52"/>
      <c r="H143" s="52"/>
      <c r="N143" s="3"/>
      <c r="O143" s="14"/>
      <c r="P143" s="52"/>
      <c r="T143" s="53"/>
      <c r="U143" s="53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K143" s="11"/>
      <c r="AL143" s="11"/>
    </row>
    <row r="144" spans="7:38">
      <c r="G144" s="52"/>
      <c r="H144" s="52"/>
      <c r="N144" s="3"/>
      <c r="O144" s="14"/>
      <c r="P144" s="52"/>
      <c r="T144" s="53"/>
      <c r="U144" s="53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K144" s="11"/>
      <c r="AL144" s="11"/>
    </row>
    <row r="145" spans="7:38">
      <c r="G145" s="52"/>
      <c r="H145" s="52"/>
      <c r="K145" s="66"/>
      <c r="N145" s="3"/>
      <c r="O145" s="14"/>
      <c r="P145" s="52"/>
      <c r="T145" s="53"/>
      <c r="U145" s="53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K145" s="11"/>
      <c r="AL145" s="11"/>
    </row>
    <row r="146" spans="7:38">
      <c r="G146" s="52"/>
      <c r="H146" s="52"/>
      <c r="K146" s="66"/>
      <c r="N146" s="3"/>
      <c r="O146" s="14"/>
      <c r="P146" s="52"/>
      <c r="T146" s="53"/>
      <c r="U146" s="53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7:38">
      <c r="G147" s="52"/>
      <c r="H147" s="52"/>
      <c r="K147" s="66"/>
      <c r="N147" s="3"/>
      <c r="O147" s="14"/>
      <c r="P147" s="52"/>
      <c r="T147" s="53"/>
      <c r="U147" s="53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7:38">
      <c r="G148" s="52"/>
      <c r="H148" s="52"/>
      <c r="K148" s="66"/>
      <c r="N148" s="3"/>
      <c r="O148" s="14"/>
      <c r="P148" s="52"/>
      <c r="T148" s="53"/>
      <c r="U148" s="53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7:38">
      <c r="G149" s="52"/>
      <c r="H149" s="52"/>
      <c r="K149" s="66"/>
      <c r="N149" s="3"/>
      <c r="O149" s="14"/>
      <c r="P149" s="52"/>
      <c r="T149" s="53"/>
      <c r="U149" s="53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7:38">
      <c r="G150" s="52"/>
      <c r="H150" s="52"/>
      <c r="K150" s="66"/>
      <c r="N150" s="3"/>
      <c r="O150" s="14"/>
      <c r="P150" s="52"/>
      <c r="T150" s="53"/>
      <c r="U150" s="53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7:38">
      <c r="G151" s="52"/>
      <c r="H151" s="52"/>
      <c r="K151" s="66"/>
      <c r="N151" s="3"/>
      <c r="O151" s="14"/>
      <c r="P151" s="52"/>
      <c r="T151" s="53"/>
      <c r="U151" s="53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7:38">
      <c r="G152" s="52"/>
      <c r="H152" s="52"/>
      <c r="K152" s="66"/>
      <c r="N152" s="3"/>
      <c r="O152" s="14"/>
      <c r="P152" s="52"/>
      <c r="T152" s="53"/>
      <c r="U152" s="53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7:38">
      <c r="G153" s="52"/>
      <c r="H153" s="52"/>
      <c r="K153" s="66"/>
      <c r="N153" s="3"/>
      <c r="O153" s="14"/>
      <c r="P153" s="52"/>
      <c r="T153" s="53"/>
      <c r="U153" s="53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7:38">
      <c r="G154" s="52"/>
      <c r="H154" s="52"/>
      <c r="K154" s="66"/>
      <c r="N154" s="3"/>
      <c r="O154" s="14"/>
      <c r="P154" s="52"/>
      <c r="T154" s="53"/>
      <c r="U154" s="53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7:38">
      <c r="G155" s="52"/>
      <c r="H155" s="52"/>
      <c r="K155" s="66"/>
      <c r="N155" s="3"/>
      <c r="O155" s="14"/>
      <c r="P155" s="52"/>
      <c r="T155" s="53"/>
      <c r="U155" s="53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7:38">
      <c r="G156" s="52"/>
      <c r="H156" s="52"/>
      <c r="K156" s="66"/>
      <c r="N156" s="3"/>
      <c r="O156" s="14"/>
      <c r="P156" s="52"/>
      <c r="T156" s="53"/>
      <c r="U156" s="53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7:38">
      <c r="G157" s="52"/>
      <c r="H157" s="52"/>
      <c r="K157" s="66"/>
      <c r="N157" s="3"/>
      <c r="O157" s="14"/>
      <c r="P157" s="52"/>
      <c r="T157" s="53"/>
      <c r="U157" s="53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7:38">
      <c r="G158" s="52"/>
      <c r="H158" s="52"/>
      <c r="K158" s="66"/>
      <c r="N158" s="3"/>
      <c r="O158" s="14"/>
      <c r="P158" s="52"/>
      <c r="T158" s="53"/>
      <c r="U158" s="53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7:38">
      <c r="G159" s="52"/>
      <c r="H159" s="52"/>
      <c r="K159" s="66"/>
      <c r="N159" s="3"/>
      <c r="O159" s="14"/>
      <c r="P159" s="52"/>
      <c r="T159" s="53"/>
      <c r="U159" s="53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7:38">
      <c r="G160" s="52"/>
      <c r="H160" s="52"/>
      <c r="K160" s="66"/>
      <c r="N160" s="3"/>
      <c r="O160" s="14"/>
      <c r="P160" s="52"/>
      <c r="T160" s="53"/>
      <c r="U160" s="53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4:36">
      <c r="G161" s="52"/>
      <c r="H161" s="52"/>
      <c r="K161" s="66"/>
      <c r="N161" s="3"/>
      <c r="O161" s="14"/>
      <c r="P161" s="52"/>
      <c r="T161" s="53"/>
      <c r="U161" s="53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4:36">
      <c r="G162" s="52"/>
      <c r="H162" s="52"/>
      <c r="K162" s="66"/>
      <c r="N162" s="3"/>
      <c r="O162" s="14"/>
      <c r="P162" s="52"/>
      <c r="T162" s="53"/>
      <c r="U162" s="53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4:36">
      <c r="G163" s="52"/>
      <c r="H163" s="52"/>
      <c r="K163" s="66"/>
      <c r="N163" s="3"/>
      <c r="O163" s="14"/>
      <c r="P163" s="52"/>
      <c r="T163" s="53"/>
      <c r="U163" s="53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4:36">
      <c r="G164" s="52"/>
      <c r="H164" s="52"/>
      <c r="K164" s="66"/>
      <c r="N164" s="3"/>
      <c r="O164" s="14"/>
      <c r="P164" s="52"/>
      <c r="T164" s="53"/>
      <c r="U164" s="53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4:36">
      <c r="G165" s="52"/>
      <c r="H165" s="52"/>
      <c r="K165" s="66"/>
      <c r="N165" s="3"/>
      <c r="O165" s="14"/>
      <c r="P165" s="52"/>
      <c r="T165" s="53"/>
      <c r="U165" s="53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4:36">
      <c r="G166" s="52"/>
      <c r="H166" s="52"/>
      <c r="K166" s="66"/>
      <c r="N166" s="3"/>
      <c r="O166" s="14"/>
      <c r="P166" s="52"/>
      <c r="T166" s="53"/>
      <c r="U166" s="53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4:36">
      <c r="D167" s="12"/>
      <c r="E167" s="12"/>
      <c r="F167" s="12"/>
      <c r="G167" s="52"/>
      <c r="H167" s="52"/>
      <c r="I167" s="12"/>
      <c r="J167" s="12"/>
      <c r="K167" s="66"/>
      <c r="N167" s="3"/>
      <c r="O167" s="14"/>
      <c r="P167" s="52"/>
      <c r="Q167" s="12"/>
      <c r="T167" s="53"/>
      <c r="U167" s="53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2"/>
    </row>
    <row r="168" spans="4:36">
      <c r="D168" s="12"/>
      <c r="E168" s="12"/>
      <c r="F168" s="12"/>
      <c r="G168" s="52"/>
      <c r="H168" s="52"/>
      <c r="I168" s="12"/>
      <c r="J168" s="12"/>
      <c r="K168" s="66"/>
      <c r="N168" s="3"/>
      <c r="O168" s="14"/>
      <c r="P168" s="52"/>
      <c r="Q168" s="12"/>
      <c r="T168" s="53"/>
      <c r="U168" s="5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2"/>
    </row>
    <row r="169" spans="4:36">
      <c r="D169" s="12"/>
      <c r="E169" s="12"/>
      <c r="F169" s="12"/>
      <c r="G169" s="52"/>
      <c r="H169" s="52"/>
      <c r="I169" s="12"/>
      <c r="J169" s="12"/>
      <c r="K169" s="66"/>
      <c r="N169" s="3"/>
      <c r="O169" s="14"/>
      <c r="P169" s="52"/>
      <c r="Q169" s="12"/>
      <c r="T169" s="53"/>
      <c r="U169" s="53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2"/>
    </row>
    <row r="170" spans="4:36">
      <c r="D170" s="12"/>
      <c r="E170" s="12"/>
      <c r="F170" s="12"/>
      <c r="G170" s="52"/>
      <c r="H170" s="52"/>
      <c r="I170" s="12"/>
      <c r="J170" s="12"/>
      <c r="K170" s="66"/>
      <c r="N170" s="3"/>
      <c r="O170" s="14"/>
      <c r="P170" s="52"/>
      <c r="Q170" s="12"/>
      <c r="T170" s="53"/>
      <c r="U170" s="53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2"/>
    </row>
    <row r="171" spans="4:36">
      <c r="D171" s="12"/>
      <c r="E171" s="12"/>
      <c r="F171" s="12"/>
      <c r="G171" s="52"/>
      <c r="H171" s="52"/>
      <c r="I171" s="12"/>
      <c r="J171" s="12"/>
      <c r="K171" s="66"/>
      <c r="N171" s="3"/>
      <c r="O171" s="14"/>
      <c r="P171" s="52"/>
      <c r="Q171" s="12"/>
      <c r="T171" s="53"/>
      <c r="U171" s="5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2"/>
    </row>
    <row r="172" spans="4:36">
      <c r="D172" s="12"/>
      <c r="E172" s="12"/>
      <c r="F172" s="12"/>
      <c r="G172" s="52"/>
      <c r="H172" s="52"/>
      <c r="I172" s="12"/>
      <c r="J172" s="12"/>
      <c r="K172" s="66"/>
      <c r="N172" s="3"/>
      <c r="O172" s="14"/>
      <c r="P172" s="52"/>
      <c r="Q172" s="12"/>
      <c r="T172" s="53"/>
      <c r="U172" s="53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2"/>
    </row>
    <row r="173" spans="4:36">
      <c r="D173" s="12"/>
      <c r="E173" s="12"/>
      <c r="F173" s="12"/>
      <c r="G173" s="52"/>
      <c r="H173" s="52"/>
      <c r="I173" s="12"/>
      <c r="J173" s="12"/>
      <c r="K173" s="66"/>
      <c r="N173" s="3"/>
      <c r="O173" s="14"/>
      <c r="P173" s="52"/>
      <c r="Q173" s="12"/>
      <c r="T173" s="53"/>
      <c r="U173" s="53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2"/>
    </row>
    <row r="174" spans="4:36">
      <c r="D174" s="12"/>
      <c r="E174" s="12"/>
      <c r="F174" s="12"/>
      <c r="G174" s="52"/>
      <c r="H174" s="52"/>
      <c r="I174" s="12"/>
      <c r="J174" s="12"/>
      <c r="K174" s="66"/>
      <c r="N174" s="3"/>
      <c r="O174" s="14"/>
      <c r="P174" s="52"/>
      <c r="Q174" s="12"/>
      <c r="T174" s="53"/>
      <c r="U174" s="53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2"/>
    </row>
    <row r="175" spans="4:36">
      <c r="D175" s="12"/>
      <c r="E175" s="12"/>
      <c r="F175" s="12"/>
      <c r="G175" s="52"/>
      <c r="H175" s="52"/>
      <c r="I175" s="12"/>
      <c r="J175" s="12"/>
      <c r="K175" s="66"/>
      <c r="N175" s="3"/>
      <c r="O175" s="14"/>
      <c r="P175" s="52"/>
      <c r="Q175" s="12"/>
      <c r="T175" s="53"/>
      <c r="U175" s="53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2"/>
    </row>
    <row r="176" spans="4:36">
      <c r="D176" s="12"/>
      <c r="E176" s="12"/>
      <c r="F176" s="12"/>
      <c r="G176" s="52"/>
      <c r="H176" s="52"/>
      <c r="I176" s="12"/>
      <c r="J176" s="12"/>
      <c r="K176" s="66"/>
      <c r="N176" s="3"/>
      <c r="O176" s="14"/>
      <c r="P176" s="52"/>
      <c r="Q176" s="12"/>
      <c r="T176" s="53"/>
      <c r="U176" s="53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2"/>
    </row>
    <row r="177" spans="4:36">
      <c r="D177" s="12"/>
      <c r="E177" s="12"/>
      <c r="F177" s="12"/>
      <c r="G177" s="52"/>
      <c r="H177" s="52"/>
      <c r="I177" s="12"/>
      <c r="J177" s="12"/>
      <c r="K177" s="66"/>
      <c r="N177" s="3"/>
      <c r="O177" s="14"/>
      <c r="P177" s="52"/>
      <c r="Q177" s="12"/>
      <c r="T177" s="12"/>
      <c r="U177" s="1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2"/>
    </row>
    <row r="178" spans="4:36">
      <c r="D178" s="12"/>
      <c r="E178" s="12"/>
      <c r="F178" s="12"/>
      <c r="G178" s="52"/>
      <c r="H178" s="52"/>
      <c r="I178" s="12"/>
      <c r="J178" s="12"/>
      <c r="K178" s="66"/>
      <c r="N178" s="3"/>
      <c r="O178" s="14"/>
      <c r="P178" s="52"/>
      <c r="Q178" s="12"/>
      <c r="T178" s="12"/>
      <c r="U178" s="1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2"/>
    </row>
    <row r="179" spans="4:36">
      <c r="D179" s="12"/>
      <c r="E179" s="12"/>
      <c r="F179" s="12"/>
      <c r="G179" s="52"/>
      <c r="H179" s="52"/>
      <c r="I179" s="12"/>
      <c r="J179" s="12"/>
      <c r="K179" s="66"/>
      <c r="N179" s="3"/>
      <c r="O179" s="14"/>
      <c r="P179" s="52"/>
      <c r="Q179" s="12"/>
      <c r="T179" s="12"/>
      <c r="U179" s="1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2"/>
    </row>
    <row r="180" spans="4:36">
      <c r="D180" s="12"/>
      <c r="E180" s="12"/>
      <c r="F180" s="12"/>
      <c r="G180" s="154"/>
      <c r="H180" s="154"/>
      <c r="I180" s="12"/>
      <c r="J180" s="12"/>
      <c r="K180" s="66"/>
      <c r="L180" s="66"/>
      <c r="M180" s="154"/>
      <c r="N180" s="12"/>
      <c r="O180" s="66"/>
      <c r="P180" s="154"/>
      <c r="Q180" s="12"/>
      <c r="R180" s="6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"/>
      <c r="AH180" s="1"/>
      <c r="AI180" s="1"/>
      <c r="AJ180" s="12"/>
    </row>
    <row r="181" spans="4:36">
      <c r="D181" s="12"/>
      <c r="E181" s="12"/>
      <c r="F181" s="12"/>
      <c r="G181" s="154"/>
      <c r="H181" s="154"/>
      <c r="I181" s="12"/>
      <c r="J181" s="12"/>
      <c r="K181" s="66"/>
      <c r="L181" s="66"/>
      <c r="M181" s="154"/>
      <c r="N181" s="12"/>
      <c r="O181" s="66"/>
      <c r="P181" s="154"/>
      <c r="Q181" s="12"/>
      <c r="R181" s="6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"/>
      <c r="AJ181" s="12"/>
    </row>
    <row r="182" spans="4:36">
      <c r="D182" s="12"/>
      <c r="E182" s="12"/>
      <c r="F182" s="12"/>
      <c r="G182" s="154"/>
      <c r="H182" s="154"/>
      <c r="I182" s="12"/>
      <c r="J182" s="12"/>
      <c r="K182" s="66"/>
      <c r="L182" s="66"/>
      <c r="M182" s="154"/>
      <c r="N182" s="12"/>
      <c r="O182" s="66"/>
      <c r="P182" s="154"/>
      <c r="Q182" s="12"/>
      <c r="R182" s="6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"/>
      <c r="AJ182" s="12"/>
    </row>
    <row r="183" spans="4:36">
      <c r="D183" s="12"/>
      <c r="E183" s="12"/>
      <c r="F183" s="12"/>
      <c r="G183" s="154"/>
      <c r="H183" s="154"/>
      <c r="I183" s="12"/>
      <c r="J183" s="12"/>
      <c r="K183" s="66"/>
      <c r="L183" s="66"/>
      <c r="M183" s="154"/>
      <c r="N183" s="12"/>
      <c r="O183" s="66"/>
      <c r="P183" s="154"/>
      <c r="Q183" s="12"/>
      <c r="R183" s="6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"/>
      <c r="AJ183" s="12"/>
    </row>
    <row r="184" spans="4:36">
      <c r="D184" s="12"/>
      <c r="E184" s="12"/>
      <c r="F184" s="12"/>
      <c r="G184" s="154"/>
      <c r="H184" s="154"/>
      <c r="I184" s="12"/>
      <c r="J184" s="12"/>
      <c r="K184" s="66"/>
      <c r="L184" s="66"/>
      <c r="M184" s="154"/>
      <c r="N184" s="12"/>
      <c r="O184" s="66"/>
      <c r="P184" s="154"/>
      <c r="Q184" s="12"/>
      <c r="R184" s="6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"/>
      <c r="AJ184" s="12"/>
    </row>
    <row r="185" spans="4:36">
      <c r="D185" s="12"/>
      <c r="E185" s="12"/>
      <c r="F185" s="12"/>
      <c r="G185" s="154"/>
      <c r="H185" s="154"/>
      <c r="I185" s="12"/>
      <c r="J185" s="12"/>
      <c r="K185" s="66"/>
      <c r="L185" s="66"/>
      <c r="M185" s="154"/>
      <c r="N185" s="12"/>
      <c r="O185" s="66"/>
      <c r="P185" s="154"/>
      <c r="Q185" s="12"/>
      <c r="R185" s="6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"/>
      <c r="AJ185" s="12"/>
    </row>
    <row r="186" spans="4:36">
      <c r="D186" s="12"/>
      <c r="E186" s="12"/>
      <c r="F186" s="12"/>
      <c r="G186" s="154"/>
      <c r="H186" s="154"/>
      <c r="I186" s="12"/>
      <c r="J186" s="12"/>
      <c r="K186" s="66"/>
      <c r="L186" s="66"/>
      <c r="M186" s="154"/>
      <c r="N186" s="12"/>
      <c r="O186" s="66"/>
      <c r="P186" s="154"/>
      <c r="Q186" s="12"/>
      <c r="R186" s="6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"/>
      <c r="AJ186" s="12"/>
    </row>
    <row r="187" spans="4:36">
      <c r="D187" s="12"/>
      <c r="E187" s="12"/>
      <c r="F187" s="12"/>
      <c r="G187" s="154"/>
      <c r="H187" s="154"/>
      <c r="I187" s="12"/>
      <c r="J187" s="12"/>
      <c r="K187" s="66"/>
      <c r="L187" s="66"/>
      <c r="M187" s="154"/>
      <c r="N187" s="12"/>
      <c r="O187" s="66"/>
      <c r="P187" s="154"/>
      <c r="Q187" s="12"/>
      <c r="R187" s="6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"/>
      <c r="AJ187" s="12"/>
    </row>
    <row r="188" spans="4:36">
      <c r="D188" s="12"/>
      <c r="E188" s="12"/>
      <c r="F188" s="12"/>
      <c r="G188" s="154"/>
      <c r="H188" s="154"/>
      <c r="I188" s="12"/>
      <c r="J188" s="12"/>
      <c r="K188" s="66"/>
      <c r="L188" s="66"/>
      <c r="M188" s="154"/>
      <c r="N188" s="12"/>
      <c r="O188" s="66"/>
      <c r="P188" s="154"/>
      <c r="Q188" s="12"/>
      <c r="R188" s="6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"/>
      <c r="AJ188" s="12"/>
    </row>
    <row r="189" spans="4:36">
      <c r="D189" s="12"/>
      <c r="E189" s="12"/>
      <c r="F189" s="12"/>
      <c r="G189" s="154"/>
      <c r="H189" s="154"/>
      <c r="I189" s="12"/>
      <c r="J189" s="12"/>
      <c r="K189" s="66"/>
      <c r="L189" s="66"/>
      <c r="M189" s="154"/>
      <c r="N189" s="12"/>
      <c r="O189" s="66"/>
      <c r="P189" s="154"/>
      <c r="Q189" s="12"/>
      <c r="R189" s="66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"/>
      <c r="AJ189" s="12"/>
    </row>
    <row r="190" spans="4:36">
      <c r="D190" s="12"/>
      <c r="E190" s="12"/>
      <c r="F190" s="12"/>
      <c r="G190" s="154"/>
      <c r="H190" s="154"/>
      <c r="I190" s="12"/>
      <c r="J190" s="12"/>
      <c r="K190" s="66"/>
      <c r="L190" s="66"/>
      <c r="M190" s="154"/>
      <c r="N190" s="12"/>
      <c r="O190" s="66"/>
      <c r="P190" s="154"/>
      <c r="Q190" s="12"/>
      <c r="R190" s="6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"/>
      <c r="AJ190" s="12"/>
    </row>
    <row r="191" spans="4:36">
      <c r="D191" s="12"/>
      <c r="E191" s="12"/>
      <c r="F191" s="12"/>
      <c r="G191" s="154"/>
      <c r="H191" s="154"/>
      <c r="I191" s="12"/>
      <c r="J191" s="12"/>
      <c r="K191" s="66"/>
      <c r="L191" s="66"/>
      <c r="M191" s="154"/>
      <c r="N191" s="12"/>
      <c r="O191" s="66"/>
      <c r="P191" s="154"/>
      <c r="Q191" s="12"/>
      <c r="R191" s="66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"/>
      <c r="AJ191" s="12"/>
    </row>
    <row r="192" spans="4:36">
      <c r="D192" s="12"/>
      <c r="E192" s="12"/>
      <c r="F192" s="12"/>
      <c r="G192" s="154"/>
      <c r="H192" s="154"/>
      <c r="I192" s="12"/>
      <c r="J192" s="12"/>
      <c r="K192" s="66"/>
      <c r="L192" s="66"/>
      <c r="M192" s="154"/>
      <c r="N192" s="12"/>
      <c r="O192" s="66"/>
      <c r="P192" s="154"/>
      <c r="Q192" s="12"/>
      <c r="R192" s="66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"/>
      <c r="AJ192" s="12"/>
    </row>
    <row r="193" spans="4:36">
      <c r="D193" s="12"/>
      <c r="E193" s="12"/>
      <c r="F193" s="12"/>
      <c r="G193" s="154"/>
      <c r="H193" s="154"/>
      <c r="I193" s="12"/>
      <c r="J193" s="12"/>
      <c r="K193" s="66"/>
      <c r="L193" s="66"/>
      <c r="M193" s="154"/>
      <c r="N193" s="12"/>
      <c r="O193" s="66"/>
      <c r="P193" s="154"/>
      <c r="Q193" s="12"/>
      <c r="R193" s="66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"/>
      <c r="AJ193" s="12"/>
    </row>
    <row r="194" spans="4:36">
      <c r="D194" s="12"/>
      <c r="E194" s="12"/>
      <c r="F194" s="12"/>
      <c r="G194" s="154"/>
      <c r="H194" s="154"/>
      <c r="I194" s="12"/>
      <c r="J194" s="12"/>
      <c r="K194" s="66"/>
      <c r="L194" s="66"/>
      <c r="M194" s="154"/>
      <c r="N194" s="12"/>
      <c r="O194" s="66"/>
      <c r="P194" s="154"/>
      <c r="Q194" s="12"/>
      <c r="R194" s="6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"/>
      <c r="AJ194" s="12"/>
    </row>
    <row r="195" spans="4:36">
      <c r="D195" s="12"/>
      <c r="E195" s="12"/>
      <c r="F195" s="12"/>
      <c r="G195" s="154"/>
      <c r="H195" s="154"/>
      <c r="I195" s="12"/>
      <c r="J195" s="12"/>
      <c r="K195" s="66"/>
      <c r="L195" s="66"/>
      <c r="M195" s="154"/>
      <c r="N195" s="12"/>
      <c r="O195" s="66"/>
      <c r="P195" s="154"/>
      <c r="Q195" s="12"/>
      <c r="R195" s="6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"/>
      <c r="AJ195" s="12"/>
    </row>
    <row r="196" spans="4:36">
      <c r="D196" s="12"/>
      <c r="E196" s="12"/>
      <c r="F196" s="12"/>
      <c r="G196" s="154"/>
      <c r="H196" s="154"/>
      <c r="I196" s="12"/>
      <c r="J196" s="12"/>
      <c r="K196" s="66"/>
      <c r="L196" s="66"/>
      <c r="M196" s="154"/>
      <c r="N196" s="12"/>
      <c r="O196" s="66"/>
      <c r="P196" s="154"/>
      <c r="Q196" s="12"/>
      <c r="R196" s="66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"/>
      <c r="AJ196" s="12"/>
    </row>
    <row r="197" spans="4:36">
      <c r="D197" s="12"/>
      <c r="E197" s="12"/>
      <c r="F197" s="12"/>
      <c r="G197" s="154"/>
      <c r="H197" s="154"/>
      <c r="I197" s="12"/>
      <c r="J197" s="12"/>
      <c r="K197" s="66"/>
      <c r="L197" s="66"/>
      <c r="M197" s="154"/>
      <c r="N197" s="12"/>
      <c r="O197" s="66"/>
      <c r="P197" s="154"/>
      <c r="Q197" s="12"/>
      <c r="R197" s="66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"/>
      <c r="AJ197" s="12"/>
    </row>
    <row r="198" spans="4:36">
      <c r="D198" s="12"/>
      <c r="E198" s="12"/>
      <c r="F198" s="12"/>
      <c r="G198" s="154"/>
      <c r="H198" s="154"/>
      <c r="I198" s="12"/>
      <c r="J198" s="12"/>
      <c r="K198" s="66"/>
      <c r="L198" s="66"/>
      <c r="M198" s="154"/>
      <c r="N198" s="12"/>
      <c r="O198" s="66"/>
      <c r="P198" s="154"/>
      <c r="Q198" s="12"/>
      <c r="R198" s="66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"/>
      <c r="AJ198" s="12"/>
    </row>
    <row r="199" spans="4:36">
      <c r="D199" s="12"/>
      <c r="E199" s="12"/>
      <c r="F199" s="12"/>
      <c r="G199" s="154"/>
      <c r="H199" s="154"/>
      <c r="I199" s="12"/>
      <c r="J199" s="12"/>
      <c r="K199" s="66"/>
      <c r="L199" s="66"/>
      <c r="M199" s="154"/>
      <c r="N199" s="12"/>
      <c r="O199" s="66"/>
      <c r="P199" s="154"/>
      <c r="Q199" s="12"/>
      <c r="R199" s="66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"/>
      <c r="AJ199" s="12"/>
    </row>
    <row r="200" spans="4:36">
      <c r="D200" s="12"/>
      <c r="E200" s="12"/>
      <c r="F200" s="12"/>
      <c r="G200" s="154"/>
      <c r="H200" s="154"/>
      <c r="I200" s="12"/>
      <c r="J200" s="12"/>
      <c r="K200" s="66"/>
      <c r="L200" s="66"/>
      <c r="M200" s="154"/>
      <c r="N200" s="12"/>
      <c r="O200" s="66"/>
      <c r="P200" s="154"/>
      <c r="Q200" s="12"/>
      <c r="R200" s="66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"/>
      <c r="AJ200" s="12"/>
    </row>
    <row r="201" spans="4:36">
      <c r="D201" s="12"/>
      <c r="E201" s="12"/>
      <c r="F201" s="12"/>
      <c r="G201" s="154"/>
      <c r="H201" s="154"/>
      <c r="I201" s="12"/>
      <c r="J201" s="12"/>
      <c r="K201" s="66"/>
      <c r="L201" s="66"/>
      <c r="M201" s="154"/>
      <c r="N201" s="12"/>
      <c r="O201" s="66"/>
      <c r="P201" s="154"/>
      <c r="Q201" s="12"/>
      <c r="R201" s="66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"/>
      <c r="AJ201" s="12"/>
    </row>
    <row r="202" spans="4:36">
      <c r="D202" s="12"/>
      <c r="E202" s="12"/>
      <c r="F202" s="12"/>
      <c r="G202" s="154"/>
      <c r="H202" s="154"/>
      <c r="I202" s="12"/>
      <c r="J202" s="12"/>
      <c r="K202" s="66"/>
      <c r="L202" s="66"/>
      <c r="M202" s="154"/>
      <c r="N202" s="12"/>
      <c r="O202" s="66"/>
      <c r="P202" s="154"/>
      <c r="Q202" s="12"/>
      <c r="R202" s="66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"/>
      <c r="AJ202" s="12"/>
    </row>
    <row r="203" spans="4:36">
      <c r="D203" s="12"/>
      <c r="E203" s="12"/>
      <c r="F203" s="12"/>
      <c r="G203" s="154"/>
      <c r="H203" s="154"/>
      <c r="I203" s="12"/>
      <c r="J203" s="12"/>
      <c r="K203" s="66"/>
      <c r="L203" s="66"/>
      <c r="M203" s="154"/>
      <c r="N203" s="12"/>
      <c r="O203" s="66"/>
      <c r="P203" s="154"/>
      <c r="Q203" s="12"/>
      <c r="R203" s="66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</row>
    <row r="204" spans="4:36">
      <c r="D204" s="12"/>
      <c r="E204" s="12"/>
      <c r="F204" s="12"/>
      <c r="G204" s="154"/>
      <c r="H204" s="154"/>
      <c r="I204" s="12"/>
      <c r="J204" s="12"/>
      <c r="K204" s="66"/>
      <c r="L204" s="66"/>
      <c r="M204" s="154"/>
      <c r="N204" s="12"/>
      <c r="O204" s="66"/>
      <c r="P204" s="154"/>
      <c r="Q204" s="12"/>
      <c r="R204" s="6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</row>
    <row r="205" spans="4:36">
      <c r="D205" s="12"/>
      <c r="E205" s="12"/>
      <c r="F205" s="12"/>
      <c r="G205" s="154"/>
      <c r="H205" s="154"/>
      <c r="I205" s="12"/>
      <c r="J205" s="12"/>
      <c r="K205" s="66"/>
      <c r="L205" s="66"/>
      <c r="M205" s="154"/>
      <c r="N205" s="12"/>
      <c r="O205" s="66"/>
      <c r="P205" s="154"/>
      <c r="Q205" s="12"/>
      <c r="R205" s="6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</row>
    <row r="206" spans="4:36">
      <c r="D206" s="12"/>
      <c r="E206" s="12"/>
      <c r="F206" s="12"/>
      <c r="G206" s="154"/>
      <c r="H206" s="154"/>
      <c r="I206" s="12"/>
      <c r="J206" s="12"/>
      <c r="K206" s="66"/>
      <c r="L206" s="66"/>
      <c r="M206" s="154"/>
      <c r="N206" s="12"/>
      <c r="O206" s="66"/>
      <c r="P206" s="154"/>
      <c r="Q206" s="12"/>
      <c r="R206" s="6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</row>
    <row r="207" spans="4:36">
      <c r="D207" s="12"/>
      <c r="E207" s="12"/>
      <c r="F207" s="12"/>
      <c r="G207" s="154"/>
      <c r="H207" s="154"/>
      <c r="I207" s="12"/>
      <c r="J207" s="12"/>
      <c r="K207" s="66"/>
      <c r="L207" s="66"/>
      <c r="M207" s="154"/>
      <c r="N207" s="12"/>
      <c r="O207" s="66"/>
      <c r="P207" s="154"/>
      <c r="Q207" s="12"/>
      <c r="R207" s="6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</row>
    <row r="208" spans="4:36">
      <c r="D208" s="12"/>
      <c r="E208" s="12"/>
      <c r="F208" s="12"/>
      <c r="G208" s="154"/>
      <c r="H208" s="154"/>
      <c r="I208" s="12"/>
      <c r="J208" s="12"/>
      <c r="K208" s="66"/>
      <c r="L208" s="66"/>
      <c r="M208" s="154"/>
      <c r="N208" s="12"/>
      <c r="O208" s="66"/>
      <c r="P208" s="154"/>
      <c r="Q208" s="12"/>
      <c r="R208" s="6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</row>
    <row r="209" spans="4:36">
      <c r="D209" s="12"/>
      <c r="E209" s="12"/>
      <c r="F209" s="12"/>
      <c r="G209" s="154"/>
      <c r="H209" s="154"/>
      <c r="I209" s="12"/>
      <c r="J209" s="12"/>
      <c r="K209" s="66"/>
      <c r="L209" s="66"/>
      <c r="M209" s="154"/>
      <c r="N209" s="12"/>
      <c r="O209" s="66"/>
      <c r="P209" s="154"/>
      <c r="Q209" s="12"/>
      <c r="R209" s="6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</row>
    <row r="210" spans="4:36">
      <c r="D210" s="12"/>
      <c r="E210" s="12"/>
      <c r="F210" s="12"/>
      <c r="G210" s="154"/>
      <c r="H210" s="154"/>
      <c r="I210" s="12"/>
      <c r="J210" s="12"/>
      <c r="K210" s="66"/>
      <c r="L210" s="66"/>
      <c r="M210" s="154"/>
      <c r="N210" s="12"/>
      <c r="O210" s="66"/>
      <c r="P210" s="154"/>
      <c r="Q210" s="12"/>
      <c r="R210" s="6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</row>
    <row r="211" spans="4:36">
      <c r="D211" s="12"/>
      <c r="E211" s="12"/>
      <c r="F211" s="12"/>
      <c r="G211" s="154"/>
      <c r="H211" s="154"/>
      <c r="I211" s="12"/>
      <c r="J211" s="12"/>
      <c r="K211" s="66"/>
      <c r="L211" s="66"/>
      <c r="M211" s="154"/>
      <c r="N211" s="12"/>
      <c r="O211" s="66"/>
      <c r="P211" s="154"/>
      <c r="Q211" s="12"/>
      <c r="R211" s="6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</row>
    <row r="212" spans="4:36">
      <c r="D212" s="12"/>
      <c r="E212" s="12"/>
      <c r="F212" s="12"/>
      <c r="G212" s="154"/>
      <c r="H212" s="154"/>
      <c r="I212" s="12"/>
      <c r="J212" s="12"/>
      <c r="K212" s="66"/>
      <c r="L212" s="66"/>
      <c r="M212" s="154"/>
      <c r="N212" s="12"/>
      <c r="O212" s="66"/>
      <c r="P212" s="154"/>
      <c r="Q212" s="12"/>
      <c r="R212" s="6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</row>
    <row r="213" spans="4:36">
      <c r="D213" s="12"/>
      <c r="E213" s="12"/>
      <c r="F213" s="12"/>
      <c r="G213" s="154"/>
      <c r="H213" s="154"/>
      <c r="I213" s="12"/>
      <c r="J213" s="12"/>
      <c r="K213" s="66"/>
      <c r="L213" s="66"/>
      <c r="M213" s="154"/>
      <c r="N213" s="12"/>
      <c r="O213" s="66"/>
      <c r="P213" s="154"/>
      <c r="Q213" s="12"/>
      <c r="R213" s="6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</row>
    <row r="214" spans="4:36">
      <c r="D214" s="12"/>
      <c r="E214" s="12"/>
      <c r="F214" s="12"/>
      <c r="G214" s="154"/>
      <c r="H214" s="154"/>
      <c r="I214" s="12"/>
      <c r="J214" s="12"/>
      <c r="K214" s="66"/>
      <c r="L214" s="66"/>
      <c r="M214" s="154"/>
      <c r="N214" s="12"/>
      <c r="O214" s="66"/>
      <c r="P214" s="154"/>
      <c r="Q214" s="12"/>
      <c r="R214" s="6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</row>
    <row r="215" spans="4:36">
      <c r="D215" s="12"/>
      <c r="E215" s="12"/>
      <c r="F215" s="12"/>
      <c r="G215" s="154"/>
      <c r="H215" s="154"/>
      <c r="I215" s="12"/>
      <c r="J215" s="12"/>
      <c r="K215" s="66"/>
      <c r="L215" s="66"/>
      <c r="M215" s="154"/>
      <c r="N215" s="12"/>
      <c r="O215" s="66"/>
      <c r="P215" s="154"/>
      <c r="Q215" s="12"/>
      <c r="R215" s="6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</row>
    <row r="216" spans="4:36">
      <c r="D216" s="12"/>
      <c r="E216" s="12"/>
      <c r="F216" s="12"/>
      <c r="G216" s="154"/>
      <c r="H216" s="154"/>
      <c r="I216" s="12"/>
      <c r="J216" s="12"/>
      <c r="K216" s="66"/>
      <c r="L216" s="66"/>
      <c r="M216" s="154"/>
      <c r="N216" s="12"/>
      <c r="O216" s="66"/>
      <c r="P216" s="154"/>
      <c r="Q216" s="12"/>
      <c r="R216" s="6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</row>
    <row r="217" spans="4:36">
      <c r="D217" s="12"/>
      <c r="E217" s="12"/>
      <c r="F217" s="12"/>
      <c r="G217" s="154"/>
      <c r="H217" s="154"/>
      <c r="I217" s="12"/>
      <c r="J217" s="12"/>
      <c r="K217" s="66"/>
      <c r="L217" s="66"/>
      <c r="M217" s="154"/>
      <c r="N217" s="12"/>
      <c r="O217" s="66"/>
      <c r="P217" s="154"/>
      <c r="Q217" s="12"/>
      <c r="R217" s="6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</row>
    <row r="218" spans="4:36">
      <c r="D218" s="12"/>
      <c r="E218" s="12"/>
      <c r="F218" s="12"/>
      <c r="G218" s="154"/>
      <c r="H218" s="154"/>
      <c r="I218" s="12"/>
      <c r="J218" s="12"/>
      <c r="K218" s="66"/>
      <c r="L218" s="66"/>
      <c r="M218" s="154"/>
      <c r="N218" s="12"/>
      <c r="O218" s="66"/>
      <c r="P218" s="154"/>
      <c r="Q218" s="12"/>
      <c r="R218" s="6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</row>
    <row r="219" spans="4:36">
      <c r="D219" s="12"/>
      <c r="E219" s="12"/>
      <c r="F219" s="12"/>
      <c r="G219" s="154"/>
      <c r="H219" s="154"/>
      <c r="I219" s="12"/>
      <c r="J219" s="12"/>
      <c r="K219" s="66"/>
      <c r="L219" s="66"/>
      <c r="M219" s="154"/>
      <c r="N219" s="12"/>
      <c r="O219" s="66"/>
      <c r="P219" s="154"/>
      <c r="Q219" s="12"/>
      <c r="R219" s="6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</row>
    <row r="220" spans="4:36">
      <c r="D220" s="12"/>
      <c r="E220" s="12"/>
      <c r="F220" s="12"/>
      <c r="G220" s="154"/>
      <c r="H220" s="154"/>
      <c r="I220" s="12"/>
      <c r="J220" s="12"/>
      <c r="K220" s="66"/>
      <c r="L220" s="66"/>
      <c r="M220" s="154"/>
      <c r="N220" s="12"/>
      <c r="O220" s="66"/>
      <c r="P220" s="154"/>
      <c r="Q220" s="12"/>
      <c r="R220" s="6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</row>
    <row r="221" spans="4:36">
      <c r="D221" s="12"/>
      <c r="E221" s="12"/>
      <c r="F221" s="12"/>
      <c r="G221" s="154"/>
      <c r="H221" s="154"/>
      <c r="I221" s="12"/>
      <c r="J221" s="12"/>
      <c r="K221" s="66"/>
      <c r="L221" s="66"/>
      <c r="M221" s="154"/>
      <c r="N221" s="12"/>
      <c r="O221" s="66"/>
      <c r="P221" s="154"/>
      <c r="Q221" s="12"/>
      <c r="R221" s="6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</row>
    <row r="222" spans="4:36">
      <c r="D222" s="12"/>
      <c r="E222" s="12"/>
      <c r="F222" s="12"/>
      <c r="G222" s="154"/>
      <c r="H222" s="154"/>
      <c r="I222" s="12"/>
      <c r="J222" s="12"/>
      <c r="K222" s="66"/>
      <c r="L222" s="66"/>
      <c r="M222" s="154"/>
      <c r="N222" s="12"/>
      <c r="O222" s="66"/>
      <c r="P222" s="154"/>
      <c r="Q222" s="12"/>
      <c r="R222" s="6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</row>
    <row r="223" spans="4:36">
      <c r="D223" s="12"/>
      <c r="E223" s="12"/>
      <c r="F223" s="12"/>
      <c r="G223" s="154"/>
      <c r="H223" s="154"/>
      <c r="I223" s="12"/>
      <c r="J223" s="12"/>
      <c r="K223" s="66"/>
      <c r="L223" s="66"/>
      <c r="M223" s="154"/>
      <c r="N223" s="12"/>
      <c r="O223" s="66"/>
      <c r="P223" s="154"/>
      <c r="Q223" s="12"/>
      <c r="R223" s="66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</row>
    <row r="224" spans="4:36">
      <c r="D224" s="12"/>
      <c r="E224" s="12"/>
      <c r="F224" s="12"/>
      <c r="G224" s="154"/>
      <c r="H224" s="154"/>
      <c r="I224" s="12"/>
      <c r="J224" s="12"/>
      <c r="K224" s="66"/>
      <c r="L224" s="66"/>
      <c r="M224" s="154"/>
      <c r="N224" s="12"/>
      <c r="O224" s="66"/>
      <c r="P224" s="154"/>
      <c r="Q224" s="12"/>
      <c r="R224" s="66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</row>
    <row r="225" spans="4:36">
      <c r="D225" s="12"/>
      <c r="E225" s="12"/>
      <c r="F225" s="12"/>
      <c r="G225" s="154"/>
      <c r="H225" s="154"/>
      <c r="I225" s="12"/>
      <c r="J225" s="12"/>
      <c r="K225" s="66"/>
      <c r="L225" s="66"/>
      <c r="M225" s="154"/>
      <c r="N225" s="12"/>
      <c r="O225" s="66"/>
      <c r="P225" s="154"/>
      <c r="Q225" s="12"/>
      <c r="R225" s="66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</row>
    <row r="226" spans="4:36">
      <c r="D226" s="12"/>
      <c r="E226" s="12"/>
      <c r="F226" s="12"/>
      <c r="G226" s="154"/>
      <c r="H226" s="154"/>
      <c r="I226" s="12"/>
      <c r="J226" s="12"/>
      <c r="K226" s="66"/>
      <c r="L226" s="66"/>
      <c r="M226" s="154"/>
      <c r="N226" s="12"/>
      <c r="O226" s="66"/>
      <c r="P226" s="154"/>
      <c r="Q226" s="12"/>
      <c r="R226" s="66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</row>
    <row r="227" spans="4:36">
      <c r="D227" s="12"/>
      <c r="E227" s="12"/>
      <c r="F227" s="12"/>
      <c r="G227" s="154"/>
      <c r="H227" s="154"/>
      <c r="I227" s="12"/>
      <c r="J227" s="12"/>
      <c r="K227" s="66"/>
      <c r="L227" s="66"/>
      <c r="M227" s="154"/>
      <c r="N227" s="12"/>
      <c r="O227" s="66"/>
      <c r="P227" s="154"/>
      <c r="Q227" s="12"/>
      <c r="R227" s="66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</row>
    <row r="228" spans="4:36">
      <c r="D228" s="12"/>
      <c r="E228" s="12"/>
      <c r="F228" s="12"/>
      <c r="G228" s="154"/>
      <c r="H228" s="154"/>
      <c r="I228" s="12"/>
      <c r="J228" s="12"/>
      <c r="K228" s="66"/>
      <c r="L228" s="66"/>
      <c r="M228" s="154"/>
      <c r="N228" s="12"/>
      <c r="O228" s="66"/>
      <c r="P228" s="154"/>
      <c r="Q228" s="12"/>
      <c r="R228" s="66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</row>
    <row r="229" spans="4:36">
      <c r="D229" s="12"/>
      <c r="E229" s="12"/>
      <c r="F229" s="12"/>
      <c r="G229" s="154"/>
      <c r="H229" s="154"/>
      <c r="I229" s="12"/>
      <c r="J229" s="12"/>
      <c r="K229" s="66"/>
      <c r="L229" s="66"/>
      <c r="M229" s="154"/>
      <c r="N229" s="12"/>
      <c r="O229" s="66"/>
      <c r="P229" s="154"/>
      <c r="Q229" s="12"/>
      <c r="R229" s="66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</row>
    <row r="230" spans="4:36">
      <c r="D230" s="12"/>
      <c r="E230" s="12"/>
      <c r="F230" s="12"/>
      <c r="G230" s="154"/>
      <c r="H230" s="154"/>
      <c r="I230" s="12"/>
      <c r="J230" s="12"/>
      <c r="K230" s="66"/>
      <c r="L230" s="66"/>
      <c r="M230" s="154"/>
      <c r="N230" s="12"/>
      <c r="O230" s="66"/>
      <c r="P230" s="154"/>
      <c r="Q230" s="12"/>
      <c r="R230" s="6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</row>
    <row r="231" spans="4:36">
      <c r="D231" s="12"/>
      <c r="E231" s="12"/>
      <c r="F231" s="12"/>
      <c r="G231" s="154"/>
      <c r="H231" s="154"/>
      <c r="I231" s="12"/>
      <c r="J231" s="12"/>
      <c r="K231" s="66"/>
      <c r="L231" s="66"/>
      <c r="M231" s="154"/>
      <c r="N231" s="12"/>
      <c r="O231" s="66"/>
      <c r="P231" s="154"/>
      <c r="Q231" s="12"/>
      <c r="R231" s="6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</row>
    <row r="232" spans="4:36">
      <c r="D232" s="12"/>
      <c r="E232" s="12"/>
      <c r="F232" s="12"/>
      <c r="G232" s="154"/>
      <c r="H232" s="154"/>
      <c r="I232" s="12"/>
      <c r="J232" s="12"/>
      <c r="K232" s="66"/>
      <c r="L232" s="66"/>
      <c r="M232" s="154"/>
      <c r="N232" s="12"/>
      <c r="O232" s="66"/>
      <c r="P232" s="154"/>
      <c r="Q232" s="12"/>
      <c r="R232" s="66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</row>
    <row r="233" spans="4:36">
      <c r="D233" s="12"/>
      <c r="E233" s="12"/>
      <c r="F233" s="12"/>
      <c r="G233" s="154"/>
      <c r="H233" s="154"/>
      <c r="I233" s="12"/>
      <c r="J233" s="12"/>
      <c r="K233" s="66"/>
      <c r="L233" s="66"/>
      <c r="M233" s="154"/>
      <c r="N233" s="12"/>
      <c r="O233" s="66"/>
      <c r="P233" s="154"/>
      <c r="Q233" s="12"/>
      <c r="R233" s="66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</row>
    <row r="234" spans="4:36">
      <c r="D234" s="12"/>
      <c r="E234" s="12"/>
      <c r="F234" s="12"/>
      <c r="G234" s="154"/>
      <c r="H234" s="154"/>
      <c r="I234" s="12"/>
      <c r="J234" s="12"/>
      <c r="K234" s="66"/>
      <c r="L234" s="66"/>
      <c r="M234" s="154"/>
      <c r="N234" s="12"/>
      <c r="O234" s="66"/>
      <c r="P234" s="154"/>
      <c r="Q234" s="12"/>
      <c r="R234" s="66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</row>
    <row r="235" spans="4:36">
      <c r="D235" s="12"/>
      <c r="E235" s="12"/>
      <c r="F235" s="12"/>
      <c r="G235" s="154"/>
      <c r="H235" s="154"/>
      <c r="I235" s="12"/>
      <c r="J235" s="12"/>
      <c r="K235" s="66"/>
      <c r="L235" s="66"/>
      <c r="M235" s="154"/>
      <c r="N235" s="12"/>
      <c r="O235" s="66"/>
      <c r="P235" s="154"/>
      <c r="Q235" s="12"/>
      <c r="R235" s="66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</row>
    <row r="236" spans="4:36">
      <c r="D236" s="12"/>
      <c r="E236" s="12"/>
      <c r="F236" s="12"/>
      <c r="G236" s="154"/>
      <c r="H236" s="154"/>
      <c r="I236" s="12"/>
      <c r="J236" s="12"/>
      <c r="K236" s="66"/>
      <c r="L236" s="66"/>
      <c r="M236" s="154"/>
      <c r="N236" s="12"/>
      <c r="O236" s="66"/>
      <c r="P236" s="154"/>
      <c r="Q236" s="12"/>
      <c r="R236" s="66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</row>
    <row r="237" spans="4:36">
      <c r="D237" s="12"/>
      <c r="E237" s="12"/>
      <c r="F237" s="12"/>
      <c r="G237" s="154"/>
      <c r="H237" s="154"/>
      <c r="I237" s="12"/>
      <c r="J237" s="12"/>
      <c r="K237" s="66"/>
      <c r="L237" s="66"/>
      <c r="M237" s="154"/>
      <c r="N237" s="12"/>
      <c r="O237" s="66"/>
      <c r="P237" s="154"/>
      <c r="Q237" s="12"/>
      <c r="R237" s="66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</row>
    <row r="238" spans="4:36">
      <c r="D238" s="12"/>
      <c r="E238" s="12"/>
      <c r="F238" s="12"/>
      <c r="G238" s="154"/>
      <c r="H238" s="154"/>
      <c r="I238" s="12"/>
      <c r="J238" s="12"/>
      <c r="K238" s="66"/>
      <c r="L238" s="66"/>
      <c r="M238" s="154"/>
      <c r="N238" s="12"/>
      <c r="O238" s="66"/>
      <c r="P238" s="154"/>
      <c r="Q238" s="12"/>
      <c r="R238" s="66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</row>
    <row r="239" spans="4:36">
      <c r="D239" s="12"/>
      <c r="E239" s="12"/>
      <c r="F239" s="12"/>
      <c r="G239" s="154"/>
      <c r="H239" s="154"/>
      <c r="I239" s="12"/>
      <c r="J239" s="12"/>
      <c r="K239" s="66"/>
      <c r="L239" s="66"/>
      <c r="M239" s="154"/>
      <c r="N239" s="12"/>
      <c r="O239" s="66"/>
      <c r="P239" s="154"/>
      <c r="Q239" s="12"/>
      <c r="R239" s="66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</row>
    <row r="240" spans="4:36">
      <c r="D240" s="12"/>
      <c r="E240" s="12"/>
      <c r="F240" s="12"/>
      <c r="G240" s="154"/>
      <c r="H240" s="154"/>
      <c r="I240" s="12"/>
      <c r="J240" s="12"/>
      <c r="K240" s="66"/>
      <c r="L240" s="66"/>
      <c r="M240" s="154"/>
      <c r="N240" s="12"/>
      <c r="O240" s="66"/>
      <c r="P240" s="154"/>
      <c r="Q240" s="12"/>
      <c r="R240" s="66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</row>
    <row r="241" spans="4:36">
      <c r="D241" s="12"/>
      <c r="E241" s="12"/>
      <c r="F241" s="12"/>
      <c r="G241" s="154"/>
      <c r="H241" s="154"/>
      <c r="I241" s="12"/>
      <c r="J241" s="12"/>
      <c r="K241" s="66"/>
      <c r="L241" s="66"/>
      <c r="M241" s="154"/>
      <c r="N241" s="12"/>
      <c r="O241" s="66"/>
      <c r="P241" s="154"/>
      <c r="Q241" s="12"/>
      <c r="R241" s="66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</row>
    <row r="242" spans="4:36">
      <c r="D242" s="12"/>
      <c r="E242" s="12"/>
      <c r="F242" s="12"/>
      <c r="G242" s="154"/>
      <c r="H242" s="154"/>
      <c r="I242" s="12"/>
      <c r="J242" s="12"/>
      <c r="K242" s="66"/>
      <c r="L242" s="66"/>
      <c r="M242" s="154"/>
      <c r="N242" s="12"/>
      <c r="O242" s="66"/>
      <c r="P242" s="154"/>
      <c r="Q242" s="12"/>
      <c r="R242" s="66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</row>
    <row r="243" spans="4:36">
      <c r="D243" s="12"/>
      <c r="E243" s="12"/>
      <c r="F243" s="12"/>
      <c r="G243" s="154"/>
      <c r="H243" s="154"/>
      <c r="I243" s="12"/>
      <c r="J243" s="12"/>
      <c r="K243" s="66"/>
      <c r="L243" s="66"/>
      <c r="M243" s="154"/>
      <c r="N243" s="12"/>
      <c r="O243" s="66"/>
      <c r="P243" s="154"/>
      <c r="Q243" s="12"/>
      <c r="R243" s="66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</row>
    <row r="244" spans="4:36">
      <c r="D244" s="12"/>
      <c r="E244" s="12"/>
      <c r="F244" s="12"/>
      <c r="G244" s="154"/>
      <c r="H244" s="154"/>
      <c r="I244" s="12"/>
      <c r="J244" s="12"/>
      <c r="K244" s="66"/>
      <c r="L244" s="66"/>
      <c r="M244" s="154"/>
      <c r="N244" s="12"/>
      <c r="O244" s="66"/>
      <c r="P244" s="154"/>
      <c r="Q244" s="12"/>
      <c r="R244" s="66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</row>
    <row r="245" spans="4:36">
      <c r="D245" s="12"/>
      <c r="E245" s="12"/>
      <c r="F245" s="12"/>
      <c r="G245" s="154"/>
      <c r="H245" s="154"/>
      <c r="I245" s="12"/>
      <c r="J245" s="12"/>
      <c r="K245" s="66"/>
      <c r="L245" s="66"/>
      <c r="M245" s="154"/>
      <c r="N245" s="12"/>
      <c r="O245" s="66"/>
      <c r="P245" s="154"/>
      <c r="Q245" s="12"/>
      <c r="R245" s="66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</row>
    <row r="246" spans="4:36">
      <c r="D246" s="12"/>
      <c r="E246" s="12"/>
      <c r="F246" s="12"/>
      <c r="G246" s="154"/>
      <c r="H246" s="154"/>
      <c r="I246" s="12"/>
      <c r="J246" s="12"/>
      <c r="K246" s="66"/>
      <c r="L246" s="66"/>
      <c r="M246" s="154"/>
      <c r="N246" s="12"/>
      <c r="O246" s="66"/>
      <c r="P246" s="154"/>
      <c r="Q246" s="12"/>
      <c r="R246" s="66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</row>
    <row r="247" spans="4:36">
      <c r="D247" s="12"/>
      <c r="E247" s="12"/>
      <c r="F247" s="12"/>
      <c r="G247" s="154"/>
      <c r="H247" s="154"/>
      <c r="I247" s="12"/>
      <c r="J247" s="12"/>
      <c r="K247" s="66"/>
      <c r="L247" s="66"/>
      <c r="M247" s="154"/>
      <c r="N247" s="12"/>
      <c r="O247" s="66"/>
      <c r="P247" s="154"/>
      <c r="Q247" s="12"/>
      <c r="R247" s="66"/>
      <c r="S247" s="12"/>
      <c r="T247" s="30"/>
      <c r="U247" s="30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</row>
    <row r="248" spans="4:36">
      <c r="D248" s="12"/>
      <c r="E248" s="12"/>
      <c r="F248" s="12"/>
      <c r="G248" s="154"/>
      <c r="H248" s="154"/>
      <c r="I248" s="12"/>
      <c r="J248" s="12"/>
      <c r="K248" s="66"/>
      <c r="L248" s="66"/>
      <c r="M248" s="154"/>
      <c r="N248" s="12"/>
      <c r="O248" s="66"/>
      <c r="P248" s="154"/>
      <c r="Q248" s="12"/>
      <c r="R248" s="66"/>
      <c r="S248" s="12"/>
      <c r="T248" s="32"/>
      <c r="U248" s="3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</row>
    <row r="249" spans="4:36">
      <c r="D249" s="12"/>
      <c r="E249" s="12"/>
      <c r="F249" s="12"/>
      <c r="G249" s="154"/>
      <c r="H249" s="154"/>
      <c r="I249" s="12"/>
      <c r="J249" s="12"/>
      <c r="K249" s="66"/>
      <c r="L249" s="66"/>
      <c r="M249" s="154"/>
      <c r="N249" s="12"/>
      <c r="O249" s="66"/>
      <c r="P249" s="154"/>
      <c r="Q249" s="12"/>
      <c r="R249" s="66"/>
      <c r="S249" s="12"/>
      <c r="T249" s="32"/>
      <c r="U249" s="3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</row>
    <row r="250" spans="4:36">
      <c r="D250" s="12"/>
      <c r="E250" s="12"/>
      <c r="F250" s="12"/>
      <c r="G250" s="155"/>
      <c r="H250" s="155"/>
      <c r="I250" s="12"/>
      <c r="J250" s="12"/>
      <c r="K250" s="66"/>
      <c r="L250" s="67"/>
      <c r="M250" s="155"/>
      <c r="N250" s="30"/>
      <c r="O250" s="67"/>
      <c r="P250" s="155"/>
      <c r="Q250" s="12"/>
      <c r="R250" s="67"/>
      <c r="S250" s="30"/>
      <c r="T250" s="32"/>
      <c r="U250" s="32"/>
      <c r="V250" s="30"/>
      <c r="W250" s="30"/>
      <c r="AG250" s="12"/>
      <c r="AH250" s="12"/>
      <c r="AI250" s="12"/>
      <c r="AJ250" s="12"/>
    </row>
    <row r="251" spans="4:36">
      <c r="D251" s="12"/>
      <c r="E251" s="12"/>
      <c r="F251" s="12"/>
      <c r="G251" s="156"/>
      <c r="H251" s="156"/>
      <c r="I251" s="12"/>
      <c r="J251" s="12"/>
      <c r="K251" s="67"/>
      <c r="L251" s="68"/>
      <c r="M251" s="156"/>
      <c r="N251" s="32"/>
      <c r="O251" s="68"/>
      <c r="P251" s="156"/>
      <c r="Q251" s="12"/>
      <c r="R251" s="68"/>
      <c r="S251" s="32"/>
      <c r="T251" s="32"/>
      <c r="U251" s="32"/>
      <c r="V251" s="32"/>
      <c r="W251" s="32"/>
      <c r="AI251" s="12"/>
      <c r="AJ251" s="12"/>
    </row>
    <row r="252" spans="4:36">
      <c r="D252" s="12"/>
      <c r="E252" s="12"/>
      <c r="F252" s="12"/>
      <c r="G252" s="156"/>
      <c r="H252" s="156"/>
      <c r="I252" s="12"/>
      <c r="J252" s="12"/>
      <c r="K252" s="68"/>
      <c r="L252" s="68"/>
      <c r="M252" s="156"/>
      <c r="N252" s="32"/>
      <c r="O252" s="68"/>
      <c r="P252" s="156"/>
      <c r="Q252" s="12"/>
      <c r="R252" s="68"/>
      <c r="S252" s="32"/>
      <c r="T252" s="32"/>
      <c r="U252" s="32"/>
      <c r="V252" s="32"/>
      <c r="W252" s="32"/>
      <c r="AI252" s="12"/>
      <c r="AJ252" s="12"/>
    </row>
    <row r="253" spans="4:36">
      <c r="D253" s="12"/>
      <c r="E253" s="12"/>
      <c r="F253" s="12"/>
      <c r="G253" s="156"/>
      <c r="H253" s="156"/>
      <c r="I253" s="12"/>
      <c r="J253" s="12"/>
      <c r="K253" s="68"/>
      <c r="L253" s="68"/>
      <c r="M253" s="156"/>
      <c r="N253" s="32"/>
      <c r="O253" s="68"/>
      <c r="P253" s="156"/>
      <c r="Q253" s="12"/>
      <c r="R253" s="68"/>
      <c r="S253" s="32"/>
      <c r="T253" s="32"/>
      <c r="U253" s="32"/>
      <c r="V253" s="32"/>
      <c r="W253" s="32"/>
      <c r="AI253" s="12"/>
      <c r="AJ253" s="12"/>
    </row>
    <row r="254" spans="4:36">
      <c r="D254" s="12"/>
      <c r="E254" s="12"/>
      <c r="F254" s="12"/>
      <c r="G254" s="156"/>
      <c r="H254" s="156"/>
      <c r="I254" s="12"/>
      <c r="J254" s="12"/>
      <c r="K254" s="68"/>
      <c r="L254" s="68"/>
      <c r="M254" s="156"/>
      <c r="N254" s="32"/>
      <c r="O254" s="68"/>
      <c r="P254" s="156"/>
      <c r="Q254" s="12"/>
      <c r="R254" s="68"/>
      <c r="S254" s="32"/>
      <c r="T254" s="32"/>
      <c r="U254" s="32"/>
      <c r="V254" s="32"/>
      <c r="W254" s="32"/>
      <c r="AI254" s="12"/>
      <c r="AJ254" s="12"/>
    </row>
    <row r="255" spans="4:36">
      <c r="D255" s="12"/>
      <c r="E255" s="12"/>
      <c r="F255" s="12"/>
      <c r="G255" s="156"/>
      <c r="H255" s="156"/>
      <c r="I255" s="12"/>
      <c r="J255" s="12"/>
      <c r="K255" s="68"/>
      <c r="L255" s="68"/>
      <c r="M255" s="156"/>
      <c r="N255" s="32"/>
      <c r="O255" s="68"/>
      <c r="P255" s="156"/>
      <c r="Q255" s="12"/>
      <c r="R255" s="68"/>
      <c r="S255" s="32"/>
      <c r="T255" s="32"/>
      <c r="U255" s="32"/>
      <c r="V255" s="32"/>
      <c r="W255" s="32"/>
      <c r="AI255" s="12"/>
      <c r="AJ255" s="12"/>
    </row>
    <row r="256" spans="4:36">
      <c r="D256" s="12"/>
      <c r="E256" s="12"/>
      <c r="F256" s="12"/>
      <c r="G256" s="156"/>
      <c r="H256" s="156"/>
      <c r="I256" s="12"/>
      <c r="J256" s="12"/>
      <c r="K256" s="68"/>
      <c r="L256" s="68"/>
      <c r="M256" s="156"/>
      <c r="N256" s="32"/>
      <c r="O256" s="68"/>
      <c r="P256" s="156"/>
      <c r="Q256" s="12"/>
      <c r="R256" s="68"/>
      <c r="S256" s="32"/>
      <c r="T256" s="32"/>
      <c r="U256" s="32"/>
      <c r="V256" s="32"/>
      <c r="W256" s="32"/>
      <c r="AI256" s="12"/>
      <c r="AJ256" s="12"/>
    </row>
    <row r="257" spans="4:36">
      <c r="D257" s="12"/>
      <c r="E257" s="12"/>
      <c r="F257" s="12"/>
      <c r="G257" s="156"/>
      <c r="H257" s="156"/>
      <c r="I257" s="12"/>
      <c r="J257" s="12"/>
      <c r="K257" s="68"/>
      <c r="L257" s="68"/>
      <c r="M257" s="156"/>
      <c r="N257" s="32"/>
      <c r="O257" s="68"/>
      <c r="P257" s="156"/>
      <c r="Q257" s="12"/>
      <c r="R257" s="68"/>
      <c r="S257" s="32"/>
      <c r="T257" s="32"/>
      <c r="U257" s="32"/>
      <c r="V257" s="32"/>
      <c r="W257" s="32"/>
      <c r="AI257" s="12"/>
      <c r="AJ257" s="12"/>
    </row>
    <row r="258" spans="4:36">
      <c r="D258" s="12"/>
      <c r="E258" s="12"/>
      <c r="F258" s="12"/>
      <c r="G258" s="156"/>
      <c r="H258" s="156"/>
      <c r="I258" s="12"/>
      <c r="J258" s="12"/>
      <c r="K258" s="68"/>
      <c r="L258" s="68"/>
      <c r="M258" s="156"/>
      <c r="N258" s="32"/>
      <c r="O258" s="68"/>
      <c r="P258" s="156"/>
      <c r="Q258" s="12"/>
      <c r="R258" s="68"/>
      <c r="S258" s="32"/>
      <c r="T258" s="32"/>
      <c r="U258" s="32"/>
      <c r="V258" s="32"/>
      <c r="W258" s="32"/>
      <c r="AI258" s="12"/>
      <c r="AJ258" s="12"/>
    </row>
    <row r="259" spans="4:36">
      <c r="D259" s="12"/>
      <c r="E259" s="12"/>
      <c r="F259" s="12"/>
      <c r="G259" s="156"/>
      <c r="H259" s="156"/>
      <c r="I259" s="12"/>
      <c r="J259" s="12"/>
      <c r="K259" s="68"/>
      <c r="L259" s="68"/>
      <c r="M259" s="156"/>
      <c r="N259" s="32"/>
      <c r="O259" s="68"/>
      <c r="P259" s="156"/>
      <c r="Q259" s="12"/>
      <c r="R259" s="68"/>
      <c r="S259" s="32"/>
      <c r="T259" s="32"/>
      <c r="U259" s="32"/>
      <c r="V259" s="32"/>
      <c r="W259" s="32"/>
      <c r="AI259" s="12"/>
      <c r="AJ259" s="12"/>
    </row>
    <row r="260" spans="4:36">
      <c r="D260" s="12"/>
      <c r="E260" s="12"/>
      <c r="F260" s="12"/>
      <c r="G260" s="156"/>
      <c r="H260" s="156"/>
      <c r="I260" s="12"/>
      <c r="J260" s="12"/>
      <c r="K260" s="68"/>
      <c r="L260" s="68"/>
      <c r="M260" s="156"/>
      <c r="N260" s="32"/>
      <c r="O260" s="68"/>
      <c r="P260" s="156"/>
      <c r="Q260" s="12"/>
      <c r="R260" s="68"/>
      <c r="S260" s="32"/>
      <c r="T260" s="32"/>
      <c r="U260" s="32"/>
      <c r="V260" s="32"/>
      <c r="W260" s="32"/>
      <c r="AI260" s="12"/>
      <c r="AJ260" s="12"/>
    </row>
    <row r="261" spans="4:36">
      <c r="D261" s="12"/>
      <c r="E261" s="12"/>
      <c r="F261" s="12"/>
      <c r="G261" s="156"/>
      <c r="H261" s="156"/>
      <c r="I261" s="12"/>
      <c r="J261" s="12"/>
      <c r="K261" s="68"/>
      <c r="L261" s="68"/>
      <c r="M261" s="156"/>
      <c r="N261" s="32"/>
      <c r="O261" s="68"/>
      <c r="P261" s="156"/>
      <c r="Q261" s="12"/>
      <c r="R261" s="68"/>
      <c r="S261" s="32"/>
      <c r="T261" s="32"/>
      <c r="U261" s="32"/>
      <c r="V261" s="32"/>
      <c r="W261" s="32"/>
      <c r="AI261" s="12"/>
      <c r="AJ261" s="12"/>
    </row>
    <row r="262" spans="4:36">
      <c r="D262" s="12"/>
      <c r="E262" s="12"/>
      <c r="F262" s="12"/>
      <c r="G262" s="156"/>
      <c r="H262" s="156"/>
      <c r="I262" s="12"/>
      <c r="J262" s="12"/>
      <c r="K262" s="68"/>
      <c r="L262" s="68"/>
      <c r="M262" s="156"/>
      <c r="N262" s="32"/>
      <c r="O262" s="68"/>
      <c r="P262" s="156"/>
      <c r="Q262" s="12"/>
      <c r="R262" s="68"/>
      <c r="S262" s="32"/>
      <c r="T262" s="32"/>
      <c r="U262" s="32"/>
      <c r="V262" s="32"/>
      <c r="W262" s="32"/>
      <c r="AI262" s="12"/>
      <c r="AJ262" s="12"/>
    </row>
    <row r="263" spans="4:36">
      <c r="D263" s="12"/>
      <c r="E263" s="12"/>
      <c r="F263" s="12"/>
      <c r="G263" s="156"/>
      <c r="H263" s="156"/>
      <c r="I263" s="12"/>
      <c r="J263" s="12"/>
      <c r="K263" s="68"/>
      <c r="L263" s="68"/>
      <c r="M263" s="156"/>
      <c r="N263" s="32"/>
      <c r="O263" s="68"/>
      <c r="P263" s="156"/>
      <c r="Q263" s="12"/>
      <c r="R263" s="68"/>
      <c r="S263" s="32"/>
      <c r="T263" s="32"/>
      <c r="U263" s="32"/>
      <c r="V263" s="32"/>
      <c r="W263" s="32"/>
      <c r="AI263" s="12"/>
      <c r="AJ263" s="12"/>
    </row>
    <row r="264" spans="4:36">
      <c r="D264" s="12"/>
      <c r="E264" s="12"/>
      <c r="F264" s="12"/>
      <c r="G264" s="156"/>
      <c r="H264" s="156"/>
      <c r="I264" s="12"/>
      <c r="J264" s="12"/>
      <c r="K264" s="68"/>
      <c r="L264" s="68"/>
      <c r="M264" s="156"/>
      <c r="N264" s="32"/>
      <c r="O264" s="68"/>
      <c r="P264" s="156"/>
      <c r="Q264" s="12"/>
      <c r="R264" s="68"/>
      <c r="S264" s="32"/>
      <c r="T264" s="32"/>
      <c r="U264" s="32"/>
      <c r="V264" s="32"/>
      <c r="W264" s="32"/>
      <c r="AI264" s="12"/>
      <c r="AJ264" s="12"/>
    </row>
    <row r="265" spans="4:36">
      <c r="D265" s="12"/>
      <c r="E265" s="12"/>
      <c r="F265" s="12"/>
      <c r="G265" s="156"/>
      <c r="H265" s="156"/>
      <c r="I265" s="12"/>
      <c r="J265" s="12"/>
      <c r="K265" s="68"/>
      <c r="L265" s="68"/>
      <c r="M265" s="156"/>
      <c r="N265" s="32"/>
      <c r="O265" s="68"/>
      <c r="P265" s="156"/>
      <c r="Q265" s="12"/>
      <c r="R265" s="68"/>
      <c r="S265" s="32"/>
      <c r="T265" s="32"/>
      <c r="U265" s="32"/>
      <c r="V265" s="32"/>
      <c r="W265" s="32"/>
      <c r="AI265" s="12"/>
      <c r="AJ265" s="12"/>
    </row>
    <row r="266" spans="4:36">
      <c r="D266" s="12"/>
      <c r="E266" s="12"/>
      <c r="F266" s="12"/>
      <c r="G266" s="156"/>
      <c r="H266" s="156"/>
      <c r="I266" s="12"/>
      <c r="J266" s="12"/>
      <c r="K266" s="68"/>
      <c r="L266" s="68"/>
      <c r="M266" s="156"/>
      <c r="N266" s="32"/>
      <c r="O266" s="68"/>
      <c r="P266" s="156"/>
      <c r="Q266" s="12"/>
      <c r="R266" s="68"/>
      <c r="S266" s="32"/>
      <c r="T266" s="32"/>
      <c r="U266" s="32"/>
      <c r="V266" s="32"/>
      <c r="W266" s="32"/>
      <c r="AI266" s="12"/>
      <c r="AJ266" s="12"/>
    </row>
    <row r="267" spans="4:36">
      <c r="D267" s="12"/>
      <c r="E267" s="12"/>
      <c r="F267" s="12"/>
      <c r="G267" s="156"/>
      <c r="H267" s="156"/>
      <c r="I267" s="12"/>
      <c r="J267" s="12"/>
      <c r="K267" s="68"/>
      <c r="L267" s="68"/>
      <c r="M267" s="156"/>
      <c r="N267" s="32"/>
      <c r="O267" s="68"/>
      <c r="P267" s="156"/>
      <c r="Q267" s="12"/>
      <c r="R267" s="68"/>
      <c r="S267" s="32"/>
      <c r="T267" s="32"/>
      <c r="U267" s="32"/>
      <c r="V267" s="32"/>
      <c r="W267" s="32"/>
      <c r="AI267" s="12"/>
      <c r="AJ267" s="12"/>
    </row>
    <row r="268" spans="4:36">
      <c r="D268" s="12"/>
      <c r="E268" s="12"/>
      <c r="F268" s="12"/>
      <c r="G268" s="156"/>
      <c r="H268" s="156"/>
      <c r="I268" s="12"/>
      <c r="J268" s="12"/>
      <c r="K268" s="68"/>
      <c r="L268" s="68"/>
      <c r="M268" s="156"/>
      <c r="N268" s="32"/>
      <c r="O268" s="68"/>
      <c r="P268" s="156"/>
      <c r="Q268" s="12"/>
      <c r="R268" s="68"/>
      <c r="S268" s="32"/>
      <c r="T268" s="32"/>
      <c r="U268" s="32"/>
      <c r="V268" s="32"/>
      <c r="W268" s="32"/>
      <c r="AI268" s="12"/>
      <c r="AJ268" s="12"/>
    </row>
    <row r="269" spans="4:36">
      <c r="D269" s="12"/>
      <c r="E269" s="12"/>
      <c r="F269" s="12"/>
      <c r="G269" s="156"/>
      <c r="H269" s="156"/>
      <c r="I269" s="12"/>
      <c r="J269" s="12"/>
      <c r="K269" s="68"/>
      <c r="L269" s="68"/>
      <c r="M269" s="156"/>
      <c r="N269" s="32"/>
      <c r="O269" s="68"/>
      <c r="P269" s="156"/>
      <c r="Q269" s="12"/>
      <c r="R269" s="68"/>
      <c r="S269" s="32"/>
      <c r="T269" s="32"/>
      <c r="U269" s="32"/>
      <c r="V269" s="32"/>
      <c r="W269" s="32"/>
      <c r="AI269" s="12"/>
      <c r="AJ269" s="12"/>
    </row>
    <row r="270" spans="4:36">
      <c r="D270" s="12"/>
      <c r="E270" s="12"/>
      <c r="F270" s="12"/>
      <c r="G270" s="156"/>
      <c r="H270" s="156"/>
      <c r="I270" s="12"/>
      <c r="J270" s="12"/>
      <c r="K270" s="68"/>
      <c r="L270" s="68"/>
      <c r="M270" s="156"/>
      <c r="N270" s="32"/>
      <c r="O270" s="68"/>
      <c r="P270" s="156"/>
      <c r="Q270" s="12"/>
      <c r="R270" s="68"/>
      <c r="S270" s="32"/>
      <c r="T270" s="32"/>
      <c r="U270" s="32"/>
      <c r="V270" s="32"/>
      <c r="W270" s="32"/>
      <c r="AI270" s="12"/>
      <c r="AJ270" s="12"/>
    </row>
    <row r="271" spans="4:36">
      <c r="D271" s="12"/>
      <c r="E271" s="12"/>
      <c r="F271" s="12"/>
      <c r="G271" s="156"/>
      <c r="H271" s="156"/>
      <c r="I271" s="12"/>
      <c r="J271" s="12"/>
      <c r="K271" s="68"/>
      <c r="L271" s="68"/>
      <c r="M271" s="156"/>
      <c r="N271" s="32"/>
      <c r="O271" s="68"/>
      <c r="P271" s="156"/>
      <c r="Q271" s="12"/>
      <c r="R271" s="68"/>
      <c r="S271" s="32"/>
      <c r="T271" s="32"/>
      <c r="U271" s="32"/>
      <c r="V271" s="32"/>
      <c r="W271" s="32"/>
      <c r="AI271" s="12"/>
      <c r="AJ271" s="12"/>
    </row>
    <row r="272" spans="4:36">
      <c r="D272" s="12"/>
      <c r="E272" s="12"/>
      <c r="F272" s="12"/>
      <c r="G272" s="156"/>
      <c r="H272" s="156"/>
      <c r="I272" s="12"/>
      <c r="J272" s="12"/>
      <c r="K272" s="68"/>
      <c r="L272" s="68"/>
      <c r="M272" s="156"/>
      <c r="N272" s="32"/>
      <c r="O272" s="68"/>
      <c r="P272" s="156"/>
      <c r="Q272" s="12"/>
      <c r="R272" s="68"/>
      <c r="S272" s="32"/>
      <c r="T272" s="32"/>
      <c r="U272" s="32"/>
      <c r="V272" s="32"/>
      <c r="W272" s="32"/>
      <c r="AI272" s="12"/>
      <c r="AJ272" s="12"/>
    </row>
    <row r="273" spans="1:23">
      <c r="A273" s="30"/>
      <c r="B273" s="30"/>
      <c r="C273" s="30"/>
      <c r="D273" s="30"/>
      <c r="E273" s="30"/>
      <c r="F273" s="30"/>
      <c r="G273" s="156"/>
      <c r="H273" s="156"/>
      <c r="I273" s="30"/>
      <c r="J273" s="30"/>
      <c r="K273" s="68"/>
      <c r="L273" s="68"/>
      <c r="M273" s="156"/>
      <c r="N273" s="32"/>
      <c r="O273" s="68"/>
      <c r="P273" s="156"/>
      <c r="Q273" s="30"/>
      <c r="R273" s="68"/>
      <c r="S273" s="32"/>
      <c r="T273" s="32"/>
      <c r="U273" s="32"/>
      <c r="V273" s="32"/>
      <c r="W273" s="32"/>
    </row>
    <row r="274" spans="1:23">
      <c r="A274" s="32"/>
      <c r="B274" s="32"/>
      <c r="C274" s="32"/>
      <c r="D274" s="32"/>
      <c r="E274" s="32"/>
      <c r="F274" s="32"/>
      <c r="G274" s="156"/>
      <c r="H274" s="156"/>
      <c r="I274" s="32"/>
      <c r="J274" s="32"/>
      <c r="K274" s="68"/>
      <c r="L274" s="68"/>
      <c r="M274" s="156"/>
      <c r="N274" s="32"/>
      <c r="O274" s="68"/>
      <c r="P274" s="156"/>
      <c r="Q274" s="32"/>
      <c r="R274" s="68"/>
      <c r="S274" s="32"/>
      <c r="T274" s="32"/>
      <c r="U274" s="32"/>
      <c r="V274" s="32"/>
      <c r="W274" s="32"/>
    </row>
    <row r="275" spans="1:23">
      <c r="A275" s="32"/>
      <c r="B275" s="32"/>
      <c r="C275" s="32"/>
      <c r="D275" s="32"/>
      <c r="E275" s="32"/>
      <c r="F275" s="32"/>
      <c r="G275" s="156"/>
      <c r="H275" s="156"/>
      <c r="I275" s="32"/>
      <c r="J275" s="32"/>
      <c r="K275" s="68"/>
      <c r="L275" s="68"/>
      <c r="M275" s="156"/>
      <c r="N275" s="32"/>
      <c r="O275" s="68"/>
      <c r="P275" s="156"/>
      <c r="Q275" s="32"/>
      <c r="R275" s="68"/>
      <c r="S275" s="32"/>
      <c r="T275" s="32"/>
      <c r="U275" s="32"/>
      <c r="V275" s="32"/>
      <c r="W275" s="32"/>
    </row>
    <row r="276" spans="1:23">
      <c r="A276" s="32"/>
      <c r="B276" s="32"/>
      <c r="C276" s="32"/>
      <c r="D276" s="32"/>
      <c r="E276" s="32"/>
      <c r="F276" s="32"/>
      <c r="G276" s="156"/>
      <c r="H276" s="156"/>
      <c r="I276" s="32"/>
      <c r="J276" s="32"/>
      <c r="K276" s="68"/>
      <c r="L276" s="68"/>
      <c r="M276" s="156"/>
      <c r="N276" s="32"/>
      <c r="O276" s="68"/>
      <c r="P276" s="156"/>
      <c r="Q276" s="32"/>
      <c r="R276" s="68"/>
      <c r="S276" s="32"/>
      <c r="T276" s="32"/>
      <c r="U276" s="32"/>
      <c r="V276" s="32"/>
      <c r="W276" s="32"/>
    </row>
    <row r="277" spans="1:23">
      <c r="A277" s="32"/>
      <c r="B277" s="32"/>
      <c r="C277" s="32"/>
      <c r="D277" s="32"/>
      <c r="E277" s="32"/>
      <c r="F277" s="32"/>
      <c r="G277" s="156"/>
      <c r="H277" s="156"/>
      <c r="I277" s="32"/>
      <c r="J277" s="32"/>
      <c r="K277" s="68"/>
      <c r="L277" s="68"/>
      <c r="M277" s="156"/>
      <c r="N277" s="32"/>
      <c r="O277" s="68"/>
      <c r="P277" s="156"/>
      <c r="Q277" s="32"/>
      <c r="R277" s="68"/>
      <c r="S277" s="32"/>
      <c r="T277" s="32"/>
      <c r="U277" s="32"/>
      <c r="V277" s="32"/>
      <c r="W277" s="32"/>
    </row>
    <row r="278" spans="1:23">
      <c r="A278" s="32"/>
      <c r="B278" s="32"/>
      <c r="C278" s="32"/>
      <c r="D278" s="32"/>
      <c r="E278" s="32"/>
      <c r="F278" s="32"/>
      <c r="G278" s="156"/>
      <c r="H278" s="156"/>
      <c r="I278" s="32"/>
      <c r="J278" s="32"/>
      <c r="K278" s="68"/>
      <c r="L278" s="68"/>
      <c r="M278" s="156"/>
      <c r="N278" s="32"/>
      <c r="O278" s="68"/>
      <c r="P278" s="156"/>
      <c r="Q278" s="32"/>
      <c r="R278" s="68"/>
      <c r="S278" s="32"/>
      <c r="T278" s="32"/>
      <c r="U278" s="32"/>
      <c r="V278" s="32"/>
      <c r="W278" s="32"/>
    </row>
    <row r="279" spans="1:23">
      <c r="A279" s="32"/>
      <c r="B279" s="32"/>
      <c r="C279" s="32"/>
      <c r="D279" s="32"/>
      <c r="E279" s="32"/>
      <c r="F279" s="32"/>
      <c r="G279" s="156"/>
      <c r="H279" s="156"/>
      <c r="I279" s="32"/>
      <c r="J279" s="32"/>
      <c r="K279" s="68"/>
      <c r="L279" s="68"/>
      <c r="M279" s="156"/>
      <c r="N279" s="32"/>
      <c r="O279" s="68"/>
      <c r="P279" s="156"/>
      <c r="Q279" s="32"/>
      <c r="R279" s="68"/>
      <c r="S279" s="32"/>
      <c r="T279" s="32"/>
      <c r="U279" s="32"/>
      <c r="V279" s="32"/>
      <c r="W279" s="32"/>
    </row>
    <row r="280" spans="1:23">
      <c r="A280" s="32"/>
      <c r="B280" s="32"/>
      <c r="C280" s="32"/>
      <c r="D280" s="32"/>
      <c r="E280" s="32"/>
      <c r="F280" s="32"/>
      <c r="G280" s="156"/>
      <c r="H280" s="156"/>
      <c r="I280" s="32"/>
      <c r="J280" s="32"/>
      <c r="K280" s="68"/>
      <c r="L280" s="68"/>
      <c r="M280" s="156"/>
      <c r="N280" s="32"/>
      <c r="O280" s="68"/>
      <c r="P280" s="156"/>
      <c r="Q280" s="32"/>
      <c r="R280" s="68"/>
      <c r="S280" s="32"/>
      <c r="T280" s="32"/>
      <c r="U280" s="32"/>
      <c r="V280" s="32"/>
      <c r="W280" s="32"/>
    </row>
    <row r="281" spans="1:23">
      <c r="A281" s="32"/>
      <c r="B281" s="32"/>
      <c r="C281" s="32"/>
      <c r="D281" s="32"/>
      <c r="E281" s="32"/>
      <c r="F281" s="32"/>
      <c r="G281" s="156"/>
      <c r="H281" s="156"/>
      <c r="I281" s="32"/>
      <c r="J281" s="32"/>
      <c r="K281" s="68"/>
      <c r="L281" s="68"/>
      <c r="M281" s="156"/>
      <c r="N281" s="32"/>
      <c r="O281" s="68"/>
      <c r="P281" s="156"/>
      <c r="Q281" s="32"/>
      <c r="R281" s="68"/>
      <c r="S281" s="32"/>
      <c r="T281" s="32"/>
      <c r="U281" s="32"/>
      <c r="V281" s="32"/>
      <c r="W281" s="32"/>
    </row>
    <row r="282" spans="1:23">
      <c r="A282" s="32"/>
      <c r="B282" s="32"/>
      <c r="C282" s="32"/>
      <c r="D282" s="32"/>
      <c r="E282" s="32"/>
      <c r="F282" s="32"/>
      <c r="G282" s="156"/>
      <c r="H282" s="156"/>
      <c r="I282" s="32"/>
      <c r="J282" s="32"/>
      <c r="K282" s="68"/>
      <c r="L282" s="68"/>
      <c r="M282" s="156"/>
      <c r="N282" s="32"/>
      <c r="O282" s="68"/>
      <c r="P282" s="156"/>
      <c r="Q282" s="32"/>
      <c r="R282" s="68"/>
      <c r="S282" s="32"/>
      <c r="V282" s="32"/>
      <c r="W282" s="32"/>
    </row>
    <row r="283" spans="1:23">
      <c r="A283" s="32"/>
      <c r="B283" s="32"/>
      <c r="C283" s="32"/>
      <c r="D283" s="32"/>
      <c r="E283" s="32"/>
      <c r="F283" s="32"/>
      <c r="G283" s="156"/>
      <c r="H283" s="156"/>
      <c r="I283" s="32"/>
      <c r="J283" s="32"/>
      <c r="K283" s="68"/>
      <c r="L283" s="68"/>
      <c r="M283" s="156"/>
      <c r="N283" s="32"/>
      <c r="O283" s="68"/>
      <c r="P283" s="156"/>
      <c r="Q283" s="32"/>
      <c r="R283" s="68"/>
      <c r="S283" s="32"/>
      <c r="V283" s="32"/>
      <c r="W283" s="32"/>
    </row>
    <row r="284" spans="1:23">
      <c r="A284" s="32"/>
      <c r="B284" s="32"/>
      <c r="C284" s="32"/>
      <c r="D284" s="32"/>
      <c r="E284" s="32"/>
      <c r="F284" s="32"/>
      <c r="G284" s="156"/>
      <c r="H284" s="156"/>
      <c r="I284" s="32"/>
      <c r="J284" s="32"/>
      <c r="K284" s="68"/>
      <c r="L284" s="68"/>
      <c r="M284" s="156"/>
      <c r="N284" s="32"/>
      <c r="O284" s="68"/>
      <c r="P284" s="156"/>
      <c r="Q284" s="32"/>
      <c r="R284" s="68"/>
      <c r="S284" s="32"/>
      <c r="V284" s="32"/>
      <c r="W284" s="32"/>
    </row>
    <row r="285" spans="1:23">
      <c r="A285" s="32"/>
      <c r="B285" s="32"/>
      <c r="C285" s="32"/>
      <c r="D285" s="32"/>
      <c r="E285" s="32"/>
      <c r="F285" s="32"/>
      <c r="G285" s="156"/>
      <c r="H285" s="156"/>
      <c r="I285" s="32"/>
      <c r="J285" s="32"/>
      <c r="K285" s="68"/>
      <c r="L285" s="68"/>
      <c r="M285" s="156"/>
      <c r="N285" s="32"/>
      <c r="O285" s="68"/>
      <c r="P285" s="156"/>
      <c r="Q285" s="32"/>
      <c r="R285" s="68"/>
      <c r="S285" s="32"/>
    </row>
    <row r="286" spans="1:23">
      <c r="A286" s="32"/>
      <c r="B286" s="32"/>
      <c r="C286" s="32"/>
      <c r="D286" s="32"/>
      <c r="E286" s="32"/>
      <c r="F286" s="32"/>
      <c r="G286" s="156"/>
      <c r="H286" s="156"/>
      <c r="I286" s="32"/>
      <c r="J286" s="32"/>
      <c r="K286" s="68"/>
      <c r="L286" s="68"/>
      <c r="M286" s="156"/>
      <c r="N286" s="32"/>
      <c r="O286" s="68"/>
      <c r="P286" s="156"/>
      <c r="Q286" s="32"/>
      <c r="R286" s="68"/>
      <c r="S286" s="32"/>
    </row>
    <row r="287" spans="1:23">
      <c r="A287" s="32"/>
      <c r="B287" s="32"/>
      <c r="C287" s="32"/>
      <c r="D287" s="32"/>
      <c r="E287" s="32"/>
      <c r="F287" s="32"/>
      <c r="G287" s="156"/>
      <c r="H287" s="156"/>
      <c r="I287" s="32"/>
      <c r="J287" s="32"/>
      <c r="K287" s="68"/>
      <c r="L287" s="68"/>
      <c r="M287" s="156"/>
      <c r="N287" s="32"/>
      <c r="O287" s="68"/>
      <c r="P287" s="156"/>
      <c r="Q287" s="32"/>
      <c r="R287" s="68"/>
      <c r="S287" s="32"/>
    </row>
    <row r="288" spans="1:23">
      <c r="A288" s="32"/>
      <c r="B288" s="32"/>
      <c r="C288" s="32"/>
      <c r="D288" s="32"/>
      <c r="E288" s="32"/>
      <c r="F288" s="32"/>
      <c r="G288" s="156"/>
      <c r="H288" s="156"/>
      <c r="I288" s="32"/>
      <c r="J288" s="32"/>
      <c r="K288" s="68"/>
      <c r="L288" s="68"/>
      <c r="M288" s="156"/>
      <c r="N288" s="32"/>
      <c r="O288" s="68"/>
      <c r="P288" s="156"/>
      <c r="Q288" s="32"/>
      <c r="R288" s="68"/>
      <c r="S288" s="32"/>
    </row>
    <row r="289" spans="1:19">
      <c r="A289" s="32"/>
      <c r="B289" s="32"/>
      <c r="C289" s="32"/>
      <c r="D289" s="32"/>
      <c r="E289" s="32"/>
      <c r="F289" s="32"/>
      <c r="G289" s="156"/>
      <c r="H289" s="156"/>
      <c r="I289" s="32"/>
      <c r="J289" s="32"/>
      <c r="K289" s="68"/>
      <c r="L289" s="68"/>
      <c r="M289" s="156"/>
      <c r="N289" s="32"/>
      <c r="O289" s="68"/>
      <c r="P289" s="156"/>
      <c r="Q289" s="32"/>
      <c r="R289" s="68"/>
      <c r="S289" s="32"/>
    </row>
    <row r="290" spans="1:19">
      <c r="A290" s="32"/>
      <c r="B290" s="32"/>
      <c r="C290" s="32"/>
      <c r="D290" s="32"/>
      <c r="E290" s="32"/>
      <c r="F290" s="32"/>
      <c r="G290" s="156"/>
      <c r="H290" s="156"/>
      <c r="I290" s="32"/>
      <c r="J290" s="32"/>
      <c r="K290" s="68"/>
      <c r="L290" s="68"/>
      <c r="M290" s="156"/>
      <c r="N290" s="32"/>
      <c r="O290" s="68"/>
      <c r="P290" s="156"/>
      <c r="Q290" s="32"/>
      <c r="R290" s="68"/>
      <c r="S290" s="32"/>
    </row>
    <row r="291" spans="1:19">
      <c r="A291" s="32"/>
      <c r="B291" s="32"/>
      <c r="C291" s="32"/>
      <c r="D291" s="32"/>
      <c r="E291" s="32"/>
      <c r="F291" s="32"/>
      <c r="G291" s="156"/>
      <c r="H291" s="156"/>
      <c r="I291" s="32"/>
      <c r="J291" s="32"/>
      <c r="K291" s="68"/>
      <c r="L291" s="68"/>
      <c r="M291" s="156"/>
      <c r="N291" s="32"/>
      <c r="O291" s="68"/>
      <c r="P291" s="156"/>
      <c r="Q291" s="32"/>
      <c r="R291" s="68"/>
      <c r="S291" s="32"/>
    </row>
    <row r="292" spans="1:19">
      <c r="A292" s="32"/>
      <c r="B292" s="32"/>
      <c r="C292" s="32"/>
      <c r="D292" s="32"/>
      <c r="E292" s="32"/>
      <c r="F292" s="32"/>
      <c r="G292" s="156"/>
      <c r="H292" s="156"/>
      <c r="I292" s="32"/>
      <c r="J292" s="32"/>
      <c r="K292" s="68"/>
      <c r="L292" s="68"/>
      <c r="M292" s="156"/>
      <c r="N292" s="32"/>
      <c r="O292" s="68"/>
      <c r="P292" s="156"/>
      <c r="Q292" s="32"/>
      <c r="R292" s="68"/>
      <c r="S292" s="32"/>
    </row>
    <row r="293" spans="1:19">
      <c r="A293" s="32"/>
      <c r="B293" s="32"/>
      <c r="C293" s="32"/>
      <c r="D293" s="32"/>
      <c r="E293" s="32"/>
      <c r="F293" s="32"/>
      <c r="G293" s="156"/>
      <c r="H293" s="156"/>
      <c r="I293" s="32"/>
      <c r="J293" s="32"/>
      <c r="K293" s="68"/>
      <c r="L293" s="68"/>
      <c r="M293" s="156"/>
      <c r="N293" s="32"/>
      <c r="O293" s="68"/>
      <c r="P293" s="156"/>
      <c r="Q293" s="32"/>
      <c r="R293" s="68"/>
      <c r="S293" s="32"/>
    </row>
    <row r="294" spans="1:19">
      <c r="A294" s="32"/>
      <c r="B294" s="32"/>
      <c r="C294" s="32"/>
      <c r="D294" s="32"/>
      <c r="E294" s="32"/>
      <c r="F294" s="32"/>
      <c r="G294" s="156"/>
      <c r="H294" s="156"/>
      <c r="I294" s="32"/>
      <c r="J294" s="32"/>
      <c r="K294" s="68"/>
      <c r="L294" s="68"/>
      <c r="M294" s="156"/>
      <c r="N294" s="32"/>
      <c r="O294" s="68"/>
      <c r="P294" s="156"/>
      <c r="Q294" s="32"/>
      <c r="R294" s="68"/>
      <c r="S294" s="32"/>
    </row>
    <row r="295" spans="1:19">
      <c r="A295" s="32"/>
      <c r="B295" s="32"/>
      <c r="C295" s="32"/>
      <c r="D295" s="32"/>
      <c r="E295" s="32"/>
      <c r="F295" s="32"/>
      <c r="G295" s="156"/>
      <c r="H295" s="156"/>
      <c r="I295" s="32"/>
      <c r="J295" s="32"/>
      <c r="K295" s="68"/>
      <c r="L295" s="68"/>
      <c r="M295" s="156"/>
      <c r="N295" s="32"/>
      <c r="O295" s="68"/>
      <c r="P295" s="156"/>
      <c r="Q295" s="32"/>
      <c r="R295" s="68"/>
      <c r="S295" s="32"/>
    </row>
    <row r="296" spans="1:19">
      <c r="A296" s="32"/>
      <c r="B296" s="32"/>
      <c r="C296" s="32"/>
      <c r="D296" s="32"/>
      <c r="E296" s="32"/>
      <c r="F296" s="32"/>
      <c r="G296" s="156"/>
      <c r="H296" s="156"/>
      <c r="I296" s="32"/>
      <c r="J296" s="32"/>
      <c r="K296" s="68"/>
      <c r="L296" s="68"/>
      <c r="M296" s="156"/>
      <c r="N296" s="32"/>
      <c r="O296" s="68"/>
      <c r="P296" s="156"/>
      <c r="Q296" s="32"/>
      <c r="R296" s="68"/>
      <c r="S296" s="32"/>
    </row>
    <row r="297" spans="1:19">
      <c r="A297" s="32"/>
      <c r="B297" s="32"/>
      <c r="C297" s="32"/>
      <c r="D297" s="32"/>
      <c r="E297" s="32"/>
      <c r="F297" s="32"/>
      <c r="G297" s="156"/>
      <c r="H297" s="156"/>
      <c r="I297" s="32"/>
      <c r="J297" s="32"/>
      <c r="K297" s="68"/>
      <c r="L297" s="68"/>
      <c r="M297" s="156"/>
      <c r="N297" s="32"/>
      <c r="O297" s="68"/>
      <c r="P297" s="156"/>
      <c r="Q297" s="32"/>
      <c r="R297" s="68"/>
      <c r="S297" s="32"/>
    </row>
    <row r="298" spans="1:19">
      <c r="A298" s="32"/>
      <c r="B298" s="32"/>
      <c r="C298" s="32"/>
      <c r="D298" s="32"/>
      <c r="E298" s="32"/>
      <c r="F298" s="32"/>
      <c r="G298" s="156"/>
      <c r="H298" s="156"/>
      <c r="I298" s="32"/>
      <c r="J298" s="32"/>
      <c r="K298" s="68"/>
      <c r="L298" s="68"/>
      <c r="M298" s="156"/>
      <c r="N298" s="32"/>
      <c r="O298" s="68"/>
      <c r="P298" s="156"/>
      <c r="Q298" s="32"/>
      <c r="R298" s="68"/>
      <c r="S298" s="32"/>
    </row>
    <row r="299" spans="1:19">
      <c r="A299" s="32"/>
      <c r="B299" s="32"/>
      <c r="C299" s="32"/>
      <c r="D299" s="32"/>
      <c r="E299" s="32"/>
      <c r="F299" s="32"/>
      <c r="G299" s="156"/>
      <c r="H299" s="156"/>
      <c r="I299" s="32"/>
      <c r="J299" s="32"/>
      <c r="K299" s="68"/>
      <c r="L299" s="68"/>
      <c r="M299" s="156"/>
      <c r="N299" s="32"/>
      <c r="O299" s="68"/>
      <c r="P299" s="156"/>
      <c r="Q299" s="32"/>
      <c r="R299" s="68"/>
      <c r="S299" s="32"/>
    </row>
    <row r="300" spans="1:19">
      <c r="A300" s="32"/>
      <c r="B300" s="32"/>
      <c r="C300" s="32"/>
      <c r="D300" s="32"/>
      <c r="E300" s="32"/>
      <c r="F300" s="32"/>
      <c r="G300" s="156"/>
      <c r="H300" s="156"/>
      <c r="I300" s="32"/>
      <c r="J300" s="32"/>
      <c r="K300" s="68"/>
      <c r="L300" s="68"/>
      <c r="M300" s="156"/>
      <c r="N300" s="32"/>
      <c r="O300" s="68"/>
      <c r="P300" s="156"/>
      <c r="Q300" s="32"/>
      <c r="R300" s="68"/>
      <c r="S300" s="32"/>
    </row>
    <row r="301" spans="1:19">
      <c r="A301" s="32"/>
      <c r="B301" s="32"/>
      <c r="C301" s="32"/>
      <c r="D301" s="32"/>
      <c r="E301" s="32"/>
      <c r="F301" s="32"/>
      <c r="G301" s="156"/>
      <c r="H301" s="156"/>
      <c r="I301" s="32"/>
      <c r="J301" s="32"/>
      <c r="K301" s="68"/>
      <c r="L301" s="68"/>
      <c r="M301" s="156"/>
      <c r="N301" s="32"/>
      <c r="O301" s="68"/>
      <c r="P301" s="156"/>
      <c r="Q301" s="32"/>
      <c r="R301" s="68"/>
      <c r="S301" s="32"/>
    </row>
    <row r="302" spans="1:19">
      <c r="A302" s="32"/>
      <c r="B302" s="32"/>
      <c r="C302" s="32"/>
      <c r="D302" s="32"/>
      <c r="E302" s="32"/>
      <c r="F302" s="32"/>
      <c r="G302" s="156"/>
      <c r="H302" s="156"/>
      <c r="I302" s="32"/>
      <c r="J302" s="32"/>
      <c r="K302" s="68"/>
      <c r="L302" s="68"/>
      <c r="M302" s="156"/>
      <c r="N302" s="32"/>
      <c r="O302" s="68"/>
      <c r="P302" s="156"/>
      <c r="Q302" s="32"/>
      <c r="R302" s="68"/>
      <c r="S302" s="32"/>
    </row>
    <row r="303" spans="1:19">
      <c r="A303" s="32"/>
      <c r="B303" s="32"/>
      <c r="C303" s="32"/>
      <c r="D303" s="32"/>
      <c r="E303" s="32"/>
      <c r="F303" s="32"/>
      <c r="G303" s="156"/>
      <c r="H303" s="156"/>
      <c r="I303" s="32"/>
      <c r="J303" s="32"/>
      <c r="K303" s="68"/>
      <c r="L303" s="68"/>
      <c r="M303" s="156"/>
      <c r="N303" s="32"/>
      <c r="O303" s="68"/>
      <c r="P303" s="156"/>
      <c r="Q303" s="32"/>
      <c r="R303" s="68"/>
      <c r="S303" s="32"/>
    </row>
    <row r="304" spans="1:19">
      <c r="A304" s="32"/>
      <c r="B304" s="32"/>
      <c r="C304" s="32"/>
      <c r="D304" s="32"/>
      <c r="E304" s="32"/>
      <c r="F304" s="32"/>
      <c r="G304" s="156"/>
      <c r="H304" s="156"/>
      <c r="I304" s="32"/>
      <c r="J304" s="32"/>
      <c r="K304" s="68"/>
      <c r="L304" s="68"/>
      <c r="M304" s="156"/>
      <c r="N304" s="32"/>
      <c r="O304" s="68"/>
      <c r="P304" s="156"/>
      <c r="Q304" s="32"/>
      <c r="R304" s="68"/>
      <c r="S304" s="32"/>
    </row>
    <row r="305" spans="1:19">
      <c r="A305" s="32"/>
      <c r="B305" s="32"/>
      <c r="C305" s="32"/>
      <c r="D305" s="32"/>
      <c r="E305" s="32"/>
      <c r="F305" s="32"/>
      <c r="G305" s="156"/>
      <c r="H305" s="156"/>
      <c r="I305" s="32"/>
      <c r="J305" s="32"/>
      <c r="K305" s="68"/>
      <c r="L305" s="68"/>
      <c r="M305" s="156"/>
      <c r="N305" s="32"/>
      <c r="O305" s="68"/>
      <c r="P305" s="156"/>
      <c r="Q305" s="32"/>
      <c r="R305" s="68"/>
      <c r="S305" s="32"/>
    </row>
    <row r="306" spans="1:19">
      <c r="A306" s="32"/>
      <c r="B306" s="32"/>
      <c r="C306" s="32"/>
      <c r="D306" s="32"/>
      <c r="E306" s="32"/>
      <c r="F306" s="32"/>
      <c r="G306" s="156"/>
      <c r="H306" s="156"/>
      <c r="I306" s="32"/>
      <c r="J306" s="32"/>
      <c r="K306" s="68"/>
      <c r="L306" s="68"/>
      <c r="M306" s="156"/>
      <c r="N306" s="32"/>
      <c r="O306" s="68"/>
      <c r="P306" s="156"/>
      <c r="Q306" s="32"/>
      <c r="R306" s="68"/>
      <c r="S306" s="32"/>
    </row>
    <row r="307" spans="1:19">
      <c r="A307" s="32"/>
      <c r="B307" s="32"/>
      <c r="C307" s="32"/>
      <c r="D307" s="32"/>
      <c r="E307" s="32"/>
      <c r="F307" s="32"/>
      <c r="G307" s="156"/>
      <c r="H307" s="156"/>
      <c r="I307" s="32"/>
      <c r="J307" s="32"/>
      <c r="K307" s="68"/>
      <c r="L307" s="68"/>
      <c r="M307" s="156"/>
      <c r="N307" s="32"/>
      <c r="O307" s="68"/>
      <c r="P307" s="156"/>
      <c r="Q307" s="32"/>
      <c r="R307" s="68"/>
      <c r="S307" s="32"/>
    </row>
    <row r="308" spans="1:19">
      <c r="K308" s="68"/>
    </row>
    <row r="1793" spans="6:6">
      <c r="F1793" s="3" t="s">
        <v>531</v>
      </c>
    </row>
  </sheetData>
  <conditionalFormatting sqref="AL90:AM90">
    <cfRule type="cellIs" dxfId="71" priority="6" stopIfTrue="1" operator="lessThan">
      <formula>0</formula>
    </cfRule>
  </conditionalFormatting>
  <conditionalFormatting sqref="AL67:AM67">
    <cfRule type="cellIs" dxfId="70" priority="7" stopIfTrue="1" operator="greaterThan">
      <formula>0</formula>
    </cfRule>
  </conditionalFormatting>
  <conditionalFormatting sqref="AL67:AM67">
    <cfRule type="cellIs" dxfId="69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CF4-40D1-4E12-817F-83ECF2C43E25}">
  <dimension ref="A1:AS440"/>
  <sheetViews>
    <sheetView zoomScale="96" zoomScaleNormal="96" workbookViewId="0">
      <pane xSplit="9" ySplit="9" topLeftCell="J27" activePane="bottomRight" state="frozen"/>
      <selection pane="topRight" activeCell="J1" sqref="J1"/>
      <selection pane="bottomLeft" activeCell="A11" sqref="A11"/>
      <selection pane="bottomRight" activeCell="Y47" sqref="Y47"/>
    </sheetView>
  </sheetViews>
  <sheetFormatPr baseColWidth="10" defaultRowHeight="15"/>
  <cols>
    <col min="1" max="1" width="1.6328125" style="91" customWidth="1"/>
    <col min="2" max="2" width="7" style="91" customWidth="1"/>
    <col min="3" max="3" width="7.1796875" style="91" bestFit="1" customWidth="1"/>
    <col min="4" max="4" width="10.81640625" style="91" customWidth="1"/>
    <col min="5" max="5" width="3" style="91" customWidth="1"/>
    <col min="6" max="6" width="5.08984375" style="91" customWidth="1"/>
    <col min="7" max="7" width="7.36328125" style="91" customWidth="1"/>
    <col min="8" max="8" width="6.81640625" style="91" customWidth="1"/>
    <col min="9" max="9" width="7.08984375" style="91" customWidth="1"/>
    <col min="10" max="10" width="2.1796875" style="91" customWidth="1"/>
    <col min="11" max="11" width="6.81640625" style="91" customWidth="1"/>
    <col min="12" max="12" width="3.08984375" style="91" customWidth="1"/>
    <col min="13" max="13" width="6.54296875" style="91" customWidth="1"/>
    <col min="14" max="14" width="5.81640625" style="91" customWidth="1"/>
    <col min="15" max="15" width="6.81640625" style="91" customWidth="1"/>
    <col min="16" max="16" width="8.453125" style="91" customWidth="1"/>
    <col min="17" max="17" width="1.54296875" style="179" customWidth="1"/>
    <col min="18" max="18" width="6.90625" style="179" customWidth="1"/>
    <col min="19" max="19" width="6.90625" style="91" customWidth="1"/>
    <col min="20" max="20" width="7.6328125" style="92" customWidth="1"/>
    <col min="21" max="21" width="1.26953125" style="92" customWidth="1"/>
    <col min="22" max="22" width="6.54296875" style="91" customWidth="1"/>
    <col min="23" max="23" width="8.08984375" style="179" customWidth="1"/>
    <col min="24" max="24" width="8" style="92" customWidth="1"/>
    <col min="25" max="25" width="6.90625" style="92" customWidth="1"/>
    <col min="26" max="27" width="7" style="179" customWidth="1"/>
    <col min="28" max="28" width="7.08984375" style="90" customWidth="1"/>
    <col min="29" max="29" width="8.54296875" style="90" customWidth="1"/>
    <col min="30" max="31" width="9.90625" style="90" customWidth="1"/>
    <col min="32" max="32" width="9.81640625" style="90" customWidth="1"/>
    <col min="33" max="34" width="10.90625" style="90"/>
    <col min="35" max="35" width="10.90625" style="92"/>
    <col min="36" max="36" width="10.90625" style="91"/>
    <col min="37" max="37" width="14" style="91" customWidth="1"/>
    <col min="38" max="38" width="12.54296875" style="91" customWidth="1"/>
    <col min="39" max="39" width="10.90625" style="91" customWidth="1"/>
    <col min="40" max="16384" width="10.90625" style="91"/>
  </cols>
  <sheetData>
    <row r="1" spans="1:43" ht="15.6">
      <c r="A1" s="23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2"/>
      <c r="R1" s="232"/>
      <c r="S1" s="231"/>
      <c r="T1" s="233"/>
      <c r="U1" s="233"/>
      <c r="V1" s="231"/>
      <c r="W1" s="232"/>
      <c r="X1" s="231"/>
      <c r="Y1" s="209"/>
      <c r="Z1" s="234"/>
      <c r="AA1" s="234"/>
      <c r="AB1" s="91"/>
      <c r="AC1" s="235"/>
      <c r="AD1" s="91"/>
      <c r="AE1" s="91"/>
      <c r="AF1" s="91"/>
      <c r="AG1" s="91"/>
      <c r="AH1" s="91"/>
      <c r="AI1" s="91"/>
    </row>
    <row r="2" spans="1:43" s="240" customFormat="1" ht="31.8">
      <c r="A2" s="236"/>
      <c r="B2" s="236"/>
      <c r="C2" s="236"/>
      <c r="D2" s="237" t="s">
        <v>658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7" t="s">
        <v>502</v>
      </c>
      <c r="P2" s="237"/>
      <c r="Q2" s="236"/>
      <c r="R2" s="236"/>
      <c r="S2" s="238" t="str">
        <f>+År!B2</f>
        <v>Skålda purke</v>
      </c>
      <c r="T2" s="239"/>
      <c r="U2" s="239"/>
      <c r="V2" s="239"/>
      <c r="W2" s="239"/>
      <c r="X2" s="236"/>
      <c r="Y2" s="209"/>
      <c r="Z2" s="209"/>
      <c r="AA2" s="209"/>
      <c r="AB2" s="209"/>
      <c r="AC2" s="234"/>
      <c r="AD2" s="234"/>
      <c r="AE2" s="91"/>
      <c r="AF2" s="235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</row>
    <row r="3" spans="1:43" ht="15.6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2"/>
      <c r="R3" s="232"/>
      <c r="S3" s="231"/>
      <c r="T3" s="233"/>
      <c r="U3" s="233"/>
      <c r="V3" s="231"/>
      <c r="W3" s="232"/>
      <c r="X3" s="231"/>
      <c r="Y3" s="209"/>
      <c r="Z3" s="234"/>
      <c r="AA3" s="234"/>
      <c r="AB3" s="91"/>
      <c r="AC3" s="235"/>
      <c r="AD3" s="91"/>
      <c r="AE3" s="91"/>
      <c r="AF3" s="91"/>
      <c r="AG3" s="91"/>
      <c r="AH3" s="91"/>
      <c r="AI3" s="91"/>
    </row>
    <row r="4" spans="1:43" s="178" customFormat="1" ht="19.8">
      <c r="A4" s="241"/>
      <c r="B4" s="241"/>
      <c r="C4" s="241"/>
      <c r="D4" s="241"/>
      <c r="E4" s="242"/>
      <c r="F4" s="242" t="s">
        <v>8</v>
      </c>
      <c r="G4" s="242"/>
      <c r="H4" s="243">
        <f>+År!R2</f>
        <v>52</v>
      </c>
      <c r="I4" s="242"/>
      <c r="J4" s="242"/>
      <c r="K4" s="242"/>
      <c r="L4" s="242"/>
      <c r="M4" s="242"/>
      <c r="N4" s="242"/>
      <c r="O4" s="242" t="s">
        <v>453</v>
      </c>
      <c r="P4" s="241"/>
      <c r="Q4" s="244"/>
      <c r="R4" s="244"/>
      <c r="S4" s="244"/>
      <c r="T4" s="318">
        <f>SUM(H10:H216)</f>
        <v>30014</v>
      </c>
      <c r="U4" s="318"/>
      <c r="V4" s="319"/>
      <c r="W4" s="232"/>
      <c r="X4" s="241"/>
      <c r="Y4" s="209"/>
      <c r="Z4" s="209"/>
      <c r="AA4" s="209"/>
      <c r="AB4" s="234"/>
      <c r="AC4" s="234"/>
      <c r="AD4" s="209"/>
      <c r="AE4" s="245"/>
      <c r="AF4" s="91"/>
      <c r="AG4" s="91"/>
      <c r="AI4" s="245"/>
    </row>
    <row r="5" spans="1:43" ht="18.75" customHeight="1">
      <c r="A5" s="246"/>
      <c r="B5" s="246"/>
      <c r="C5" s="246"/>
      <c r="D5" s="231"/>
      <c r="E5" s="247"/>
      <c r="F5" s="231"/>
      <c r="G5" s="231"/>
      <c r="H5" s="247"/>
      <c r="I5" s="248"/>
      <c r="J5" s="248"/>
      <c r="K5" s="248"/>
      <c r="L5" s="248"/>
      <c r="M5" s="249"/>
      <c r="N5" s="231"/>
      <c r="O5" s="246"/>
      <c r="P5" s="231"/>
      <c r="Q5" s="232"/>
      <c r="R5" s="232"/>
      <c r="S5" s="231"/>
      <c r="T5" s="233"/>
      <c r="U5" s="233"/>
      <c r="V5" s="231"/>
      <c r="W5" s="232"/>
      <c r="X5" s="231"/>
      <c r="Y5" s="209"/>
      <c r="Z5" s="234"/>
      <c r="AA5" s="234"/>
      <c r="AB5" s="91"/>
      <c r="AC5" s="235"/>
      <c r="AD5" s="91"/>
      <c r="AE5" s="91"/>
      <c r="AF5" s="91"/>
      <c r="AG5" s="91"/>
      <c r="AH5" s="91"/>
      <c r="AI5" s="91"/>
    </row>
    <row r="6" spans="1:43" ht="18" customHeight="1">
      <c r="A6" s="246"/>
      <c r="B6" s="246"/>
      <c r="C6" s="246"/>
      <c r="D6" s="233"/>
      <c r="E6" s="247"/>
      <c r="F6" s="231"/>
      <c r="G6" s="231"/>
      <c r="H6" s="247"/>
      <c r="I6" s="248"/>
      <c r="J6" s="248"/>
      <c r="K6" s="248"/>
      <c r="L6" s="248"/>
      <c r="M6" s="250"/>
      <c r="N6" s="231"/>
      <c r="O6" s="246"/>
      <c r="P6" s="231"/>
      <c r="Q6" s="251"/>
      <c r="R6" s="232"/>
      <c r="S6" s="231"/>
      <c r="T6" s="252" t="s">
        <v>659</v>
      </c>
      <c r="U6" s="252"/>
      <c r="V6" s="246" t="s">
        <v>3</v>
      </c>
      <c r="W6" s="232"/>
      <c r="X6" s="231"/>
      <c r="Y6" s="209"/>
      <c r="Z6" s="234"/>
      <c r="AA6" s="234"/>
      <c r="AB6" s="91"/>
      <c r="AC6" s="235"/>
      <c r="AD6" s="91"/>
      <c r="AE6" s="91"/>
      <c r="AF6" s="91"/>
      <c r="AG6" s="91"/>
      <c r="AH6" s="91"/>
      <c r="AI6" s="91"/>
    </row>
    <row r="7" spans="1:43" ht="16.5" customHeight="1">
      <c r="A7" s="231"/>
      <c r="B7" s="231"/>
      <c r="C7" s="231"/>
      <c r="D7" s="231"/>
      <c r="E7" s="231"/>
      <c r="F7" s="231"/>
      <c r="G7" s="246" t="s">
        <v>3</v>
      </c>
      <c r="H7" s="233"/>
      <c r="I7" s="252" t="s">
        <v>3</v>
      </c>
      <c r="J7" s="252"/>
      <c r="K7" s="252" t="s">
        <v>3</v>
      </c>
      <c r="L7" s="252"/>
      <c r="M7" s="251"/>
      <c r="N7" s="232"/>
      <c r="O7" s="253"/>
      <c r="P7" s="253" t="s">
        <v>18</v>
      </c>
      <c r="Q7" s="254"/>
      <c r="R7" s="251" t="s">
        <v>476</v>
      </c>
      <c r="S7" s="253" t="s">
        <v>2</v>
      </c>
      <c r="T7" s="252" t="s">
        <v>660</v>
      </c>
      <c r="U7" s="252"/>
      <c r="V7" s="252" t="s">
        <v>11</v>
      </c>
      <c r="W7" s="251"/>
      <c r="X7" s="231"/>
      <c r="Y7" s="209"/>
      <c r="Z7" s="234"/>
      <c r="AA7" s="234"/>
      <c r="AB7" s="91"/>
      <c r="AC7" s="235"/>
      <c r="AD7" s="91"/>
      <c r="AE7" s="91"/>
      <c r="AF7" s="91"/>
      <c r="AG7" s="91"/>
      <c r="AH7" s="91"/>
      <c r="AI7" s="91"/>
    </row>
    <row r="8" spans="1:43" ht="15.6">
      <c r="A8" s="231"/>
      <c r="B8" s="231"/>
      <c r="C8" s="231"/>
      <c r="D8" s="231"/>
      <c r="E8" s="246"/>
      <c r="F8" s="246"/>
      <c r="G8" s="246" t="s">
        <v>526</v>
      </c>
      <c r="H8" s="252" t="s">
        <v>3</v>
      </c>
      <c r="I8" s="252" t="s">
        <v>482</v>
      </c>
      <c r="J8" s="252"/>
      <c r="K8" s="252" t="s">
        <v>444</v>
      </c>
      <c r="L8" s="252"/>
      <c r="M8" s="251" t="s">
        <v>3</v>
      </c>
      <c r="N8" s="251" t="s">
        <v>1</v>
      </c>
      <c r="O8" s="253" t="s">
        <v>18</v>
      </c>
      <c r="P8" s="253" t="s">
        <v>480</v>
      </c>
      <c r="Q8" s="255"/>
      <c r="R8" s="251" t="s">
        <v>480</v>
      </c>
      <c r="S8" s="253" t="s">
        <v>476</v>
      </c>
      <c r="T8" s="252" t="s">
        <v>548</v>
      </c>
      <c r="U8" s="252"/>
      <c r="V8" s="252" t="s">
        <v>661</v>
      </c>
      <c r="W8" s="251" t="s">
        <v>18</v>
      </c>
      <c r="X8" s="231"/>
      <c r="Y8" s="235"/>
      <c r="Z8" s="235"/>
      <c r="AA8" s="235"/>
      <c r="AB8" s="235"/>
      <c r="AC8" s="234"/>
      <c r="AD8" s="91"/>
      <c r="AE8" s="91"/>
      <c r="AF8" s="91"/>
      <c r="AG8" s="91"/>
      <c r="AH8" s="91"/>
      <c r="AI8" s="91"/>
    </row>
    <row r="9" spans="1:43" ht="15.6">
      <c r="A9" s="231"/>
      <c r="B9" s="246" t="s">
        <v>63</v>
      </c>
      <c r="C9" s="246" t="s">
        <v>662</v>
      </c>
      <c r="D9" s="246"/>
      <c r="E9" s="246" t="s">
        <v>61</v>
      </c>
      <c r="F9" s="246"/>
      <c r="G9" s="46" t="s">
        <v>505</v>
      </c>
      <c r="H9" s="84" t="s">
        <v>11</v>
      </c>
      <c r="I9" s="84" t="s">
        <v>475</v>
      </c>
      <c r="J9" s="84"/>
      <c r="K9" s="84" t="s">
        <v>61</v>
      </c>
      <c r="L9" s="84"/>
      <c r="M9" s="173" t="s">
        <v>444</v>
      </c>
      <c r="N9" s="173" t="s">
        <v>444</v>
      </c>
      <c r="O9" s="86" t="s">
        <v>475</v>
      </c>
      <c r="P9" s="86" t="s">
        <v>477</v>
      </c>
      <c r="Q9" s="255"/>
      <c r="R9" s="173" t="s">
        <v>477</v>
      </c>
      <c r="S9" s="86" t="s">
        <v>478</v>
      </c>
      <c r="T9" s="84" t="s">
        <v>475</v>
      </c>
      <c r="U9" s="84"/>
      <c r="V9" s="84" t="s">
        <v>540</v>
      </c>
      <c r="W9" s="173" t="s">
        <v>30</v>
      </c>
      <c r="X9" s="231"/>
      <c r="Y9" s="235"/>
      <c r="AB9" s="235"/>
      <c r="AC9" s="234"/>
      <c r="AD9" s="91"/>
      <c r="AE9" s="91"/>
      <c r="AF9" s="91"/>
      <c r="AG9" s="91"/>
      <c r="AH9" s="91"/>
      <c r="AI9" s="91"/>
    </row>
    <row r="10" spans="1:43" ht="15.6">
      <c r="A10" s="231"/>
      <c r="B10" s="209">
        <f>+'Ark1'!C4579</f>
        <v>2023</v>
      </c>
      <c r="C10" s="209">
        <f>+'Ark1'!J4579</f>
        <v>106</v>
      </c>
      <c r="D10" s="209" t="s">
        <v>39</v>
      </c>
      <c r="E10" s="209">
        <f>+'Ark1'!D4579</f>
        <v>1</v>
      </c>
      <c r="F10" s="209" t="s">
        <v>569</v>
      </c>
      <c r="G10" s="91">
        <f>+'Ark1'!Q4579</f>
        <v>2</v>
      </c>
      <c r="H10" s="92">
        <f>+'Ark1'!R4579</f>
        <v>2</v>
      </c>
      <c r="I10" s="91">
        <f>IF(H10=0,"",'Ark1'!S4579)</f>
        <v>2</v>
      </c>
      <c r="J10" s="84"/>
      <c r="K10" s="179">
        <f>IF(G10=0,"",100*H10/Måned!$G10)</f>
        <v>8.1699346405228759E-2</v>
      </c>
      <c r="L10" s="84"/>
      <c r="M10" s="179">
        <f>+IF(H10=0,"",'Ark1'!AA4579)</f>
        <v>0.5</v>
      </c>
      <c r="N10" s="179">
        <f>+IF(I10=0,"",'Ark1'!AB4579)</f>
        <v>4</v>
      </c>
      <c r="O10" s="256">
        <f>IF(H10=0,"",'Ark1'!W4579)</f>
        <v>56</v>
      </c>
      <c r="P10" s="179">
        <f>IF(H10=0,"",'Ark1'!X4579)</f>
        <v>147.99566630552545</v>
      </c>
      <c r="Q10" s="255"/>
      <c r="R10" s="179">
        <f>IF(H10=0,"",'Ark1'!AA4579)</f>
        <v>0.5</v>
      </c>
      <c r="S10" s="179">
        <f>IF(H10=0,"",'Ark1'!AB4579)</f>
        <v>4</v>
      </c>
      <c r="T10" s="179">
        <f>IF(H10=0,"",'Ark1'!AC4579)</f>
        <v>-99.999999999954525</v>
      </c>
      <c r="U10" s="84"/>
      <c r="V10" s="92">
        <f t="shared" ref="V10:V21" si="0">+(IF(H10=0,"",I10/G10))</f>
        <v>1</v>
      </c>
      <c r="W10" s="179">
        <f>+'Ark1'!V4579</f>
        <v>5.5</v>
      </c>
      <c r="X10" s="231"/>
      <c r="Y10" s="235"/>
      <c r="AB10" s="235"/>
      <c r="AC10" s="234"/>
      <c r="AD10" s="91"/>
      <c r="AG10" s="92"/>
      <c r="AH10" s="92"/>
    </row>
    <row r="11" spans="1:43" ht="15.6">
      <c r="A11" s="231"/>
      <c r="B11" s="209">
        <f>+'Ark1'!C4580</f>
        <v>2023</v>
      </c>
      <c r="C11" s="209">
        <f>+'Ark1'!J4580</f>
        <v>106</v>
      </c>
      <c r="D11" s="209" t="str">
        <f>+D10</f>
        <v>Furuseth</v>
      </c>
      <c r="E11" s="209">
        <f>+'Ark1'!D4580</f>
        <v>2</v>
      </c>
      <c r="F11" s="209" t="s">
        <v>570</v>
      </c>
      <c r="G11" s="91">
        <f>+'Ark1'!Q4580</f>
        <v>3</v>
      </c>
      <c r="H11" s="92">
        <f>+'Ark1'!R4580</f>
        <v>4</v>
      </c>
      <c r="I11" s="91">
        <f>IF(H11=0,"",'Ark1'!S4580)</f>
        <v>4</v>
      </c>
      <c r="J11" s="84"/>
      <c r="K11" s="179">
        <f>IF(G11=0,"",100*H11/Måned!$G11)</f>
        <v>0.15438054805094559</v>
      </c>
      <c r="L11" s="84"/>
      <c r="M11" s="179">
        <f>+IF(H11=0,"",'Ark1'!AA4580)</f>
        <v>7.351998027747606</v>
      </c>
      <c r="N11" s="179">
        <f>+IF(I11=0,"",'Ark1'!AB4580)</f>
        <v>1.8708286933869704</v>
      </c>
      <c r="O11" s="256">
        <f>IF(H11=0,"",'Ark1'!W4580)</f>
        <v>57</v>
      </c>
      <c r="P11" s="179">
        <f>IF(H11=0,"",'Ark1'!X4580)</f>
        <v>149.32286023835323</v>
      </c>
      <c r="Q11" s="255"/>
      <c r="R11" s="179">
        <f>IF(H11=0,"",'Ark1'!AA4580)</f>
        <v>7.351998027747606</v>
      </c>
      <c r="S11" s="179">
        <f>IF(H11=0,"",'Ark1'!AB4580)</f>
        <v>1.8708286933869704</v>
      </c>
      <c r="T11" s="179">
        <f>IF(H11=0,"",'Ark1'!AC4580)</f>
        <v>20.35722736949916</v>
      </c>
      <c r="U11" s="84"/>
      <c r="V11" s="92">
        <f t="shared" si="0"/>
        <v>1.3333333333333333</v>
      </c>
      <c r="W11" s="179">
        <f>+'Ark1'!V4580</f>
        <v>13.25</v>
      </c>
      <c r="X11" s="231"/>
      <c r="Y11" s="235"/>
      <c r="AB11" s="235"/>
      <c r="AC11" s="234"/>
      <c r="AD11" s="91"/>
      <c r="AG11" s="92"/>
      <c r="AH11" s="92"/>
    </row>
    <row r="12" spans="1:43" ht="15.6">
      <c r="A12" s="231"/>
      <c r="B12" s="209">
        <f>+'Ark1'!C4581</f>
        <v>2023</v>
      </c>
      <c r="C12" s="209">
        <f>+'Ark1'!J4581</f>
        <v>106</v>
      </c>
      <c r="D12" s="209" t="str">
        <f t="shared" ref="D12:D20" si="1">+D11</f>
        <v>Furuseth</v>
      </c>
      <c r="E12" s="209">
        <f>+'Ark1'!D4581</f>
        <v>3</v>
      </c>
      <c r="F12" s="209" t="s">
        <v>571</v>
      </c>
      <c r="G12" s="91">
        <f>+'Ark1'!Q4581</f>
        <v>2</v>
      </c>
      <c r="H12" s="92">
        <f>+'Ark1'!R4581</f>
        <v>5</v>
      </c>
      <c r="I12" s="91">
        <f>IF(H12=0,"",'Ark1'!S4581)</f>
        <v>5</v>
      </c>
      <c r="J12" s="84"/>
      <c r="K12" s="179">
        <f>IF(G12=0,"",100*H12/Måned!$G12)</f>
        <v>0.17289073305670816</v>
      </c>
      <c r="L12" s="84"/>
      <c r="M12" s="179">
        <f>+IF(H12=0,"",'Ark1'!AA4581)</f>
        <v>4.0700859941780871</v>
      </c>
      <c r="N12" s="179">
        <f>+IF(I12=0,"",'Ark1'!AB4581)</f>
        <v>2.5768197453450528</v>
      </c>
      <c r="O12" s="256">
        <f>IF(H12=0,"",'Ark1'!W4581)</f>
        <v>57.4</v>
      </c>
      <c r="P12" s="179">
        <f>IF(H12=0,"",'Ark1'!X4581)</f>
        <v>151.65763813651139</v>
      </c>
      <c r="Q12" s="255"/>
      <c r="R12" s="179">
        <f>IF(H12=0,"",'Ark1'!AA4581)</f>
        <v>4.0700859941780871</v>
      </c>
      <c r="S12" s="179">
        <f>IF(H12=0,"",'Ark1'!AB4581)</f>
        <v>2.5768197453450528</v>
      </c>
      <c r="T12" s="179">
        <f>IF(H12=0,"",'Ark1'!AC4581)</f>
        <v>-46.835022499800885</v>
      </c>
      <c r="U12" s="84"/>
      <c r="V12" s="92">
        <f t="shared" si="0"/>
        <v>2.5</v>
      </c>
      <c r="W12" s="179">
        <f>+'Ark1'!V4581</f>
        <v>10.6</v>
      </c>
      <c r="X12" s="231"/>
      <c r="Y12" s="235"/>
      <c r="AB12" s="235"/>
      <c r="AC12" s="257"/>
      <c r="AD12" s="91"/>
      <c r="AF12" s="234"/>
      <c r="AG12" s="91"/>
      <c r="AH12" s="91"/>
      <c r="AI12" s="91"/>
    </row>
    <row r="13" spans="1:43" ht="15.6">
      <c r="A13" s="231"/>
      <c r="B13" s="209">
        <f>+'Ark1'!C4582</f>
        <v>2023</v>
      </c>
      <c r="C13" s="209">
        <f>+'Ark1'!J4582</f>
        <v>106</v>
      </c>
      <c r="D13" s="209" t="str">
        <f t="shared" si="1"/>
        <v>Furuseth</v>
      </c>
      <c r="E13" s="209">
        <f>+'Ark1'!D4582</f>
        <v>4</v>
      </c>
      <c r="F13" s="209" t="s">
        <v>572</v>
      </c>
      <c r="G13" s="91">
        <f>+'Ark1'!Q4582</f>
        <v>1</v>
      </c>
      <c r="H13" s="92">
        <f>+'Ark1'!R4582</f>
        <v>1</v>
      </c>
      <c r="I13" s="91">
        <f>IF(H13=0,"",'Ark1'!S4582)</f>
        <v>1</v>
      </c>
      <c r="J13" s="84"/>
      <c r="K13" s="179">
        <f>IF(G13=0,"",100*H13/Måned!$G13)</f>
        <v>4.1963911036508601E-2</v>
      </c>
      <c r="L13" s="84"/>
      <c r="M13" s="179">
        <f>+IF(H13=0,"",'Ark1'!AA4582)</f>
        <v>0</v>
      </c>
      <c r="N13" s="179">
        <f>+IF(I13=0,"",'Ark1'!AB4582)</f>
        <v>0</v>
      </c>
      <c r="O13" s="256">
        <f>IF(H13=0,"",'Ark1'!W4582)</f>
        <v>55</v>
      </c>
      <c r="P13" s="179">
        <f>IF(H13=0,"",'Ark1'!X4582)</f>
        <v>157.20476706392199</v>
      </c>
      <c r="Q13" s="255"/>
      <c r="R13" s="179">
        <f>IF(H13=0,"",'Ark1'!AA4582)</f>
        <v>0</v>
      </c>
      <c r="S13" s="179">
        <f>IF(H13=0,"",'Ark1'!AB4582)</f>
        <v>0</v>
      </c>
      <c r="T13" s="179">
        <f>IF(H13=0,"",'Ark1'!AC4582)</f>
        <v>0</v>
      </c>
      <c r="U13" s="84"/>
      <c r="V13" s="92">
        <f t="shared" si="0"/>
        <v>1</v>
      </c>
      <c r="W13" s="179">
        <f>+'Ark1'!V4582</f>
        <v>14</v>
      </c>
      <c r="X13" s="231"/>
      <c r="Y13" s="235"/>
      <c r="Z13" s="92"/>
      <c r="AB13" s="235"/>
      <c r="AC13" s="257"/>
      <c r="AD13" s="91"/>
      <c r="AE13" s="91"/>
      <c r="AF13" s="91"/>
      <c r="AG13" s="91"/>
      <c r="AH13" s="91"/>
      <c r="AI13" s="91"/>
    </row>
    <row r="14" spans="1:43" ht="15.6">
      <c r="A14" s="231"/>
      <c r="B14" s="209">
        <f>+'Ark1'!C4583</f>
        <v>2023</v>
      </c>
      <c r="C14" s="209">
        <f>+'Ark1'!J4583</f>
        <v>106</v>
      </c>
      <c r="D14" s="209" t="str">
        <f t="shared" si="1"/>
        <v>Furuseth</v>
      </c>
      <c r="E14" s="209">
        <f>+'Ark1'!D4583</f>
        <v>5</v>
      </c>
      <c r="F14" s="209" t="s">
        <v>467</v>
      </c>
      <c r="G14" s="91">
        <f>+'Ark1'!Q4583</f>
        <v>1</v>
      </c>
      <c r="H14" s="92">
        <f>+'Ark1'!R4583</f>
        <v>2</v>
      </c>
      <c r="I14" s="91">
        <f>IF(H14=0,"",'Ark1'!S4583)</f>
        <v>2</v>
      </c>
      <c r="J14" s="84"/>
      <c r="K14" s="179">
        <f>IF(G14=0,"",100*H14/Måned!$G14)</f>
        <v>7.5958982149639198E-2</v>
      </c>
      <c r="L14" s="84"/>
      <c r="M14" s="179">
        <f>+IF(H14=0,"",'Ark1'!AA4583)</f>
        <v>4.9999999986903278E-2</v>
      </c>
      <c r="N14" s="179">
        <f>+IF(I14=0,"",'Ark1'!AB4583)</f>
        <v>0</v>
      </c>
      <c r="O14" s="256">
        <f>IF(H14=0,"",'Ark1'!W4583)</f>
        <v>56</v>
      </c>
      <c r="P14" s="179">
        <f>IF(H14=0,"",'Ark1'!X4583)</f>
        <v>151.30010834236188</v>
      </c>
      <c r="Q14" s="255"/>
      <c r="R14" s="179">
        <f>IF(H14=0,"",'Ark1'!AA4583)</f>
        <v>4.9999999986903278E-2</v>
      </c>
      <c r="S14" s="179">
        <f>IF(H14=0,"",'Ark1'!AB4583)</f>
        <v>0</v>
      </c>
      <c r="T14" s="179">
        <f>IF(H14=0,"",'Ark1'!AC4583)</f>
        <v>0</v>
      </c>
      <c r="U14" s="84"/>
      <c r="V14" s="92">
        <f t="shared" si="0"/>
        <v>2</v>
      </c>
      <c r="W14" s="179">
        <f>+'Ark1'!V4583</f>
        <v>14</v>
      </c>
      <c r="X14" s="231"/>
      <c r="Y14" s="235"/>
      <c r="Z14" s="92"/>
      <c r="AB14" s="235"/>
      <c r="AC14" s="257"/>
      <c r="AD14" s="91"/>
      <c r="AE14" s="91"/>
      <c r="AF14" s="91"/>
      <c r="AG14" s="91"/>
      <c r="AH14" s="91"/>
      <c r="AI14" s="91"/>
    </row>
    <row r="15" spans="1:43" ht="15.6">
      <c r="A15" s="231"/>
      <c r="B15" s="209">
        <f>+'Ark1'!C4584</f>
        <v>2023</v>
      </c>
      <c r="C15" s="209">
        <f>+'Ark1'!J4584</f>
        <v>106</v>
      </c>
      <c r="D15" s="209" t="str">
        <f t="shared" si="1"/>
        <v>Furuseth</v>
      </c>
      <c r="E15" s="209">
        <f>+'Ark1'!D4584</f>
        <v>6</v>
      </c>
      <c r="F15" s="209" t="s">
        <v>573</v>
      </c>
      <c r="G15" s="91">
        <f>+'Ark1'!Q4584</f>
        <v>1</v>
      </c>
      <c r="H15" s="92">
        <f>+'Ark1'!R4584</f>
        <v>1</v>
      </c>
      <c r="I15" s="91">
        <f>IF(H15=0,"",'Ark1'!S4584)</f>
        <v>1</v>
      </c>
      <c r="J15" s="84"/>
      <c r="K15" s="179">
        <f>IF(G15=0,"",100*H15/Måned!$G15)</f>
        <v>3.9339103068450038E-2</v>
      </c>
      <c r="L15" s="84"/>
      <c r="M15" s="179">
        <f>+IF(H15=0,"",'Ark1'!AA4584)</f>
        <v>0</v>
      </c>
      <c r="N15" s="179">
        <f>+IF(I15=0,"",'Ark1'!AB4584)</f>
        <v>0</v>
      </c>
      <c r="O15" s="256">
        <f>IF(H15=0,"",'Ark1'!W4584)</f>
        <v>57</v>
      </c>
      <c r="P15" s="179">
        <f>IF(H15=0,"",'Ark1'!X4584)</f>
        <v>146.80390032502714</v>
      </c>
      <c r="Q15" s="255"/>
      <c r="R15" s="179">
        <f>IF(H15=0,"",'Ark1'!AA4584)</f>
        <v>0</v>
      </c>
      <c r="S15" s="179">
        <f>IF(H15=0,"",'Ark1'!AB4584)</f>
        <v>0</v>
      </c>
      <c r="T15" s="179">
        <f>IF(H15=0,"",'Ark1'!AC4584)</f>
        <v>0</v>
      </c>
      <c r="U15" s="84"/>
      <c r="V15" s="92">
        <f t="shared" si="0"/>
        <v>1</v>
      </c>
      <c r="W15" s="179">
        <f>+'Ark1'!V4584</f>
        <v>14</v>
      </c>
      <c r="X15" s="231"/>
      <c r="Y15" s="235"/>
      <c r="Z15" s="92"/>
      <c r="AB15" s="235"/>
      <c r="AC15" s="257"/>
      <c r="AD15" s="91"/>
      <c r="AE15" s="91"/>
      <c r="AF15" s="91"/>
      <c r="AG15" s="91"/>
      <c r="AH15" s="91"/>
      <c r="AI15" s="91"/>
    </row>
    <row r="16" spans="1:43" ht="15.6">
      <c r="A16" s="231"/>
      <c r="B16" s="209">
        <f>+'Ark1'!C4585</f>
        <v>2023</v>
      </c>
      <c r="C16" s="209">
        <f>+'Ark1'!J4585</f>
        <v>106</v>
      </c>
      <c r="D16" s="209" t="str">
        <f t="shared" si="1"/>
        <v>Furuseth</v>
      </c>
      <c r="E16" s="209">
        <f>+'Ark1'!D4585</f>
        <v>7</v>
      </c>
      <c r="F16" s="209" t="s">
        <v>574</v>
      </c>
      <c r="G16" s="91">
        <f>+'Ark1'!Q4585</f>
        <v>0</v>
      </c>
      <c r="H16" s="92">
        <f>+'Ark1'!R4585</f>
        <v>0</v>
      </c>
      <c r="I16" s="91" t="str">
        <f>IF(H16=0,"",'Ark1'!S4585)</f>
        <v/>
      </c>
      <c r="J16" s="84"/>
      <c r="K16" s="179" t="str">
        <f>IF(G16=0,"",100*H16/Måned!$G16)</f>
        <v/>
      </c>
      <c r="L16" s="84"/>
      <c r="M16" s="179" t="str">
        <f>+IF(H16=0,"",'Ark1'!AA4585)</f>
        <v/>
      </c>
      <c r="N16" s="179">
        <f>+IF(I16=0,"",'Ark1'!AB4585)</f>
        <v>0</v>
      </c>
      <c r="O16" s="256" t="str">
        <f>IF(H16=0,"",'Ark1'!W4585)</f>
        <v/>
      </c>
      <c r="P16" s="179" t="str">
        <f>IF(H16=0,"",'Ark1'!X4585)</f>
        <v/>
      </c>
      <c r="Q16" s="255"/>
      <c r="R16" s="179" t="str">
        <f>IF(H16=0,"",'Ark1'!AA4585)</f>
        <v/>
      </c>
      <c r="S16" s="179" t="str">
        <f>IF(H16=0,"",'Ark1'!AB4585)</f>
        <v/>
      </c>
      <c r="T16" s="179" t="str">
        <f>IF(H16=0,"",'Ark1'!AC4585)</f>
        <v/>
      </c>
      <c r="U16" s="84"/>
      <c r="V16" s="92" t="str">
        <f t="shared" si="0"/>
        <v/>
      </c>
      <c r="W16" s="179">
        <f>+'Ark1'!V4585</f>
        <v>0</v>
      </c>
      <c r="X16" s="231"/>
      <c r="Y16" s="235"/>
      <c r="Z16" s="92"/>
      <c r="AB16" s="235"/>
      <c r="AC16" s="257"/>
      <c r="AD16" s="91"/>
      <c r="AE16" s="91"/>
      <c r="AF16" s="91"/>
      <c r="AG16" s="91"/>
      <c r="AH16" s="91"/>
      <c r="AI16" s="91"/>
    </row>
    <row r="17" spans="1:35" ht="15.6">
      <c r="A17" s="231"/>
      <c r="B17" s="209">
        <f>+'Ark1'!C4586</f>
        <v>2023</v>
      </c>
      <c r="C17" s="209">
        <f>+'Ark1'!J4586</f>
        <v>106</v>
      </c>
      <c r="D17" s="209" t="str">
        <f t="shared" si="1"/>
        <v>Furuseth</v>
      </c>
      <c r="E17" s="209">
        <f>+'Ark1'!D4586</f>
        <v>8</v>
      </c>
      <c r="F17" s="209" t="s">
        <v>575</v>
      </c>
      <c r="G17" s="91">
        <f>+'Ark1'!Q4586</f>
        <v>2</v>
      </c>
      <c r="H17" s="92">
        <f>+'Ark1'!R4586</f>
        <v>4</v>
      </c>
      <c r="I17" s="91">
        <f>IF(H17=0,"",'Ark1'!S4586)</f>
        <v>4</v>
      </c>
      <c r="J17" s="84"/>
      <c r="K17" s="179">
        <f>IF(G17=0,"",100*H17/Måned!$G17)</f>
        <v>0.16187778227438285</v>
      </c>
      <c r="L17" s="84"/>
      <c r="M17" s="179">
        <f>+IF(H17=0,"",'Ark1'!AA4586)</f>
        <v>10.776595009556347</v>
      </c>
      <c r="N17" s="179">
        <f>+IF(I17=0,"",'Ark1'!AB4586)</f>
        <v>1.4142135623730951</v>
      </c>
      <c r="O17" s="256">
        <f>IF(H17=0,"",'Ark1'!W4586)</f>
        <v>54</v>
      </c>
      <c r="P17" s="179">
        <f>IF(H17=0,"",'Ark1'!X4586)</f>
        <v>165.00541711809319</v>
      </c>
      <c r="Q17" s="255"/>
      <c r="R17" s="179">
        <f>IF(H17=0,"",'Ark1'!AA4586)</f>
        <v>10.776595009556347</v>
      </c>
      <c r="S17" s="179">
        <f>IF(H17=0,"",'Ark1'!AB4586)</f>
        <v>1.4142135623730951</v>
      </c>
      <c r="T17" s="179">
        <f>IF(H17=0,"",'Ark1'!AC4586)</f>
        <v>-3.2807523181464435</v>
      </c>
      <c r="U17" s="84"/>
      <c r="V17" s="92">
        <f t="shared" si="0"/>
        <v>2</v>
      </c>
      <c r="W17" s="179">
        <f>+'Ark1'!V4586</f>
        <v>11.75</v>
      </c>
      <c r="X17" s="231"/>
      <c r="Y17" s="235"/>
      <c r="Z17" s="92"/>
      <c r="AB17" s="235"/>
      <c r="AC17" s="257"/>
      <c r="AD17" s="91"/>
      <c r="AE17" s="91"/>
      <c r="AF17" s="91"/>
      <c r="AG17" s="91"/>
      <c r="AH17" s="91"/>
      <c r="AI17" s="91"/>
    </row>
    <row r="18" spans="1:35" ht="15.6">
      <c r="A18" s="231"/>
      <c r="B18" s="209">
        <f>+'Ark1'!C4587</f>
        <v>2023</v>
      </c>
      <c r="C18" s="209">
        <f>+'Ark1'!J4587</f>
        <v>106</v>
      </c>
      <c r="D18" s="209" t="str">
        <f t="shared" si="1"/>
        <v>Furuseth</v>
      </c>
      <c r="E18" s="209">
        <f>+'Ark1'!D4587</f>
        <v>9</v>
      </c>
      <c r="F18" s="209" t="s">
        <v>576</v>
      </c>
      <c r="G18" s="91">
        <f>+'Ark1'!Q4587</f>
        <v>1</v>
      </c>
      <c r="H18" s="92">
        <f>+'Ark1'!R4587</f>
        <v>1</v>
      </c>
      <c r="I18" s="91">
        <f>IF(H18=0,"",'Ark1'!S4587)</f>
        <v>1</v>
      </c>
      <c r="J18" s="84"/>
      <c r="K18" s="179">
        <f>IF(G18=0,"",100*H18/Måned!$G18)</f>
        <v>3.8240917782026769E-2</v>
      </c>
      <c r="L18" s="84"/>
      <c r="M18" s="179">
        <f>+IF(H18=0,"",'Ark1'!AA4587)</f>
        <v>0</v>
      </c>
      <c r="N18" s="179">
        <f>+IF(I18=0,"",'Ark1'!AB4587)</f>
        <v>0</v>
      </c>
      <c r="O18" s="256">
        <f>IF(H18=0,"",'Ark1'!W4587)</f>
        <v>60</v>
      </c>
      <c r="P18" s="179">
        <f>IF(H18=0,"",'Ark1'!X4587)</f>
        <v>146.5872156013001</v>
      </c>
      <c r="Q18" s="255"/>
      <c r="R18" s="179">
        <f>IF(H18=0,"",'Ark1'!AA4587)</f>
        <v>0</v>
      </c>
      <c r="S18" s="179">
        <f>IF(H18=0,"",'Ark1'!AB4587)</f>
        <v>0</v>
      </c>
      <c r="T18" s="179">
        <f>IF(H18=0,"",'Ark1'!AC4587)</f>
        <v>0</v>
      </c>
      <c r="U18" s="84"/>
      <c r="V18" s="92">
        <f t="shared" si="0"/>
        <v>1</v>
      </c>
      <c r="W18" s="179">
        <f>+'Ark1'!V4587</f>
        <v>0</v>
      </c>
      <c r="X18" s="231"/>
      <c r="Y18" s="235"/>
      <c r="Z18" s="92"/>
      <c r="AB18" s="235"/>
      <c r="AC18" s="257"/>
      <c r="AD18" s="91"/>
      <c r="AE18" s="91"/>
      <c r="AF18" s="91"/>
      <c r="AG18" s="91"/>
      <c r="AH18" s="91"/>
      <c r="AI18" s="91"/>
    </row>
    <row r="19" spans="1:35" ht="15.6">
      <c r="A19" s="231"/>
      <c r="B19" s="209">
        <f>+'Ark1'!C4588</f>
        <v>2023</v>
      </c>
      <c r="C19" s="209">
        <f>+'Ark1'!J4588</f>
        <v>106</v>
      </c>
      <c r="D19" s="209" t="str">
        <f t="shared" si="1"/>
        <v>Furuseth</v>
      </c>
      <c r="E19" s="209">
        <f>+'Ark1'!D4588</f>
        <v>10</v>
      </c>
      <c r="F19" s="209" t="s">
        <v>577</v>
      </c>
      <c r="G19" s="91">
        <f>+'Ark1'!Q4588</f>
        <v>1</v>
      </c>
      <c r="H19" s="92">
        <f>+'Ark1'!R4588</f>
        <v>1</v>
      </c>
      <c r="I19" s="91">
        <f>IF(H19=0,"",'Ark1'!S4588)</f>
        <v>1</v>
      </c>
      <c r="J19" s="84"/>
      <c r="K19" s="179">
        <f>IF(G19=0,"",100*H19/Måned!$G19)</f>
        <v>3.7622272385252072E-2</v>
      </c>
      <c r="L19" s="84"/>
      <c r="M19" s="179">
        <f>+IF(H19=0,"",'Ark1'!AA4588)</f>
        <v>0</v>
      </c>
      <c r="N19" s="179">
        <f>+IF(I19=0,"",'Ark1'!AB4588)</f>
        <v>0</v>
      </c>
      <c r="O19" s="256">
        <f>IF(H19=0,"",'Ark1'!W4588)</f>
        <v>61</v>
      </c>
      <c r="P19" s="179">
        <f>IF(H19=0,"",'Ark1'!X4588)</f>
        <v>147.12892741061748</v>
      </c>
      <c r="Q19" s="255"/>
      <c r="R19" s="179">
        <f>IF(H19=0,"",'Ark1'!AA4588)</f>
        <v>0</v>
      </c>
      <c r="S19" s="179">
        <f>IF(H19=0,"",'Ark1'!AB4588)</f>
        <v>0</v>
      </c>
      <c r="T19" s="179">
        <f>IF(H19=0,"",'Ark1'!AC4588)</f>
        <v>0</v>
      </c>
      <c r="U19" s="84"/>
      <c r="V19" s="92">
        <f t="shared" si="0"/>
        <v>1</v>
      </c>
      <c r="W19" s="179">
        <f>+'Ark1'!V4588</f>
        <v>0</v>
      </c>
      <c r="X19" s="231"/>
      <c r="Y19" s="235"/>
      <c r="Z19" s="92"/>
      <c r="AB19" s="235"/>
      <c r="AC19" s="257"/>
      <c r="AD19" s="91"/>
      <c r="AE19" s="91"/>
      <c r="AF19" s="91"/>
      <c r="AG19" s="91"/>
      <c r="AH19" s="91"/>
      <c r="AI19" s="91"/>
    </row>
    <row r="20" spans="1:35" ht="15.6">
      <c r="A20" s="231"/>
      <c r="B20" s="209">
        <f>+'Ark1'!C4589</f>
        <v>2023</v>
      </c>
      <c r="C20" s="209">
        <f>+'Ark1'!J4589</f>
        <v>106</v>
      </c>
      <c r="D20" s="209" t="str">
        <f t="shared" si="1"/>
        <v>Furuseth</v>
      </c>
      <c r="E20" s="209">
        <f>+'Ark1'!D4589</f>
        <v>11</v>
      </c>
      <c r="F20" s="209" t="s">
        <v>578</v>
      </c>
      <c r="G20" s="91">
        <f>+'Ark1'!Q4589</f>
        <v>2</v>
      </c>
      <c r="H20" s="92">
        <f>+'Ark1'!R4589</f>
        <v>10</v>
      </c>
      <c r="I20" s="91">
        <f>IF(H20=0,"",'Ark1'!S4589)</f>
        <v>10</v>
      </c>
      <c r="J20" s="84"/>
      <c r="K20" s="179">
        <f>IF(G20=0,"",100*H20/Måned!$G20)</f>
        <v>0.44843049327354262</v>
      </c>
      <c r="L20" s="84"/>
      <c r="M20" s="179">
        <f>+IF(H20=0,"",'Ark1'!AA4589)</f>
        <v>6.2145072210116492</v>
      </c>
      <c r="N20" s="179">
        <f>+IF(I20=0,"",'Ark1'!AB4589)</f>
        <v>3.2310988842807244</v>
      </c>
      <c r="O20" s="256">
        <f>IF(H20=0,"",'Ark1'!W4589)</f>
        <v>53.4</v>
      </c>
      <c r="P20" s="179">
        <f>IF(H20=0,"",'Ark1'!X4589)</f>
        <v>154.63705308775732</v>
      </c>
      <c r="Q20" s="255"/>
      <c r="R20" s="179">
        <f>IF(H20=0,"",'Ark1'!AA4589)</f>
        <v>6.2145072210116492</v>
      </c>
      <c r="S20" s="179">
        <f>IF(H20=0,"",'Ark1'!AB4589)</f>
        <v>3.2310988842807244</v>
      </c>
      <c r="T20" s="179">
        <f>IF(H20=0,"",'Ark1'!AC4589)</f>
        <v>-10.767099918002875</v>
      </c>
      <c r="U20" s="84"/>
      <c r="V20" s="92">
        <f t="shared" si="0"/>
        <v>5</v>
      </c>
      <c r="W20" s="179">
        <f>+'Ark1'!V4589</f>
        <v>11.6</v>
      </c>
      <c r="X20" s="231"/>
      <c r="Y20" s="235"/>
      <c r="Z20" s="92"/>
      <c r="AB20" s="235"/>
      <c r="AC20" s="257"/>
      <c r="AD20" s="91"/>
      <c r="AE20" s="91"/>
      <c r="AF20" s="91"/>
      <c r="AG20" s="91"/>
      <c r="AH20" s="91"/>
      <c r="AI20" s="91"/>
    </row>
    <row r="21" spans="1:35" ht="15.6">
      <c r="A21" s="231"/>
      <c r="B21" s="209">
        <f>+'Ark1'!C4590</f>
        <v>2023</v>
      </c>
      <c r="C21" s="209">
        <f>+'Ark1'!J4590</f>
        <v>106</v>
      </c>
      <c r="D21" s="209" t="s">
        <v>39</v>
      </c>
      <c r="E21" s="209">
        <f>+'Ark1'!D4590</f>
        <v>12</v>
      </c>
      <c r="F21" s="209" t="s">
        <v>579</v>
      </c>
      <c r="G21" s="91">
        <f>+'Ark1'!Q4590</f>
        <v>5</v>
      </c>
      <c r="H21" s="92">
        <f>+'Ark1'!R4590</f>
        <v>6</v>
      </c>
      <c r="I21" s="91">
        <f>IF(H21=0,"",'Ark1'!S4590)</f>
        <v>6</v>
      </c>
      <c r="J21" s="84"/>
      <c r="K21" s="179">
        <f>IF(G21=0,"",100*H21/Måned!$G21)</f>
        <v>0.25717959708529792</v>
      </c>
      <c r="L21" s="84"/>
      <c r="M21" s="179">
        <f>+IF(H21=0,"",'Ark1'!AA4590)</f>
        <v>7.1618588524367057</v>
      </c>
      <c r="N21" s="179">
        <f>+IF(I21=0,"",'Ark1'!AB4590)</f>
        <v>5.0579969684978403</v>
      </c>
      <c r="O21" s="256">
        <f>IF(H21=0,"",'Ark1'!W4590)</f>
        <v>56.5</v>
      </c>
      <c r="P21" s="179">
        <f>IF(H21=0,"",'Ark1'!X4590)</f>
        <v>158.36041892379924</v>
      </c>
      <c r="Q21" s="255"/>
      <c r="R21" s="179">
        <f>IF(H21=0,"",'Ark1'!AA4590)</f>
        <v>7.1618588524367057</v>
      </c>
      <c r="S21" s="179">
        <f>IF(H21=0,"",'Ark1'!AB4590)</f>
        <v>5.0579969684978403</v>
      </c>
      <c r="T21" s="179">
        <f>IF(H21=0,"",'Ark1'!AC4590)</f>
        <v>14.262843639355015</v>
      </c>
      <c r="U21" s="84"/>
      <c r="V21" s="92">
        <f t="shared" si="0"/>
        <v>1.2</v>
      </c>
      <c r="W21" s="179">
        <f>+'Ark1'!V4590</f>
        <v>7.8333333333333313</v>
      </c>
      <c r="X21" s="231"/>
      <c r="Y21" s="235"/>
      <c r="Z21" s="92"/>
      <c r="AB21" s="235"/>
      <c r="AC21" s="257"/>
      <c r="AD21" s="91"/>
      <c r="AE21" s="91"/>
      <c r="AF21" s="91"/>
      <c r="AG21" s="91"/>
      <c r="AH21" s="91"/>
      <c r="AI21" s="91"/>
    </row>
    <row r="22" spans="1:35" ht="15.6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2"/>
      <c r="X22" s="231"/>
      <c r="Y22" s="235"/>
      <c r="Z22" s="92"/>
      <c r="AB22" s="235"/>
      <c r="AC22" s="257"/>
      <c r="AD22" s="91"/>
      <c r="AE22" s="91"/>
      <c r="AF22" s="91"/>
      <c r="AG22" s="91"/>
      <c r="AH22" s="91"/>
      <c r="AI22" s="91"/>
    </row>
    <row r="23" spans="1:35" ht="15.6">
      <c r="A23" s="231"/>
      <c r="B23" s="209">
        <f>+'Ark1'!C4591</f>
        <v>2023</v>
      </c>
      <c r="C23" s="209">
        <f>+'Ark1'!J4591</f>
        <v>109</v>
      </c>
      <c r="D23" s="209" t="s">
        <v>62</v>
      </c>
      <c r="E23" s="209">
        <f>+'Ark1'!D4591</f>
        <v>1</v>
      </c>
      <c r="F23" s="209" t="s">
        <v>569</v>
      </c>
      <c r="G23" s="91">
        <f>+'Ark1'!Q4591</f>
        <v>123</v>
      </c>
      <c r="H23" s="92">
        <f>+'Ark1'!R4591</f>
        <v>910</v>
      </c>
      <c r="I23" s="91">
        <f>IF(H23=0,"",'Ark1'!S4591)</f>
        <v>910</v>
      </c>
      <c r="J23" s="84"/>
      <c r="K23" s="179">
        <f>IF(G23=0,"",100*H23/Måned!$G10)</f>
        <v>37.173202614379086</v>
      </c>
      <c r="L23" s="84"/>
      <c r="M23" s="179">
        <f>+IF(H23=0,"",'Ark1'!AA4591)</f>
        <v>32.273745718053028</v>
      </c>
      <c r="N23" s="179">
        <f>+IF(I23=0,"",'Ark1'!AB4591)</f>
        <v>5.2578628131737117</v>
      </c>
      <c r="O23" s="256">
        <f>IF(H23=0,"",'Ark1'!W4591)</f>
        <v>58.093406593406606</v>
      </c>
      <c r="P23" s="179">
        <f>IF(H23=0,"",'Ark1'!X4591)</f>
        <v>173.24800876263501</v>
      </c>
      <c r="Q23" s="255"/>
      <c r="R23" s="179">
        <f>IF(H23=0,"",'Ark1'!AA4591)</f>
        <v>32.273745718053028</v>
      </c>
      <c r="S23" s="179">
        <f>IF(H23=0,"",'Ark1'!AB4591)</f>
        <v>5.2578628131737117</v>
      </c>
      <c r="T23" s="179">
        <f>IF(H23=0,"",'Ark1'!AC4591)</f>
        <v>-39.324418112438352</v>
      </c>
      <c r="U23" s="84"/>
      <c r="V23" s="92">
        <f t="shared" ref="V23:V34" si="2">+(IF(H23=0,"",I23/G23))</f>
        <v>7.3983739837398375</v>
      </c>
      <c r="W23" s="179">
        <f>+'Ark1'!V4591</f>
        <v>6.7857142857142891</v>
      </c>
      <c r="X23" s="231"/>
      <c r="Y23" s="234"/>
      <c r="Z23" s="257"/>
      <c r="AB23" s="235"/>
      <c r="AC23" s="91"/>
      <c r="AD23" s="91"/>
      <c r="AE23" s="91"/>
      <c r="AF23" s="91"/>
      <c r="AG23" s="91"/>
      <c r="AH23" s="91"/>
      <c r="AI23" s="91"/>
    </row>
    <row r="24" spans="1:35" ht="15.6">
      <c r="A24" s="231"/>
      <c r="B24" s="209">
        <f>+'Ark1'!C4592</f>
        <v>2023</v>
      </c>
      <c r="C24" s="209">
        <f>+'Ark1'!J4592</f>
        <v>109</v>
      </c>
      <c r="D24" s="209" t="str">
        <f t="shared" ref="D24:D34" si="3">+D23</f>
        <v>Tønsberg</v>
      </c>
      <c r="E24" s="209">
        <f>+'Ark1'!D4592</f>
        <v>2</v>
      </c>
      <c r="F24" s="209" t="s">
        <v>570</v>
      </c>
      <c r="G24" s="91">
        <f>+'Ark1'!Q4592</f>
        <v>108</v>
      </c>
      <c r="H24" s="92">
        <f>+'Ark1'!R4592</f>
        <v>875</v>
      </c>
      <c r="I24" s="91">
        <f>IF(H24=0,"",'Ark1'!S4592)</f>
        <v>875</v>
      </c>
      <c r="J24" s="84"/>
      <c r="K24" s="179">
        <f>IF(G24=0,"",100*H24/Måned!$G11)</f>
        <v>33.770744886144342</v>
      </c>
      <c r="L24" s="84"/>
      <c r="M24" s="179">
        <f>+IF(H24=0,"",'Ark1'!AA4592)</f>
        <v>31.415380673751361</v>
      </c>
      <c r="N24" s="179">
        <f>+IF(I24=0,"",'Ark1'!AB4592)</f>
        <v>5.4043550088076158</v>
      </c>
      <c r="O24" s="256">
        <f>IF(H24=0,"",'Ark1'!W4592)</f>
        <v>58.125714285714281</v>
      </c>
      <c r="P24" s="179">
        <f>IF(H24=0,"",'Ark1'!X4592)</f>
        <v>170.61371304751577</v>
      </c>
      <c r="Q24" s="255"/>
      <c r="R24" s="179">
        <f>IF(H24=0,"",'Ark1'!AA4592)</f>
        <v>31.415380673751361</v>
      </c>
      <c r="S24" s="179">
        <f>IF(H24=0,"",'Ark1'!AB4592)</f>
        <v>5.4043550088076158</v>
      </c>
      <c r="T24" s="179">
        <f>IF(H24=0,"",'Ark1'!AC4592)</f>
        <v>-44.816358180777939</v>
      </c>
      <c r="U24" s="84"/>
      <c r="V24" s="92">
        <f t="shared" si="2"/>
        <v>8.1018518518518512</v>
      </c>
      <c r="W24" s="179">
        <f>+'Ark1'!V4592</f>
        <v>6.6822857142857188</v>
      </c>
      <c r="X24" s="231"/>
      <c r="Y24" s="90"/>
      <c r="Z24" s="90"/>
      <c r="AB24" s="235"/>
      <c r="AC24" s="234"/>
      <c r="AD24" s="91"/>
      <c r="AE24" s="91"/>
      <c r="AF24" s="91"/>
      <c r="AG24" s="91"/>
      <c r="AH24" s="91"/>
      <c r="AI24" s="91"/>
    </row>
    <row r="25" spans="1:35" ht="15.6">
      <c r="A25" s="231"/>
      <c r="B25" s="209">
        <f>+'Ark1'!C4593</f>
        <v>2023</v>
      </c>
      <c r="C25" s="209">
        <f>+'Ark1'!J4593</f>
        <v>109</v>
      </c>
      <c r="D25" s="209" t="str">
        <f t="shared" si="3"/>
        <v>Tønsberg</v>
      </c>
      <c r="E25" s="209">
        <f>+'Ark1'!D4593</f>
        <v>3</v>
      </c>
      <c r="F25" s="209" t="s">
        <v>571</v>
      </c>
      <c r="G25" s="91">
        <f>+'Ark1'!Q4593</f>
        <v>113</v>
      </c>
      <c r="H25" s="92">
        <f>+'Ark1'!R4593</f>
        <v>859</v>
      </c>
      <c r="I25" s="91">
        <f>IF(H25=0,"",'Ark1'!S4593)</f>
        <v>859</v>
      </c>
      <c r="J25" s="84"/>
      <c r="K25" s="179">
        <f>IF(G25=0,"",100*H25/Måned!$G12)</f>
        <v>29.702627939142463</v>
      </c>
      <c r="L25" s="84"/>
      <c r="M25" s="179">
        <f>+IF(H25=0,"",'Ark1'!AA4593)</f>
        <v>32.364811677755604</v>
      </c>
      <c r="N25" s="179">
        <f>+IF(I25=0,"",'Ark1'!AB4593)</f>
        <v>5.4754289357314763</v>
      </c>
      <c r="O25" s="256">
        <f>IF(H25=0,"",'Ark1'!W4593)</f>
        <v>58.84400465657739</v>
      </c>
      <c r="P25" s="179">
        <f>IF(H25=0,"",'Ark1'!X4593)</f>
        <v>172.41961665218321</v>
      </c>
      <c r="Q25" s="255"/>
      <c r="R25" s="179">
        <f>IF(H25=0,"",'Ark1'!AA4593)</f>
        <v>32.364811677755604</v>
      </c>
      <c r="S25" s="179">
        <f>IF(H25=0,"",'Ark1'!AB4593)</f>
        <v>5.4754289357314763</v>
      </c>
      <c r="T25" s="179">
        <f>IF(H25=0,"",'Ark1'!AC4593)</f>
        <v>-41.576435125451539</v>
      </c>
      <c r="U25" s="84"/>
      <c r="V25" s="92">
        <f t="shared" si="2"/>
        <v>7.6017699115044248</v>
      </c>
      <c r="W25" s="179">
        <f>+'Ark1'!V4593</f>
        <v>6.0686845168800918</v>
      </c>
      <c r="X25" s="231"/>
      <c r="Y25" s="235"/>
      <c r="Z25" s="90"/>
      <c r="AB25" s="235"/>
      <c r="AC25" s="234"/>
      <c r="AD25" s="91"/>
      <c r="AE25" s="91"/>
      <c r="AF25" s="91"/>
      <c r="AG25" s="91"/>
      <c r="AH25" s="91"/>
      <c r="AI25" s="91"/>
    </row>
    <row r="26" spans="1:35" ht="15.6">
      <c r="A26" s="231"/>
      <c r="B26" s="209">
        <f>+'Ark1'!C4594</f>
        <v>2023</v>
      </c>
      <c r="C26" s="209">
        <f>+'Ark1'!J4594</f>
        <v>109</v>
      </c>
      <c r="D26" s="209" t="str">
        <f t="shared" si="3"/>
        <v>Tønsberg</v>
      </c>
      <c r="E26" s="209">
        <f>+'Ark1'!D4594</f>
        <v>4</v>
      </c>
      <c r="F26" s="209" t="s">
        <v>572</v>
      </c>
      <c r="G26" s="91">
        <f>+'Ark1'!Q4594</f>
        <v>102</v>
      </c>
      <c r="H26" s="92">
        <f>+'Ark1'!R4594</f>
        <v>960</v>
      </c>
      <c r="I26" s="91">
        <f>IF(H26=0,"",'Ark1'!S4594)</f>
        <v>960</v>
      </c>
      <c r="J26" s="84"/>
      <c r="K26" s="179">
        <f>IF(G26=0,"",100*H26/Måned!$G13)</f>
        <v>40.285354595048261</v>
      </c>
      <c r="L26" s="84"/>
      <c r="M26" s="179">
        <f>+IF(H26=0,"",'Ark1'!AA4594)</f>
        <v>32.388934002732277</v>
      </c>
      <c r="N26" s="179">
        <f>+IF(I26=0,"",'Ark1'!AB4594)</f>
        <v>5.3877267772585373</v>
      </c>
      <c r="O26" s="256">
        <f>IF(H26=0,"",'Ark1'!W4594)</f>
        <v>58.372916666666669</v>
      </c>
      <c r="P26" s="179">
        <f>IF(H26=0,"",'Ark1'!X4594)</f>
        <v>172.38353196099669</v>
      </c>
      <c r="Q26" s="255"/>
      <c r="R26" s="179">
        <f>IF(H26=0,"",'Ark1'!AA4594)</f>
        <v>32.388934002732277</v>
      </c>
      <c r="S26" s="179">
        <f>IF(H26=0,"",'Ark1'!AB4594)</f>
        <v>5.3877267772585373</v>
      </c>
      <c r="T26" s="179">
        <f>IF(H26=0,"",'Ark1'!AC4594)</f>
        <v>-44.562985536623671</v>
      </c>
      <c r="U26" s="84"/>
      <c r="V26" s="92">
        <f t="shared" si="2"/>
        <v>9.4117647058823533</v>
      </c>
      <c r="W26" s="179">
        <f>+'Ark1'!V4594</f>
        <v>6.2531249999999998</v>
      </c>
      <c r="X26" s="231"/>
      <c r="Y26" s="235"/>
      <c r="Z26" s="90"/>
      <c r="AB26" s="235"/>
      <c r="AC26" s="234"/>
      <c r="AD26" s="91"/>
      <c r="AE26" s="91"/>
      <c r="AF26" s="91"/>
      <c r="AG26" s="91"/>
      <c r="AH26" s="91"/>
      <c r="AI26" s="91"/>
    </row>
    <row r="27" spans="1:35" ht="15.6">
      <c r="A27" s="231"/>
      <c r="B27" s="209">
        <f>+'Ark1'!C4595</f>
        <v>2023</v>
      </c>
      <c r="C27" s="209">
        <f>+'Ark1'!J4595</f>
        <v>109</v>
      </c>
      <c r="D27" s="209" t="str">
        <f t="shared" si="3"/>
        <v>Tønsberg</v>
      </c>
      <c r="E27" s="209">
        <f>+'Ark1'!D4595</f>
        <v>5</v>
      </c>
      <c r="F27" s="209" t="s">
        <v>467</v>
      </c>
      <c r="G27" s="91">
        <f>+'Ark1'!Q4595</f>
        <v>99</v>
      </c>
      <c r="H27" s="92">
        <f>+'Ark1'!R4595</f>
        <v>931</v>
      </c>
      <c r="I27" s="91">
        <f>IF(H27=0,"",'Ark1'!S4595)</f>
        <v>931</v>
      </c>
      <c r="J27" s="84"/>
      <c r="K27" s="179">
        <f>IF(G27=0,"",100*H27/Måned!$G14)</f>
        <v>35.358906190657045</v>
      </c>
      <c r="L27" s="84"/>
      <c r="M27" s="179">
        <f>+IF(H27=0,"",'Ark1'!AA4595)</f>
        <v>33.625891591236638</v>
      </c>
      <c r="N27" s="179">
        <f>+IF(I27=0,"",'Ark1'!AB4595)</f>
        <v>5.3543288281206491</v>
      </c>
      <c r="O27" s="256">
        <f>IF(H27=0,"",'Ark1'!W4595)</f>
        <v>58.566058002148203</v>
      </c>
      <c r="P27" s="179">
        <f>IF(H27=0,"",'Ark1'!X4595)</f>
        <v>173.07511931042575</v>
      </c>
      <c r="Q27" s="255"/>
      <c r="R27" s="179">
        <f>IF(H27=0,"",'Ark1'!AA4595)</f>
        <v>33.625891591236638</v>
      </c>
      <c r="S27" s="179">
        <f>IF(H27=0,"",'Ark1'!AB4595)</f>
        <v>5.3543288281206491</v>
      </c>
      <c r="T27" s="179">
        <f>IF(H27=0,"",'Ark1'!AC4595)</f>
        <v>-44.108826067177283</v>
      </c>
      <c r="U27" s="84"/>
      <c r="V27" s="92">
        <f t="shared" si="2"/>
        <v>9.4040404040404049</v>
      </c>
      <c r="W27" s="179">
        <f>+'Ark1'!V4595</f>
        <v>6.2674543501611151</v>
      </c>
      <c r="X27" s="231"/>
      <c r="Y27" s="235"/>
      <c r="Z27" s="90"/>
      <c r="AB27" s="235"/>
      <c r="AC27" s="234"/>
      <c r="AD27" s="91"/>
      <c r="AE27" s="91"/>
      <c r="AF27" s="91"/>
      <c r="AG27" s="91"/>
      <c r="AH27" s="91"/>
      <c r="AI27" s="91"/>
    </row>
    <row r="28" spans="1:35" ht="15.6">
      <c r="A28" s="231"/>
      <c r="B28" s="209">
        <f>+'Ark1'!C4596</f>
        <v>2023</v>
      </c>
      <c r="C28" s="209">
        <f>+'Ark1'!J4596</f>
        <v>109</v>
      </c>
      <c r="D28" s="209" t="str">
        <f t="shared" si="3"/>
        <v>Tønsberg</v>
      </c>
      <c r="E28" s="209">
        <f>+'Ark1'!D4596</f>
        <v>6</v>
      </c>
      <c r="F28" s="209" t="s">
        <v>573</v>
      </c>
      <c r="G28" s="91">
        <f>+'Ark1'!Q4596</f>
        <v>119</v>
      </c>
      <c r="H28" s="92">
        <f>+'Ark1'!R4596</f>
        <v>925</v>
      </c>
      <c r="I28" s="91">
        <f>IF(H28=0,"",'Ark1'!S4596)</f>
        <v>925</v>
      </c>
      <c r="J28" s="84"/>
      <c r="K28" s="179">
        <f>IF(G28=0,"",100*H28/Måned!$G15)</f>
        <v>36.388670338316288</v>
      </c>
      <c r="L28" s="84"/>
      <c r="M28" s="179">
        <f>+IF(H28=0,"",'Ark1'!AA4596)</f>
        <v>29.932946497252217</v>
      </c>
      <c r="N28" s="179">
        <f>+IF(I28=0,"",'Ark1'!AB4596)</f>
        <v>5.2873780268514334</v>
      </c>
      <c r="O28" s="256">
        <f>IF(H28=0,"",'Ark1'!W4596)</f>
        <v>58.678918918918932</v>
      </c>
      <c r="P28" s="179">
        <f>IF(H28=0,"",'Ark1'!X4596)</f>
        <v>171.66653977921601</v>
      </c>
      <c r="Q28" s="255"/>
      <c r="R28" s="179">
        <f>IF(H28=0,"",'Ark1'!AA4596)</f>
        <v>29.932946497252217</v>
      </c>
      <c r="S28" s="179">
        <f>IF(H28=0,"",'Ark1'!AB4596)</f>
        <v>5.2873780268514334</v>
      </c>
      <c r="T28" s="179">
        <f>IF(H28=0,"",'Ark1'!AC4596)</f>
        <v>-34.963730163214549</v>
      </c>
      <c r="U28" s="84"/>
      <c r="V28" s="92">
        <f t="shared" si="2"/>
        <v>7.7731092436974789</v>
      </c>
      <c r="W28" s="179">
        <f>+'Ark1'!V4596</f>
        <v>6.0810810810810816</v>
      </c>
      <c r="X28" s="231"/>
      <c r="Y28" s="235"/>
      <c r="Z28" s="90"/>
      <c r="AB28" s="235"/>
      <c r="AC28" s="234"/>
      <c r="AD28" s="91"/>
      <c r="AE28" s="91"/>
      <c r="AF28" s="91"/>
      <c r="AG28" s="91"/>
      <c r="AH28" s="91"/>
      <c r="AI28" s="91"/>
    </row>
    <row r="29" spans="1:35" ht="15.6">
      <c r="A29" s="231"/>
      <c r="B29" s="209">
        <f>+'Ark1'!C4597</f>
        <v>2023</v>
      </c>
      <c r="C29" s="209">
        <f>+'Ark1'!J4597</f>
        <v>109</v>
      </c>
      <c r="D29" s="209" t="str">
        <f t="shared" si="3"/>
        <v>Tønsberg</v>
      </c>
      <c r="E29" s="209">
        <f>+'Ark1'!D4597</f>
        <v>7</v>
      </c>
      <c r="F29" s="209" t="s">
        <v>574</v>
      </c>
      <c r="G29" s="91">
        <f>+'Ark1'!Q4597</f>
        <v>99</v>
      </c>
      <c r="H29" s="92">
        <f>+'Ark1'!R4597</f>
        <v>881</v>
      </c>
      <c r="I29" s="91">
        <f>IF(H29=0,"",'Ark1'!S4597)</f>
        <v>881</v>
      </c>
      <c r="J29" s="84"/>
      <c r="K29" s="179">
        <f>IF(G29=0,"",100*H29/Måned!$G16)</f>
        <v>39.435989256938228</v>
      </c>
      <c r="L29" s="84"/>
      <c r="M29" s="179">
        <f>+IF(H29=0,"",'Ark1'!AA4597)</f>
        <v>33.772910262481275</v>
      </c>
      <c r="N29" s="179">
        <f>+IF(I29=0,"",'Ark1'!AB4597)</f>
        <v>5.1144207725376178</v>
      </c>
      <c r="O29" s="256">
        <f>IF(H29=0,"",'Ark1'!W4597)</f>
        <v>58.80817253121451</v>
      </c>
      <c r="P29" s="179">
        <f>IF(H29=0,"",'Ark1'!X4597)</f>
        <v>169.16915796709876</v>
      </c>
      <c r="Q29" s="255"/>
      <c r="R29" s="179">
        <f>IF(H29=0,"",'Ark1'!AA4597)</f>
        <v>33.772910262481275</v>
      </c>
      <c r="S29" s="179">
        <f>IF(H29=0,"",'Ark1'!AB4597)</f>
        <v>5.1144207725376178</v>
      </c>
      <c r="T29" s="179">
        <f>IF(H29=0,"",'Ark1'!AC4597)</f>
        <v>-42.911963553277133</v>
      </c>
      <c r="U29" s="84"/>
      <c r="V29" s="92">
        <f t="shared" si="2"/>
        <v>8.8989898989898997</v>
      </c>
      <c r="W29" s="179">
        <f>+'Ark1'!V4597</f>
        <v>6.1237230419977298</v>
      </c>
      <c r="X29" s="231"/>
      <c r="Y29" s="235"/>
      <c r="Z29" s="90"/>
      <c r="AB29" s="235"/>
      <c r="AC29" s="234"/>
      <c r="AD29" s="91"/>
      <c r="AE29" s="91"/>
      <c r="AF29" s="91"/>
      <c r="AG29" s="91"/>
      <c r="AH29" s="91"/>
      <c r="AI29" s="91"/>
    </row>
    <row r="30" spans="1:35" ht="15.6">
      <c r="A30" s="231"/>
      <c r="B30" s="209">
        <f>+'Ark1'!C4598</f>
        <v>2023</v>
      </c>
      <c r="C30" s="209">
        <f>+'Ark1'!J4598</f>
        <v>109</v>
      </c>
      <c r="D30" s="209" t="str">
        <f t="shared" si="3"/>
        <v>Tønsberg</v>
      </c>
      <c r="E30" s="209">
        <f>+'Ark1'!D4598</f>
        <v>8</v>
      </c>
      <c r="F30" s="209" t="s">
        <v>575</v>
      </c>
      <c r="G30" s="91">
        <f>+'Ark1'!Q4598</f>
        <v>100</v>
      </c>
      <c r="H30" s="92">
        <f>+'Ark1'!R4598</f>
        <v>807</v>
      </c>
      <c r="I30" s="91">
        <f>IF(H30=0,"",'Ark1'!S4598)</f>
        <v>807</v>
      </c>
      <c r="J30" s="84"/>
      <c r="K30" s="179">
        <f>IF(G30=0,"",100*H30/Måned!$G17)</f>
        <v>32.658842573856738</v>
      </c>
      <c r="L30" s="84"/>
      <c r="M30" s="179">
        <f>+IF(H30=0,"",'Ark1'!AA4598)</f>
        <v>32.537312492119675</v>
      </c>
      <c r="N30" s="179">
        <f>+IF(I30=0,"",'Ark1'!AB4598)</f>
        <v>5.2552551696935348</v>
      </c>
      <c r="O30" s="256">
        <f>IF(H30=0,"",'Ark1'!W4598)</f>
        <v>58.482032218091696</v>
      </c>
      <c r="P30" s="179">
        <f>IF(H30=0,"",'Ark1'!X4598)</f>
        <v>172.25428637020858</v>
      </c>
      <c r="Q30" s="255"/>
      <c r="R30" s="179">
        <f>IF(H30=0,"",'Ark1'!AA4598)</f>
        <v>32.537312492119675</v>
      </c>
      <c r="S30" s="179">
        <f>IF(H30=0,"",'Ark1'!AB4598)</f>
        <v>5.2552551696935348</v>
      </c>
      <c r="T30" s="179">
        <f>IF(H30=0,"",'Ark1'!AC4598)</f>
        <v>-41.73592161684185</v>
      </c>
      <c r="U30" s="84"/>
      <c r="V30" s="92">
        <f t="shared" si="2"/>
        <v>8.07</v>
      </c>
      <c r="W30" s="179">
        <f>+'Ark1'!V4598</f>
        <v>6.2998760842626993</v>
      </c>
      <c r="X30" s="231"/>
      <c r="Y30" s="235"/>
      <c r="Z30" s="90"/>
      <c r="AB30" s="235"/>
      <c r="AC30" s="234"/>
      <c r="AD30" s="91"/>
      <c r="AE30" s="91"/>
      <c r="AF30" s="91"/>
      <c r="AG30" s="91"/>
      <c r="AH30" s="91"/>
      <c r="AI30" s="91"/>
    </row>
    <row r="31" spans="1:35" ht="15.6">
      <c r="A31" s="231"/>
      <c r="B31" s="209">
        <f>+'Ark1'!C4599</f>
        <v>2023</v>
      </c>
      <c r="C31" s="209">
        <f>+'Ark1'!J4599</f>
        <v>109</v>
      </c>
      <c r="D31" s="209" t="str">
        <f t="shared" si="3"/>
        <v>Tønsberg</v>
      </c>
      <c r="E31" s="209">
        <f>+'Ark1'!D4599</f>
        <v>9</v>
      </c>
      <c r="F31" s="209" t="s">
        <v>576</v>
      </c>
      <c r="G31" s="91">
        <f>+'Ark1'!Q4599</f>
        <v>102</v>
      </c>
      <c r="H31" s="92">
        <f>+'Ark1'!R4599</f>
        <v>837</v>
      </c>
      <c r="I31" s="91">
        <f>IF(H31=0,"",'Ark1'!S4599)</f>
        <v>837</v>
      </c>
      <c r="J31" s="84"/>
      <c r="K31" s="179">
        <f>IF(G31=0,"",100*H31/Måned!$G18)</f>
        <v>32.007648183556405</v>
      </c>
      <c r="L31" s="84"/>
      <c r="M31" s="179">
        <f>+IF(H31=0,"",'Ark1'!AA4599)</f>
        <v>34.174920624454025</v>
      </c>
      <c r="N31" s="179">
        <f>+IF(I31=0,"",'Ark1'!AB4599)</f>
        <v>5.4127465351367281</v>
      </c>
      <c r="O31" s="256">
        <f>IF(H31=0,"",'Ark1'!W4599)</f>
        <v>57.867383512544805</v>
      </c>
      <c r="P31" s="179">
        <f>IF(H31=0,"",'Ark1'!X4599)</f>
        <v>174.48466185403956</v>
      </c>
      <c r="Q31" s="255"/>
      <c r="R31" s="179">
        <f>IF(H31=0,"",'Ark1'!AA4599)</f>
        <v>34.174920624454025</v>
      </c>
      <c r="S31" s="179">
        <f>IF(H31=0,"",'Ark1'!AB4599)</f>
        <v>5.4127465351367281</v>
      </c>
      <c r="T31" s="179">
        <f>IF(H31=0,"",'Ark1'!AC4599)</f>
        <v>-35.204470396749862</v>
      </c>
      <c r="U31" s="84"/>
      <c r="V31" s="92">
        <f t="shared" si="2"/>
        <v>8.2058823529411757</v>
      </c>
      <c r="W31" s="179">
        <f>+'Ark1'!V4599</f>
        <v>6.709677419354839</v>
      </c>
      <c r="X31" s="231"/>
      <c r="Y31" s="235"/>
      <c r="Z31" s="90"/>
      <c r="AB31" s="235"/>
      <c r="AC31" s="234"/>
      <c r="AD31" s="91"/>
      <c r="AE31" s="91"/>
      <c r="AF31" s="91"/>
      <c r="AG31" s="91"/>
      <c r="AH31" s="91"/>
      <c r="AI31" s="91"/>
    </row>
    <row r="32" spans="1:35" ht="15.6">
      <c r="A32" s="231"/>
      <c r="B32" s="209">
        <f>+'Ark1'!C4600</f>
        <v>2023</v>
      </c>
      <c r="C32" s="209">
        <f>+'Ark1'!J4600</f>
        <v>109</v>
      </c>
      <c r="D32" s="209" t="str">
        <f t="shared" si="3"/>
        <v>Tønsberg</v>
      </c>
      <c r="E32" s="209">
        <f>+'Ark1'!D4600</f>
        <v>10</v>
      </c>
      <c r="F32" s="209" t="s">
        <v>577</v>
      </c>
      <c r="G32" s="91">
        <f>+'Ark1'!Q4600</f>
        <v>110</v>
      </c>
      <c r="H32" s="92">
        <f>+'Ark1'!R4600</f>
        <v>1042</v>
      </c>
      <c r="I32" s="91">
        <f>IF(H32=0,"",'Ark1'!S4600)</f>
        <v>1042</v>
      </c>
      <c r="J32" s="84"/>
      <c r="K32" s="179">
        <f>IF(G32=0,"",100*H32/Måned!$G19)</f>
        <v>39.202407825432658</v>
      </c>
      <c r="L32" s="84"/>
      <c r="M32" s="179">
        <f>+IF(H32=0,"",'Ark1'!AA4600)</f>
        <v>32.750592179904451</v>
      </c>
      <c r="N32" s="179">
        <f>+IF(I32=0,"",'Ark1'!AB4600)</f>
        <v>5.2575908092507122</v>
      </c>
      <c r="O32" s="256">
        <f>IF(H32=0,"",'Ark1'!W4600)</f>
        <v>58.583493282149718</v>
      </c>
      <c r="P32" s="179">
        <f>IF(H32=0,"",'Ark1'!X4600)</f>
        <v>169.81230361647204</v>
      </c>
      <c r="Q32" s="255"/>
      <c r="R32" s="179">
        <f>IF(H32=0,"",'Ark1'!AA4600)</f>
        <v>32.750592179904451</v>
      </c>
      <c r="S32" s="179">
        <f>IF(H32=0,"",'Ark1'!AB4600)</f>
        <v>5.2575908092507122</v>
      </c>
      <c r="T32" s="179">
        <f>IF(H32=0,"",'Ark1'!AC4600)</f>
        <v>-37.572406750255873</v>
      </c>
      <c r="U32" s="84"/>
      <c r="V32" s="92">
        <f t="shared" si="2"/>
        <v>9.4727272727272727</v>
      </c>
      <c r="W32" s="179">
        <f>+'Ark1'!V4600</f>
        <v>6.2504798464491369</v>
      </c>
      <c r="X32" s="231"/>
      <c r="Y32" s="235"/>
      <c r="Z32" s="90"/>
      <c r="AB32" s="235"/>
      <c r="AC32" s="234"/>
      <c r="AD32" s="91"/>
      <c r="AE32" s="91"/>
      <c r="AF32" s="91"/>
      <c r="AG32" s="91"/>
      <c r="AH32" s="91"/>
      <c r="AI32" s="91"/>
    </row>
    <row r="33" spans="1:35" ht="15.6">
      <c r="A33" s="231"/>
      <c r="B33" s="209">
        <f>+'Ark1'!C4601</f>
        <v>2023</v>
      </c>
      <c r="C33" s="209">
        <f>+'Ark1'!J4601</f>
        <v>109</v>
      </c>
      <c r="D33" s="209" t="str">
        <f t="shared" si="3"/>
        <v>Tønsberg</v>
      </c>
      <c r="E33" s="209">
        <f>+'Ark1'!D4601</f>
        <v>11</v>
      </c>
      <c r="F33" s="209" t="s">
        <v>578</v>
      </c>
      <c r="G33" s="91">
        <f>+'Ark1'!Q4601</f>
        <v>109</v>
      </c>
      <c r="H33" s="92">
        <f>+'Ark1'!R4601</f>
        <v>811</v>
      </c>
      <c r="I33" s="91">
        <f>IF(H33=0,"",'Ark1'!S4601)</f>
        <v>811</v>
      </c>
      <c r="J33" s="84"/>
      <c r="K33" s="179">
        <f>IF(G33=0,"",100*H33/Måned!$G20)</f>
        <v>36.367713004484308</v>
      </c>
      <c r="L33" s="84"/>
      <c r="M33" s="179">
        <f>+IF(H33=0,"",'Ark1'!AA4601)</f>
        <v>32.666223460931946</v>
      </c>
      <c r="N33" s="179">
        <f>+IF(I33=0,"",'Ark1'!AB4601)</f>
        <v>5.0245651424761855</v>
      </c>
      <c r="O33" s="256">
        <f>IF(H33=0,"",'Ark1'!W4601)</f>
        <v>58.493218249075198</v>
      </c>
      <c r="P33" s="179">
        <f>IF(H33=0,"",'Ark1'!X4601)</f>
        <v>174.68889978398309</v>
      </c>
      <c r="Q33" s="255"/>
      <c r="R33" s="179">
        <f>IF(H33=0,"",'Ark1'!AA4601)</f>
        <v>32.666223460931946</v>
      </c>
      <c r="S33" s="179">
        <f>IF(H33=0,"",'Ark1'!AB4601)</f>
        <v>5.0245651424761855</v>
      </c>
      <c r="T33" s="179">
        <f>IF(H33=0,"",'Ark1'!AC4601)</f>
        <v>-30.907913511213206</v>
      </c>
      <c r="U33" s="84"/>
      <c r="V33" s="92">
        <f t="shared" si="2"/>
        <v>7.4403669724770642</v>
      </c>
      <c r="W33" s="179">
        <f>+'Ark1'!V4601</f>
        <v>6.683107274969176</v>
      </c>
      <c r="X33" s="231"/>
      <c r="Y33" s="235"/>
      <c r="Z33" s="90"/>
      <c r="AB33" s="235"/>
      <c r="AC33" s="234"/>
      <c r="AD33" s="91"/>
      <c r="AE33" s="91"/>
      <c r="AF33" s="91"/>
      <c r="AG33" s="91"/>
      <c r="AH33" s="91"/>
      <c r="AI33" s="91"/>
    </row>
    <row r="34" spans="1:35" ht="15.6">
      <c r="A34" s="231"/>
      <c r="B34" s="209">
        <f>+'Ark1'!C4602</f>
        <v>2023</v>
      </c>
      <c r="C34" s="209">
        <f>+'Ark1'!J4602</f>
        <v>109</v>
      </c>
      <c r="D34" s="209" t="str">
        <f t="shared" si="3"/>
        <v>Tønsberg</v>
      </c>
      <c r="E34" s="209">
        <f>+'Ark1'!D4602</f>
        <v>12</v>
      </c>
      <c r="F34" s="209" t="s">
        <v>579</v>
      </c>
      <c r="G34" s="91">
        <f>+'Ark1'!Q4602</f>
        <v>92</v>
      </c>
      <c r="H34" s="92">
        <f>+'Ark1'!R4602</f>
        <v>900</v>
      </c>
      <c r="I34" s="91">
        <f>IF(H34=0,"",'Ark1'!S4602)</f>
        <v>900</v>
      </c>
      <c r="J34" s="84"/>
      <c r="K34" s="179">
        <f>IF(G34=0,"",100*H34/Måned!$G21)</f>
        <v>38.576939562794685</v>
      </c>
      <c r="L34" s="84"/>
      <c r="M34" s="179">
        <f>+IF(H34=0,"",'Ark1'!AA4602)</f>
        <v>33.786315794276618</v>
      </c>
      <c r="N34" s="179">
        <f>+IF(I34=0,"",'Ark1'!AB4602)</f>
        <v>5.0412710282474604</v>
      </c>
      <c r="O34" s="256">
        <f>IF(H34=0,"",'Ark1'!W4602)</f>
        <v>59.00555555555556</v>
      </c>
      <c r="P34" s="179">
        <f>IF(H34=0,"",'Ark1'!X4602)</f>
        <v>167.79065848079961</v>
      </c>
      <c r="Q34" s="255"/>
      <c r="R34" s="179">
        <f>IF(H34=0,"",'Ark1'!AA4602)</f>
        <v>33.786315794276618</v>
      </c>
      <c r="S34" s="179">
        <f>IF(H34=0,"",'Ark1'!AB4602)</f>
        <v>5.0412710282474604</v>
      </c>
      <c r="T34" s="179">
        <f>IF(H34=0,"",'Ark1'!AC4602)</f>
        <v>-44.06808369970345</v>
      </c>
      <c r="U34" s="84"/>
      <c r="V34" s="92">
        <f t="shared" si="2"/>
        <v>9.7826086956521738</v>
      </c>
      <c r="W34" s="179">
        <f>+'Ark1'!V4602</f>
        <v>6.1533333333333324</v>
      </c>
      <c r="X34" s="231"/>
      <c r="Y34" s="235"/>
      <c r="Z34" s="90"/>
      <c r="AB34" s="235"/>
      <c r="AC34" s="234"/>
      <c r="AD34" s="91"/>
      <c r="AE34" s="91"/>
      <c r="AF34" s="91"/>
      <c r="AG34" s="91"/>
      <c r="AH34" s="91"/>
      <c r="AI34" s="91"/>
    </row>
    <row r="35" spans="1:35" ht="15.6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5"/>
      <c r="Z35" s="90"/>
      <c r="AB35" s="235"/>
      <c r="AC35" s="234"/>
      <c r="AD35" s="91"/>
      <c r="AE35" s="91"/>
      <c r="AF35" s="91"/>
      <c r="AG35" s="91"/>
      <c r="AH35" s="91"/>
      <c r="AI35" s="91"/>
    </row>
    <row r="36" spans="1:35" ht="15.6">
      <c r="A36" s="231"/>
      <c r="B36" s="209">
        <f>+'Ark1'!C4603</f>
        <v>2023</v>
      </c>
      <c r="C36" s="209">
        <f>+'Ark1'!J4603</f>
        <v>111</v>
      </c>
      <c r="D36" s="209" t="s">
        <v>40</v>
      </c>
      <c r="E36" s="209">
        <f>+'Ark1'!D4603</f>
        <v>1</v>
      </c>
      <c r="F36" s="209" t="s">
        <v>569</v>
      </c>
      <c r="G36" s="91">
        <f>+'Ark1'!Q4603</f>
        <v>58</v>
      </c>
      <c r="H36" s="92">
        <f>+'Ark1'!R4603</f>
        <v>505</v>
      </c>
      <c r="I36" s="91">
        <f>IF(H36=0,"",'Ark1'!S4603)</f>
        <v>505</v>
      </c>
      <c r="J36" s="84"/>
      <c r="K36" s="179">
        <f>IF(G36=0,"",100*H36/Måned!$G10)</f>
        <v>20.62908496732026</v>
      </c>
      <c r="L36" s="84"/>
      <c r="M36" s="179">
        <f>+IF(H36=0,"",'Ark1'!AA4603)</f>
        <v>29.320417712806133</v>
      </c>
      <c r="N36" s="179">
        <f>+IF(I36=0,"",'Ark1'!AB4603)</f>
        <v>3.6651298939458758</v>
      </c>
      <c r="O36" s="256">
        <f>IF(H36=0,"",'Ark1'!W4603)</f>
        <v>59.629702970297046</v>
      </c>
      <c r="P36" s="179">
        <f>IF(H36=0,"",'Ark1'!X4603)</f>
        <v>170.7812449717344</v>
      </c>
      <c r="Q36" s="255"/>
      <c r="R36" s="179">
        <f>IF(H36=0,"",'Ark1'!AA4603)</f>
        <v>29.320417712806133</v>
      </c>
      <c r="S36" s="179">
        <f>IF(H36=0,"",'Ark1'!AB4603)</f>
        <v>3.6651298939458758</v>
      </c>
      <c r="T36" s="179">
        <f>IF(H36=0,"",'Ark1'!AC4603)</f>
        <v>-34.562136643444241</v>
      </c>
      <c r="U36" s="84"/>
      <c r="V36" s="92">
        <f t="shared" ref="V36:V47" si="4">+(IF(H36=0,"",I36/G36))</f>
        <v>8.7068965517241388</v>
      </c>
      <c r="W36" s="179">
        <f>+'Ark1'!V4603</f>
        <v>5.5722772277227719</v>
      </c>
      <c r="X36" s="231"/>
      <c r="Y36" s="235"/>
      <c r="Z36" s="90"/>
      <c r="AB36" s="235"/>
      <c r="AC36" s="234"/>
      <c r="AD36" s="91"/>
      <c r="AE36" s="91"/>
      <c r="AF36" s="91"/>
      <c r="AG36" s="91"/>
      <c r="AH36" s="91"/>
      <c r="AI36" s="91"/>
    </row>
    <row r="37" spans="1:35" ht="15.6">
      <c r="A37" s="231"/>
      <c r="B37" s="209">
        <f>+'Ark1'!C4604</f>
        <v>2023</v>
      </c>
      <c r="C37" s="209">
        <f>+'Ark1'!J4604</f>
        <v>111</v>
      </c>
      <c r="D37" s="209" t="str">
        <f t="shared" ref="D37:D47" si="5">+D36</f>
        <v>Forus</v>
      </c>
      <c r="E37" s="209">
        <f>+'Ark1'!D4604</f>
        <v>2</v>
      </c>
      <c r="F37" s="209" t="s">
        <v>570</v>
      </c>
      <c r="G37" s="91">
        <f>+'Ark1'!Q4604</f>
        <v>59</v>
      </c>
      <c r="H37" s="92">
        <f>+'Ark1'!R4604</f>
        <v>630</v>
      </c>
      <c r="I37" s="91">
        <f>IF(H37=0,"",'Ark1'!S4604)</f>
        <v>630</v>
      </c>
      <c r="J37" s="84"/>
      <c r="K37" s="179">
        <f>IF(G37=0,"",100*H37/Måned!$G11)</f>
        <v>24.314936318023928</v>
      </c>
      <c r="L37" s="84"/>
      <c r="M37" s="179">
        <f>+IF(H37=0,"",'Ark1'!AA4604)</f>
        <v>29.191271580866804</v>
      </c>
      <c r="N37" s="179">
        <f>+IF(I37=0,"",'Ark1'!AB4604)</f>
        <v>3.5611934467860311</v>
      </c>
      <c r="O37" s="256">
        <f>IF(H37=0,"",'Ark1'!W4604)</f>
        <v>60.611111111111121</v>
      </c>
      <c r="P37" s="179">
        <f>IF(H37=0,"",'Ark1'!X4604)</f>
        <v>161.76236908631299</v>
      </c>
      <c r="Q37" s="255"/>
      <c r="R37" s="179">
        <f>IF(H37=0,"",'Ark1'!AA4604)</f>
        <v>29.191271580866804</v>
      </c>
      <c r="S37" s="179">
        <f>IF(H37=0,"",'Ark1'!AB4604)</f>
        <v>3.5611934467860311</v>
      </c>
      <c r="T37" s="179">
        <f>IF(H37=0,"",'Ark1'!AC4604)</f>
        <v>-35.461766112047734</v>
      </c>
      <c r="U37" s="84"/>
      <c r="V37" s="92">
        <f t="shared" si="4"/>
        <v>10.677966101694915</v>
      </c>
      <c r="W37" s="179">
        <f>+'Ark1'!V4604</f>
        <v>4.3587301587301566</v>
      </c>
      <c r="X37" s="231"/>
      <c r="Y37" s="235"/>
      <c r="Z37" s="90"/>
      <c r="AB37" s="235"/>
      <c r="AC37" s="234"/>
      <c r="AD37" s="91"/>
      <c r="AE37" s="91"/>
      <c r="AF37" s="91"/>
      <c r="AG37" s="91"/>
      <c r="AH37" s="91"/>
      <c r="AI37" s="91"/>
    </row>
    <row r="38" spans="1:35" ht="15.6">
      <c r="A38" s="231"/>
      <c r="B38" s="209">
        <f>+'Ark1'!C4605</f>
        <v>2023</v>
      </c>
      <c r="C38" s="209">
        <f>+'Ark1'!J4605</f>
        <v>111</v>
      </c>
      <c r="D38" s="209" t="str">
        <f t="shared" si="5"/>
        <v>Forus</v>
      </c>
      <c r="E38" s="209">
        <f>+'Ark1'!D4605</f>
        <v>3</v>
      </c>
      <c r="F38" s="209" t="s">
        <v>571</v>
      </c>
      <c r="G38" s="91">
        <f>+'Ark1'!Q4605</f>
        <v>65</v>
      </c>
      <c r="H38" s="92">
        <f>+'Ark1'!R4605</f>
        <v>653</v>
      </c>
      <c r="I38" s="91">
        <f>IF(H38=0,"",'Ark1'!S4605)</f>
        <v>653</v>
      </c>
      <c r="J38" s="84"/>
      <c r="K38" s="179">
        <f>IF(G38=0,"",100*H38/Måned!$G12)</f>
        <v>22.579529737206087</v>
      </c>
      <c r="L38" s="84"/>
      <c r="M38" s="179">
        <f>+IF(H38=0,"",'Ark1'!AA4605)</f>
        <v>29.149595768470956</v>
      </c>
      <c r="N38" s="179">
        <f>+IF(I38=0,"",'Ark1'!AB4605)</f>
        <v>3.9011246487325506</v>
      </c>
      <c r="O38" s="256">
        <f>IF(H38=0,"",'Ark1'!W4605)</f>
        <v>60.079632465543639</v>
      </c>
      <c r="P38" s="179">
        <f>IF(H38=0,"",'Ark1'!X4605)</f>
        <v>165.79683069556475</v>
      </c>
      <c r="Q38" s="255"/>
      <c r="R38" s="179">
        <f>IF(H38=0,"",'Ark1'!AA4605)</f>
        <v>29.149595768470956</v>
      </c>
      <c r="S38" s="179">
        <f>IF(H38=0,"",'Ark1'!AB4605)</f>
        <v>3.9011246487325506</v>
      </c>
      <c r="T38" s="179">
        <f>IF(H38=0,"",'Ark1'!AC4605)</f>
        <v>-31.276356262624589</v>
      </c>
      <c r="U38" s="84"/>
      <c r="V38" s="92">
        <f t="shared" si="4"/>
        <v>10.046153846153846</v>
      </c>
      <c r="W38" s="179">
        <f>+'Ark1'!V4605</f>
        <v>4.9142419601837668</v>
      </c>
      <c r="X38" s="231"/>
      <c r="Y38" s="235"/>
      <c r="Z38" s="90"/>
      <c r="AB38" s="235"/>
      <c r="AC38" s="234"/>
      <c r="AD38" s="91"/>
      <c r="AE38" s="91"/>
      <c r="AF38" s="91"/>
      <c r="AG38" s="91"/>
      <c r="AH38" s="91"/>
      <c r="AI38" s="91"/>
    </row>
    <row r="39" spans="1:35" ht="15.6">
      <c r="A39" s="231"/>
      <c r="B39" s="209">
        <f>+'Ark1'!C4606</f>
        <v>2023</v>
      </c>
      <c r="C39" s="209">
        <f>+'Ark1'!J4606</f>
        <v>111</v>
      </c>
      <c r="D39" s="209" t="str">
        <f t="shared" si="5"/>
        <v>Forus</v>
      </c>
      <c r="E39" s="209">
        <f>+'Ark1'!D4606</f>
        <v>4</v>
      </c>
      <c r="F39" s="209" t="s">
        <v>572</v>
      </c>
      <c r="G39" s="91">
        <f>+'Ark1'!Q4606</f>
        <v>44</v>
      </c>
      <c r="H39" s="92">
        <f>+'Ark1'!R4606</f>
        <v>479</v>
      </c>
      <c r="I39" s="91">
        <f>IF(H39=0,"",'Ark1'!S4606)</f>
        <v>479</v>
      </c>
      <c r="J39" s="84"/>
      <c r="K39" s="179">
        <f>IF(G39=0,"",100*H39/Måned!$G13)</f>
        <v>20.10071338648762</v>
      </c>
      <c r="L39" s="84"/>
      <c r="M39" s="179">
        <f>+IF(H39=0,"",'Ark1'!AA4606)</f>
        <v>29.025817380822375</v>
      </c>
      <c r="N39" s="179">
        <f>+IF(I39=0,"",'Ark1'!AB4606)</f>
        <v>3.780158661337341</v>
      </c>
      <c r="O39" s="256">
        <f>IF(H39=0,"",'Ark1'!W4606)</f>
        <v>60.7286012526096</v>
      </c>
      <c r="P39" s="179">
        <f>IF(H39=0,"",'Ark1'!X4606)</f>
        <v>163.98826554961684</v>
      </c>
      <c r="Q39" s="255"/>
      <c r="R39" s="179">
        <f>IF(H39=0,"",'Ark1'!AA4606)</f>
        <v>29.025817380822375</v>
      </c>
      <c r="S39" s="179">
        <f>IF(H39=0,"",'Ark1'!AB4606)</f>
        <v>3.780158661337341</v>
      </c>
      <c r="T39" s="179">
        <f>IF(H39=0,"",'Ark1'!AC4606)</f>
        <v>-27.486855936723728</v>
      </c>
      <c r="U39" s="84"/>
      <c r="V39" s="92">
        <f t="shared" si="4"/>
        <v>10.886363636363637</v>
      </c>
      <c r="W39" s="179">
        <f>+'Ark1'!V4606</f>
        <v>4.2985386221294366</v>
      </c>
      <c r="X39" s="231"/>
      <c r="Y39" s="235"/>
      <c r="Z39" s="90"/>
      <c r="AB39" s="235"/>
      <c r="AC39" s="234"/>
      <c r="AD39" s="91"/>
      <c r="AE39" s="91"/>
      <c r="AF39" s="91"/>
      <c r="AG39" s="91"/>
      <c r="AH39" s="91"/>
      <c r="AI39" s="91"/>
    </row>
    <row r="40" spans="1:35" ht="15.6">
      <c r="A40" s="231"/>
      <c r="B40" s="209">
        <f>+'Ark1'!C4607</f>
        <v>2023</v>
      </c>
      <c r="C40" s="209">
        <f>+'Ark1'!J4607</f>
        <v>111</v>
      </c>
      <c r="D40" s="209" t="str">
        <f t="shared" si="5"/>
        <v>Forus</v>
      </c>
      <c r="E40" s="209">
        <f>+'Ark1'!D4607</f>
        <v>5</v>
      </c>
      <c r="F40" s="209" t="s">
        <v>467</v>
      </c>
      <c r="G40" s="91">
        <f>+'Ark1'!Q4607</f>
        <v>53</v>
      </c>
      <c r="H40" s="92">
        <f>+'Ark1'!R4607</f>
        <v>485</v>
      </c>
      <c r="I40" s="91">
        <f>IF(H40=0,"",'Ark1'!S4607)</f>
        <v>485</v>
      </c>
      <c r="J40" s="84"/>
      <c r="K40" s="179">
        <f>IF(G40=0,"",100*H40/Måned!$G14)</f>
        <v>18.420053171287506</v>
      </c>
      <c r="L40" s="84"/>
      <c r="M40" s="179">
        <f>+IF(H40=0,"",'Ark1'!AA4607)</f>
        <v>28.004941906322166</v>
      </c>
      <c r="N40" s="179">
        <f>+IF(I40=0,"",'Ark1'!AB4607)</f>
        <v>4.08998372127071</v>
      </c>
      <c r="O40" s="256">
        <f>IF(H40=0,"",'Ark1'!W4607)</f>
        <v>60.480412371134015</v>
      </c>
      <c r="P40" s="179">
        <f>IF(H40=0,"",'Ark1'!X4607)</f>
        <v>164.04708983480589</v>
      </c>
      <c r="Q40" s="255"/>
      <c r="R40" s="179">
        <f>IF(H40=0,"",'Ark1'!AA4607)</f>
        <v>28.004941906322166</v>
      </c>
      <c r="S40" s="179">
        <f>IF(H40=0,"",'Ark1'!AB4607)</f>
        <v>4.08998372127071</v>
      </c>
      <c r="T40" s="179">
        <f>IF(H40=0,"",'Ark1'!AC4607)</f>
        <v>-42.985845408525435</v>
      </c>
      <c r="U40" s="84"/>
      <c r="V40" s="92">
        <f t="shared" si="4"/>
        <v>9.1509433962264151</v>
      </c>
      <c r="W40" s="179">
        <f>+'Ark1'!V4607</f>
        <v>3.7402061855670095</v>
      </c>
      <c r="X40" s="231"/>
      <c r="Y40" s="235"/>
      <c r="Z40" s="90"/>
      <c r="AB40" s="235"/>
      <c r="AC40" s="234"/>
      <c r="AD40" s="91"/>
      <c r="AE40" s="91"/>
      <c r="AF40" s="91"/>
      <c r="AG40" s="91"/>
      <c r="AH40" s="91"/>
      <c r="AI40" s="91"/>
    </row>
    <row r="41" spans="1:35" ht="15.6">
      <c r="A41" s="231"/>
      <c r="B41" s="209">
        <f>+'Ark1'!C4608</f>
        <v>2023</v>
      </c>
      <c r="C41" s="209">
        <f>+'Ark1'!J4608</f>
        <v>111</v>
      </c>
      <c r="D41" s="209" t="str">
        <f t="shared" si="5"/>
        <v>Forus</v>
      </c>
      <c r="E41" s="209">
        <f>+'Ark1'!D4608</f>
        <v>6</v>
      </c>
      <c r="F41" s="209" t="s">
        <v>573</v>
      </c>
      <c r="G41" s="91">
        <f>+'Ark1'!Q4608</f>
        <v>60</v>
      </c>
      <c r="H41" s="92">
        <f>+'Ark1'!R4608</f>
        <v>543</v>
      </c>
      <c r="I41" s="91">
        <f>IF(H41=0,"",'Ark1'!S4608)</f>
        <v>543</v>
      </c>
      <c r="J41" s="84"/>
      <c r="K41" s="179">
        <f>IF(G41=0,"",100*H41/Måned!$G15)</f>
        <v>21.36113296616837</v>
      </c>
      <c r="L41" s="84"/>
      <c r="M41" s="179">
        <f>+IF(H41=0,"",'Ark1'!AA4608)</f>
        <v>29.29327846780097</v>
      </c>
      <c r="N41" s="179">
        <f>+IF(I41=0,"",'Ark1'!AB4608)</f>
        <v>3.9321994496845303</v>
      </c>
      <c r="O41" s="256">
        <f>IF(H41=0,"",'Ark1'!W4608)</f>
        <v>59.659300184162063</v>
      </c>
      <c r="P41" s="179">
        <f>IF(H41=0,"",'Ark1'!X4608)</f>
        <v>167.51664541719779</v>
      </c>
      <c r="Q41" s="255"/>
      <c r="R41" s="179">
        <f>IF(H41=0,"",'Ark1'!AA4608)</f>
        <v>29.29327846780097</v>
      </c>
      <c r="S41" s="179">
        <f>IF(H41=0,"",'Ark1'!AB4608)</f>
        <v>3.9321994496845303</v>
      </c>
      <c r="T41" s="179">
        <f>IF(H41=0,"",'Ark1'!AC4608)</f>
        <v>-39.839121235748053</v>
      </c>
      <c r="U41" s="84"/>
      <c r="V41" s="92">
        <f t="shared" si="4"/>
        <v>9.0500000000000007</v>
      </c>
      <c r="W41" s="179">
        <f>+'Ark1'!V4608</f>
        <v>5.4143646408839778</v>
      </c>
      <c r="X41" s="231"/>
      <c r="Y41" s="235"/>
      <c r="Z41" s="90"/>
      <c r="AB41" s="235"/>
      <c r="AC41" s="234"/>
      <c r="AD41" s="91"/>
      <c r="AE41" s="91"/>
      <c r="AF41" s="91"/>
      <c r="AG41" s="91"/>
      <c r="AH41" s="91"/>
      <c r="AI41" s="91"/>
    </row>
    <row r="42" spans="1:35" ht="15.6">
      <c r="A42" s="231"/>
      <c r="B42" s="209">
        <f>+'Ark1'!C4609</f>
        <v>2023</v>
      </c>
      <c r="C42" s="209">
        <f>+'Ark1'!J4609</f>
        <v>111</v>
      </c>
      <c r="D42" s="209" t="str">
        <f t="shared" si="5"/>
        <v>Forus</v>
      </c>
      <c r="E42" s="209">
        <f>+'Ark1'!D4609</f>
        <v>7</v>
      </c>
      <c r="F42" s="209" t="s">
        <v>574</v>
      </c>
      <c r="G42" s="91">
        <f>+'Ark1'!Q4609</f>
        <v>66</v>
      </c>
      <c r="H42" s="92">
        <f>+'Ark1'!R4609</f>
        <v>526</v>
      </c>
      <c r="I42" s="91">
        <f>IF(H42=0,"",'Ark1'!S4609)</f>
        <v>526</v>
      </c>
      <c r="J42" s="84"/>
      <c r="K42" s="179">
        <f>IF(G42=0,"",100*H42/Måned!$G16)</f>
        <v>23.545210384959713</v>
      </c>
      <c r="L42" s="84"/>
      <c r="M42" s="179">
        <f>+IF(H42=0,"",'Ark1'!AA4609)</f>
        <v>29.605644163797223</v>
      </c>
      <c r="N42" s="179">
        <f>+IF(I42=0,"",'Ark1'!AB4609)</f>
        <v>4.2176029466743046</v>
      </c>
      <c r="O42" s="256">
        <f>IF(H42=0,"",'Ark1'!W4609)</f>
        <v>59.541825095057021</v>
      </c>
      <c r="P42" s="179">
        <f>IF(H42=0,"",'Ark1'!X4609)</f>
        <v>162.41446926660871</v>
      </c>
      <c r="Q42" s="255"/>
      <c r="R42" s="179">
        <f>IF(H42=0,"",'Ark1'!AA4609)</f>
        <v>29.605644163797223</v>
      </c>
      <c r="S42" s="179">
        <f>IF(H42=0,"",'Ark1'!AB4609)</f>
        <v>4.2176029466743046</v>
      </c>
      <c r="T42" s="179">
        <f>IF(H42=0,"",'Ark1'!AC4609)</f>
        <v>-48.119003743148561</v>
      </c>
      <c r="U42" s="84"/>
      <c r="V42" s="92">
        <f t="shared" si="4"/>
        <v>7.9696969696969697</v>
      </c>
      <c r="W42" s="179">
        <f>+'Ark1'!V4609</f>
        <v>5.3992395437262353</v>
      </c>
      <c r="X42" s="231"/>
      <c r="Y42" s="235"/>
      <c r="Z42" s="90"/>
      <c r="AB42" s="235"/>
      <c r="AC42" s="234"/>
      <c r="AD42" s="91"/>
      <c r="AE42" s="91"/>
      <c r="AF42" s="91"/>
      <c r="AG42" s="91"/>
      <c r="AH42" s="91"/>
      <c r="AI42" s="91"/>
    </row>
    <row r="43" spans="1:35" ht="15.6">
      <c r="A43" s="231"/>
      <c r="B43" s="209">
        <f>+'Ark1'!C4610</f>
        <v>2023</v>
      </c>
      <c r="C43" s="209">
        <f>+'Ark1'!J4610</f>
        <v>111</v>
      </c>
      <c r="D43" s="209" t="str">
        <f t="shared" si="5"/>
        <v>Forus</v>
      </c>
      <c r="E43" s="209">
        <f>+'Ark1'!D4610</f>
        <v>8</v>
      </c>
      <c r="F43" s="209" t="s">
        <v>575</v>
      </c>
      <c r="G43" s="91">
        <f>+'Ark1'!Q4610</f>
        <v>60</v>
      </c>
      <c r="H43" s="92">
        <f>+'Ark1'!R4610</f>
        <v>530</v>
      </c>
      <c r="I43" s="91">
        <f>IF(H43=0,"",'Ark1'!S4610)</f>
        <v>530</v>
      </c>
      <c r="J43" s="84"/>
      <c r="K43" s="179">
        <f>IF(G43=0,"",100*H43/Måned!$G17)</f>
        <v>21.448806151355726</v>
      </c>
      <c r="L43" s="84"/>
      <c r="M43" s="179">
        <f>+IF(H43=0,"",'Ark1'!AA4610)</f>
        <v>29.709055799126368</v>
      </c>
      <c r="N43" s="179">
        <f>+IF(I43=0,"",'Ark1'!AB4610)</f>
        <v>4.2747005915899612</v>
      </c>
      <c r="O43" s="256">
        <f>IF(H43=0,"",'Ark1'!W4610)</f>
        <v>59.049056603773593</v>
      </c>
      <c r="P43" s="179">
        <f>IF(H43=0,"",'Ark1'!X4610)</f>
        <v>170.45994398904324</v>
      </c>
      <c r="Q43" s="255"/>
      <c r="R43" s="179">
        <f>IF(H43=0,"",'Ark1'!AA4610)</f>
        <v>29.709055799126368</v>
      </c>
      <c r="S43" s="179">
        <f>IF(H43=0,"",'Ark1'!AB4610)</f>
        <v>4.2747005915899612</v>
      </c>
      <c r="T43" s="179">
        <f>IF(H43=0,"",'Ark1'!AC4610)</f>
        <v>-42.249440209705718</v>
      </c>
      <c r="U43" s="84"/>
      <c r="V43" s="92">
        <f t="shared" si="4"/>
        <v>8.8333333333333339</v>
      </c>
      <c r="W43" s="179">
        <f>+'Ark1'!V4610</f>
        <v>6.1622641509433986</v>
      </c>
      <c r="X43" s="231"/>
      <c r="Y43" s="235"/>
      <c r="Z43" s="90"/>
      <c r="AB43" s="235"/>
      <c r="AC43" s="234"/>
      <c r="AD43" s="91"/>
      <c r="AE43" s="91"/>
      <c r="AF43" s="91"/>
      <c r="AG43" s="91"/>
      <c r="AH43" s="91"/>
      <c r="AI43" s="91"/>
    </row>
    <row r="44" spans="1:35" ht="15.6">
      <c r="A44" s="231"/>
      <c r="B44" s="209">
        <f>+'Ark1'!C4611</f>
        <v>2023</v>
      </c>
      <c r="C44" s="209">
        <f>+'Ark1'!J4611</f>
        <v>111</v>
      </c>
      <c r="D44" s="209" t="str">
        <f t="shared" si="5"/>
        <v>Forus</v>
      </c>
      <c r="E44" s="209">
        <f>+'Ark1'!D4611</f>
        <v>9</v>
      </c>
      <c r="F44" s="209" t="s">
        <v>576</v>
      </c>
      <c r="G44" s="91">
        <f>+'Ark1'!Q4611</f>
        <v>55</v>
      </c>
      <c r="H44" s="92">
        <f>+'Ark1'!R4611</f>
        <v>690</v>
      </c>
      <c r="I44" s="91">
        <f>IF(H44=0,"",'Ark1'!S4611)</f>
        <v>690</v>
      </c>
      <c r="J44" s="84"/>
      <c r="K44" s="179">
        <f>IF(G44=0,"",100*H44/Måned!$G18)</f>
        <v>26.38623326959847</v>
      </c>
      <c r="L44" s="84"/>
      <c r="M44" s="179">
        <f>+IF(H44=0,"",'Ark1'!AA4611)</f>
        <v>26.189688651479401</v>
      </c>
      <c r="N44" s="179">
        <f>+IF(I44=0,"",'Ark1'!AB4611)</f>
        <v>3.6661823017421153</v>
      </c>
      <c r="O44" s="256">
        <f>IF(H44=0,"",'Ark1'!W4611)</f>
        <v>59.320289855072467</v>
      </c>
      <c r="P44" s="179">
        <f>IF(H44=0,"",'Ark1'!X4611)</f>
        <v>162.17234286432091</v>
      </c>
      <c r="Q44" s="255"/>
      <c r="R44" s="179">
        <f>IF(H44=0,"",'Ark1'!AA4611)</f>
        <v>26.189688651479401</v>
      </c>
      <c r="S44" s="179">
        <f>IF(H44=0,"",'Ark1'!AB4611)</f>
        <v>3.6661823017421153</v>
      </c>
      <c r="T44" s="179">
        <f>IF(H44=0,"",'Ark1'!AC4611)</f>
        <v>-29.700161019150919</v>
      </c>
      <c r="U44" s="84"/>
      <c r="V44" s="92">
        <f t="shared" si="4"/>
        <v>12.545454545454545</v>
      </c>
      <c r="W44" s="179">
        <f>+'Ark1'!V4611</f>
        <v>6.2594202898550719</v>
      </c>
      <c r="X44" s="231"/>
      <c r="Y44" s="235"/>
      <c r="Z44" s="90"/>
      <c r="AB44" s="235"/>
      <c r="AC44" s="234"/>
      <c r="AD44" s="91"/>
      <c r="AE44" s="91"/>
      <c r="AF44" s="91"/>
      <c r="AG44" s="91"/>
      <c r="AH44" s="91"/>
      <c r="AI44" s="91"/>
    </row>
    <row r="45" spans="1:35" ht="15.6">
      <c r="A45" s="231"/>
      <c r="B45" s="209">
        <f>+'Ark1'!C4612</f>
        <v>2023</v>
      </c>
      <c r="C45" s="209">
        <f>+'Ark1'!J4612</f>
        <v>111</v>
      </c>
      <c r="D45" s="209" t="str">
        <f t="shared" si="5"/>
        <v>Forus</v>
      </c>
      <c r="E45" s="209">
        <f>+'Ark1'!D4612</f>
        <v>10</v>
      </c>
      <c r="F45" s="209" t="s">
        <v>577</v>
      </c>
      <c r="G45" s="91">
        <f>+'Ark1'!Q4612</f>
        <v>57</v>
      </c>
      <c r="H45" s="92">
        <f>+'Ark1'!R4612</f>
        <v>430</v>
      </c>
      <c r="I45" s="91">
        <f>IF(H45=0,"",'Ark1'!S4612)</f>
        <v>430</v>
      </c>
      <c r="J45" s="84"/>
      <c r="K45" s="179">
        <f>IF(G45=0,"",100*H45/Måned!$G19)</f>
        <v>16.177577125658388</v>
      </c>
      <c r="L45" s="84"/>
      <c r="M45" s="179">
        <f>+IF(H45=0,"",'Ark1'!AA4612)</f>
        <v>29.961228496743274</v>
      </c>
      <c r="N45" s="179">
        <f>+IF(I45=0,"",'Ark1'!AB4612)</f>
        <v>3.8675642207496463</v>
      </c>
      <c r="O45" s="256">
        <f>IF(H45=0,"",'Ark1'!W4612)</f>
        <v>59.990697674418641</v>
      </c>
      <c r="P45" s="179">
        <f>IF(H45=0,"",'Ark1'!X4612)</f>
        <v>169.55100909571919</v>
      </c>
      <c r="Q45" s="255"/>
      <c r="R45" s="179">
        <f>IF(H45=0,"",'Ark1'!AA4612)</f>
        <v>29.961228496743274</v>
      </c>
      <c r="S45" s="179">
        <f>IF(H45=0,"",'Ark1'!AB4612)</f>
        <v>3.8675642207496463</v>
      </c>
      <c r="T45" s="179">
        <f>IF(H45=0,"",'Ark1'!AC4612)</f>
        <v>-40.304007090778668</v>
      </c>
      <c r="U45" s="84"/>
      <c r="V45" s="92">
        <f t="shared" si="4"/>
        <v>7.5438596491228074</v>
      </c>
      <c r="W45" s="179">
        <f>+'Ark1'!V4612</f>
        <v>4.9325581395348816</v>
      </c>
      <c r="X45" s="231"/>
      <c r="Y45" s="235"/>
      <c r="Z45" s="90"/>
      <c r="AB45" s="235"/>
      <c r="AC45" s="234"/>
      <c r="AD45" s="91"/>
      <c r="AE45" s="91"/>
      <c r="AF45" s="91"/>
      <c r="AG45" s="91"/>
      <c r="AH45" s="91"/>
      <c r="AI45" s="91"/>
    </row>
    <row r="46" spans="1:35" ht="15.6">
      <c r="A46" s="231"/>
      <c r="B46" s="209">
        <f>+'Ark1'!C4613</f>
        <v>2023</v>
      </c>
      <c r="C46" s="209">
        <f>+'Ark1'!J4613</f>
        <v>111</v>
      </c>
      <c r="D46" s="209" t="str">
        <f t="shared" si="5"/>
        <v>Forus</v>
      </c>
      <c r="E46" s="209">
        <f>+'Ark1'!D4613</f>
        <v>11</v>
      </c>
      <c r="F46" s="209" t="s">
        <v>578</v>
      </c>
      <c r="G46" s="91">
        <f>+'Ark1'!Q4613</f>
        <v>60</v>
      </c>
      <c r="H46" s="92">
        <f>+'Ark1'!R4613</f>
        <v>502</v>
      </c>
      <c r="I46" s="91">
        <f>IF(H46=0,"",'Ark1'!S4613)</f>
        <v>502</v>
      </c>
      <c r="J46" s="84"/>
      <c r="K46" s="179">
        <f>IF(G46=0,"",100*H46/Måned!$G20)</f>
        <v>22.511210762331839</v>
      </c>
      <c r="L46" s="84"/>
      <c r="M46" s="179">
        <f>+IF(H46=0,"",'Ark1'!AA4613)</f>
        <v>28.152346135677391</v>
      </c>
      <c r="N46" s="179">
        <f>+IF(I46=0,"",'Ark1'!AB4613)</f>
        <v>3.9909442578503111</v>
      </c>
      <c r="O46" s="256">
        <f>IF(H46=0,"",'Ark1'!W4613)</f>
        <v>60.143426294820713</v>
      </c>
      <c r="P46" s="179">
        <f>IF(H46=0,"",'Ark1'!X4613)</f>
        <v>164.18011593927653</v>
      </c>
      <c r="Q46" s="255"/>
      <c r="R46" s="179">
        <f>IF(H46=0,"",'Ark1'!AA4613)</f>
        <v>28.152346135677391</v>
      </c>
      <c r="S46" s="179">
        <f>IF(H46=0,"",'Ark1'!AB4613)</f>
        <v>3.9909442578503111</v>
      </c>
      <c r="T46" s="179">
        <f>IF(H46=0,"",'Ark1'!AC4613)</f>
        <v>-32.854821577047346</v>
      </c>
      <c r="U46" s="84"/>
      <c r="V46" s="92">
        <f t="shared" si="4"/>
        <v>8.3666666666666671</v>
      </c>
      <c r="W46" s="179">
        <f>+'Ark1'!V4613</f>
        <v>4.5458167330677313</v>
      </c>
      <c r="X46" s="231"/>
      <c r="Y46" s="235"/>
      <c r="Z46" s="234"/>
      <c r="AB46" s="235"/>
      <c r="AC46" s="234"/>
      <c r="AD46" s="91"/>
      <c r="AE46" s="91"/>
      <c r="AF46" s="91"/>
      <c r="AG46" s="91"/>
      <c r="AH46" s="91"/>
      <c r="AI46" s="91"/>
    </row>
    <row r="47" spans="1:35" ht="15.6">
      <c r="A47" s="231"/>
      <c r="B47" s="209">
        <f>+'Ark1'!C4614</f>
        <v>2023</v>
      </c>
      <c r="C47" s="209">
        <f>+'Ark1'!J4614</f>
        <v>111</v>
      </c>
      <c r="D47" s="209" t="str">
        <f t="shared" si="5"/>
        <v>Forus</v>
      </c>
      <c r="E47" s="209">
        <f>+'Ark1'!D4614</f>
        <v>12</v>
      </c>
      <c r="F47" s="209" t="s">
        <v>579</v>
      </c>
      <c r="G47" s="91">
        <f>+'Ark1'!Q4614</f>
        <v>49</v>
      </c>
      <c r="H47" s="92">
        <f>+'Ark1'!R4614</f>
        <v>390</v>
      </c>
      <c r="I47" s="91">
        <f>IF(H47=0,"",'Ark1'!S4614)</f>
        <v>390</v>
      </c>
      <c r="J47" s="84"/>
      <c r="K47" s="179">
        <f>IF(G47=0,"",100*H47/Måned!$G21)</f>
        <v>16.716673810544364</v>
      </c>
      <c r="L47" s="84"/>
      <c r="M47" s="179">
        <f>+IF(H47=0,"",'Ark1'!AA4614)</f>
        <v>29.46843643890595</v>
      </c>
      <c r="N47" s="179">
        <f>+IF(I47=0,"",'Ark1'!AB4614)</f>
        <v>4.0278950083826164</v>
      </c>
      <c r="O47" s="256">
        <f>IF(H47=0,"",'Ark1'!W4614)</f>
        <v>59.787179487179493</v>
      </c>
      <c r="P47" s="179">
        <f>IF(H47=0,"",'Ark1'!X4614)</f>
        <v>167.05308775731302</v>
      </c>
      <c r="Q47" s="255"/>
      <c r="R47" s="179">
        <f>IF(H47=0,"",'Ark1'!AA4614)</f>
        <v>29.46843643890595</v>
      </c>
      <c r="S47" s="179">
        <f>IF(H47=0,"",'Ark1'!AB4614)</f>
        <v>4.0278950083826164</v>
      </c>
      <c r="T47" s="179">
        <f>IF(H47=0,"",'Ark1'!AC4614)</f>
        <v>-44.472088645136942</v>
      </c>
      <c r="U47" s="84"/>
      <c r="V47" s="92">
        <f t="shared" si="4"/>
        <v>7.9591836734693882</v>
      </c>
      <c r="W47" s="179">
        <f>+'Ark1'!V4614</f>
        <v>5.3461538461538485</v>
      </c>
      <c r="X47" s="231"/>
      <c r="Y47" s="235"/>
      <c r="Z47" s="234"/>
      <c r="AB47" s="235"/>
      <c r="AC47" s="91"/>
      <c r="AD47" s="91"/>
      <c r="AE47" s="91"/>
      <c r="AF47" s="91"/>
      <c r="AG47" s="91"/>
      <c r="AH47" s="91"/>
      <c r="AI47" s="91"/>
    </row>
    <row r="48" spans="1:35" ht="15.6">
      <c r="A48" s="231"/>
      <c r="B48" s="231"/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5"/>
      <c r="Z48" s="234"/>
      <c r="AB48" s="235"/>
      <c r="AC48" s="91"/>
      <c r="AD48" s="91"/>
      <c r="AE48" s="91"/>
      <c r="AF48" s="91"/>
      <c r="AG48" s="91"/>
      <c r="AH48" s="91"/>
      <c r="AI48" s="91"/>
    </row>
    <row r="49" spans="1:38" ht="15.6">
      <c r="A49" s="231"/>
      <c r="B49" s="209">
        <f>+'Ark1'!C4627</f>
        <v>2023</v>
      </c>
      <c r="C49" s="209">
        <f>+'Ark1'!J4627</f>
        <v>116</v>
      </c>
      <c r="D49" s="209" t="s">
        <v>41</v>
      </c>
      <c r="E49" s="209">
        <f>+'Ark1'!D4627</f>
        <v>1</v>
      </c>
      <c r="F49" s="209" t="s">
        <v>569</v>
      </c>
      <c r="G49" s="91">
        <f>+'Ark1'!Q4627</f>
        <v>17</v>
      </c>
      <c r="H49" s="92">
        <f>+'Ark1'!R4627</f>
        <v>101</v>
      </c>
      <c r="I49" s="91">
        <f>IF(H49=0,"",'Ark1'!S4627)</f>
        <v>101</v>
      </c>
      <c r="J49" s="84"/>
      <c r="K49" s="179">
        <f>IF(G49=0,"",100*H49/Måned!$G10)</f>
        <v>4.1258169934640527</v>
      </c>
      <c r="L49" s="84"/>
      <c r="M49" s="179">
        <f>+IF(H49=0,"",'Ark1'!AA4627)</f>
        <v>24.276041593947081</v>
      </c>
      <c r="N49" s="179">
        <f>+IF(I49=0,"",'Ark1'!AB4627)</f>
        <v>3.4191546567547006</v>
      </c>
      <c r="O49" s="256">
        <f>IF(H49=0,"",'Ark1'!W4627)</f>
        <v>60.049504950495056</v>
      </c>
      <c r="P49" s="179">
        <f>IF(H49=0,"",'Ark1'!X4627)</f>
        <v>157.54266650933781</v>
      </c>
      <c r="Q49" s="255"/>
      <c r="R49" s="179">
        <f>IF(H49=0,"",'Ark1'!AA4627)</f>
        <v>24.276041593947081</v>
      </c>
      <c r="S49" s="179">
        <f>IF(H49=0,"",'Ark1'!AB4627)</f>
        <v>3.4191546567547006</v>
      </c>
      <c r="T49" s="179">
        <f>IF(H49=0,"",'Ark1'!AC4627)</f>
        <v>-27.940587957030036</v>
      </c>
      <c r="U49" s="84"/>
      <c r="V49" s="92">
        <f t="shared" ref="V49:V60" si="6">+(IF(H49=0,"",I49/G49))</f>
        <v>5.9411764705882355</v>
      </c>
      <c r="W49" s="179">
        <f>+'Ark1'!V4627</f>
        <v>5.4455445544554451</v>
      </c>
      <c r="X49" s="231"/>
      <c r="Y49" s="90"/>
      <c r="Z49" s="90"/>
      <c r="AB49" s="235"/>
      <c r="AC49" s="91"/>
      <c r="AD49" s="91"/>
      <c r="AE49" s="91"/>
      <c r="AF49" s="91"/>
      <c r="AG49" s="91"/>
      <c r="AH49" s="91"/>
      <c r="AI49" s="91"/>
    </row>
    <row r="50" spans="1:38" ht="15.6">
      <c r="A50" s="231"/>
      <c r="B50" s="209">
        <f>+'Ark1'!C4628</f>
        <v>2023</v>
      </c>
      <c r="C50" s="209">
        <f>+'Ark1'!J4628</f>
        <v>116</v>
      </c>
      <c r="D50" s="209" t="str">
        <f t="shared" ref="D50:D60" si="7">+D49</f>
        <v>Sandeid</v>
      </c>
      <c r="E50" s="209">
        <f>+'Ark1'!D4628</f>
        <v>2</v>
      </c>
      <c r="F50" s="209" t="s">
        <v>570</v>
      </c>
      <c r="G50" s="91">
        <f>+'Ark1'!Q4628</f>
        <v>11</v>
      </c>
      <c r="H50" s="92">
        <f>+'Ark1'!R4628</f>
        <v>106</v>
      </c>
      <c r="I50" s="91">
        <f>IF(H50=0,"",'Ark1'!S4628)</f>
        <v>106</v>
      </c>
      <c r="J50" s="84"/>
      <c r="K50" s="179">
        <f>IF(G50=0,"",100*H50/Måned!$G11)</f>
        <v>4.0910845233500579</v>
      </c>
      <c r="L50" s="84"/>
      <c r="M50" s="179">
        <f>+IF(H50=0,"",'Ark1'!AA4628)</f>
        <v>26.639169097189736</v>
      </c>
      <c r="N50" s="179">
        <f>+IF(I50=0,"",'Ark1'!AB4628)</f>
        <v>3.9726727616914257</v>
      </c>
      <c r="O50" s="256">
        <f>IF(H50=0,"",'Ark1'!W4628)</f>
        <v>60.622641509433983</v>
      </c>
      <c r="P50" s="179">
        <f>IF(H50=0,"",'Ark1'!X4628)</f>
        <v>163.86782231852649</v>
      </c>
      <c r="Q50" s="255"/>
      <c r="R50" s="179">
        <f>IF(H50=0,"",'Ark1'!AA4628)</f>
        <v>26.639169097189736</v>
      </c>
      <c r="S50" s="179">
        <f>IF(H50=0,"",'Ark1'!AB4628)</f>
        <v>3.9726727616914257</v>
      </c>
      <c r="T50" s="179">
        <f>IF(H50=0,"",'Ark1'!AC4628)</f>
        <v>-27.006084628463537</v>
      </c>
      <c r="U50" s="84"/>
      <c r="V50" s="92">
        <f t="shared" si="6"/>
        <v>9.6363636363636367</v>
      </c>
      <c r="W50" s="179">
        <f>+'Ark1'!V4628</f>
        <v>4.2358490566037741</v>
      </c>
      <c r="X50" s="231"/>
      <c r="Y50" s="90"/>
      <c r="Z50" s="90"/>
      <c r="AB50" s="235"/>
      <c r="AC50" s="91"/>
      <c r="AD50" s="91"/>
      <c r="AE50" s="91"/>
      <c r="AF50" s="91"/>
      <c r="AG50" s="91"/>
      <c r="AH50" s="91"/>
      <c r="AI50" s="91"/>
    </row>
    <row r="51" spans="1:38" ht="15.6">
      <c r="A51" s="231"/>
      <c r="B51" s="209">
        <f>+'Ark1'!C4629</f>
        <v>2023</v>
      </c>
      <c r="C51" s="209">
        <f>+'Ark1'!J4629</f>
        <v>116</v>
      </c>
      <c r="D51" s="209" t="str">
        <f t="shared" si="7"/>
        <v>Sandeid</v>
      </c>
      <c r="E51" s="209">
        <f>+'Ark1'!D4629</f>
        <v>3</v>
      </c>
      <c r="F51" s="209" t="s">
        <v>571</v>
      </c>
      <c r="G51" s="91">
        <f>+'Ark1'!Q4629</f>
        <v>15</v>
      </c>
      <c r="H51" s="92">
        <f>+'Ark1'!R4629</f>
        <v>135</v>
      </c>
      <c r="I51" s="91">
        <f>IF(H51=0,"",'Ark1'!S4629)</f>
        <v>135</v>
      </c>
      <c r="J51" s="84"/>
      <c r="K51" s="179">
        <f>IF(G51=0,"",100*H51/Måned!$G12)</f>
        <v>4.6680497925311206</v>
      </c>
      <c r="L51" s="84"/>
      <c r="M51" s="179">
        <f>+IF(H51=0,"",'Ark1'!AA4629)</f>
        <v>27.757664560228516</v>
      </c>
      <c r="N51" s="179">
        <f>+IF(I51=0,"",'Ark1'!AB4629)</f>
        <v>3.8639837435437823</v>
      </c>
      <c r="O51" s="256">
        <f>IF(H51=0,"",'Ark1'!W4629)</f>
        <v>60.133333333333354</v>
      </c>
      <c r="P51" s="179">
        <f>IF(H51=0,"",'Ark1'!X4629)</f>
        <v>158.14052405601703</v>
      </c>
      <c r="Q51" s="255"/>
      <c r="R51" s="179">
        <f>IF(H51=0,"",'Ark1'!AA4629)</f>
        <v>27.757664560228516</v>
      </c>
      <c r="S51" s="179">
        <f>IF(H51=0,"",'Ark1'!AB4629)</f>
        <v>3.8639837435437823</v>
      </c>
      <c r="T51" s="179">
        <f>IF(H51=0,"",'Ark1'!AC4629)</f>
        <v>-32.141742670065163</v>
      </c>
      <c r="U51" s="84"/>
      <c r="V51" s="92">
        <f t="shared" si="6"/>
        <v>9</v>
      </c>
      <c r="W51" s="179">
        <f>+'Ark1'!V4629</f>
        <v>5.4592592592592588</v>
      </c>
      <c r="X51" s="231"/>
      <c r="Y51" s="258"/>
      <c r="AB51" s="235"/>
      <c r="AJ51" s="259"/>
      <c r="AK51" s="90"/>
      <c r="AL51" s="90"/>
    </row>
    <row r="52" spans="1:38" ht="15.6">
      <c r="A52" s="231"/>
      <c r="B52" s="209">
        <f>+'Ark1'!C4630</f>
        <v>2023</v>
      </c>
      <c r="C52" s="209">
        <f>+'Ark1'!J4630</f>
        <v>116</v>
      </c>
      <c r="D52" s="209" t="str">
        <f t="shared" si="7"/>
        <v>Sandeid</v>
      </c>
      <c r="E52" s="209">
        <f>+'Ark1'!D4630</f>
        <v>4</v>
      </c>
      <c r="F52" s="209" t="s">
        <v>572</v>
      </c>
      <c r="G52" s="91">
        <f>+'Ark1'!Q4630</f>
        <v>13</v>
      </c>
      <c r="H52" s="92">
        <f>+'Ark1'!R4630</f>
        <v>162</v>
      </c>
      <c r="I52" s="91">
        <f>IF(H52=0,"",'Ark1'!S4630)</f>
        <v>162</v>
      </c>
      <c r="J52" s="84"/>
      <c r="K52" s="179">
        <f>IF(G52=0,"",100*H52/Måned!$G13)</f>
        <v>6.7981535879143937</v>
      </c>
      <c r="L52" s="84"/>
      <c r="M52" s="179">
        <f>+IF(H52=0,"",'Ark1'!AA4630)</f>
        <v>23.477343018170032</v>
      </c>
      <c r="N52" s="179">
        <f>+IF(I52=0,"",'Ark1'!AB4630)</f>
        <v>3.8392878346874961</v>
      </c>
      <c r="O52" s="256">
        <f>IF(H52=0,"",'Ark1'!W4630)</f>
        <v>60.02469135802469</v>
      </c>
      <c r="P52" s="179">
        <f>IF(H52=0,"",'Ark1'!X4630)</f>
        <v>159.95813437127984</v>
      </c>
      <c r="Q52" s="255"/>
      <c r="R52" s="179">
        <f>IF(H52=0,"",'Ark1'!AA4630)</f>
        <v>23.477343018170032</v>
      </c>
      <c r="S52" s="179">
        <f>IF(H52=0,"",'Ark1'!AB4630)</f>
        <v>3.8392878346874961</v>
      </c>
      <c r="T52" s="179">
        <f>IF(H52=0,"",'Ark1'!AC4630)</f>
        <v>-18.196489732537444</v>
      </c>
      <c r="U52" s="84"/>
      <c r="V52" s="92">
        <f t="shared" si="6"/>
        <v>12.461538461538462</v>
      </c>
      <c r="W52" s="179">
        <f>+'Ark1'!V4630</f>
        <v>4.6975308641975309</v>
      </c>
      <c r="X52" s="231"/>
      <c r="Y52" s="258"/>
      <c r="AB52" s="235"/>
      <c r="AJ52" s="259"/>
      <c r="AK52" s="90"/>
      <c r="AL52" s="90"/>
    </row>
    <row r="53" spans="1:38" ht="15.6">
      <c r="A53" s="231"/>
      <c r="B53" s="209">
        <f>+'Ark1'!C4631</f>
        <v>2023</v>
      </c>
      <c r="C53" s="209">
        <f>+'Ark1'!J4631</f>
        <v>116</v>
      </c>
      <c r="D53" s="209" t="str">
        <f t="shared" si="7"/>
        <v>Sandeid</v>
      </c>
      <c r="E53" s="209">
        <f>+'Ark1'!D4631</f>
        <v>5</v>
      </c>
      <c r="F53" s="209" t="s">
        <v>467</v>
      </c>
      <c r="G53" s="91">
        <f>+'Ark1'!Q4631</f>
        <v>13</v>
      </c>
      <c r="H53" s="92">
        <f>+'Ark1'!R4631</f>
        <v>202</v>
      </c>
      <c r="I53" s="91">
        <f>IF(H53=0,"",'Ark1'!S4631)</f>
        <v>202</v>
      </c>
      <c r="J53" s="84"/>
      <c r="K53" s="179">
        <f>IF(G53=0,"",100*H53/Måned!$G14)</f>
        <v>7.6718571971135585</v>
      </c>
      <c r="L53" s="84"/>
      <c r="M53" s="179">
        <f>+IF(H53=0,"",'Ark1'!AA4631)</f>
        <v>27.265741863098597</v>
      </c>
      <c r="N53" s="179">
        <f>+IF(I53=0,"",'Ark1'!AB4631)</f>
        <v>3.8838928997161042</v>
      </c>
      <c r="O53" s="256">
        <f>IF(H53=0,"",'Ark1'!W4631)</f>
        <v>59.737623762376238</v>
      </c>
      <c r="P53" s="179">
        <f>IF(H53=0,"",'Ark1'!X4631)</f>
        <v>158.86422878474195</v>
      </c>
      <c r="Q53" s="255"/>
      <c r="R53" s="179">
        <f>IF(H53=0,"",'Ark1'!AA4631)</f>
        <v>27.265741863098597</v>
      </c>
      <c r="S53" s="179">
        <f>IF(H53=0,"",'Ark1'!AB4631)</f>
        <v>3.8838928997161042</v>
      </c>
      <c r="T53" s="179">
        <f>IF(H53=0,"",'Ark1'!AC4631)</f>
        <v>-33.143105434407225</v>
      </c>
      <c r="U53" s="84"/>
      <c r="V53" s="92">
        <f t="shared" si="6"/>
        <v>15.538461538461538</v>
      </c>
      <c r="W53" s="179">
        <f>+'Ark1'!V4631</f>
        <v>6.1732673267326739</v>
      </c>
      <c r="X53" s="231"/>
      <c r="Y53" s="258"/>
      <c r="AB53" s="235"/>
      <c r="AJ53" s="259"/>
      <c r="AK53" s="90"/>
      <c r="AL53" s="90"/>
    </row>
    <row r="54" spans="1:38" ht="15.6">
      <c r="A54" s="231"/>
      <c r="B54" s="209">
        <f>+'Ark1'!C4632</f>
        <v>2023</v>
      </c>
      <c r="C54" s="209">
        <f>+'Ark1'!J4632</f>
        <v>116</v>
      </c>
      <c r="D54" s="209" t="str">
        <f t="shared" si="7"/>
        <v>Sandeid</v>
      </c>
      <c r="E54" s="209">
        <f>+'Ark1'!D4632</f>
        <v>6</v>
      </c>
      <c r="F54" s="209" t="s">
        <v>573</v>
      </c>
      <c r="G54" s="91">
        <f>+'Ark1'!Q4632</f>
        <v>12</v>
      </c>
      <c r="H54" s="92">
        <f>+'Ark1'!R4632</f>
        <v>189</v>
      </c>
      <c r="I54" s="91">
        <f>IF(H54=0,"",'Ark1'!S4632)</f>
        <v>189</v>
      </c>
      <c r="J54" s="84"/>
      <c r="K54" s="179">
        <f>IF(G54=0,"",100*H54/Måned!$G15)</f>
        <v>7.4350904799370579</v>
      </c>
      <c r="L54" s="84"/>
      <c r="M54" s="179">
        <f>+IF(H54=0,"",'Ark1'!AA4632)</f>
        <v>29.766553268955839</v>
      </c>
      <c r="N54" s="179">
        <f>+IF(I54=0,"",'Ark1'!AB4632)</f>
        <v>4.2614835297731748</v>
      </c>
      <c r="O54" s="256">
        <f>IF(H54=0,"",'Ark1'!W4632)</f>
        <v>59.571428571428562</v>
      </c>
      <c r="P54" s="179">
        <f>IF(H54=0,"",'Ark1'!X4632)</f>
        <v>165.08165803940454</v>
      </c>
      <c r="Q54" s="255"/>
      <c r="R54" s="179">
        <f>IF(H54=0,"",'Ark1'!AA4632)</f>
        <v>29.766553268955839</v>
      </c>
      <c r="S54" s="179">
        <f>IF(H54=0,"",'Ark1'!AB4632)</f>
        <v>4.2614835297731748</v>
      </c>
      <c r="T54" s="179">
        <f>IF(H54=0,"",'Ark1'!AC4632)</f>
        <v>-40.856175087267594</v>
      </c>
      <c r="U54" s="84"/>
      <c r="V54" s="92">
        <f t="shared" si="6"/>
        <v>15.75</v>
      </c>
      <c r="W54" s="179">
        <f>+'Ark1'!V4632</f>
        <v>5.4074074074074083</v>
      </c>
      <c r="X54" s="231"/>
      <c r="Y54" s="258"/>
      <c r="AB54" s="235"/>
      <c r="AJ54" s="259"/>
      <c r="AK54" s="90"/>
      <c r="AL54" s="90"/>
    </row>
    <row r="55" spans="1:38" ht="15.6">
      <c r="A55" s="231"/>
      <c r="B55" s="209">
        <f>+'Ark1'!C4633</f>
        <v>2023</v>
      </c>
      <c r="C55" s="209">
        <f>+'Ark1'!J4633</f>
        <v>116</v>
      </c>
      <c r="D55" s="209" t="str">
        <f t="shared" si="7"/>
        <v>Sandeid</v>
      </c>
      <c r="E55" s="209">
        <f>+'Ark1'!D4633</f>
        <v>7</v>
      </c>
      <c r="F55" s="209" t="s">
        <v>574</v>
      </c>
      <c r="G55" s="91">
        <f>+'Ark1'!Q4633</f>
        <v>4</v>
      </c>
      <c r="H55" s="92">
        <f>+'Ark1'!R4633</f>
        <v>21</v>
      </c>
      <c r="I55" s="91">
        <f>IF(H55=0,"",'Ark1'!S4633)</f>
        <v>21</v>
      </c>
      <c r="J55" s="84"/>
      <c r="K55" s="179">
        <f>IF(G55=0,"",100*H55/Måned!$G16)</f>
        <v>0.94001790510295435</v>
      </c>
      <c r="L55" s="84"/>
      <c r="M55" s="179">
        <f>+IF(H55=0,"",'Ark1'!AA4633)</f>
        <v>28.898923078586048</v>
      </c>
      <c r="N55" s="179">
        <f>+IF(I55=0,"",'Ark1'!AB4633)</f>
        <v>3.4133258928489658</v>
      </c>
      <c r="O55" s="256">
        <f>IF(H55=0,"",'Ark1'!W4633)</f>
        <v>61.33333333333335</v>
      </c>
      <c r="P55" s="179">
        <f>IF(H55=0,"",'Ark1'!X4633)</f>
        <v>158.86085745240675</v>
      </c>
      <c r="Q55" s="255"/>
      <c r="R55" s="179">
        <f>IF(H55=0,"",'Ark1'!AA4633)</f>
        <v>28.898923078586048</v>
      </c>
      <c r="S55" s="179">
        <f>IF(H55=0,"",'Ark1'!AB4633)</f>
        <v>3.4133258928489658</v>
      </c>
      <c r="T55" s="179">
        <f>IF(H55=0,"",'Ark1'!AC4633)</f>
        <v>-65.789019810959275</v>
      </c>
      <c r="U55" s="84"/>
      <c r="V55" s="92">
        <f t="shared" si="6"/>
        <v>5.25</v>
      </c>
      <c r="W55" s="179">
        <f>+'Ark1'!V4633</f>
        <v>3.8571428571428559</v>
      </c>
      <c r="X55" s="231"/>
      <c r="Y55" s="258"/>
      <c r="AB55" s="235"/>
      <c r="AJ55" s="259"/>
      <c r="AK55" s="90"/>
      <c r="AL55" s="90"/>
    </row>
    <row r="56" spans="1:38" ht="15.6">
      <c r="A56" s="231"/>
      <c r="B56" s="209">
        <f>+'Ark1'!C4634</f>
        <v>2023</v>
      </c>
      <c r="C56" s="209">
        <f>+'Ark1'!J4634</f>
        <v>116</v>
      </c>
      <c r="D56" s="209" t="str">
        <f t="shared" si="7"/>
        <v>Sandeid</v>
      </c>
      <c r="E56" s="209">
        <f>+'Ark1'!D4634</f>
        <v>8</v>
      </c>
      <c r="F56" s="209" t="s">
        <v>575</v>
      </c>
      <c r="G56" s="91">
        <f>+'Ark1'!Q4634</f>
        <v>12</v>
      </c>
      <c r="H56" s="92">
        <f>+'Ark1'!R4634</f>
        <v>133</v>
      </c>
      <c r="I56" s="91">
        <f>IF(H56=0,"",'Ark1'!S4634)</f>
        <v>133</v>
      </c>
      <c r="J56" s="84"/>
      <c r="K56" s="179">
        <f>IF(G56=0,"",100*H56/Måned!$G17)</f>
        <v>5.3824362606232299</v>
      </c>
      <c r="L56" s="84"/>
      <c r="M56" s="179">
        <f>+IF(H56=0,"",'Ark1'!AA4634)</f>
        <v>27.965275221912776</v>
      </c>
      <c r="N56" s="179">
        <f>+IF(I56=0,"",'Ark1'!AB4634)</f>
        <v>3.8355593635326151</v>
      </c>
      <c r="O56" s="256">
        <f>IF(H56=0,"",'Ark1'!W4634)</f>
        <v>60.052631578947377</v>
      </c>
      <c r="P56" s="179">
        <f>IF(H56=0,"",'Ark1'!X4634)</f>
        <v>168.67032152428749</v>
      </c>
      <c r="Q56" s="255"/>
      <c r="R56" s="179">
        <f>IF(H56=0,"",'Ark1'!AA4634)</f>
        <v>27.965275221912776</v>
      </c>
      <c r="S56" s="179">
        <f>IF(H56=0,"",'Ark1'!AB4634)</f>
        <v>3.8355593635326151</v>
      </c>
      <c r="T56" s="179">
        <f>IF(H56=0,"",'Ark1'!AC4634)</f>
        <v>-40.756456331840653</v>
      </c>
      <c r="U56" s="84"/>
      <c r="V56" s="92">
        <f t="shared" si="6"/>
        <v>11.083333333333334</v>
      </c>
      <c r="W56" s="179">
        <f>+'Ark1'!V4634</f>
        <v>4.5639097744360893</v>
      </c>
      <c r="X56" s="231"/>
      <c r="Y56" s="258"/>
      <c r="AB56" s="235"/>
      <c r="AJ56" s="259"/>
      <c r="AK56" s="90"/>
      <c r="AL56" s="90"/>
    </row>
    <row r="57" spans="1:38" ht="15.6">
      <c r="A57" s="231"/>
      <c r="B57" s="209">
        <f>+'Ark1'!C4635</f>
        <v>2023</v>
      </c>
      <c r="C57" s="209">
        <f>+'Ark1'!J4635</f>
        <v>116</v>
      </c>
      <c r="D57" s="209" t="str">
        <f t="shared" si="7"/>
        <v>Sandeid</v>
      </c>
      <c r="E57" s="209">
        <f>+'Ark1'!D4635</f>
        <v>9</v>
      </c>
      <c r="F57" s="209" t="s">
        <v>576</v>
      </c>
      <c r="G57" s="91">
        <f>+'Ark1'!Q4635</f>
        <v>16</v>
      </c>
      <c r="H57" s="92">
        <f>+'Ark1'!R4635</f>
        <v>181</v>
      </c>
      <c r="I57" s="91">
        <f>IF(H57=0,"",'Ark1'!S4635)</f>
        <v>181</v>
      </c>
      <c r="J57" s="84"/>
      <c r="K57" s="179">
        <f>IF(G57=0,"",100*H57/Måned!$G18)</f>
        <v>6.9216061185468449</v>
      </c>
      <c r="L57" s="84"/>
      <c r="M57" s="179">
        <f>+IF(H57=0,"",'Ark1'!AA4635)</f>
        <v>29.548677144525993</v>
      </c>
      <c r="N57" s="179">
        <f>+IF(I57=0,"",'Ark1'!AB4635)</f>
        <v>4.4937407502917344</v>
      </c>
      <c r="O57" s="256">
        <f>IF(H57=0,"",'Ark1'!W4635)</f>
        <v>59.71270718232045</v>
      </c>
      <c r="P57" s="179">
        <f>IF(H57=0,"",'Ark1'!X4635)</f>
        <v>161.09431771247978</v>
      </c>
      <c r="Q57" s="255"/>
      <c r="R57" s="179">
        <f>IF(H57=0,"",'Ark1'!AA4635)</f>
        <v>29.548677144525993</v>
      </c>
      <c r="S57" s="179">
        <f>IF(H57=0,"",'Ark1'!AB4635)</f>
        <v>4.4937407502917344</v>
      </c>
      <c r="T57" s="179">
        <f>IF(H57=0,"",'Ark1'!AC4635)</f>
        <v>-53.753264234403041</v>
      </c>
      <c r="U57" s="84"/>
      <c r="V57" s="92">
        <f t="shared" si="6"/>
        <v>11.3125</v>
      </c>
      <c r="W57" s="179">
        <f>+'Ark1'!V4635</f>
        <v>5.0883977900552484</v>
      </c>
      <c r="X57" s="231"/>
      <c r="Y57" s="258"/>
      <c r="AB57" s="235"/>
      <c r="AJ57" s="259"/>
      <c r="AK57" s="90"/>
      <c r="AL57" s="90"/>
    </row>
    <row r="58" spans="1:38" ht="15.6">
      <c r="A58" s="231"/>
      <c r="B58" s="209">
        <f>+'Ark1'!C4636</f>
        <v>2023</v>
      </c>
      <c r="C58" s="209">
        <f>+'Ark1'!J4636</f>
        <v>116</v>
      </c>
      <c r="D58" s="209" t="str">
        <f t="shared" si="7"/>
        <v>Sandeid</v>
      </c>
      <c r="E58" s="209">
        <f>+'Ark1'!D4636</f>
        <v>10</v>
      </c>
      <c r="F58" s="209" t="s">
        <v>577</v>
      </c>
      <c r="G58" s="91">
        <f>+'Ark1'!Q4636</f>
        <v>18</v>
      </c>
      <c r="H58" s="92">
        <f>+'Ark1'!R4636</f>
        <v>187</v>
      </c>
      <c r="I58" s="91">
        <f>IF(H58=0,"",'Ark1'!S4636)</f>
        <v>187</v>
      </c>
      <c r="J58" s="84"/>
      <c r="K58" s="179">
        <f>IF(G58=0,"",100*H58/Måned!$G19)</f>
        <v>7.0353649360421366</v>
      </c>
      <c r="L58" s="84"/>
      <c r="M58" s="179">
        <f>+IF(H58=0,"",'Ark1'!AA4636)</f>
        <v>33.416584638681883</v>
      </c>
      <c r="N58" s="179">
        <f>+IF(I58=0,"",'Ark1'!AB4636)</f>
        <v>4.9621692169668608</v>
      </c>
      <c r="O58" s="256">
        <f>IF(H58=0,"",'Ark1'!W4636)</f>
        <v>58.8288770053476</v>
      </c>
      <c r="P58" s="179">
        <f>IF(H58=0,"",'Ark1'!X4636)</f>
        <v>159.18853309077011</v>
      </c>
      <c r="Q58" s="255"/>
      <c r="R58" s="179">
        <f>IF(H58=0,"",'Ark1'!AA4636)</f>
        <v>33.416584638681883</v>
      </c>
      <c r="S58" s="179">
        <f>IF(H58=0,"",'Ark1'!AB4636)</f>
        <v>4.9621692169668608</v>
      </c>
      <c r="T58" s="179">
        <f>IF(H58=0,"",'Ark1'!AC4636)</f>
        <v>-33.730881698420554</v>
      </c>
      <c r="U58" s="84"/>
      <c r="V58" s="92">
        <f t="shared" si="6"/>
        <v>10.388888888888889</v>
      </c>
      <c r="W58" s="179">
        <f>+'Ark1'!V4636</f>
        <v>5.0267379679144382</v>
      </c>
      <c r="X58" s="231"/>
      <c r="Y58" s="258"/>
      <c r="AB58" s="235"/>
      <c r="AJ58" s="259"/>
      <c r="AK58" s="90"/>
      <c r="AL58" s="90"/>
    </row>
    <row r="59" spans="1:38" ht="15.6">
      <c r="A59" s="231"/>
      <c r="B59" s="209">
        <f>+'Ark1'!C4637</f>
        <v>2023</v>
      </c>
      <c r="C59" s="209">
        <f>+'Ark1'!J4637</f>
        <v>116</v>
      </c>
      <c r="D59" s="209" t="str">
        <f t="shared" si="7"/>
        <v>Sandeid</v>
      </c>
      <c r="E59" s="209">
        <f>+'Ark1'!D4637</f>
        <v>11</v>
      </c>
      <c r="F59" s="209" t="s">
        <v>578</v>
      </c>
      <c r="G59" s="91">
        <f>+'Ark1'!Q4637</f>
        <v>11</v>
      </c>
      <c r="H59" s="92">
        <f>+'Ark1'!R4637</f>
        <v>85</v>
      </c>
      <c r="I59" s="91">
        <f>IF(H59=0,"",'Ark1'!S4637)</f>
        <v>85</v>
      </c>
      <c r="J59" s="84"/>
      <c r="K59" s="179">
        <f>IF(G59=0,"",100*H59/Måned!$G20)</f>
        <v>3.811659192825112</v>
      </c>
      <c r="L59" s="84"/>
      <c r="M59" s="179">
        <f>+IF(H59=0,"",'Ark1'!AA4637)</f>
        <v>24.241337510348888</v>
      </c>
      <c r="N59" s="179">
        <f>+IF(I59=0,"",'Ark1'!AB4637)</f>
        <v>3.4045766063509446</v>
      </c>
      <c r="O59" s="256">
        <f>IF(H59=0,"",'Ark1'!W4637)</f>
        <v>60.905882352941184</v>
      </c>
      <c r="P59" s="179">
        <f>IF(H59=0,"",'Ark1'!X4637)</f>
        <v>157.2340832324262</v>
      </c>
      <c r="Q59" s="255"/>
      <c r="R59" s="179">
        <f>IF(H59=0,"",'Ark1'!AA4637)</f>
        <v>24.241337510348888</v>
      </c>
      <c r="S59" s="179">
        <f>IF(H59=0,"",'Ark1'!AB4637)</f>
        <v>3.4045766063509446</v>
      </c>
      <c r="T59" s="179">
        <f>IF(H59=0,"",'Ark1'!AC4637)</f>
        <v>-42.169765006649357</v>
      </c>
      <c r="U59" s="84"/>
      <c r="V59" s="92">
        <f t="shared" si="6"/>
        <v>7.7272727272727275</v>
      </c>
      <c r="W59" s="179">
        <f>+'Ark1'!V4637</f>
        <v>3.2470588235294122</v>
      </c>
      <c r="X59" s="231"/>
      <c r="Y59" s="258"/>
      <c r="AB59" s="235"/>
      <c r="AJ59" s="259"/>
      <c r="AK59" s="90"/>
      <c r="AL59" s="90"/>
    </row>
    <row r="60" spans="1:38" ht="15.6">
      <c r="A60" s="231"/>
      <c r="B60" s="209">
        <f>+'Ark1'!C4638</f>
        <v>2023</v>
      </c>
      <c r="C60" s="209">
        <f>+'Ark1'!J4638</f>
        <v>116</v>
      </c>
      <c r="D60" s="209" t="str">
        <f t="shared" si="7"/>
        <v>Sandeid</v>
      </c>
      <c r="E60" s="209">
        <f>+'Ark1'!D4638</f>
        <v>12</v>
      </c>
      <c r="F60" s="209" t="s">
        <v>579</v>
      </c>
      <c r="G60" s="91">
        <f>+'Ark1'!Q4638</f>
        <v>13</v>
      </c>
      <c r="H60" s="92">
        <f>+'Ark1'!R4638</f>
        <v>187</v>
      </c>
      <c r="I60" s="91">
        <f>IF(H60=0,"",'Ark1'!S4638)</f>
        <v>187</v>
      </c>
      <c r="J60" s="84"/>
      <c r="K60" s="179">
        <f>IF(G60=0,"",100*H60/Måned!$G21)</f>
        <v>8.0154307758251182</v>
      </c>
      <c r="L60" s="84"/>
      <c r="M60" s="179">
        <f>+IF(H60=0,"",'Ark1'!AA4638)</f>
        <v>28.550526044019751</v>
      </c>
      <c r="N60" s="179">
        <f>+IF(I60=0,"",'Ark1'!AB4638)</f>
        <v>3.1241573544349195</v>
      </c>
      <c r="O60" s="256">
        <f>IF(H60=0,"",'Ark1'!W4638)</f>
        <v>60.839572192513359</v>
      </c>
      <c r="P60" s="179">
        <f>IF(H60=0,"",'Ark1'!X4638)</f>
        <v>152.74245224535204</v>
      </c>
      <c r="Q60" s="255"/>
      <c r="R60" s="179">
        <f>IF(H60=0,"",'Ark1'!AA4638)</f>
        <v>28.550526044019751</v>
      </c>
      <c r="S60" s="179">
        <f>IF(H60=0,"",'Ark1'!AB4638)</f>
        <v>3.1241573544349195</v>
      </c>
      <c r="T60" s="179">
        <f>IF(H60=0,"",'Ark1'!AC4638)</f>
        <v>-41.134165500385848</v>
      </c>
      <c r="U60" s="84"/>
      <c r="V60" s="92">
        <f t="shared" si="6"/>
        <v>14.384615384615385</v>
      </c>
      <c r="W60" s="179">
        <f>+'Ark1'!V4638</f>
        <v>3.5240641711229954</v>
      </c>
      <c r="X60" s="231"/>
      <c r="Y60" s="258"/>
      <c r="AB60" s="235"/>
      <c r="AJ60" s="259"/>
      <c r="AK60" s="90"/>
      <c r="AL60" s="90"/>
    </row>
    <row r="61" spans="1:38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58"/>
      <c r="AB61" s="235"/>
      <c r="AJ61" s="259"/>
      <c r="AK61" s="90"/>
      <c r="AL61" s="90"/>
    </row>
    <row r="62" spans="1:38" ht="15.6">
      <c r="A62" s="231"/>
      <c r="B62" s="209">
        <f>+'Ark1'!C4639</f>
        <v>2023</v>
      </c>
      <c r="C62" s="209">
        <f>+'Ark1'!J4639</f>
        <v>117</v>
      </c>
      <c r="D62" s="209" t="s">
        <v>42</v>
      </c>
      <c r="E62" s="209">
        <f>+'Ark1'!D4639</f>
        <v>1</v>
      </c>
      <c r="F62" s="209" t="s">
        <v>569</v>
      </c>
      <c r="G62" s="91">
        <f>+'Ark1'!Q4639</f>
        <v>37</v>
      </c>
      <c r="H62" s="92">
        <f>+'Ark1'!R4639</f>
        <v>306</v>
      </c>
      <c r="I62" s="91">
        <f>IF(H62=0,"",'Ark1'!S4639)</f>
        <v>306</v>
      </c>
      <c r="J62" s="84"/>
      <c r="K62" s="179">
        <f>IF(G62=0,"",100*H62/Måned!$G10)</f>
        <v>12.5</v>
      </c>
      <c r="L62" s="84"/>
      <c r="M62" s="179">
        <f>+IF(H62=0,"",'Ark1'!AA4639)</f>
        <v>36.524433798195346</v>
      </c>
      <c r="N62" s="179">
        <f>+IF(I62=0,"",'Ark1'!AB4639)</f>
        <v>6.0685526584414893</v>
      </c>
      <c r="O62" s="256">
        <f>IF(H62=0,"",'Ark1'!W4639)</f>
        <v>58.052287581699353</v>
      </c>
      <c r="P62" s="179">
        <f>IF(H62=0,"",'Ark1'!X4639)</f>
        <v>177.86877119934297</v>
      </c>
      <c r="Q62" s="255"/>
      <c r="R62" s="179">
        <f>IF(H62=0,"",'Ark1'!AA4639)</f>
        <v>36.524433798195346</v>
      </c>
      <c r="S62" s="179">
        <f>IF(H62=0,"",'Ark1'!AB4639)</f>
        <v>6.0685526584414893</v>
      </c>
      <c r="T62" s="179">
        <f>IF(H62=0,"",'Ark1'!AC4639)</f>
        <v>-66.222544906469111</v>
      </c>
      <c r="U62" s="84"/>
      <c r="V62" s="92">
        <f t="shared" ref="V62:V73" si="8">+(IF(H62=0,"",I62/G62))</f>
        <v>8.2702702702702702</v>
      </c>
      <c r="W62" s="179">
        <f>+'Ark1'!V4639</f>
        <v>6.2091503267973849</v>
      </c>
      <c r="X62" s="231"/>
      <c r="Y62" s="90"/>
      <c r="Z62" s="90"/>
      <c r="AB62" s="235"/>
      <c r="AC62" s="91"/>
      <c r="AD62" s="91"/>
      <c r="AE62" s="91"/>
      <c r="AF62" s="91"/>
      <c r="AG62" s="91"/>
      <c r="AH62" s="91"/>
      <c r="AI62" s="91"/>
    </row>
    <row r="63" spans="1:38" ht="15.6">
      <c r="A63" s="231"/>
      <c r="B63" s="209">
        <f>+'Ark1'!C4640</f>
        <v>2023</v>
      </c>
      <c r="C63" s="209">
        <f>+'Ark1'!J4640</f>
        <v>117</v>
      </c>
      <c r="D63" s="209" t="str">
        <f t="shared" ref="D63:D73" si="9">+D62</f>
        <v>Jæren</v>
      </c>
      <c r="E63" s="209">
        <f>+'Ark1'!D4640</f>
        <v>2</v>
      </c>
      <c r="F63" s="209" t="s">
        <v>570</v>
      </c>
      <c r="G63" s="91">
        <f>+'Ark1'!Q4640</f>
        <v>39</v>
      </c>
      <c r="H63" s="92">
        <f>+'Ark1'!R4640</f>
        <v>390</v>
      </c>
      <c r="I63" s="91">
        <f>IF(H63=0,"",'Ark1'!S4640)</f>
        <v>390</v>
      </c>
      <c r="J63" s="84"/>
      <c r="K63" s="179">
        <f>IF(G63=0,"",100*H63/Måned!$G11)</f>
        <v>15.052103434967194</v>
      </c>
      <c r="L63" s="84"/>
      <c r="M63" s="179">
        <f>+IF(H63=0,"",'Ark1'!AA4640)</f>
        <v>31.734771874973685</v>
      </c>
      <c r="N63" s="179">
        <f>+IF(I63=0,"",'Ark1'!AB4640)</f>
        <v>4.8356697066861996</v>
      </c>
      <c r="O63" s="256">
        <f>IF(H63=0,"",'Ark1'!W4640)</f>
        <v>59.274358974358989</v>
      </c>
      <c r="P63" s="179">
        <f>IF(H63=0,"",'Ark1'!X4640)</f>
        <v>167.03391949329125</v>
      </c>
      <c r="Q63" s="255"/>
      <c r="R63" s="179">
        <f>IF(H63=0,"",'Ark1'!AA4640)</f>
        <v>31.734771874973685</v>
      </c>
      <c r="S63" s="179">
        <f>IF(H63=0,"",'Ark1'!AB4640)</f>
        <v>4.8356697066861996</v>
      </c>
      <c r="T63" s="179">
        <f>IF(H63=0,"",'Ark1'!AC4640)</f>
        <v>-54.743033526142611</v>
      </c>
      <c r="U63" s="84"/>
      <c r="V63" s="92">
        <f t="shared" si="8"/>
        <v>10</v>
      </c>
      <c r="W63" s="179">
        <f>+'Ark1'!V4640</f>
        <v>4.9974358974358974</v>
      </c>
      <c r="X63" s="231"/>
      <c r="Y63" s="90"/>
      <c r="Z63" s="90"/>
      <c r="AB63" s="235"/>
      <c r="AC63" s="91"/>
      <c r="AD63" s="91"/>
      <c r="AE63" s="91"/>
      <c r="AF63" s="91"/>
      <c r="AG63" s="91"/>
      <c r="AH63" s="91"/>
      <c r="AI63" s="91"/>
    </row>
    <row r="64" spans="1:38" ht="15.6">
      <c r="A64" s="231"/>
      <c r="B64" s="209">
        <f>+'Ark1'!C4641</f>
        <v>2023</v>
      </c>
      <c r="C64" s="209">
        <f>+'Ark1'!J4641</f>
        <v>117</v>
      </c>
      <c r="D64" s="209" t="str">
        <f t="shared" si="9"/>
        <v>Jæren</v>
      </c>
      <c r="E64" s="209">
        <f>+'Ark1'!D4641</f>
        <v>3</v>
      </c>
      <c r="F64" s="209" t="s">
        <v>571</v>
      </c>
      <c r="G64" s="91">
        <f>+'Ark1'!Q4641</f>
        <v>37</v>
      </c>
      <c r="H64" s="92">
        <f>+'Ark1'!R4641</f>
        <v>447</v>
      </c>
      <c r="I64" s="91">
        <f>IF(H64=0,"",'Ark1'!S4641)</f>
        <v>447</v>
      </c>
      <c r="J64" s="84"/>
      <c r="K64" s="179">
        <f>IF(G64=0,"",100*H64/Måned!$G12)</f>
        <v>15.45643153526971</v>
      </c>
      <c r="L64" s="84"/>
      <c r="M64" s="179">
        <f>+IF(H64=0,"",'Ark1'!AA4641)</f>
        <v>28.977993844321631</v>
      </c>
      <c r="N64" s="179">
        <f>+IF(I64=0,"",'Ark1'!AB4641)</f>
        <v>4.2222500118278194</v>
      </c>
      <c r="O64" s="256">
        <f>IF(H64=0,"",'Ark1'!W4641)</f>
        <v>59.107382550335593</v>
      </c>
      <c r="P64" s="179">
        <f>IF(H64=0,"",'Ark1'!X4641)</f>
        <v>166.63685433890549</v>
      </c>
      <c r="Q64" s="255"/>
      <c r="R64" s="179">
        <f>IF(H64=0,"",'Ark1'!AA4641)</f>
        <v>28.977993844321631</v>
      </c>
      <c r="S64" s="179">
        <f>IF(H64=0,"",'Ark1'!AB4641)</f>
        <v>4.2222500118278194</v>
      </c>
      <c r="T64" s="179">
        <f>IF(H64=0,"",'Ark1'!AC4641)</f>
        <v>-47.881265317819995</v>
      </c>
      <c r="U64" s="84"/>
      <c r="V64" s="92">
        <f t="shared" si="8"/>
        <v>12.081081081081081</v>
      </c>
      <c r="W64" s="179">
        <f>+'Ark1'!V4641</f>
        <v>6.1118568232662192</v>
      </c>
      <c r="X64" s="231"/>
      <c r="Y64" s="258"/>
      <c r="AB64" s="235"/>
      <c r="AJ64" s="259"/>
      <c r="AK64" s="90"/>
      <c r="AL64" s="90"/>
    </row>
    <row r="65" spans="1:38" ht="15.6">
      <c r="A65" s="231"/>
      <c r="B65" s="209">
        <f>+'Ark1'!C4642</f>
        <v>2023</v>
      </c>
      <c r="C65" s="209">
        <f>+'Ark1'!J4642</f>
        <v>117</v>
      </c>
      <c r="D65" s="209" t="str">
        <f t="shared" si="9"/>
        <v>Jæren</v>
      </c>
      <c r="E65" s="209">
        <f>+'Ark1'!D4642</f>
        <v>4</v>
      </c>
      <c r="F65" s="209" t="s">
        <v>572</v>
      </c>
      <c r="G65" s="91">
        <f>+'Ark1'!Q4642</f>
        <v>36</v>
      </c>
      <c r="H65" s="92">
        <f>+'Ark1'!R4642</f>
        <v>302</v>
      </c>
      <c r="I65" s="91">
        <f>IF(H65=0,"",'Ark1'!S4642)</f>
        <v>302</v>
      </c>
      <c r="J65" s="84"/>
      <c r="K65" s="179">
        <f>IF(G65=0,"",100*H65/Måned!$G13)</f>
        <v>12.673101133025598</v>
      </c>
      <c r="L65" s="84"/>
      <c r="M65" s="179">
        <f>+IF(H65=0,"",'Ark1'!AA4642)</f>
        <v>36.248182313337928</v>
      </c>
      <c r="N65" s="179">
        <f>+IF(I65=0,"",'Ark1'!AB4642)</f>
        <v>6.5365857116104484</v>
      </c>
      <c r="O65" s="256">
        <f>IF(H65=0,"",'Ark1'!W4642)</f>
        <v>58.069536423841051</v>
      </c>
      <c r="P65" s="179">
        <f>IF(H65=0,"",'Ark1'!X4642)</f>
        <v>178.46498245714747</v>
      </c>
      <c r="Q65" s="255"/>
      <c r="R65" s="179">
        <f>IF(H65=0,"",'Ark1'!AA4642)</f>
        <v>36.248182313337928</v>
      </c>
      <c r="S65" s="179">
        <f>IF(H65=0,"",'Ark1'!AB4642)</f>
        <v>6.5365857116104484</v>
      </c>
      <c r="T65" s="179">
        <f>IF(H65=0,"",'Ark1'!AC4642)</f>
        <v>-68.59914418588248</v>
      </c>
      <c r="U65" s="84"/>
      <c r="V65" s="92">
        <f t="shared" si="8"/>
        <v>8.3888888888888893</v>
      </c>
      <c r="W65" s="179">
        <f>+'Ark1'!V4642</f>
        <v>5.5993377483443716</v>
      </c>
      <c r="X65" s="231"/>
      <c r="Y65" s="258"/>
      <c r="AB65" s="235"/>
      <c r="AJ65" s="259"/>
      <c r="AK65" s="90"/>
      <c r="AL65" s="90"/>
    </row>
    <row r="66" spans="1:38" ht="15.6">
      <c r="A66" s="231"/>
      <c r="B66" s="209">
        <f>+'Ark1'!C4643</f>
        <v>2023</v>
      </c>
      <c r="C66" s="209">
        <f>+'Ark1'!J4643</f>
        <v>117</v>
      </c>
      <c r="D66" s="209" t="str">
        <f t="shared" si="9"/>
        <v>Jæren</v>
      </c>
      <c r="E66" s="209">
        <f>+'Ark1'!D4643</f>
        <v>5</v>
      </c>
      <c r="F66" s="209" t="s">
        <v>467</v>
      </c>
      <c r="G66" s="91">
        <f>+'Ark1'!Q4643</f>
        <v>41</v>
      </c>
      <c r="H66" s="92">
        <f>+'Ark1'!R4643</f>
        <v>411</v>
      </c>
      <c r="I66" s="91">
        <f>IF(H66=0,"",'Ark1'!S4643)</f>
        <v>411</v>
      </c>
      <c r="J66" s="84"/>
      <c r="K66" s="179">
        <f>IF(G66=0,"",100*H66/Måned!$G14)</f>
        <v>15.609570831750855</v>
      </c>
      <c r="L66" s="84"/>
      <c r="M66" s="179">
        <f>+IF(H66=0,"",'Ark1'!AA4643)</f>
        <v>29.478132418883785</v>
      </c>
      <c r="N66" s="179">
        <f>+IF(I66=0,"",'Ark1'!AB4643)</f>
        <v>4.12535131252978</v>
      </c>
      <c r="O66" s="256">
        <f>IF(H66=0,"",'Ark1'!W4643)</f>
        <v>59.481751824817515</v>
      </c>
      <c r="P66" s="179">
        <f>IF(H66=0,"",'Ark1'!X4643)</f>
        <v>163.24742390333023</v>
      </c>
      <c r="Q66" s="255"/>
      <c r="R66" s="179">
        <f>IF(H66=0,"",'Ark1'!AA4643)</f>
        <v>29.478132418883785</v>
      </c>
      <c r="S66" s="179">
        <f>IF(H66=0,"",'Ark1'!AB4643)</f>
        <v>4.12535131252978</v>
      </c>
      <c r="T66" s="179">
        <f>IF(H66=0,"",'Ark1'!AC4643)</f>
        <v>-49.621548594044</v>
      </c>
      <c r="U66" s="84"/>
      <c r="V66" s="92">
        <f t="shared" si="8"/>
        <v>10.024390243902438</v>
      </c>
      <c r="W66" s="179">
        <f>+'Ark1'!V4643</f>
        <v>5.8102189781021876</v>
      </c>
      <c r="X66" s="231"/>
      <c r="Y66" s="258"/>
      <c r="AB66" s="235"/>
      <c r="AJ66" s="259"/>
      <c r="AK66" s="90"/>
      <c r="AL66" s="90"/>
    </row>
    <row r="67" spans="1:38" ht="15.6">
      <c r="A67" s="231"/>
      <c r="B67" s="209">
        <f>+'Ark1'!C4644</f>
        <v>2023</v>
      </c>
      <c r="C67" s="209">
        <f>+'Ark1'!J4644</f>
        <v>117</v>
      </c>
      <c r="D67" s="209" t="str">
        <f t="shared" si="9"/>
        <v>Jæren</v>
      </c>
      <c r="E67" s="209">
        <f>+'Ark1'!D4644</f>
        <v>6</v>
      </c>
      <c r="F67" s="209" t="s">
        <v>573</v>
      </c>
      <c r="G67" s="91">
        <f>+'Ark1'!Q4644</f>
        <v>36</v>
      </c>
      <c r="H67" s="92">
        <f>+'Ark1'!R4644</f>
        <v>264</v>
      </c>
      <c r="I67" s="91">
        <f>IF(H67=0,"",'Ark1'!S4644)</f>
        <v>264</v>
      </c>
      <c r="J67" s="84"/>
      <c r="K67" s="179">
        <f>IF(G67=0,"",100*H67/Måned!$G15)</f>
        <v>10.38552321007081</v>
      </c>
      <c r="L67" s="84"/>
      <c r="M67" s="179">
        <f>+IF(H67=0,"",'Ark1'!AA4644)</f>
        <v>29.903315764856824</v>
      </c>
      <c r="N67" s="179">
        <f>+IF(I67=0,"",'Ark1'!AB4644)</f>
        <v>4.0301018832238702</v>
      </c>
      <c r="O67" s="256">
        <f>IF(H67=0,"",'Ark1'!W4644)</f>
        <v>59.776515151515149</v>
      </c>
      <c r="P67" s="179">
        <f>IF(H67=0,"",'Ark1'!X4644)</f>
        <v>170.99625726386287</v>
      </c>
      <c r="Q67" s="255"/>
      <c r="R67" s="179">
        <f>IF(H67=0,"",'Ark1'!AA4644)</f>
        <v>29.903315764856824</v>
      </c>
      <c r="S67" s="179">
        <f>IF(H67=0,"",'Ark1'!AB4644)</f>
        <v>4.0301018832238702</v>
      </c>
      <c r="T67" s="179">
        <f>IF(H67=0,"",'Ark1'!AC4644)</f>
        <v>-37.687736274347117</v>
      </c>
      <c r="U67" s="84"/>
      <c r="V67" s="92">
        <f t="shared" si="8"/>
        <v>7.333333333333333</v>
      </c>
      <c r="W67" s="179">
        <f>+'Ark1'!V4644</f>
        <v>5.5227272727272716</v>
      </c>
      <c r="X67" s="231"/>
      <c r="Y67" s="258"/>
      <c r="AB67" s="235"/>
      <c r="AJ67" s="259"/>
      <c r="AK67" s="90"/>
      <c r="AL67" s="90"/>
    </row>
    <row r="68" spans="1:38" ht="15.6">
      <c r="A68" s="231"/>
      <c r="B68" s="209">
        <f>+'Ark1'!C4645</f>
        <v>2023</v>
      </c>
      <c r="C68" s="209">
        <f>+'Ark1'!J4645</f>
        <v>117</v>
      </c>
      <c r="D68" s="209" t="str">
        <f t="shared" si="9"/>
        <v>Jæren</v>
      </c>
      <c r="E68" s="209">
        <f>+'Ark1'!D4645</f>
        <v>7</v>
      </c>
      <c r="F68" s="209" t="s">
        <v>574</v>
      </c>
      <c r="G68" s="91">
        <f>+'Ark1'!Q4645</f>
        <v>35</v>
      </c>
      <c r="H68" s="92">
        <f>+'Ark1'!R4645</f>
        <v>372</v>
      </c>
      <c r="I68" s="91">
        <f>IF(H68=0,"",'Ark1'!S4645)</f>
        <v>372</v>
      </c>
      <c r="J68" s="84"/>
      <c r="K68" s="179">
        <f>IF(G68=0,"",100*H68/Måned!$G16)</f>
        <v>16.651745747538047</v>
      </c>
      <c r="L68" s="84"/>
      <c r="M68" s="179">
        <f>+IF(H68=0,"",'Ark1'!AA4645)</f>
        <v>29.386615361965113</v>
      </c>
      <c r="N68" s="179">
        <f>+IF(I68=0,"",'Ark1'!AB4645)</f>
        <v>4.2933196204562742</v>
      </c>
      <c r="O68" s="256">
        <f>IF(H68=0,"",'Ark1'!W4645)</f>
        <v>58.946236559139777</v>
      </c>
      <c r="P68" s="179">
        <f>IF(H68=0,"",'Ark1'!X4645)</f>
        <v>168.39927072775782</v>
      </c>
      <c r="Q68" s="255"/>
      <c r="R68" s="179">
        <f>IF(H68=0,"",'Ark1'!AA4645)</f>
        <v>29.386615361965113</v>
      </c>
      <c r="S68" s="179">
        <f>IF(H68=0,"",'Ark1'!AB4645)</f>
        <v>4.2933196204562742</v>
      </c>
      <c r="T68" s="179">
        <f>IF(H68=0,"",'Ark1'!AC4645)</f>
        <v>-50.067432961850471</v>
      </c>
      <c r="U68" s="84"/>
      <c r="V68" s="92">
        <f t="shared" si="8"/>
        <v>10.628571428571428</v>
      </c>
      <c r="W68" s="179">
        <f>+'Ark1'!V4645</f>
        <v>6.2069892473118315</v>
      </c>
      <c r="X68" s="231"/>
      <c r="Y68" s="258"/>
      <c r="AB68" s="235"/>
      <c r="AJ68" s="259"/>
      <c r="AK68" s="90"/>
      <c r="AL68" s="90"/>
    </row>
    <row r="69" spans="1:38" ht="15.6">
      <c r="A69" s="231"/>
      <c r="B69" s="209">
        <f>+'Ark1'!C4646</f>
        <v>2023</v>
      </c>
      <c r="C69" s="209">
        <f>+'Ark1'!J4646</f>
        <v>117</v>
      </c>
      <c r="D69" s="209" t="str">
        <f t="shared" si="9"/>
        <v>Jæren</v>
      </c>
      <c r="E69" s="209">
        <f>+'Ark1'!D4646</f>
        <v>8</v>
      </c>
      <c r="F69" s="209" t="s">
        <v>575</v>
      </c>
      <c r="G69" s="91">
        <f>+'Ark1'!Q4646</f>
        <v>41</v>
      </c>
      <c r="H69" s="92">
        <f>+'Ark1'!R4646</f>
        <v>407</v>
      </c>
      <c r="I69" s="91">
        <f>IF(H69=0,"",'Ark1'!S4646)</f>
        <v>407</v>
      </c>
      <c r="J69" s="84"/>
      <c r="K69" s="179">
        <f>IF(G69=0,"",100*H69/Måned!$G17)</f>
        <v>16.471064346418455</v>
      </c>
      <c r="L69" s="84"/>
      <c r="M69" s="179">
        <f>+IF(H69=0,"",'Ark1'!AA4646)</f>
        <v>30.232834648442637</v>
      </c>
      <c r="N69" s="179">
        <f>+IF(I69=0,"",'Ark1'!AB4646)</f>
        <v>4.1785919411337566</v>
      </c>
      <c r="O69" s="256">
        <f>IF(H69=0,"",'Ark1'!W4646)</f>
        <v>59.410319410319438</v>
      </c>
      <c r="P69" s="179">
        <f>IF(H69=0,"",'Ark1'!X4646)</f>
        <v>167.19036578191515</v>
      </c>
      <c r="Q69" s="255"/>
      <c r="R69" s="179">
        <f>IF(H69=0,"",'Ark1'!AA4646)</f>
        <v>30.232834648442637</v>
      </c>
      <c r="S69" s="179">
        <f>IF(H69=0,"",'Ark1'!AB4646)</f>
        <v>4.1785919411337566</v>
      </c>
      <c r="T69" s="179">
        <f>IF(H69=0,"",'Ark1'!AC4646)</f>
        <v>-51.979899914089664</v>
      </c>
      <c r="U69" s="84"/>
      <c r="V69" s="92">
        <f t="shared" si="8"/>
        <v>9.9268292682926838</v>
      </c>
      <c r="W69" s="179">
        <f>+'Ark1'!V4646</f>
        <v>5.7100737100737105</v>
      </c>
      <c r="X69" s="231"/>
      <c r="Y69" s="258"/>
      <c r="AB69" s="235"/>
      <c r="AJ69" s="259"/>
      <c r="AK69" s="90"/>
      <c r="AL69" s="90"/>
    </row>
    <row r="70" spans="1:38" ht="15.6">
      <c r="A70" s="231"/>
      <c r="B70" s="209">
        <f>+'Ark1'!C4647</f>
        <v>2023</v>
      </c>
      <c r="C70" s="209">
        <f>+'Ark1'!J4647</f>
        <v>117</v>
      </c>
      <c r="D70" s="209" t="str">
        <f t="shared" si="9"/>
        <v>Jæren</v>
      </c>
      <c r="E70" s="209">
        <f>+'Ark1'!D4647</f>
        <v>9</v>
      </c>
      <c r="F70" s="209" t="s">
        <v>576</v>
      </c>
      <c r="G70" s="91">
        <f>+'Ark1'!Q4647</f>
        <v>32</v>
      </c>
      <c r="H70" s="92">
        <f>+'Ark1'!R4647</f>
        <v>287</v>
      </c>
      <c r="I70" s="91">
        <f>IF(H70=0,"",'Ark1'!S4647)</f>
        <v>287</v>
      </c>
      <c r="J70" s="84"/>
      <c r="K70" s="179">
        <f>IF(G70=0,"",100*H70/Måned!$G18)</f>
        <v>10.975143403441683</v>
      </c>
      <c r="L70" s="84"/>
      <c r="M70" s="179">
        <f>+IF(H70=0,"",'Ark1'!AA4647)</f>
        <v>26.8713499469585</v>
      </c>
      <c r="N70" s="179">
        <f>+IF(I70=0,"",'Ark1'!AB4647)</f>
        <v>4.3408173970283341</v>
      </c>
      <c r="O70" s="256">
        <f>IF(H70=0,"",'Ark1'!W4647)</f>
        <v>58.853658536585357</v>
      </c>
      <c r="P70" s="179">
        <f>IF(H70=0,"",'Ark1'!X4647)</f>
        <v>169.73473108821781</v>
      </c>
      <c r="Q70" s="255"/>
      <c r="R70" s="179">
        <f>IF(H70=0,"",'Ark1'!AA4647)</f>
        <v>26.8713499469585</v>
      </c>
      <c r="S70" s="179">
        <f>IF(H70=0,"",'Ark1'!AB4647)</f>
        <v>4.3408173970283341</v>
      </c>
      <c r="T70" s="179">
        <f>IF(H70=0,"",'Ark1'!AC4647)</f>
        <v>-45.642056515853277</v>
      </c>
      <c r="U70" s="84"/>
      <c r="V70" s="92">
        <f t="shared" si="8"/>
        <v>8.96875</v>
      </c>
      <c r="W70" s="179">
        <f>+'Ark1'!V4647</f>
        <v>6.3066202090592336</v>
      </c>
      <c r="X70" s="231"/>
      <c r="Y70" s="258"/>
      <c r="AB70" s="235"/>
      <c r="AJ70" s="259"/>
      <c r="AK70" s="90"/>
      <c r="AL70" s="90"/>
    </row>
    <row r="71" spans="1:38" ht="15.6">
      <c r="A71" s="231"/>
      <c r="B71" s="209">
        <f>+'Ark1'!C4648</f>
        <v>2023</v>
      </c>
      <c r="C71" s="209">
        <f>+'Ark1'!J4648</f>
        <v>117</v>
      </c>
      <c r="D71" s="209" t="str">
        <f t="shared" si="9"/>
        <v>Jæren</v>
      </c>
      <c r="E71" s="209">
        <f>+'Ark1'!D4648</f>
        <v>10</v>
      </c>
      <c r="F71" s="209" t="s">
        <v>577</v>
      </c>
      <c r="G71" s="91">
        <f>+'Ark1'!Q4648</f>
        <v>40</v>
      </c>
      <c r="H71" s="92">
        <f>+'Ark1'!R4648</f>
        <v>380</v>
      </c>
      <c r="I71" s="91">
        <f>IF(H71=0,"",'Ark1'!S4648)</f>
        <v>380</v>
      </c>
      <c r="J71" s="84"/>
      <c r="K71" s="179">
        <f>IF(G71=0,"",100*H71/Måned!$G19)</f>
        <v>14.296463506395787</v>
      </c>
      <c r="L71" s="84"/>
      <c r="M71" s="179">
        <f>+IF(H71=0,"",'Ark1'!AA4648)</f>
        <v>27.370033427959768</v>
      </c>
      <c r="N71" s="179">
        <f>+IF(I71=0,"",'Ark1'!AB4648)</f>
        <v>4.1227730495054775</v>
      </c>
      <c r="O71" s="256">
        <f>IF(H71=0,"",'Ark1'!W4648)</f>
        <v>59.08947368421051</v>
      </c>
      <c r="P71" s="179">
        <f>IF(H71=0,"",'Ark1'!X4648)</f>
        <v>167.52836859211939</v>
      </c>
      <c r="Q71" s="255"/>
      <c r="R71" s="179">
        <f>IF(H71=0,"",'Ark1'!AA4648)</f>
        <v>27.370033427959768</v>
      </c>
      <c r="S71" s="179">
        <f>IF(H71=0,"",'Ark1'!AB4648)</f>
        <v>4.1227730495054775</v>
      </c>
      <c r="T71" s="179">
        <f>IF(H71=0,"",'Ark1'!AC4648)</f>
        <v>-35.659285057432101</v>
      </c>
      <c r="U71" s="84"/>
      <c r="V71" s="92">
        <f t="shared" si="8"/>
        <v>9.5</v>
      </c>
      <c r="W71" s="179">
        <f>+'Ark1'!V4648</f>
        <v>6.1394736842105244</v>
      </c>
      <c r="X71" s="231"/>
      <c r="Y71" s="258"/>
      <c r="AB71" s="235"/>
      <c r="AJ71" s="259"/>
      <c r="AK71" s="90"/>
      <c r="AL71" s="90"/>
    </row>
    <row r="72" spans="1:38" ht="15.6">
      <c r="A72" s="231"/>
      <c r="B72" s="209">
        <f>+'Ark1'!C4649</f>
        <v>2023</v>
      </c>
      <c r="C72" s="209">
        <f>+'Ark1'!J4649</f>
        <v>117</v>
      </c>
      <c r="D72" s="209" t="str">
        <f t="shared" si="9"/>
        <v>Jæren</v>
      </c>
      <c r="E72" s="209">
        <f>+'Ark1'!D4649</f>
        <v>11</v>
      </c>
      <c r="F72" s="209" t="s">
        <v>578</v>
      </c>
      <c r="G72" s="91">
        <f>+'Ark1'!Q4649</f>
        <v>34</v>
      </c>
      <c r="H72" s="92">
        <f>+'Ark1'!R4649</f>
        <v>246</v>
      </c>
      <c r="I72" s="91">
        <f>IF(H72=0,"",'Ark1'!S4649)</f>
        <v>246</v>
      </c>
      <c r="J72" s="84"/>
      <c r="K72" s="179">
        <f>IF(G72=0,"",100*H72/Måned!$G20)</f>
        <v>11.031390134529149</v>
      </c>
      <c r="L72" s="84"/>
      <c r="M72" s="179">
        <f>+IF(H72=0,"",'Ark1'!AA4649)</f>
        <v>31.641556321655219</v>
      </c>
      <c r="N72" s="179">
        <f>+IF(I72=0,"",'Ark1'!AB4649)</f>
        <v>4.270777441681421</v>
      </c>
      <c r="O72" s="256">
        <f>IF(H72=0,"",'Ark1'!W4649)</f>
        <v>59.707317073170735</v>
      </c>
      <c r="P72" s="179">
        <f>IF(H72=0,"",'Ark1'!X4649)</f>
        <v>167.74568612425011</v>
      </c>
      <c r="Q72" s="255"/>
      <c r="R72" s="179">
        <f>IF(H72=0,"",'Ark1'!AA4649)</f>
        <v>31.641556321655219</v>
      </c>
      <c r="S72" s="179">
        <f>IF(H72=0,"",'Ark1'!AB4649)</f>
        <v>4.270777441681421</v>
      </c>
      <c r="T72" s="179">
        <f>IF(H72=0,"",'Ark1'!AC4649)</f>
        <v>-37.613939969162502</v>
      </c>
      <c r="U72" s="84"/>
      <c r="V72" s="92">
        <f t="shared" si="8"/>
        <v>7.2352941176470589</v>
      </c>
      <c r="W72" s="179">
        <f>+'Ark1'!V4649</f>
        <v>4.8617886178861793</v>
      </c>
      <c r="X72" s="231"/>
      <c r="Y72" s="258"/>
      <c r="AB72" s="235"/>
      <c r="AJ72" s="259"/>
      <c r="AK72" s="90"/>
      <c r="AL72" s="90"/>
    </row>
    <row r="73" spans="1:38" ht="16.5" customHeight="1">
      <c r="A73" s="231"/>
      <c r="B73" s="209">
        <f>+'Ark1'!C4650</f>
        <v>2023</v>
      </c>
      <c r="C73" s="209">
        <f>+'Ark1'!J4650</f>
        <v>117</v>
      </c>
      <c r="D73" s="209" t="str">
        <f t="shared" si="9"/>
        <v>Jæren</v>
      </c>
      <c r="E73" s="209">
        <f>+'Ark1'!D4650</f>
        <v>12</v>
      </c>
      <c r="F73" s="209" t="s">
        <v>579</v>
      </c>
      <c r="G73" s="91">
        <f>+'Ark1'!Q4650</f>
        <v>37</v>
      </c>
      <c r="H73" s="92">
        <f>+'Ark1'!R4650</f>
        <v>467</v>
      </c>
      <c r="I73" s="91">
        <f>IF(H73=0,"",'Ark1'!S4650)</f>
        <v>467</v>
      </c>
      <c r="J73" s="84"/>
      <c r="K73" s="179">
        <f>IF(G73=0,"",100*H73/Måned!$G21)</f>
        <v>20.017145306472354</v>
      </c>
      <c r="L73" s="84"/>
      <c r="M73" s="179">
        <f>+IF(H73=0,"",'Ark1'!AA4650)</f>
        <v>29.171576523899603</v>
      </c>
      <c r="N73" s="179">
        <f>+IF(I73=0,"",'Ark1'!AB4650)</f>
        <v>3.7782753532146511</v>
      </c>
      <c r="O73" s="256">
        <f>IF(H73=0,"",'Ark1'!W4650)</f>
        <v>59.481798715203432</v>
      </c>
      <c r="P73" s="179">
        <f>IF(H73=0,"",'Ark1'!X4650)</f>
        <v>161.66559561619431</v>
      </c>
      <c r="Q73" s="255"/>
      <c r="R73" s="179">
        <f>IF(H73=0,"",'Ark1'!AA4650)</f>
        <v>29.171576523899603</v>
      </c>
      <c r="S73" s="179">
        <f>IF(H73=0,"",'Ark1'!AB4650)</f>
        <v>3.7782753532146511</v>
      </c>
      <c r="T73" s="179">
        <f>IF(H73=0,"",'Ark1'!AC4650)</f>
        <v>-40.431174362801698</v>
      </c>
      <c r="U73" s="84"/>
      <c r="V73" s="92">
        <f t="shared" si="8"/>
        <v>12.621621621621621</v>
      </c>
      <c r="W73" s="179">
        <f>+'Ark1'!V4650</f>
        <v>6.0685224839400398</v>
      </c>
      <c r="X73" s="231"/>
      <c r="Y73" s="258"/>
      <c r="AB73" s="235"/>
      <c r="AJ73" s="259"/>
      <c r="AK73" s="90"/>
      <c r="AL73" s="90"/>
    </row>
    <row r="74" spans="1:38" ht="16.5" customHeight="1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58"/>
      <c r="AB74" s="235"/>
      <c r="AJ74" s="259"/>
      <c r="AK74" s="90"/>
      <c r="AL74" s="90"/>
    </row>
    <row r="75" spans="1:38" ht="15.6">
      <c r="A75" s="231"/>
      <c r="B75" s="209">
        <f>+'Ark1'!C4651</f>
        <v>2023</v>
      </c>
      <c r="C75" s="209">
        <f>+'Ark1'!J4651</f>
        <v>121</v>
      </c>
      <c r="D75" s="209" t="s">
        <v>353</v>
      </c>
      <c r="E75" s="209">
        <f>+'Ark1'!D4651</f>
        <v>1</v>
      </c>
      <c r="F75" s="209" t="s">
        <v>569</v>
      </c>
      <c r="G75" s="91">
        <f>+'Ark1'!Q4651</f>
        <v>30</v>
      </c>
      <c r="H75" s="92">
        <f>+'Ark1'!R4651</f>
        <v>98</v>
      </c>
      <c r="I75" s="91">
        <f>IF(H75=0,"",'Ark1'!S4651)</f>
        <v>98</v>
      </c>
      <c r="J75" s="84"/>
      <c r="K75" s="179">
        <f>IF(G75=0,"",100*H75/Måned!$G10)</f>
        <v>4.0032679738562091</v>
      </c>
      <c r="L75" s="84"/>
      <c r="M75" s="179">
        <f>+IF(H75=0,"",'Ark1'!AA4651)</f>
        <v>20.925163355978587</v>
      </c>
      <c r="N75" s="179">
        <f>+IF(I75=0,"",'Ark1'!AB4651)</f>
        <v>3.9125701162559374</v>
      </c>
      <c r="O75" s="256">
        <f>IF(H75=0,"",'Ark1'!W4651)</f>
        <v>58.346938775510189</v>
      </c>
      <c r="P75" s="179">
        <f>IF(H75=0,"",'Ark1'!X4651)</f>
        <v>150.89437725252611</v>
      </c>
      <c r="Q75" s="255"/>
      <c r="R75" s="179">
        <f>IF(H75=0,"",'Ark1'!AA4651)</f>
        <v>20.925163355978587</v>
      </c>
      <c r="S75" s="179">
        <f>IF(H75=0,"",'Ark1'!AB4651)</f>
        <v>3.9125701162559374</v>
      </c>
      <c r="T75" s="179">
        <f>IF(H75=0,"",'Ark1'!AC4651)</f>
        <v>-26.06219284997486</v>
      </c>
      <c r="U75" s="84"/>
      <c r="V75" s="92">
        <f t="shared" ref="V75:V86" si="10">+(IF(H75=0,"",I75/G75))</f>
        <v>3.2666666666666666</v>
      </c>
      <c r="W75" s="179">
        <f>+'Ark1'!V4651</f>
        <v>7.5612244897959187</v>
      </c>
      <c r="X75" s="231"/>
      <c r="Y75" s="258"/>
      <c r="AB75" s="235"/>
      <c r="AJ75" s="259"/>
      <c r="AK75" s="90"/>
      <c r="AL75" s="90"/>
    </row>
    <row r="76" spans="1:38" ht="15.6">
      <c r="A76" s="231"/>
      <c r="B76" s="209">
        <f>+'Ark1'!C4652</f>
        <v>2023</v>
      </c>
      <c r="C76" s="209">
        <f>+'Ark1'!J4652</f>
        <v>121</v>
      </c>
      <c r="D76" s="209" t="str">
        <f t="shared" ref="D76:D86" si="11">+D75</f>
        <v>Steinkjer</v>
      </c>
      <c r="E76" s="209">
        <f>+'Ark1'!D4652</f>
        <v>2</v>
      </c>
      <c r="F76" s="209" t="s">
        <v>570</v>
      </c>
      <c r="G76" s="91">
        <f>+'Ark1'!Q4652</f>
        <v>18</v>
      </c>
      <c r="H76" s="92">
        <f>+'Ark1'!R4652</f>
        <v>28</v>
      </c>
      <c r="I76" s="91">
        <f>IF(H76=0,"",'Ark1'!S4652)</f>
        <v>28</v>
      </c>
      <c r="J76" s="84"/>
      <c r="K76" s="179">
        <f>IF(G76=0,"",100*H76/Måned!$G11)</f>
        <v>1.080663836356619</v>
      </c>
      <c r="L76" s="84"/>
      <c r="M76" s="179">
        <f>+IF(H76=0,"",'Ark1'!AA4652)</f>
        <v>17.759122404314549</v>
      </c>
      <c r="N76" s="179">
        <f>+IF(I76=0,"",'Ark1'!AB4652)</f>
        <v>4.5404924213758395</v>
      </c>
      <c r="O76" s="256">
        <f>IF(H76=0,"",'Ark1'!W4652)</f>
        <v>57.25</v>
      </c>
      <c r="P76" s="179">
        <f>IF(H76=0,"",'Ark1'!X4652)</f>
        <v>148.64572047670643</v>
      </c>
      <c r="Q76" s="255"/>
      <c r="R76" s="179">
        <f>IF(H76=0,"",'Ark1'!AA4652)</f>
        <v>17.759122404314549</v>
      </c>
      <c r="S76" s="179">
        <f>IF(H76=0,"",'Ark1'!AB4652)</f>
        <v>4.5404924213758395</v>
      </c>
      <c r="T76" s="179">
        <f>IF(H76=0,"",'Ark1'!AC4652)</f>
        <v>-17.038827227747142</v>
      </c>
      <c r="U76" s="84"/>
      <c r="V76" s="92">
        <f t="shared" si="10"/>
        <v>1.5555555555555556</v>
      </c>
      <c r="W76" s="179">
        <f>+'Ark1'!V4652</f>
        <v>8.0357142857142883</v>
      </c>
      <c r="X76" s="231"/>
      <c r="Y76" s="258"/>
      <c r="AB76" s="235"/>
      <c r="AJ76" s="259"/>
      <c r="AK76" s="90"/>
      <c r="AL76" s="90"/>
    </row>
    <row r="77" spans="1:38" ht="15.6">
      <c r="A77" s="231"/>
      <c r="B77" s="209">
        <f>+'Ark1'!C4653</f>
        <v>2023</v>
      </c>
      <c r="C77" s="209">
        <f>+'Ark1'!J4653</f>
        <v>121</v>
      </c>
      <c r="D77" s="209" t="str">
        <f t="shared" si="11"/>
        <v>Steinkjer</v>
      </c>
      <c r="E77" s="209">
        <f>+'Ark1'!D4653</f>
        <v>3</v>
      </c>
      <c r="F77" s="209" t="s">
        <v>571</v>
      </c>
      <c r="G77" s="91">
        <f>+'Ark1'!Q4653</f>
        <v>22</v>
      </c>
      <c r="H77" s="92">
        <f>+'Ark1'!R4653</f>
        <v>64</v>
      </c>
      <c r="I77" s="91">
        <f>IF(H77=0,"",'Ark1'!S4653)</f>
        <v>64</v>
      </c>
      <c r="J77" s="84"/>
      <c r="K77" s="179">
        <f>IF(G77=0,"",100*H77/Måned!$G12)</f>
        <v>2.2130013831258646</v>
      </c>
      <c r="L77" s="84"/>
      <c r="M77" s="179">
        <f>+IF(H77=0,"",'Ark1'!AA4653)</f>
        <v>11.63733038527684</v>
      </c>
      <c r="N77" s="179">
        <f>+IF(I77=0,"",'Ark1'!AB4653)</f>
        <v>3.3476539709735529</v>
      </c>
      <c r="O77" s="256">
        <f>IF(H77=0,"",'Ark1'!W4653)</f>
        <v>57.609375</v>
      </c>
      <c r="P77" s="179">
        <f>IF(H77=0,"",'Ark1'!X4653)</f>
        <v>140.21025189599132</v>
      </c>
      <c r="Q77" s="255"/>
      <c r="R77" s="179">
        <f>IF(H77=0,"",'Ark1'!AA4653)</f>
        <v>11.63733038527684</v>
      </c>
      <c r="S77" s="179">
        <f>IF(H77=0,"",'Ark1'!AB4653)</f>
        <v>3.3476539709735529</v>
      </c>
      <c r="T77" s="179">
        <f>IF(H77=0,"",'Ark1'!AC4653)</f>
        <v>-33.86875538009599</v>
      </c>
      <c r="U77" s="84"/>
      <c r="V77" s="92">
        <f t="shared" si="10"/>
        <v>2.9090909090909092</v>
      </c>
      <c r="W77" s="179">
        <f>+'Ark1'!V4653</f>
        <v>9.71875</v>
      </c>
      <c r="X77" s="231"/>
      <c r="Y77" s="258"/>
      <c r="AB77" s="235"/>
      <c r="AK77" s="90"/>
      <c r="AL77" s="90"/>
    </row>
    <row r="78" spans="1:38" ht="15.6">
      <c r="A78" s="231"/>
      <c r="B78" s="209">
        <f>+'Ark1'!C4654</f>
        <v>2023</v>
      </c>
      <c r="C78" s="209">
        <f>+'Ark1'!J4654</f>
        <v>121</v>
      </c>
      <c r="D78" s="209" t="str">
        <f t="shared" si="11"/>
        <v>Steinkjer</v>
      </c>
      <c r="E78" s="209">
        <f>+'Ark1'!D4654</f>
        <v>4</v>
      </c>
      <c r="F78" s="209" t="s">
        <v>572</v>
      </c>
      <c r="G78" s="91">
        <f>+'Ark1'!Q4654</f>
        <v>20</v>
      </c>
      <c r="H78" s="92">
        <f>+'Ark1'!R4654</f>
        <v>43</v>
      </c>
      <c r="I78" s="91">
        <f>IF(H78=0,"",'Ark1'!S4654)</f>
        <v>43</v>
      </c>
      <c r="J78" s="84"/>
      <c r="K78" s="179">
        <f>IF(G78=0,"",100*H78/Måned!$G13)</f>
        <v>1.8044481745698699</v>
      </c>
      <c r="L78" s="84"/>
      <c r="M78" s="179">
        <f>+IF(H78=0,"",'Ark1'!AA4654)</f>
        <v>12.62766542233342</v>
      </c>
      <c r="N78" s="179">
        <f>+IF(I78=0,"",'Ark1'!AB4654)</f>
        <v>4.2329414597699255</v>
      </c>
      <c r="O78" s="256">
        <f>IF(H78=0,"",'Ark1'!W4654)</f>
        <v>55.418604651162781</v>
      </c>
      <c r="P78" s="179">
        <f>IF(H78=0,"",'Ark1'!X4654)</f>
        <v>146.5015495477337</v>
      </c>
      <c r="Q78" s="255"/>
      <c r="R78" s="179">
        <f>IF(H78=0,"",'Ark1'!AA4654)</f>
        <v>12.62766542233342</v>
      </c>
      <c r="S78" s="179">
        <f>IF(H78=0,"",'Ark1'!AB4654)</f>
        <v>4.2329414597699255</v>
      </c>
      <c r="T78" s="179">
        <f>IF(H78=0,"",'Ark1'!AC4654)</f>
        <v>-39.999975891406109</v>
      </c>
      <c r="U78" s="84"/>
      <c r="V78" s="92">
        <f t="shared" si="10"/>
        <v>2.15</v>
      </c>
      <c r="W78" s="179">
        <f>+'Ark1'!V4654</f>
        <v>10.906976744186048</v>
      </c>
      <c r="X78" s="231"/>
      <c r="Y78" s="258"/>
      <c r="AB78" s="235"/>
      <c r="AK78" s="90"/>
      <c r="AL78" s="90"/>
    </row>
    <row r="79" spans="1:38" ht="15.6">
      <c r="A79" s="231"/>
      <c r="B79" s="209">
        <f>+'Ark1'!C4655</f>
        <v>2023</v>
      </c>
      <c r="C79" s="209">
        <f>+'Ark1'!J4655</f>
        <v>121</v>
      </c>
      <c r="D79" s="209" t="str">
        <f t="shared" si="11"/>
        <v>Steinkjer</v>
      </c>
      <c r="E79" s="209">
        <f>+'Ark1'!D4655</f>
        <v>5</v>
      </c>
      <c r="F79" s="209" t="s">
        <v>467</v>
      </c>
      <c r="G79" s="91">
        <f>+'Ark1'!Q4655</f>
        <v>19</v>
      </c>
      <c r="H79" s="92">
        <f>+'Ark1'!R4655</f>
        <v>52</v>
      </c>
      <c r="I79" s="91">
        <f>IF(H79=0,"",'Ark1'!S4655)</f>
        <v>52</v>
      </c>
      <c r="J79" s="84"/>
      <c r="K79" s="179">
        <f>IF(G79=0,"",100*H79/Måned!$G14)</f>
        <v>1.974933535890619</v>
      </c>
      <c r="L79" s="84"/>
      <c r="M79" s="179">
        <f>+IF(H79=0,"",'Ark1'!AA4655)</f>
        <v>28.071940746028275</v>
      </c>
      <c r="N79" s="179">
        <f>+IF(I79=0,"",'Ark1'!AB4655)</f>
        <v>4.2130748865881804</v>
      </c>
      <c r="O79" s="256">
        <f>IF(H79=0,"",'Ark1'!W4655)</f>
        <v>59.5</v>
      </c>
      <c r="P79" s="179">
        <f>IF(H79=0,"",'Ark1'!X4655)</f>
        <v>151.23135261271764</v>
      </c>
      <c r="Q79" s="255"/>
      <c r="R79" s="179">
        <f>IF(H79=0,"",'Ark1'!AA4655)</f>
        <v>28.071940746028275</v>
      </c>
      <c r="S79" s="179">
        <f>IF(H79=0,"",'Ark1'!AB4655)</f>
        <v>4.2130748865881804</v>
      </c>
      <c r="T79" s="179">
        <f>IF(H79=0,"",'Ark1'!AC4655)</f>
        <v>-57.108150455504706</v>
      </c>
      <c r="U79" s="84"/>
      <c r="V79" s="92">
        <f t="shared" si="10"/>
        <v>2.736842105263158</v>
      </c>
      <c r="W79" s="179">
        <f>+'Ark1'!V4655</f>
        <v>6.0576923076923057</v>
      </c>
      <c r="X79" s="231"/>
      <c r="Y79" s="258"/>
      <c r="AB79" s="235"/>
      <c r="AK79" s="90"/>
      <c r="AL79" s="90"/>
    </row>
    <row r="80" spans="1:38" ht="15.6">
      <c r="A80" s="231"/>
      <c r="B80" s="209">
        <f>+'Ark1'!C4656</f>
        <v>2023</v>
      </c>
      <c r="C80" s="209">
        <f>+'Ark1'!J4656</f>
        <v>121</v>
      </c>
      <c r="D80" s="209" t="str">
        <f t="shared" si="11"/>
        <v>Steinkjer</v>
      </c>
      <c r="E80" s="209">
        <f>+'Ark1'!D4656</f>
        <v>6</v>
      </c>
      <c r="F80" s="209" t="s">
        <v>573</v>
      </c>
      <c r="G80" s="91">
        <f>+'Ark1'!Q4656</f>
        <v>20</v>
      </c>
      <c r="H80" s="92">
        <f>+'Ark1'!R4656</f>
        <v>23</v>
      </c>
      <c r="I80" s="91">
        <f>IF(H80=0,"",'Ark1'!S4656)</f>
        <v>23</v>
      </c>
      <c r="J80" s="84"/>
      <c r="K80" s="179">
        <f>IF(G80=0,"",100*H80/Måned!$G15)</f>
        <v>0.90479937057435089</v>
      </c>
      <c r="L80" s="84"/>
      <c r="M80" s="179">
        <f>+IF(H80=0,"",'Ark1'!AA4656)</f>
        <v>24.968884227856815</v>
      </c>
      <c r="N80" s="179">
        <f>+IF(I80=0,"",'Ark1'!AB4656)</f>
        <v>3.3094925624321556</v>
      </c>
      <c r="O80" s="256">
        <f>IF(H80=0,"",'Ark1'!W4656)</f>
        <v>58.217391304347821</v>
      </c>
      <c r="P80" s="179">
        <f>IF(H80=0,"",'Ark1'!X4656)</f>
        <v>147.80253426916013</v>
      </c>
      <c r="Q80" s="255"/>
      <c r="R80" s="179">
        <f>IF(H80=0,"",'Ark1'!AA4656)</f>
        <v>24.968884227856815</v>
      </c>
      <c r="S80" s="179">
        <f>IF(H80=0,"",'Ark1'!AB4656)</f>
        <v>3.3094925624321556</v>
      </c>
      <c r="T80" s="179">
        <f>IF(H80=0,"",'Ark1'!AC4656)</f>
        <v>-10.81289091602304</v>
      </c>
      <c r="U80" s="84"/>
      <c r="V80" s="92">
        <f t="shared" si="10"/>
        <v>1.1499999999999999</v>
      </c>
      <c r="W80" s="179">
        <f>+'Ark1'!V4656</f>
        <v>8.1304347826086936</v>
      </c>
      <c r="X80" s="231"/>
      <c r="Y80" s="258"/>
      <c r="AB80" s="235"/>
      <c r="AK80" s="90"/>
      <c r="AL80" s="90"/>
    </row>
    <row r="81" spans="1:38" ht="15.6">
      <c r="A81" s="231"/>
      <c r="B81" s="209">
        <f>+'Ark1'!C4657</f>
        <v>2023</v>
      </c>
      <c r="C81" s="209">
        <f>+'Ark1'!J4657</f>
        <v>121</v>
      </c>
      <c r="D81" s="209" t="str">
        <f t="shared" si="11"/>
        <v>Steinkjer</v>
      </c>
      <c r="E81" s="209">
        <f>+'Ark1'!D4657</f>
        <v>7</v>
      </c>
      <c r="F81" s="209" t="s">
        <v>574</v>
      </c>
      <c r="G81" s="91">
        <f>+'Ark1'!Q4657</f>
        <v>18</v>
      </c>
      <c r="H81" s="92">
        <f>+'Ark1'!R4657</f>
        <v>42</v>
      </c>
      <c r="I81" s="91">
        <f>IF(H81=0,"",'Ark1'!S4657)</f>
        <v>42</v>
      </c>
      <c r="J81" s="84"/>
      <c r="K81" s="179">
        <f>IF(G81=0,"",100*H81/Måned!$G16)</f>
        <v>1.8800358102059087</v>
      </c>
      <c r="L81" s="84"/>
      <c r="M81" s="179">
        <f>+IF(H81=0,"",'Ark1'!AA4657)</f>
        <v>30.142620645277127</v>
      </c>
      <c r="N81" s="179">
        <f>+IF(I81=0,"",'Ark1'!AB4657)</f>
        <v>5.259048998809722</v>
      </c>
      <c r="O81" s="256">
        <f>IF(H81=0,"",'Ark1'!W4657)</f>
        <v>56.238095238095241</v>
      </c>
      <c r="P81" s="179">
        <f>IF(H81=0,"",'Ark1'!X4657)</f>
        <v>163.83170819790533</v>
      </c>
      <c r="Q81" s="255"/>
      <c r="R81" s="179">
        <f>IF(H81=0,"",'Ark1'!AA4657)</f>
        <v>30.142620645277127</v>
      </c>
      <c r="S81" s="179">
        <f>IF(H81=0,"",'Ark1'!AB4657)</f>
        <v>5.259048998809722</v>
      </c>
      <c r="T81" s="179">
        <f>IF(H81=0,"",'Ark1'!AC4657)</f>
        <v>-26.46879139374435</v>
      </c>
      <c r="U81" s="84"/>
      <c r="V81" s="92">
        <f t="shared" si="10"/>
        <v>2.3333333333333335</v>
      </c>
      <c r="W81" s="179">
        <f>+'Ark1'!V4657</f>
        <v>8.3571428571428612</v>
      </c>
      <c r="X81" s="231"/>
      <c r="Y81" s="258"/>
      <c r="AB81" s="235"/>
      <c r="AK81" s="90"/>
      <c r="AL81" s="90"/>
    </row>
    <row r="82" spans="1:38" ht="15.6">
      <c r="A82" s="231"/>
      <c r="B82" s="209">
        <f>+'Ark1'!C4658</f>
        <v>2023</v>
      </c>
      <c r="C82" s="209">
        <f>+'Ark1'!J4658</f>
        <v>121</v>
      </c>
      <c r="D82" s="209" t="str">
        <f t="shared" si="11"/>
        <v>Steinkjer</v>
      </c>
      <c r="E82" s="209">
        <f>+'Ark1'!D4658</f>
        <v>8</v>
      </c>
      <c r="F82" s="209" t="s">
        <v>575</v>
      </c>
      <c r="G82" s="91">
        <f>+'Ark1'!Q4658</f>
        <v>14</v>
      </c>
      <c r="H82" s="92">
        <f>+'Ark1'!R4658</f>
        <v>17</v>
      </c>
      <c r="I82" s="91">
        <f>IF(H82=0,"",'Ark1'!S4658)</f>
        <v>17</v>
      </c>
      <c r="J82" s="84"/>
      <c r="K82" s="179">
        <f>IF(G82=0,"",100*H82/Måned!$G17)</f>
        <v>0.68798057466612705</v>
      </c>
      <c r="L82" s="84"/>
      <c r="M82" s="179">
        <f>+IF(H82=0,"",'Ark1'!AA4658)</f>
        <v>25.553221480425421</v>
      </c>
      <c r="N82" s="179">
        <f>+IF(I82=0,"",'Ark1'!AB4658)</f>
        <v>3.6470588235294255</v>
      </c>
      <c r="O82" s="256">
        <f>IF(H82=0,"",'Ark1'!W4658)</f>
        <v>57.588235294117645</v>
      </c>
      <c r="P82" s="179">
        <f>IF(H82=0,"",'Ark1'!X4658)</f>
        <v>153.78242304505764</v>
      </c>
      <c r="Q82" s="255"/>
      <c r="R82" s="179">
        <f>IF(H82=0,"",'Ark1'!AA4658)</f>
        <v>25.553221480425421</v>
      </c>
      <c r="S82" s="179">
        <f>IF(H82=0,"",'Ark1'!AB4658)</f>
        <v>3.6470588235294255</v>
      </c>
      <c r="T82" s="179">
        <f>IF(H82=0,"",'Ark1'!AC4658)</f>
        <v>-21.896851823281025</v>
      </c>
      <c r="U82" s="84"/>
      <c r="V82" s="92">
        <f t="shared" si="10"/>
        <v>1.2142857142857142</v>
      </c>
      <c r="W82" s="179">
        <f>+'Ark1'!V4658</f>
        <v>8.3529411764705888</v>
      </c>
      <c r="X82" s="231"/>
      <c r="Y82" s="258"/>
      <c r="AB82" s="235"/>
      <c r="AK82" s="90"/>
      <c r="AL82" s="90"/>
    </row>
    <row r="83" spans="1:38" ht="15.6">
      <c r="A83" s="231"/>
      <c r="B83" s="209">
        <f>+'Ark1'!C4659</f>
        <v>2023</v>
      </c>
      <c r="C83" s="209">
        <f>+'Ark1'!J4659</f>
        <v>121</v>
      </c>
      <c r="D83" s="209" t="str">
        <f t="shared" si="11"/>
        <v>Steinkjer</v>
      </c>
      <c r="E83" s="209">
        <f>+'Ark1'!D4659</f>
        <v>9</v>
      </c>
      <c r="F83" s="209" t="s">
        <v>576</v>
      </c>
      <c r="G83" s="91">
        <f>+'Ark1'!Q4659</f>
        <v>15</v>
      </c>
      <c r="H83" s="92">
        <f>+'Ark1'!R4659</f>
        <v>37</v>
      </c>
      <c r="I83" s="91">
        <f>IF(H83=0,"",'Ark1'!S4659)</f>
        <v>37</v>
      </c>
      <c r="J83" s="84"/>
      <c r="K83" s="179">
        <f>IF(G83=0,"",100*H83/Måned!$G18)</f>
        <v>1.4149139579349905</v>
      </c>
      <c r="L83" s="84"/>
      <c r="M83" s="179">
        <f>+IF(H83=0,"",'Ark1'!AA4659)</f>
        <v>18.334071791577504</v>
      </c>
      <c r="N83" s="179">
        <f>+IF(I83=0,"",'Ark1'!AB4659)</f>
        <v>5.68146422962859</v>
      </c>
      <c r="O83" s="256">
        <f>IF(H83=0,"",'Ark1'!W4659)</f>
        <v>56.135135135135137</v>
      </c>
      <c r="P83" s="179">
        <f>IF(H83=0,"",'Ark1'!X4659)</f>
        <v>151.65002488946149</v>
      </c>
      <c r="Q83" s="255"/>
      <c r="R83" s="179">
        <f>IF(H83=0,"",'Ark1'!AA4659)</f>
        <v>18.334071791577504</v>
      </c>
      <c r="S83" s="179">
        <f>IF(H83=0,"",'Ark1'!AB4659)</f>
        <v>5.68146422962859</v>
      </c>
      <c r="T83" s="179">
        <f>IF(H83=0,"",'Ark1'!AC4659)</f>
        <v>-59.266123069744111</v>
      </c>
      <c r="U83" s="84"/>
      <c r="V83" s="92">
        <f t="shared" si="10"/>
        <v>2.4666666666666668</v>
      </c>
      <c r="W83" s="179">
        <f>+'Ark1'!V4659</f>
        <v>6.7027027027027044</v>
      </c>
      <c r="X83" s="231"/>
      <c r="Y83" s="258"/>
      <c r="AB83" s="235"/>
      <c r="AK83" s="90"/>
      <c r="AL83" s="90"/>
    </row>
    <row r="84" spans="1:38" ht="15.6">
      <c r="A84" s="231"/>
      <c r="B84" s="209">
        <f>+'Ark1'!C4660</f>
        <v>2023</v>
      </c>
      <c r="C84" s="209">
        <f>+'Ark1'!J4660</f>
        <v>121</v>
      </c>
      <c r="D84" s="209" t="str">
        <f t="shared" si="11"/>
        <v>Steinkjer</v>
      </c>
      <c r="E84" s="209">
        <f>+'Ark1'!D4660</f>
        <v>10</v>
      </c>
      <c r="F84" s="209" t="s">
        <v>577</v>
      </c>
      <c r="G84" s="91">
        <f>+'Ark1'!Q4660</f>
        <v>26</v>
      </c>
      <c r="H84" s="92">
        <f>+'Ark1'!R4660</f>
        <v>65</v>
      </c>
      <c r="I84" s="91">
        <f>IF(H84=0,"",'Ark1'!S4660)</f>
        <v>65</v>
      </c>
      <c r="J84" s="84"/>
      <c r="K84" s="179">
        <f>IF(G84=0,"",100*H84/Måned!$G19)</f>
        <v>2.4454477050413845</v>
      </c>
      <c r="L84" s="84"/>
      <c r="M84" s="179">
        <f>+IF(H84=0,"",'Ark1'!AA4660)</f>
        <v>15.16007790646777</v>
      </c>
      <c r="N84" s="179">
        <f>+IF(I84=0,"",'Ark1'!AB4660)</f>
        <v>4.5298222857887538</v>
      </c>
      <c r="O84" s="256">
        <f>IF(H84=0,"",'Ark1'!W4660)</f>
        <v>57.861538461538451</v>
      </c>
      <c r="P84" s="179">
        <f>IF(H84=0,"",'Ark1'!X4660)</f>
        <v>144.94707892324351</v>
      </c>
      <c r="Q84" s="255"/>
      <c r="R84" s="179">
        <f>IF(H84=0,"",'Ark1'!AA4660)</f>
        <v>15.16007790646777</v>
      </c>
      <c r="S84" s="179">
        <f>IF(H84=0,"",'Ark1'!AB4660)</f>
        <v>4.5298222857887538</v>
      </c>
      <c r="T84" s="179">
        <f>IF(H84=0,"",'Ark1'!AC4660)</f>
        <v>0.42734374295555794</v>
      </c>
      <c r="U84" s="84"/>
      <c r="V84" s="92">
        <f t="shared" si="10"/>
        <v>2.5</v>
      </c>
      <c r="W84" s="179">
        <f>+'Ark1'!V4660</f>
        <v>8.2615384615384624</v>
      </c>
      <c r="X84" s="231"/>
      <c r="Y84" s="258"/>
      <c r="AB84" s="235"/>
      <c r="AK84" s="90"/>
      <c r="AL84" s="90"/>
    </row>
    <row r="85" spans="1:38" ht="15.6">
      <c r="A85" s="231"/>
      <c r="B85" s="209">
        <f>+'Ark1'!C4661</f>
        <v>2023</v>
      </c>
      <c r="C85" s="209">
        <f>+'Ark1'!J4661</f>
        <v>121</v>
      </c>
      <c r="D85" s="209" t="str">
        <f t="shared" si="11"/>
        <v>Steinkjer</v>
      </c>
      <c r="E85" s="209">
        <f>+'Ark1'!D4661</f>
        <v>11</v>
      </c>
      <c r="F85" s="209" t="s">
        <v>578</v>
      </c>
      <c r="G85" s="91">
        <f>+'Ark1'!Q4661</f>
        <v>13</v>
      </c>
      <c r="H85" s="92">
        <f>+'Ark1'!R4661</f>
        <v>21</v>
      </c>
      <c r="I85" s="91">
        <f>IF(H85=0,"",'Ark1'!S4661)</f>
        <v>21</v>
      </c>
      <c r="J85" s="84"/>
      <c r="K85" s="179">
        <f>IF(G85=0,"",100*H85/Måned!$G20)</f>
        <v>0.94170403587443952</v>
      </c>
      <c r="L85" s="84"/>
      <c r="M85" s="179">
        <f>+IF(H85=0,"",'Ark1'!AA4661)</f>
        <v>24.506160084480168</v>
      </c>
      <c r="N85" s="179">
        <f>+IF(I85=0,"",'Ark1'!AB4661)</f>
        <v>4.0428543384363849</v>
      </c>
      <c r="O85" s="256">
        <f>IF(H85=0,"",'Ark1'!W4661)</f>
        <v>57.523809523809554</v>
      </c>
      <c r="P85" s="179">
        <f>IF(H85=0,"",'Ark1'!X4661)</f>
        <v>148.17107774854253</v>
      </c>
      <c r="Q85" s="255"/>
      <c r="R85" s="179">
        <f>IF(H85=0,"",'Ark1'!AA4661)</f>
        <v>24.506160084480168</v>
      </c>
      <c r="S85" s="179">
        <f>IF(H85=0,"",'Ark1'!AB4661)</f>
        <v>4.0428543384363849</v>
      </c>
      <c r="T85" s="179">
        <f>IF(H85=0,"",'Ark1'!AC4661)</f>
        <v>-38.334704383153849</v>
      </c>
      <c r="U85" s="84"/>
      <c r="V85" s="92">
        <f t="shared" si="10"/>
        <v>1.6153846153846154</v>
      </c>
      <c r="W85" s="179">
        <f>+'Ark1'!V4661</f>
        <v>8.761904761904761</v>
      </c>
      <c r="X85" s="231"/>
      <c r="Y85" s="258"/>
      <c r="AB85" s="235"/>
      <c r="AK85" s="90"/>
      <c r="AL85" s="90"/>
    </row>
    <row r="86" spans="1:38" ht="15.6">
      <c r="A86" s="231"/>
      <c r="B86" s="209">
        <f>+'Ark1'!C4662</f>
        <v>2023</v>
      </c>
      <c r="C86" s="209">
        <f>+'Ark1'!J4662</f>
        <v>121</v>
      </c>
      <c r="D86" s="209" t="str">
        <f t="shared" si="11"/>
        <v>Steinkjer</v>
      </c>
      <c r="E86" s="209">
        <f>+'Ark1'!D4662</f>
        <v>12</v>
      </c>
      <c r="F86" s="209" t="s">
        <v>579</v>
      </c>
      <c r="G86" s="91">
        <f>+'Ark1'!Q4662</f>
        <v>9</v>
      </c>
      <c r="H86" s="92">
        <f>+'Ark1'!R4662</f>
        <v>9</v>
      </c>
      <c r="I86" s="91">
        <f>IF(H86=0,"",'Ark1'!S4662)</f>
        <v>9</v>
      </c>
      <c r="J86" s="84"/>
      <c r="K86" s="179">
        <f>IF(G86=0,"",100*H86/Måned!$G21)</f>
        <v>0.38576939562794688</v>
      </c>
      <c r="L86" s="84"/>
      <c r="M86" s="179">
        <f>+IF(H86=0,"",'Ark1'!AA4662)</f>
        <v>11.074004706830822</v>
      </c>
      <c r="N86" s="179">
        <f>+IF(I86=0,"",'Ark1'!AB4662)</f>
        <v>3.5728744868474189</v>
      </c>
      <c r="O86" s="256">
        <f>IF(H86=0,"",'Ark1'!W4662)</f>
        <v>58.111111111111121</v>
      </c>
      <c r="P86" s="179">
        <f>IF(H86=0,"",'Ark1'!X4662)</f>
        <v>144.03515107740461</v>
      </c>
      <c r="Q86" s="255"/>
      <c r="R86" s="179">
        <f>IF(H86=0,"",'Ark1'!AA4662)</f>
        <v>11.074004706830822</v>
      </c>
      <c r="S86" s="179">
        <f>IF(H86=0,"",'Ark1'!AB4662)</f>
        <v>3.5728744868474189</v>
      </c>
      <c r="T86" s="179">
        <f>IF(H86=0,"",'Ark1'!AC4662)</f>
        <v>-29.302478634910699</v>
      </c>
      <c r="U86" s="84"/>
      <c r="V86" s="92">
        <f t="shared" si="10"/>
        <v>1</v>
      </c>
      <c r="W86" s="179">
        <f>+'Ark1'!V4662</f>
        <v>8.6666666666666643</v>
      </c>
      <c r="X86" s="231"/>
      <c r="Y86" s="258"/>
      <c r="AB86" s="235"/>
      <c r="AK86" s="90"/>
      <c r="AL86" s="90"/>
    </row>
    <row r="87" spans="1:38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58"/>
      <c r="AB87" s="235"/>
      <c r="AK87" s="90"/>
      <c r="AL87" s="90"/>
    </row>
    <row r="88" spans="1:38" ht="15.6">
      <c r="A88" s="231"/>
      <c r="B88" s="209">
        <f>+'Ark1'!C4663</f>
        <v>2023</v>
      </c>
      <c r="C88" s="209">
        <f>+'Ark1'!J4663</f>
        <v>134</v>
      </c>
      <c r="D88" s="209" t="s">
        <v>35</v>
      </c>
      <c r="E88" s="209">
        <f>+'Ark1'!D4663</f>
        <v>1</v>
      </c>
      <c r="F88" s="209" t="s">
        <v>569</v>
      </c>
      <c r="G88" s="91">
        <f>+'Ark1'!Q4663</f>
        <v>12</v>
      </c>
      <c r="H88" s="92">
        <f>+'Ark1'!R4663</f>
        <v>84</v>
      </c>
      <c r="I88" s="91">
        <f>IF(H88=0,"",'Ark1'!S4663)</f>
        <v>84</v>
      </c>
      <c r="J88" s="84"/>
      <c r="K88" s="179">
        <f>IF(G88=0,"",100*H88/Måned!$G10)</f>
        <v>3.4313725490196076</v>
      </c>
      <c r="L88" s="84"/>
      <c r="M88" s="179">
        <f>+IF(H88=0,"",'Ark1'!AA4663)</f>
        <v>29.801203839500904</v>
      </c>
      <c r="N88" s="179">
        <f>+IF(I88=0,"",'Ark1'!AB4663)</f>
        <v>4.9121967459323237</v>
      </c>
      <c r="O88" s="256">
        <f>IF(H88=0,"",'Ark1'!W4663)</f>
        <v>58.464285714285694</v>
      </c>
      <c r="P88" s="179">
        <f>IF(H88=0,"",'Ark1'!X4663)</f>
        <v>175.30439044523555</v>
      </c>
      <c r="Q88" s="255"/>
      <c r="R88" s="179">
        <f>IF(H88=0,"",'Ark1'!AA4663)</f>
        <v>29.801203839500904</v>
      </c>
      <c r="S88" s="179">
        <f>IF(H88=0,"",'Ark1'!AB4663)</f>
        <v>4.9121967459323237</v>
      </c>
      <c r="T88" s="179">
        <f>IF(H88=0,"",'Ark1'!AC4663)</f>
        <v>-29.669991783105385</v>
      </c>
      <c r="U88" s="84"/>
      <c r="V88" s="92">
        <f t="shared" ref="V88:V99" si="12">+(IF(H88=0,"",I88/G88))</f>
        <v>7</v>
      </c>
      <c r="W88" s="179">
        <f>+'Ark1'!V4663</f>
        <v>6.4880952380952399</v>
      </c>
      <c r="X88" s="231"/>
      <c r="Y88" s="258"/>
      <c r="AB88" s="235"/>
      <c r="AK88" s="90"/>
      <c r="AL88" s="90"/>
    </row>
    <row r="89" spans="1:38" ht="15.6">
      <c r="A89" s="231"/>
      <c r="B89" s="209">
        <f>+'Ark1'!C4664</f>
        <v>2023</v>
      </c>
      <c r="C89" s="209">
        <f>+'Ark1'!J4664</f>
        <v>134</v>
      </c>
      <c r="D89" s="209" t="str">
        <f t="shared" ref="D89:D99" si="13">+D88</f>
        <v>Førde</v>
      </c>
      <c r="E89" s="209">
        <f>+'Ark1'!D4664</f>
        <v>2</v>
      </c>
      <c r="F89" s="209" t="s">
        <v>570</v>
      </c>
      <c r="G89" s="91">
        <f>+'Ark1'!Q4664</f>
        <v>11</v>
      </c>
      <c r="H89" s="92">
        <f>+'Ark1'!R4664</f>
        <v>122</v>
      </c>
      <c r="I89" s="91">
        <f>IF(H89=0,"",'Ark1'!S4664)</f>
        <v>122</v>
      </c>
      <c r="J89" s="84"/>
      <c r="K89" s="179">
        <f>IF(G89=0,"",100*H89/Måned!$G11)</f>
        <v>4.7086067155538398</v>
      </c>
      <c r="L89" s="84"/>
      <c r="M89" s="179">
        <f>+IF(H89=0,"",'Ark1'!AA4664)</f>
        <v>29.814180509388223</v>
      </c>
      <c r="N89" s="179">
        <f>+IF(I89=0,"",'Ark1'!AB4664)</f>
        <v>4.3735480563784312</v>
      </c>
      <c r="O89" s="256">
        <f>IF(H89=0,"",'Ark1'!W4664)</f>
        <v>59.26229508196721</v>
      </c>
      <c r="P89" s="179">
        <f>IF(H89=0,"",'Ark1'!X4664)</f>
        <v>176.03768893309419</v>
      </c>
      <c r="Q89" s="255"/>
      <c r="R89" s="179">
        <f>IF(H89=0,"",'Ark1'!AA4664)</f>
        <v>29.814180509388223</v>
      </c>
      <c r="S89" s="179">
        <f>IF(H89=0,"",'Ark1'!AB4664)</f>
        <v>4.3735480563784312</v>
      </c>
      <c r="T89" s="179">
        <f>IF(H89=0,"",'Ark1'!AC4664)</f>
        <v>-48.890060182461809</v>
      </c>
      <c r="U89" s="84"/>
      <c r="V89" s="92">
        <f t="shared" si="12"/>
        <v>11.090909090909092</v>
      </c>
      <c r="W89" s="179">
        <f>+'Ark1'!V4664</f>
        <v>6.6475409836065582</v>
      </c>
      <c r="X89" s="231"/>
      <c r="Y89" s="258"/>
      <c r="AB89" s="235"/>
      <c r="AK89" s="90"/>
      <c r="AL89" s="90"/>
    </row>
    <row r="90" spans="1:38" ht="15.6">
      <c r="A90" s="231"/>
      <c r="B90" s="209">
        <f>+'Ark1'!C4665</f>
        <v>2023</v>
      </c>
      <c r="C90" s="209">
        <f>+'Ark1'!J4665</f>
        <v>134</v>
      </c>
      <c r="D90" s="209" t="str">
        <f t="shared" si="13"/>
        <v>Førde</v>
      </c>
      <c r="E90" s="209">
        <f>+'Ark1'!D4665</f>
        <v>3</v>
      </c>
      <c r="F90" s="209" t="s">
        <v>571</v>
      </c>
      <c r="G90" s="91">
        <f>+'Ark1'!Q4665</f>
        <v>14</v>
      </c>
      <c r="H90" s="92">
        <f>+'Ark1'!R4665</f>
        <v>117</v>
      </c>
      <c r="I90" s="91">
        <f>IF(H90=0,"",'Ark1'!S4665)</f>
        <v>117</v>
      </c>
      <c r="J90" s="84"/>
      <c r="K90" s="179">
        <f>IF(G90=0,"",100*H90/Måned!$G12)</f>
        <v>4.0456431535269708</v>
      </c>
      <c r="L90" s="84"/>
      <c r="M90" s="179">
        <f>+IF(H90=0,"",'Ark1'!AA4665)</f>
        <v>29.577000717396661</v>
      </c>
      <c r="N90" s="179">
        <f>+IF(I90=0,"",'Ark1'!AB4665)</f>
        <v>4.4450032521810492</v>
      </c>
      <c r="O90" s="256">
        <f>IF(H90=0,"",'Ark1'!W4665)</f>
        <v>57.94871794871797</v>
      </c>
      <c r="P90" s="179">
        <f>IF(H90=0,"",'Ark1'!X4665)</f>
        <v>178.98343380466881</v>
      </c>
      <c r="Q90" s="255"/>
      <c r="R90" s="179">
        <f>IF(H90=0,"",'Ark1'!AA4665)</f>
        <v>29.577000717396661</v>
      </c>
      <c r="S90" s="179">
        <f>IF(H90=0,"",'Ark1'!AB4665)</f>
        <v>4.4450032521810492</v>
      </c>
      <c r="T90" s="179">
        <f>IF(H90=0,"",'Ark1'!AC4665)</f>
        <v>-15.47388991243192</v>
      </c>
      <c r="U90" s="84"/>
      <c r="V90" s="92">
        <f t="shared" si="12"/>
        <v>8.3571428571428577</v>
      </c>
      <c r="W90" s="179">
        <f>+'Ark1'!V4665</f>
        <v>7.871794871794874</v>
      </c>
      <c r="X90" s="231"/>
      <c r="Y90" s="258"/>
      <c r="AB90" s="235"/>
      <c r="AK90" s="90"/>
      <c r="AL90" s="90"/>
    </row>
    <row r="91" spans="1:38" ht="15.6">
      <c r="A91" s="231"/>
      <c r="B91" s="209">
        <f>+'Ark1'!C4666</f>
        <v>2023</v>
      </c>
      <c r="C91" s="209">
        <f>+'Ark1'!J4666</f>
        <v>134</v>
      </c>
      <c r="D91" s="209" t="str">
        <f t="shared" si="13"/>
        <v>Førde</v>
      </c>
      <c r="E91" s="209">
        <f>+'Ark1'!D4666</f>
        <v>4</v>
      </c>
      <c r="F91" s="209" t="s">
        <v>572</v>
      </c>
      <c r="G91" s="91">
        <f>+'Ark1'!Q4666</f>
        <v>11</v>
      </c>
      <c r="H91" s="92">
        <f>+'Ark1'!R4666</f>
        <v>66</v>
      </c>
      <c r="I91" s="91">
        <f>IF(H91=0,"",'Ark1'!S4666)</f>
        <v>66</v>
      </c>
      <c r="J91" s="84"/>
      <c r="K91" s="179">
        <f>IF(G91=0,"",100*H91/Måned!$G13)</f>
        <v>2.7696181284095678</v>
      </c>
      <c r="L91" s="84"/>
      <c r="M91" s="179">
        <f>+IF(H91=0,"",'Ark1'!AA4666)</f>
        <v>31.716712411426958</v>
      </c>
      <c r="N91" s="179">
        <f>+IF(I91=0,"",'Ark1'!AB4666)</f>
        <v>4.4377129923405194</v>
      </c>
      <c r="O91" s="256">
        <f>IF(H91=0,"",'Ark1'!W4666)</f>
        <v>58.939393939393938</v>
      </c>
      <c r="P91" s="179">
        <f>IF(H91=0,"",'Ark1'!X4666)</f>
        <v>188.40900883154404</v>
      </c>
      <c r="Q91" s="255"/>
      <c r="R91" s="179">
        <f>IF(H91=0,"",'Ark1'!AA4666)</f>
        <v>31.716712411426958</v>
      </c>
      <c r="S91" s="179">
        <f>IF(H91=0,"",'Ark1'!AB4666)</f>
        <v>4.4377129923405194</v>
      </c>
      <c r="T91" s="179">
        <f>IF(H91=0,"",'Ark1'!AC4666)</f>
        <v>-33.298899440063671</v>
      </c>
      <c r="U91" s="84"/>
      <c r="V91" s="92">
        <f t="shared" si="12"/>
        <v>6</v>
      </c>
      <c r="W91" s="179">
        <f>+'Ark1'!V4666</f>
        <v>6.6666666666666687</v>
      </c>
      <c r="X91" s="231"/>
      <c r="Y91" s="258"/>
      <c r="AB91" s="235"/>
      <c r="AK91" s="90"/>
      <c r="AL91" s="90"/>
    </row>
    <row r="92" spans="1:38" ht="15.6">
      <c r="A92" s="231"/>
      <c r="B92" s="209">
        <f>+'Ark1'!C4667</f>
        <v>2023</v>
      </c>
      <c r="C92" s="209">
        <f>+'Ark1'!J4667</f>
        <v>134</v>
      </c>
      <c r="D92" s="209" t="str">
        <f t="shared" si="13"/>
        <v>Førde</v>
      </c>
      <c r="E92" s="209">
        <f>+'Ark1'!D4667</f>
        <v>5</v>
      </c>
      <c r="F92" s="209" t="s">
        <v>467</v>
      </c>
      <c r="G92" s="91">
        <f>+'Ark1'!Q4667</f>
        <v>13</v>
      </c>
      <c r="H92" s="92">
        <f>+'Ark1'!R4667</f>
        <v>82</v>
      </c>
      <c r="I92" s="91">
        <f>IF(H92=0,"",'Ark1'!S4667)</f>
        <v>82</v>
      </c>
      <c r="J92" s="84"/>
      <c r="K92" s="179">
        <f>IF(G92=0,"",100*H92/Måned!$G14)</f>
        <v>3.1143182681352068</v>
      </c>
      <c r="L92" s="84"/>
      <c r="M92" s="179">
        <f>+IF(H92=0,"",'Ark1'!AA4667)</f>
        <v>30.466320625323178</v>
      </c>
      <c r="N92" s="179">
        <f>+IF(I92=0,"",'Ark1'!AB4667)</f>
        <v>4.7131267068842817</v>
      </c>
      <c r="O92" s="256">
        <f>IF(H92=0,"",'Ark1'!W4667)</f>
        <v>58.609756097560975</v>
      </c>
      <c r="P92" s="179">
        <f>IF(H92=0,"",'Ark1'!X4667)</f>
        <v>176.25188277884951</v>
      </c>
      <c r="Q92" s="255"/>
      <c r="R92" s="179">
        <f>IF(H92=0,"",'Ark1'!AA4667)</f>
        <v>30.466320625323178</v>
      </c>
      <c r="S92" s="179">
        <f>IF(H92=0,"",'Ark1'!AB4667)</f>
        <v>4.7131267068842817</v>
      </c>
      <c r="T92" s="179">
        <f>IF(H92=0,"",'Ark1'!AC4667)</f>
        <v>-29.508857054307398</v>
      </c>
      <c r="U92" s="84"/>
      <c r="V92" s="92">
        <f t="shared" si="12"/>
        <v>6.3076923076923075</v>
      </c>
      <c r="W92" s="179">
        <f>+'Ark1'!V4667</f>
        <v>7.4634146341463428</v>
      </c>
      <c r="X92" s="231"/>
      <c r="Y92" s="258"/>
      <c r="AB92" s="235"/>
      <c r="AK92" s="90"/>
      <c r="AL92" s="90"/>
    </row>
    <row r="93" spans="1:38" ht="15.6">
      <c r="A93" s="231"/>
      <c r="B93" s="209">
        <f>+'Ark1'!C4668</f>
        <v>2023</v>
      </c>
      <c r="C93" s="209">
        <f>+'Ark1'!J4668</f>
        <v>134</v>
      </c>
      <c r="D93" s="209" t="str">
        <f t="shared" si="13"/>
        <v>Førde</v>
      </c>
      <c r="E93" s="209">
        <f>+'Ark1'!D4668</f>
        <v>6</v>
      </c>
      <c r="F93" s="209" t="s">
        <v>573</v>
      </c>
      <c r="G93" s="91">
        <f>+'Ark1'!Q4668</f>
        <v>14</v>
      </c>
      <c r="H93" s="92">
        <f>+'Ark1'!R4668</f>
        <v>86</v>
      </c>
      <c r="I93" s="91">
        <f>IF(H93=0,"",'Ark1'!S4668)</f>
        <v>86</v>
      </c>
      <c r="J93" s="84"/>
      <c r="K93" s="179">
        <f>IF(G93=0,"",100*H93/Måned!$G15)</f>
        <v>3.3831628638867035</v>
      </c>
      <c r="L93" s="84"/>
      <c r="M93" s="179">
        <f>+IF(H93=0,"",'Ark1'!AA4668)</f>
        <v>28.624926733583077</v>
      </c>
      <c r="N93" s="179">
        <f>+IF(I93=0,"",'Ark1'!AB4668)</f>
        <v>4.3207180712426494</v>
      </c>
      <c r="O93" s="256">
        <f>IF(H93=0,"",'Ark1'!W4668)</f>
        <v>58.5</v>
      </c>
      <c r="P93" s="179">
        <f>IF(H93=0,"",'Ark1'!X4668)</f>
        <v>170.93401194285573</v>
      </c>
      <c r="Q93" s="255"/>
      <c r="R93" s="179">
        <f>IF(H93=0,"",'Ark1'!AA4668)</f>
        <v>28.624926733583077</v>
      </c>
      <c r="S93" s="179">
        <f>IF(H93=0,"",'Ark1'!AB4668)</f>
        <v>4.3207180712426494</v>
      </c>
      <c r="T93" s="179">
        <f>IF(H93=0,"",'Ark1'!AC4668)</f>
        <v>-21.274854475649551</v>
      </c>
      <c r="U93" s="84"/>
      <c r="V93" s="92">
        <f t="shared" si="12"/>
        <v>6.1428571428571432</v>
      </c>
      <c r="W93" s="179">
        <f>+'Ark1'!V4668</f>
        <v>6.825581395348836</v>
      </c>
      <c r="X93" s="231"/>
      <c r="Y93" s="258"/>
      <c r="AB93" s="235"/>
      <c r="AK93" s="90"/>
      <c r="AL93" s="90"/>
    </row>
    <row r="94" spans="1:38" ht="15.6">
      <c r="A94" s="231"/>
      <c r="B94" s="209">
        <f>+'Ark1'!C4669</f>
        <v>2023</v>
      </c>
      <c r="C94" s="209">
        <f>+'Ark1'!J4669</f>
        <v>134</v>
      </c>
      <c r="D94" s="209" t="str">
        <f t="shared" si="13"/>
        <v>Førde</v>
      </c>
      <c r="E94" s="209">
        <f>+'Ark1'!D4669</f>
        <v>7</v>
      </c>
      <c r="F94" s="209" t="s">
        <v>574</v>
      </c>
      <c r="G94" s="91">
        <f>+'Ark1'!Q4669</f>
        <v>7</v>
      </c>
      <c r="H94" s="92">
        <f>+'Ark1'!R4669</f>
        <v>29</v>
      </c>
      <c r="I94" s="91">
        <f>IF(H94=0,"",'Ark1'!S4669)</f>
        <v>29</v>
      </c>
      <c r="J94" s="84"/>
      <c r="K94" s="179">
        <f>IF(G94=0,"",100*H94/Måned!$G16)</f>
        <v>1.298119964189794</v>
      </c>
      <c r="L94" s="84"/>
      <c r="M94" s="179">
        <f>+IF(H94=0,"",'Ark1'!AA4669)</f>
        <v>35.985584708013995</v>
      </c>
      <c r="N94" s="179">
        <f>+IF(I94=0,"",'Ark1'!AB4669)</f>
        <v>3.3800140013359257</v>
      </c>
      <c r="O94" s="256">
        <f>IF(H94=0,"",'Ark1'!W4669)</f>
        <v>60.758620689655153</v>
      </c>
      <c r="P94" s="179">
        <f>IF(H94=0,"",'Ark1'!X4669)</f>
        <v>179.40374341539953</v>
      </c>
      <c r="Q94" s="255"/>
      <c r="R94" s="179">
        <f>IF(H94=0,"",'Ark1'!AA4669)</f>
        <v>35.985584708013995</v>
      </c>
      <c r="S94" s="179">
        <f>IF(H94=0,"",'Ark1'!AB4669)</f>
        <v>3.3800140013359257</v>
      </c>
      <c r="T94" s="179">
        <f>IF(H94=0,"",'Ark1'!AC4669)</f>
        <v>-43.995772967253217</v>
      </c>
      <c r="U94" s="84"/>
      <c r="V94" s="92">
        <f t="shared" si="12"/>
        <v>4.1428571428571432</v>
      </c>
      <c r="W94" s="179">
        <f>+'Ark1'!V4669</f>
        <v>5.1034482758620685</v>
      </c>
      <c r="X94" s="231"/>
      <c r="Y94" s="258"/>
      <c r="AB94" s="235"/>
      <c r="AK94" s="90"/>
      <c r="AL94" s="90"/>
    </row>
    <row r="95" spans="1:38" ht="15.6">
      <c r="A95" s="231"/>
      <c r="B95" s="209">
        <f>+'Ark1'!C4670</f>
        <v>2023</v>
      </c>
      <c r="C95" s="209">
        <f>+'Ark1'!J4670</f>
        <v>134</v>
      </c>
      <c r="D95" s="209" t="str">
        <f t="shared" si="13"/>
        <v>Førde</v>
      </c>
      <c r="E95" s="209">
        <f>+'Ark1'!D4670</f>
        <v>8</v>
      </c>
      <c r="F95" s="209" t="s">
        <v>575</v>
      </c>
      <c r="G95" s="91">
        <f>+'Ark1'!Q4670</f>
        <v>10</v>
      </c>
      <c r="H95" s="92">
        <f>+'Ark1'!R4670</f>
        <v>84</v>
      </c>
      <c r="I95" s="91">
        <f>IF(H95=0,"",'Ark1'!S4670)</f>
        <v>84</v>
      </c>
      <c r="J95" s="84"/>
      <c r="K95" s="179">
        <f>IF(G95=0,"",100*H95/Måned!$G17)</f>
        <v>3.3994334277620397</v>
      </c>
      <c r="L95" s="84"/>
      <c r="M95" s="179">
        <f>+IF(H95=0,"",'Ark1'!AA4670)</f>
        <v>29.178711288545944</v>
      </c>
      <c r="N95" s="179">
        <f>+IF(I95=0,"",'Ark1'!AB4670)</f>
        <v>4.8292264982529618</v>
      </c>
      <c r="O95" s="256">
        <f>IF(H95=0,"",'Ark1'!W4670)</f>
        <v>58.5</v>
      </c>
      <c r="P95" s="179">
        <f>IF(H95=0,"",'Ark1'!X4670)</f>
        <v>178.86421090646439</v>
      </c>
      <c r="Q95" s="255"/>
      <c r="R95" s="179">
        <f>IF(H95=0,"",'Ark1'!AA4670)</f>
        <v>29.178711288545944</v>
      </c>
      <c r="S95" s="179">
        <f>IF(H95=0,"",'Ark1'!AB4670)</f>
        <v>4.8292264982529618</v>
      </c>
      <c r="T95" s="179">
        <f>IF(H95=0,"",'Ark1'!AC4670)</f>
        <v>-23.59356356383066</v>
      </c>
      <c r="U95" s="84"/>
      <c r="V95" s="92">
        <f t="shared" si="12"/>
        <v>8.4</v>
      </c>
      <c r="W95" s="179">
        <f>+'Ark1'!V4670</f>
        <v>5.7857142857142847</v>
      </c>
      <c r="X95" s="231"/>
      <c r="Y95" s="258"/>
      <c r="AB95" s="235"/>
      <c r="AK95" s="90"/>
      <c r="AL95" s="90"/>
    </row>
    <row r="96" spans="1:38" ht="15.6">
      <c r="A96" s="231"/>
      <c r="B96" s="209">
        <f>+'Ark1'!C4671</f>
        <v>2023</v>
      </c>
      <c r="C96" s="209">
        <f>+'Ark1'!J4671</f>
        <v>134</v>
      </c>
      <c r="D96" s="209" t="str">
        <f t="shared" si="13"/>
        <v>Førde</v>
      </c>
      <c r="E96" s="209">
        <f>+'Ark1'!D4671</f>
        <v>9</v>
      </c>
      <c r="F96" s="209" t="s">
        <v>576</v>
      </c>
      <c r="G96" s="91">
        <f>+'Ark1'!Q4671</f>
        <v>16</v>
      </c>
      <c r="H96" s="92">
        <f>+'Ark1'!R4671</f>
        <v>101</v>
      </c>
      <c r="I96" s="91">
        <f>IF(H96=0,"",'Ark1'!S4671)</f>
        <v>101</v>
      </c>
      <c r="J96" s="84"/>
      <c r="K96" s="179">
        <f>IF(G96=0,"",100*H96/Måned!$G18)</f>
        <v>3.8623326959847035</v>
      </c>
      <c r="L96" s="84"/>
      <c r="M96" s="179">
        <f>+IF(H96=0,"",'Ark1'!AA4671)</f>
        <v>30.565390810209887</v>
      </c>
      <c r="N96" s="179">
        <f>+IF(I96=0,"",'Ark1'!AB4671)</f>
        <v>4.4284772378341604</v>
      </c>
      <c r="O96" s="256">
        <f>IF(H96=0,"",'Ark1'!W4671)</f>
        <v>59.049504950495056</v>
      </c>
      <c r="P96" s="179">
        <f>IF(H96=0,"",'Ark1'!X4671)</f>
        <v>172.57221930210355</v>
      </c>
      <c r="Q96" s="255"/>
      <c r="R96" s="179">
        <f>IF(H96=0,"",'Ark1'!AA4671)</f>
        <v>30.565390810209887</v>
      </c>
      <c r="S96" s="179">
        <f>IF(H96=0,"",'Ark1'!AB4671)</f>
        <v>4.4284772378341604</v>
      </c>
      <c r="T96" s="179">
        <f>IF(H96=0,"",'Ark1'!AC4671)</f>
        <v>-24.845864135277484</v>
      </c>
      <c r="U96" s="84"/>
      <c r="V96" s="92">
        <f t="shared" si="12"/>
        <v>6.3125</v>
      </c>
      <c r="W96" s="179">
        <f>+'Ark1'!V4671</f>
        <v>6.3465346534653477</v>
      </c>
      <c r="X96" s="231"/>
      <c r="Y96" s="258"/>
      <c r="AB96" s="235"/>
      <c r="AK96" s="90"/>
      <c r="AL96" s="90"/>
    </row>
    <row r="97" spans="1:38" ht="15.6">
      <c r="A97" s="231"/>
      <c r="B97" s="209">
        <f>+'Ark1'!C4672</f>
        <v>2023</v>
      </c>
      <c r="C97" s="209">
        <f>+'Ark1'!J4672</f>
        <v>134</v>
      </c>
      <c r="D97" s="209" t="str">
        <f t="shared" si="13"/>
        <v>Førde</v>
      </c>
      <c r="E97" s="209">
        <f>+'Ark1'!D4672</f>
        <v>10</v>
      </c>
      <c r="F97" s="209" t="s">
        <v>577</v>
      </c>
      <c r="G97" s="91">
        <f>+'Ark1'!Q4672</f>
        <v>17</v>
      </c>
      <c r="H97" s="92">
        <f>+'Ark1'!R4672</f>
        <v>104</v>
      </c>
      <c r="I97" s="91">
        <f>IF(H97=0,"",'Ark1'!S4672)</f>
        <v>104</v>
      </c>
      <c r="J97" s="84"/>
      <c r="K97" s="179">
        <f>IF(G97=0,"",100*H97/Måned!$G19)</f>
        <v>3.9127163280662152</v>
      </c>
      <c r="L97" s="84"/>
      <c r="M97" s="179">
        <f>+IF(H97=0,"",'Ark1'!AA4672)</f>
        <v>32.462421364565387</v>
      </c>
      <c r="N97" s="179">
        <f>+IF(I97=0,"",'Ark1'!AB4672)</f>
        <v>5.591484636819386</v>
      </c>
      <c r="O97" s="256">
        <f>IF(H97=0,"",'Ark1'!W4672)</f>
        <v>58.182692307692307</v>
      </c>
      <c r="P97" s="179">
        <f>IF(H97=0,"",'Ark1'!X4672)</f>
        <v>172.97587298941579</v>
      </c>
      <c r="Q97" s="255"/>
      <c r="R97" s="179">
        <f>IF(H97=0,"",'Ark1'!AA4672)</f>
        <v>32.462421364565387</v>
      </c>
      <c r="S97" s="179">
        <f>IF(H97=0,"",'Ark1'!AB4672)</f>
        <v>5.591484636819386</v>
      </c>
      <c r="T97" s="179">
        <f>IF(H97=0,"",'Ark1'!AC4672)</f>
        <v>-32.867286839510257</v>
      </c>
      <c r="U97" s="84"/>
      <c r="V97" s="92">
        <f t="shared" si="12"/>
        <v>6.117647058823529</v>
      </c>
      <c r="W97" s="179">
        <f>+'Ark1'!V4672</f>
        <v>6.8846153846153859</v>
      </c>
      <c r="X97" s="231"/>
      <c r="Y97" s="258"/>
      <c r="AB97" s="235"/>
      <c r="AK97" s="90"/>
      <c r="AL97" s="90"/>
    </row>
    <row r="98" spans="1:38" ht="15.6">
      <c r="A98" s="231"/>
      <c r="B98" s="209">
        <f>+'Ark1'!C4673</f>
        <v>2023</v>
      </c>
      <c r="C98" s="209">
        <f>+'Ark1'!J4673</f>
        <v>134</v>
      </c>
      <c r="D98" s="209" t="str">
        <f t="shared" si="13"/>
        <v>Førde</v>
      </c>
      <c r="E98" s="209">
        <f>+'Ark1'!D4673</f>
        <v>11</v>
      </c>
      <c r="F98" s="209" t="s">
        <v>578</v>
      </c>
      <c r="G98" s="91">
        <f>+'Ark1'!Q4673</f>
        <v>14</v>
      </c>
      <c r="H98" s="92">
        <f>+'Ark1'!R4673</f>
        <v>122</v>
      </c>
      <c r="I98" s="91">
        <f>IF(H98=0,"",'Ark1'!S4673)</f>
        <v>122</v>
      </c>
      <c r="J98" s="84"/>
      <c r="K98" s="179">
        <f>IF(G98=0,"",100*H98/Måned!$G20)</f>
        <v>5.4708520179372195</v>
      </c>
      <c r="L98" s="84"/>
      <c r="M98" s="179">
        <f>+IF(H98=0,"",'Ark1'!AA4673)</f>
        <v>33.352877814049378</v>
      </c>
      <c r="N98" s="179">
        <f>+IF(I98=0,"",'Ark1'!AB4673)</f>
        <v>4.1607061191384407</v>
      </c>
      <c r="O98" s="256">
        <f>IF(H98=0,"",'Ark1'!W4673)</f>
        <v>59</v>
      </c>
      <c r="P98" s="179">
        <f>IF(H98=0,"",'Ark1'!X4673)</f>
        <v>175.09368950144747</v>
      </c>
      <c r="Q98" s="255"/>
      <c r="R98" s="179">
        <f>IF(H98=0,"",'Ark1'!AA4673)</f>
        <v>33.352877814049378</v>
      </c>
      <c r="S98" s="179">
        <f>IF(H98=0,"",'Ark1'!AB4673)</f>
        <v>4.1607061191384407</v>
      </c>
      <c r="T98" s="179">
        <f>IF(H98=0,"",'Ark1'!AC4673)</f>
        <v>-28.138597793362912</v>
      </c>
      <c r="U98" s="84"/>
      <c r="V98" s="92">
        <f t="shared" si="12"/>
        <v>8.7142857142857135</v>
      </c>
      <c r="W98" s="179">
        <f>+'Ark1'!V4673</f>
        <v>6.3688524590163951</v>
      </c>
      <c r="X98" s="231"/>
      <c r="Y98" s="258"/>
      <c r="AB98" s="235"/>
      <c r="AK98" s="90"/>
      <c r="AL98" s="90"/>
    </row>
    <row r="99" spans="1:38" ht="15.6">
      <c r="A99" s="231"/>
      <c r="B99" s="209">
        <f>+'Ark1'!C4674</f>
        <v>2023</v>
      </c>
      <c r="C99" s="209">
        <f>+'Ark1'!J4674</f>
        <v>134</v>
      </c>
      <c r="D99" s="209" t="str">
        <f t="shared" si="13"/>
        <v>Førde</v>
      </c>
      <c r="E99" s="209">
        <f>+'Ark1'!D4674</f>
        <v>12</v>
      </c>
      <c r="F99" s="209" t="s">
        <v>579</v>
      </c>
      <c r="G99" s="91">
        <f>+'Ark1'!Q4674</f>
        <v>10</v>
      </c>
      <c r="H99" s="92">
        <f>+'Ark1'!R4674</f>
        <v>59</v>
      </c>
      <c r="I99" s="91">
        <f>IF(H99=0,"",'Ark1'!S4674)</f>
        <v>59</v>
      </c>
      <c r="J99" s="84"/>
      <c r="K99" s="179">
        <f>IF(G99=0,"",100*H99/Måned!$G21)</f>
        <v>2.528932704672096</v>
      </c>
      <c r="L99" s="84"/>
      <c r="M99" s="179">
        <f>+IF(H99=0,"",'Ark1'!AA4674)</f>
        <v>32.610919949784957</v>
      </c>
      <c r="N99" s="179">
        <f>+IF(I99=0,"",'Ark1'!AB4674)</f>
        <v>4.0934922884008094</v>
      </c>
      <c r="O99" s="256">
        <f>IF(H99=0,"",'Ark1'!W4674)</f>
        <v>59.542372881355931</v>
      </c>
      <c r="P99" s="179">
        <f>IF(H99=0,"",'Ark1'!X4674)</f>
        <v>180.27067227353689</v>
      </c>
      <c r="Q99" s="255"/>
      <c r="R99" s="179">
        <f>IF(H99=0,"",'Ark1'!AA4674)</f>
        <v>32.610919949784957</v>
      </c>
      <c r="S99" s="179">
        <f>IF(H99=0,"",'Ark1'!AB4674)</f>
        <v>4.0934922884008094</v>
      </c>
      <c r="T99" s="179">
        <f>IF(H99=0,"",'Ark1'!AC4674)</f>
        <v>-23.615544819454673</v>
      </c>
      <c r="U99" s="84"/>
      <c r="V99" s="92">
        <f t="shared" si="12"/>
        <v>5.9</v>
      </c>
      <c r="W99" s="179">
        <f>+'Ark1'!V4674</f>
        <v>5.0508474576271185</v>
      </c>
      <c r="X99" s="231"/>
      <c r="Y99" s="258"/>
      <c r="AB99" s="235"/>
      <c r="AK99" s="90"/>
      <c r="AL99" s="90"/>
    </row>
    <row r="100" spans="1:38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58"/>
      <c r="AB100" s="235"/>
      <c r="AK100" s="90"/>
      <c r="AL100" s="90"/>
    </row>
    <row r="101" spans="1:38" ht="15.6">
      <c r="A101" s="231"/>
      <c r="B101" s="209">
        <f>+'Ark1'!C4675</f>
        <v>2023</v>
      </c>
      <c r="C101" s="209">
        <f>+'Ark1'!J4675</f>
        <v>141</v>
      </c>
      <c r="D101" s="209" t="s">
        <v>34</v>
      </c>
      <c r="E101" s="209">
        <f>+'Ark1'!D4675</f>
        <v>1</v>
      </c>
      <c r="F101" s="209" t="s">
        <v>569</v>
      </c>
      <c r="G101" s="91">
        <f>+'Ark1'!Q4675</f>
        <v>1</v>
      </c>
      <c r="H101" s="92">
        <f>+'Ark1'!R4675</f>
        <v>3</v>
      </c>
      <c r="I101" s="91">
        <f>IF(H101=0,"",'Ark1'!S4675)</f>
        <v>3</v>
      </c>
      <c r="J101" s="84"/>
      <c r="K101" s="179">
        <f>IF(G101=0,"",100*H101/Måned!$G10)</f>
        <v>0.12254901960784313</v>
      </c>
      <c r="L101" s="84"/>
      <c r="M101" s="179">
        <f>+IF(H101=0,"",'Ark1'!AA4675)</f>
        <v>3.4836124290101593</v>
      </c>
      <c r="N101" s="179">
        <f>+IF(I101=0,"",'Ark1'!AB4675)</f>
        <v>1.2472191289245664</v>
      </c>
      <c r="O101" s="256">
        <f>IF(H101=0,"",'Ark1'!W4675)</f>
        <v>60.33333333333335</v>
      </c>
      <c r="P101" s="179">
        <f>IF(H101=0,"",'Ark1'!X4675)</f>
        <v>152.58215962441307</v>
      </c>
      <c r="Q101" s="255"/>
      <c r="R101" s="179">
        <f>IF(H101=0,"",'Ark1'!AA4675)</f>
        <v>3.4836124290101593</v>
      </c>
      <c r="S101" s="179">
        <f>IF(H101=0,"",'Ark1'!AB4675)</f>
        <v>1.2472191289245664</v>
      </c>
      <c r="T101" s="179">
        <f>IF(H101=0,"",'Ark1'!AC4675)</f>
        <v>-99.991170771976883</v>
      </c>
      <c r="U101" s="84"/>
      <c r="V101" s="92">
        <f t="shared" ref="V101:V112" si="14">+(IF(H101=0,"",I101/G101))</f>
        <v>3</v>
      </c>
      <c r="W101" s="179">
        <f>+'Ark1'!V4675</f>
        <v>4.6666666666666679</v>
      </c>
      <c r="X101" s="231"/>
      <c r="Y101" s="258"/>
      <c r="AB101" s="235"/>
      <c r="AK101" s="90"/>
      <c r="AL101" s="90"/>
    </row>
    <row r="102" spans="1:38" ht="15.6">
      <c r="A102" s="231"/>
      <c r="B102" s="209">
        <f>+'Ark1'!C4676</f>
        <v>2023</v>
      </c>
      <c r="C102" s="209">
        <f>+'Ark1'!J4676</f>
        <v>141</v>
      </c>
      <c r="D102" s="209" t="str">
        <f t="shared" ref="D102:D112" si="15">+D101</f>
        <v>Ølen</v>
      </c>
      <c r="E102" s="209">
        <f>+'Ark1'!D4676</f>
        <v>2</v>
      </c>
      <c r="F102" s="209" t="s">
        <v>570</v>
      </c>
      <c r="G102" s="91">
        <f>+'Ark1'!Q4676</f>
        <v>2</v>
      </c>
      <c r="H102" s="92">
        <f>+'Ark1'!R4676</f>
        <v>4</v>
      </c>
      <c r="I102" s="91">
        <f>IF(H102=0,"",'Ark1'!S4676)</f>
        <v>4</v>
      </c>
      <c r="J102" s="84"/>
      <c r="K102" s="179">
        <f>IF(G102=0,"",100*H102/Måned!$G11)</f>
        <v>0.15438054805094559</v>
      </c>
      <c r="L102" s="84"/>
      <c r="M102" s="179">
        <f>+IF(H102=0,"",'Ark1'!AA4676)</f>
        <v>3.3458930048642777</v>
      </c>
      <c r="N102" s="179">
        <f>+IF(I102=0,"",'Ark1'!AB4676)</f>
        <v>4.1457809879442502</v>
      </c>
      <c r="O102" s="256">
        <f>IF(H102=0,"",'Ark1'!W4676)</f>
        <v>57.75</v>
      </c>
      <c r="P102" s="179">
        <f>IF(H102=0,"",'Ark1'!X4676)</f>
        <v>145.72047670639219</v>
      </c>
      <c r="Q102" s="255"/>
      <c r="R102" s="179">
        <f>IF(H102=0,"",'Ark1'!AA4676)</f>
        <v>3.3458930048642777</v>
      </c>
      <c r="S102" s="179">
        <f>IF(H102=0,"",'Ark1'!AB4676)</f>
        <v>4.1457809879442502</v>
      </c>
      <c r="T102" s="179">
        <f>IF(H102=0,"",'Ark1'!AC4676)</f>
        <v>-26.673703512122845</v>
      </c>
      <c r="U102" s="84"/>
      <c r="V102" s="92">
        <f t="shared" si="14"/>
        <v>2</v>
      </c>
      <c r="W102" s="179">
        <f>+'Ark1'!V4676</f>
        <v>6.25</v>
      </c>
      <c r="X102" s="231"/>
      <c r="Y102" s="258"/>
      <c r="AB102" s="235"/>
      <c r="AK102" s="90"/>
      <c r="AL102" s="90"/>
    </row>
    <row r="103" spans="1:38" ht="15.6">
      <c r="A103" s="231"/>
      <c r="B103" s="209">
        <f>+'Ark1'!C4677</f>
        <v>2023</v>
      </c>
      <c r="C103" s="209">
        <f>+'Ark1'!J4677</f>
        <v>141</v>
      </c>
      <c r="D103" s="209" t="str">
        <f t="shared" si="15"/>
        <v>Ølen</v>
      </c>
      <c r="E103" s="209">
        <f>+'Ark1'!D4677</f>
        <v>3</v>
      </c>
      <c r="F103" s="209" t="s">
        <v>571</v>
      </c>
      <c r="G103" s="91">
        <f>+'Ark1'!Q4677</f>
        <v>3</v>
      </c>
      <c r="H103" s="92">
        <f>+'Ark1'!R4677</f>
        <v>3</v>
      </c>
      <c r="I103" s="91">
        <f>IF(H103=0,"",'Ark1'!S4677)</f>
        <v>3</v>
      </c>
      <c r="J103" s="84"/>
      <c r="K103" s="179">
        <f>IF(G103=0,"",100*H103/Måned!$G12)</f>
        <v>0.1037344398340249</v>
      </c>
      <c r="L103" s="84"/>
      <c r="M103" s="179">
        <f>+IF(H103=0,"",'Ark1'!AA4677)</f>
        <v>3.1457201966415465</v>
      </c>
      <c r="N103" s="179">
        <f>+IF(I103=0,"",'Ark1'!AB4677)</f>
        <v>0.94280904158227774</v>
      </c>
      <c r="O103" s="256">
        <f>IF(H103=0,"",'Ark1'!W4677)</f>
        <v>54.66666666666665</v>
      </c>
      <c r="P103" s="179">
        <f>IF(H103=0,"",'Ark1'!X4677)</f>
        <v>145.68436258577103</v>
      </c>
      <c r="Q103" s="255"/>
      <c r="R103" s="179">
        <f>IF(H103=0,"",'Ark1'!AA4677)</f>
        <v>3.1457201966415465</v>
      </c>
      <c r="S103" s="179">
        <f>IF(H103=0,"",'Ark1'!AB4677)</f>
        <v>0.94280904158227774</v>
      </c>
      <c r="T103" s="179">
        <f>IF(H103=0,"",'Ark1'!AC4677)</f>
        <v>-3.7463958276747991</v>
      </c>
      <c r="U103" s="84"/>
      <c r="V103" s="92">
        <f t="shared" si="14"/>
        <v>1</v>
      </c>
      <c r="W103" s="179">
        <f>+'Ark1'!V4677</f>
        <v>12</v>
      </c>
      <c r="X103" s="231"/>
      <c r="Y103" s="258"/>
      <c r="AB103" s="235"/>
      <c r="AK103" s="90"/>
      <c r="AL103" s="90"/>
    </row>
    <row r="104" spans="1:38" ht="15.6">
      <c r="A104" s="231"/>
      <c r="B104" s="209">
        <f>+'Ark1'!C4678</f>
        <v>2023</v>
      </c>
      <c r="C104" s="209">
        <f>+'Ark1'!J4678</f>
        <v>141</v>
      </c>
      <c r="D104" s="209" t="str">
        <f t="shared" si="15"/>
        <v>Ølen</v>
      </c>
      <c r="E104" s="209">
        <f>+'Ark1'!D4678</f>
        <v>4</v>
      </c>
      <c r="F104" s="209" t="s">
        <v>572</v>
      </c>
      <c r="G104" s="91">
        <f>+'Ark1'!Q4678</f>
        <v>1</v>
      </c>
      <c r="H104" s="92">
        <f>+'Ark1'!R4678</f>
        <v>1</v>
      </c>
      <c r="I104" s="91">
        <f>IF(H104=0,"",'Ark1'!S4678)</f>
        <v>1</v>
      </c>
      <c r="J104" s="84"/>
      <c r="K104" s="179">
        <f>IF(G104=0,"",100*H104/Måned!$G13)</f>
        <v>4.1963911036508601E-2</v>
      </c>
      <c r="L104" s="84"/>
      <c r="M104" s="179">
        <f>+IF(H104=0,"",'Ark1'!AA4678)</f>
        <v>0</v>
      </c>
      <c r="N104" s="179">
        <f>+IF(I104=0,"",'Ark1'!AB4678)</f>
        <v>0</v>
      </c>
      <c r="O104" s="256">
        <f>IF(H104=0,"",'Ark1'!W4678)</f>
        <v>54</v>
      </c>
      <c r="P104" s="179">
        <f>IF(H104=0,"",'Ark1'!X4678)</f>
        <v>166.73889490790901</v>
      </c>
      <c r="Q104" s="255"/>
      <c r="R104" s="179">
        <f>IF(H104=0,"",'Ark1'!AA4678)</f>
        <v>0</v>
      </c>
      <c r="S104" s="179">
        <f>IF(H104=0,"",'Ark1'!AB4678)</f>
        <v>0</v>
      </c>
      <c r="T104" s="179">
        <f>IF(H104=0,"",'Ark1'!AC4678)</f>
        <v>0</v>
      </c>
      <c r="U104" s="84"/>
      <c r="V104" s="92">
        <f t="shared" si="14"/>
        <v>1</v>
      </c>
      <c r="W104" s="179">
        <f>+'Ark1'!V4678</f>
        <v>11</v>
      </c>
      <c r="X104" s="231"/>
      <c r="Y104" s="258"/>
      <c r="AB104" s="235"/>
    </row>
    <row r="105" spans="1:38" ht="15.6">
      <c r="A105" s="231"/>
      <c r="B105" s="209">
        <f>+'Ark1'!C4679</f>
        <v>2023</v>
      </c>
      <c r="C105" s="209">
        <f>+'Ark1'!J4679</f>
        <v>141</v>
      </c>
      <c r="D105" s="209" t="str">
        <f t="shared" si="15"/>
        <v>Ølen</v>
      </c>
      <c r="E105" s="209">
        <f>+'Ark1'!D4679</f>
        <v>5</v>
      </c>
      <c r="F105" s="209" t="s">
        <v>467</v>
      </c>
      <c r="G105" s="91">
        <f>+'Ark1'!Q4679</f>
        <v>0</v>
      </c>
      <c r="H105" s="92">
        <f>+'Ark1'!R4679</f>
        <v>0</v>
      </c>
      <c r="I105" s="91" t="str">
        <f>IF(H105=0,"",'Ark1'!S4679)</f>
        <v/>
      </c>
      <c r="J105" s="84"/>
      <c r="K105" s="179" t="str">
        <f>IF(G105=0,"",100*H105/Måned!$G14)</f>
        <v/>
      </c>
      <c r="L105" s="84"/>
      <c r="M105" s="179" t="str">
        <f>+IF(H105=0,"",'Ark1'!AA4679)</f>
        <v/>
      </c>
      <c r="N105" s="179">
        <f>+IF(I105=0,"",'Ark1'!AB4679)</f>
        <v>0</v>
      </c>
      <c r="O105" s="256" t="str">
        <f>IF(H105=0,"",'Ark1'!W4679)</f>
        <v/>
      </c>
      <c r="P105" s="179" t="str">
        <f>IF(H105=0,"",'Ark1'!X4679)</f>
        <v/>
      </c>
      <c r="Q105" s="255"/>
      <c r="R105" s="179" t="str">
        <f>IF(H105=0,"",'Ark1'!AA4679)</f>
        <v/>
      </c>
      <c r="S105" s="179" t="str">
        <f>IF(H105=0,"",'Ark1'!AB4679)</f>
        <v/>
      </c>
      <c r="T105" s="179" t="str">
        <f>IF(H105=0,"",'Ark1'!AC4679)</f>
        <v/>
      </c>
      <c r="U105" s="84"/>
      <c r="V105" s="92" t="str">
        <f t="shared" si="14"/>
        <v/>
      </c>
      <c r="W105" s="179">
        <f>+'Ark1'!V4679</f>
        <v>0</v>
      </c>
      <c r="X105" s="231"/>
      <c r="Y105" s="258"/>
      <c r="AB105" s="235"/>
    </row>
    <row r="106" spans="1:38" ht="15.6">
      <c r="A106" s="231"/>
      <c r="B106" s="209">
        <f>+'Ark1'!C4680</f>
        <v>2023</v>
      </c>
      <c r="C106" s="209">
        <f>+'Ark1'!J4680</f>
        <v>141</v>
      </c>
      <c r="D106" s="209" t="str">
        <f t="shared" si="15"/>
        <v>Ølen</v>
      </c>
      <c r="E106" s="209">
        <f>+'Ark1'!D4680</f>
        <v>6</v>
      </c>
      <c r="F106" s="209" t="s">
        <v>573</v>
      </c>
      <c r="G106" s="91">
        <f>+'Ark1'!Q4680</f>
        <v>2</v>
      </c>
      <c r="H106" s="92">
        <f>+'Ark1'!R4680</f>
        <v>4</v>
      </c>
      <c r="I106" s="91">
        <f>IF(H106=0,"",'Ark1'!S4680)</f>
        <v>4</v>
      </c>
      <c r="J106" s="84"/>
      <c r="K106" s="179">
        <f>IF(G106=0,"",100*H106/Måned!$G15)</f>
        <v>0.15735641227380015</v>
      </c>
      <c r="L106" s="84"/>
      <c r="M106" s="179">
        <f>+IF(H106=0,"",'Ark1'!AA4680)</f>
        <v>8.9161020070432553</v>
      </c>
      <c r="N106" s="179">
        <f>+IF(I106=0,"",'Ark1'!AB4680)</f>
        <v>2.0615528128088303</v>
      </c>
      <c r="O106" s="256">
        <f>IF(H106=0,"",'Ark1'!W4680)</f>
        <v>56.5</v>
      </c>
      <c r="P106" s="179">
        <f>IF(H106=0,"",'Ark1'!X4680)</f>
        <v>149.2686890574214</v>
      </c>
      <c r="Q106" s="255"/>
      <c r="R106" s="179">
        <f>IF(H106=0,"",'Ark1'!AA4680)</f>
        <v>8.9161020070432553</v>
      </c>
      <c r="S106" s="179">
        <f>IF(H106=0,"",'Ark1'!AB4680)</f>
        <v>2.0615528128088303</v>
      </c>
      <c r="T106" s="179">
        <f>IF(H106=0,"",'Ark1'!AC4680)</f>
        <v>-25.637865786657912</v>
      </c>
      <c r="U106" s="84"/>
      <c r="V106" s="92">
        <f t="shared" si="14"/>
        <v>2</v>
      </c>
      <c r="W106" s="179">
        <f>+'Ark1'!V4680</f>
        <v>13.25</v>
      </c>
      <c r="X106" s="231"/>
      <c r="Y106" s="258"/>
      <c r="AB106" s="235"/>
    </row>
    <row r="107" spans="1:38" ht="15.6">
      <c r="A107" s="231"/>
      <c r="B107" s="209">
        <f>+'Ark1'!C4681</f>
        <v>2023</v>
      </c>
      <c r="C107" s="209">
        <f>+'Ark1'!J4681</f>
        <v>141</v>
      </c>
      <c r="D107" s="209" t="str">
        <f t="shared" si="15"/>
        <v>Ølen</v>
      </c>
      <c r="E107" s="209">
        <f>+'Ark1'!D4681</f>
        <v>7</v>
      </c>
      <c r="F107" s="209" t="s">
        <v>574</v>
      </c>
      <c r="G107" s="91">
        <f>+'Ark1'!Q4681</f>
        <v>2</v>
      </c>
      <c r="H107" s="92">
        <f>+'Ark1'!R4681</f>
        <v>4</v>
      </c>
      <c r="I107" s="91">
        <f>IF(H107=0,"",'Ark1'!S4681)</f>
        <v>4</v>
      </c>
      <c r="J107" s="84"/>
      <c r="K107" s="179">
        <f>IF(G107=0,"",100*H107/Måned!$G16)</f>
        <v>0.17905102954341987</v>
      </c>
      <c r="L107" s="84"/>
      <c r="M107" s="179">
        <f>+IF(H107=0,"",'Ark1'!AA4681)</f>
        <v>23.20596636643252</v>
      </c>
      <c r="N107" s="179">
        <f>+IF(I107=0,"",'Ark1'!AB4681)</f>
        <v>1.4790199457749036</v>
      </c>
      <c r="O107" s="256">
        <f>IF(H107=0,"",'Ark1'!W4681)</f>
        <v>61.25</v>
      </c>
      <c r="P107" s="179">
        <f>IF(H107=0,"",'Ark1'!X4681)</f>
        <v>141.68472372697724</v>
      </c>
      <c r="Q107" s="255"/>
      <c r="R107" s="179">
        <f>IF(H107=0,"",'Ark1'!AA4681)</f>
        <v>23.20596636643252</v>
      </c>
      <c r="S107" s="179">
        <f>IF(H107=0,"",'Ark1'!AB4681)</f>
        <v>1.4790199457749036</v>
      </c>
      <c r="T107" s="179">
        <f>IF(H107=0,"",'Ark1'!AC4681)</f>
        <v>-0.71018408399576749</v>
      </c>
      <c r="U107" s="84"/>
      <c r="V107" s="92">
        <f t="shared" si="14"/>
        <v>2</v>
      </c>
      <c r="W107" s="179">
        <f>+'Ark1'!V4681</f>
        <v>3.5</v>
      </c>
      <c r="X107" s="231"/>
      <c r="Y107" s="258"/>
      <c r="AB107" s="235"/>
    </row>
    <row r="108" spans="1:38" ht="15.6">
      <c r="A108" s="231"/>
      <c r="B108" s="209">
        <f>+'Ark1'!C4682</f>
        <v>2023</v>
      </c>
      <c r="C108" s="209">
        <f>+'Ark1'!J4682</f>
        <v>141</v>
      </c>
      <c r="D108" s="209" t="str">
        <f t="shared" si="15"/>
        <v>Ølen</v>
      </c>
      <c r="E108" s="209">
        <f>+'Ark1'!D4682</f>
        <v>8</v>
      </c>
      <c r="F108" s="209" t="s">
        <v>575</v>
      </c>
      <c r="G108" s="91">
        <f>+'Ark1'!Q4682</f>
        <v>4</v>
      </c>
      <c r="H108" s="92">
        <f>+'Ark1'!R4682</f>
        <v>6</v>
      </c>
      <c r="I108" s="91">
        <f>IF(H108=0,"",'Ark1'!S4682)</f>
        <v>6</v>
      </c>
      <c r="J108" s="84"/>
      <c r="K108" s="179">
        <f>IF(G108=0,"",100*H108/Måned!$G17)</f>
        <v>0.24281667341157426</v>
      </c>
      <c r="L108" s="84"/>
      <c r="M108" s="179">
        <f>+IF(H108=0,"",'Ark1'!AA4682)</f>
        <v>25.952049801294859</v>
      </c>
      <c r="N108" s="179">
        <f>+IF(I108=0,"",'Ark1'!AB4682)</f>
        <v>7.4030774381709215</v>
      </c>
      <c r="O108" s="256">
        <f>IF(H108=0,"",'Ark1'!W4682)</f>
        <v>48.833333333333343</v>
      </c>
      <c r="P108" s="179">
        <f>IF(H108=0,"",'Ark1'!X4682)</f>
        <v>128.02455760202238</v>
      </c>
      <c r="Q108" s="255"/>
      <c r="R108" s="179">
        <f>IF(H108=0,"",'Ark1'!AA4682)</f>
        <v>25.952049801294859</v>
      </c>
      <c r="S108" s="179">
        <f>IF(H108=0,"",'Ark1'!AB4682)</f>
        <v>7.4030774381709215</v>
      </c>
      <c r="T108" s="179">
        <f>IF(H108=0,"",'Ark1'!AC4682)</f>
        <v>37.004258545440251</v>
      </c>
      <c r="U108" s="84"/>
      <c r="V108" s="92">
        <f t="shared" si="14"/>
        <v>1.5</v>
      </c>
      <c r="W108" s="179">
        <f>+'Ark1'!V4682</f>
        <v>6.6666666666666687</v>
      </c>
      <c r="X108" s="231"/>
      <c r="Y108" s="258"/>
      <c r="AB108" s="235"/>
    </row>
    <row r="109" spans="1:38" ht="15.6">
      <c r="A109" s="231"/>
      <c r="B109" s="209">
        <f>+'Ark1'!C4683</f>
        <v>2023</v>
      </c>
      <c r="C109" s="209">
        <f>+'Ark1'!J4683</f>
        <v>141</v>
      </c>
      <c r="D109" s="209" t="str">
        <f t="shared" si="15"/>
        <v>Ølen</v>
      </c>
      <c r="E109" s="209">
        <f>+'Ark1'!D4683</f>
        <v>9</v>
      </c>
      <c r="F109" s="209" t="s">
        <v>576</v>
      </c>
      <c r="G109" s="91">
        <f>+'Ark1'!Q4683</f>
        <v>1</v>
      </c>
      <c r="H109" s="92">
        <f>+'Ark1'!R4683</f>
        <v>11</v>
      </c>
      <c r="I109" s="91">
        <f>IF(H109=0,"",'Ark1'!S4683)</f>
        <v>11</v>
      </c>
      <c r="J109" s="84"/>
      <c r="K109" s="179">
        <f>IF(G109=0,"",100*H109/Måned!$G18)</f>
        <v>0.42065009560229444</v>
      </c>
      <c r="L109" s="84"/>
      <c r="M109" s="179">
        <f>+IF(H109=0,"",'Ark1'!AA4683)</f>
        <v>5.9740762279080748</v>
      </c>
      <c r="N109" s="179">
        <f>+IF(I109=0,"",'Ark1'!AB4683)</f>
        <v>0.97912087402417902</v>
      </c>
      <c r="O109" s="256">
        <f>IF(H109=0,"",'Ark1'!W4683)</f>
        <v>57.36363636363636</v>
      </c>
      <c r="P109" s="179">
        <f>IF(H109=0,"",'Ark1'!X4683)</f>
        <v>147.63124199743925</v>
      </c>
      <c r="Q109" s="255"/>
      <c r="R109" s="179">
        <f>IF(H109=0,"",'Ark1'!AA4683)</f>
        <v>5.9740762279080748</v>
      </c>
      <c r="S109" s="179">
        <f>IF(H109=0,"",'Ark1'!AB4683)</f>
        <v>0.97912087402417902</v>
      </c>
      <c r="T109" s="179">
        <f>IF(H109=0,"",'Ark1'!AC4683)</f>
        <v>-12.82901783645168</v>
      </c>
      <c r="U109" s="84"/>
      <c r="V109" s="92">
        <f t="shared" si="14"/>
        <v>11</v>
      </c>
      <c r="W109" s="179">
        <f>+'Ark1'!V4683</f>
        <v>14</v>
      </c>
      <c r="X109" s="231"/>
      <c r="Y109" s="258"/>
      <c r="AB109" s="235"/>
    </row>
    <row r="110" spans="1:38" ht="15.6">
      <c r="A110" s="231"/>
      <c r="B110" s="209">
        <f>+'Ark1'!C4684</f>
        <v>2023</v>
      </c>
      <c r="C110" s="209">
        <f>+'Ark1'!J4684</f>
        <v>141</v>
      </c>
      <c r="D110" s="209" t="str">
        <f t="shared" si="15"/>
        <v>Ølen</v>
      </c>
      <c r="E110" s="209">
        <f>+'Ark1'!D4684</f>
        <v>10</v>
      </c>
      <c r="F110" s="209" t="s">
        <v>577</v>
      </c>
      <c r="G110" s="91">
        <f>+'Ark1'!Q4684</f>
        <v>3</v>
      </c>
      <c r="H110" s="92">
        <f>+'Ark1'!R4684</f>
        <v>13</v>
      </c>
      <c r="I110" s="91">
        <f>IF(H110=0,"",'Ark1'!S4684)</f>
        <v>13</v>
      </c>
      <c r="J110" s="84"/>
      <c r="K110" s="179">
        <f>IF(G110=0,"",100*H110/Måned!$G19)</f>
        <v>0.4890895410082769</v>
      </c>
      <c r="L110" s="84"/>
      <c r="M110" s="179">
        <f>+IF(H110=0,"",'Ark1'!AA4684)</f>
        <v>9.305047303772124</v>
      </c>
      <c r="N110" s="179">
        <f>+IF(I110=0,"",'Ark1'!AB4684)</f>
        <v>3.8905134204313527</v>
      </c>
      <c r="O110" s="256">
        <f>IF(H110=0,"",'Ark1'!W4684)</f>
        <v>57.307692307692307</v>
      </c>
      <c r="P110" s="179">
        <f>IF(H110=0,"",'Ark1'!X4684)</f>
        <v>149.79581631802651</v>
      </c>
      <c r="Q110" s="255"/>
      <c r="R110" s="179">
        <f>IF(H110=0,"",'Ark1'!AA4684)</f>
        <v>9.305047303772124</v>
      </c>
      <c r="S110" s="179">
        <f>IF(H110=0,"",'Ark1'!AB4684)</f>
        <v>3.8905134204313527</v>
      </c>
      <c r="T110" s="179">
        <f>IF(H110=0,"",'Ark1'!AC4684)</f>
        <v>-14.968849831328153</v>
      </c>
      <c r="U110" s="84"/>
      <c r="V110" s="92">
        <f t="shared" si="14"/>
        <v>4.333333333333333</v>
      </c>
      <c r="W110" s="179">
        <f>+'Ark1'!V4684</f>
        <v>9.8461538461538431</v>
      </c>
      <c r="X110" s="231"/>
      <c r="Y110" s="258"/>
      <c r="AB110" s="235"/>
    </row>
    <row r="111" spans="1:38" ht="15.6">
      <c r="A111" s="231"/>
      <c r="B111" s="209">
        <f>+'Ark1'!C4685</f>
        <v>2023</v>
      </c>
      <c r="C111" s="209">
        <f>+'Ark1'!J4685</f>
        <v>141</v>
      </c>
      <c r="D111" s="209" t="str">
        <f t="shared" si="15"/>
        <v>Ølen</v>
      </c>
      <c r="E111" s="209">
        <f>+'Ark1'!D4685</f>
        <v>11</v>
      </c>
      <c r="F111" s="209" t="s">
        <v>578</v>
      </c>
      <c r="G111" s="91">
        <f>+'Ark1'!Q4685</f>
        <v>3</v>
      </c>
      <c r="H111" s="92">
        <f>+'Ark1'!R4685</f>
        <v>3</v>
      </c>
      <c r="I111" s="91">
        <f>IF(H111=0,"",'Ark1'!S4685)</f>
        <v>3</v>
      </c>
      <c r="J111" s="84"/>
      <c r="K111" s="179">
        <f>IF(G111=0,"",100*H111/Måned!$G20)</f>
        <v>0.13452914798206278</v>
      </c>
      <c r="L111" s="84"/>
      <c r="M111" s="179">
        <f>+IF(H111=0,"",'Ark1'!AA4685)</f>
        <v>19.430388570484077</v>
      </c>
      <c r="N111" s="179">
        <f>+IF(I111=0,"",'Ark1'!AB4685)</f>
        <v>4.7842333648024198</v>
      </c>
      <c r="O111" s="256">
        <f>IF(H111=0,"",'Ark1'!W4685)</f>
        <v>55.33333333333335</v>
      </c>
      <c r="P111" s="179">
        <f>IF(H111=0,"",'Ark1'!X4685)</f>
        <v>165.9804983748646</v>
      </c>
      <c r="Q111" s="255"/>
      <c r="R111" s="179">
        <f>IF(H111=0,"",'Ark1'!AA4685)</f>
        <v>19.430388570484077</v>
      </c>
      <c r="S111" s="179">
        <f>IF(H111=0,"",'Ark1'!AB4685)</f>
        <v>4.7842333648024198</v>
      </c>
      <c r="T111" s="179">
        <f>IF(H111=0,"",'Ark1'!AC4685)</f>
        <v>98.573378980032786</v>
      </c>
      <c r="U111" s="84"/>
      <c r="V111" s="92">
        <f t="shared" si="14"/>
        <v>1</v>
      </c>
      <c r="W111" s="179">
        <f>+'Ark1'!V4685</f>
        <v>7.3333333333333313</v>
      </c>
      <c r="X111" s="231"/>
      <c r="Y111" s="258"/>
      <c r="AB111" s="235"/>
    </row>
    <row r="112" spans="1:38" ht="15.6">
      <c r="A112" s="231"/>
      <c r="B112" s="209">
        <f>+'Ark1'!C4686</f>
        <v>2023</v>
      </c>
      <c r="C112" s="209">
        <f>+'Ark1'!J4686</f>
        <v>141</v>
      </c>
      <c r="D112" s="209" t="str">
        <f t="shared" si="15"/>
        <v>Ølen</v>
      </c>
      <c r="E112" s="209">
        <f>+'Ark1'!D4686</f>
        <v>12</v>
      </c>
      <c r="F112" s="209" t="s">
        <v>579</v>
      </c>
      <c r="G112" s="91">
        <f>+'Ark1'!Q4686</f>
        <v>3</v>
      </c>
      <c r="H112" s="92">
        <f>+'Ark1'!R4686</f>
        <v>4</v>
      </c>
      <c r="I112" s="91">
        <f>IF(H112=0,"",'Ark1'!S4686)</f>
        <v>4</v>
      </c>
      <c r="J112" s="84"/>
      <c r="K112" s="179">
        <f>IF(G112=0,"",100*H112/Måned!$G21)</f>
        <v>0.17145306472353194</v>
      </c>
      <c r="L112" s="84"/>
      <c r="M112" s="179">
        <f>+IF(H112=0,"",'Ark1'!AA4686)</f>
        <v>2.1335123622798671</v>
      </c>
      <c r="N112" s="179">
        <f>+IF(I112=0,"",'Ark1'!AB4686)</f>
        <v>0.5</v>
      </c>
      <c r="O112" s="256">
        <f>IF(H112=0,"",'Ark1'!W4686)</f>
        <v>60.5</v>
      </c>
      <c r="P112" s="179">
        <f>IF(H112=0,"",'Ark1'!X4686)</f>
        <v>143.79739978331523</v>
      </c>
      <c r="Q112" s="255"/>
      <c r="R112" s="179">
        <f>IF(H112=0,"",'Ark1'!AA4686)</f>
        <v>2.1335123622798671</v>
      </c>
      <c r="S112" s="179">
        <f>IF(H112=0,"",'Ark1'!AB4686)</f>
        <v>0.5</v>
      </c>
      <c r="T112" s="179">
        <f>IF(H112=0,"",'Ark1'!AC4686)</f>
        <v>48.042843253373135</v>
      </c>
      <c r="U112" s="84"/>
      <c r="V112" s="92">
        <f t="shared" si="14"/>
        <v>1.3333333333333333</v>
      </c>
      <c r="W112" s="179">
        <f>+'Ark1'!V4686</f>
        <v>0</v>
      </c>
      <c r="X112" s="231"/>
      <c r="Y112" s="258"/>
      <c r="AB112" s="235"/>
    </row>
    <row r="113" spans="1:38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58"/>
      <c r="AB113" s="235"/>
    </row>
    <row r="114" spans="1:38" ht="15.6">
      <c r="A114" s="231"/>
      <c r="B114" s="209">
        <f>+'Ark1'!C4687</f>
        <v>2023</v>
      </c>
      <c r="C114" s="209">
        <f>+'Ark1'!J4687</f>
        <v>143</v>
      </c>
      <c r="D114" s="209" t="s">
        <v>43</v>
      </c>
      <c r="E114" s="209">
        <f>+'Ark1'!D4687</f>
        <v>1</v>
      </c>
      <c r="F114" s="209" t="s">
        <v>569</v>
      </c>
      <c r="G114" s="91">
        <f>+'Ark1'!Q4687</f>
        <v>3</v>
      </c>
      <c r="H114" s="92">
        <f>+'Ark1'!R4687</f>
        <v>3</v>
      </c>
      <c r="I114" s="91">
        <f>IF(H114=0,"",'Ark1'!S4687)</f>
        <v>3</v>
      </c>
      <c r="J114" s="84"/>
      <c r="K114" s="179">
        <f>IF(G114=0,"",100*H114/Måned!$G10)</f>
        <v>0.12254901960784313</v>
      </c>
      <c r="L114" s="84"/>
      <c r="M114" s="179">
        <f>+IF(H114=0,"",'Ark1'!AA4687)</f>
        <v>33.791649198515863</v>
      </c>
      <c r="N114" s="179">
        <f>+IF(I114=0,"",'Ark1'!AB4687)</f>
        <v>2.8284271247461903</v>
      </c>
      <c r="O114" s="256">
        <f>IF(H114=0,"",'Ark1'!W4687)</f>
        <v>63</v>
      </c>
      <c r="P114" s="179">
        <f>IF(H114=0,"",'Ark1'!X4687)</f>
        <v>146.84001444564822</v>
      </c>
      <c r="Q114" s="255"/>
      <c r="R114" s="179">
        <f>IF(H114=0,"",'Ark1'!AA4687)</f>
        <v>33.791649198515863</v>
      </c>
      <c r="S114" s="179">
        <f>IF(H114=0,"",'Ark1'!AB4687)</f>
        <v>2.8284271247461903</v>
      </c>
      <c r="T114" s="179">
        <f>IF(H114=0,"",'Ark1'!AC4687)</f>
        <v>-98.90781100305793</v>
      </c>
      <c r="U114" s="84"/>
      <c r="V114" s="92">
        <f t="shared" ref="V114:V125" si="16">+(IF(H114=0,"",I114/G114))</f>
        <v>1</v>
      </c>
      <c r="W114" s="179">
        <f>+'Ark1'!V4687</f>
        <v>4.6666666666666679</v>
      </c>
      <c r="X114" s="231"/>
      <c r="Y114" s="258"/>
      <c r="AB114" s="235"/>
      <c r="AK114" s="90"/>
      <c r="AL114" s="90"/>
    </row>
    <row r="115" spans="1:38" ht="15.6">
      <c r="A115" s="231"/>
      <c r="B115" s="209">
        <f>+'Ark1'!C4688</f>
        <v>2023</v>
      </c>
      <c r="C115" s="209">
        <f>+'Ark1'!J4688</f>
        <v>143</v>
      </c>
      <c r="D115" s="209" t="str">
        <f t="shared" ref="D115:D125" si="17">+D114</f>
        <v>Nordfjord</v>
      </c>
      <c r="E115" s="209">
        <f>+'Ark1'!D4688</f>
        <v>2</v>
      </c>
      <c r="F115" s="209" t="s">
        <v>570</v>
      </c>
      <c r="G115" s="91">
        <f>+'Ark1'!Q4688</f>
        <v>3</v>
      </c>
      <c r="H115" s="92">
        <f>+'Ark1'!R4688</f>
        <v>4</v>
      </c>
      <c r="I115" s="91">
        <f>IF(H115=0,"",'Ark1'!S4688)</f>
        <v>4</v>
      </c>
      <c r="J115" s="84"/>
      <c r="K115" s="179">
        <f>IF(G115=0,"",100*H115/Måned!$G11)</f>
        <v>0.15438054805094559</v>
      </c>
      <c r="L115" s="84"/>
      <c r="M115" s="179">
        <f>+IF(H115=0,"",'Ark1'!AA4688)</f>
        <v>15.007498125936625</v>
      </c>
      <c r="N115" s="179">
        <f>+IF(I115=0,"",'Ark1'!AB4688)</f>
        <v>3.6742346141747673</v>
      </c>
      <c r="O115" s="256">
        <f>IF(H115=0,"",'Ark1'!W4688)</f>
        <v>62</v>
      </c>
      <c r="P115" s="179">
        <f>IF(H115=0,"",'Ark1'!X4688)</f>
        <v>161.86348862405205</v>
      </c>
      <c r="Q115" s="255"/>
      <c r="R115" s="179">
        <f>IF(H115=0,"",'Ark1'!AA4688)</f>
        <v>15.007498125936625</v>
      </c>
      <c r="S115" s="179">
        <f>IF(H115=0,"",'Ark1'!AB4688)</f>
        <v>3.6742346141747673</v>
      </c>
      <c r="T115" s="179">
        <f>IF(H115=0,"",'Ark1'!AC4688)</f>
        <v>-94.258237754673061</v>
      </c>
      <c r="U115" s="84"/>
      <c r="V115" s="92">
        <f t="shared" si="16"/>
        <v>1.3333333333333333</v>
      </c>
      <c r="W115" s="179">
        <f>+'Ark1'!V4688</f>
        <v>3.5</v>
      </c>
      <c r="X115" s="231"/>
      <c r="Y115" s="258"/>
      <c r="AB115" s="235"/>
      <c r="AK115" s="90"/>
      <c r="AL115" s="90"/>
    </row>
    <row r="116" spans="1:38" ht="15.6">
      <c r="A116" s="231"/>
      <c r="B116" s="209">
        <f>+'Ark1'!C4689</f>
        <v>2023</v>
      </c>
      <c r="C116" s="209">
        <f>+'Ark1'!J4689</f>
        <v>143</v>
      </c>
      <c r="D116" s="209" t="str">
        <f t="shared" si="17"/>
        <v>Nordfjord</v>
      </c>
      <c r="E116" s="209">
        <f>+'Ark1'!D4689</f>
        <v>3</v>
      </c>
      <c r="F116" s="209" t="s">
        <v>571</v>
      </c>
      <c r="G116" s="91">
        <f>+'Ark1'!Q4689</f>
        <v>4</v>
      </c>
      <c r="H116" s="92">
        <f>+'Ark1'!R4689</f>
        <v>13</v>
      </c>
      <c r="I116" s="91">
        <f>IF(H116=0,"",'Ark1'!S4689)</f>
        <v>13</v>
      </c>
      <c r="J116" s="84"/>
      <c r="K116" s="179">
        <f>IF(G116=0,"",100*H116/Måned!$G12)</f>
        <v>0.44951590594744123</v>
      </c>
      <c r="L116" s="84"/>
      <c r="M116" s="179">
        <f>+IF(H116=0,"",'Ark1'!AA4689)</f>
        <v>21.403265248872753</v>
      </c>
      <c r="N116" s="179">
        <f>+IF(I116=0,"",'Ark1'!AB4689)</f>
        <v>6.2691127879412498</v>
      </c>
      <c r="O116" s="256">
        <f>IF(H116=0,"",'Ark1'!W4689)</f>
        <v>55.076923076923087</v>
      </c>
      <c r="P116" s="179">
        <f>IF(H116=0,"",'Ark1'!X4689)</f>
        <v>163.18026502208517</v>
      </c>
      <c r="Q116" s="255"/>
      <c r="R116" s="179">
        <f>IF(H116=0,"",'Ark1'!AA4689)</f>
        <v>21.403265248872753</v>
      </c>
      <c r="S116" s="179">
        <f>IF(H116=0,"",'Ark1'!AB4689)</f>
        <v>6.2691127879412498</v>
      </c>
      <c r="T116" s="179">
        <f>IF(H116=0,"",'Ark1'!AC4689)</f>
        <v>-5.2177749010093688</v>
      </c>
      <c r="U116" s="84"/>
      <c r="V116" s="92">
        <f t="shared" si="16"/>
        <v>3.25</v>
      </c>
      <c r="W116" s="179">
        <f>+'Ark1'!V4689</f>
        <v>9.1538461538461569</v>
      </c>
      <c r="X116" s="231"/>
      <c r="Y116" s="258"/>
      <c r="AB116" s="235"/>
      <c r="AK116" s="90"/>
      <c r="AL116" s="90"/>
    </row>
    <row r="117" spans="1:38" ht="15.6">
      <c r="A117" s="231"/>
      <c r="B117" s="209">
        <f>+'Ark1'!C4690</f>
        <v>2023</v>
      </c>
      <c r="C117" s="209">
        <f>+'Ark1'!J4690</f>
        <v>143</v>
      </c>
      <c r="D117" s="209" t="str">
        <f t="shared" si="17"/>
        <v>Nordfjord</v>
      </c>
      <c r="E117" s="209">
        <f>+'Ark1'!D4690</f>
        <v>4</v>
      </c>
      <c r="F117" s="209" t="s">
        <v>572</v>
      </c>
      <c r="G117" s="91">
        <f>+'Ark1'!Q4690</f>
        <v>1</v>
      </c>
      <c r="H117" s="92">
        <f>+'Ark1'!R4690</f>
        <v>5</v>
      </c>
      <c r="I117" s="91">
        <f>IF(H117=0,"",'Ark1'!S4690)</f>
        <v>5</v>
      </c>
      <c r="J117" s="84"/>
      <c r="K117" s="179">
        <f>IF(G117=0,"",100*H117/Måned!$G13)</f>
        <v>0.209819555182543</v>
      </c>
      <c r="L117" s="84"/>
      <c r="M117" s="179">
        <f>+IF(H117=0,"",'Ark1'!AA4690)</f>
        <v>18.174641674597076</v>
      </c>
      <c r="N117" s="179">
        <f>+IF(I117=0,"",'Ark1'!AB4690)</f>
        <v>2.2803508501982757</v>
      </c>
      <c r="O117" s="256">
        <f>IF(H117=0,"",'Ark1'!W4690)</f>
        <v>62</v>
      </c>
      <c r="P117" s="179">
        <f>IF(H117=0,"",'Ark1'!X4690)</f>
        <v>110.42253521126761</v>
      </c>
      <c r="Q117" s="255"/>
      <c r="R117" s="179">
        <f>IF(H117=0,"",'Ark1'!AA4690)</f>
        <v>18.174641674597076</v>
      </c>
      <c r="S117" s="179">
        <f>IF(H117=0,"",'Ark1'!AB4690)</f>
        <v>2.2803508501982757</v>
      </c>
      <c r="T117" s="179">
        <f>IF(H117=0,"",'Ark1'!AC4690)</f>
        <v>41.742511367417727</v>
      </c>
      <c r="U117" s="84"/>
      <c r="V117" s="92">
        <f t="shared" si="16"/>
        <v>5</v>
      </c>
      <c r="W117" s="179">
        <f>+'Ark1'!V4690</f>
        <v>2.8</v>
      </c>
      <c r="X117" s="231"/>
      <c r="Y117" s="258"/>
      <c r="AB117" s="235"/>
    </row>
    <row r="118" spans="1:38" ht="15.6">
      <c r="A118" s="231"/>
      <c r="B118" s="209">
        <f>+'Ark1'!C4691</f>
        <v>2023</v>
      </c>
      <c r="C118" s="209">
        <f>+'Ark1'!J4691</f>
        <v>143</v>
      </c>
      <c r="D118" s="209" t="str">
        <f t="shared" si="17"/>
        <v>Nordfjord</v>
      </c>
      <c r="E118" s="209">
        <f>+'Ark1'!D4691</f>
        <v>5</v>
      </c>
      <c r="F118" s="209" t="s">
        <v>467</v>
      </c>
      <c r="G118" s="91">
        <f>+'Ark1'!Q4691</f>
        <v>2</v>
      </c>
      <c r="H118" s="92">
        <f>+'Ark1'!R4691</f>
        <v>2</v>
      </c>
      <c r="I118" s="91">
        <f>IF(H118=0,"",'Ark1'!S4691)</f>
        <v>2</v>
      </c>
      <c r="J118" s="84"/>
      <c r="K118" s="179">
        <f>IF(G118=0,"",100*H118/Måned!$G14)</f>
        <v>7.5958982149639198E-2</v>
      </c>
      <c r="L118" s="84"/>
      <c r="M118" s="179">
        <f>+IF(H118=0,"",'Ark1'!AA4691)</f>
        <v>20.800000000000075</v>
      </c>
      <c r="N118" s="179">
        <f>+IF(I118=0,"",'Ark1'!AB4691)</f>
        <v>3.5</v>
      </c>
      <c r="O118" s="256">
        <f>IF(H118=0,"",'Ark1'!W4691)</f>
        <v>52.5</v>
      </c>
      <c r="P118" s="179">
        <f>IF(H118=0,"",'Ark1'!X4691)</f>
        <v>165.43878656554713</v>
      </c>
      <c r="Q118" s="255"/>
      <c r="R118" s="179">
        <f>IF(H118=0,"",'Ark1'!AA4691)</f>
        <v>20.800000000000075</v>
      </c>
      <c r="S118" s="179">
        <f>IF(H118=0,"",'Ark1'!AB4691)</f>
        <v>3.5</v>
      </c>
      <c r="T118" s="179">
        <f>IF(H118=0,"",'Ark1'!AC4691)</f>
        <v>-99.999999999997385</v>
      </c>
      <c r="U118" s="84"/>
      <c r="V118" s="92">
        <f t="shared" si="16"/>
        <v>1</v>
      </c>
      <c r="W118" s="179">
        <f>+'Ark1'!V4691</f>
        <v>11</v>
      </c>
      <c r="X118" s="231"/>
      <c r="Y118" s="258"/>
      <c r="AB118" s="235"/>
    </row>
    <row r="119" spans="1:38" ht="15.6">
      <c r="A119" s="231"/>
      <c r="B119" s="209">
        <f>+'Ark1'!C4692</f>
        <v>2023</v>
      </c>
      <c r="C119" s="209">
        <f>+'Ark1'!J4692</f>
        <v>143</v>
      </c>
      <c r="D119" s="209" t="str">
        <f t="shared" si="17"/>
        <v>Nordfjord</v>
      </c>
      <c r="E119" s="209">
        <f>+'Ark1'!D4692</f>
        <v>6</v>
      </c>
      <c r="F119" s="209" t="s">
        <v>573</v>
      </c>
      <c r="G119" s="91">
        <f>+'Ark1'!Q4692</f>
        <v>3</v>
      </c>
      <c r="H119" s="92">
        <f>+'Ark1'!R4692</f>
        <v>7</v>
      </c>
      <c r="I119" s="91">
        <f>IF(H119=0,"",'Ark1'!S4692)</f>
        <v>7</v>
      </c>
      <c r="J119" s="84"/>
      <c r="K119" s="179">
        <f>IF(G119=0,"",100*H119/Måned!$G15)</f>
        <v>0.27537372147915029</v>
      </c>
      <c r="L119" s="84"/>
      <c r="M119" s="179">
        <f>+IF(H119=0,"",'Ark1'!AA4692)</f>
        <v>18.080364814813375</v>
      </c>
      <c r="N119" s="179">
        <f>+IF(I119=0,"",'Ark1'!AB4692)</f>
        <v>4.0355562548072959</v>
      </c>
      <c r="O119" s="256">
        <f>IF(H119=0,"",'Ark1'!W4692)</f>
        <v>62</v>
      </c>
      <c r="P119" s="179">
        <f>IF(H119=0,"",'Ark1'!X4692)</f>
        <v>140.67481813960688</v>
      </c>
      <c r="Q119" s="255"/>
      <c r="R119" s="179">
        <f>IF(H119=0,"",'Ark1'!AA4692)</f>
        <v>18.080364814813375</v>
      </c>
      <c r="S119" s="179">
        <f>IF(H119=0,"",'Ark1'!AB4692)</f>
        <v>4.0355562548072959</v>
      </c>
      <c r="T119" s="179">
        <f>IF(H119=0,"",'Ark1'!AC4692)</f>
        <v>-88.379780762464719</v>
      </c>
      <c r="U119" s="84"/>
      <c r="V119" s="92">
        <f t="shared" si="16"/>
        <v>2.3333333333333335</v>
      </c>
      <c r="W119" s="179">
        <f>+'Ark1'!V4692</f>
        <v>1.5714285714285712</v>
      </c>
      <c r="X119" s="231"/>
      <c r="Y119" s="258"/>
      <c r="AB119" s="235"/>
    </row>
    <row r="120" spans="1:38" ht="15.6">
      <c r="A120" s="231"/>
      <c r="B120" s="209">
        <f>+'Ark1'!C4693</f>
        <v>2023</v>
      </c>
      <c r="C120" s="209">
        <f>+'Ark1'!J4693</f>
        <v>143</v>
      </c>
      <c r="D120" s="209" t="str">
        <f t="shared" si="17"/>
        <v>Nordfjord</v>
      </c>
      <c r="E120" s="209">
        <f>+'Ark1'!D4693</f>
        <v>7</v>
      </c>
      <c r="F120" s="209" t="s">
        <v>574</v>
      </c>
      <c r="G120" s="91">
        <f>+'Ark1'!Q4693</f>
        <v>3</v>
      </c>
      <c r="H120" s="92">
        <f>+'Ark1'!R4693</f>
        <v>10</v>
      </c>
      <c r="I120" s="91">
        <f>IF(H120=0,"",'Ark1'!S4693)</f>
        <v>10</v>
      </c>
      <c r="J120" s="84"/>
      <c r="K120" s="179">
        <f>IF(G120=0,"",100*H120/Måned!$G16)</f>
        <v>0.44762757385854968</v>
      </c>
      <c r="L120" s="84"/>
      <c r="M120" s="179">
        <f>+IF(H120=0,"",'Ark1'!AA4693)</f>
        <v>14.163689491089411</v>
      </c>
      <c r="N120" s="179">
        <f>+IF(I120=0,"",'Ark1'!AB4693)</f>
        <v>2.4413111231468596</v>
      </c>
      <c r="O120" s="256">
        <f>IF(H120=0,"",'Ark1'!W4693)</f>
        <v>58.8</v>
      </c>
      <c r="P120" s="179">
        <f>IF(H120=0,"",'Ark1'!X4693)</f>
        <v>159.88082340195015</v>
      </c>
      <c r="Q120" s="255"/>
      <c r="R120" s="179">
        <f>IF(H120=0,"",'Ark1'!AA4693)</f>
        <v>14.163689491089411</v>
      </c>
      <c r="S120" s="179">
        <f>IF(H120=0,"",'Ark1'!AB4693)</f>
        <v>2.4413111231468596</v>
      </c>
      <c r="T120" s="179">
        <f>IF(H120=0,"",'Ark1'!AC4693)</f>
        <v>57.099935186033349</v>
      </c>
      <c r="U120" s="84"/>
      <c r="V120" s="92">
        <f t="shared" si="16"/>
        <v>3.3333333333333335</v>
      </c>
      <c r="W120" s="179">
        <f>+'Ark1'!V4693</f>
        <v>8.4</v>
      </c>
      <c r="X120" s="231"/>
      <c r="Y120" s="258"/>
      <c r="AB120" s="235"/>
    </row>
    <row r="121" spans="1:38" ht="15.6">
      <c r="A121" s="231"/>
      <c r="B121" s="209">
        <f>+'Ark1'!C4694</f>
        <v>2023</v>
      </c>
      <c r="C121" s="209">
        <f>+'Ark1'!J4694</f>
        <v>143</v>
      </c>
      <c r="D121" s="209" t="str">
        <f t="shared" si="17"/>
        <v>Nordfjord</v>
      </c>
      <c r="E121" s="209">
        <f>+'Ark1'!D4694</f>
        <v>8</v>
      </c>
      <c r="F121" s="209" t="s">
        <v>575</v>
      </c>
      <c r="G121" s="91">
        <f>+'Ark1'!Q4694</f>
        <v>4</v>
      </c>
      <c r="H121" s="92">
        <f>+'Ark1'!R4694</f>
        <v>8</v>
      </c>
      <c r="I121" s="91">
        <f>IF(H121=0,"",'Ark1'!S4694)</f>
        <v>8</v>
      </c>
      <c r="J121" s="84"/>
      <c r="K121" s="179">
        <f>IF(G121=0,"",100*H121/Måned!$G17)</f>
        <v>0.3237555645487657</v>
      </c>
      <c r="L121" s="84"/>
      <c r="M121" s="179">
        <f>+IF(H121=0,"",'Ark1'!AA4694)</f>
        <v>40.509040271894882</v>
      </c>
      <c r="N121" s="179">
        <f>+IF(I121=0,"",'Ark1'!AB4694)</f>
        <v>2.4968730444297718</v>
      </c>
      <c r="O121" s="256">
        <f>IF(H121=0,"",'Ark1'!W4694)</f>
        <v>59.375</v>
      </c>
      <c r="P121" s="179">
        <f>IF(H121=0,"",'Ark1'!X4694)</f>
        <v>182.73293607800656</v>
      </c>
      <c r="Q121" s="255"/>
      <c r="R121" s="179">
        <f>IF(H121=0,"",'Ark1'!AA4694)</f>
        <v>40.509040271894882</v>
      </c>
      <c r="S121" s="179">
        <f>IF(H121=0,"",'Ark1'!AB4694)</f>
        <v>2.4968730444297718</v>
      </c>
      <c r="T121" s="179">
        <f>IF(H121=0,"",'Ark1'!AC4694)</f>
        <v>-60.628674894939557</v>
      </c>
      <c r="U121" s="84"/>
      <c r="V121" s="92">
        <f t="shared" si="16"/>
        <v>2</v>
      </c>
      <c r="W121" s="179">
        <f>+'Ark1'!V4694</f>
        <v>10.5</v>
      </c>
      <c r="X121" s="231"/>
      <c r="Y121" s="258"/>
      <c r="AB121" s="235"/>
    </row>
    <row r="122" spans="1:38" ht="15.6">
      <c r="A122" s="231"/>
      <c r="B122" s="209">
        <f>+'Ark1'!C4695</f>
        <v>2023</v>
      </c>
      <c r="C122" s="209">
        <f>+'Ark1'!J4695</f>
        <v>143</v>
      </c>
      <c r="D122" s="209" t="str">
        <f t="shared" si="17"/>
        <v>Nordfjord</v>
      </c>
      <c r="E122" s="209">
        <f>+'Ark1'!D4695</f>
        <v>9</v>
      </c>
      <c r="F122" s="209" t="s">
        <v>576</v>
      </c>
      <c r="G122" s="91">
        <f>+'Ark1'!Q4695</f>
        <v>1</v>
      </c>
      <c r="H122" s="92">
        <f>+'Ark1'!R4695</f>
        <v>3</v>
      </c>
      <c r="I122" s="91">
        <f>IF(H122=0,"",'Ark1'!S4695)</f>
        <v>3</v>
      </c>
      <c r="J122" s="84"/>
      <c r="K122" s="179">
        <f>IF(G122=0,"",100*H122/Måned!$G18)</f>
        <v>0.1147227533460803</v>
      </c>
      <c r="L122" s="84"/>
      <c r="M122" s="179">
        <f>+IF(H122=0,"",'Ark1'!AA4695)</f>
        <v>5.971599450733434</v>
      </c>
      <c r="N122" s="179">
        <f>+IF(I122=0,"",'Ark1'!AB4695)</f>
        <v>11.145502331533644</v>
      </c>
      <c r="O122" s="256">
        <f>IF(H122=0,"",'Ark1'!W4695)</f>
        <v>44.333333333333343</v>
      </c>
      <c r="P122" s="179">
        <f>IF(H122=0,"",'Ark1'!X4695)</f>
        <v>77.681473456121338</v>
      </c>
      <c r="Q122" s="255"/>
      <c r="R122" s="179">
        <f>IF(H122=0,"",'Ark1'!AA4695)</f>
        <v>5.971599450733434</v>
      </c>
      <c r="S122" s="179">
        <f>IF(H122=0,"",'Ark1'!AB4695)</f>
        <v>11.145502331533644</v>
      </c>
      <c r="T122" s="179">
        <f>IF(H122=0,"",'Ark1'!AC4695)</f>
        <v>-73.070776200331423</v>
      </c>
      <c r="U122" s="84"/>
      <c r="V122" s="92">
        <f t="shared" si="16"/>
        <v>3</v>
      </c>
      <c r="W122" s="179">
        <f>+'Ark1'!V4695</f>
        <v>1.333333333333333</v>
      </c>
      <c r="X122" s="231"/>
      <c r="Y122" s="258"/>
      <c r="AB122" s="235"/>
    </row>
    <row r="123" spans="1:38" ht="15.6">
      <c r="A123" s="231"/>
      <c r="B123" s="209">
        <f>+'Ark1'!C4696</f>
        <v>2023</v>
      </c>
      <c r="C123" s="209">
        <f>+'Ark1'!J4696</f>
        <v>143</v>
      </c>
      <c r="D123" s="209" t="str">
        <f t="shared" si="17"/>
        <v>Nordfjord</v>
      </c>
      <c r="E123" s="209">
        <f>+'Ark1'!D4696</f>
        <v>10</v>
      </c>
      <c r="F123" s="209" t="s">
        <v>577</v>
      </c>
      <c r="G123" s="91">
        <f>+'Ark1'!Q4696</f>
        <v>5</v>
      </c>
      <c r="H123" s="92">
        <f>+'Ark1'!R4696</f>
        <v>10</v>
      </c>
      <c r="I123" s="91">
        <f>IF(H123=0,"",'Ark1'!S4696)</f>
        <v>10</v>
      </c>
      <c r="J123" s="84"/>
      <c r="K123" s="179">
        <f>IF(G123=0,"",100*H123/Måned!$G19)</f>
        <v>0.3762227238525207</v>
      </c>
      <c r="L123" s="84"/>
      <c r="M123" s="179">
        <f>+IF(H123=0,"",'Ark1'!AA4696)</f>
        <v>19.959368727492425</v>
      </c>
      <c r="N123" s="179">
        <f>+IF(I123=0,"",'Ark1'!AB4696)</f>
        <v>4.8207883172775938</v>
      </c>
      <c r="O123" s="256">
        <f>IF(H123=0,"",'Ark1'!W4696)</f>
        <v>58.4</v>
      </c>
      <c r="P123" s="179">
        <f>IF(H123=0,"",'Ark1'!X4696)</f>
        <v>161.06175514626219</v>
      </c>
      <c r="Q123" s="255"/>
      <c r="R123" s="179">
        <f>IF(H123=0,"",'Ark1'!AA4696)</f>
        <v>19.959368727492425</v>
      </c>
      <c r="S123" s="179">
        <f>IF(H123=0,"",'Ark1'!AB4696)</f>
        <v>4.8207883172775938</v>
      </c>
      <c r="T123" s="179">
        <f>IF(H123=0,"",'Ark1'!AC4696)</f>
        <v>-71.02897215587268</v>
      </c>
      <c r="U123" s="84"/>
      <c r="V123" s="92">
        <f t="shared" si="16"/>
        <v>2</v>
      </c>
      <c r="W123" s="179">
        <f>+'Ark1'!V4696</f>
        <v>7.5</v>
      </c>
      <c r="X123" s="231"/>
      <c r="Y123" s="258"/>
      <c r="AB123" s="235"/>
    </row>
    <row r="124" spans="1:38" ht="15.6">
      <c r="A124" s="231"/>
      <c r="B124" s="209">
        <f>+'Ark1'!C4697</f>
        <v>2023</v>
      </c>
      <c r="C124" s="209">
        <f>+'Ark1'!J4697</f>
        <v>143</v>
      </c>
      <c r="D124" s="209" t="str">
        <f t="shared" si="17"/>
        <v>Nordfjord</v>
      </c>
      <c r="E124" s="209">
        <f>+'Ark1'!D4697</f>
        <v>11</v>
      </c>
      <c r="F124" s="209" t="s">
        <v>578</v>
      </c>
      <c r="G124" s="91">
        <f>+'Ark1'!Q4697</f>
        <v>2</v>
      </c>
      <c r="H124" s="92">
        <f>+'Ark1'!R4697</f>
        <v>3</v>
      </c>
      <c r="I124" s="91">
        <f>IF(H124=0,"",'Ark1'!S4697)</f>
        <v>3</v>
      </c>
      <c r="J124" s="84"/>
      <c r="K124" s="179">
        <f>IF(G124=0,"",100*H124/Måned!$G20)</f>
        <v>0.13452914798206278</v>
      </c>
      <c r="L124" s="84"/>
      <c r="M124" s="179">
        <f>+IF(H124=0,"",'Ark1'!AA4697)</f>
        <v>34.077656413941696</v>
      </c>
      <c r="N124" s="179">
        <f>+IF(I124=0,"",'Ark1'!AB4697)</f>
        <v>4.3204937989385748</v>
      </c>
      <c r="O124" s="256">
        <f>IF(H124=0,"",'Ark1'!W4697)</f>
        <v>59</v>
      </c>
      <c r="P124" s="179">
        <f>IF(H124=0,"",'Ark1'!X4697)</f>
        <v>189.81581798483205</v>
      </c>
      <c r="Q124" s="255"/>
      <c r="R124" s="179">
        <f>IF(H124=0,"",'Ark1'!AA4697)</f>
        <v>34.077656413941696</v>
      </c>
      <c r="S124" s="179">
        <f>IF(H124=0,"",'Ark1'!AB4697)</f>
        <v>4.3204937989385748</v>
      </c>
      <c r="T124" s="179">
        <f>IF(H124=0,"",'Ark1'!AC4697)</f>
        <v>-86.077124763172947</v>
      </c>
      <c r="U124" s="84"/>
      <c r="V124" s="92">
        <f t="shared" si="16"/>
        <v>1.5</v>
      </c>
      <c r="W124" s="179">
        <f>+'Ark1'!V4697</f>
        <v>9.3333333333333357</v>
      </c>
      <c r="X124" s="231"/>
      <c r="Y124" s="258"/>
      <c r="AB124" s="235"/>
    </row>
    <row r="125" spans="1:38" ht="15.6">
      <c r="A125" s="231"/>
      <c r="B125" s="209">
        <f>+'Ark1'!C4698</f>
        <v>2023</v>
      </c>
      <c r="C125" s="209">
        <f>+'Ark1'!J4698</f>
        <v>143</v>
      </c>
      <c r="D125" s="209" t="str">
        <f t="shared" si="17"/>
        <v>Nordfjord</v>
      </c>
      <c r="E125" s="209">
        <f>+'Ark1'!D4698</f>
        <v>12</v>
      </c>
      <c r="F125" s="209" t="s">
        <v>579</v>
      </c>
      <c r="G125" s="91">
        <f>+'Ark1'!Q4698</f>
        <v>3</v>
      </c>
      <c r="H125" s="92">
        <f>+'Ark1'!R4698</f>
        <v>9</v>
      </c>
      <c r="I125" s="91">
        <f>IF(H125=0,"",'Ark1'!S4698)</f>
        <v>9</v>
      </c>
      <c r="J125" s="84"/>
      <c r="K125" s="179">
        <f>IF(G125=0,"",100*H125/Måned!$G21)</f>
        <v>0.38576939562794688</v>
      </c>
      <c r="L125" s="84"/>
      <c r="M125" s="179">
        <f>+IF(H125=0,"",'Ark1'!AA4698)</f>
        <v>15.68318278354937</v>
      </c>
      <c r="N125" s="179">
        <f>+IF(I125=0,"",'Ark1'!AB4698)</f>
        <v>1.8257418583505536</v>
      </c>
      <c r="O125" s="256">
        <f>IF(H125=0,"",'Ark1'!W4698)</f>
        <v>62</v>
      </c>
      <c r="P125" s="179">
        <f>IF(H125=0,"",'Ark1'!X4698)</f>
        <v>147.92343806428309</v>
      </c>
      <c r="Q125" s="255"/>
      <c r="R125" s="179">
        <f>IF(H125=0,"",'Ark1'!AA4698)</f>
        <v>15.68318278354937</v>
      </c>
      <c r="S125" s="179">
        <f>IF(H125=0,"",'Ark1'!AB4698)</f>
        <v>1.8257418583505536</v>
      </c>
      <c r="T125" s="179">
        <f>IF(H125=0,"",'Ark1'!AC4698)</f>
        <v>9.15790041935443</v>
      </c>
      <c r="U125" s="84"/>
      <c r="V125" s="92">
        <f t="shared" si="16"/>
        <v>3</v>
      </c>
      <c r="W125" s="179">
        <f>+'Ark1'!V4698</f>
        <v>1.5555555555555556</v>
      </c>
      <c r="X125" s="231"/>
      <c r="Y125" s="258"/>
      <c r="AB125" s="235"/>
    </row>
    <row r="126" spans="1:38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58"/>
      <c r="AB126" s="235"/>
    </row>
    <row r="127" spans="1:38" ht="15.6">
      <c r="A127" s="231"/>
      <c r="B127" s="209">
        <f>+'Ark1'!C4699</f>
        <v>2023</v>
      </c>
      <c r="C127" s="209">
        <f>+'Ark1'!J4699</f>
        <v>147</v>
      </c>
      <c r="D127" s="209" t="s">
        <v>6</v>
      </c>
      <c r="E127" s="209">
        <f>+'Ark1'!D4699</f>
        <v>1</v>
      </c>
      <c r="F127" s="209" t="s">
        <v>569</v>
      </c>
      <c r="G127" s="91">
        <f>+'Ark1'!Q4699</f>
        <v>9</v>
      </c>
      <c r="H127" s="92">
        <f>+'Ark1'!R4699</f>
        <v>42</v>
      </c>
      <c r="I127" s="91">
        <f>IF(H127=0,"",'Ark1'!S4699)</f>
        <v>40</v>
      </c>
      <c r="J127" s="84"/>
      <c r="K127" s="179">
        <f>IF(G127=0,"",100*H127/Måned!$G10)</f>
        <v>1.7156862745098038</v>
      </c>
      <c r="L127" s="84"/>
      <c r="M127" s="179">
        <f>+IF(H127=0,"",'Ark1'!AA4699)</f>
        <v>26.360843949881382</v>
      </c>
      <c r="N127" s="179">
        <f>+IF(I127=0,"",'Ark1'!AB4699)</f>
        <v>4.3356083771484561</v>
      </c>
      <c r="O127" s="256">
        <f>IF(H127=0,"",'Ark1'!W4699)</f>
        <v>56.95</v>
      </c>
      <c r="P127" s="179">
        <f>IF(H127=0,"",'Ark1'!X4699)</f>
        <v>155.82985090027341</v>
      </c>
      <c r="Q127" s="255"/>
      <c r="R127" s="179">
        <f>IF(H127=0,"",'Ark1'!AA4699)</f>
        <v>26.360843949881382</v>
      </c>
      <c r="S127" s="179">
        <f>IF(H127=0,"",'Ark1'!AB4699)</f>
        <v>4.3356083771484561</v>
      </c>
      <c r="T127" s="179">
        <f>IF(H127=0,"",'Ark1'!AC4699)</f>
        <v>-47.050691921302075</v>
      </c>
      <c r="U127" s="84"/>
      <c r="V127" s="92">
        <f t="shared" ref="V127:V138" si="18">+(IF(H127=0,"",I127/G127))</f>
        <v>4.4444444444444446</v>
      </c>
      <c r="W127" s="179">
        <f>+'Ark1'!V4699</f>
        <v>8.2380952380952355</v>
      </c>
      <c r="X127" s="231"/>
      <c r="Y127" s="258"/>
      <c r="AB127" s="235"/>
      <c r="AK127" s="90"/>
      <c r="AL127" s="90"/>
    </row>
    <row r="128" spans="1:38" ht="15.6">
      <c r="A128" s="231"/>
      <c r="B128" s="209">
        <f>+'Ark1'!C4700</f>
        <v>2023</v>
      </c>
      <c r="C128" s="209">
        <f>+'Ark1'!J4700</f>
        <v>147</v>
      </c>
      <c r="D128" s="209" t="str">
        <f t="shared" ref="D128:D138" si="19">+D127</f>
        <v>Midt-Norge</v>
      </c>
      <c r="E128" s="209">
        <f>+'Ark1'!D4700</f>
        <v>2</v>
      </c>
      <c r="F128" s="209" t="s">
        <v>570</v>
      </c>
      <c r="G128" s="91">
        <f>+'Ark1'!Q4700</f>
        <v>10</v>
      </c>
      <c r="H128" s="92">
        <f>+'Ark1'!R4700</f>
        <v>17</v>
      </c>
      <c r="I128" s="91">
        <f>IF(H128=0,"",'Ark1'!S4700)</f>
        <v>17</v>
      </c>
      <c r="J128" s="84"/>
      <c r="K128" s="179">
        <f>IF(G128=0,"",100*H128/Måned!$G11)</f>
        <v>0.65611732921651866</v>
      </c>
      <c r="L128" s="84"/>
      <c r="M128" s="179">
        <f>+IF(H128=0,"",'Ark1'!AA4700)</f>
        <v>14.38839401576648</v>
      </c>
      <c r="N128" s="179">
        <f>+IF(I128=0,"",'Ark1'!AB4700)</f>
        <v>3.8939221561024127</v>
      </c>
      <c r="O128" s="256">
        <f>IF(H128=0,"",'Ark1'!W4700)</f>
        <v>58.117647058823515</v>
      </c>
      <c r="P128" s="179">
        <f>IF(H128=0,"",'Ark1'!X4700)</f>
        <v>142.57854821235105</v>
      </c>
      <c r="Q128" s="255"/>
      <c r="R128" s="179">
        <f>IF(H128=0,"",'Ark1'!AA4700)</f>
        <v>14.38839401576648</v>
      </c>
      <c r="S128" s="179">
        <f>IF(H128=0,"",'Ark1'!AB4700)</f>
        <v>3.8939221561024127</v>
      </c>
      <c r="T128" s="179">
        <f>IF(H128=0,"",'Ark1'!AC4700)</f>
        <v>-64.926347542064377</v>
      </c>
      <c r="U128" s="84"/>
      <c r="V128" s="92">
        <f t="shared" si="18"/>
        <v>1.7</v>
      </c>
      <c r="W128" s="179">
        <f>+'Ark1'!V4700</f>
        <v>8.5294117647058822</v>
      </c>
      <c r="X128" s="231"/>
      <c r="Y128" s="258"/>
      <c r="AB128" s="235"/>
      <c r="AK128" s="90"/>
      <c r="AL128" s="90"/>
    </row>
    <row r="129" spans="1:45" ht="15.6">
      <c r="A129" s="231"/>
      <c r="B129" s="209">
        <f>+'Ark1'!C4701</f>
        <v>2023</v>
      </c>
      <c r="C129" s="209">
        <f>+'Ark1'!J4701</f>
        <v>147</v>
      </c>
      <c r="D129" s="209" t="str">
        <f t="shared" si="19"/>
        <v>Midt-Norge</v>
      </c>
      <c r="E129" s="209">
        <f>+'Ark1'!D4701</f>
        <v>3</v>
      </c>
      <c r="F129" s="209" t="s">
        <v>571</v>
      </c>
      <c r="G129" s="91">
        <f>+'Ark1'!Q4701</f>
        <v>10</v>
      </c>
      <c r="H129" s="92">
        <f>+'Ark1'!R4701</f>
        <v>42</v>
      </c>
      <c r="I129" s="91">
        <f>IF(H129=0,"",'Ark1'!S4701)</f>
        <v>42</v>
      </c>
      <c r="J129" s="84"/>
      <c r="K129" s="179">
        <f>IF(G129=0,"",100*H129/Måned!$G12)</f>
        <v>1.4522821576763485</v>
      </c>
      <c r="L129" s="84"/>
      <c r="M129" s="179">
        <f>+IF(H129=0,"",'Ark1'!AA4701)</f>
        <v>22.100525973363521</v>
      </c>
      <c r="N129" s="179">
        <f>+IF(I129=0,"",'Ark1'!AB4701)</f>
        <v>4.4050192974989004</v>
      </c>
      <c r="O129" s="256">
        <f>IF(H129=0,"",'Ark1'!W4701)</f>
        <v>58.309523809523824</v>
      </c>
      <c r="P129" s="179">
        <f>IF(H129=0,"",'Ark1'!X4701)</f>
        <v>148.28199969045036</v>
      </c>
      <c r="Q129" s="255"/>
      <c r="R129" s="179">
        <f>IF(H129=0,"",'Ark1'!AA4701)</f>
        <v>22.100525973363521</v>
      </c>
      <c r="S129" s="179">
        <f>IF(H129=0,"",'Ark1'!AB4701)</f>
        <v>4.4050192974989004</v>
      </c>
      <c r="T129" s="179">
        <f>IF(H129=0,"",'Ark1'!AC4701)</f>
        <v>-41.892989129217902</v>
      </c>
      <c r="U129" s="84"/>
      <c r="V129" s="92">
        <f t="shared" si="18"/>
        <v>4.2</v>
      </c>
      <c r="W129" s="179">
        <f>+'Ark1'!V4701</f>
        <v>7.6904761904761934</v>
      </c>
      <c r="X129" s="231"/>
      <c r="Y129" s="258"/>
      <c r="AB129" s="235"/>
      <c r="AK129" s="90"/>
      <c r="AL129" s="90"/>
    </row>
    <row r="130" spans="1:45" ht="15.6">
      <c r="A130" s="231"/>
      <c r="B130" s="209">
        <f>+'Ark1'!C4702</f>
        <v>2023</v>
      </c>
      <c r="C130" s="209">
        <f>+'Ark1'!J4702</f>
        <v>147</v>
      </c>
      <c r="D130" s="209" t="str">
        <f t="shared" si="19"/>
        <v>Midt-Norge</v>
      </c>
      <c r="E130" s="209">
        <f>+'Ark1'!D4702</f>
        <v>4</v>
      </c>
      <c r="F130" s="209" t="s">
        <v>572</v>
      </c>
      <c r="G130" s="91">
        <f>+'Ark1'!Q4702</f>
        <v>6</v>
      </c>
      <c r="H130" s="92">
        <f>+'Ark1'!R4702</f>
        <v>9</v>
      </c>
      <c r="I130" s="91">
        <f>IF(H130=0,"",'Ark1'!S4702)</f>
        <v>9</v>
      </c>
      <c r="J130" s="84"/>
      <c r="K130" s="179">
        <f>IF(G130=0,"",100*H130/Måned!$G13)</f>
        <v>0.3776751993285774</v>
      </c>
      <c r="L130" s="84"/>
      <c r="M130" s="179">
        <f>+IF(H130=0,"",'Ark1'!AA4702)</f>
        <v>22.271478743723037</v>
      </c>
      <c r="N130" s="179">
        <f>+IF(I130=0,"",'Ark1'!AB4702)</f>
        <v>4.391349521193213</v>
      </c>
      <c r="O130" s="256">
        <f>IF(H130=0,"",'Ark1'!W4702)</f>
        <v>60.222222222222221</v>
      </c>
      <c r="P130" s="179">
        <f>IF(H130=0,"",'Ark1'!X4702)</f>
        <v>141.94053208137717</v>
      </c>
      <c r="Q130" s="255"/>
      <c r="R130" s="179">
        <f>IF(H130=0,"",'Ark1'!AA4702)</f>
        <v>22.271478743723037</v>
      </c>
      <c r="S130" s="179">
        <f>IF(H130=0,"",'Ark1'!AB4702)</f>
        <v>4.391349521193213</v>
      </c>
      <c r="T130" s="179">
        <f>IF(H130=0,"",'Ark1'!AC4702)</f>
        <v>-25.598496454425156</v>
      </c>
      <c r="U130" s="84"/>
      <c r="V130" s="92">
        <f t="shared" si="18"/>
        <v>1.5</v>
      </c>
      <c r="W130" s="179">
        <f>+'Ark1'!V4702</f>
        <v>4</v>
      </c>
      <c r="X130" s="231"/>
      <c r="Y130" s="258"/>
      <c r="AB130" s="235"/>
    </row>
    <row r="131" spans="1:45" ht="15.6">
      <c r="A131" s="231"/>
      <c r="B131" s="209">
        <f>+'Ark1'!C4703</f>
        <v>2023</v>
      </c>
      <c r="C131" s="209">
        <f>+'Ark1'!J4703</f>
        <v>147</v>
      </c>
      <c r="D131" s="209" t="str">
        <f t="shared" si="19"/>
        <v>Midt-Norge</v>
      </c>
      <c r="E131" s="209">
        <f>+'Ark1'!D4703</f>
        <v>5</v>
      </c>
      <c r="F131" s="209" t="s">
        <v>467</v>
      </c>
      <c r="G131" s="91">
        <f>+'Ark1'!Q4703</f>
        <v>6</v>
      </c>
      <c r="H131" s="92">
        <f>+'Ark1'!R4703</f>
        <v>10</v>
      </c>
      <c r="I131" s="91">
        <f>IF(H131=0,"",'Ark1'!S4703)</f>
        <v>10</v>
      </c>
      <c r="J131" s="84"/>
      <c r="K131" s="179">
        <f>IF(G131=0,"",100*H131/Måned!$G14)</f>
        <v>0.37979491074819599</v>
      </c>
      <c r="L131" s="84"/>
      <c r="M131" s="179">
        <f>+IF(H131=0,"",'Ark1'!AA4703)</f>
        <v>22.649523173788744</v>
      </c>
      <c r="N131" s="179">
        <f>+IF(I131=0,"",'Ark1'!AB4703)</f>
        <v>4.0062451248020254</v>
      </c>
      <c r="O131" s="256">
        <f>IF(H131=0,"",'Ark1'!W4703)</f>
        <v>56.5</v>
      </c>
      <c r="P131" s="179">
        <f>IF(H131=0,"",'Ark1'!X4703)</f>
        <v>145.7313109425786</v>
      </c>
      <c r="Q131" s="255"/>
      <c r="R131" s="179">
        <f>IF(H131=0,"",'Ark1'!AA4703)</f>
        <v>22.649523173788744</v>
      </c>
      <c r="S131" s="179">
        <f>IF(H131=0,"",'Ark1'!AB4703)</f>
        <v>4.0062451248020254</v>
      </c>
      <c r="T131" s="179">
        <f>IF(H131=0,"",'Ark1'!AC4703)</f>
        <v>11.466886204485428</v>
      </c>
      <c r="U131" s="84"/>
      <c r="V131" s="92">
        <f t="shared" si="18"/>
        <v>1.6666666666666667</v>
      </c>
      <c r="W131" s="179">
        <f>+'Ark1'!V4703</f>
        <v>11.7</v>
      </c>
      <c r="X131" s="231"/>
      <c r="Y131" s="258"/>
      <c r="AB131" s="235"/>
    </row>
    <row r="132" spans="1:45" ht="15.6">
      <c r="A132" s="231"/>
      <c r="B132" s="209">
        <f>+'Ark1'!C4704</f>
        <v>2023</v>
      </c>
      <c r="C132" s="209">
        <f>+'Ark1'!J4704</f>
        <v>147</v>
      </c>
      <c r="D132" s="209" t="str">
        <f t="shared" si="19"/>
        <v>Midt-Norge</v>
      </c>
      <c r="E132" s="209">
        <f>+'Ark1'!D4704</f>
        <v>6</v>
      </c>
      <c r="F132" s="209" t="s">
        <v>573</v>
      </c>
      <c r="G132" s="91">
        <f>+'Ark1'!Q4704</f>
        <v>7</v>
      </c>
      <c r="H132" s="92">
        <f>+'Ark1'!R4704</f>
        <v>14</v>
      </c>
      <c r="I132" s="91">
        <f>IF(H132=0,"",'Ark1'!S4704)</f>
        <v>14</v>
      </c>
      <c r="J132" s="84"/>
      <c r="K132" s="179">
        <f>IF(G132=0,"",100*H132/Måned!$G15)</f>
        <v>0.55074744295830058</v>
      </c>
      <c r="L132" s="84"/>
      <c r="M132" s="179">
        <f>+IF(H132=0,"",'Ark1'!AA4704)</f>
        <v>18.202068731944888</v>
      </c>
      <c r="N132" s="179">
        <f>+IF(I132=0,"",'Ark1'!AB4704)</f>
        <v>2.8392295591931394</v>
      </c>
      <c r="O132" s="256">
        <f>IF(H132=0,"",'Ark1'!W4704)</f>
        <v>58.285714285714306</v>
      </c>
      <c r="P132" s="179">
        <f>IF(H132=0,"",'Ark1'!X4704)</f>
        <v>147.82541402259719</v>
      </c>
      <c r="Q132" s="255"/>
      <c r="R132" s="179">
        <f>IF(H132=0,"",'Ark1'!AA4704)</f>
        <v>18.202068731944888</v>
      </c>
      <c r="S132" s="179">
        <f>IF(H132=0,"",'Ark1'!AB4704)</f>
        <v>2.8392295591931394</v>
      </c>
      <c r="T132" s="179">
        <f>IF(H132=0,"",'Ark1'!AC4704)</f>
        <v>-53.719668396879506</v>
      </c>
      <c r="U132" s="84"/>
      <c r="V132" s="92">
        <f t="shared" si="18"/>
        <v>2</v>
      </c>
      <c r="W132" s="179">
        <f>+'Ark1'!V4704</f>
        <v>9.5714285714285694</v>
      </c>
      <c r="X132" s="231"/>
      <c r="Y132" s="258"/>
      <c r="AB132" s="235"/>
    </row>
    <row r="133" spans="1:45" ht="15.6">
      <c r="A133" s="231"/>
      <c r="B133" s="209">
        <f>+'Ark1'!C4705</f>
        <v>2023</v>
      </c>
      <c r="C133" s="209">
        <f>+'Ark1'!J4705</f>
        <v>147</v>
      </c>
      <c r="D133" s="209" t="str">
        <f t="shared" si="19"/>
        <v>Midt-Norge</v>
      </c>
      <c r="E133" s="209">
        <f>+'Ark1'!D4705</f>
        <v>7</v>
      </c>
      <c r="F133" s="209" t="s">
        <v>574</v>
      </c>
      <c r="G133" s="91">
        <f>+'Ark1'!Q4705</f>
        <v>8</v>
      </c>
      <c r="H133" s="92">
        <f>+'Ark1'!R4705</f>
        <v>26</v>
      </c>
      <c r="I133" s="91">
        <f>IF(H133=0,"",'Ark1'!S4705)</f>
        <v>26</v>
      </c>
      <c r="J133" s="84"/>
      <c r="K133" s="179">
        <f>IF(G133=0,"",100*H133/Måned!$G16)</f>
        <v>1.1638316920322291</v>
      </c>
      <c r="L133" s="84"/>
      <c r="M133" s="179">
        <f>+IF(H133=0,"",'Ark1'!AA4705)</f>
        <v>17.337400144975192</v>
      </c>
      <c r="N133" s="179">
        <f>+IF(I133=0,"",'Ark1'!AB4705)</f>
        <v>3.647970985039807</v>
      </c>
      <c r="O133" s="256">
        <f>IF(H133=0,"",'Ark1'!W4705)</f>
        <v>60</v>
      </c>
      <c r="P133" s="179">
        <f>IF(H133=0,"",'Ark1'!X4705)</f>
        <v>156.59638303191929</v>
      </c>
      <c r="Q133" s="255"/>
      <c r="R133" s="179">
        <f>IF(H133=0,"",'Ark1'!AA4705)</f>
        <v>17.337400144975192</v>
      </c>
      <c r="S133" s="179">
        <f>IF(H133=0,"",'Ark1'!AB4705)</f>
        <v>3.647970985039807</v>
      </c>
      <c r="T133" s="179">
        <f>IF(H133=0,"",'Ark1'!AC4705)</f>
        <v>-17.15514487465548</v>
      </c>
      <c r="U133" s="84"/>
      <c r="V133" s="92">
        <f t="shared" si="18"/>
        <v>3.25</v>
      </c>
      <c r="W133" s="179">
        <f>+'Ark1'!V4705</f>
        <v>3.8461538461538449</v>
      </c>
      <c r="X133" s="231"/>
      <c r="Y133" s="258"/>
      <c r="AB133" s="235"/>
    </row>
    <row r="134" spans="1:45" s="90" customFormat="1" ht="15.6">
      <c r="A134" s="231"/>
      <c r="B134" s="209">
        <f>+'Ark1'!C4706</f>
        <v>2023</v>
      </c>
      <c r="C134" s="209">
        <f>+'Ark1'!J4706</f>
        <v>147</v>
      </c>
      <c r="D134" s="209" t="str">
        <f t="shared" si="19"/>
        <v>Midt-Norge</v>
      </c>
      <c r="E134" s="209">
        <f>+'Ark1'!D4706</f>
        <v>8</v>
      </c>
      <c r="F134" s="209" t="s">
        <v>575</v>
      </c>
      <c r="G134" s="91">
        <f>+'Ark1'!Q4706</f>
        <v>7</v>
      </c>
      <c r="H134" s="92">
        <f>+'Ark1'!R4706</f>
        <v>17</v>
      </c>
      <c r="I134" s="91">
        <f>IF(H134=0,"",'Ark1'!S4706)</f>
        <v>17</v>
      </c>
      <c r="J134" s="84"/>
      <c r="K134" s="179">
        <f>IF(G134=0,"",100*H134/Måned!$G17)</f>
        <v>0.68798057466612705</v>
      </c>
      <c r="L134" s="84"/>
      <c r="M134" s="179">
        <f>+IF(H134=0,"",'Ark1'!AA4706)</f>
        <v>15.551830965091749</v>
      </c>
      <c r="N134" s="179">
        <f>+IF(I134=0,"",'Ark1'!AB4706)</f>
        <v>2.823529411764786</v>
      </c>
      <c r="O134" s="256">
        <f>IF(H134=0,"",'Ark1'!W4706)</f>
        <v>57.705882352941181</v>
      </c>
      <c r="P134" s="179">
        <f>IF(H134=0,"",'Ark1'!X4706)</f>
        <v>144.28653368172837</v>
      </c>
      <c r="Q134" s="255"/>
      <c r="R134" s="179">
        <f>IF(H134=0,"",'Ark1'!AA4706)</f>
        <v>15.551830965091749</v>
      </c>
      <c r="S134" s="179">
        <f>IF(H134=0,"",'Ark1'!AB4706)</f>
        <v>2.823529411764786</v>
      </c>
      <c r="T134" s="179">
        <f>IF(H134=0,"",'Ark1'!AC4706)</f>
        <v>-51.228915306550526</v>
      </c>
      <c r="U134" s="84"/>
      <c r="V134" s="92">
        <f t="shared" si="18"/>
        <v>2.4285714285714284</v>
      </c>
      <c r="W134" s="179">
        <f>+'Ark1'!V4706</f>
        <v>10.352941176470589</v>
      </c>
      <c r="X134" s="231"/>
      <c r="Y134" s="258"/>
      <c r="Z134" s="179"/>
      <c r="AA134" s="179"/>
      <c r="AB134" s="235"/>
      <c r="AI134" s="92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</row>
    <row r="135" spans="1:45" s="90" customFormat="1" ht="15.6">
      <c r="A135" s="231"/>
      <c r="B135" s="209">
        <f>+'Ark1'!C4707</f>
        <v>2023</v>
      </c>
      <c r="C135" s="209">
        <f>+'Ark1'!J4707</f>
        <v>147</v>
      </c>
      <c r="D135" s="209" t="str">
        <f t="shared" si="19"/>
        <v>Midt-Norge</v>
      </c>
      <c r="E135" s="209">
        <f>+'Ark1'!D4707</f>
        <v>9</v>
      </c>
      <c r="F135" s="209" t="s">
        <v>576</v>
      </c>
      <c r="G135" s="91">
        <f>+'Ark1'!Q4707</f>
        <v>7</v>
      </c>
      <c r="H135" s="92">
        <f>+'Ark1'!R4707</f>
        <v>23</v>
      </c>
      <c r="I135" s="91">
        <f>IF(H135=0,"",'Ark1'!S4707)</f>
        <v>22</v>
      </c>
      <c r="J135" s="84"/>
      <c r="K135" s="179">
        <f>IF(G135=0,"",100*H135/Måned!$G18)</f>
        <v>0.87954110898661564</v>
      </c>
      <c r="L135" s="84"/>
      <c r="M135" s="179">
        <f>+IF(H135=0,"",'Ark1'!AA4707)</f>
        <v>11.669802805560252</v>
      </c>
      <c r="N135" s="179">
        <f>+IF(I135=0,"",'Ark1'!AB4707)</f>
        <v>3.9992251315589105</v>
      </c>
      <c r="O135" s="256">
        <f>IF(H135=0,"",'Ark1'!W4707)</f>
        <v>56.77272727272728</v>
      </c>
      <c r="P135" s="179">
        <f>IF(H135=0,"",'Ark1'!X4707)</f>
        <v>147.6282443826841</v>
      </c>
      <c r="Q135" s="255"/>
      <c r="R135" s="179">
        <f>IF(H135=0,"",'Ark1'!AA4707)</f>
        <v>11.669802805560252</v>
      </c>
      <c r="S135" s="179">
        <f>IF(H135=0,"",'Ark1'!AB4707)</f>
        <v>3.9992251315589105</v>
      </c>
      <c r="T135" s="179">
        <f>IF(H135=0,"",'Ark1'!AC4707)</f>
        <v>-10.53108693227391</v>
      </c>
      <c r="U135" s="84"/>
      <c r="V135" s="92">
        <f t="shared" si="18"/>
        <v>3.1428571428571428</v>
      </c>
      <c r="W135" s="179">
        <f>+'Ark1'!V4707</f>
        <v>10.739130434782609</v>
      </c>
      <c r="X135" s="231"/>
      <c r="Y135" s="258"/>
      <c r="Z135" s="179"/>
      <c r="AA135" s="179"/>
      <c r="AB135" s="235"/>
      <c r="AI135" s="92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</row>
    <row r="136" spans="1:45" s="90" customFormat="1" ht="15.6">
      <c r="A136" s="231"/>
      <c r="B136" s="209">
        <f>+'Ark1'!C4708</f>
        <v>2023</v>
      </c>
      <c r="C136" s="209">
        <f>+'Ark1'!J4708</f>
        <v>147</v>
      </c>
      <c r="D136" s="209" t="str">
        <f t="shared" si="19"/>
        <v>Midt-Norge</v>
      </c>
      <c r="E136" s="209">
        <f>+'Ark1'!D4708</f>
        <v>10</v>
      </c>
      <c r="F136" s="209" t="s">
        <v>577</v>
      </c>
      <c r="G136" s="91">
        <f>+'Ark1'!Q4708</f>
        <v>6</v>
      </c>
      <c r="H136" s="92">
        <f>+'Ark1'!R4708</f>
        <v>7</v>
      </c>
      <c r="I136" s="91">
        <f>IF(H136=0,"",'Ark1'!S4708)</f>
        <v>7</v>
      </c>
      <c r="J136" s="84"/>
      <c r="K136" s="179">
        <f>IF(G136=0,"",100*H136/Måned!$G19)</f>
        <v>0.26335590669676451</v>
      </c>
      <c r="L136" s="84"/>
      <c r="M136" s="179">
        <f>+IF(H136=0,"",'Ark1'!AA4708)</f>
        <v>15.495239558638261</v>
      </c>
      <c r="N136" s="179">
        <f>+IF(I136=0,"",'Ark1'!AB4708)</f>
        <v>3.1363569143000678</v>
      </c>
      <c r="O136" s="256">
        <f>IF(H136=0,"",'Ark1'!W4708)</f>
        <v>57.857142857142847</v>
      </c>
      <c r="P136" s="179">
        <f>IF(H136=0,"",'Ark1'!X4708)</f>
        <v>147.94923386472684</v>
      </c>
      <c r="Q136" s="255"/>
      <c r="R136" s="179">
        <f>IF(H136=0,"",'Ark1'!AA4708)</f>
        <v>15.495239558638261</v>
      </c>
      <c r="S136" s="179">
        <f>IF(H136=0,"",'Ark1'!AB4708)</f>
        <v>3.1363569143000678</v>
      </c>
      <c r="T136" s="179">
        <f>IF(H136=0,"",'Ark1'!AC4708)</f>
        <v>-4.4806865690808531</v>
      </c>
      <c r="U136" s="84"/>
      <c r="V136" s="92">
        <f t="shared" si="18"/>
        <v>1.1666666666666667</v>
      </c>
      <c r="W136" s="179">
        <f>+'Ark1'!V4708</f>
        <v>7.5714285714285694</v>
      </c>
      <c r="X136" s="231"/>
      <c r="Y136" s="258"/>
      <c r="Z136" s="179"/>
      <c r="AA136" s="179"/>
      <c r="AB136" s="235"/>
      <c r="AI136" s="92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</row>
    <row r="137" spans="1:45" s="90" customFormat="1" ht="15.6">
      <c r="A137" s="231"/>
      <c r="B137" s="209">
        <f>+'Ark1'!C4709</f>
        <v>2023</v>
      </c>
      <c r="C137" s="209">
        <f>+'Ark1'!J4709</f>
        <v>147</v>
      </c>
      <c r="D137" s="209" t="str">
        <f t="shared" si="19"/>
        <v>Midt-Norge</v>
      </c>
      <c r="E137" s="209">
        <f>+'Ark1'!D4709</f>
        <v>11</v>
      </c>
      <c r="F137" s="209" t="s">
        <v>578</v>
      </c>
      <c r="G137" s="91">
        <f>+'Ark1'!Q4709</f>
        <v>7</v>
      </c>
      <c r="H137" s="92">
        <f>+'Ark1'!R4709</f>
        <v>16</v>
      </c>
      <c r="I137" s="91">
        <f>IF(H137=0,"",'Ark1'!S4709)</f>
        <v>16</v>
      </c>
      <c r="J137" s="84"/>
      <c r="K137" s="179">
        <f>IF(G137=0,"",100*H137/Måned!$G20)</f>
        <v>0.71748878923766812</v>
      </c>
      <c r="L137" s="84"/>
      <c r="M137" s="179">
        <f>+IF(H137=0,"",'Ark1'!AA4709)</f>
        <v>13.982699969516331</v>
      </c>
      <c r="N137" s="179">
        <f>+IF(I137=0,"",'Ark1'!AB4709)</f>
        <v>2.5179046348104608</v>
      </c>
      <c r="O137" s="256">
        <f>IF(H137=0,"",'Ark1'!W4709)</f>
        <v>58.6875</v>
      </c>
      <c r="P137" s="179">
        <f>IF(H137=0,"",'Ark1'!X4709)</f>
        <v>152.8372156013001</v>
      </c>
      <c r="Q137" s="255"/>
      <c r="R137" s="179">
        <f>IF(H137=0,"",'Ark1'!AA4709)</f>
        <v>13.982699969516331</v>
      </c>
      <c r="S137" s="179">
        <f>IF(H137=0,"",'Ark1'!AB4709)</f>
        <v>2.5179046348104608</v>
      </c>
      <c r="T137" s="179">
        <f>IF(H137=0,"",'Ark1'!AC4709)</f>
        <v>-1.110615667848325</v>
      </c>
      <c r="U137" s="84"/>
      <c r="V137" s="92">
        <f t="shared" si="18"/>
        <v>2.2857142857142856</v>
      </c>
      <c r="W137" s="179">
        <f>+'Ark1'!V4709</f>
        <v>8.375</v>
      </c>
      <c r="X137" s="231"/>
      <c r="Y137" s="258"/>
      <c r="Z137" s="179"/>
      <c r="AA137" s="179"/>
      <c r="AB137" s="235"/>
      <c r="AI137" s="92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</row>
    <row r="138" spans="1:45" s="90" customFormat="1" ht="17.25" customHeight="1">
      <c r="A138" s="231"/>
      <c r="B138" s="209">
        <f>+'Ark1'!C4710</f>
        <v>2023</v>
      </c>
      <c r="C138" s="209">
        <f>+'Ark1'!J4710</f>
        <v>147</v>
      </c>
      <c r="D138" s="209" t="str">
        <f t="shared" si="19"/>
        <v>Midt-Norge</v>
      </c>
      <c r="E138" s="209">
        <f>+'Ark1'!D4710</f>
        <v>12</v>
      </c>
      <c r="F138" s="209" t="s">
        <v>579</v>
      </c>
      <c r="G138" s="91">
        <f>+'Ark1'!Q4710</f>
        <v>7</v>
      </c>
      <c r="H138" s="92">
        <f>+'Ark1'!R4710</f>
        <v>13</v>
      </c>
      <c r="I138" s="91">
        <f>IF(H138=0,"",'Ark1'!S4710)</f>
        <v>13</v>
      </c>
      <c r="J138" s="84"/>
      <c r="K138" s="179">
        <f>IF(G138=0,"",100*H138/Måned!$G21)</f>
        <v>0.55722246035147882</v>
      </c>
      <c r="L138" s="84"/>
      <c r="M138" s="179">
        <f>+IF(H138=0,"",'Ark1'!AA4710)</f>
        <v>15.850156327976876</v>
      </c>
      <c r="N138" s="179">
        <f>+IF(I138=0,"",'Ark1'!AB4710)</f>
        <v>4.3350777857247556</v>
      </c>
      <c r="O138" s="256">
        <f>IF(H138=0,"",'Ark1'!W4710)</f>
        <v>58.769230769230759</v>
      </c>
      <c r="P138" s="179">
        <f>IF(H138=0,"",'Ark1'!X4710)</f>
        <v>134.00283356946409</v>
      </c>
      <c r="Q138" s="255"/>
      <c r="R138" s="179">
        <f>IF(H138=0,"",'Ark1'!AA4710)</f>
        <v>15.850156327976876</v>
      </c>
      <c r="S138" s="179">
        <f>IF(H138=0,"",'Ark1'!AB4710)</f>
        <v>4.3350777857247556</v>
      </c>
      <c r="T138" s="179">
        <f>IF(H138=0,"",'Ark1'!AC4710)</f>
        <v>-56.125973993268914</v>
      </c>
      <c r="U138" s="84"/>
      <c r="V138" s="92">
        <f t="shared" si="18"/>
        <v>1.8571428571428572</v>
      </c>
      <c r="W138" s="179">
        <f>+'Ark1'!V4710</f>
        <v>6</v>
      </c>
      <c r="X138" s="231"/>
      <c r="Y138" s="258"/>
      <c r="Z138" s="179"/>
      <c r="AA138" s="179"/>
      <c r="AB138" s="235"/>
      <c r="AI138" s="92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</row>
    <row r="139" spans="1:45" s="90" customFormat="1" ht="17.25" customHeight="1">
      <c r="A139" s="231"/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1"/>
      <c r="Y139" s="258"/>
      <c r="Z139" s="179"/>
      <c r="AA139" s="179"/>
      <c r="AB139" s="235"/>
      <c r="AI139" s="92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</row>
    <row r="140" spans="1:45" s="90" customFormat="1" ht="15.6">
      <c r="A140" s="231"/>
      <c r="B140" s="209">
        <f>+'Ark1'!C4711</f>
        <v>2023</v>
      </c>
      <c r="C140" s="209">
        <f>+'Ark1'!J4711</f>
        <v>155</v>
      </c>
      <c r="D140" s="209" t="s">
        <v>37</v>
      </c>
      <c r="E140" s="209">
        <f>+'Ark1'!D4711</f>
        <v>1</v>
      </c>
      <c r="F140" s="209" t="s">
        <v>569</v>
      </c>
      <c r="G140" s="91">
        <f>+'Ark1'!Q4711</f>
        <v>6</v>
      </c>
      <c r="H140" s="92">
        <f>+'Ark1'!R4711</f>
        <v>17</v>
      </c>
      <c r="I140" s="91">
        <f>IF(H140=0,"",'Ark1'!S4711)</f>
        <v>17</v>
      </c>
      <c r="J140" s="84"/>
      <c r="K140" s="179">
        <f>IF(G140=0,"",100*H140/Måned!$G10)</f>
        <v>0.69444444444444442</v>
      </c>
      <c r="L140" s="84"/>
      <c r="M140" s="179">
        <f>+IF(H140=0,"",'Ark1'!AA4711)</f>
        <v>35.479005927332494</v>
      </c>
      <c r="N140" s="179">
        <f>+IF(I140=0,"",'Ark1'!AB4711)</f>
        <v>5.1308147029074211</v>
      </c>
      <c r="O140" s="256">
        <f>IF(H140=0,"",'Ark1'!W4711)</f>
        <v>57.294117647058819</v>
      </c>
      <c r="P140" s="179">
        <f>IF(H140=0,"",'Ark1'!X4711)</f>
        <v>167.40169523930919</v>
      </c>
      <c r="Q140" s="255"/>
      <c r="R140" s="179">
        <f>IF(H140=0,"",'Ark1'!AA4711)</f>
        <v>35.479005927332494</v>
      </c>
      <c r="S140" s="179">
        <f>IF(H140=0,"",'Ark1'!AB4711)</f>
        <v>5.1308147029074211</v>
      </c>
      <c r="T140" s="179">
        <f>IF(H140=0,"",'Ark1'!AC4711)</f>
        <v>-62.316589255098961</v>
      </c>
      <c r="U140" s="84"/>
      <c r="V140" s="92">
        <f t="shared" ref="V140:V151" si="20">+(IF(H140=0,"",I140/G140))</f>
        <v>2.8333333333333335</v>
      </c>
      <c r="W140" s="179">
        <f>+'Ark1'!V4711</f>
        <v>8.6470588235294112</v>
      </c>
      <c r="X140" s="231"/>
      <c r="Y140" s="258"/>
      <c r="Z140" s="179"/>
      <c r="AA140" s="179"/>
      <c r="AB140" s="235"/>
      <c r="AI140" s="92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</row>
    <row r="141" spans="1:45" s="90" customFormat="1" ht="15.6">
      <c r="A141" s="231"/>
      <c r="B141" s="209">
        <f>+'Ark1'!C4712</f>
        <v>2023</v>
      </c>
      <c r="C141" s="209">
        <f>+'Ark1'!J4712</f>
        <v>155</v>
      </c>
      <c r="D141" s="209" t="str">
        <f t="shared" ref="D141:D151" si="21">+D140</f>
        <v>Målselv</v>
      </c>
      <c r="E141" s="209">
        <f>+'Ark1'!D4712</f>
        <v>2</v>
      </c>
      <c r="F141" s="209" t="s">
        <v>570</v>
      </c>
      <c r="G141" s="91">
        <f>+'Ark1'!Q4712</f>
        <v>9</v>
      </c>
      <c r="H141" s="92">
        <f>+'Ark1'!R4712</f>
        <v>38</v>
      </c>
      <c r="I141" s="91">
        <f>IF(H141=0,"",'Ark1'!S4712)</f>
        <v>38</v>
      </c>
      <c r="J141" s="84"/>
      <c r="K141" s="179">
        <f>IF(G141=0,"",100*H141/Måned!$G11)</f>
        <v>1.466615206483983</v>
      </c>
      <c r="L141" s="84"/>
      <c r="M141" s="179">
        <f>+IF(H141=0,"",'Ark1'!AA4712)</f>
        <v>41.768559744172357</v>
      </c>
      <c r="N141" s="179">
        <f>+IF(I141=0,"",'Ark1'!AB4712)</f>
        <v>5.2592090449413522</v>
      </c>
      <c r="O141" s="256">
        <f>IF(H141=0,"",'Ark1'!W4712)</f>
        <v>58.84210526315789</v>
      </c>
      <c r="P141" s="179">
        <f>IF(H141=0,"",'Ark1'!X4712)</f>
        <v>167.42031134173462</v>
      </c>
      <c r="Q141" s="255"/>
      <c r="R141" s="179">
        <f>IF(H141=0,"",'Ark1'!AA4712)</f>
        <v>41.768559744172357</v>
      </c>
      <c r="S141" s="179">
        <f>IF(H141=0,"",'Ark1'!AB4712)</f>
        <v>5.2592090449413522</v>
      </c>
      <c r="T141" s="179">
        <f>IF(H141=0,"",'Ark1'!AC4712)</f>
        <v>-73.201162969292142</v>
      </c>
      <c r="U141" s="84"/>
      <c r="V141" s="92">
        <f t="shared" si="20"/>
        <v>4.2222222222222223</v>
      </c>
      <c r="W141" s="179">
        <f>+'Ark1'!V4712</f>
        <v>4.0526315789473681</v>
      </c>
      <c r="X141" s="231"/>
      <c r="Y141" s="258"/>
      <c r="Z141" s="179"/>
      <c r="AA141" s="179"/>
      <c r="AB141" s="235"/>
      <c r="AI141" s="92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</row>
    <row r="142" spans="1:45" s="90" customFormat="1" ht="15.6">
      <c r="A142" s="231"/>
      <c r="B142" s="209">
        <f>+'Ark1'!C4713</f>
        <v>2023</v>
      </c>
      <c r="C142" s="209">
        <f>+'Ark1'!J4713</f>
        <v>155</v>
      </c>
      <c r="D142" s="209" t="str">
        <f t="shared" si="21"/>
        <v>Målselv</v>
      </c>
      <c r="E142" s="209">
        <f>+'Ark1'!D4713</f>
        <v>3</v>
      </c>
      <c r="F142" s="209" t="s">
        <v>571</v>
      </c>
      <c r="G142" s="91">
        <f>+'Ark1'!Q4713</f>
        <v>5</v>
      </c>
      <c r="H142" s="92">
        <f>+'Ark1'!R4713</f>
        <v>23</v>
      </c>
      <c r="I142" s="91">
        <f>IF(H142=0,"",'Ark1'!S4713)</f>
        <v>23</v>
      </c>
      <c r="J142" s="84"/>
      <c r="K142" s="179">
        <f>IF(G142=0,"",100*H142/Måned!$G12)</f>
        <v>0.79529737206085749</v>
      </c>
      <c r="L142" s="84"/>
      <c r="M142" s="179">
        <f>+IF(H142=0,"",'Ark1'!AA4713)</f>
        <v>43.503549167511913</v>
      </c>
      <c r="N142" s="179">
        <f>+IF(I142=0,"",'Ark1'!AB4713)</f>
        <v>4.8180504964157214</v>
      </c>
      <c r="O142" s="256">
        <f>IF(H142=0,"",'Ark1'!W4713)</f>
        <v>56.782608695652179</v>
      </c>
      <c r="P142" s="179">
        <f>IF(H142=0,"",'Ark1'!X4713)</f>
        <v>176.01865372839043</v>
      </c>
      <c r="Q142" s="255"/>
      <c r="R142" s="179">
        <f>IF(H142=0,"",'Ark1'!AA4713)</f>
        <v>43.503549167511913</v>
      </c>
      <c r="S142" s="179">
        <f>IF(H142=0,"",'Ark1'!AB4713)</f>
        <v>4.8180504964157214</v>
      </c>
      <c r="T142" s="179">
        <f>IF(H142=0,"",'Ark1'!AC4713)</f>
        <v>-48.677568038034813</v>
      </c>
      <c r="U142" s="84"/>
      <c r="V142" s="92">
        <f t="shared" si="20"/>
        <v>4.5999999999999996</v>
      </c>
      <c r="W142" s="179">
        <f>+'Ark1'!V4713</f>
        <v>8.5652173913043494</v>
      </c>
      <c r="X142" s="231"/>
      <c r="Y142" s="258"/>
      <c r="Z142" s="179"/>
      <c r="AA142" s="179"/>
      <c r="AB142" s="235"/>
      <c r="AI142" s="92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</row>
    <row r="143" spans="1:45" s="90" customFormat="1" ht="15.6">
      <c r="A143" s="231"/>
      <c r="B143" s="209">
        <f>+'Ark1'!C4714</f>
        <v>2023</v>
      </c>
      <c r="C143" s="209">
        <f>+'Ark1'!J4714</f>
        <v>155</v>
      </c>
      <c r="D143" s="209" t="str">
        <f t="shared" si="21"/>
        <v>Målselv</v>
      </c>
      <c r="E143" s="209">
        <f>+'Ark1'!D4714</f>
        <v>4</v>
      </c>
      <c r="F143" s="209" t="s">
        <v>572</v>
      </c>
      <c r="G143" s="91">
        <f>+'Ark1'!Q4714</f>
        <v>5</v>
      </c>
      <c r="H143" s="92">
        <f>+'Ark1'!R4714</f>
        <v>26</v>
      </c>
      <c r="I143" s="91">
        <f>IF(H143=0,"",'Ark1'!S4714)</f>
        <v>26</v>
      </c>
      <c r="J143" s="84"/>
      <c r="K143" s="179">
        <f>IF(G143=0,"",100*H143/Måned!$G13)</f>
        <v>1.0910616869492236</v>
      </c>
      <c r="L143" s="84"/>
      <c r="M143" s="179">
        <f>+IF(H143=0,"",'Ark1'!AA4714)</f>
        <v>39.413713709854513</v>
      </c>
      <c r="N143" s="179">
        <f>+IF(I143=0,"",'Ark1'!AB4714)</f>
        <v>3.5983641911389301</v>
      </c>
      <c r="O143" s="256">
        <f>IF(H143=0,"",'Ark1'!W4714)</f>
        <v>60.115384615384599</v>
      </c>
      <c r="P143" s="179">
        <f>IF(H143=0,"",'Ark1'!X4714)</f>
        <v>162.98858238186511</v>
      </c>
      <c r="Q143" s="255"/>
      <c r="R143" s="179">
        <f>IF(H143=0,"",'Ark1'!AA4714)</f>
        <v>39.413713709854513</v>
      </c>
      <c r="S143" s="179">
        <f>IF(H143=0,"",'Ark1'!AB4714)</f>
        <v>3.5983641911389301</v>
      </c>
      <c r="T143" s="179">
        <f>IF(H143=0,"",'Ark1'!AC4714)</f>
        <v>-74.789282726011649</v>
      </c>
      <c r="U143" s="84"/>
      <c r="V143" s="92">
        <f t="shared" si="20"/>
        <v>5.2</v>
      </c>
      <c r="W143" s="179">
        <f>+'Ark1'!V4714</f>
        <v>3.4230769230769225</v>
      </c>
      <c r="X143" s="231"/>
      <c r="Y143" s="258"/>
      <c r="Z143" s="179"/>
      <c r="AA143" s="179"/>
      <c r="AB143" s="235"/>
      <c r="AI143" s="92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</row>
    <row r="144" spans="1:45" s="90" customFormat="1" ht="15.6">
      <c r="A144" s="231"/>
      <c r="B144" s="209">
        <f>+'Ark1'!C4715</f>
        <v>2023</v>
      </c>
      <c r="C144" s="209">
        <f>+'Ark1'!J4715</f>
        <v>155</v>
      </c>
      <c r="D144" s="209" t="str">
        <f t="shared" si="21"/>
        <v>Målselv</v>
      </c>
      <c r="E144" s="209">
        <f>+'Ark1'!D4715</f>
        <v>5</v>
      </c>
      <c r="F144" s="209" t="s">
        <v>467</v>
      </c>
      <c r="G144" s="91">
        <f>+'Ark1'!Q4715</f>
        <v>6</v>
      </c>
      <c r="H144" s="92">
        <f>+'Ark1'!R4715</f>
        <v>13</v>
      </c>
      <c r="I144" s="91">
        <f>IF(H144=0,"",'Ark1'!S4715)</f>
        <v>13</v>
      </c>
      <c r="J144" s="84"/>
      <c r="K144" s="179">
        <f>IF(G144=0,"",100*H144/Måned!$G14)</f>
        <v>0.49373338397265476</v>
      </c>
      <c r="L144" s="84"/>
      <c r="M144" s="179">
        <f>+IF(H144=0,"",'Ark1'!AA4715)</f>
        <v>42.56303226952155</v>
      </c>
      <c r="N144" s="179">
        <f>+IF(I144=0,"",'Ark1'!AB4715)</f>
        <v>7.3637525807842019</v>
      </c>
      <c r="O144" s="256">
        <f>IF(H144=0,"",'Ark1'!W4715)</f>
        <v>52.923076923076913</v>
      </c>
      <c r="P144" s="179">
        <f>IF(H144=0,"",'Ark1'!X4715)</f>
        <v>213.49279106592223</v>
      </c>
      <c r="Q144" s="255"/>
      <c r="R144" s="179">
        <f>IF(H144=0,"",'Ark1'!AA4715)</f>
        <v>42.56303226952155</v>
      </c>
      <c r="S144" s="179">
        <f>IF(H144=0,"",'Ark1'!AB4715)</f>
        <v>7.3637525807842019</v>
      </c>
      <c r="T144" s="179">
        <f>IF(H144=0,"",'Ark1'!AC4715)</f>
        <v>-76.655799616891372</v>
      </c>
      <c r="U144" s="84"/>
      <c r="V144" s="92">
        <f t="shared" si="20"/>
        <v>2.1666666666666665</v>
      </c>
      <c r="W144" s="179">
        <f>+'Ark1'!V4715</f>
        <v>6.2307692307692308</v>
      </c>
      <c r="X144" s="231"/>
      <c r="Y144" s="258"/>
      <c r="Z144" s="179"/>
      <c r="AA144" s="179"/>
      <c r="AB144" s="235"/>
      <c r="AI144" s="92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</row>
    <row r="145" spans="1:45" s="90" customFormat="1" ht="15.6">
      <c r="A145" s="231"/>
      <c r="B145" s="209">
        <f>+'Ark1'!C4716</f>
        <v>2023</v>
      </c>
      <c r="C145" s="209">
        <f>+'Ark1'!J4716</f>
        <v>155</v>
      </c>
      <c r="D145" s="209" t="str">
        <f t="shared" si="21"/>
        <v>Målselv</v>
      </c>
      <c r="E145" s="209">
        <f>+'Ark1'!D4716</f>
        <v>6</v>
      </c>
      <c r="F145" s="209" t="s">
        <v>573</v>
      </c>
      <c r="G145" s="91">
        <f>+'Ark1'!Q4716</f>
        <v>4</v>
      </c>
      <c r="H145" s="92">
        <f>+'Ark1'!R4716</f>
        <v>26</v>
      </c>
      <c r="I145" s="91">
        <f>IF(H145=0,"",'Ark1'!S4716)</f>
        <v>26</v>
      </c>
      <c r="J145" s="84"/>
      <c r="K145" s="179">
        <f>IF(G145=0,"",100*H145/Måned!$G15)</f>
        <v>1.0228166797797009</v>
      </c>
      <c r="L145" s="84"/>
      <c r="M145" s="179">
        <f>+IF(H145=0,"",'Ark1'!AA4716)</f>
        <v>29.262448673459527</v>
      </c>
      <c r="N145" s="179">
        <f>+IF(I145=0,"",'Ark1'!AB4716)</f>
        <v>4.3583898552306328</v>
      </c>
      <c r="O145" s="256">
        <f>IF(H145=0,"",'Ark1'!W4716)</f>
        <v>60.653846153846168</v>
      </c>
      <c r="P145" s="179">
        <f>IF(H145=0,"",'Ark1'!X4716)</f>
        <v>158.24235352946076</v>
      </c>
      <c r="Q145" s="255"/>
      <c r="R145" s="179">
        <f>IF(H145=0,"",'Ark1'!AA4716)</f>
        <v>29.262448673459527</v>
      </c>
      <c r="S145" s="179">
        <f>IF(H145=0,"",'Ark1'!AB4716)</f>
        <v>4.3583898552306328</v>
      </c>
      <c r="T145" s="179">
        <f>IF(H145=0,"",'Ark1'!AC4716)</f>
        <v>-66.281761419500228</v>
      </c>
      <c r="U145" s="84"/>
      <c r="V145" s="92">
        <f t="shared" si="20"/>
        <v>6.5</v>
      </c>
      <c r="W145" s="179">
        <f>+'Ark1'!V4716</f>
        <v>3.4230769230769225</v>
      </c>
      <c r="X145" s="231"/>
      <c r="Y145" s="258"/>
      <c r="Z145" s="179"/>
      <c r="AA145" s="179"/>
      <c r="AB145" s="235"/>
      <c r="AI145" s="92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</row>
    <row r="146" spans="1:45" s="90" customFormat="1" ht="15.6">
      <c r="A146" s="231"/>
      <c r="B146" s="209">
        <f>+'Ark1'!C4717</f>
        <v>2023</v>
      </c>
      <c r="C146" s="209">
        <f>+'Ark1'!J4717</f>
        <v>155</v>
      </c>
      <c r="D146" s="209" t="str">
        <f t="shared" si="21"/>
        <v>Målselv</v>
      </c>
      <c r="E146" s="209">
        <f>+'Ark1'!D4717</f>
        <v>7</v>
      </c>
      <c r="F146" s="209" t="s">
        <v>574</v>
      </c>
      <c r="G146" s="91">
        <f>+'Ark1'!Q4717</f>
        <v>7</v>
      </c>
      <c r="H146" s="92">
        <f>+'Ark1'!R4717</f>
        <v>33</v>
      </c>
      <c r="I146" s="91">
        <f>IF(H146=0,"",'Ark1'!S4717)</f>
        <v>33</v>
      </c>
      <c r="J146" s="84"/>
      <c r="K146" s="179">
        <f>IF(G146=0,"",100*H146/Måned!$G16)</f>
        <v>1.477170993733214</v>
      </c>
      <c r="L146" s="84"/>
      <c r="M146" s="179">
        <f>+IF(H146=0,"",'Ark1'!AA4717)</f>
        <v>35.519192034093493</v>
      </c>
      <c r="N146" s="179">
        <f>+IF(I146=0,"",'Ark1'!AB4717)</f>
        <v>4.6863026478116883</v>
      </c>
      <c r="O146" s="256">
        <f>IF(H146=0,"",'Ark1'!W4717)</f>
        <v>57.090909090909101</v>
      </c>
      <c r="P146" s="179">
        <f>IF(H146=0,"",'Ark1'!X4717)</f>
        <v>189.79611937358413</v>
      </c>
      <c r="Q146" s="255"/>
      <c r="R146" s="179">
        <f>IF(H146=0,"",'Ark1'!AA4717)</f>
        <v>35.519192034093493</v>
      </c>
      <c r="S146" s="179">
        <f>IF(H146=0,"",'Ark1'!AB4717)</f>
        <v>4.6863026478116883</v>
      </c>
      <c r="T146" s="179">
        <f>IF(H146=0,"",'Ark1'!AC4717)</f>
        <v>-61.182647989439921</v>
      </c>
      <c r="U146" s="84"/>
      <c r="V146" s="92">
        <f t="shared" si="20"/>
        <v>4.7142857142857144</v>
      </c>
      <c r="W146" s="179">
        <f>+'Ark1'!V4717</f>
        <v>9.1818181818181817</v>
      </c>
      <c r="X146" s="231"/>
      <c r="Y146" s="258"/>
      <c r="Z146" s="179"/>
      <c r="AA146" s="179"/>
      <c r="AB146" s="235"/>
      <c r="AI146" s="92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</row>
    <row r="147" spans="1:45" s="90" customFormat="1" ht="15.6">
      <c r="A147" s="231"/>
      <c r="B147" s="209">
        <f>+'Ark1'!C4718</f>
        <v>2023</v>
      </c>
      <c r="C147" s="209">
        <f>+'Ark1'!J4718</f>
        <v>155</v>
      </c>
      <c r="D147" s="209" t="str">
        <f t="shared" si="21"/>
        <v>Målselv</v>
      </c>
      <c r="E147" s="209">
        <f>+'Ark1'!D4718</f>
        <v>8</v>
      </c>
      <c r="F147" s="209" t="s">
        <v>575</v>
      </c>
      <c r="G147" s="91">
        <f>+'Ark1'!Q4718</f>
        <v>6</v>
      </c>
      <c r="H147" s="92">
        <f>+'Ark1'!R4718</f>
        <v>38</v>
      </c>
      <c r="I147" s="91">
        <f>IF(H147=0,"",'Ark1'!S4718)</f>
        <v>38</v>
      </c>
      <c r="J147" s="84"/>
      <c r="K147" s="179">
        <f>IF(G147=0,"",100*H147/Måned!$G17)</f>
        <v>1.537838931606637</v>
      </c>
      <c r="L147" s="84"/>
      <c r="M147" s="179">
        <f>+IF(H147=0,"",'Ark1'!AA4718)</f>
        <v>35.540784188312628</v>
      </c>
      <c r="N147" s="179">
        <f>+IF(I147=0,"",'Ark1'!AB4718)</f>
        <v>4.9294187258813285</v>
      </c>
      <c r="O147" s="256">
        <f>IF(H147=0,"",'Ark1'!W4718)</f>
        <v>58.73684210526315</v>
      </c>
      <c r="P147" s="179">
        <f>IF(H147=0,"",'Ark1'!X4718)</f>
        <v>171.60859896219421</v>
      </c>
      <c r="Q147" s="255"/>
      <c r="R147" s="179">
        <f>IF(H147=0,"",'Ark1'!AA4718)</f>
        <v>35.540784188312628</v>
      </c>
      <c r="S147" s="179">
        <f>IF(H147=0,"",'Ark1'!AB4718)</f>
        <v>4.9294187258813285</v>
      </c>
      <c r="T147" s="179">
        <f>IF(H147=0,"",'Ark1'!AC4718)</f>
        <v>-6.039160834455676</v>
      </c>
      <c r="U147" s="84"/>
      <c r="V147" s="92">
        <f t="shared" si="20"/>
        <v>6.333333333333333</v>
      </c>
      <c r="W147" s="179">
        <f>+'Ark1'!V4718</f>
        <v>6.3684210526315796</v>
      </c>
      <c r="X147" s="231"/>
      <c r="Y147" s="258"/>
      <c r="Z147" s="179"/>
      <c r="AA147" s="179"/>
      <c r="AB147" s="235"/>
      <c r="AI147" s="92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</row>
    <row r="148" spans="1:45" s="90" customFormat="1" ht="15.6">
      <c r="A148" s="231"/>
      <c r="B148" s="209">
        <f>+'Ark1'!C4719</f>
        <v>2023</v>
      </c>
      <c r="C148" s="209">
        <f>+'Ark1'!J4719</f>
        <v>155</v>
      </c>
      <c r="D148" s="209" t="str">
        <f t="shared" si="21"/>
        <v>Målselv</v>
      </c>
      <c r="E148" s="209">
        <f>+'Ark1'!D4719</f>
        <v>9</v>
      </c>
      <c r="F148" s="209" t="s">
        <v>576</v>
      </c>
      <c r="G148" s="91">
        <f>+'Ark1'!Q4719</f>
        <v>4</v>
      </c>
      <c r="H148" s="92">
        <f>+'Ark1'!R4719</f>
        <v>24</v>
      </c>
      <c r="I148" s="91">
        <f>IF(H148=0,"",'Ark1'!S4719)</f>
        <v>24</v>
      </c>
      <c r="J148" s="84"/>
      <c r="K148" s="179">
        <f>IF(G148=0,"",100*H148/Måned!$G18)</f>
        <v>0.9177820267686424</v>
      </c>
      <c r="L148" s="84"/>
      <c r="M148" s="179">
        <f>+IF(H148=0,"",'Ark1'!AA4719)</f>
        <v>32.456753277759113</v>
      </c>
      <c r="N148" s="179">
        <f>+IF(I148=0,"",'Ark1'!AB4719)</f>
        <v>4.522896994429856</v>
      </c>
      <c r="O148" s="256">
        <f>IF(H148=0,"",'Ark1'!W4719)</f>
        <v>58.29166666666665</v>
      </c>
      <c r="P148" s="179">
        <f>IF(H148=0,"",'Ark1'!X4719)</f>
        <v>176.00216684723733</v>
      </c>
      <c r="Q148" s="255"/>
      <c r="R148" s="179">
        <f>IF(H148=0,"",'Ark1'!AA4719)</f>
        <v>32.456753277759113</v>
      </c>
      <c r="S148" s="179">
        <f>IF(H148=0,"",'Ark1'!AB4719)</f>
        <v>4.522896994429856</v>
      </c>
      <c r="T148" s="179">
        <f>IF(H148=0,"",'Ark1'!AC4719)</f>
        <v>-49.655632894127592</v>
      </c>
      <c r="U148" s="84"/>
      <c r="V148" s="92">
        <f t="shared" si="20"/>
        <v>6</v>
      </c>
      <c r="W148" s="179">
        <f>+'Ark1'!V4719</f>
        <v>6.7083333333333313</v>
      </c>
      <c r="X148" s="231"/>
      <c r="Y148" s="258"/>
      <c r="Z148" s="179"/>
      <c r="AA148" s="179"/>
      <c r="AB148" s="235"/>
      <c r="AI148" s="92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</row>
    <row r="149" spans="1:45" s="90" customFormat="1" ht="15.6">
      <c r="A149" s="231"/>
      <c r="B149" s="209">
        <f>+'Ark1'!C4720</f>
        <v>2023</v>
      </c>
      <c r="C149" s="209">
        <f>+'Ark1'!J4720</f>
        <v>155</v>
      </c>
      <c r="D149" s="209" t="str">
        <f t="shared" si="21"/>
        <v>Målselv</v>
      </c>
      <c r="E149" s="209">
        <f>+'Ark1'!D4720</f>
        <v>10</v>
      </c>
      <c r="F149" s="209" t="s">
        <v>577</v>
      </c>
      <c r="G149" s="91">
        <f>+'Ark1'!Q4720</f>
        <v>6</v>
      </c>
      <c r="H149" s="92">
        <f>+'Ark1'!R4720</f>
        <v>53</v>
      </c>
      <c r="I149" s="91">
        <f>IF(H149=0,"",'Ark1'!S4720)</f>
        <v>53</v>
      </c>
      <c r="J149" s="84"/>
      <c r="K149" s="179">
        <f>IF(G149=0,"",100*H149/Måned!$G19)</f>
        <v>1.9939804364183598</v>
      </c>
      <c r="L149" s="84"/>
      <c r="M149" s="179">
        <f>+IF(H149=0,"",'Ark1'!AA4720)</f>
        <v>39.054700345560462</v>
      </c>
      <c r="N149" s="179">
        <f>+IF(I149=0,"",'Ark1'!AB4720)</f>
        <v>4.5696227934250944</v>
      </c>
      <c r="O149" s="256">
        <f>IF(H149=0,"",'Ark1'!W4720)</f>
        <v>58.207547169811313</v>
      </c>
      <c r="P149" s="179">
        <f>IF(H149=0,"",'Ark1'!X4720)</f>
        <v>164.57000347513238</v>
      </c>
      <c r="Q149" s="255"/>
      <c r="R149" s="179">
        <f>IF(H149=0,"",'Ark1'!AA4720)</f>
        <v>39.054700345560462</v>
      </c>
      <c r="S149" s="179">
        <f>IF(H149=0,"",'Ark1'!AB4720)</f>
        <v>4.5696227934250944</v>
      </c>
      <c r="T149" s="179">
        <f>IF(H149=0,"",'Ark1'!AC4720)</f>
        <v>-66.267108067752091</v>
      </c>
      <c r="U149" s="84"/>
      <c r="V149" s="92">
        <f t="shared" si="20"/>
        <v>8.8333333333333339</v>
      </c>
      <c r="W149" s="179">
        <f>+'Ark1'!V4720</f>
        <v>7.339622641509437</v>
      </c>
      <c r="X149" s="231"/>
      <c r="Y149" s="258"/>
      <c r="Z149" s="179"/>
      <c r="AA149" s="179"/>
      <c r="AB149" s="235"/>
      <c r="AI149" s="92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</row>
    <row r="150" spans="1:45" ht="15.6">
      <c r="A150" s="231"/>
      <c r="B150" s="209">
        <f>+'Ark1'!C4721</f>
        <v>2023</v>
      </c>
      <c r="C150" s="209">
        <f>+'Ark1'!J4721</f>
        <v>155</v>
      </c>
      <c r="D150" s="209" t="str">
        <f t="shared" si="21"/>
        <v>Målselv</v>
      </c>
      <c r="E150" s="209">
        <f>+'Ark1'!D4721</f>
        <v>11</v>
      </c>
      <c r="F150" s="209" t="s">
        <v>578</v>
      </c>
      <c r="G150" s="91">
        <f>+'Ark1'!Q4721</f>
        <v>6</v>
      </c>
      <c r="H150" s="92">
        <f>+'Ark1'!R4721</f>
        <v>31</v>
      </c>
      <c r="I150" s="91">
        <f>IF(H150=0,"",'Ark1'!S4721)</f>
        <v>31</v>
      </c>
      <c r="J150" s="84"/>
      <c r="K150" s="179">
        <f>IF(G150=0,"",100*H150/Måned!$G20)</f>
        <v>1.3901345291479821</v>
      </c>
      <c r="L150" s="84"/>
      <c r="M150" s="179">
        <f>+IF(H150=0,"",'Ark1'!AA4721)</f>
        <v>43.059613349042095</v>
      </c>
      <c r="N150" s="179">
        <f>+IF(I150=0,"",'Ark1'!AB4721)</f>
        <v>5.5654276953206487</v>
      </c>
      <c r="O150" s="256">
        <f>IF(H150=0,"",'Ark1'!W4721)</f>
        <v>58.838709677419367</v>
      </c>
      <c r="P150" s="179">
        <f>IF(H150=0,"",'Ark1'!X4721)</f>
        <v>169.09446754971523</v>
      </c>
      <c r="Q150" s="255"/>
      <c r="R150" s="179">
        <f>IF(H150=0,"",'Ark1'!AA4721)</f>
        <v>43.059613349042095</v>
      </c>
      <c r="S150" s="179">
        <f>IF(H150=0,"",'Ark1'!AB4721)</f>
        <v>5.5654276953206487</v>
      </c>
      <c r="T150" s="179">
        <f>IF(H150=0,"",'Ark1'!AC4721)</f>
        <v>-78.97064139471091</v>
      </c>
      <c r="U150" s="84"/>
      <c r="V150" s="92">
        <f t="shared" si="20"/>
        <v>5.166666666666667</v>
      </c>
      <c r="W150" s="179">
        <f>+'Ark1'!V4721</f>
        <v>4.9032258064516121</v>
      </c>
      <c r="X150" s="231"/>
      <c r="Y150" s="258"/>
      <c r="AB150" s="235"/>
    </row>
    <row r="151" spans="1:45" ht="15.6">
      <c r="A151" s="231"/>
      <c r="B151" s="209">
        <f>+'Ark1'!C4722</f>
        <v>2023</v>
      </c>
      <c r="C151" s="209">
        <f>+'Ark1'!J4722</f>
        <v>155</v>
      </c>
      <c r="D151" s="209" t="str">
        <f t="shared" si="21"/>
        <v>Målselv</v>
      </c>
      <c r="E151" s="209">
        <f>+'Ark1'!D4722</f>
        <v>12</v>
      </c>
      <c r="F151" s="209" t="s">
        <v>579</v>
      </c>
      <c r="G151" s="91">
        <f>+'Ark1'!Q4722</f>
        <v>5</v>
      </c>
      <c r="H151" s="92">
        <f>+'Ark1'!R4722</f>
        <v>15</v>
      </c>
      <c r="I151" s="91">
        <f>IF(H151=0,"",'Ark1'!S4722)</f>
        <v>15</v>
      </c>
      <c r="J151" s="84"/>
      <c r="K151" s="179">
        <f>IF(G151=0,"",100*H151/Måned!$G21)</f>
        <v>0.64294899271324479</v>
      </c>
      <c r="L151" s="84"/>
      <c r="M151" s="179">
        <f>+IF(H151=0,"",'Ark1'!AA4722)</f>
        <v>32.979223089023094</v>
      </c>
      <c r="N151" s="179">
        <f>+IF(I151=0,"",'Ark1'!AB4722)</f>
        <v>4.2089850980439243</v>
      </c>
      <c r="O151" s="256">
        <f>IF(H151=0,"",'Ark1'!W4722)</f>
        <v>60.533333333333331</v>
      </c>
      <c r="P151" s="179">
        <f>IF(H151=0,"",'Ark1'!X4722)</f>
        <v>144.10978692668837</v>
      </c>
      <c r="Q151" s="255"/>
      <c r="R151" s="179">
        <f>IF(H151=0,"",'Ark1'!AA4722)</f>
        <v>32.979223089023094</v>
      </c>
      <c r="S151" s="179">
        <f>IF(H151=0,"",'Ark1'!AB4722)</f>
        <v>4.2089850980439243</v>
      </c>
      <c r="T151" s="179">
        <f>IF(H151=0,"",'Ark1'!AC4722)</f>
        <v>-35.905757861498621</v>
      </c>
      <c r="U151" s="84"/>
      <c r="V151" s="92">
        <f t="shared" si="20"/>
        <v>3</v>
      </c>
      <c r="W151" s="179">
        <f>+'Ark1'!V4722</f>
        <v>5.2</v>
      </c>
      <c r="X151" s="231"/>
      <c r="Y151" s="258"/>
      <c r="AB151" s="235"/>
    </row>
    <row r="152" spans="1:45">
      <c r="A152" s="231"/>
      <c r="B152" s="231"/>
      <c r="C152" s="231"/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58"/>
      <c r="AB152" s="235"/>
    </row>
    <row r="153" spans="1:45" ht="15.6">
      <c r="A153" s="231"/>
      <c r="B153" s="209">
        <f>+'Ark1'!C4723</f>
        <v>2023</v>
      </c>
      <c r="C153" s="209">
        <f>+'Ark1'!J4723</f>
        <v>160</v>
      </c>
      <c r="D153" s="209" t="s">
        <v>32</v>
      </c>
      <c r="E153" s="209">
        <f>+'Ark1'!D4723</f>
        <v>1</v>
      </c>
      <c r="F153" s="209" t="s">
        <v>569</v>
      </c>
      <c r="G153" s="91">
        <f>+'Ark1'!Q4723</f>
        <v>13</v>
      </c>
      <c r="H153" s="92">
        <f>+'Ark1'!R4723</f>
        <v>19</v>
      </c>
      <c r="I153" s="91">
        <f>IF(H153=0,"",'Ark1'!S4723)</f>
        <v>19</v>
      </c>
      <c r="J153" s="84"/>
      <c r="K153" s="179">
        <f>IF(G153=0,"",100*H153/Måned!$G10)</f>
        <v>0.77614379084967322</v>
      </c>
      <c r="L153" s="84"/>
      <c r="M153" s="179">
        <f>+IF(H153=0,"",'Ark1'!AA4723)</f>
        <v>9.4266405069110082</v>
      </c>
      <c r="N153" s="179">
        <f>+IF(I153=0,"",'Ark1'!AB4723)</f>
        <v>5.062490381646759</v>
      </c>
      <c r="O153" s="256">
        <f>IF(H153=0,"",'Ark1'!W4723)</f>
        <v>56.052631578947377</v>
      </c>
      <c r="P153" s="179">
        <f>IF(H153=0,"",'Ark1'!X4723)</f>
        <v>147.35131436391623</v>
      </c>
      <c r="Q153" s="255"/>
      <c r="R153" s="179">
        <f>IF(H153=0,"",'Ark1'!AA4723)</f>
        <v>9.4266405069110082</v>
      </c>
      <c r="S153" s="179">
        <f>IF(H153=0,"",'Ark1'!AB4723)</f>
        <v>5.062490381646759</v>
      </c>
      <c r="T153" s="179">
        <f>IF(H153=0,"",'Ark1'!AC4723)</f>
        <v>-33.847732416371478</v>
      </c>
      <c r="U153" s="84"/>
      <c r="V153" s="92">
        <f t="shared" ref="V153:V164" si="22">+(IF(H153=0,"",I153/G153))</f>
        <v>1.4615384615384615</v>
      </c>
      <c r="W153" s="179">
        <f>+'Ark1'!V4723</f>
        <v>6.5263157894736814</v>
      </c>
      <c r="X153" s="231"/>
      <c r="Y153" s="258"/>
      <c r="AB153" s="235"/>
    </row>
    <row r="154" spans="1:45" ht="15.6">
      <c r="A154" s="231"/>
      <c r="B154" s="209">
        <f>+'Ark1'!C4724</f>
        <v>2023</v>
      </c>
      <c r="C154" s="209">
        <f>+'Ark1'!J4724</f>
        <v>160</v>
      </c>
      <c r="D154" s="209" t="str">
        <f t="shared" ref="D154:D164" si="23">+D153</f>
        <v>Oslo</v>
      </c>
      <c r="E154" s="209">
        <f>+'Ark1'!D4724</f>
        <v>2</v>
      </c>
      <c r="F154" s="209" t="s">
        <v>570</v>
      </c>
      <c r="G154" s="91">
        <f>+'Ark1'!Q4724</f>
        <v>8</v>
      </c>
      <c r="H154" s="92">
        <f>+'Ark1'!R4724</f>
        <v>19</v>
      </c>
      <c r="I154" s="91">
        <f>IF(H154=0,"",'Ark1'!S4724)</f>
        <v>19</v>
      </c>
      <c r="J154" s="84"/>
      <c r="K154" s="179">
        <f>IF(G154=0,"",100*H154/Måned!$G11)</f>
        <v>0.73330760324199151</v>
      </c>
      <c r="L154" s="84"/>
      <c r="M154" s="179">
        <f>+IF(H154=0,"",'Ark1'!AA4724)</f>
        <v>8.8124534143474982</v>
      </c>
      <c r="N154" s="179">
        <f>+IF(I154=0,"",'Ark1'!AB4724)</f>
        <v>3.602092343635507</v>
      </c>
      <c r="O154" s="256">
        <f>IF(H154=0,"",'Ark1'!W4724)</f>
        <v>56.84210526315789</v>
      </c>
      <c r="P154" s="179">
        <f>IF(H154=0,"",'Ark1'!X4724)</f>
        <v>147.94434623937963</v>
      </c>
      <c r="Q154" s="255"/>
      <c r="R154" s="179">
        <f>IF(H154=0,"",'Ark1'!AA4724)</f>
        <v>8.8124534143474982</v>
      </c>
      <c r="S154" s="179">
        <f>IF(H154=0,"",'Ark1'!AB4724)</f>
        <v>3.602092343635507</v>
      </c>
      <c r="T154" s="179">
        <f>IF(H154=0,"",'Ark1'!AC4724)</f>
        <v>-30.315932804816008</v>
      </c>
      <c r="U154" s="84"/>
      <c r="V154" s="92">
        <f t="shared" si="22"/>
        <v>2.375</v>
      </c>
      <c r="W154" s="179">
        <f>+'Ark1'!V4724</f>
        <v>9.2105263157894726</v>
      </c>
      <c r="X154" s="231"/>
      <c r="Y154" s="258"/>
      <c r="AB154" s="235"/>
    </row>
    <row r="155" spans="1:45" s="260" customFormat="1" ht="15.6">
      <c r="A155" s="231"/>
      <c r="B155" s="209">
        <f>+'Ark1'!C4725</f>
        <v>2023</v>
      </c>
      <c r="C155" s="209">
        <f>+'Ark1'!J4725</f>
        <v>160</v>
      </c>
      <c r="D155" s="209" t="str">
        <f t="shared" si="23"/>
        <v>Oslo</v>
      </c>
      <c r="E155" s="209">
        <f>+'Ark1'!D4725</f>
        <v>3</v>
      </c>
      <c r="F155" s="209" t="s">
        <v>571</v>
      </c>
      <c r="G155" s="91">
        <f>+'Ark1'!Q4725</f>
        <v>7</v>
      </c>
      <c r="H155" s="92">
        <f>+'Ark1'!R4725</f>
        <v>12</v>
      </c>
      <c r="I155" s="91">
        <f>IF(H155=0,"",'Ark1'!S4725)</f>
        <v>12</v>
      </c>
      <c r="J155" s="84"/>
      <c r="K155" s="179">
        <f>IF(G155=0,"",100*H155/Måned!$G12)</f>
        <v>0.41493775933609961</v>
      </c>
      <c r="L155" s="84"/>
      <c r="M155" s="179">
        <f>+IF(H155=0,"",'Ark1'!AA4725)</f>
        <v>10.886803938714356</v>
      </c>
      <c r="N155" s="179">
        <f>+IF(I155=0,"",'Ark1'!AB4725)</f>
        <v>3.8828325857406343</v>
      </c>
      <c r="O155" s="256">
        <f>IF(H155=0,"",'Ark1'!W4725)</f>
        <v>55.91666666666665</v>
      </c>
      <c r="P155" s="179">
        <f>IF(H155=0,"",'Ark1'!X4725)</f>
        <v>147.39978331527621</v>
      </c>
      <c r="Q155" s="255"/>
      <c r="R155" s="179">
        <f>IF(H155=0,"",'Ark1'!AA4725)</f>
        <v>10.886803938714356</v>
      </c>
      <c r="S155" s="179">
        <f>IF(H155=0,"",'Ark1'!AB4725)</f>
        <v>3.8828325857406343</v>
      </c>
      <c r="T155" s="179">
        <f>IF(H155=0,"",'Ark1'!AC4725)</f>
        <v>-33.976682687177949</v>
      </c>
      <c r="U155" s="84"/>
      <c r="V155" s="92">
        <f t="shared" si="22"/>
        <v>1.7142857142857142</v>
      </c>
      <c r="W155" s="179">
        <f>+'Ark1'!V4725</f>
        <v>10.166666666666664</v>
      </c>
      <c r="X155" s="231"/>
      <c r="Y155" s="258"/>
      <c r="Z155" s="179"/>
      <c r="AA155" s="179"/>
      <c r="AB155" s="235"/>
      <c r="AC155" s="90"/>
      <c r="AD155" s="90"/>
      <c r="AE155" s="90"/>
      <c r="AF155" s="90"/>
      <c r="AG155" s="90"/>
      <c r="AH155" s="90"/>
      <c r="AI155" s="92"/>
      <c r="AJ155" s="91"/>
      <c r="AK155" s="91"/>
      <c r="AL155" s="91"/>
      <c r="AM155" s="91"/>
      <c r="AN155" s="91"/>
    </row>
    <row r="156" spans="1:45" s="260" customFormat="1" ht="15.6">
      <c r="A156" s="231"/>
      <c r="B156" s="209">
        <f>+'Ark1'!C4726</f>
        <v>2023</v>
      </c>
      <c r="C156" s="209">
        <f>+'Ark1'!J4726</f>
        <v>160</v>
      </c>
      <c r="D156" s="209" t="str">
        <f t="shared" si="23"/>
        <v>Oslo</v>
      </c>
      <c r="E156" s="209">
        <f>+'Ark1'!D4726</f>
        <v>4</v>
      </c>
      <c r="F156" s="209" t="s">
        <v>572</v>
      </c>
      <c r="G156" s="91">
        <f>+'Ark1'!Q4726</f>
        <v>9</v>
      </c>
      <c r="H156" s="92">
        <f>+'Ark1'!R4726</f>
        <v>20</v>
      </c>
      <c r="I156" s="91">
        <f>IF(H156=0,"",'Ark1'!S4726)</f>
        <v>20</v>
      </c>
      <c r="J156" s="84"/>
      <c r="K156" s="179">
        <f>IF(G156=0,"",100*H156/Måned!$G13)</f>
        <v>0.839278220730172</v>
      </c>
      <c r="L156" s="84"/>
      <c r="M156" s="179">
        <f>+IF(H156=0,"",'Ark1'!AA4726)</f>
        <v>12.694798147272987</v>
      </c>
      <c r="N156" s="179">
        <f>+IF(I156=0,"",'Ark1'!AB4726)</f>
        <v>4.4497190922573964</v>
      </c>
      <c r="O156" s="256">
        <f>IF(H156=0,"",'Ark1'!W4726)</f>
        <v>55</v>
      </c>
      <c r="P156" s="179">
        <f>IF(H156=0,"",'Ark1'!X4726)</f>
        <v>151.01841820151679</v>
      </c>
      <c r="Q156" s="255"/>
      <c r="R156" s="179">
        <f>IF(H156=0,"",'Ark1'!AA4726)</f>
        <v>12.694798147272987</v>
      </c>
      <c r="S156" s="179">
        <f>IF(H156=0,"",'Ark1'!AB4726)</f>
        <v>4.4497190922573964</v>
      </c>
      <c r="T156" s="179">
        <f>IF(H156=0,"",'Ark1'!AC4726)</f>
        <v>-78.53840749358335</v>
      </c>
      <c r="U156" s="84"/>
      <c r="V156" s="92">
        <f t="shared" si="22"/>
        <v>2.2222222222222223</v>
      </c>
      <c r="W156" s="179">
        <f>+'Ark1'!V4726</f>
        <v>9.4</v>
      </c>
      <c r="X156" s="231"/>
      <c r="Y156" s="258"/>
      <c r="Z156" s="179"/>
      <c r="AA156" s="179"/>
      <c r="AB156" s="235"/>
      <c r="AC156" s="90"/>
      <c r="AD156" s="90"/>
      <c r="AE156" s="90"/>
      <c r="AF156" s="90"/>
      <c r="AG156" s="90"/>
      <c r="AH156" s="90"/>
      <c r="AI156" s="92"/>
      <c r="AJ156" s="91"/>
    </row>
    <row r="157" spans="1:45" s="260" customFormat="1" ht="15.6">
      <c r="A157" s="231"/>
      <c r="B157" s="209">
        <f>+'Ark1'!C4727</f>
        <v>2023</v>
      </c>
      <c r="C157" s="209">
        <f>+'Ark1'!J4727</f>
        <v>160</v>
      </c>
      <c r="D157" s="209" t="str">
        <f t="shared" si="23"/>
        <v>Oslo</v>
      </c>
      <c r="E157" s="209">
        <f>+'Ark1'!D4727</f>
        <v>5</v>
      </c>
      <c r="F157" s="209" t="s">
        <v>467</v>
      </c>
      <c r="G157" s="91">
        <f>+'Ark1'!Q4727</f>
        <v>9</v>
      </c>
      <c r="H157" s="92">
        <f>+'Ark1'!R4727</f>
        <v>41</v>
      </c>
      <c r="I157" s="91">
        <f>IF(H157=0,"",'Ark1'!S4727)</f>
        <v>41</v>
      </c>
      <c r="J157" s="84"/>
      <c r="K157" s="179">
        <f>IF(G157=0,"",100*H157/Måned!$G14)</f>
        <v>1.5571591340676034</v>
      </c>
      <c r="L157" s="84"/>
      <c r="M157" s="179">
        <f>+IF(H157=0,"",'Ark1'!AA4727)</f>
        <v>10.609803195858094</v>
      </c>
      <c r="N157" s="179">
        <f>+IF(I157=0,"",'Ark1'!AB4727)</f>
        <v>5.5513395331875346</v>
      </c>
      <c r="O157" s="256">
        <f>IF(H157=0,"",'Ark1'!W4727)</f>
        <v>55.634146341463435</v>
      </c>
      <c r="P157" s="179">
        <f>IF(H157=0,"",'Ark1'!X4727)</f>
        <v>150.99754247813337</v>
      </c>
      <c r="Q157" s="255"/>
      <c r="R157" s="179">
        <f>IF(H157=0,"",'Ark1'!AA4727)</f>
        <v>10.609803195858094</v>
      </c>
      <c r="S157" s="179">
        <f>IF(H157=0,"",'Ark1'!AB4727)</f>
        <v>5.5513395331875346</v>
      </c>
      <c r="T157" s="179">
        <f>IF(H157=0,"",'Ark1'!AC4727)</f>
        <v>-37.809450420705907</v>
      </c>
      <c r="U157" s="84"/>
      <c r="V157" s="92">
        <f t="shared" si="22"/>
        <v>4.5555555555555554</v>
      </c>
      <c r="W157" s="179">
        <f>+'Ark1'!V4727</f>
        <v>8.3414634146341449</v>
      </c>
      <c r="X157" s="231"/>
      <c r="Y157" s="258"/>
      <c r="Z157" s="179"/>
      <c r="AA157" s="179"/>
      <c r="AB157" s="235"/>
      <c r="AC157" s="90"/>
      <c r="AD157" s="90"/>
      <c r="AE157" s="90"/>
      <c r="AF157" s="90"/>
      <c r="AG157" s="90"/>
      <c r="AH157" s="90"/>
      <c r="AI157" s="92"/>
      <c r="AJ157" s="91"/>
    </row>
    <row r="158" spans="1:45" s="260" customFormat="1" ht="15.6">
      <c r="A158" s="231"/>
      <c r="B158" s="209">
        <f>+'Ark1'!C4728</f>
        <v>2023</v>
      </c>
      <c r="C158" s="209">
        <f>+'Ark1'!J4728</f>
        <v>160</v>
      </c>
      <c r="D158" s="209" t="str">
        <f t="shared" si="23"/>
        <v>Oslo</v>
      </c>
      <c r="E158" s="209">
        <f>+'Ark1'!D4728</f>
        <v>6</v>
      </c>
      <c r="F158" s="209" t="s">
        <v>573</v>
      </c>
      <c r="G158" s="91">
        <f>+'Ark1'!Q4728</f>
        <v>8</v>
      </c>
      <c r="H158" s="92">
        <f>+'Ark1'!R4728</f>
        <v>14</v>
      </c>
      <c r="I158" s="91">
        <f>IF(H158=0,"",'Ark1'!S4728)</f>
        <v>14</v>
      </c>
      <c r="J158" s="84"/>
      <c r="K158" s="179">
        <f>IF(G158=0,"",100*H158/Måned!$G15)</f>
        <v>0.55074744295830058</v>
      </c>
      <c r="L158" s="84"/>
      <c r="M158" s="179">
        <f>+IF(H158=0,"",'Ark1'!AA4728)</f>
        <v>6.8023855359421246</v>
      </c>
      <c r="N158" s="179">
        <f>+IF(I158=0,"",'Ark1'!AB4728)</f>
        <v>3.0846889830984181</v>
      </c>
      <c r="O158" s="256">
        <f>IF(H158=0,"",'Ark1'!W4728)</f>
        <v>58.642857142857153</v>
      </c>
      <c r="P158" s="179">
        <f>IF(H158=0,"",'Ark1'!X4728)</f>
        <v>145.13233245627609</v>
      </c>
      <c r="Q158" s="255"/>
      <c r="R158" s="179">
        <f>IF(H158=0,"",'Ark1'!AA4728)</f>
        <v>6.8023855359421246</v>
      </c>
      <c r="S158" s="179">
        <f>IF(H158=0,"",'Ark1'!AB4728)</f>
        <v>3.0846889830984181</v>
      </c>
      <c r="T158" s="179">
        <f>IF(H158=0,"",'Ark1'!AC4728)</f>
        <v>-1.2303305853682396</v>
      </c>
      <c r="U158" s="84"/>
      <c r="V158" s="92">
        <f t="shared" si="22"/>
        <v>1.75</v>
      </c>
      <c r="W158" s="179">
        <f>+'Ark1'!V4728</f>
        <v>9.7857142857142883</v>
      </c>
      <c r="X158" s="231"/>
      <c r="Y158" s="92"/>
      <c r="Z158" s="179"/>
      <c r="AA158" s="179"/>
      <c r="AB158" s="235"/>
      <c r="AC158" s="90"/>
      <c r="AD158" s="90"/>
      <c r="AE158" s="90"/>
      <c r="AF158" s="90"/>
      <c r="AG158" s="90"/>
      <c r="AH158" s="90"/>
      <c r="AI158" s="92"/>
      <c r="AJ158" s="91"/>
    </row>
    <row r="159" spans="1:45" s="260" customFormat="1" ht="15.6">
      <c r="A159" s="231"/>
      <c r="B159" s="209">
        <f>+'Ark1'!C4729</f>
        <v>2023</v>
      </c>
      <c r="C159" s="209">
        <f>+'Ark1'!J4729</f>
        <v>160</v>
      </c>
      <c r="D159" s="209" t="str">
        <f t="shared" si="23"/>
        <v>Oslo</v>
      </c>
      <c r="E159" s="209">
        <f>+'Ark1'!D4729</f>
        <v>7</v>
      </c>
      <c r="F159" s="209" t="s">
        <v>574</v>
      </c>
      <c r="G159" s="91">
        <f>+'Ark1'!Q4729</f>
        <v>9</v>
      </c>
      <c r="H159" s="92">
        <f>+'Ark1'!R4729</f>
        <v>22</v>
      </c>
      <c r="I159" s="91">
        <f>IF(H159=0,"",'Ark1'!S4729)</f>
        <v>22</v>
      </c>
      <c r="J159" s="84"/>
      <c r="K159" s="179">
        <f>IF(G159=0,"",100*H159/Måned!$G16)</f>
        <v>0.98478066248880936</v>
      </c>
      <c r="L159" s="84"/>
      <c r="M159" s="179">
        <f>+IF(H159=0,"",'Ark1'!AA4729)</f>
        <v>20.007632841014129</v>
      </c>
      <c r="N159" s="179">
        <f>+IF(I159=0,"",'Ark1'!AB4729)</f>
        <v>4.9518341205077459</v>
      </c>
      <c r="O159" s="256">
        <f>IF(H159=0,"",'Ark1'!W4729)</f>
        <v>56.545454545454554</v>
      </c>
      <c r="P159" s="179">
        <f>IF(H159=0,"",'Ark1'!X4729)</f>
        <v>141.70196001181921</v>
      </c>
      <c r="Q159" s="255"/>
      <c r="R159" s="179">
        <f>IF(H159=0,"",'Ark1'!AA4729)</f>
        <v>20.007632841014129</v>
      </c>
      <c r="S159" s="179">
        <f>IF(H159=0,"",'Ark1'!AB4729)</f>
        <v>4.9518341205077459</v>
      </c>
      <c r="T159" s="179">
        <f>IF(H159=0,"",'Ark1'!AC4729)</f>
        <v>-26.724197572030381</v>
      </c>
      <c r="U159" s="84"/>
      <c r="V159" s="92">
        <f t="shared" si="22"/>
        <v>2.4444444444444446</v>
      </c>
      <c r="W159" s="179">
        <f>+'Ark1'!V4729</f>
        <v>8.3181818181818183</v>
      </c>
      <c r="X159" s="231"/>
      <c r="Y159" s="92"/>
      <c r="Z159" s="179"/>
      <c r="AA159" s="179"/>
      <c r="AB159" s="235"/>
      <c r="AC159" s="90"/>
      <c r="AD159" s="90"/>
      <c r="AE159" s="90"/>
      <c r="AF159" s="90"/>
      <c r="AG159" s="90"/>
      <c r="AH159" s="90"/>
      <c r="AI159" s="92"/>
      <c r="AJ159" s="91"/>
    </row>
    <row r="160" spans="1:45" s="260" customFormat="1" ht="15.6">
      <c r="A160" s="231"/>
      <c r="B160" s="209">
        <f>+'Ark1'!C4730</f>
        <v>2023</v>
      </c>
      <c r="C160" s="209">
        <f>+'Ark1'!J4730</f>
        <v>160</v>
      </c>
      <c r="D160" s="209" t="str">
        <f t="shared" si="23"/>
        <v>Oslo</v>
      </c>
      <c r="E160" s="209">
        <f>+'Ark1'!D4730</f>
        <v>8</v>
      </c>
      <c r="F160" s="209" t="s">
        <v>575</v>
      </c>
      <c r="G160" s="91">
        <f>+'Ark1'!Q4730</f>
        <v>7</v>
      </c>
      <c r="H160" s="92">
        <f>+'Ark1'!R4730</f>
        <v>29</v>
      </c>
      <c r="I160" s="91">
        <f>IF(H160=0,"",'Ark1'!S4730)</f>
        <v>29</v>
      </c>
      <c r="J160" s="84"/>
      <c r="K160" s="179">
        <f>IF(G160=0,"",100*H160/Måned!$G17)</f>
        <v>1.1736139214892756</v>
      </c>
      <c r="L160" s="84"/>
      <c r="M160" s="179">
        <f>+IF(H160=0,"",'Ark1'!AA4730)</f>
        <v>18.199232321032596</v>
      </c>
      <c r="N160" s="179">
        <f>+IF(I160=0,"",'Ark1'!AB4730)</f>
        <v>3.7426106348179697</v>
      </c>
      <c r="O160" s="256">
        <f>IF(H160=0,"",'Ark1'!W4730)</f>
        <v>55.310344827586221</v>
      </c>
      <c r="P160" s="179">
        <f>IF(H160=0,"",'Ark1'!X4730)</f>
        <v>157.30937348227295</v>
      </c>
      <c r="Q160" s="255"/>
      <c r="R160" s="179">
        <f>IF(H160=0,"",'Ark1'!AA4730)</f>
        <v>18.199232321032596</v>
      </c>
      <c r="S160" s="179">
        <f>IF(H160=0,"",'Ark1'!AB4730)</f>
        <v>3.7426106348179697</v>
      </c>
      <c r="T160" s="179">
        <f>IF(H160=0,"",'Ark1'!AC4730)</f>
        <v>-51.358585198215913</v>
      </c>
      <c r="U160" s="84"/>
      <c r="V160" s="92">
        <f t="shared" si="22"/>
        <v>4.1428571428571432</v>
      </c>
      <c r="W160" s="179">
        <f>+'Ark1'!V4730</f>
        <v>10.517241379310349</v>
      </c>
      <c r="X160" s="231"/>
      <c r="Y160" s="92"/>
      <c r="Z160" s="179"/>
      <c r="AA160" s="179"/>
      <c r="AB160" s="235"/>
      <c r="AC160" s="90"/>
      <c r="AD160" s="90"/>
      <c r="AE160" s="90"/>
      <c r="AF160" s="90"/>
      <c r="AG160" s="90"/>
      <c r="AH160" s="90"/>
      <c r="AI160" s="92"/>
      <c r="AJ160" s="91"/>
    </row>
    <row r="161" spans="1:45" s="260" customFormat="1" ht="15.6">
      <c r="A161" s="231"/>
      <c r="B161" s="209">
        <f>+'Ark1'!C4731</f>
        <v>2023</v>
      </c>
      <c r="C161" s="209">
        <f>+'Ark1'!J4731</f>
        <v>160</v>
      </c>
      <c r="D161" s="209" t="str">
        <f t="shared" si="23"/>
        <v>Oslo</v>
      </c>
      <c r="E161" s="209">
        <f>+'Ark1'!D4731</f>
        <v>9</v>
      </c>
      <c r="F161" s="209" t="s">
        <v>576</v>
      </c>
      <c r="G161" s="91">
        <f>+'Ark1'!Q4731</f>
        <v>12</v>
      </c>
      <c r="H161" s="92">
        <f>+'Ark1'!R4731</f>
        <v>34</v>
      </c>
      <c r="I161" s="91">
        <f>IF(H161=0,"",'Ark1'!S4731)</f>
        <v>34</v>
      </c>
      <c r="J161" s="84"/>
      <c r="K161" s="179">
        <f>IF(G161=0,"",100*H161/Måned!$G18)</f>
        <v>1.3001912045889101</v>
      </c>
      <c r="L161" s="84"/>
      <c r="M161" s="179">
        <f>+IF(H161=0,"",'Ark1'!AA4731)</f>
        <v>16.640913436466874</v>
      </c>
      <c r="N161" s="179">
        <f>+IF(I161=0,"",'Ark1'!AB4731)</f>
        <v>4.5569256011323969</v>
      </c>
      <c r="O161" s="256">
        <f>IF(H161=0,"",'Ark1'!W4731)</f>
        <v>52.617647058823515</v>
      </c>
      <c r="P161" s="179">
        <f>IF(H161=0,"",'Ark1'!X4731)</f>
        <v>156.33802816901402</v>
      </c>
      <c r="Q161" s="255"/>
      <c r="R161" s="179">
        <f>IF(H161=0,"",'Ark1'!AA4731)</f>
        <v>16.640913436466874</v>
      </c>
      <c r="S161" s="179">
        <f>IF(H161=0,"",'Ark1'!AB4731)</f>
        <v>4.5569256011323969</v>
      </c>
      <c r="T161" s="179">
        <f>IF(H161=0,"",'Ark1'!AC4731)</f>
        <v>-44.533776571348199</v>
      </c>
      <c r="U161" s="84"/>
      <c r="V161" s="92">
        <f t="shared" si="22"/>
        <v>2.8333333333333335</v>
      </c>
      <c r="W161" s="179">
        <f>+'Ark1'!V4731</f>
        <v>10.352941176470589</v>
      </c>
      <c r="X161" s="231"/>
      <c r="Y161" s="92"/>
      <c r="Z161" s="179"/>
      <c r="AA161" s="179"/>
      <c r="AB161" s="235"/>
      <c r="AC161" s="90"/>
      <c r="AD161" s="90"/>
      <c r="AE161" s="90"/>
      <c r="AF161" s="90"/>
      <c r="AG161" s="90"/>
      <c r="AH161" s="90"/>
      <c r="AI161" s="92"/>
      <c r="AJ161" s="91"/>
    </row>
    <row r="162" spans="1:45" s="260" customFormat="1" ht="15.6">
      <c r="A162" s="231"/>
      <c r="B162" s="209">
        <f>+'Ark1'!C4732</f>
        <v>2023</v>
      </c>
      <c r="C162" s="209">
        <f>+'Ark1'!J4732</f>
        <v>160</v>
      </c>
      <c r="D162" s="209" t="str">
        <f t="shared" si="23"/>
        <v>Oslo</v>
      </c>
      <c r="E162" s="209">
        <f>+'Ark1'!D4732</f>
        <v>10</v>
      </c>
      <c r="F162" s="209" t="s">
        <v>577</v>
      </c>
      <c r="G162" s="91">
        <f>+'Ark1'!Q4732</f>
        <v>8</v>
      </c>
      <c r="H162" s="92">
        <f>+'Ark1'!R4732</f>
        <v>38</v>
      </c>
      <c r="I162" s="91">
        <f>IF(H162=0,"",'Ark1'!S4732)</f>
        <v>38</v>
      </c>
      <c r="J162" s="84"/>
      <c r="K162" s="179">
        <f>IF(G162=0,"",100*H162/Måned!$G19)</f>
        <v>1.4296463506395787</v>
      </c>
      <c r="L162" s="84"/>
      <c r="M162" s="179">
        <f>+IF(H162=0,"",'Ark1'!AA4732)</f>
        <v>5.8831676884030513</v>
      </c>
      <c r="N162" s="179">
        <f>+IF(I162=0,"",'Ark1'!AB4732)</f>
        <v>3.8201427073747825</v>
      </c>
      <c r="O162" s="256">
        <f>IF(H162=0,"",'Ark1'!W4732)</f>
        <v>52.342105263157904</v>
      </c>
      <c r="P162" s="179">
        <f>IF(H162=0,"",'Ark1'!X4732)</f>
        <v>146.88943376860351</v>
      </c>
      <c r="Q162" s="255"/>
      <c r="R162" s="179">
        <f>IF(H162=0,"",'Ark1'!AA4732)</f>
        <v>5.8831676884030513</v>
      </c>
      <c r="S162" s="179">
        <f>IF(H162=0,"",'Ark1'!AB4732)</f>
        <v>3.8201427073747825</v>
      </c>
      <c r="T162" s="179">
        <f>IF(H162=0,"",'Ark1'!AC4732)</f>
        <v>-6.9466108172227434</v>
      </c>
      <c r="U162" s="84"/>
      <c r="V162" s="92">
        <f t="shared" si="22"/>
        <v>4.75</v>
      </c>
      <c r="W162" s="179">
        <f>+'Ark1'!V4732</f>
        <v>10.789473684210524</v>
      </c>
      <c r="X162" s="231"/>
      <c r="Y162" s="92"/>
      <c r="Z162" s="179"/>
      <c r="AA162" s="179"/>
      <c r="AB162" s="235"/>
      <c r="AC162" s="90"/>
      <c r="AD162" s="90"/>
      <c r="AE162" s="90"/>
      <c r="AF162" s="90"/>
      <c r="AG162" s="90"/>
      <c r="AH162" s="90"/>
      <c r="AI162" s="92"/>
      <c r="AJ162" s="91"/>
    </row>
    <row r="163" spans="1:45" s="260" customFormat="1" ht="15.6">
      <c r="A163" s="231"/>
      <c r="B163" s="209">
        <f>+'Ark1'!C4733</f>
        <v>2023</v>
      </c>
      <c r="C163" s="209">
        <f>+'Ark1'!J4733</f>
        <v>160</v>
      </c>
      <c r="D163" s="209" t="str">
        <f t="shared" si="23"/>
        <v>Oslo</v>
      </c>
      <c r="E163" s="209">
        <f>+'Ark1'!D4733</f>
        <v>11</v>
      </c>
      <c r="F163" s="209" t="s">
        <v>578</v>
      </c>
      <c r="G163" s="91">
        <f>+'Ark1'!Q4733</f>
        <v>11</v>
      </c>
      <c r="H163" s="92">
        <f>+'Ark1'!R4733</f>
        <v>57</v>
      </c>
      <c r="I163" s="91">
        <f>IF(H163=0,"",'Ark1'!S4733)</f>
        <v>57</v>
      </c>
      <c r="J163" s="84"/>
      <c r="K163" s="179">
        <f>IF(G163=0,"",100*H163/Måned!$G20)</f>
        <v>2.5560538116591927</v>
      </c>
      <c r="L163" s="84"/>
      <c r="M163" s="179">
        <f>+IF(H163=0,"",'Ark1'!AA4733)</f>
        <v>9.5836640916060443</v>
      </c>
      <c r="N163" s="179">
        <f>+IF(I163=0,"",'Ark1'!AB4733)</f>
        <v>5.1492946562673891</v>
      </c>
      <c r="O163" s="256">
        <f>IF(H163=0,"",'Ark1'!W4733)</f>
        <v>55.894736842105246</v>
      </c>
      <c r="P163" s="179">
        <f>IF(H163=0,"",'Ark1'!X4733)</f>
        <v>148.97835053505921</v>
      </c>
      <c r="Q163" s="255"/>
      <c r="R163" s="179">
        <f>IF(H163=0,"",'Ark1'!AA4733)</f>
        <v>9.5836640916060443</v>
      </c>
      <c r="S163" s="179">
        <f>IF(H163=0,"",'Ark1'!AB4733)</f>
        <v>5.1492946562673891</v>
      </c>
      <c r="T163" s="179">
        <f>IF(H163=0,"",'Ark1'!AC4733)</f>
        <v>-10.926729448915198</v>
      </c>
      <c r="U163" s="84"/>
      <c r="V163" s="92">
        <f t="shared" si="22"/>
        <v>5.1818181818181817</v>
      </c>
      <c r="W163" s="179">
        <f>+'Ark1'!V4733</f>
        <v>7.7894736842105248</v>
      </c>
      <c r="X163" s="231"/>
      <c r="Y163" s="92"/>
      <c r="Z163" s="179"/>
      <c r="AA163" s="179"/>
      <c r="AB163" s="235"/>
      <c r="AC163" s="90"/>
      <c r="AD163" s="90"/>
      <c r="AE163" s="90"/>
      <c r="AF163" s="90"/>
      <c r="AG163" s="90"/>
      <c r="AH163" s="90"/>
      <c r="AI163" s="92"/>
      <c r="AJ163" s="91"/>
    </row>
    <row r="164" spans="1:45" s="260" customFormat="1" ht="15.6">
      <c r="A164" s="231"/>
      <c r="B164" s="209">
        <f>+'Ark1'!C4734</f>
        <v>2023</v>
      </c>
      <c r="C164" s="209">
        <f>+'Ark1'!J4734</f>
        <v>160</v>
      </c>
      <c r="D164" s="209" t="str">
        <f t="shared" si="23"/>
        <v>Oslo</v>
      </c>
      <c r="E164" s="209">
        <f>+'Ark1'!D4734</f>
        <v>12</v>
      </c>
      <c r="F164" s="209" t="s">
        <v>579</v>
      </c>
      <c r="G164" s="91">
        <f>+'Ark1'!Q4734</f>
        <v>14</v>
      </c>
      <c r="H164" s="92">
        <f>+'Ark1'!R4734</f>
        <v>31</v>
      </c>
      <c r="I164" s="91">
        <f>IF(H164=0,"",'Ark1'!S4734)</f>
        <v>31</v>
      </c>
      <c r="J164" s="84"/>
      <c r="K164" s="179">
        <f>IF(G164=0,"",100*H164/Måned!$G21)</f>
        <v>1.3287612516073726</v>
      </c>
      <c r="L164" s="84"/>
      <c r="M164" s="179">
        <f>+IF(H164=0,"",'Ark1'!AA4734)</f>
        <v>18.9115890340255</v>
      </c>
      <c r="N164" s="179">
        <f>+IF(I164=0,"",'Ark1'!AB4734)</f>
        <v>5.8969647742196241</v>
      </c>
      <c r="O164" s="256">
        <f>IF(H164=0,"",'Ark1'!W4734)</f>
        <v>55</v>
      </c>
      <c r="P164" s="179">
        <f>IF(H164=0,"",'Ark1'!X4734)</f>
        <v>153.60500471813509</v>
      </c>
      <c r="Q164" s="255"/>
      <c r="R164" s="179">
        <f>IF(H164=0,"",'Ark1'!AA4734)</f>
        <v>18.9115890340255</v>
      </c>
      <c r="S164" s="179">
        <f>IF(H164=0,"",'Ark1'!AB4734)</f>
        <v>5.8969647742196241</v>
      </c>
      <c r="T164" s="179">
        <f>IF(H164=0,"",'Ark1'!AC4734)</f>
        <v>-41.843712716464658</v>
      </c>
      <c r="U164" s="84"/>
      <c r="V164" s="92">
        <f t="shared" si="22"/>
        <v>2.2142857142857144</v>
      </c>
      <c r="W164" s="179">
        <f>+'Ark1'!V4734</f>
        <v>8.193548387096774</v>
      </c>
      <c r="X164" s="231"/>
      <c r="Y164" s="92"/>
      <c r="Z164" s="179"/>
      <c r="AA164" s="179"/>
      <c r="AB164" s="235"/>
      <c r="AC164" s="90"/>
      <c r="AD164" s="90"/>
      <c r="AE164" s="90"/>
      <c r="AF164" s="90"/>
      <c r="AG164" s="90"/>
      <c r="AH164" s="90"/>
      <c r="AI164" s="92"/>
      <c r="AJ164" s="91"/>
    </row>
    <row r="165" spans="1:45" s="260" customFormat="1">
      <c r="A165" s="231"/>
      <c r="B165" s="231"/>
      <c r="C165" s="231"/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1"/>
      <c r="Y165" s="92"/>
      <c r="Z165" s="179"/>
      <c r="AA165" s="179"/>
      <c r="AB165" s="235"/>
      <c r="AC165" s="90"/>
      <c r="AD165" s="90"/>
      <c r="AE165" s="90"/>
      <c r="AF165" s="90"/>
      <c r="AG165" s="90"/>
      <c r="AH165" s="90"/>
      <c r="AI165" s="92"/>
      <c r="AJ165" s="91"/>
    </row>
    <row r="166" spans="1:45" ht="15.6">
      <c r="A166" s="231"/>
      <c r="B166" s="209">
        <f>+'Ark1'!C4735</f>
        <v>2023</v>
      </c>
      <c r="C166" s="209">
        <f>+'Ark1'!J4735</f>
        <v>171</v>
      </c>
      <c r="D166" s="209" t="s">
        <v>663</v>
      </c>
      <c r="E166" s="209">
        <f>+'Ark1'!D4735</f>
        <v>1</v>
      </c>
      <c r="F166" s="209" t="s">
        <v>569</v>
      </c>
      <c r="G166" s="91">
        <f>+'Ark1'!Q4735</f>
        <v>17</v>
      </c>
      <c r="H166" s="92">
        <f>+'Ark1'!R4735</f>
        <v>152</v>
      </c>
      <c r="I166" s="91">
        <f>IF(H166=0,"",'Ark1'!S4735)</f>
        <v>152</v>
      </c>
      <c r="J166" s="84"/>
      <c r="K166" s="179">
        <f>IF(G166=0,"",100*H166/Måned!$G10)</f>
        <v>6.2091503267973858</v>
      </c>
      <c r="L166" s="84"/>
      <c r="M166" s="179">
        <f>+IF(H166=0,"",'Ark1'!AA4735)</f>
        <v>27.945812599176399</v>
      </c>
      <c r="N166" s="179">
        <f>+IF(I166=0,"",'Ark1'!AB4735)</f>
        <v>3.6283774503816311</v>
      </c>
      <c r="O166" s="256">
        <f>IF(H166=0,"",'Ark1'!W4735)</f>
        <v>59.88815789473685</v>
      </c>
      <c r="P166" s="179">
        <f>IF(H166=0,"",'Ark1'!X4735)</f>
        <v>169.00268004789879</v>
      </c>
      <c r="Q166" s="255"/>
      <c r="R166" s="179">
        <f>IF(H166=0,"",'Ark1'!AA4735)</f>
        <v>27.945812599176399</v>
      </c>
      <c r="S166" s="179">
        <f>IF(H166=0,"",'Ark1'!AB4735)</f>
        <v>3.6283774503816311</v>
      </c>
      <c r="T166" s="179">
        <f>IF(H166=0,"",'Ark1'!AC4735)</f>
        <v>-45.717980957796811</v>
      </c>
      <c r="U166" s="84"/>
      <c r="V166" s="92">
        <f t="shared" ref="V166:V177" si="24">+(IF(H166=0,"",I166/G166))</f>
        <v>8.9411764705882355</v>
      </c>
      <c r="W166" s="179">
        <f>+'Ark1'!V4735</f>
        <v>5.4539473684210513</v>
      </c>
      <c r="X166" s="231"/>
      <c r="AB166" s="235"/>
      <c r="AK166" s="260"/>
      <c r="AL166" s="260"/>
      <c r="AM166" s="260"/>
      <c r="AN166" s="260"/>
    </row>
    <row r="167" spans="1:45" ht="15.6">
      <c r="A167" s="231"/>
      <c r="B167" s="209">
        <f>+'Ark1'!C4736</f>
        <v>2023</v>
      </c>
      <c r="C167" s="209">
        <f>+'Ark1'!J4736</f>
        <v>171</v>
      </c>
      <c r="D167" s="209" t="str">
        <f t="shared" ref="D167:D177" si="25">+D166</f>
        <v>Prima</v>
      </c>
      <c r="E167" s="209">
        <f>+'Ark1'!D4736</f>
        <v>2</v>
      </c>
      <c r="F167" s="209" t="s">
        <v>570</v>
      </c>
      <c r="G167" s="91">
        <f>+'Ark1'!Q4736</f>
        <v>17</v>
      </c>
      <c r="H167" s="92">
        <f>+'Ark1'!R4736</f>
        <v>166</v>
      </c>
      <c r="I167" s="91">
        <f>IF(H167=0,"",'Ark1'!S4736)</f>
        <v>166</v>
      </c>
      <c r="J167" s="84"/>
      <c r="K167" s="179">
        <f>IF(G167=0,"",100*H167/Måned!$G11)</f>
        <v>6.4067927441142416</v>
      </c>
      <c r="L167" s="84"/>
      <c r="M167" s="179">
        <f>+IF(H167=0,"",'Ark1'!AA4736)</f>
        <v>34.08714556140356</v>
      </c>
      <c r="N167" s="179">
        <f>+IF(I167=0,"",'Ark1'!AB4736)</f>
        <v>4.6060195267050688</v>
      </c>
      <c r="O167" s="256">
        <f>IF(H167=0,"",'Ark1'!W4736)</f>
        <v>59.397590361445779</v>
      </c>
      <c r="P167" s="179">
        <f>IF(H167=0,"",'Ark1'!X4736)</f>
        <v>170.20715581720165</v>
      </c>
      <c r="Q167" s="255"/>
      <c r="R167" s="179">
        <f>IF(H167=0,"",'Ark1'!AA4736)</f>
        <v>34.08714556140356</v>
      </c>
      <c r="S167" s="179">
        <f>IF(H167=0,"",'Ark1'!AB4736)</f>
        <v>4.6060195267050688</v>
      </c>
      <c r="T167" s="179">
        <f>IF(H167=0,"",'Ark1'!AC4736)</f>
        <v>-62.017711011688974</v>
      </c>
      <c r="U167" s="84"/>
      <c r="V167" s="92">
        <f t="shared" si="24"/>
        <v>9.764705882352942</v>
      </c>
      <c r="W167" s="179">
        <f>+'Ark1'!V4736</f>
        <v>5.2951807228915637</v>
      </c>
      <c r="X167" s="231"/>
      <c r="AB167" s="235"/>
    </row>
    <row r="168" spans="1:45" ht="15.6">
      <c r="A168" s="231"/>
      <c r="B168" s="209">
        <f>+'Ark1'!C4737</f>
        <v>2023</v>
      </c>
      <c r="C168" s="209">
        <f>+'Ark1'!J4737</f>
        <v>171</v>
      </c>
      <c r="D168" s="209" t="str">
        <f t="shared" si="25"/>
        <v>Prima</v>
      </c>
      <c r="E168" s="209">
        <f>+'Ark1'!D4737</f>
        <v>3</v>
      </c>
      <c r="F168" s="209" t="s">
        <v>571</v>
      </c>
      <c r="G168" s="91">
        <f>+'Ark1'!Q4737</f>
        <v>18</v>
      </c>
      <c r="H168" s="92">
        <f>+'Ark1'!R4737</f>
        <v>255</v>
      </c>
      <c r="I168" s="91">
        <f>IF(H168=0,"",'Ark1'!S4737)</f>
        <v>255</v>
      </c>
      <c r="J168" s="84"/>
      <c r="K168" s="179">
        <f>IF(G168=0,"",100*H168/Måned!$G12)</f>
        <v>8.8174273858921168</v>
      </c>
      <c r="L168" s="84"/>
      <c r="M168" s="179">
        <f>+IF(H168=0,"",'Ark1'!AA4737)</f>
        <v>27.858347737060718</v>
      </c>
      <c r="N168" s="179">
        <f>+IF(I168=0,"",'Ark1'!AB4737)</f>
        <v>3.7548563965904225</v>
      </c>
      <c r="O168" s="256">
        <f>IF(H168=0,"",'Ark1'!W4737)</f>
        <v>59.454901960784305</v>
      </c>
      <c r="P168" s="179">
        <f>IF(H168=0,"",'Ark1'!X4737)</f>
        <v>176.0180995475113</v>
      </c>
      <c r="Q168" s="255"/>
      <c r="R168" s="179">
        <f>IF(H168=0,"",'Ark1'!AA4737)</f>
        <v>27.858347737060718</v>
      </c>
      <c r="S168" s="179">
        <f>IF(H168=0,"",'Ark1'!AB4737)</f>
        <v>3.7548563965904225</v>
      </c>
      <c r="T168" s="179">
        <f>IF(H168=0,"",'Ark1'!AC4737)</f>
        <v>-24.548230537021642</v>
      </c>
      <c r="U168" s="84"/>
      <c r="V168" s="92">
        <f t="shared" si="24"/>
        <v>14.166666666666666</v>
      </c>
      <c r="W168" s="179">
        <f>+'Ark1'!V4737</f>
        <v>5.8274509803921584</v>
      </c>
      <c r="X168" s="231"/>
      <c r="AB168" s="235"/>
    </row>
    <row r="169" spans="1:45" ht="15.6">
      <c r="A169" s="231"/>
      <c r="B169" s="209">
        <f>+'Ark1'!C4738</f>
        <v>2023</v>
      </c>
      <c r="C169" s="209">
        <f>+'Ark1'!J4738</f>
        <v>171</v>
      </c>
      <c r="D169" s="209" t="str">
        <f t="shared" si="25"/>
        <v>Prima</v>
      </c>
      <c r="E169" s="209">
        <f>+'Ark1'!D4738</f>
        <v>4</v>
      </c>
      <c r="F169" s="209" t="s">
        <v>572</v>
      </c>
      <c r="G169" s="91">
        <f>+'Ark1'!Q4738</f>
        <v>18</v>
      </c>
      <c r="H169" s="92">
        <f>+'Ark1'!R4738</f>
        <v>161</v>
      </c>
      <c r="I169" s="91">
        <f>IF(H169=0,"",'Ark1'!S4738)</f>
        <v>161</v>
      </c>
      <c r="J169" s="84"/>
      <c r="K169" s="179">
        <f>IF(G169=0,"",100*H169/Måned!$G13)</f>
        <v>6.7561896768778853</v>
      </c>
      <c r="L169" s="84"/>
      <c r="M169" s="179">
        <f>+IF(H169=0,"",'Ark1'!AA4738)</f>
        <v>31.765362171151303</v>
      </c>
      <c r="N169" s="179">
        <f>+IF(I169=0,"",'Ark1'!AB4738)</f>
        <v>4.1519497563264345</v>
      </c>
      <c r="O169" s="256">
        <f>IF(H169=0,"",'Ark1'!W4738)</f>
        <v>59.428571428571438</v>
      </c>
      <c r="P169" s="179">
        <f>IF(H169=0,"",'Ark1'!X4738)</f>
        <v>170.25295586226389</v>
      </c>
      <c r="Q169" s="255"/>
      <c r="R169" s="179">
        <f>IF(H169=0,"",'Ark1'!AA4738)</f>
        <v>31.765362171151303</v>
      </c>
      <c r="S169" s="179">
        <f>IF(H169=0,"",'Ark1'!AB4738)</f>
        <v>4.1519497563264345</v>
      </c>
      <c r="T169" s="179">
        <f>IF(H169=0,"",'Ark1'!AC4738)</f>
        <v>-47.919378596087455</v>
      </c>
      <c r="U169" s="84"/>
      <c r="V169" s="92">
        <f t="shared" si="24"/>
        <v>8.9444444444444446</v>
      </c>
      <c r="W169" s="179">
        <f>+'Ark1'!V4738</f>
        <v>5.4844720496894412</v>
      </c>
      <c r="X169" s="231"/>
      <c r="AB169" s="235"/>
    </row>
    <row r="170" spans="1:45" ht="15.6">
      <c r="A170" s="231"/>
      <c r="B170" s="209">
        <f>+'Ark1'!C4739</f>
        <v>2023</v>
      </c>
      <c r="C170" s="209">
        <f>+'Ark1'!J4739</f>
        <v>171</v>
      </c>
      <c r="D170" s="209" t="str">
        <f t="shared" si="25"/>
        <v>Prima</v>
      </c>
      <c r="E170" s="209">
        <f>+'Ark1'!D4739</f>
        <v>5</v>
      </c>
      <c r="F170" s="209" t="s">
        <v>467</v>
      </c>
      <c r="G170" s="91">
        <f>+'Ark1'!Q4739</f>
        <v>20</v>
      </c>
      <c r="H170" s="92">
        <f>+'Ark1'!R4739</f>
        <v>186</v>
      </c>
      <c r="I170" s="91">
        <f>IF(H170=0,"",'Ark1'!S4739)</f>
        <v>186</v>
      </c>
      <c r="J170" s="84"/>
      <c r="K170" s="179">
        <f>IF(G170=0,"",100*H170/Måned!$G14)</f>
        <v>7.0641853399164454</v>
      </c>
      <c r="L170" s="84"/>
      <c r="M170" s="179">
        <f>+IF(H170=0,"",'Ark1'!AA4739)</f>
        <v>30.155933973235495</v>
      </c>
      <c r="N170" s="179">
        <f>+IF(I170=0,"",'Ark1'!AB4739)</f>
        <v>4.0740061027834384</v>
      </c>
      <c r="O170" s="256">
        <f>IF(H170=0,"",'Ark1'!W4739)</f>
        <v>59.3010752688172</v>
      </c>
      <c r="P170" s="179">
        <f>IF(H170=0,"",'Ark1'!X4739)</f>
        <v>175.584524516828</v>
      </c>
      <c r="Q170" s="255"/>
      <c r="R170" s="179">
        <f>IF(H170=0,"",'Ark1'!AA4739)</f>
        <v>30.155933973235495</v>
      </c>
      <c r="S170" s="179">
        <f>IF(H170=0,"",'Ark1'!AB4739)</f>
        <v>4.0740061027834384</v>
      </c>
      <c r="T170" s="179">
        <f>IF(H170=0,"",'Ark1'!AC4739)</f>
        <v>-43.88675447851444</v>
      </c>
      <c r="U170" s="84"/>
      <c r="V170" s="92">
        <f t="shared" si="24"/>
        <v>9.3000000000000007</v>
      </c>
      <c r="W170" s="179">
        <f>+'Ark1'!V4739</f>
        <v>5.4032258064516112</v>
      </c>
      <c r="X170" s="231"/>
      <c r="AB170" s="235"/>
    </row>
    <row r="171" spans="1:45" ht="15.6">
      <c r="A171" s="231"/>
      <c r="B171" s="209">
        <f>+'Ark1'!C4740</f>
        <v>2023</v>
      </c>
      <c r="C171" s="209">
        <f>+'Ark1'!J4740</f>
        <v>171</v>
      </c>
      <c r="D171" s="209" t="str">
        <f t="shared" si="25"/>
        <v>Prima</v>
      </c>
      <c r="E171" s="209">
        <f>+'Ark1'!D4740</f>
        <v>6</v>
      </c>
      <c r="F171" s="209" t="s">
        <v>573</v>
      </c>
      <c r="G171" s="91">
        <f>+'Ark1'!Q4740</f>
        <v>21</v>
      </c>
      <c r="H171" s="92">
        <f>+'Ark1'!R4740</f>
        <v>180</v>
      </c>
      <c r="I171" s="91">
        <f>IF(H171=0,"",'Ark1'!S4740)</f>
        <v>180</v>
      </c>
      <c r="J171" s="84"/>
      <c r="K171" s="179">
        <f>IF(G171=0,"",100*H171/Måned!$G15)</f>
        <v>7.0810385523210071</v>
      </c>
      <c r="L171" s="84"/>
      <c r="M171" s="179">
        <f>+IF(H171=0,"",'Ark1'!AA4740)</f>
        <v>28.044224576528073</v>
      </c>
      <c r="N171" s="179">
        <f>+IF(I171=0,"",'Ark1'!AB4740)</f>
        <v>4.1336432082171575</v>
      </c>
      <c r="O171" s="256">
        <f>IF(H171=0,"",'Ark1'!W4740)</f>
        <v>59.227777777777774</v>
      </c>
      <c r="P171" s="179">
        <f>IF(H171=0,"",'Ark1'!X4740)</f>
        <v>170.05296737691111</v>
      </c>
      <c r="Q171" s="255"/>
      <c r="R171" s="179">
        <f>IF(H171=0,"",'Ark1'!AA4740)</f>
        <v>28.044224576528073</v>
      </c>
      <c r="S171" s="179">
        <f>IF(H171=0,"",'Ark1'!AB4740)</f>
        <v>4.1336432082171575</v>
      </c>
      <c r="T171" s="179">
        <f>IF(H171=0,"",'Ark1'!AC4740)</f>
        <v>-47.772889828701601</v>
      </c>
      <c r="U171" s="84"/>
      <c r="V171" s="92">
        <f t="shared" si="24"/>
        <v>8.5714285714285712</v>
      </c>
      <c r="W171" s="179">
        <f>+'Ark1'!V4740</f>
        <v>6.2888888888888879</v>
      </c>
      <c r="X171" s="231"/>
      <c r="AB171" s="235"/>
    </row>
    <row r="172" spans="1:45" s="90" customFormat="1" ht="15.6">
      <c r="A172" s="231"/>
      <c r="B172" s="209">
        <f>+'Ark1'!C4741</f>
        <v>2023</v>
      </c>
      <c r="C172" s="209">
        <f>+'Ark1'!J4741</f>
        <v>171</v>
      </c>
      <c r="D172" s="209" t="str">
        <f t="shared" si="25"/>
        <v>Prima</v>
      </c>
      <c r="E172" s="209">
        <f>+'Ark1'!D4741</f>
        <v>7</v>
      </c>
      <c r="F172" s="209" t="s">
        <v>574</v>
      </c>
      <c r="G172" s="91">
        <f>+'Ark1'!Q4741</f>
        <v>17</v>
      </c>
      <c r="H172" s="92">
        <f>+'Ark1'!R4741</f>
        <v>126</v>
      </c>
      <c r="I172" s="91">
        <f>IF(H172=0,"",'Ark1'!S4741)</f>
        <v>126</v>
      </c>
      <c r="J172" s="84"/>
      <c r="K172" s="179">
        <f>IF(G172=0,"",100*H172/Måned!$G16)</f>
        <v>5.6401074306177259</v>
      </c>
      <c r="L172" s="84"/>
      <c r="M172" s="179">
        <f>+IF(H172=0,"",'Ark1'!AA4741)</f>
        <v>29.885393512581899</v>
      </c>
      <c r="N172" s="179">
        <f>+IF(I172=0,"",'Ark1'!AB4741)</f>
        <v>4.0142179285921884</v>
      </c>
      <c r="O172" s="256">
        <f>IF(H172=0,"",'Ark1'!W4741)</f>
        <v>59.595238095238123</v>
      </c>
      <c r="P172" s="179">
        <f>IF(H172=0,"",'Ark1'!X4741)</f>
        <v>172.31164766376037</v>
      </c>
      <c r="Q172" s="255"/>
      <c r="R172" s="179">
        <f>IF(H172=0,"",'Ark1'!AA4741)</f>
        <v>29.885393512581899</v>
      </c>
      <c r="S172" s="179">
        <f>IF(H172=0,"",'Ark1'!AB4741)</f>
        <v>4.0142179285921884</v>
      </c>
      <c r="T172" s="179">
        <f>IF(H172=0,"",'Ark1'!AC4741)</f>
        <v>-37.662462799763965</v>
      </c>
      <c r="U172" s="84"/>
      <c r="V172" s="92">
        <f t="shared" si="24"/>
        <v>7.4117647058823533</v>
      </c>
      <c r="W172" s="179">
        <f>+'Ark1'!V4741</f>
        <v>5.1269841269841265</v>
      </c>
      <c r="X172" s="231"/>
      <c r="Y172" s="92"/>
      <c r="Z172" s="179"/>
      <c r="AA172" s="179"/>
      <c r="AB172" s="235"/>
      <c r="AI172" s="92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</row>
    <row r="173" spans="1:45" s="90" customFormat="1" ht="15.6">
      <c r="A173" s="231"/>
      <c r="B173" s="209">
        <f>+'Ark1'!C4742</f>
        <v>2023</v>
      </c>
      <c r="C173" s="209">
        <f>+'Ark1'!J4742</f>
        <v>171</v>
      </c>
      <c r="D173" s="209" t="str">
        <f t="shared" si="25"/>
        <v>Prima</v>
      </c>
      <c r="E173" s="209">
        <f>+'Ark1'!D4742</f>
        <v>8</v>
      </c>
      <c r="F173" s="209" t="s">
        <v>575</v>
      </c>
      <c r="G173" s="91">
        <f>+'Ark1'!Q4742</f>
        <v>25</v>
      </c>
      <c r="H173" s="92">
        <f>+'Ark1'!R4742</f>
        <v>171</v>
      </c>
      <c r="I173" s="91">
        <f>IF(H173=0,"",'Ark1'!S4742)</f>
        <v>171</v>
      </c>
      <c r="J173" s="84"/>
      <c r="K173" s="179">
        <f>IF(G173=0,"",100*H173/Måned!$G17)</f>
        <v>6.9202751922298669</v>
      </c>
      <c r="L173" s="84"/>
      <c r="M173" s="179">
        <f>+IF(H173=0,"",'Ark1'!AA4742)</f>
        <v>33.191026620831082</v>
      </c>
      <c r="N173" s="179">
        <f>+IF(I173=0,"",'Ark1'!AB4742)</f>
        <v>4.7943944332523678</v>
      </c>
      <c r="O173" s="256">
        <f>IF(H173=0,"",'Ark1'!W4742)</f>
        <v>58.654970760233923</v>
      </c>
      <c r="P173" s="179">
        <f>IF(H173=0,"",'Ark1'!X4742)</f>
        <v>178.03184378425308</v>
      </c>
      <c r="Q173" s="255"/>
      <c r="R173" s="179">
        <f>IF(H173=0,"",'Ark1'!AA4742)</f>
        <v>33.191026620831082</v>
      </c>
      <c r="S173" s="179">
        <f>IF(H173=0,"",'Ark1'!AB4742)</f>
        <v>4.7943944332523678</v>
      </c>
      <c r="T173" s="179">
        <f>IF(H173=0,"",'Ark1'!AC4742)</f>
        <v>-50.856370476799277</v>
      </c>
      <c r="U173" s="84"/>
      <c r="V173" s="92">
        <f t="shared" si="24"/>
        <v>6.84</v>
      </c>
      <c r="W173" s="179">
        <f>+'Ark1'!V4742</f>
        <v>5.8128654970760243</v>
      </c>
      <c r="X173" s="231"/>
      <c r="Y173" s="92"/>
      <c r="Z173" s="179"/>
      <c r="AA173" s="179"/>
      <c r="AB173" s="235"/>
      <c r="AI173" s="92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</row>
    <row r="174" spans="1:45" s="90" customFormat="1" ht="15.6">
      <c r="A174" s="231"/>
      <c r="B174" s="209">
        <f>+'Ark1'!C4743</f>
        <v>2023</v>
      </c>
      <c r="C174" s="209">
        <f>+'Ark1'!J4743</f>
        <v>171</v>
      </c>
      <c r="D174" s="209" t="str">
        <f t="shared" si="25"/>
        <v>Prima</v>
      </c>
      <c r="E174" s="209">
        <f>+'Ark1'!D4743</f>
        <v>9</v>
      </c>
      <c r="F174" s="209" t="s">
        <v>576</v>
      </c>
      <c r="G174" s="91">
        <f>+'Ark1'!Q4743</f>
        <v>19</v>
      </c>
      <c r="H174" s="92">
        <f>+'Ark1'!R4743</f>
        <v>137</v>
      </c>
      <c r="I174" s="91">
        <f>IF(H174=0,"",'Ark1'!S4743)</f>
        <v>137</v>
      </c>
      <c r="J174" s="84"/>
      <c r="K174" s="179">
        <f>IF(G174=0,"",100*H174/Måned!$G18)</f>
        <v>5.239005736137667</v>
      </c>
      <c r="L174" s="84"/>
      <c r="M174" s="179">
        <f>+IF(H174=0,"",'Ark1'!AA4743)</f>
        <v>32.824752300333273</v>
      </c>
      <c r="N174" s="179">
        <f>+IF(I174=0,"",'Ark1'!AB4743)</f>
        <v>4.0973423836916023</v>
      </c>
      <c r="O174" s="256">
        <f>IF(H174=0,"",'Ark1'!W4743)</f>
        <v>58.773722627737214</v>
      </c>
      <c r="P174" s="179">
        <f>IF(H174=0,"",'Ark1'!X4743)</f>
        <v>179.75658555487897</v>
      </c>
      <c r="Q174" s="255"/>
      <c r="R174" s="179">
        <f>IF(H174=0,"",'Ark1'!AA4743)</f>
        <v>32.824752300333273</v>
      </c>
      <c r="S174" s="179">
        <f>IF(H174=0,"",'Ark1'!AB4743)</f>
        <v>4.0973423836916023</v>
      </c>
      <c r="T174" s="179">
        <f>IF(H174=0,"",'Ark1'!AC4743)</f>
        <v>-35.245990959207177</v>
      </c>
      <c r="U174" s="84"/>
      <c r="V174" s="92">
        <f t="shared" si="24"/>
        <v>7.2105263157894735</v>
      </c>
      <c r="W174" s="179">
        <f>+'Ark1'!V4743</f>
        <v>5.8467153284671509</v>
      </c>
      <c r="X174" s="231"/>
      <c r="Y174" s="92"/>
      <c r="Z174" s="179"/>
      <c r="AA174" s="179"/>
      <c r="AB174" s="235"/>
      <c r="AI174" s="92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</row>
    <row r="175" spans="1:45" s="90" customFormat="1" ht="15.6">
      <c r="A175" s="231"/>
      <c r="B175" s="209">
        <f>+'Ark1'!C4744</f>
        <v>2023</v>
      </c>
      <c r="C175" s="209">
        <f>+'Ark1'!J4744</f>
        <v>171</v>
      </c>
      <c r="D175" s="209" t="str">
        <f t="shared" si="25"/>
        <v>Prima</v>
      </c>
      <c r="E175" s="209">
        <f>+'Ark1'!D4744</f>
        <v>10</v>
      </c>
      <c r="F175" s="209" t="s">
        <v>577</v>
      </c>
      <c r="G175" s="91">
        <f>+'Ark1'!Q4744</f>
        <v>15</v>
      </c>
      <c r="H175" s="92">
        <f>+'Ark1'!R4744</f>
        <v>106</v>
      </c>
      <c r="I175" s="91">
        <f>IF(H175=0,"",'Ark1'!S4744)</f>
        <v>106</v>
      </c>
      <c r="J175" s="84"/>
      <c r="K175" s="179">
        <f>IF(G175=0,"",100*H175/Måned!$G19)</f>
        <v>3.9879608728367195</v>
      </c>
      <c r="L175" s="84"/>
      <c r="M175" s="179">
        <f>+IF(H175=0,"",'Ark1'!AA4744)</f>
        <v>30.884297927759192</v>
      </c>
      <c r="N175" s="179">
        <f>+IF(I175=0,"",'Ark1'!AB4744)</f>
        <v>5.2981337015138488</v>
      </c>
      <c r="O175" s="256">
        <f>IF(H175=0,"",'Ark1'!W4744)</f>
        <v>58.669811320754704</v>
      </c>
      <c r="P175" s="179">
        <f>IF(H175=0,"",'Ark1'!X4744)</f>
        <v>174.48537378114844</v>
      </c>
      <c r="Q175" s="255"/>
      <c r="R175" s="179">
        <f>IF(H175=0,"",'Ark1'!AA4744)</f>
        <v>30.884297927759192</v>
      </c>
      <c r="S175" s="179">
        <f>IF(H175=0,"",'Ark1'!AB4744)</f>
        <v>5.2981337015138488</v>
      </c>
      <c r="T175" s="179">
        <f>IF(H175=0,"",'Ark1'!AC4744)</f>
        <v>-43.223894547572336</v>
      </c>
      <c r="U175" s="84"/>
      <c r="V175" s="92">
        <f t="shared" si="24"/>
        <v>7.0666666666666664</v>
      </c>
      <c r="W175" s="179">
        <f>+'Ark1'!V4744</f>
        <v>5.8113207547169807</v>
      </c>
      <c r="X175" s="231"/>
      <c r="Y175" s="92"/>
      <c r="Z175" s="179"/>
      <c r="AA175" s="179"/>
      <c r="AB175" s="235"/>
      <c r="AI175" s="92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</row>
    <row r="176" spans="1:45" s="90" customFormat="1" ht="15.6">
      <c r="A176" s="231"/>
      <c r="B176" s="209">
        <f>+'Ark1'!C4745</f>
        <v>2023</v>
      </c>
      <c r="C176" s="209">
        <f>+'Ark1'!J4745</f>
        <v>171</v>
      </c>
      <c r="D176" s="209" t="str">
        <f t="shared" si="25"/>
        <v>Prima</v>
      </c>
      <c r="E176" s="209">
        <f>+'Ark1'!D4745</f>
        <v>11</v>
      </c>
      <c r="F176" s="209" t="s">
        <v>578</v>
      </c>
      <c r="G176" s="91">
        <f>+'Ark1'!Q4745</f>
        <v>21</v>
      </c>
      <c r="H176" s="92">
        <f>+'Ark1'!R4745</f>
        <v>149</v>
      </c>
      <c r="I176" s="91">
        <f>IF(H176=0,"",'Ark1'!S4745)</f>
        <v>149</v>
      </c>
      <c r="J176" s="84"/>
      <c r="K176" s="179">
        <f>IF(G176=0,"",100*H176/Måned!$G20)</f>
        <v>6.6816143497757849</v>
      </c>
      <c r="L176" s="84"/>
      <c r="M176" s="179">
        <f>+IF(H176=0,"",'Ark1'!AA4745)</f>
        <v>33.025584056730402</v>
      </c>
      <c r="N176" s="179">
        <f>+IF(I176=0,"",'Ark1'!AB4745)</f>
        <v>4.0275950085731074</v>
      </c>
      <c r="O176" s="256">
        <f>IF(H176=0,"",'Ark1'!W4745)</f>
        <v>59.295302013422827</v>
      </c>
      <c r="P176" s="179">
        <f>IF(H176=0,"",'Ark1'!X4745)</f>
        <v>166.79633817359499</v>
      </c>
      <c r="Q176" s="255"/>
      <c r="R176" s="179">
        <f>IF(H176=0,"",'Ark1'!AA4745)</f>
        <v>33.025584056730402</v>
      </c>
      <c r="S176" s="179">
        <f>IF(H176=0,"",'Ark1'!AB4745)</f>
        <v>4.0275950085731074</v>
      </c>
      <c r="T176" s="179">
        <f>IF(H176=0,"",'Ark1'!AC4745)</f>
        <v>-58.531261287521197</v>
      </c>
      <c r="U176" s="84"/>
      <c r="V176" s="92">
        <f t="shared" si="24"/>
        <v>7.0952380952380949</v>
      </c>
      <c r="W176" s="179">
        <f>+'Ark1'!V4745</f>
        <v>6.1006711409395988</v>
      </c>
      <c r="X176" s="231"/>
      <c r="Y176" s="92"/>
      <c r="Z176" s="179"/>
      <c r="AA176" s="179"/>
      <c r="AB176" s="235"/>
      <c r="AI176" s="92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</row>
    <row r="177" spans="1:45" s="90" customFormat="1" ht="15.6">
      <c r="A177" s="231"/>
      <c r="B177" s="209">
        <f>+'Ark1'!C4746</f>
        <v>2023</v>
      </c>
      <c r="C177" s="209">
        <f>+'Ark1'!J4746</f>
        <v>171</v>
      </c>
      <c r="D177" s="209" t="str">
        <f t="shared" si="25"/>
        <v>Prima</v>
      </c>
      <c r="E177" s="209">
        <f>+'Ark1'!D4746</f>
        <v>12</v>
      </c>
      <c r="F177" s="209" t="s">
        <v>579</v>
      </c>
      <c r="G177" s="91">
        <f>+'Ark1'!Q4746</f>
        <v>19</v>
      </c>
      <c r="H177" s="92">
        <f>+'Ark1'!R4746</f>
        <v>136</v>
      </c>
      <c r="I177" s="91">
        <f>IF(H177=0,"",'Ark1'!S4746)</f>
        <v>136</v>
      </c>
      <c r="J177" s="84"/>
      <c r="K177" s="179">
        <f>IF(G177=0,"",100*H177/Måned!$G21)</f>
        <v>5.8294042006000861</v>
      </c>
      <c r="L177" s="84"/>
      <c r="M177" s="179">
        <f>+IF(H177=0,"",'Ark1'!AA4746)</f>
        <v>28.405720912104247</v>
      </c>
      <c r="N177" s="179">
        <f>+IF(I177=0,"",'Ark1'!AB4746)</f>
        <v>3.1598061649411351</v>
      </c>
      <c r="O177" s="256">
        <f>IF(H177=0,"",'Ark1'!W4746)</f>
        <v>60.375</v>
      </c>
      <c r="P177" s="179">
        <f>IF(H177=0,"",'Ark1'!X4746)</f>
        <v>168.90096233509647</v>
      </c>
      <c r="Q177" s="255"/>
      <c r="R177" s="179">
        <f>IF(H177=0,"",'Ark1'!AA4746)</f>
        <v>28.405720912104247</v>
      </c>
      <c r="S177" s="179">
        <f>IF(H177=0,"",'Ark1'!AB4746)</f>
        <v>3.1598061649411351</v>
      </c>
      <c r="T177" s="179">
        <f>IF(H177=0,"",'Ark1'!AC4746)</f>
        <v>-36.353023732022621</v>
      </c>
      <c r="U177" s="84"/>
      <c r="V177" s="92">
        <f t="shared" si="24"/>
        <v>7.1578947368421053</v>
      </c>
      <c r="W177" s="179">
        <f>+'Ark1'!V4746</f>
        <v>4.6617647058823524</v>
      </c>
      <c r="X177" s="231"/>
      <c r="Y177" s="92"/>
      <c r="Z177" s="179"/>
      <c r="AA177" s="179"/>
      <c r="AB177" s="235"/>
      <c r="AI177" s="92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</row>
    <row r="178" spans="1:45" s="90" customFormat="1">
      <c r="A178" s="231"/>
      <c r="B178" s="231"/>
      <c r="C178" s="231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92"/>
      <c r="Z178" s="179"/>
      <c r="AA178" s="179"/>
      <c r="AB178" s="235"/>
      <c r="AI178" s="92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</row>
    <row r="179" spans="1:45" s="90" customFormat="1" ht="15.6">
      <c r="A179" s="231"/>
      <c r="B179" s="209">
        <f>+'Ark1'!C4747</f>
        <v>2023</v>
      </c>
      <c r="C179" s="209">
        <f>+'Ark1'!J4747</f>
        <v>181</v>
      </c>
      <c r="D179" s="209" t="s">
        <v>44</v>
      </c>
      <c r="E179" s="209">
        <f>+'Ark1'!D4747</f>
        <v>1</v>
      </c>
      <c r="F179" s="209" t="s">
        <v>569</v>
      </c>
      <c r="G179" s="91">
        <f>+'Ark1'!Q4747</f>
        <v>2</v>
      </c>
      <c r="H179" s="92">
        <f>+'Ark1'!R4747</f>
        <v>3</v>
      </c>
      <c r="I179" s="91">
        <f>IF(H179=0,"",'Ark1'!S4747)</f>
        <v>3</v>
      </c>
      <c r="J179" s="84"/>
      <c r="K179" s="179">
        <f>IF(G179=0,"",100*H179/Måned!$G10)</f>
        <v>0.12254901960784313</v>
      </c>
      <c r="L179" s="84"/>
      <c r="M179" s="179">
        <f>+IF(H179=0,"",'Ark1'!AA4747)</f>
        <v>9.4503380304035236</v>
      </c>
      <c r="N179" s="179">
        <f>+IF(I179=0,"",'Ark1'!AB4747)</f>
        <v>2.624669291337232</v>
      </c>
      <c r="O179" s="256">
        <f>IF(H179=0,"",'Ark1'!W4747)</f>
        <v>53.33333333333335</v>
      </c>
      <c r="P179" s="179">
        <f>IF(H179=0,"",'Ark1'!X4747)</f>
        <v>142.28963524738177</v>
      </c>
      <c r="Q179" s="255"/>
      <c r="R179" s="179">
        <f>IF(H179=0,"",'Ark1'!AA4747)</f>
        <v>9.4503380304035236</v>
      </c>
      <c r="S179" s="179">
        <f>IF(H179=0,"",'Ark1'!AB4747)</f>
        <v>2.624669291337232</v>
      </c>
      <c r="T179" s="179">
        <f>IF(H179=0,"",'Ark1'!AC4747)</f>
        <v>-52.993219134199933</v>
      </c>
      <c r="U179" s="84"/>
      <c r="V179" s="92">
        <f t="shared" ref="V179:V190" si="26">+(IF(H179=0,"",I179/G179))</f>
        <v>1.5</v>
      </c>
      <c r="W179" s="179">
        <f>+'Ark1'!V4747</f>
        <v>12</v>
      </c>
      <c r="X179" s="231"/>
      <c r="Y179" s="92"/>
      <c r="Z179" s="179"/>
      <c r="AA179" s="179"/>
      <c r="AB179" s="235"/>
      <c r="AI179" s="92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</row>
    <row r="180" spans="1:45" s="90" customFormat="1" ht="15.6">
      <c r="A180" s="231"/>
      <c r="B180" s="209">
        <f>+'Ark1'!C4748</f>
        <v>2023</v>
      </c>
      <c r="C180" s="209">
        <f>+'Ark1'!J4748</f>
        <v>181</v>
      </c>
      <c r="D180" s="209" t="s">
        <v>44</v>
      </c>
      <c r="E180" s="209">
        <f>+'Ark1'!D4748</f>
        <v>2</v>
      </c>
      <c r="F180" s="209" t="s">
        <v>570</v>
      </c>
      <c r="G180" s="91">
        <f>+'Ark1'!Q4748</f>
        <v>2</v>
      </c>
      <c r="H180" s="92">
        <f>+'Ark1'!R4748</f>
        <v>10</v>
      </c>
      <c r="I180" s="91">
        <f>IF(H180=0,"",'Ark1'!S4748)</f>
        <v>10</v>
      </c>
      <c r="J180" s="84"/>
      <c r="K180" s="179">
        <f>IF(G180=0,"",100*H180/Måned!$G11)</f>
        <v>0.38595137012736397</v>
      </c>
      <c r="L180" s="84"/>
      <c r="M180" s="179">
        <f>+IF(H180=0,"",'Ark1'!AA4748)</f>
        <v>9.0172279554191963</v>
      </c>
      <c r="N180" s="179">
        <f>+IF(I180=0,"",'Ark1'!AB4748)</f>
        <v>1.7776388834630779</v>
      </c>
      <c r="O180" s="256">
        <f>IF(H180=0,"",'Ark1'!W4748)</f>
        <v>58.2</v>
      </c>
      <c r="P180" s="179">
        <f>IF(H180=0,"",'Ark1'!X4748)</f>
        <v>145.67713976164677</v>
      </c>
      <c r="Q180" s="255"/>
      <c r="R180" s="179">
        <f>IF(H180=0,"",'Ark1'!AA4748)</f>
        <v>9.0172279554191963</v>
      </c>
      <c r="S180" s="179">
        <f>IF(H180=0,"",'Ark1'!AB4748)</f>
        <v>1.7776388834630779</v>
      </c>
      <c r="T180" s="179">
        <f>IF(H180=0,"",'Ark1'!AC4748)</f>
        <v>44.218816920171811</v>
      </c>
      <c r="U180" s="84"/>
      <c r="V180" s="92">
        <f t="shared" si="26"/>
        <v>5</v>
      </c>
      <c r="W180" s="179">
        <f>+'Ark1'!V4748</f>
        <v>9.8000000000000007</v>
      </c>
      <c r="X180" s="231"/>
      <c r="Y180" s="92"/>
      <c r="Z180" s="179"/>
      <c r="AA180" s="179"/>
      <c r="AB180" s="235"/>
      <c r="AI180" s="92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</row>
    <row r="181" spans="1:45" s="90" customFormat="1" ht="15.6">
      <c r="A181" s="231"/>
      <c r="B181" s="209">
        <f>+'Ark1'!C4749</f>
        <v>2023</v>
      </c>
      <c r="C181" s="209">
        <f>+'Ark1'!J4749</f>
        <v>181</v>
      </c>
      <c r="D181" s="209" t="s">
        <v>44</v>
      </c>
      <c r="E181" s="209">
        <f>+'Ark1'!D4749</f>
        <v>3</v>
      </c>
      <c r="F181" s="209" t="s">
        <v>571</v>
      </c>
      <c r="G181" s="91">
        <f>+'Ark1'!Q4749</f>
        <v>4</v>
      </c>
      <c r="H181" s="92">
        <f>+'Ark1'!R4749</f>
        <v>9</v>
      </c>
      <c r="I181" s="91">
        <f>IF(H181=0,"",'Ark1'!S4749)</f>
        <v>9</v>
      </c>
      <c r="J181" s="84"/>
      <c r="K181" s="179">
        <f>IF(G181=0,"",100*H181/Måned!$G12)</f>
        <v>0.31120331950207469</v>
      </c>
      <c r="L181" s="84"/>
      <c r="M181" s="179">
        <f>+IF(H181=0,"",'Ark1'!AA4749)</f>
        <v>15.025591338171163</v>
      </c>
      <c r="N181" s="179">
        <f>+IF(I181=0,"",'Ark1'!AB4749)</f>
        <v>2.905932629027185</v>
      </c>
      <c r="O181" s="256">
        <f>IF(H181=0,"",'Ark1'!W4749)</f>
        <v>56.66666666666665</v>
      </c>
      <c r="P181" s="179">
        <f>IF(H181=0,"",'Ark1'!X4749)</f>
        <v>159.67256530636817</v>
      </c>
      <c r="Q181" s="255"/>
      <c r="R181" s="179">
        <f>IF(H181=0,"",'Ark1'!AA4749)</f>
        <v>15.025591338171163</v>
      </c>
      <c r="S181" s="179">
        <f>IF(H181=0,"",'Ark1'!AB4749)</f>
        <v>2.905932629027185</v>
      </c>
      <c r="T181" s="179">
        <f>IF(H181=0,"",'Ark1'!AC4749)</f>
        <v>46.067953984823525</v>
      </c>
      <c r="U181" s="84"/>
      <c r="V181" s="92">
        <f t="shared" si="26"/>
        <v>2.25</v>
      </c>
      <c r="W181" s="179">
        <f>+'Ark1'!V4749</f>
        <v>11.111111111111112</v>
      </c>
      <c r="X181" s="231"/>
      <c r="Y181" s="92"/>
      <c r="Z181" s="179"/>
      <c r="AA181" s="179"/>
      <c r="AB181" s="235"/>
      <c r="AI181" s="92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</row>
    <row r="182" spans="1:45" s="90" customFormat="1" ht="15.6">
      <c r="A182" s="231"/>
      <c r="B182" s="209">
        <f>+'Ark1'!C4750</f>
        <v>2023</v>
      </c>
      <c r="C182" s="209">
        <f>+'Ark1'!J4750</f>
        <v>181</v>
      </c>
      <c r="D182" s="209" t="s">
        <v>44</v>
      </c>
      <c r="E182" s="209">
        <f>+'Ark1'!D4750</f>
        <v>4</v>
      </c>
      <c r="F182" s="209" t="s">
        <v>572</v>
      </c>
      <c r="G182" s="91">
        <f>+'Ark1'!Q4750</f>
        <v>1</v>
      </c>
      <c r="H182" s="92">
        <f>+'Ark1'!R4750</f>
        <v>1</v>
      </c>
      <c r="I182" s="91">
        <f>IF(H182=0,"",'Ark1'!S4750)</f>
        <v>1</v>
      </c>
      <c r="J182" s="84"/>
      <c r="K182" s="179">
        <f>IF(G182=0,"",100*H182/Måned!$G13)</f>
        <v>4.1963911036508601E-2</v>
      </c>
      <c r="L182" s="84"/>
      <c r="M182" s="179">
        <f>+IF(H182=0,"",'Ark1'!AA4750)</f>
        <v>0</v>
      </c>
      <c r="N182" s="179">
        <f>+IF(I182=0,"",'Ark1'!AB4750)</f>
        <v>0</v>
      </c>
      <c r="O182" s="256">
        <f>IF(H182=0,"",'Ark1'!W4750)</f>
        <v>54</v>
      </c>
      <c r="P182" s="179">
        <f>IF(H182=0,"",'Ark1'!X4750)</f>
        <v>136.94474539544964</v>
      </c>
      <c r="Q182" s="255"/>
      <c r="R182" s="179">
        <f>IF(H182=0,"",'Ark1'!AA4750)</f>
        <v>0</v>
      </c>
      <c r="S182" s="179">
        <f>IF(H182=0,"",'Ark1'!AB4750)</f>
        <v>0</v>
      </c>
      <c r="T182" s="179">
        <f>IF(H182=0,"",'Ark1'!AC4750)</f>
        <v>0</v>
      </c>
      <c r="U182" s="84"/>
      <c r="V182" s="92">
        <f t="shared" si="26"/>
        <v>1</v>
      </c>
      <c r="W182" s="179">
        <f>+'Ark1'!V4750</f>
        <v>11</v>
      </c>
      <c r="X182" s="231"/>
      <c r="Y182" s="92"/>
      <c r="Z182" s="179"/>
      <c r="AA182" s="179"/>
      <c r="AB182" s="235"/>
      <c r="AI182" s="92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</row>
    <row r="183" spans="1:45" s="90" customFormat="1" ht="15.6">
      <c r="A183" s="231"/>
      <c r="B183" s="209">
        <f>+'Ark1'!C4751</f>
        <v>2023</v>
      </c>
      <c r="C183" s="209">
        <f>+'Ark1'!J4751</f>
        <v>181</v>
      </c>
      <c r="D183" s="209" t="s">
        <v>44</v>
      </c>
      <c r="E183" s="209">
        <f>+'Ark1'!D4751</f>
        <v>5</v>
      </c>
      <c r="F183" s="209" t="s">
        <v>467</v>
      </c>
      <c r="G183" s="91">
        <f>+'Ark1'!Q4751</f>
        <v>1</v>
      </c>
      <c r="H183" s="92">
        <f>+'Ark1'!R4751</f>
        <v>1</v>
      </c>
      <c r="I183" s="91">
        <f>IF(H183=0,"",'Ark1'!S4751)</f>
        <v>1</v>
      </c>
      <c r="J183" s="84"/>
      <c r="K183" s="179">
        <f>IF(G183=0,"",100*H183/Måned!$G14)</f>
        <v>3.7979491074819599E-2</v>
      </c>
      <c r="L183" s="84"/>
      <c r="M183" s="179">
        <f>+IF(H183=0,"",'Ark1'!AA4751)</f>
        <v>0</v>
      </c>
      <c r="N183" s="179">
        <f>+IF(I183=0,"",'Ark1'!AB4751)</f>
        <v>0</v>
      </c>
      <c r="O183" s="256">
        <f>IF(H183=0,"",'Ark1'!W4751)</f>
        <v>56</v>
      </c>
      <c r="P183" s="179">
        <f>IF(H183=0,"",'Ark1'!X4751)</f>
        <v>143.77031419284941</v>
      </c>
      <c r="Q183" s="255"/>
      <c r="R183" s="179">
        <f>IF(H183=0,"",'Ark1'!AA4751)</f>
        <v>0</v>
      </c>
      <c r="S183" s="179">
        <f>IF(H183=0,"",'Ark1'!AB4751)</f>
        <v>0</v>
      </c>
      <c r="T183" s="179">
        <f>IF(H183=0,"",'Ark1'!AC4751)</f>
        <v>0</v>
      </c>
      <c r="U183" s="84"/>
      <c r="V183" s="92">
        <f t="shared" si="26"/>
        <v>1</v>
      </c>
      <c r="W183" s="179">
        <f>+'Ark1'!V4751</f>
        <v>14</v>
      </c>
      <c r="X183" s="231"/>
      <c r="Y183" s="92"/>
      <c r="Z183" s="179"/>
      <c r="AA183" s="179"/>
      <c r="AB183" s="235"/>
      <c r="AI183" s="92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</row>
    <row r="184" spans="1:45" s="90" customFormat="1" ht="15.6">
      <c r="A184" s="231"/>
      <c r="B184" s="209">
        <f>+'Ark1'!C4752</f>
        <v>2023</v>
      </c>
      <c r="C184" s="209">
        <f>+'Ark1'!J4752</f>
        <v>181</v>
      </c>
      <c r="D184" s="209" t="s">
        <v>44</v>
      </c>
      <c r="E184" s="209">
        <f>+'Ark1'!D4752</f>
        <v>6</v>
      </c>
      <c r="F184" s="209" t="s">
        <v>573</v>
      </c>
      <c r="G184" s="91">
        <f>+'Ark1'!Q4752</f>
        <v>4</v>
      </c>
      <c r="H184" s="92">
        <f>+'Ark1'!R4752</f>
        <v>6</v>
      </c>
      <c r="I184" s="91">
        <f>IF(H184=0,"",'Ark1'!S4752)</f>
        <v>6</v>
      </c>
      <c r="J184" s="84"/>
      <c r="K184" s="179">
        <f>IF(G184=0,"",100*H184/Måned!$G15)</f>
        <v>0.23603461841070023</v>
      </c>
      <c r="L184" s="84"/>
      <c r="M184" s="179">
        <f>+IF(H184=0,"",'Ark1'!AA4752)</f>
        <v>14.799061531807505</v>
      </c>
      <c r="N184" s="179">
        <f>+IF(I184=0,"",'Ark1'!AB4752)</f>
        <v>10.526421783092076</v>
      </c>
      <c r="O184" s="256">
        <f>IF(H184=0,"",'Ark1'!W4752)</f>
        <v>49.833333333333343</v>
      </c>
      <c r="P184" s="179">
        <f>IF(H184=0,"",'Ark1'!X4752)</f>
        <v>142.21740700613941</v>
      </c>
      <c r="Q184" s="255"/>
      <c r="R184" s="179">
        <f>IF(H184=0,"",'Ark1'!AA4752)</f>
        <v>14.799061531807505</v>
      </c>
      <c r="S184" s="179">
        <f>IF(H184=0,"",'Ark1'!AB4752)</f>
        <v>10.526421783092076</v>
      </c>
      <c r="T184" s="179">
        <f>IF(H184=0,"",'Ark1'!AC4752)</f>
        <v>55.287671336150282</v>
      </c>
      <c r="U184" s="84"/>
      <c r="V184" s="92">
        <f t="shared" si="26"/>
        <v>1.5</v>
      </c>
      <c r="W184" s="179">
        <f>+'Ark1'!V4752</f>
        <v>10</v>
      </c>
      <c r="X184" s="231"/>
      <c r="Y184" s="92"/>
      <c r="Z184" s="179"/>
      <c r="AA184" s="179"/>
      <c r="AB184" s="235"/>
      <c r="AI184" s="92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</row>
    <row r="185" spans="1:45" s="90" customFormat="1" ht="15.6">
      <c r="A185" s="231"/>
      <c r="B185" s="209">
        <f>+'Ark1'!C4753</f>
        <v>2023</v>
      </c>
      <c r="C185" s="209">
        <f>+'Ark1'!J4753</f>
        <v>181</v>
      </c>
      <c r="D185" s="209" t="s">
        <v>44</v>
      </c>
      <c r="E185" s="209">
        <f>+'Ark1'!D4753</f>
        <v>7</v>
      </c>
      <c r="F185" s="209" t="s">
        <v>574</v>
      </c>
      <c r="G185" s="91">
        <f>+'Ark1'!Q4753</f>
        <v>1</v>
      </c>
      <c r="H185" s="92">
        <f>+'Ark1'!R4753</f>
        <v>1</v>
      </c>
      <c r="I185" s="91">
        <f>IF(H185=0,"",'Ark1'!S4753)</f>
        <v>1</v>
      </c>
      <c r="J185" s="84"/>
      <c r="K185" s="179">
        <f>IF(G185=0,"",100*H185/Måned!$G16)</f>
        <v>4.4762757385854966E-2</v>
      </c>
      <c r="L185" s="84"/>
      <c r="M185" s="179">
        <f>+IF(H185=0,"",'Ark1'!AA4753)</f>
        <v>0</v>
      </c>
      <c r="N185" s="179">
        <f>+IF(I185=0,"",'Ark1'!AB4753)</f>
        <v>0</v>
      </c>
      <c r="O185" s="256">
        <f>IF(H185=0,"",'Ark1'!W4753)</f>
        <v>60</v>
      </c>
      <c r="P185" s="179">
        <f>IF(H185=0,"",'Ark1'!X4753)</f>
        <v>139.32827735644631</v>
      </c>
      <c r="Q185" s="255"/>
      <c r="R185" s="179">
        <f>IF(H185=0,"",'Ark1'!AA4753)</f>
        <v>0</v>
      </c>
      <c r="S185" s="179">
        <f>IF(H185=0,"",'Ark1'!AB4753)</f>
        <v>0</v>
      </c>
      <c r="T185" s="179">
        <f>IF(H185=0,"",'Ark1'!AC4753)</f>
        <v>0</v>
      </c>
      <c r="U185" s="84"/>
      <c r="V185" s="92">
        <f t="shared" si="26"/>
        <v>1</v>
      </c>
      <c r="W185" s="179">
        <f>+'Ark1'!V4753</f>
        <v>0</v>
      </c>
      <c r="X185" s="231"/>
      <c r="Y185" s="92"/>
      <c r="Z185" s="179"/>
      <c r="AA185" s="179"/>
      <c r="AB185" s="235"/>
      <c r="AI185" s="92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</row>
    <row r="186" spans="1:45" s="90" customFormat="1" ht="15.6">
      <c r="A186" s="231"/>
      <c r="B186" s="209">
        <f>+'Ark1'!C4754</f>
        <v>2023</v>
      </c>
      <c r="C186" s="209">
        <f>+'Ark1'!J4754</f>
        <v>181</v>
      </c>
      <c r="D186" s="209" t="s">
        <v>44</v>
      </c>
      <c r="E186" s="209">
        <f>+'Ark1'!D4754</f>
        <v>8</v>
      </c>
      <c r="F186" s="209" t="s">
        <v>575</v>
      </c>
      <c r="G186" s="91">
        <f>+'Ark1'!Q4754</f>
        <v>1</v>
      </c>
      <c r="H186" s="92">
        <f>+'Ark1'!R4754</f>
        <v>1</v>
      </c>
      <c r="I186" s="91">
        <f>IF(H186=0,"",'Ark1'!S4754)</f>
        <v>1</v>
      </c>
      <c r="J186" s="84"/>
      <c r="K186" s="179">
        <f>IF(G186=0,"",100*H186/Måned!$G17)</f>
        <v>4.0469445568595712E-2</v>
      </c>
      <c r="L186" s="84"/>
      <c r="M186" s="179">
        <f>+IF(H186=0,"",'Ark1'!AA4754)</f>
        <v>0</v>
      </c>
      <c r="N186" s="179">
        <f>+IF(I186=0,"",'Ark1'!AB4754)</f>
        <v>0</v>
      </c>
      <c r="O186" s="256">
        <f>IF(H186=0,"",'Ark1'!W4754)</f>
        <v>60</v>
      </c>
      <c r="P186" s="179">
        <f>IF(H186=0,"",'Ark1'!X4754)</f>
        <v>151.57096424702053</v>
      </c>
      <c r="Q186" s="255"/>
      <c r="R186" s="179">
        <f>IF(H186=0,"",'Ark1'!AA4754)</f>
        <v>0</v>
      </c>
      <c r="S186" s="179">
        <f>IF(H186=0,"",'Ark1'!AB4754)</f>
        <v>0</v>
      </c>
      <c r="T186" s="179">
        <f>IF(H186=0,"",'Ark1'!AC4754)</f>
        <v>0</v>
      </c>
      <c r="U186" s="84"/>
      <c r="V186" s="92">
        <f t="shared" si="26"/>
        <v>1</v>
      </c>
      <c r="W186" s="179">
        <f>+'Ark1'!V4754</f>
        <v>0</v>
      </c>
      <c r="X186" s="231"/>
      <c r="Y186" s="92"/>
      <c r="Z186" s="179"/>
      <c r="AA186" s="179"/>
      <c r="AB186" s="235"/>
      <c r="AI186" s="92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</row>
    <row r="187" spans="1:45" s="90" customFormat="1" ht="15.6">
      <c r="A187" s="231"/>
      <c r="B187" s="209">
        <f>+'Ark1'!C4755</f>
        <v>2023</v>
      </c>
      <c r="C187" s="209">
        <f>+'Ark1'!J4755</f>
        <v>181</v>
      </c>
      <c r="D187" s="209" t="s">
        <v>44</v>
      </c>
      <c r="E187" s="209">
        <f>+'Ark1'!D4755</f>
        <v>9</v>
      </c>
      <c r="F187" s="209" t="s">
        <v>576</v>
      </c>
      <c r="G187" s="91">
        <f>+'Ark1'!Q4755</f>
        <v>1</v>
      </c>
      <c r="H187" s="92">
        <f>+'Ark1'!R4755</f>
        <v>1</v>
      </c>
      <c r="I187" s="91">
        <f>IF(H187=0,"",'Ark1'!S4755)</f>
        <v>1</v>
      </c>
      <c r="J187" s="84"/>
      <c r="K187" s="179">
        <f>IF(G187=0,"",100*H187/Måned!$G18)</f>
        <v>3.8240917782026769E-2</v>
      </c>
      <c r="L187" s="84"/>
      <c r="M187" s="179">
        <f>+IF(H187=0,"",'Ark1'!AA4755)</f>
        <v>0</v>
      </c>
      <c r="N187" s="179">
        <f>+IF(I187=0,"",'Ark1'!AB4755)</f>
        <v>0</v>
      </c>
      <c r="O187" s="256">
        <f>IF(H187=0,"",'Ark1'!W4755)</f>
        <v>61</v>
      </c>
      <c r="P187" s="179">
        <f>IF(H187=0,"",'Ark1'!X4755)</f>
        <v>136.94474539544964</v>
      </c>
      <c r="Q187" s="255"/>
      <c r="R187" s="179">
        <f>IF(H187=0,"",'Ark1'!AA4755)</f>
        <v>0</v>
      </c>
      <c r="S187" s="179">
        <f>IF(H187=0,"",'Ark1'!AB4755)</f>
        <v>0</v>
      </c>
      <c r="T187" s="179">
        <f>IF(H187=0,"",'Ark1'!AC4755)</f>
        <v>0</v>
      </c>
      <c r="U187" s="84"/>
      <c r="V187" s="92">
        <f t="shared" si="26"/>
        <v>1</v>
      </c>
      <c r="W187" s="179">
        <f>+'Ark1'!V4755</f>
        <v>0</v>
      </c>
      <c r="X187" s="231"/>
      <c r="Y187" s="92"/>
      <c r="Z187" s="179"/>
      <c r="AA187" s="179"/>
      <c r="AB187" s="235"/>
      <c r="AI187" s="92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</row>
    <row r="188" spans="1:45" s="90" customFormat="1" ht="15.6">
      <c r="A188" s="231"/>
      <c r="B188" s="209">
        <f>+'Ark1'!C4756</f>
        <v>2023</v>
      </c>
      <c r="C188" s="209">
        <f>+'Ark1'!J4756</f>
        <v>181</v>
      </c>
      <c r="D188" s="209" t="s">
        <v>44</v>
      </c>
      <c r="E188" s="209">
        <f>+'Ark1'!D4756</f>
        <v>10</v>
      </c>
      <c r="F188" s="209" t="s">
        <v>577</v>
      </c>
      <c r="G188" s="91">
        <f>+'Ark1'!Q4756</f>
        <v>1</v>
      </c>
      <c r="H188" s="92">
        <f>+'Ark1'!R4756</f>
        <v>2</v>
      </c>
      <c r="I188" s="91">
        <f>IF(H188=0,"",'Ark1'!S4756)</f>
        <v>2</v>
      </c>
      <c r="J188" s="84"/>
      <c r="K188" s="179">
        <f>IF(G188=0,"",100*H188/Måned!$G19)</f>
        <v>7.5244544770504143E-2</v>
      </c>
      <c r="L188" s="84"/>
      <c r="M188" s="179">
        <f>+IF(H188=0,"",'Ark1'!AA4756)</f>
        <v>1.9000000000001529</v>
      </c>
      <c r="N188" s="179">
        <f>+IF(I188=0,"",'Ark1'!AB4756)</f>
        <v>1</v>
      </c>
      <c r="O188" s="256">
        <f>IF(H188=0,"",'Ark1'!W4756)</f>
        <v>54</v>
      </c>
      <c r="P188" s="179">
        <f>IF(H188=0,"",'Ark1'!X4756)</f>
        <v>140.52004333694478</v>
      </c>
      <c r="Q188" s="255"/>
      <c r="R188" s="179">
        <f>IF(H188=0,"",'Ark1'!AA4756)</f>
        <v>1.9000000000001529</v>
      </c>
      <c r="S188" s="179">
        <f>IF(H188=0,"",'Ark1'!AB4756)</f>
        <v>1</v>
      </c>
      <c r="T188" s="179">
        <f>IF(H188=0,"",'Ark1'!AC4756)</f>
        <v>100.00000000002062</v>
      </c>
      <c r="U188" s="84"/>
      <c r="V188" s="92">
        <f t="shared" si="26"/>
        <v>2</v>
      </c>
      <c r="W188" s="179">
        <f>+'Ark1'!V4756</f>
        <v>12.5</v>
      </c>
      <c r="X188" s="231"/>
      <c r="Y188" s="92"/>
      <c r="Z188" s="179"/>
      <c r="AA188" s="179"/>
      <c r="AB188" s="235"/>
      <c r="AI188" s="92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</row>
    <row r="189" spans="1:45" s="90" customFormat="1" ht="15.6">
      <c r="A189" s="231"/>
      <c r="B189" s="209">
        <f>+'Ark1'!C4757</f>
        <v>2023</v>
      </c>
      <c r="C189" s="209">
        <f>+'Ark1'!J4757</f>
        <v>181</v>
      </c>
      <c r="D189" s="209" t="s">
        <v>44</v>
      </c>
      <c r="E189" s="209">
        <f>+'Ark1'!D4757</f>
        <v>11</v>
      </c>
      <c r="F189" s="209" t="s">
        <v>578</v>
      </c>
      <c r="G189" s="91">
        <f>+'Ark1'!Q4757</f>
        <v>0</v>
      </c>
      <c r="H189" s="92">
        <f>+'Ark1'!R4757</f>
        <v>0</v>
      </c>
      <c r="I189" s="91" t="str">
        <f>IF(H189=0,"",'Ark1'!S4757)</f>
        <v/>
      </c>
      <c r="J189" s="84"/>
      <c r="K189" s="179" t="str">
        <f>IF(G189=0,"",100*H189/Måned!$G20)</f>
        <v/>
      </c>
      <c r="L189" s="84"/>
      <c r="M189" s="179" t="str">
        <f>+IF(H189=0,"",'Ark1'!AA4757)</f>
        <v/>
      </c>
      <c r="N189" s="179">
        <f>+IF(I189=0,"",'Ark1'!AB4757)</f>
        <v>0</v>
      </c>
      <c r="O189" s="256" t="str">
        <f>IF(H189=0,"",'Ark1'!W4757)</f>
        <v/>
      </c>
      <c r="P189" s="179" t="str">
        <f>IF(H189=0,"",'Ark1'!X4757)</f>
        <v/>
      </c>
      <c r="Q189" s="255"/>
      <c r="R189" s="179" t="str">
        <f>IF(H189=0,"",'Ark1'!AA4757)</f>
        <v/>
      </c>
      <c r="S189" s="179" t="str">
        <f>IF(H189=0,"",'Ark1'!AB4757)</f>
        <v/>
      </c>
      <c r="T189" s="179" t="str">
        <f>IF(H189=0,"",'Ark1'!AC4757)</f>
        <v/>
      </c>
      <c r="U189" s="84"/>
      <c r="V189" s="92" t="str">
        <f t="shared" si="26"/>
        <v/>
      </c>
      <c r="W189" s="179">
        <f>+'Ark1'!V4757</f>
        <v>0</v>
      </c>
      <c r="X189" s="231"/>
      <c r="Y189" s="92"/>
      <c r="Z189" s="179"/>
      <c r="AA189" s="179"/>
      <c r="AB189" s="235"/>
      <c r="AI189" s="92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</row>
    <row r="190" spans="1:45" s="90" customFormat="1" ht="15.6">
      <c r="A190" s="231"/>
      <c r="B190" s="209">
        <f>+'Ark1'!C4758</f>
        <v>2023</v>
      </c>
      <c r="C190" s="209">
        <f>+'Ark1'!J4758</f>
        <v>181</v>
      </c>
      <c r="D190" s="209" t="s">
        <v>44</v>
      </c>
      <c r="E190" s="209">
        <f>+'Ark1'!D4758</f>
        <v>12</v>
      </c>
      <c r="F190" s="209" t="s">
        <v>579</v>
      </c>
      <c r="G190" s="91">
        <f>+'Ark1'!Q4758</f>
        <v>2</v>
      </c>
      <c r="H190" s="92">
        <f>+'Ark1'!R4758</f>
        <v>4</v>
      </c>
      <c r="I190" s="91">
        <f>IF(H190=0,"",'Ark1'!S4758)</f>
        <v>4</v>
      </c>
      <c r="J190" s="84"/>
      <c r="K190" s="179">
        <f>IF(G190=0,"",100*H190/Måned!$G21)</f>
        <v>0.17145306472353194</v>
      </c>
      <c r="L190" s="84"/>
      <c r="M190" s="179">
        <f>+IF(H190=0,"",'Ark1'!AA4758)</f>
        <v>11.194083258578852</v>
      </c>
      <c r="N190" s="179">
        <f>+IF(I190=0,"",'Ark1'!AB4758)</f>
        <v>2.8613807855648994</v>
      </c>
      <c r="O190" s="256">
        <f>IF(H190=0,"",'Ark1'!W4758)</f>
        <v>56.25</v>
      </c>
      <c r="P190" s="179">
        <f>IF(H190=0,"",'Ark1'!X4758)</f>
        <v>155.63380281690138</v>
      </c>
      <c r="Q190" s="255"/>
      <c r="R190" s="179">
        <f>IF(H190=0,"",'Ark1'!AA4758)</f>
        <v>11.194083258578852</v>
      </c>
      <c r="S190" s="179">
        <f>IF(H190=0,"",'Ark1'!AB4758)</f>
        <v>2.8613807855648994</v>
      </c>
      <c r="T190" s="179">
        <f>IF(H190=0,"",'Ark1'!AC4758)</f>
        <v>-59.513524047936997</v>
      </c>
      <c r="U190" s="84"/>
      <c r="V190" s="92">
        <f t="shared" si="26"/>
        <v>2</v>
      </c>
      <c r="W190" s="179">
        <f>+'Ark1'!V4758</f>
        <v>9</v>
      </c>
      <c r="X190" s="231"/>
      <c r="Y190" s="92"/>
      <c r="Z190" s="179"/>
      <c r="AA190" s="179"/>
      <c r="AB190" s="235"/>
      <c r="AI190" s="92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</row>
    <row r="191" spans="1:45" s="90" customFormat="1">
      <c r="A191" s="231"/>
      <c r="B191" s="231"/>
      <c r="C191" s="231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92"/>
      <c r="Z191" s="179"/>
      <c r="AA191" s="179"/>
      <c r="AB191" s="235"/>
      <c r="AI191" s="92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</row>
    <row r="192" spans="1:45" s="90" customFormat="1" ht="15.6">
      <c r="A192" s="231"/>
      <c r="B192" s="209">
        <f>+'Ark1'!C4759</f>
        <v>2023</v>
      </c>
      <c r="C192" s="209">
        <f>+'Ark1'!J4759</f>
        <v>470</v>
      </c>
      <c r="D192" s="209" t="s">
        <v>45</v>
      </c>
      <c r="E192" s="209">
        <f>+'Ark1'!D4759</f>
        <v>1</v>
      </c>
      <c r="F192" s="209" t="s">
        <v>569</v>
      </c>
      <c r="G192" s="91">
        <f>+'Ark1'!Q4759</f>
        <v>1</v>
      </c>
      <c r="H192" s="92">
        <f>+'Ark1'!R4759</f>
        <v>1</v>
      </c>
      <c r="I192" s="91">
        <f>IF(H192=0,"",'Ark1'!S4759)</f>
        <v>1</v>
      </c>
      <c r="J192" s="84"/>
      <c r="K192" s="179">
        <f>IF(G192=0,"",100*H192/Måned!$G10)</f>
        <v>4.084967320261438E-2</v>
      </c>
      <c r="L192" s="84"/>
      <c r="M192" s="179">
        <f>+IF(H192=0,"",'Ark1'!AA4759)</f>
        <v>0</v>
      </c>
      <c r="N192" s="179">
        <f>+IF(I192=0,"",'Ark1'!AB4759)</f>
        <v>0</v>
      </c>
      <c r="O192" s="256">
        <f>IF(H192=0,"",'Ark1'!W4759)</f>
        <v>57</v>
      </c>
      <c r="P192" s="179">
        <f>IF(H192=0,"",'Ark1'!X4759)</f>
        <v>156.01300108342363</v>
      </c>
      <c r="Q192" s="255"/>
      <c r="R192" s="179">
        <f>IF(H192=0,"",'Ark1'!AA4759)</f>
        <v>0</v>
      </c>
      <c r="S192" s="179">
        <f>IF(H192=0,"",'Ark1'!AB4759)</f>
        <v>0</v>
      </c>
      <c r="T192" s="179">
        <f>IF(H192=0,"",'Ark1'!AC4759)</f>
        <v>0</v>
      </c>
      <c r="U192" s="84"/>
      <c r="V192" s="92">
        <f t="shared" ref="V192:V203" si="27">+(IF(H192=0,"",I192/G192))</f>
        <v>1</v>
      </c>
      <c r="W192" s="179">
        <f>+'Ark1'!V4759</f>
        <v>14</v>
      </c>
      <c r="X192" s="231"/>
      <c r="Y192" s="92"/>
      <c r="Z192" s="179"/>
      <c r="AA192" s="179"/>
      <c r="AB192" s="235"/>
      <c r="AI192" s="92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</row>
    <row r="193" spans="1:45" s="90" customFormat="1" ht="15.6">
      <c r="A193" s="231"/>
      <c r="B193" s="209">
        <f>+'Ark1'!C4760</f>
        <v>2023</v>
      </c>
      <c r="C193" s="209">
        <f>+'Ark1'!J4760</f>
        <v>470</v>
      </c>
      <c r="D193" s="209" t="s">
        <v>45</v>
      </c>
      <c r="E193" s="209">
        <f>+'Ark1'!D4760</f>
        <v>2</v>
      </c>
      <c r="F193" s="209" t="s">
        <v>570</v>
      </c>
      <c r="G193" s="91">
        <f>+'Ark1'!Q4760</f>
        <v>2</v>
      </c>
      <c r="H193" s="92">
        <f>+'Ark1'!R4760</f>
        <v>20</v>
      </c>
      <c r="I193" s="91">
        <f>IF(H193=0,"",'Ark1'!S4760)</f>
        <v>20</v>
      </c>
      <c r="J193" s="84"/>
      <c r="K193" s="179">
        <f>IF(G193=0,"",100*H193/Måned!$G11)</f>
        <v>0.77190274025472794</v>
      </c>
      <c r="L193" s="84"/>
      <c r="M193" s="179">
        <f>+IF(H193=0,"",'Ark1'!AA4760)</f>
        <v>14.27155475062227</v>
      </c>
      <c r="N193" s="179">
        <f>+IF(I193=0,"",'Ark1'!AB4760)</f>
        <v>3.4128433893163352</v>
      </c>
      <c r="O193" s="256">
        <f>IF(H193=0,"",'Ark1'!W4760)</f>
        <v>56.55</v>
      </c>
      <c r="P193" s="179">
        <f>IF(H193=0,"",'Ark1'!X4760)</f>
        <v>158.4127843986999</v>
      </c>
      <c r="Q193" s="255"/>
      <c r="R193" s="179">
        <f>IF(H193=0,"",'Ark1'!AA4760)</f>
        <v>14.27155475062227</v>
      </c>
      <c r="S193" s="179">
        <f>IF(H193=0,"",'Ark1'!AB4760)</f>
        <v>3.4128433893163352</v>
      </c>
      <c r="T193" s="179">
        <f>IF(H193=0,"",'Ark1'!AC4760)</f>
        <v>-47.50538713478344</v>
      </c>
      <c r="U193" s="84"/>
      <c r="V193" s="92">
        <f t="shared" si="27"/>
        <v>10</v>
      </c>
      <c r="W193" s="179">
        <f>+'Ark1'!V4760</f>
        <v>10.6</v>
      </c>
      <c r="X193" s="231"/>
      <c r="Y193" s="92"/>
      <c r="Z193" s="179"/>
      <c r="AA193" s="179"/>
      <c r="AB193" s="235"/>
      <c r="AI193" s="92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</row>
    <row r="194" spans="1:45" s="90" customFormat="1" ht="15.6">
      <c r="A194" s="231"/>
      <c r="B194" s="209">
        <f>+'Ark1'!C4761</f>
        <v>2023</v>
      </c>
      <c r="C194" s="209">
        <f>+'Ark1'!J4761</f>
        <v>470</v>
      </c>
      <c r="D194" s="209" t="s">
        <v>45</v>
      </c>
      <c r="E194" s="209">
        <f>+'Ark1'!D4761</f>
        <v>3</v>
      </c>
      <c r="F194" s="209" t="s">
        <v>571</v>
      </c>
      <c r="G194" s="91">
        <f>+'Ark1'!Q4761</f>
        <v>3</v>
      </c>
      <c r="H194" s="92">
        <f>+'Ark1'!R4761</f>
        <v>20</v>
      </c>
      <c r="I194" s="91">
        <f>IF(H194=0,"",'Ark1'!S4761)</f>
        <v>20</v>
      </c>
      <c r="J194" s="84"/>
      <c r="K194" s="179">
        <f>IF(G194=0,"",100*H194/Måned!$G12)</f>
        <v>0.69156293222683263</v>
      </c>
      <c r="L194" s="84"/>
      <c r="M194" s="179">
        <f>+IF(H194=0,"",'Ark1'!AA4761)</f>
        <v>40.911085294819678</v>
      </c>
      <c r="N194" s="179">
        <f>+IF(I194=0,"",'Ark1'!AB4761)</f>
        <v>4.2599882628946544</v>
      </c>
      <c r="O194" s="256">
        <f>IF(H194=0,"",'Ark1'!W4761)</f>
        <v>57.05</v>
      </c>
      <c r="P194" s="179">
        <f>IF(H194=0,"",'Ark1'!X4761)</f>
        <v>178.42903575297939</v>
      </c>
      <c r="Q194" s="255"/>
      <c r="R194" s="179">
        <f>IF(H194=0,"",'Ark1'!AA4761)</f>
        <v>40.911085294819678</v>
      </c>
      <c r="S194" s="179">
        <f>IF(H194=0,"",'Ark1'!AB4761)</f>
        <v>4.2599882628946544</v>
      </c>
      <c r="T194" s="179">
        <f>IF(H194=0,"",'Ark1'!AC4761)</f>
        <v>-65.402808090759791</v>
      </c>
      <c r="U194" s="84"/>
      <c r="V194" s="92">
        <f t="shared" si="27"/>
        <v>6.666666666666667</v>
      </c>
      <c r="W194" s="179">
        <f>+'Ark1'!V4761</f>
        <v>6.5</v>
      </c>
      <c r="X194" s="231"/>
      <c r="Y194" s="92"/>
      <c r="Z194" s="179"/>
      <c r="AA194" s="179"/>
      <c r="AB194" s="235"/>
      <c r="AI194" s="92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</row>
    <row r="195" spans="1:45" s="90" customFormat="1" ht="15.6">
      <c r="A195" s="231"/>
      <c r="B195" s="209">
        <f>+'Ark1'!C4762</f>
        <v>2023</v>
      </c>
      <c r="C195" s="209">
        <f>+'Ark1'!J4762</f>
        <v>470</v>
      </c>
      <c r="D195" s="209" t="s">
        <v>45</v>
      </c>
      <c r="E195" s="209">
        <f>+'Ark1'!D4762</f>
        <v>4</v>
      </c>
      <c r="F195" s="209" t="s">
        <v>572</v>
      </c>
      <c r="G195" s="91">
        <f>+'Ark1'!Q4762</f>
        <v>3</v>
      </c>
      <c r="H195" s="92">
        <f>+'Ark1'!R4762</f>
        <v>6</v>
      </c>
      <c r="I195" s="91">
        <f>IF(H195=0,"",'Ark1'!S4762)</f>
        <v>6</v>
      </c>
      <c r="J195" s="84"/>
      <c r="K195" s="179">
        <f>IF(G195=0,"",100*H195/Måned!$G13)</f>
        <v>0.25178346621905162</v>
      </c>
      <c r="L195" s="84"/>
      <c r="M195" s="179">
        <f>+IF(H195=0,"",'Ark1'!AA4762)</f>
        <v>10.769929846052229</v>
      </c>
      <c r="N195" s="179">
        <f>+IF(I195=0,"",'Ark1'!AB4762)</f>
        <v>2.2912878474779204</v>
      </c>
      <c r="O195" s="256">
        <f>IF(H195=0,"",'Ark1'!W4762)</f>
        <v>58.5</v>
      </c>
      <c r="P195" s="179">
        <f>IF(H195=0,"",'Ark1'!X4762)</f>
        <v>150.03611412062122</v>
      </c>
      <c r="Q195" s="255"/>
      <c r="R195" s="179">
        <f>IF(H195=0,"",'Ark1'!AA4762)</f>
        <v>10.769929846052229</v>
      </c>
      <c r="S195" s="179">
        <f>IF(H195=0,"",'Ark1'!AB4762)</f>
        <v>2.2912878474779204</v>
      </c>
      <c r="T195" s="179">
        <f>IF(H195=0,"",'Ark1'!AC4762)</f>
        <v>42.043182148091162</v>
      </c>
      <c r="U195" s="84"/>
      <c r="V195" s="92">
        <f t="shared" si="27"/>
        <v>2</v>
      </c>
      <c r="W195" s="179">
        <f>+'Ark1'!V4762</f>
        <v>9.3333333333333357</v>
      </c>
      <c r="X195" s="231"/>
      <c r="Y195" s="92"/>
      <c r="Z195" s="179"/>
      <c r="AA195" s="179"/>
      <c r="AB195" s="235"/>
      <c r="AI195" s="92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</row>
    <row r="196" spans="1:45" s="90" customFormat="1" ht="15.6">
      <c r="A196" s="231"/>
      <c r="B196" s="209">
        <f>+'Ark1'!C4763</f>
        <v>2023</v>
      </c>
      <c r="C196" s="209">
        <f>+'Ark1'!J4763</f>
        <v>470</v>
      </c>
      <c r="D196" s="209" t="s">
        <v>45</v>
      </c>
      <c r="E196" s="209">
        <f>+'Ark1'!D4763</f>
        <v>5</v>
      </c>
      <c r="F196" s="209" t="s">
        <v>467</v>
      </c>
      <c r="G196" s="91">
        <f>+'Ark1'!Q4763</f>
        <v>3</v>
      </c>
      <c r="H196" s="92">
        <f>+'Ark1'!R4763</f>
        <v>18</v>
      </c>
      <c r="I196" s="91">
        <f>IF(H196=0,"",'Ark1'!S4763)</f>
        <v>18</v>
      </c>
      <c r="J196" s="84"/>
      <c r="K196" s="179">
        <f>IF(G196=0,"",100*H196/Måned!$G14)</f>
        <v>0.68363083934675273</v>
      </c>
      <c r="L196" s="84"/>
      <c r="M196" s="179">
        <f>+IF(H196=0,"",'Ark1'!AA4763)</f>
        <v>15.200630469380762</v>
      </c>
      <c r="N196" s="179">
        <f>+IF(I196=0,"",'Ark1'!AB4763)</f>
        <v>4.5232595042966599</v>
      </c>
      <c r="O196" s="256">
        <f>IF(H196=0,"",'Ark1'!W4763)</f>
        <v>60.388888888888879</v>
      </c>
      <c r="P196" s="179">
        <f>IF(H196=0,"",'Ark1'!X4763)</f>
        <v>151.40845070422534</v>
      </c>
      <c r="Q196" s="255"/>
      <c r="R196" s="179">
        <f>IF(H196=0,"",'Ark1'!AA4763)</f>
        <v>15.200630469380762</v>
      </c>
      <c r="S196" s="179">
        <f>IF(H196=0,"",'Ark1'!AB4763)</f>
        <v>4.5232595042966599</v>
      </c>
      <c r="T196" s="179">
        <f>IF(H196=0,"",'Ark1'!AC4763)</f>
        <v>-51.078076170354223</v>
      </c>
      <c r="U196" s="84"/>
      <c r="V196" s="92">
        <f t="shared" si="27"/>
        <v>6</v>
      </c>
      <c r="W196" s="179">
        <f>+'Ark1'!V4763</f>
        <v>2.7777777777777781</v>
      </c>
      <c r="X196" s="231"/>
      <c r="Y196" s="92"/>
      <c r="Z196" s="179"/>
      <c r="AA196" s="179"/>
      <c r="AB196" s="235"/>
      <c r="AI196" s="92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</row>
    <row r="197" spans="1:45" s="90" customFormat="1" ht="15.6">
      <c r="A197" s="231"/>
      <c r="B197" s="209">
        <f>+'Ark1'!C4764</f>
        <v>2023</v>
      </c>
      <c r="C197" s="209">
        <f>+'Ark1'!J4764</f>
        <v>470</v>
      </c>
      <c r="D197" s="209" t="s">
        <v>45</v>
      </c>
      <c r="E197" s="209">
        <f>+'Ark1'!D4764</f>
        <v>6</v>
      </c>
      <c r="F197" s="209" t="s">
        <v>573</v>
      </c>
      <c r="G197" s="91">
        <f>+'Ark1'!Q4764</f>
        <v>6</v>
      </c>
      <c r="H197" s="92">
        <f>+'Ark1'!R4764</f>
        <v>11</v>
      </c>
      <c r="I197" s="91">
        <f>IF(H197=0,"",'Ark1'!S4764)</f>
        <v>11</v>
      </c>
      <c r="J197" s="84"/>
      <c r="K197" s="179">
        <f>IF(G197=0,"",100*H197/Måned!$G15)</f>
        <v>0.43273013375295044</v>
      </c>
      <c r="L197" s="84"/>
      <c r="M197" s="179">
        <f>+IF(H197=0,"",'Ark1'!AA4764)</f>
        <v>16.351672394059129</v>
      </c>
      <c r="N197" s="179">
        <f>+IF(I197=0,"",'Ark1'!AB4764)</f>
        <v>3.8225083712051999</v>
      </c>
      <c r="O197" s="256">
        <f>IF(H197=0,"",'Ark1'!W4764)</f>
        <v>57.454545454545446</v>
      </c>
      <c r="P197" s="179">
        <f>IF(H197=0,"",'Ark1'!X4764)</f>
        <v>147.55244755244752</v>
      </c>
      <c r="Q197" s="255"/>
      <c r="R197" s="179">
        <f>IF(H197=0,"",'Ark1'!AA4764)</f>
        <v>16.351672394059129</v>
      </c>
      <c r="S197" s="179">
        <f>IF(H197=0,"",'Ark1'!AB4764)</f>
        <v>3.8225083712051999</v>
      </c>
      <c r="T197" s="179">
        <f>IF(H197=0,"",'Ark1'!AC4764)</f>
        <v>-85.165568310799898</v>
      </c>
      <c r="U197" s="84"/>
      <c r="V197" s="92">
        <f t="shared" si="27"/>
        <v>1.8333333333333333</v>
      </c>
      <c r="W197" s="179">
        <f>+'Ark1'!V4764</f>
        <v>9.6363636363636385</v>
      </c>
      <c r="X197" s="231"/>
      <c r="Y197" s="92"/>
      <c r="Z197" s="179"/>
      <c r="AA197" s="179"/>
      <c r="AB197" s="235"/>
      <c r="AI197" s="92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</row>
    <row r="198" spans="1:45" s="90" customFormat="1" ht="15.6">
      <c r="A198" s="231"/>
      <c r="B198" s="209">
        <f>+'Ark1'!C4765</f>
        <v>2023</v>
      </c>
      <c r="C198" s="209">
        <f>+'Ark1'!J4765</f>
        <v>470</v>
      </c>
      <c r="D198" s="209" t="s">
        <v>45</v>
      </c>
      <c r="E198" s="209">
        <f>+'Ark1'!D4765</f>
        <v>7</v>
      </c>
      <c r="F198" s="209" t="s">
        <v>574</v>
      </c>
      <c r="G198" s="91">
        <f>+'Ark1'!Q4765</f>
        <v>4</v>
      </c>
      <c r="H198" s="92">
        <f>+'Ark1'!R4765</f>
        <v>17</v>
      </c>
      <c r="I198" s="91">
        <f>IF(H198=0,"",'Ark1'!S4765)</f>
        <v>17</v>
      </c>
      <c r="J198" s="84"/>
      <c r="K198" s="179">
        <f>IF(G198=0,"",100*H198/Måned!$G16)</f>
        <v>0.76096687555953446</v>
      </c>
      <c r="L198" s="84"/>
      <c r="M198" s="179">
        <f>+IF(H198=0,"",'Ark1'!AA4765)</f>
        <v>42.50528320510319</v>
      </c>
      <c r="N198" s="179">
        <f>+IF(I198=0,"",'Ark1'!AB4765)</f>
        <v>7.5528128997719612</v>
      </c>
      <c r="O198" s="256">
        <f>IF(H198=0,"",'Ark1'!W4765)</f>
        <v>52.117647058823529</v>
      </c>
      <c r="P198" s="179">
        <f>IF(H198=0,"",'Ark1'!X4765)</f>
        <v>167.94978012873622</v>
      </c>
      <c r="Q198" s="255"/>
      <c r="R198" s="179">
        <f>IF(H198=0,"",'Ark1'!AA4765)</f>
        <v>42.50528320510319</v>
      </c>
      <c r="S198" s="179">
        <f>IF(H198=0,"",'Ark1'!AB4765)</f>
        <v>7.5528128997719612</v>
      </c>
      <c r="T198" s="179">
        <f>IF(H198=0,"",'Ark1'!AC4765)</f>
        <v>-74.764475342592903</v>
      </c>
      <c r="U198" s="84"/>
      <c r="V198" s="92">
        <f t="shared" si="27"/>
        <v>4.25</v>
      </c>
      <c r="W198" s="179">
        <f>+'Ark1'!V4765</f>
        <v>7.1764705882352944</v>
      </c>
      <c r="X198" s="231"/>
      <c r="Y198" s="92"/>
      <c r="Z198" s="179"/>
      <c r="AA198" s="179"/>
      <c r="AB198" s="235"/>
      <c r="AI198" s="92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</row>
    <row r="199" spans="1:45" s="90" customFormat="1" ht="15.6">
      <c r="A199" s="231"/>
      <c r="B199" s="209">
        <f>+'Ark1'!C4766</f>
        <v>2023</v>
      </c>
      <c r="C199" s="209">
        <f>+'Ark1'!J4766</f>
        <v>470</v>
      </c>
      <c r="D199" s="209" t="s">
        <v>45</v>
      </c>
      <c r="E199" s="209">
        <f>+'Ark1'!D4766</f>
        <v>8</v>
      </c>
      <c r="F199" s="209" t="s">
        <v>575</v>
      </c>
      <c r="G199" s="91">
        <f>+'Ark1'!Q4766</f>
        <v>3</v>
      </c>
      <c r="H199" s="92">
        <f>+'Ark1'!R4766</f>
        <v>7</v>
      </c>
      <c r="I199" s="91">
        <f>IF(H199=0,"",'Ark1'!S4766)</f>
        <v>7</v>
      </c>
      <c r="J199" s="84"/>
      <c r="K199" s="179">
        <f>IF(G199=0,"",100*H199/Måned!$G17)</f>
        <v>0.28328611898016998</v>
      </c>
      <c r="L199" s="84"/>
      <c r="M199" s="179">
        <f>+IF(H199=0,"",'Ark1'!AA4766)</f>
        <v>22.303902834092806</v>
      </c>
      <c r="N199" s="179">
        <f>+IF(I199=0,"",'Ark1'!AB4766)</f>
        <v>5.6999820980742522</v>
      </c>
      <c r="O199" s="256">
        <f>IF(H199=0,"",'Ark1'!W4766)</f>
        <v>53.714285714285694</v>
      </c>
      <c r="P199" s="179">
        <f>IF(H199=0,"",'Ark1'!X4766)</f>
        <v>148.11948614765515</v>
      </c>
      <c r="Q199" s="255"/>
      <c r="R199" s="179">
        <f>IF(H199=0,"",'Ark1'!AA4766)</f>
        <v>22.303902834092806</v>
      </c>
      <c r="S199" s="179">
        <f>IF(H199=0,"",'Ark1'!AB4766)</f>
        <v>5.6999820980742522</v>
      </c>
      <c r="T199" s="179">
        <f>IF(H199=0,"",'Ark1'!AC4766)</f>
        <v>-21.729008486627905</v>
      </c>
      <c r="U199" s="84"/>
      <c r="V199" s="92">
        <f t="shared" si="27"/>
        <v>2.3333333333333335</v>
      </c>
      <c r="W199" s="179">
        <f>+'Ark1'!V4766</f>
        <v>9.4285714285714306</v>
      </c>
      <c r="X199" s="231"/>
      <c r="Y199" s="92"/>
      <c r="Z199" s="179"/>
      <c r="AA199" s="179"/>
      <c r="AB199" s="235"/>
      <c r="AI199" s="92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</row>
    <row r="200" spans="1:45" s="90" customFormat="1" ht="15.6">
      <c r="A200" s="231"/>
      <c r="B200" s="209">
        <f>+'Ark1'!C4767</f>
        <v>2023</v>
      </c>
      <c r="C200" s="209">
        <f>+'Ark1'!J4767</f>
        <v>470</v>
      </c>
      <c r="D200" s="209" t="s">
        <v>45</v>
      </c>
      <c r="E200" s="209">
        <f>+'Ark1'!D4767</f>
        <v>9</v>
      </c>
      <c r="F200" s="209" t="s">
        <v>576</v>
      </c>
      <c r="G200" s="91">
        <f>+'Ark1'!Q4767</f>
        <v>3</v>
      </c>
      <c r="H200" s="92">
        <f>+'Ark1'!R4767</f>
        <v>25</v>
      </c>
      <c r="I200" s="91">
        <f>IF(H200=0,"",'Ark1'!S4767)</f>
        <v>25</v>
      </c>
      <c r="J200" s="84"/>
      <c r="K200" s="179">
        <f>IF(G200=0,"",100*H200/Måned!$G18)</f>
        <v>0.95602294455066916</v>
      </c>
      <c r="L200" s="84"/>
      <c r="M200" s="179">
        <f>+IF(H200=0,"",'Ark1'!AA4767)</f>
        <v>15.10414512642112</v>
      </c>
      <c r="N200" s="179">
        <f>+IF(I200=0,"",'Ark1'!AB4767)</f>
        <v>5.1234363468281918</v>
      </c>
      <c r="O200" s="256">
        <f>IF(H200=0,"",'Ark1'!W4767)</f>
        <v>59.48</v>
      </c>
      <c r="P200" s="179">
        <f>IF(H200=0,"",'Ark1'!X4767)</f>
        <v>153.67280606717222</v>
      </c>
      <c r="Q200" s="255"/>
      <c r="R200" s="179">
        <f>IF(H200=0,"",'Ark1'!AA4767)</f>
        <v>15.10414512642112</v>
      </c>
      <c r="S200" s="179">
        <f>IF(H200=0,"",'Ark1'!AB4767)</f>
        <v>5.1234363468281918</v>
      </c>
      <c r="T200" s="179">
        <f>IF(H200=0,"",'Ark1'!AC4767)</f>
        <v>7.8475028778977487</v>
      </c>
      <c r="U200" s="84"/>
      <c r="V200" s="92">
        <f t="shared" si="27"/>
        <v>8.3333333333333339</v>
      </c>
      <c r="W200" s="179">
        <f>+'Ark1'!V4767</f>
        <v>3.44</v>
      </c>
      <c r="X200" s="231"/>
      <c r="Y200" s="92"/>
      <c r="Z200" s="179"/>
      <c r="AA200" s="179"/>
      <c r="AB200" s="235"/>
      <c r="AI200" s="92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</row>
    <row r="201" spans="1:45" s="90" customFormat="1" ht="15.6">
      <c r="A201" s="231"/>
      <c r="B201" s="209">
        <f>+'Ark1'!C4768</f>
        <v>2023</v>
      </c>
      <c r="C201" s="209">
        <f>+'Ark1'!J4768</f>
        <v>470</v>
      </c>
      <c r="D201" s="209" t="s">
        <v>45</v>
      </c>
      <c r="E201" s="209">
        <f>+'Ark1'!D4768</f>
        <v>10</v>
      </c>
      <c r="F201" s="209" t="s">
        <v>577</v>
      </c>
      <c r="G201" s="91">
        <f>+'Ark1'!Q4768</f>
        <v>9</v>
      </c>
      <c r="H201" s="92">
        <f>+'Ark1'!R4768</f>
        <v>14</v>
      </c>
      <c r="I201" s="91">
        <f>IF(H201=0,"",'Ark1'!S4768)</f>
        <v>14</v>
      </c>
      <c r="J201" s="84"/>
      <c r="K201" s="179">
        <f>IF(G201=0,"",100*H201/Måned!$G19)</f>
        <v>0.52671181339352902</v>
      </c>
      <c r="L201" s="84"/>
      <c r="M201" s="179">
        <f>+IF(H201=0,"",'Ark1'!AA4768)</f>
        <v>17.193057450313979</v>
      </c>
      <c r="N201" s="179">
        <f>+IF(I201=0,"",'Ark1'!AB4768)</f>
        <v>4.2880945770867616</v>
      </c>
      <c r="O201" s="256">
        <f>IF(H201=0,"",'Ark1'!W4768)</f>
        <v>54.428571428571438</v>
      </c>
      <c r="P201" s="179">
        <f>IF(H201=0,"",'Ark1'!X4768)</f>
        <v>152.85559510911619</v>
      </c>
      <c r="Q201" s="255"/>
      <c r="R201" s="179">
        <f>IF(H201=0,"",'Ark1'!AA4768)</f>
        <v>17.193057450313979</v>
      </c>
      <c r="S201" s="179">
        <f>IF(H201=0,"",'Ark1'!AB4768)</f>
        <v>4.2880945770867616</v>
      </c>
      <c r="T201" s="179">
        <f>IF(H201=0,"",'Ark1'!AC4768)</f>
        <v>18.338859900620701</v>
      </c>
      <c r="U201" s="84"/>
      <c r="V201" s="92">
        <f t="shared" si="27"/>
        <v>1.5555555555555556</v>
      </c>
      <c r="W201" s="179">
        <f>+'Ark1'!V4768</f>
        <v>8.8571428571428612</v>
      </c>
      <c r="X201" s="231"/>
      <c r="Y201" s="92"/>
      <c r="Z201" s="179"/>
      <c r="AA201" s="179"/>
      <c r="AB201" s="235"/>
      <c r="AI201" s="92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</row>
    <row r="202" spans="1:45" s="90" customFormat="1" ht="15.6">
      <c r="A202" s="231"/>
      <c r="B202" s="209">
        <f>+'Ark1'!C4769</f>
        <v>2023</v>
      </c>
      <c r="C202" s="209">
        <f>+'Ark1'!J4769</f>
        <v>470</v>
      </c>
      <c r="D202" s="209" t="s">
        <v>45</v>
      </c>
      <c r="E202" s="209">
        <f>+'Ark1'!D4769</f>
        <v>11</v>
      </c>
      <c r="F202" s="209" t="s">
        <v>578</v>
      </c>
      <c r="G202" s="91">
        <f>+'Ark1'!Q4769</f>
        <v>5</v>
      </c>
      <c r="H202" s="92">
        <f>+'Ark1'!R4769</f>
        <v>16</v>
      </c>
      <c r="I202" s="91">
        <f>IF(H202=0,"",'Ark1'!S4769)</f>
        <v>16</v>
      </c>
      <c r="J202" s="84"/>
      <c r="K202" s="179">
        <f>IF(G202=0,"",100*H202/Måned!$G20)</f>
        <v>0.71748878923766812</v>
      </c>
      <c r="L202" s="84"/>
      <c r="M202" s="179">
        <f>+IF(H202=0,"",'Ark1'!AA4769)</f>
        <v>18.904727211401465</v>
      </c>
      <c r="N202" s="179">
        <f>+IF(I202=0,"",'Ark1'!AB4769)</f>
        <v>3.656650619077519</v>
      </c>
      <c r="O202" s="256">
        <f>IF(H202=0,"",'Ark1'!W4769)</f>
        <v>58.4375</v>
      </c>
      <c r="P202" s="179">
        <f>IF(H202=0,"",'Ark1'!X4769)</f>
        <v>143.07286023835323</v>
      </c>
      <c r="Q202" s="255"/>
      <c r="R202" s="179">
        <f>IF(H202=0,"",'Ark1'!AA4769)</f>
        <v>18.904727211401465</v>
      </c>
      <c r="S202" s="179">
        <f>IF(H202=0,"",'Ark1'!AB4769)</f>
        <v>3.656650619077519</v>
      </c>
      <c r="T202" s="179">
        <f>IF(H202=0,"",'Ark1'!AC4769)</f>
        <v>-22.593396796727621</v>
      </c>
      <c r="U202" s="84"/>
      <c r="V202" s="92">
        <f t="shared" si="27"/>
        <v>3.2</v>
      </c>
      <c r="W202" s="179">
        <f>+'Ark1'!V4769</f>
        <v>6.4375</v>
      </c>
      <c r="X202" s="231"/>
      <c r="Y202" s="92"/>
      <c r="Z202" s="179"/>
      <c r="AA202" s="179"/>
      <c r="AB202" s="235"/>
      <c r="AI202" s="92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</row>
    <row r="203" spans="1:45" s="90" customFormat="1" ht="15.6">
      <c r="A203" s="231"/>
      <c r="B203" s="209">
        <f>+'Ark1'!C4770</f>
        <v>2023</v>
      </c>
      <c r="C203" s="209">
        <f>+'Ark1'!J4770</f>
        <v>470</v>
      </c>
      <c r="D203" s="209" t="s">
        <v>45</v>
      </c>
      <c r="E203" s="209">
        <f>+'Ark1'!D4770</f>
        <v>12</v>
      </c>
      <c r="F203" s="209" t="s">
        <v>579</v>
      </c>
      <c r="G203" s="91">
        <f>+'Ark1'!Q4770</f>
        <v>0</v>
      </c>
      <c r="H203" s="92">
        <f>+'Ark1'!R4770</f>
        <v>0</v>
      </c>
      <c r="I203" s="91" t="str">
        <f>IF(H203=0,"",'Ark1'!S4770)</f>
        <v/>
      </c>
      <c r="J203" s="84"/>
      <c r="K203" s="179" t="str">
        <f>IF(G203=0,"",100*H203/Måned!$G21)</f>
        <v/>
      </c>
      <c r="L203" s="84"/>
      <c r="M203" s="179" t="str">
        <f>+IF(H203=0,"",'Ark1'!AA4770)</f>
        <v/>
      </c>
      <c r="N203" s="179">
        <f>+IF(I203=0,"",'Ark1'!AB4770)</f>
        <v>0</v>
      </c>
      <c r="O203" s="256" t="str">
        <f>IF(H203=0,"",'Ark1'!W4770)</f>
        <v/>
      </c>
      <c r="P203" s="179" t="str">
        <f>IF(H203=0,"",'Ark1'!X4770)</f>
        <v/>
      </c>
      <c r="Q203" s="255"/>
      <c r="R203" s="179" t="str">
        <f>IF(H203=0,"",'Ark1'!AA4770)</f>
        <v/>
      </c>
      <c r="S203" s="179" t="str">
        <f>IF(H203=0,"",'Ark1'!AB4770)</f>
        <v/>
      </c>
      <c r="T203" s="179" t="str">
        <f>IF(H203=0,"",'Ark1'!AC4770)</f>
        <v/>
      </c>
      <c r="U203" s="84"/>
      <c r="V203" s="92" t="str">
        <f t="shared" si="27"/>
        <v/>
      </c>
      <c r="W203" s="179">
        <f>+'Ark1'!V4770</f>
        <v>0</v>
      </c>
      <c r="X203" s="231"/>
      <c r="Y203" s="92"/>
      <c r="Z203" s="179"/>
      <c r="AA203" s="179"/>
      <c r="AB203" s="235"/>
      <c r="AI203" s="92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</row>
    <row r="204" spans="1:45" s="90" customFormat="1">
      <c r="A204" s="231"/>
      <c r="B204" s="231"/>
      <c r="C204" s="231"/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92"/>
      <c r="Z204" s="179"/>
      <c r="AA204" s="179"/>
      <c r="AB204" s="235"/>
      <c r="AI204" s="92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</row>
    <row r="205" spans="1:45" s="90" customFormat="1" ht="15.6">
      <c r="A205" s="231"/>
      <c r="B205" s="209">
        <f>+'Ark1'!C4771</f>
        <v>2023</v>
      </c>
      <c r="C205" s="209">
        <f>+'Ark1'!J4771</f>
        <v>643</v>
      </c>
      <c r="D205" s="209" t="s">
        <v>56</v>
      </c>
      <c r="E205" s="209">
        <f>+'Ark1'!D4771</f>
        <v>1</v>
      </c>
      <c r="F205" s="209" t="s">
        <v>569</v>
      </c>
      <c r="G205" s="91">
        <f>+'Ark1'!Q4771</f>
        <v>25</v>
      </c>
      <c r="H205" s="92">
        <f>+'Ark1'!R4771</f>
        <v>202</v>
      </c>
      <c r="I205" s="91">
        <f>IF(H205=0,"",'Ark1'!S4771)</f>
        <v>202</v>
      </c>
      <c r="J205" s="84"/>
      <c r="K205" s="179">
        <f>IF(G205=0,"",100*H205/Måned!$G10)</f>
        <v>8.2516339869281055</v>
      </c>
      <c r="L205" s="84"/>
      <c r="M205" s="179">
        <f>+IF(H205=0,"",'Ark1'!AA4771)</f>
        <v>28.679543665824159</v>
      </c>
      <c r="N205" s="179">
        <f>+IF(I205=0,"",'Ark1'!AB4771)</f>
        <v>3.8213621325624074</v>
      </c>
      <c r="O205" s="256">
        <f>IF(H205=0,"",'Ark1'!W4771)</f>
        <v>59.292079207920793</v>
      </c>
      <c r="P205" s="179">
        <f>IF(H205=0,"",'Ark1'!X4771)</f>
        <v>164.93461913905369</v>
      </c>
      <c r="Q205" s="255"/>
      <c r="R205" s="179">
        <f>IF(H205=0,"",'Ark1'!AA4771)</f>
        <v>28.679543665824159</v>
      </c>
      <c r="S205" s="179">
        <f>IF(H205=0,"",'Ark1'!AB4771)</f>
        <v>3.8213621325624074</v>
      </c>
      <c r="T205" s="179">
        <f>IF(H205=0,"",'Ark1'!AC4771)</f>
        <v>-30.935001549771712</v>
      </c>
      <c r="U205" s="84"/>
      <c r="V205" s="92">
        <f t="shared" ref="V205:V268" si="28">+(IF(H205=0,"",I205/G205))</f>
        <v>8.08</v>
      </c>
      <c r="W205" s="179">
        <f>+'Ark1'!V4771</f>
        <v>6.5742574257425748</v>
      </c>
      <c r="X205" s="231"/>
      <c r="Y205" s="92"/>
      <c r="Z205" s="179"/>
      <c r="AA205" s="179"/>
      <c r="AB205" s="235"/>
      <c r="AI205" s="92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</row>
    <row r="206" spans="1:45" s="90" customFormat="1" ht="15.6">
      <c r="A206" s="231"/>
      <c r="B206" s="209">
        <f>+'Ark1'!C4772</f>
        <v>2023</v>
      </c>
      <c r="C206" s="209">
        <f>+'Ark1'!J4772</f>
        <v>643</v>
      </c>
      <c r="D206" s="209" t="s">
        <v>56</v>
      </c>
      <c r="E206" s="209">
        <f>+'Ark1'!D4772</f>
        <v>2</v>
      </c>
      <c r="F206" s="209" t="s">
        <v>570</v>
      </c>
      <c r="G206" s="91">
        <f>+'Ark1'!Q4772</f>
        <v>21</v>
      </c>
      <c r="H206" s="92">
        <f>+'Ark1'!R4772</f>
        <v>158</v>
      </c>
      <c r="I206" s="91">
        <f>IF(H206=0,"",'Ark1'!S4772)</f>
        <v>158</v>
      </c>
      <c r="J206" s="84"/>
      <c r="K206" s="179">
        <f>IF(G206=0,"",100*H206/Måned!$G11)</f>
        <v>6.0980316480123502</v>
      </c>
      <c r="L206" s="84"/>
      <c r="M206" s="179">
        <f>+IF(H206=0,"",'Ark1'!AA4772)</f>
        <v>31.891929258334677</v>
      </c>
      <c r="N206" s="179">
        <f>+IF(I206=0,"",'Ark1'!AB4772)</f>
        <v>4.0370073441532197</v>
      </c>
      <c r="O206" s="256">
        <f>IF(H206=0,"",'Ark1'!W4772)</f>
        <v>60.006329113924046</v>
      </c>
      <c r="P206" s="179">
        <f>IF(H206=0,"",'Ark1'!X4772)</f>
        <v>160.40360958349899</v>
      </c>
      <c r="Q206" s="255"/>
      <c r="R206" s="179">
        <f>IF(H206=0,"",'Ark1'!AA4772)</f>
        <v>31.891929258334677</v>
      </c>
      <c r="S206" s="179">
        <f>IF(H206=0,"",'Ark1'!AB4772)</f>
        <v>4.0370073441532197</v>
      </c>
      <c r="T206" s="179">
        <f>IF(H206=0,"",'Ark1'!AC4772)</f>
        <v>-46.282916304847447</v>
      </c>
      <c r="U206" s="84"/>
      <c r="V206" s="92">
        <f t="shared" si="28"/>
        <v>7.5238095238095237</v>
      </c>
      <c r="W206" s="179">
        <f>+'Ark1'!V4772</f>
        <v>5.6329113924050604</v>
      </c>
      <c r="X206" s="231"/>
      <c r="Y206" s="92"/>
      <c r="Z206" s="179"/>
      <c r="AA206" s="179"/>
      <c r="AB206" s="235"/>
      <c r="AI206" s="92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</row>
    <row r="207" spans="1:45" s="90" customFormat="1" ht="15.6">
      <c r="A207" s="231"/>
      <c r="B207" s="209">
        <f>+'Ark1'!C4773</f>
        <v>2023</v>
      </c>
      <c r="C207" s="209">
        <f>+'Ark1'!J4773</f>
        <v>643</v>
      </c>
      <c r="D207" s="209" t="s">
        <v>56</v>
      </c>
      <c r="E207" s="209">
        <f>+'Ark1'!D4773</f>
        <v>3</v>
      </c>
      <c r="F207" s="209" t="s">
        <v>571</v>
      </c>
      <c r="G207" s="91">
        <f>+'Ark1'!Q4773</f>
        <v>23</v>
      </c>
      <c r="H207" s="92">
        <f>+'Ark1'!R4773</f>
        <v>235</v>
      </c>
      <c r="I207" s="91">
        <f>IF(H207=0,"",'Ark1'!S4773)</f>
        <v>235</v>
      </c>
      <c r="J207" s="84"/>
      <c r="K207" s="179">
        <f>IF(G207=0,"",100*H207/Måned!$G12)</f>
        <v>8.1258644536652831</v>
      </c>
      <c r="L207" s="84"/>
      <c r="M207" s="179">
        <f>+IF(H207=0,"",'Ark1'!AA4773)</f>
        <v>29.338643347660405</v>
      </c>
      <c r="N207" s="179">
        <f>+IF(I207=0,"",'Ark1'!AB4773)</f>
        <v>3.9845241591702689</v>
      </c>
      <c r="O207" s="256">
        <f>IF(H207=0,"",'Ark1'!W4773)</f>
        <v>59.412765957446808</v>
      </c>
      <c r="P207" s="179">
        <f>IF(H207=0,"",'Ark1'!X4773)</f>
        <v>155.38184919665287</v>
      </c>
      <c r="Q207" s="255"/>
      <c r="R207" s="179">
        <f>IF(H207=0,"",'Ark1'!AA4773)</f>
        <v>29.338643347660405</v>
      </c>
      <c r="S207" s="179">
        <f>IF(H207=0,"",'Ark1'!AB4773)</f>
        <v>3.9845241591702689</v>
      </c>
      <c r="T207" s="179">
        <f>IF(H207=0,"",'Ark1'!AC4773)</f>
        <v>-34.799150883945742</v>
      </c>
      <c r="U207" s="84"/>
      <c r="V207" s="92">
        <f t="shared" si="28"/>
        <v>10.217391304347826</v>
      </c>
      <c r="W207" s="179">
        <f>+'Ark1'!V4773</f>
        <v>5.8</v>
      </c>
      <c r="X207" s="231"/>
      <c r="Y207" s="92"/>
      <c r="Z207" s="179"/>
      <c r="AA207" s="179"/>
      <c r="AB207" s="235"/>
      <c r="AI207" s="92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</row>
    <row r="208" spans="1:45" s="90" customFormat="1" ht="15.6">
      <c r="A208" s="231"/>
      <c r="B208" s="209">
        <f>+'Ark1'!C4774</f>
        <v>2023</v>
      </c>
      <c r="C208" s="209">
        <f>+'Ark1'!J4774</f>
        <v>643</v>
      </c>
      <c r="D208" s="209" t="s">
        <v>56</v>
      </c>
      <c r="E208" s="209">
        <f>+'Ark1'!D4774</f>
        <v>4</v>
      </c>
      <c r="F208" s="209" t="s">
        <v>572</v>
      </c>
      <c r="G208" s="91">
        <f>+'Ark1'!Q4774</f>
        <v>18</v>
      </c>
      <c r="H208" s="92">
        <f>+'Ark1'!R4774</f>
        <v>141</v>
      </c>
      <c r="I208" s="91">
        <f>IF(H208=0,"",'Ark1'!S4774)</f>
        <v>141</v>
      </c>
      <c r="J208" s="84"/>
      <c r="K208" s="179">
        <f>IF(G208=0,"",100*H208/Måned!$G13)</f>
        <v>5.9169114561477132</v>
      </c>
      <c r="L208" s="84"/>
      <c r="M208" s="179">
        <f>+IF(H208=0,"",'Ark1'!AA4774)</f>
        <v>30.496955611904244</v>
      </c>
      <c r="N208" s="179">
        <f>+IF(I208=0,"",'Ark1'!AB4774)</f>
        <v>3.5040054828469929</v>
      </c>
      <c r="O208" s="256">
        <f>IF(H208=0,"",'Ark1'!W4774)</f>
        <v>60.184397163120593</v>
      </c>
      <c r="P208" s="179">
        <f>IF(H208=0,"",'Ark1'!X4774)</f>
        <v>157.77721429504459</v>
      </c>
      <c r="Q208" s="255"/>
      <c r="R208" s="179">
        <f>IF(H208=0,"",'Ark1'!AA4774)</f>
        <v>30.496955611904244</v>
      </c>
      <c r="S208" s="179">
        <f>IF(H208=0,"",'Ark1'!AB4774)</f>
        <v>3.5040054828469929</v>
      </c>
      <c r="T208" s="179">
        <f>IF(H208=0,"",'Ark1'!AC4774)</f>
        <v>-38.104187594805374</v>
      </c>
      <c r="U208" s="84"/>
      <c r="V208" s="92">
        <f t="shared" si="28"/>
        <v>7.833333333333333</v>
      </c>
      <c r="W208" s="179">
        <f>+'Ark1'!V4774</f>
        <v>5.2269503546099294</v>
      </c>
      <c r="X208" s="231"/>
      <c r="Y208" s="92"/>
      <c r="Z208" s="179"/>
      <c r="AA208" s="179"/>
      <c r="AB208" s="235"/>
      <c r="AI208" s="92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</row>
    <row r="209" spans="1:45" s="90" customFormat="1" ht="15.6">
      <c r="A209" s="231"/>
      <c r="B209" s="209">
        <f>+'Ark1'!C4775</f>
        <v>2023</v>
      </c>
      <c r="C209" s="209">
        <f>+'Ark1'!J4775</f>
        <v>643</v>
      </c>
      <c r="D209" s="209" t="s">
        <v>56</v>
      </c>
      <c r="E209" s="209">
        <f>+'Ark1'!D4775</f>
        <v>5</v>
      </c>
      <c r="F209" s="209" t="s">
        <v>467</v>
      </c>
      <c r="G209" s="91">
        <f>+'Ark1'!Q4775</f>
        <v>24</v>
      </c>
      <c r="H209" s="92">
        <f>+'Ark1'!R4775</f>
        <v>197</v>
      </c>
      <c r="I209" s="91">
        <f>IF(H209=0,"",'Ark1'!S4775)</f>
        <v>197</v>
      </c>
      <c r="J209" s="84"/>
      <c r="K209" s="179">
        <f>IF(G209=0,"",100*H209/Måned!$G14)</f>
        <v>7.4819597417394608</v>
      </c>
      <c r="L209" s="84"/>
      <c r="M209" s="179">
        <f>+IF(H209=0,"",'Ark1'!AA4775)</f>
        <v>28.653272662479875</v>
      </c>
      <c r="N209" s="179">
        <f>+IF(I209=0,"",'Ark1'!AB4775)</f>
        <v>3.9400216064731439</v>
      </c>
      <c r="O209" s="256">
        <f>IF(H209=0,"",'Ark1'!W4775)</f>
        <v>59.426395939086291</v>
      </c>
      <c r="P209" s="179">
        <f>IF(H209=0,"",'Ark1'!X4775)</f>
        <v>157.95876390714457</v>
      </c>
      <c r="Q209" s="255"/>
      <c r="R209" s="179">
        <f>IF(H209=0,"",'Ark1'!AA4775)</f>
        <v>28.653272662479875</v>
      </c>
      <c r="S209" s="179">
        <f>IF(H209=0,"",'Ark1'!AB4775)</f>
        <v>3.9400216064731439</v>
      </c>
      <c r="T209" s="179">
        <f>IF(H209=0,"",'Ark1'!AC4775)</f>
        <v>-36.997202377018191</v>
      </c>
      <c r="U209" s="84"/>
      <c r="V209" s="92">
        <f t="shared" si="28"/>
        <v>8.2083333333333339</v>
      </c>
      <c r="W209" s="179">
        <f>+'Ark1'!V4775</f>
        <v>6.2131979695431472</v>
      </c>
      <c r="X209" s="231"/>
      <c r="Y209" s="92"/>
      <c r="Z209" s="179"/>
      <c r="AA209" s="179"/>
      <c r="AB209" s="235"/>
      <c r="AI209" s="92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</row>
    <row r="210" spans="1:45" s="90" customFormat="1" ht="15.6">
      <c r="A210" s="231"/>
      <c r="B210" s="209">
        <f>+'Ark1'!C4776</f>
        <v>2023</v>
      </c>
      <c r="C210" s="209">
        <f>+'Ark1'!J4776</f>
        <v>643</v>
      </c>
      <c r="D210" s="209" t="s">
        <v>56</v>
      </c>
      <c r="E210" s="209">
        <f>+'Ark1'!D4776</f>
        <v>6</v>
      </c>
      <c r="F210" s="209" t="s">
        <v>573</v>
      </c>
      <c r="G210" s="91">
        <f>+'Ark1'!Q4776</f>
        <v>25</v>
      </c>
      <c r="H210" s="92">
        <f>+'Ark1'!R4776</f>
        <v>249</v>
      </c>
      <c r="I210" s="91">
        <f>IF(H210=0,"",'Ark1'!S4776)</f>
        <v>249</v>
      </c>
      <c r="J210" s="84"/>
      <c r="K210" s="179">
        <f>IF(G210=0,"",100*H210/Måned!$G15)</f>
        <v>9.7954366640440593</v>
      </c>
      <c r="L210" s="84"/>
      <c r="M210" s="179">
        <f>+IF(H210=0,"",'Ark1'!AA4776)</f>
        <v>31.636105796202823</v>
      </c>
      <c r="N210" s="179">
        <f>+IF(I210=0,"",'Ark1'!AB4776)</f>
        <v>4.1922671226152488</v>
      </c>
      <c r="O210" s="256">
        <f>IF(H210=0,"",'Ark1'!W4776)</f>
        <v>59.485943775100402</v>
      </c>
      <c r="P210" s="179">
        <f>IF(H210=0,"",'Ark1'!X4776)</f>
        <v>164.74609162544004</v>
      </c>
      <c r="Q210" s="255"/>
      <c r="R210" s="179">
        <f>IF(H210=0,"",'Ark1'!AA4776)</f>
        <v>31.636105796202823</v>
      </c>
      <c r="S210" s="179">
        <f>IF(H210=0,"",'Ark1'!AB4776)</f>
        <v>4.1922671226152488</v>
      </c>
      <c r="T210" s="179">
        <f>IF(H210=0,"",'Ark1'!AC4776)</f>
        <v>-47.301292509010381</v>
      </c>
      <c r="U210" s="84"/>
      <c r="V210" s="92">
        <f t="shared" si="28"/>
        <v>9.9600000000000009</v>
      </c>
      <c r="W210" s="179">
        <f>+'Ark1'!V4776</f>
        <v>5.433734939759038</v>
      </c>
      <c r="X210" s="231"/>
      <c r="Y210" s="92"/>
      <c r="Z210" s="179"/>
      <c r="AA210" s="179"/>
      <c r="AB210" s="235"/>
      <c r="AI210" s="92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</row>
    <row r="211" spans="1:45" s="90" customFormat="1" ht="15.6">
      <c r="A211" s="231"/>
      <c r="B211" s="209">
        <f>+'Ark1'!C4777</f>
        <v>2023</v>
      </c>
      <c r="C211" s="209">
        <f>+'Ark1'!J4777</f>
        <v>643</v>
      </c>
      <c r="D211" s="209" t="s">
        <v>56</v>
      </c>
      <c r="E211" s="209">
        <f>+'Ark1'!D4777</f>
        <v>7</v>
      </c>
      <c r="F211" s="209" t="s">
        <v>574</v>
      </c>
      <c r="G211" s="91">
        <f>+'Ark1'!Q4777</f>
        <v>21</v>
      </c>
      <c r="H211" s="92">
        <f>+'Ark1'!R4777</f>
        <v>124</v>
      </c>
      <c r="I211" s="91">
        <f>IF(H211=0,"",'Ark1'!S4777)</f>
        <v>124</v>
      </c>
      <c r="J211" s="84"/>
      <c r="K211" s="179">
        <f>IF(G211=0,"",100*H211/Måned!$G16)</f>
        <v>5.5505819158460161</v>
      </c>
      <c r="L211" s="84"/>
      <c r="M211" s="179">
        <f>+IF(H211=0,"",'Ark1'!AA4777)</f>
        <v>30.295549497060083</v>
      </c>
      <c r="N211" s="179">
        <f>+IF(I211=0,"",'Ark1'!AB4777)</f>
        <v>4.1484234684604004</v>
      </c>
      <c r="O211" s="256">
        <f>IF(H211=0,"",'Ark1'!W4777)</f>
        <v>58.98387096774195</v>
      </c>
      <c r="P211" s="179">
        <f>IF(H211=0,"",'Ark1'!X4777)</f>
        <v>164.98357389997548</v>
      </c>
      <c r="Q211" s="255"/>
      <c r="R211" s="179">
        <f>IF(H211=0,"",'Ark1'!AA4777)</f>
        <v>30.295549497060083</v>
      </c>
      <c r="S211" s="179">
        <f>IF(H211=0,"",'Ark1'!AB4777)</f>
        <v>4.1484234684604004</v>
      </c>
      <c r="T211" s="179">
        <f>IF(H211=0,"",'Ark1'!AC4777)</f>
        <v>-21.017743586653825</v>
      </c>
      <c r="U211" s="84"/>
      <c r="V211" s="92">
        <f t="shared" si="28"/>
        <v>5.9047619047619051</v>
      </c>
      <c r="W211" s="179">
        <f>+'Ark1'!V4777</f>
        <v>6.814516129032258</v>
      </c>
      <c r="X211" s="231"/>
      <c r="Y211" s="92"/>
      <c r="Z211" s="179"/>
      <c r="AA211" s="179"/>
      <c r="AB211" s="235"/>
      <c r="AI211" s="92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</row>
    <row r="212" spans="1:45" s="90" customFormat="1" ht="15.6">
      <c r="A212" s="231"/>
      <c r="B212" s="209">
        <f>+'Ark1'!C4778</f>
        <v>2023</v>
      </c>
      <c r="C212" s="209">
        <f>+'Ark1'!J4778</f>
        <v>643</v>
      </c>
      <c r="D212" s="209" t="s">
        <v>56</v>
      </c>
      <c r="E212" s="209">
        <f>+'Ark1'!D4778</f>
        <v>8</v>
      </c>
      <c r="F212" s="209" t="s">
        <v>575</v>
      </c>
      <c r="G212" s="91">
        <f>+'Ark1'!Q4778</f>
        <v>24</v>
      </c>
      <c r="H212" s="92">
        <f>+'Ark1'!R4778</f>
        <v>212</v>
      </c>
      <c r="I212" s="91">
        <f>IF(H212=0,"",'Ark1'!S4778)</f>
        <v>212</v>
      </c>
      <c r="J212" s="84"/>
      <c r="K212" s="179">
        <f>IF(G212=0,"",100*H212/Måned!$G17)</f>
        <v>8.5795224605422913</v>
      </c>
      <c r="L212" s="84"/>
      <c r="M212" s="179">
        <f>+IF(H212=0,"",'Ark1'!AA4778)</f>
        <v>29.195755730565676</v>
      </c>
      <c r="N212" s="179">
        <f>+IF(I212=0,"",'Ark1'!AB4778)</f>
        <v>3.9102265715061346</v>
      </c>
      <c r="O212" s="256">
        <f>IF(H212=0,"",'Ark1'!W4778)</f>
        <v>59.688679245283005</v>
      </c>
      <c r="P212" s="179">
        <f>IF(H212=0,"",'Ark1'!X4778)</f>
        <v>158.44201639444799</v>
      </c>
      <c r="Q212" s="255"/>
      <c r="R212" s="179">
        <f>IF(H212=0,"",'Ark1'!AA4778)</f>
        <v>29.195755730565676</v>
      </c>
      <c r="S212" s="179">
        <f>IF(H212=0,"",'Ark1'!AB4778)</f>
        <v>3.9102265715061346</v>
      </c>
      <c r="T212" s="179">
        <f>IF(H212=0,"",'Ark1'!AC4778)</f>
        <v>-23.894496502588396</v>
      </c>
      <c r="U212" s="84"/>
      <c r="V212" s="92">
        <f t="shared" si="28"/>
        <v>8.8333333333333339</v>
      </c>
      <c r="W212" s="179">
        <f>+'Ark1'!V4778</f>
        <v>5.7311320754716988</v>
      </c>
      <c r="X212" s="231"/>
      <c r="Y212" s="92"/>
      <c r="Z212" s="179"/>
      <c r="AA212" s="179"/>
      <c r="AB212" s="235"/>
      <c r="AI212" s="92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</row>
    <row r="213" spans="1:45" s="90" customFormat="1" ht="15.6">
      <c r="A213" s="231"/>
      <c r="B213" s="209">
        <f>+'Ark1'!C4779</f>
        <v>2023</v>
      </c>
      <c r="C213" s="209">
        <f>+'Ark1'!J4779</f>
        <v>643</v>
      </c>
      <c r="D213" s="209" t="s">
        <v>56</v>
      </c>
      <c r="E213" s="209">
        <f>+'Ark1'!D4779</f>
        <v>9</v>
      </c>
      <c r="F213" s="209" t="s">
        <v>576</v>
      </c>
      <c r="G213" s="91">
        <f>+'Ark1'!Q4779</f>
        <v>25</v>
      </c>
      <c r="H213" s="92">
        <f>+'Ark1'!R4779</f>
        <v>223</v>
      </c>
      <c r="I213" s="91">
        <f>IF(H213=0,"",'Ark1'!S4779)</f>
        <v>223</v>
      </c>
      <c r="J213" s="84"/>
      <c r="K213" s="179">
        <f>IF(G213=0,"",100*H213/Måned!$G18)</f>
        <v>8.52772466539197</v>
      </c>
      <c r="L213" s="84"/>
      <c r="M213" s="179">
        <f>+IF(H213=0,"",'Ark1'!AA4779)</f>
        <v>29.884576336855233</v>
      </c>
      <c r="N213" s="179">
        <f>+IF(I213=0,"",'Ark1'!AB4779)</f>
        <v>4.0478745363933468</v>
      </c>
      <c r="O213" s="256">
        <f>IF(H213=0,"",'Ark1'!W4779)</f>
        <v>59.201793721973097</v>
      </c>
      <c r="P213" s="179">
        <f>IF(H213=0,"",'Ark1'!X4779)</f>
        <v>165.78761982033629</v>
      </c>
      <c r="Q213" s="255"/>
      <c r="R213" s="179">
        <f>IF(H213=0,"",'Ark1'!AA4779)</f>
        <v>29.884576336855233</v>
      </c>
      <c r="S213" s="179">
        <f>IF(H213=0,"",'Ark1'!AB4779)</f>
        <v>4.0478745363933468</v>
      </c>
      <c r="T213" s="179">
        <f>IF(H213=0,"",'Ark1'!AC4779)</f>
        <v>-32.660732648660257</v>
      </c>
      <c r="U213" s="84"/>
      <c r="V213" s="92">
        <f t="shared" si="28"/>
        <v>8.92</v>
      </c>
      <c r="W213" s="179">
        <f>+'Ark1'!V4779</f>
        <v>6.7399103139013441</v>
      </c>
      <c r="X213" s="231"/>
      <c r="Y213" s="92"/>
      <c r="Z213" s="179"/>
      <c r="AA213" s="179"/>
      <c r="AB213" s="235"/>
      <c r="AI213" s="92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</row>
    <row r="214" spans="1:45" s="90" customFormat="1" ht="15.6">
      <c r="A214" s="231"/>
      <c r="B214" s="209">
        <f>+'Ark1'!C4780</f>
        <v>2023</v>
      </c>
      <c r="C214" s="209">
        <f>+'Ark1'!J4780</f>
        <v>643</v>
      </c>
      <c r="D214" s="209" t="s">
        <v>56</v>
      </c>
      <c r="E214" s="209">
        <f>+'Ark1'!D4780</f>
        <v>10</v>
      </c>
      <c r="F214" s="209" t="s">
        <v>577</v>
      </c>
      <c r="G214" s="91">
        <f>+'Ark1'!Q4780</f>
        <v>27</v>
      </c>
      <c r="H214" s="92">
        <f>+'Ark1'!R4780</f>
        <v>192</v>
      </c>
      <c r="I214" s="91">
        <f>IF(H214=0,"",'Ark1'!S4780)</f>
        <v>192</v>
      </c>
      <c r="J214" s="84"/>
      <c r="K214" s="179">
        <f>IF(G214=0,"",100*H214/Måned!$G19)</f>
        <v>7.2234762979683973</v>
      </c>
      <c r="L214" s="84"/>
      <c r="M214" s="179">
        <f>+IF(H214=0,"",'Ark1'!AA4780)</f>
        <v>29.14156266643753</v>
      </c>
      <c r="N214" s="179">
        <f>+IF(I214=0,"",'Ark1'!AB4780)</f>
        <v>4.3011121785211124</v>
      </c>
      <c r="O214" s="256">
        <f>IF(H214=0,"",'Ark1'!W4780)</f>
        <v>58.47916666666665</v>
      </c>
      <c r="P214" s="179">
        <f>IF(H214=0,"",'Ark1'!X4780)</f>
        <v>165.87046316359701</v>
      </c>
      <c r="Q214" s="255"/>
      <c r="R214" s="179">
        <f>IF(H214=0,"",'Ark1'!AA4780)</f>
        <v>29.14156266643753</v>
      </c>
      <c r="S214" s="179">
        <f>IF(H214=0,"",'Ark1'!AB4780)</f>
        <v>4.3011121785211124</v>
      </c>
      <c r="T214" s="179">
        <f>IF(H214=0,"",'Ark1'!AC4780)</f>
        <v>-33.214174873755638</v>
      </c>
      <c r="U214" s="84"/>
      <c r="V214" s="92">
        <f t="shared" si="28"/>
        <v>7.1111111111111107</v>
      </c>
      <c r="W214" s="179">
        <f>+'Ark1'!V4780</f>
        <v>7.2083333333333313</v>
      </c>
      <c r="X214" s="231"/>
      <c r="Y214" s="92"/>
      <c r="Z214" s="179"/>
      <c r="AA214" s="179"/>
      <c r="AB214" s="235"/>
      <c r="AI214" s="92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</row>
    <row r="215" spans="1:45" s="90" customFormat="1" ht="15.6">
      <c r="A215" s="231"/>
      <c r="B215" s="209">
        <f>+'Ark1'!C4781</f>
        <v>2023</v>
      </c>
      <c r="C215" s="209">
        <f>+'Ark1'!J4781</f>
        <v>643</v>
      </c>
      <c r="D215" s="209" t="s">
        <v>56</v>
      </c>
      <c r="E215" s="209">
        <f>+'Ark1'!D4781</f>
        <v>11</v>
      </c>
      <c r="F215" s="209" t="s">
        <v>578</v>
      </c>
      <c r="G215" s="91">
        <f>+'Ark1'!Q4781</f>
        <v>23</v>
      </c>
      <c r="H215" s="92">
        <f>+'Ark1'!R4781</f>
        <v>156</v>
      </c>
      <c r="I215" s="91">
        <f>IF(H215=0,"",'Ark1'!S4781)</f>
        <v>156</v>
      </c>
      <c r="J215" s="84"/>
      <c r="K215" s="179">
        <f>IF(G215=0,"",100*H215/Måned!$G20)</f>
        <v>6.9955156950672643</v>
      </c>
      <c r="L215" s="84"/>
      <c r="M215" s="179">
        <f>+IF(H215=0,"",'Ark1'!AA4781)</f>
        <v>25.60602267094562</v>
      </c>
      <c r="N215" s="179">
        <f>+IF(I215=0,"",'Ark1'!AB4781)</f>
        <v>4.1855194787547259</v>
      </c>
      <c r="O215" s="256">
        <f>IF(H215=0,"",'Ark1'!W4781)</f>
        <v>58.858974358974358</v>
      </c>
      <c r="P215" s="179">
        <f>IF(H215=0,"",'Ark1'!X4781)</f>
        <v>162.7295330166402</v>
      </c>
      <c r="Q215" s="255"/>
      <c r="R215" s="179">
        <f>IF(H215=0,"",'Ark1'!AA4781)</f>
        <v>25.60602267094562</v>
      </c>
      <c r="S215" s="179">
        <f>IF(H215=0,"",'Ark1'!AB4781)</f>
        <v>4.1855194787547259</v>
      </c>
      <c r="T215" s="179">
        <f>IF(H215=0,"",'Ark1'!AC4781)</f>
        <v>-28.997245213757154</v>
      </c>
      <c r="U215" s="84"/>
      <c r="V215" s="92">
        <f t="shared" si="28"/>
        <v>6.7826086956521738</v>
      </c>
      <c r="W215" s="179">
        <f>+'Ark1'!V4781</f>
        <v>6.6538461538461551</v>
      </c>
      <c r="X215" s="231"/>
      <c r="Y215" s="92"/>
      <c r="Z215" s="179"/>
      <c r="AA215" s="179"/>
      <c r="AB215" s="235"/>
      <c r="AI215" s="92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</row>
    <row r="216" spans="1:45" s="90" customFormat="1" ht="15.6">
      <c r="A216" s="231"/>
      <c r="B216" s="209">
        <f>+'Ark1'!C4782</f>
        <v>2023</v>
      </c>
      <c r="C216" s="209">
        <f>+'Ark1'!J4782</f>
        <v>643</v>
      </c>
      <c r="D216" s="209" t="s">
        <v>56</v>
      </c>
      <c r="E216" s="209">
        <f>+'Ark1'!D4782</f>
        <v>12</v>
      </c>
      <c r="F216" s="209" t="s">
        <v>579</v>
      </c>
      <c r="G216" s="91">
        <f>+'Ark1'!Q4782</f>
        <v>19</v>
      </c>
      <c r="H216" s="92">
        <f>+'Ark1'!R4782</f>
        <v>103</v>
      </c>
      <c r="I216" s="91">
        <f>IF(H216=0,"",'Ark1'!S4782)</f>
        <v>103</v>
      </c>
      <c r="J216" s="84"/>
      <c r="K216" s="179">
        <f>IF(G216=0,"",100*H216/Måned!$G21)</f>
        <v>4.4149164166309474</v>
      </c>
      <c r="L216" s="84"/>
      <c r="M216" s="179">
        <f>+IF(H216=0,"",'Ark1'!AA4782)</f>
        <v>30.517338573739956</v>
      </c>
      <c r="N216" s="179">
        <f>+IF(I216=0,"",'Ark1'!AB4782)</f>
        <v>4.3426393304117097</v>
      </c>
      <c r="O216" s="256">
        <f>IF(H216=0,"",'Ark1'!W4782)</f>
        <v>59.320388349514545</v>
      </c>
      <c r="P216" s="179">
        <f>IF(H216=0,"",'Ark1'!X4782)</f>
        <v>157.66653693633043</v>
      </c>
      <c r="Q216" s="255"/>
      <c r="R216" s="179">
        <f>IF(H216=0,"",'Ark1'!AA4782)</f>
        <v>30.517338573739956</v>
      </c>
      <c r="S216" s="179">
        <f>IF(H216=0,"",'Ark1'!AB4782)</f>
        <v>4.3426393304117097</v>
      </c>
      <c r="T216" s="179">
        <f>IF(H216=0,"",'Ark1'!AC4782)</f>
        <v>-16.344611066025099</v>
      </c>
      <c r="U216" s="84"/>
      <c r="V216" s="92">
        <f t="shared" si="28"/>
        <v>5.4210526315789478</v>
      </c>
      <c r="W216" s="179">
        <f>+'Ark1'!V4782</f>
        <v>5.7087378640776683</v>
      </c>
      <c r="X216" s="231"/>
      <c r="Y216" s="92"/>
      <c r="Z216" s="179"/>
      <c r="AA216" s="179"/>
      <c r="AB216" s="235"/>
      <c r="AI216" s="92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</row>
    <row r="217" spans="1:45" s="90" customFormat="1">
      <c r="A217" s="231"/>
      <c r="B217" s="231"/>
      <c r="C217" s="231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92"/>
      <c r="Z217" s="179"/>
      <c r="AA217" s="179"/>
      <c r="AB217" s="235"/>
      <c r="AI217" s="92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</row>
    <row r="218" spans="1:45" s="90" customFormat="1">
      <c r="A218" s="261"/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92"/>
      <c r="Z218" s="179"/>
      <c r="AA218" s="179"/>
      <c r="AB218" s="235"/>
      <c r="AI218" s="92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</row>
    <row r="219" spans="1:45" s="90" customFormat="1" ht="15.6">
      <c r="A219" s="261"/>
      <c r="B219" s="209">
        <f>+'Ark1'!C4783</f>
        <v>2022</v>
      </c>
      <c r="C219" s="209">
        <f>+'Ark1'!J4783</f>
        <v>103</v>
      </c>
      <c r="D219" s="209" t="s">
        <v>38</v>
      </c>
      <c r="E219" s="209">
        <f>+'Ark1'!D4783</f>
        <v>1</v>
      </c>
      <c r="F219" s="209" t="s">
        <v>569</v>
      </c>
      <c r="G219" s="91">
        <f>+'Ark1'!Q4783</f>
        <v>60</v>
      </c>
      <c r="H219" s="92">
        <f>+'Ark1'!R4783</f>
        <v>554</v>
      </c>
      <c r="I219" s="91">
        <f>IF(H219=0,"",'Ark1'!S4783)</f>
        <v>554</v>
      </c>
      <c r="J219" s="261"/>
      <c r="K219" s="179">
        <f>IF(G219=0,"",100*H219/Måned!$G34)</f>
        <v>19.956772334293948</v>
      </c>
      <c r="L219" s="261"/>
      <c r="M219" s="179">
        <f>+IF(H219=0,"",'Ark1'!AA4783)</f>
        <v>27.836248172877596</v>
      </c>
      <c r="N219" s="179">
        <f>+IF(I219=0,"",'Ark1'!AB4783)</f>
        <v>4.0093288106967746</v>
      </c>
      <c r="O219" s="256">
        <f>IF(H219=0,"",'Ark1'!W4783)</f>
        <v>60.068592057761741</v>
      </c>
      <c r="P219" s="179">
        <f>IF(H219=0,"",'Ark1'!X4783)</f>
        <v>172.35161594392795</v>
      </c>
      <c r="Q219" s="261"/>
      <c r="R219" s="179">
        <f>IF(H219=0,"",'Ark1'!AA4783)</f>
        <v>27.836248172877596</v>
      </c>
      <c r="S219" s="179">
        <f>IF(H219=0,"",'Ark1'!AB4783)</f>
        <v>4.0093288106967746</v>
      </c>
      <c r="T219" s="179">
        <f>IF(H219=0,"",'Ark1'!AC4783)</f>
        <v>-29.834372394816601</v>
      </c>
      <c r="U219" s="261"/>
      <c r="V219" s="92">
        <f t="shared" si="28"/>
        <v>9.2333333333333325</v>
      </c>
      <c r="W219" s="179">
        <f>+'Ark1'!V4783</f>
        <v>15.483754512635381</v>
      </c>
      <c r="X219" s="261"/>
      <c r="Y219" s="92"/>
      <c r="Z219" s="179"/>
      <c r="AA219" s="179"/>
      <c r="AB219" s="235"/>
      <c r="AI219" s="92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</row>
    <row r="220" spans="1:45" ht="15.6">
      <c r="A220" s="261"/>
      <c r="B220" s="209">
        <f>+'Ark1'!C4784</f>
        <v>2022</v>
      </c>
      <c r="C220" s="209">
        <f>+'Ark1'!J4784</f>
        <v>103</v>
      </c>
      <c r="D220" s="209" t="s">
        <v>38</v>
      </c>
      <c r="E220" s="209">
        <f>+'Ark1'!D4784</f>
        <v>2</v>
      </c>
      <c r="F220" s="209" t="s">
        <v>570</v>
      </c>
      <c r="G220" s="91">
        <f>+'Ark1'!Q4784</f>
        <v>54</v>
      </c>
      <c r="H220" s="92">
        <f>+'Ark1'!R4784</f>
        <v>466</v>
      </c>
      <c r="I220" s="91">
        <f>IF(H220=0,"",'Ark1'!S4784)</f>
        <v>466</v>
      </c>
      <c r="J220" s="261"/>
      <c r="K220" s="179" t="e">
        <f>IF(G220=0,"",100*H220/Måned!$G35)</f>
        <v>#DIV/0!</v>
      </c>
      <c r="L220" s="261"/>
      <c r="M220" s="179">
        <f>+IF(H220=0,"",'Ark1'!AA4784)</f>
        <v>31.514131892580277</v>
      </c>
      <c r="N220" s="179">
        <f>+IF(I220=0,"",'Ark1'!AB4784)</f>
        <v>4.5495667616681157</v>
      </c>
      <c r="O220" s="256">
        <f>IF(H220=0,"",'Ark1'!W4784)</f>
        <v>59.377682403433447</v>
      </c>
      <c r="P220" s="179">
        <f>IF(H220=0,"",'Ark1'!X4784)</f>
        <v>173.70768021798688</v>
      </c>
      <c r="Q220" s="261"/>
      <c r="R220" s="179">
        <f>IF(H220=0,"",'Ark1'!AA4784)</f>
        <v>31.514131892580277</v>
      </c>
      <c r="S220" s="179">
        <f>IF(H220=0,"",'Ark1'!AB4784)</f>
        <v>4.5495667616681157</v>
      </c>
      <c r="T220" s="179">
        <f>IF(H220=0,"",'Ark1'!AC4784)</f>
        <v>-49.053088436376065</v>
      </c>
      <c r="U220" s="261"/>
      <c r="V220" s="92">
        <f t="shared" si="28"/>
        <v>8.6296296296296298</v>
      </c>
      <c r="W220" s="179">
        <f>+'Ark1'!V4784</f>
        <v>15.171673819742489</v>
      </c>
      <c r="X220" s="261"/>
      <c r="Y220" s="258"/>
      <c r="AB220" s="235"/>
      <c r="AJ220" s="259"/>
      <c r="AK220" s="90"/>
      <c r="AL220" s="90"/>
    </row>
    <row r="221" spans="1:45" s="90" customFormat="1" ht="15.6">
      <c r="A221" s="261"/>
      <c r="B221" s="209">
        <f>+'Ark1'!C4785</f>
        <v>2022</v>
      </c>
      <c r="C221" s="209">
        <f>+'Ark1'!J4785</f>
        <v>103</v>
      </c>
      <c r="D221" s="209" t="s">
        <v>38</v>
      </c>
      <c r="E221" s="209">
        <f>+'Ark1'!D4785</f>
        <v>3</v>
      </c>
      <c r="F221" s="209" t="s">
        <v>571</v>
      </c>
      <c r="G221" s="91">
        <f>+'Ark1'!Q4785</f>
        <v>68</v>
      </c>
      <c r="H221" s="92">
        <f>+'Ark1'!R4785</f>
        <v>501</v>
      </c>
      <c r="I221" s="91">
        <f>IF(H221=0,"",'Ark1'!S4785)</f>
        <v>501</v>
      </c>
      <c r="J221" s="261"/>
      <c r="K221" s="179">
        <f>IF(G221=0,"",100*H221/Måned!$G36)</f>
        <v>19.284064665127019</v>
      </c>
      <c r="L221" s="261"/>
      <c r="M221" s="179">
        <f>+IF(H221=0,"",'Ark1'!AA4785)</f>
        <v>31.172217661176255</v>
      </c>
      <c r="N221" s="179">
        <f>+IF(I221=0,"",'Ark1'!AB4785)</f>
        <v>4.1492133291879361</v>
      </c>
      <c r="O221" s="256">
        <f>IF(H221=0,"",'Ark1'!W4785)</f>
        <v>59.960079840319359</v>
      </c>
      <c r="P221" s="179">
        <f>IF(H221=0,"",'Ark1'!X4785)</f>
        <v>171.59181096095983</v>
      </c>
      <c r="Q221" s="261"/>
      <c r="R221" s="179">
        <f>IF(H221=0,"",'Ark1'!AA4785)</f>
        <v>31.172217661176255</v>
      </c>
      <c r="S221" s="179">
        <f>IF(H221=0,"",'Ark1'!AB4785)</f>
        <v>4.1492133291879361</v>
      </c>
      <c r="T221" s="179">
        <f>IF(H221=0,"",'Ark1'!AC4785)</f>
        <v>-43.326021340379953</v>
      </c>
      <c r="U221" s="261"/>
      <c r="V221" s="92">
        <f t="shared" si="28"/>
        <v>7.367647058823529</v>
      </c>
      <c r="W221" s="179">
        <f>+'Ark1'!V4785</f>
        <v>15.413173652694605</v>
      </c>
      <c r="X221" s="261"/>
      <c r="Y221" s="92"/>
      <c r="Z221" s="179"/>
      <c r="AA221" s="179"/>
      <c r="AB221" s="235"/>
      <c r="AI221" s="92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</row>
    <row r="222" spans="1:45" s="90" customFormat="1" ht="15.6">
      <c r="A222" s="261"/>
      <c r="B222" s="209">
        <f>+'Ark1'!C4786</f>
        <v>2022</v>
      </c>
      <c r="C222" s="209">
        <f>+'Ark1'!J4786</f>
        <v>103</v>
      </c>
      <c r="D222" s="209" t="s">
        <v>38</v>
      </c>
      <c r="E222" s="209">
        <f>+'Ark1'!D4786</f>
        <v>4</v>
      </c>
      <c r="F222" s="209" t="s">
        <v>572</v>
      </c>
      <c r="G222" s="91">
        <f>+'Ark1'!Q4786</f>
        <v>54</v>
      </c>
      <c r="H222" s="92">
        <f>+'Ark1'!R4786</f>
        <v>435</v>
      </c>
      <c r="I222" s="91">
        <f>IF(H222=0,"",'Ark1'!S4786)</f>
        <v>435</v>
      </c>
      <c r="J222" s="261"/>
      <c r="K222" s="179">
        <f>IF(G222=0,"",100*H222/Måned!$G37)</f>
        <v>18.929503916449086</v>
      </c>
      <c r="L222" s="261"/>
      <c r="M222" s="179">
        <f>+IF(H222=0,"",'Ark1'!AA4786)</f>
        <v>27.626592991101223</v>
      </c>
      <c r="N222" s="179">
        <f>+IF(I222=0,"",'Ark1'!AB4786)</f>
        <v>3.9488097147826609</v>
      </c>
      <c r="O222" s="256">
        <f>IF(H222=0,"",'Ark1'!W4786)</f>
        <v>60.197701149425278</v>
      </c>
      <c r="P222" s="179">
        <f>IF(H222=0,"",'Ark1'!X4786)</f>
        <v>166.96479495896693</v>
      </c>
      <c r="Q222" s="261"/>
      <c r="R222" s="179">
        <f>IF(H222=0,"",'Ark1'!AA4786)</f>
        <v>27.626592991101223</v>
      </c>
      <c r="S222" s="179">
        <f>IF(H222=0,"",'Ark1'!AB4786)</f>
        <v>3.9488097147826609</v>
      </c>
      <c r="T222" s="179">
        <f>IF(H222=0,"",'Ark1'!AC4786)</f>
        <v>-33.027293384662968</v>
      </c>
      <c r="U222" s="261"/>
      <c r="V222" s="92">
        <f t="shared" si="28"/>
        <v>8.0555555555555554</v>
      </c>
      <c r="W222" s="179">
        <f>+'Ark1'!V4786</f>
        <v>15.565517241379307</v>
      </c>
      <c r="X222" s="261"/>
      <c r="Y222" s="92"/>
      <c r="Z222" s="179"/>
      <c r="AA222" s="179"/>
      <c r="AB222" s="235"/>
      <c r="AI222" s="92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</row>
    <row r="223" spans="1:45" s="90" customFormat="1" ht="15.6">
      <c r="A223" s="261"/>
      <c r="B223" s="209">
        <f>+'Ark1'!C4787</f>
        <v>2022</v>
      </c>
      <c r="C223" s="209">
        <f>+'Ark1'!J4787</f>
        <v>103</v>
      </c>
      <c r="D223" s="209" t="s">
        <v>38</v>
      </c>
      <c r="E223" s="209">
        <f>+'Ark1'!D4787</f>
        <v>5</v>
      </c>
      <c r="F223" s="209" t="s">
        <v>467</v>
      </c>
      <c r="G223" s="91">
        <f>+'Ark1'!Q4787</f>
        <v>95</v>
      </c>
      <c r="H223" s="92">
        <f>+'Ark1'!R4787</f>
        <v>747</v>
      </c>
      <c r="I223" s="91">
        <f>IF(H223=0,"",'Ark1'!S4787)</f>
        <v>747</v>
      </c>
      <c r="J223" s="261"/>
      <c r="K223" s="179">
        <f>IF(G223=0,"",100*H223/Måned!$G38)</f>
        <v>26.697641172265904</v>
      </c>
      <c r="L223" s="261"/>
      <c r="M223" s="179">
        <f>+IF(H223=0,"",'Ark1'!AA4787)</f>
        <v>34.564966540033524</v>
      </c>
      <c r="N223" s="179">
        <f>+IF(I223=0,"",'Ark1'!AB4787)</f>
        <v>5.1587929045892302</v>
      </c>
      <c r="O223" s="256">
        <f>IF(H223=0,"",'Ark1'!W4787)</f>
        <v>58.696117804551555</v>
      </c>
      <c r="P223" s="179">
        <f>IF(H223=0,"",'Ark1'!X4787)</f>
        <v>169.62077272615204</v>
      </c>
      <c r="Q223" s="261"/>
      <c r="R223" s="179">
        <f>IF(H223=0,"",'Ark1'!AA4787)</f>
        <v>34.564966540033524</v>
      </c>
      <c r="S223" s="179">
        <f>IF(H223=0,"",'Ark1'!AB4787)</f>
        <v>5.1587929045892302</v>
      </c>
      <c r="T223" s="179">
        <f>IF(H223=0,"",'Ark1'!AC4787)</f>
        <v>-52.808999259917996</v>
      </c>
      <c r="U223" s="261"/>
      <c r="V223" s="92">
        <f t="shared" si="28"/>
        <v>7.8631578947368421</v>
      </c>
      <c r="W223" s="179">
        <f>+'Ark1'!V4787</f>
        <v>14.815261044176699</v>
      </c>
      <c r="X223" s="261"/>
      <c r="Y223" s="92"/>
      <c r="Z223" s="179"/>
      <c r="AA223" s="179"/>
      <c r="AB223" s="235"/>
      <c r="AI223" s="92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</row>
    <row r="224" spans="1:45" s="90" customFormat="1" ht="15.6">
      <c r="A224" s="261"/>
      <c r="B224" s="209">
        <f>+'Ark1'!C4788</f>
        <v>2022</v>
      </c>
      <c r="C224" s="209">
        <f>+'Ark1'!J4788</f>
        <v>103</v>
      </c>
      <c r="D224" s="209" t="s">
        <v>38</v>
      </c>
      <c r="E224" s="209">
        <f>+'Ark1'!D4788</f>
        <v>6</v>
      </c>
      <c r="F224" s="209" t="s">
        <v>573</v>
      </c>
      <c r="G224" s="91">
        <f>+'Ark1'!Q4788</f>
        <v>127</v>
      </c>
      <c r="H224" s="92">
        <f>+'Ark1'!R4788</f>
        <v>969</v>
      </c>
      <c r="I224" s="91">
        <f>IF(H224=0,"",'Ark1'!S4788)</f>
        <v>969</v>
      </c>
      <c r="J224" s="261"/>
      <c r="K224" s="179">
        <f>IF(G224=0,"",100*H224/Måned!$G39)</f>
        <v>34.881209503239738</v>
      </c>
      <c r="L224" s="261"/>
      <c r="M224" s="179">
        <f>+IF(H224=0,"",'Ark1'!AA4788)</f>
        <v>30.694764835413888</v>
      </c>
      <c r="N224" s="179">
        <f>+IF(I224=0,"",'Ark1'!AB4788)</f>
        <v>4.9081935282267679</v>
      </c>
      <c r="O224" s="256">
        <f>IF(H224=0,"",'Ark1'!W4788)</f>
        <v>58.837977296181649</v>
      </c>
      <c r="P224" s="179">
        <f>IF(H224=0,"",'Ark1'!X4788)</f>
        <v>171.89013257124705</v>
      </c>
      <c r="Q224" s="261"/>
      <c r="R224" s="179">
        <f>IF(H224=0,"",'Ark1'!AA4788)</f>
        <v>30.694764835413888</v>
      </c>
      <c r="S224" s="179">
        <f>IF(H224=0,"",'Ark1'!AB4788)</f>
        <v>4.9081935282267679</v>
      </c>
      <c r="T224" s="179">
        <f>IF(H224=0,"",'Ark1'!AC4788)</f>
        <v>-37.380509320780931</v>
      </c>
      <c r="U224" s="261"/>
      <c r="V224" s="92">
        <f t="shared" si="28"/>
        <v>7.6299212598425195</v>
      </c>
      <c r="W224" s="179">
        <f>+'Ark1'!V4788</f>
        <v>14.814241486068113</v>
      </c>
      <c r="X224" s="261"/>
      <c r="Y224" s="92"/>
      <c r="Z224" s="179"/>
      <c r="AA224" s="179"/>
      <c r="AB224" s="235"/>
      <c r="AI224" s="92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</row>
    <row r="225" spans="1:45" s="90" customFormat="1" ht="15.6">
      <c r="A225" s="261"/>
      <c r="B225" s="209">
        <f>+'Ark1'!C4789</f>
        <v>2022</v>
      </c>
      <c r="C225" s="209">
        <f>+'Ark1'!J4789</f>
        <v>103</v>
      </c>
      <c r="D225" s="209" t="s">
        <v>38</v>
      </c>
      <c r="E225" s="209">
        <f>+'Ark1'!D4789</f>
        <v>7</v>
      </c>
      <c r="F225" s="209" t="s">
        <v>574</v>
      </c>
      <c r="G225" s="91">
        <f>+'Ark1'!Q4789</f>
        <v>111</v>
      </c>
      <c r="H225" s="92">
        <f>+'Ark1'!R4789</f>
        <v>917</v>
      </c>
      <c r="I225" s="91">
        <f>IF(H225=0,"",'Ark1'!S4789)</f>
        <v>917</v>
      </c>
      <c r="J225" s="261"/>
      <c r="K225" s="179">
        <f>IF(G225=0,"",100*H225/Måned!$G40)</f>
        <v>40.521431727794962</v>
      </c>
      <c r="L225" s="261"/>
      <c r="M225" s="179">
        <f>+IF(H225=0,"",'Ark1'!AA4789)</f>
        <v>33.085382672573211</v>
      </c>
      <c r="N225" s="179">
        <f>+IF(I225=0,"",'Ark1'!AB4789)</f>
        <v>5.504612851531725</v>
      </c>
      <c r="O225" s="256">
        <f>IF(H225=0,"",'Ark1'!W4789)</f>
        <v>58.209378407851673</v>
      </c>
      <c r="P225" s="179">
        <f>IF(H225=0,"",'Ark1'!X4789)</f>
        <v>171.32755428637589</v>
      </c>
      <c r="Q225" s="261"/>
      <c r="R225" s="179">
        <f>IF(H225=0,"",'Ark1'!AA4789)</f>
        <v>33.085382672573211</v>
      </c>
      <c r="S225" s="179">
        <f>IF(H225=0,"",'Ark1'!AB4789)</f>
        <v>5.504612851531725</v>
      </c>
      <c r="T225" s="179">
        <f>IF(H225=0,"",'Ark1'!AC4789)</f>
        <v>-46.525243098148067</v>
      </c>
      <c r="U225" s="261"/>
      <c r="V225" s="92">
        <f t="shared" si="28"/>
        <v>8.2612612612612608</v>
      </c>
      <c r="W225" s="179">
        <f>+'Ark1'!V4789</f>
        <v>14.562704471101414</v>
      </c>
      <c r="X225" s="261"/>
      <c r="Y225" s="92"/>
      <c r="Z225" s="179"/>
      <c r="AA225" s="179"/>
      <c r="AB225" s="235"/>
      <c r="AI225" s="92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</row>
    <row r="226" spans="1:45" s="90" customFormat="1" ht="15.6">
      <c r="A226" s="261"/>
      <c r="B226" s="209">
        <f>+'Ark1'!C4790</f>
        <v>2022</v>
      </c>
      <c r="C226" s="209">
        <f>+'Ark1'!J4790</f>
        <v>103</v>
      </c>
      <c r="D226" s="209" t="s">
        <v>38</v>
      </c>
      <c r="E226" s="209">
        <f>+'Ark1'!D4790</f>
        <v>8</v>
      </c>
      <c r="F226" s="209" t="s">
        <v>575</v>
      </c>
      <c r="G226" s="91">
        <f>+'Ark1'!Q4790</f>
        <v>102</v>
      </c>
      <c r="H226" s="92">
        <f>+'Ark1'!R4790</f>
        <v>714</v>
      </c>
      <c r="I226" s="91">
        <f>IF(H226=0,"",'Ark1'!S4790)</f>
        <v>714</v>
      </c>
      <c r="J226" s="261"/>
      <c r="K226" s="179">
        <f>IF(G226=0,"",100*H226/Måned!$G41)</f>
        <v>24.800277874261898</v>
      </c>
      <c r="L226" s="261"/>
      <c r="M226" s="179">
        <f>+IF(H226=0,"",'Ark1'!AA4790)</f>
        <v>32.667389574785801</v>
      </c>
      <c r="N226" s="179">
        <f>+IF(I226=0,"",'Ark1'!AB4790)</f>
        <v>5.212366597375321</v>
      </c>
      <c r="O226" s="256">
        <f>IF(H226=0,"",'Ark1'!W4790)</f>
        <v>58.501400560224106</v>
      </c>
      <c r="P226" s="179">
        <f>IF(H226=0,"",'Ark1'!X4790)</f>
        <v>177.72107759680267</v>
      </c>
      <c r="Q226" s="261"/>
      <c r="R226" s="179">
        <f>IF(H226=0,"",'Ark1'!AA4790)</f>
        <v>32.667389574785801</v>
      </c>
      <c r="S226" s="179">
        <f>IF(H226=0,"",'Ark1'!AB4790)</f>
        <v>5.212366597375321</v>
      </c>
      <c r="T226" s="179">
        <f>IF(H226=0,"",'Ark1'!AC4790)</f>
        <v>-40.424931969526</v>
      </c>
      <c r="U226" s="261"/>
      <c r="V226" s="92">
        <f t="shared" si="28"/>
        <v>7</v>
      </c>
      <c r="W226" s="179">
        <f>+'Ark1'!V4790</f>
        <v>14.693277310924373</v>
      </c>
      <c r="X226" s="261"/>
      <c r="Y226" s="92"/>
      <c r="Z226" s="179"/>
      <c r="AA226" s="179"/>
      <c r="AB226" s="235"/>
      <c r="AI226" s="92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</row>
    <row r="227" spans="1:45" s="90" customFormat="1" ht="15.6">
      <c r="A227" s="261"/>
      <c r="B227" s="209">
        <f>+'Ark1'!C4791</f>
        <v>2022</v>
      </c>
      <c r="C227" s="209">
        <f>+'Ark1'!J4791</f>
        <v>103</v>
      </c>
      <c r="D227" s="209" t="s">
        <v>38</v>
      </c>
      <c r="E227" s="209">
        <f>+'Ark1'!D4791</f>
        <v>9</v>
      </c>
      <c r="F227" s="209" t="s">
        <v>576</v>
      </c>
      <c r="G227" s="91">
        <f>+'Ark1'!Q4791</f>
        <v>0</v>
      </c>
      <c r="H227" s="92">
        <f>+'Ark1'!R4791</f>
        <v>0</v>
      </c>
      <c r="I227" s="91" t="str">
        <f>IF(H227=0,"",'Ark1'!S4791)</f>
        <v/>
      </c>
      <c r="J227" s="261"/>
      <c r="K227" s="179" t="str">
        <f>IF(G227=0,"",100*H227/Måned!$G42)</f>
        <v/>
      </c>
      <c r="L227" s="261"/>
      <c r="M227" s="179" t="str">
        <f>+IF(H227=0,"",'Ark1'!AA4791)</f>
        <v/>
      </c>
      <c r="N227" s="179">
        <f>+IF(I227=0,"",'Ark1'!AB4791)</f>
        <v>0</v>
      </c>
      <c r="O227" s="256" t="str">
        <f>IF(H227=0,"",'Ark1'!W4791)</f>
        <v/>
      </c>
      <c r="P227" s="179" t="str">
        <f>IF(H227=0,"",'Ark1'!X4791)</f>
        <v/>
      </c>
      <c r="Q227" s="261"/>
      <c r="R227" s="179" t="str">
        <f>IF(H227=0,"",'Ark1'!AA4791)</f>
        <v/>
      </c>
      <c r="S227" s="179" t="str">
        <f>IF(H227=0,"",'Ark1'!AB4791)</f>
        <v/>
      </c>
      <c r="T227" s="179" t="str">
        <f>IF(H227=0,"",'Ark1'!AC4791)</f>
        <v/>
      </c>
      <c r="U227" s="261"/>
      <c r="V227" s="92" t="str">
        <f t="shared" si="28"/>
        <v/>
      </c>
      <c r="W227" s="179">
        <f>+'Ark1'!V4791</f>
        <v>0</v>
      </c>
      <c r="X227" s="261"/>
      <c r="Y227" s="92"/>
      <c r="Z227" s="179"/>
      <c r="AA227" s="179"/>
      <c r="AB227" s="235"/>
      <c r="AI227" s="92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</row>
    <row r="228" spans="1:45" s="90" customFormat="1" ht="15.6">
      <c r="A228" s="261"/>
      <c r="B228" s="209">
        <f>+'Ark1'!C4792</f>
        <v>2022</v>
      </c>
      <c r="C228" s="209">
        <f>+'Ark1'!J4792</f>
        <v>103</v>
      </c>
      <c r="D228" s="209" t="s">
        <v>38</v>
      </c>
      <c r="E228" s="209">
        <f>+'Ark1'!D4792</f>
        <v>10</v>
      </c>
      <c r="F228" s="209" t="s">
        <v>577</v>
      </c>
      <c r="G228" s="91">
        <f>+'Ark1'!Q4792</f>
        <v>0</v>
      </c>
      <c r="H228" s="92">
        <f>+'Ark1'!R4792</f>
        <v>0</v>
      </c>
      <c r="I228" s="91" t="str">
        <f>IF(H228=0,"",'Ark1'!S4792)</f>
        <v/>
      </c>
      <c r="J228" s="261"/>
      <c r="K228" s="179" t="str">
        <f>IF(G228=0,"",100*H228/Måned!$G43)</f>
        <v/>
      </c>
      <c r="L228" s="261"/>
      <c r="M228" s="179" t="str">
        <f>+IF(H228=0,"",'Ark1'!AA4792)</f>
        <v/>
      </c>
      <c r="N228" s="179">
        <f>+IF(I228=0,"",'Ark1'!AB4792)</f>
        <v>0</v>
      </c>
      <c r="O228" s="256" t="str">
        <f>IF(H228=0,"",'Ark1'!W4792)</f>
        <v/>
      </c>
      <c r="P228" s="179" t="str">
        <f>IF(H228=0,"",'Ark1'!X4792)</f>
        <v/>
      </c>
      <c r="Q228" s="261"/>
      <c r="R228" s="179" t="str">
        <f>IF(H228=0,"",'Ark1'!AA4792)</f>
        <v/>
      </c>
      <c r="S228" s="179" t="str">
        <f>IF(H228=0,"",'Ark1'!AB4792)</f>
        <v/>
      </c>
      <c r="T228" s="179" t="str">
        <f>IF(H228=0,"",'Ark1'!AC4792)</f>
        <v/>
      </c>
      <c r="U228" s="261"/>
      <c r="V228" s="92" t="str">
        <f t="shared" si="28"/>
        <v/>
      </c>
      <c r="W228" s="179">
        <f>+'Ark1'!V4792</f>
        <v>0</v>
      </c>
      <c r="X228" s="261"/>
      <c r="Y228" s="92"/>
      <c r="Z228" s="179"/>
      <c r="AA228" s="179"/>
      <c r="AB228" s="235"/>
      <c r="AI228" s="92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</row>
    <row r="229" spans="1:45" s="90" customFormat="1" ht="15.6">
      <c r="A229" s="261"/>
      <c r="B229" s="209">
        <f>+'Ark1'!C4793</f>
        <v>2022</v>
      </c>
      <c r="C229" s="209">
        <f>+'Ark1'!J4793</f>
        <v>103</v>
      </c>
      <c r="D229" s="209" t="s">
        <v>38</v>
      </c>
      <c r="E229" s="209">
        <f>+'Ark1'!D4793</f>
        <v>11</v>
      </c>
      <c r="F229" s="209" t="s">
        <v>578</v>
      </c>
      <c r="G229" s="91">
        <f>+'Ark1'!Q4793</f>
        <v>0</v>
      </c>
      <c r="H229" s="92">
        <f>+'Ark1'!R4793</f>
        <v>0</v>
      </c>
      <c r="I229" s="91" t="str">
        <f>IF(H229=0,"",'Ark1'!S4793)</f>
        <v/>
      </c>
      <c r="J229" s="261"/>
      <c r="K229" s="179" t="str">
        <f>IF(G229=0,"",100*H229/Måned!$G44)</f>
        <v/>
      </c>
      <c r="L229" s="261"/>
      <c r="M229" s="179" t="str">
        <f>+IF(H229=0,"",'Ark1'!AA4793)</f>
        <v/>
      </c>
      <c r="N229" s="179">
        <f>+IF(I229=0,"",'Ark1'!AB4793)</f>
        <v>0</v>
      </c>
      <c r="O229" s="256" t="str">
        <f>IF(H229=0,"",'Ark1'!W4793)</f>
        <v/>
      </c>
      <c r="P229" s="179" t="str">
        <f>IF(H229=0,"",'Ark1'!X4793)</f>
        <v/>
      </c>
      <c r="Q229" s="261"/>
      <c r="R229" s="179" t="str">
        <f>IF(H229=0,"",'Ark1'!AA4793)</f>
        <v/>
      </c>
      <c r="S229" s="179" t="str">
        <f>IF(H229=0,"",'Ark1'!AB4793)</f>
        <v/>
      </c>
      <c r="T229" s="179" t="str">
        <f>IF(H229=0,"",'Ark1'!AC4793)</f>
        <v/>
      </c>
      <c r="U229" s="261"/>
      <c r="V229" s="92" t="str">
        <f t="shared" si="28"/>
        <v/>
      </c>
      <c r="W229" s="179">
        <f>+'Ark1'!V4793</f>
        <v>0</v>
      </c>
      <c r="X229" s="261"/>
      <c r="Y229" s="92"/>
      <c r="Z229" s="179"/>
      <c r="AA229" s="179"/>
      <c r="AB229" s="235"/>
      <c r="AI229" s="92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</row>
    <row r="230" spans="1:45" s="90" customFormat="1" ht="15.6">
      <c r="A230" s="261"/>
      <c r="B230" s="209">
        <f>+'Ark1'!C4794</f>
        <v>2022</v>
      </c>
      <c r="C230" s="209">
        <f>+'Ark1'!J4794</f>
        <v>103</v>
      </c>
      <c r="D230" s="209" t="s">
        <v>38</v>
      </c>
      <c r="E230" s="209">
        <f>+'Ark1'!D4794</f>
        <v>12</v>
      </c>
      <c r="F230" s="209" t="s">
        <v>579</v>
      </c>
      <c r="G230" s="91">
        <f>+'Ark1'!Q4794</f>
        <v>0</v>
      </c>
      <c r="H230" s="92">
        <f>+'Ark1'!R4794</f>
        <v>0</v>
      </c>
      <c r="I230" s="91" t="str">
        <f>IF(H230=0,"",'Ark1'!S4794)</f>
        <v/>
      </c>
      <c r="J230" s="261"/>
      <c r="K230" s="179" t="str">
        <f>IF(G230=0,"",100*H230/Måned!$G45)</f>
        <v/>
      </c>
      <c r="L230" s="261"/>
      <c r="M230" s="179" t="str">
        <f>+IF(H230=0,"",'Ark1'!AA4794)</f>
        <v/>
      </c>
      <c r="N230" s="179">
        <f>+IF(I230=0,"",'Ark1'!AB4794)</f>
        <v>0</v>
      </c>
      <c r="O230" s="256" t="str">
        <f>IF(H230=0,"",'Ark1'!W4794)</f>
        <v/>
      </c>
      <c r="P230" s="179" t="str">
        <f>IF(H230=0,"",'Ark1'!X4794)</f>
        <v/>
      </c>
      <c r="Q230" s="261"/>
      <c r="R230" s="179" t="str">
        <f>IF(H230=0,"",'Ark1'!AA4794)</f>
        <v/>
      </c>
      <c r="S230" s="179" t="str">
        <f>IF(H230=0,"",'Ark1'!AB4794)</f>
        <v/>
      </c>
      <c r="T230" s="179" t="str">
        <f>IF(H230=0,"",'Ark1'!AC4794)</f>
        <v/>
      </c>
      <c r="U230" s="261"/>
      <c r="V230" s="92" t="str">
        <f t="shared" si="28"/>
        <v/>
      </c>
      <c r="W230" s="179">
        <f>+'Ark1'!V4794</f>
        <v>0</v>
      </c>
      <c r="X230" s="261"/>
      <c r="Y230" s="92"/>
      <c r="Z230" s="179"/>
      <c r="AA230" s="179"/>
      <c r="AB230" s="235"/>
      <c r="AI230" s="92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</row>
    <row r="231" spans="1:45" s="90" customFormat="1">
      <c r="A231" s="261"/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92"/>
      <c r="Z231" s="179"/>
      <c r="AA231" s="179"/>
      <c r="AB231" s="235"/>
      <c r="AI231" s="92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</row>
    <row r="232" spans="1:45" s="90" customFormat="1" ht="15.6">
      <c r="A232" s="261"/>
      <c r="B232" s="209">
        <f>+'Ark1'!C4795</f>
        <v>2022</v>
      </c>
      <c r="C232" s="209">
        <f>+'Ark1'!J4795</f>
        <v>106</v>
      </c>
      <c r="D232" s="209" t="s">
        <v>39</v>
      </c>
      <c r="E232" s="209">
        <f>+'Ark1'!D4795</f>
        <v>1</v>
      </c>
      <c r="F232" s="209" t="s">
        <v>569</v>
      </c>
      <c r="G232" s="91">
        <f>+'Ark1'!Q4795</f>
        <v>7</v>
      </c>
      <c r="H232" s="92">
        <f>+'Ark1'!R4795</f>
        <v>20</v>
      </c>
      <c r="I232" s="91">
        <f>IF(H232=0,"",'Ark1'!S4795)</f>
        <v>20</v>
      </c>
      <c r="J232" s="261"/>
      <c r="K232" s="179">
        <f>IF(H232=0,"",100*H232/Måned!$G23)</f>
        <v>0.69372181755116202</v>
      </c>
      <c r="L232" s="261"/>
      <c r="M232" s="179">
        <f>+IF(H232=0,"",'Ark1'!AA4795)</f>
        <v>11.381628837736828</v>
      </c>
      <c r="N232" s="179">
        <f>+IF(I232=0,"",'Ark1'!AB4795)</f>
        <v>3.8842631218803905</v>
      </c>
      <c r="O232" s="256">
        <f>IF(H232=0,"",'Ark1'!W4795)</f>
        <v>56.25</v>
      </c>
      <c r="P232" s="179">
        <f>IF(H232=0,"",'Ark1'!X4795)</f>
        <v>152.44312026002169</v>
      </c>
      <c r="Q232" s="255"/>
      <c r="R232" s="179">
        <f>IF(H232=0,"",'Ark1'!AA4795)</f>
        <v>11.381628837736828</v>
      </c>
      <c r="S232" s="179">
        <f>IF(H232=0,"",'Ark1'!AB4795)</f>
        <v>3.8842631218803905</v>
      </c>
      <c r="T232" s="179">
        <f>IF(H232=0,"",'Ark1'!AC4795)</f>
        <v>-46.531560957855035</v>
      </c>
      <c r="U232" s="84"/>
      <c r="V232" s="92">
        <f t="shared" si="28"/>
        <v>2.8571428571428572</v>
      </c>
      <c r="W232" s="179">
        <f>+'Ark1'!V4795</f>
        <v>13.4</v>
      </c>
      <c r="X232" s="261"/>
      <c r="Y232" s="92"/>
      <c r="Z232" s="179"/>
      <c r="AA232" s="179"/>
      <c r="AB232" s="235"/>
      <c r="AI232" s="92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</row>
    <row r="233" spans="1:45" s="90" customFormat="1" ht="15.6">
      <c r="A233" s="261"/>
      <c r="B233" s="209">
        <f>+'Ark1'!C4796</f>
        <v>2022</v>
      </c>
      <c r="C233" s="209">
        <f>+'Ark1'!J4796</f>
        <v>106</v>
      </c>
      <c r="D233" s="209" t="s">
        <v>39</v>
      </c>
      <c r="E233" s="209">
        <f>+'Ark1'!D4796</f>
        <v>2</v>
      </c>
      <c r="F233" s="209" t="s">
        <v>570</v>
      </c>
      <c r="G233" s="91">
        <f>+'Ark1'!Q4796</f>
        <v>3</v>
      </c>
      <c r="H233" s="92">
        <f>+'Ark1'!R4796</f>
        <v>3</v>
      </c>
      <c r="I233" s="91">
        <f>IF(H233=0,"",'Ark1'!S4796)</f>
        <v>3</v>
      </c>
      <c r="J233" s="261"/>
      <c r="K233" s="179">
        <f>IF(H233=0,"",100*H233/Måned!$G24)</f>
        <v>0.13339261894175189</v>
      </c>
      <c r="L233" s="261"/>
      <c r="M233" s="179">
        <f>+IF(H233=0,"",'Ark1'!AA4796)</f>
        <v>11.880516262631964</v>
      </c>
      <c r="N233" s="179">
        <f>+IF(I233=0,"",'Ark1'!AB4796)</f>
        <v>1.2472191289245664</v>
      </c>
      <c r="O233" s="256">
        <f>IF(H233=0,"",'Ark1'!W4796)</f>
        <v>56.33333333333335</v>
      </c>
      <c r="P233" s="179">
        <f>IF(H233=0,"",'Ark1'!X4796)</f>
        <v>158.72156013001077</v>
      </c>
      <c r="Q233" s="255"/>
      <c r="R233" s="179">
        <f>IF(H233=0,"",'Ark1'!AA4796)</f>
        <v>11.880516262631964</v>
      </c>
      <c r="S233" s="179">
        <f>IF(H233=0,"",'Ark1'!AB4796)</f>
        <v>1.2472191289245664</v>
      </c>
      <c r="T233" s="179">
        <f>IF(H233=0,"",'Ark1'!AC4796)</f>
        <v>96.281852581019379</v>
      </c>
      <c r="U233" s="84"/>
      <c r="V233" s="92">
        <f t="shared" si="28"/>
        <v>1</v>
      </c>
      <c r="W233" s="179">
        <f>+'Ark1'!V4796</f>
        <v>14</v>
      </c>
      <c r="X233" s="261"/>
      <c r="Y233" s="92"/>
      <c r="Z233" s="179"/>
      <c r="AA233" s="179"/>
      <c r="AB233" s="235"/>
      <c r="AI233" s="92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</row>
    <row r="234" spans="1:45" s="90" customFormat="1" ht="15.6">
      <c r="A234" s="261"/>
      <c r="B234" s="209">
        <f>+'Ark1'!C4797</f>
        <v>2022</v>
      </c>
      <c r="C234" s="209">
        <f>+'Ark1'!J4797</f>
        <v>106</v>
      </c>
      <c r="D234" s="209" t="s">
        <v>39</v>
      </c>
      <c r="E234" s="209">
        <f>+'Ark1'!D4797</f>
        <v>3</v>
      </c>
      <c r="F234" s="209" t="s">
        <v>571</v>
      </c>
      <c r="G234" s="91">
        <f>+'Ark1'!Q4797</f>
        <v>4</v>
      </c>
      <c r="H234" s="92">
        <f>+'Ark1'!R4797</f>
        <v>5</v>
      </c>
      <c r="I234" s="91">
        <f>IF(H234=0,"",'Ark1'!S4797)</f>
        <v>5</v>
      </c>
      <c r="J234" s="261"/>
      <c r="K234" s="179">
        <f>IF(H234=0,"",100*H234/Måned!$G25)</f>
        <v>0.19638648860958366</v>
      </c>
      <c r="L234" s="261"/>
      <c r="M234" s="179">
        <f>+IF(H234=0,"",'Ark1'!AA4797)</f>
        <v>2.4011663832393646</v>
      </c>
      <c r="N234" s="179">
        <f>+IF(I234=0,"",'Ark1'!AB4797)</f>
        <v>2.0591260281973476</v>
      </c>
      <c r="O234" s="256">
        <f>IF(H234=0,"",'Ark1'!W4797)</f>
        <v>55.6</v>
      </c>
      <c r="P234" s="179">
        <f>IF(H234=0,"",'Ark1'!X4797)</f>
        <v>146.28385698808231</v>
      </c>
      <c r="Q234" s="255"/>
      <c r="R234" s="179">
        <f>IF(H234=0,"",'Ark1'!AA4797)</f>
        <v>2.4011663832393646</v>
      </c>
      <c r="S234" s="179">
        <f>IF(H234=0,"",'Ark1'!AB4797)</f>
        <v>2.0591260281973476</v>
      </c>
      <c r="T234" s="179">
        <f>IF(H234=0,"",'Ark1'!AC4797)</f>
        <v>-18.849972872276201</v>
      </c>
      <c r="U234" s="84"/>
      <c r="V234" s="92">
        <f t="shared" si="28"/>
        <v>1.25</v>
      </c>
      <c r="W234" s="179">
        <f>+'Ark1'!V4797</f>
        <v>13.4</v>
      </c>
      <c r="X234" s="261"/>
      <c r="Y234" s="92"/>
      <c r="Z234" s="179"/>
      <c r="AA234" s="179"/>
      <c r="AB234" s="235"/>
      <c r="AI234" s="92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</row>
    <row r="235" spans="1:45" s="90" customFormat="1" ht="15.6">
      <c r="A235" s="261"/>
      <c r="B235" s="209">
        <f>+'Ark1'!C4798</f>
        <v>2022</v>
      </c>
      <c r="C235" s="209">
        <f>+'Ark1'!J4798</f>
        <v>106</v>
      </c>
      <c r="D235" s="209" t="s">
        <v>39</v>
      </c>
      <c r="E235" s="209">
        <f>+'Ark1'!D4798</f>
        <v>4</v>
      </c>
      <c r="F235" s="209" t="s">
        <v>572</v>
      </c>
      <c r="G235" s="91">
        <f>+'Ark1'!Q4798</f>
        <v>2</v>
      </c>
      <c r="H235" s="92">
        <f>+'Ark1'!R4798</f>
        <v>3</v>
      </c>
      <c r="I235" s="91">
        <f>IF(H235=0,"",'Ark1'!S4798)</f>
        <v>3</v>
      </c>
      <c r="J235" s="261"/>
      <c r="K235" s="179">
        <f>IF(H235=0,"",100*H235/Måned!$G26)</f>
        <v>0.131521262604121</v>
      </c>
      <c r="L235" s="261"/>
      <c r="M235" s="179">
        <f>+IF(H235=0,"",'Ark1'!AA4798)</f>
        <v>3.1123410267290823</v>
      </c>
      <c r="N235" s="179">
        <f>+IF(I235=0,"",'Ark1'!AB4798)</f>
        <v>3.0912061651653002</v>
      </c>
      <c r="O235" s="256">
        <f>IF(H235=0,"",'Ark1'!W4798)</f>
        <v>57.66666666666665</v>
      </c>
      <c r="P235" s="179">
        <f>IF(H235=0,"",'Ark1'!X4798)</f>
        <v>146.04550379198267</v>
      </c>
      <c r="Q235" s="255"/>
      <c r="R235" s="179">
        <f>IF(H235=0,"",'Ark1'!AA4798)</f>
        <v>3.1123410267290823</v>
      </c>
      <c r="S235" s="179">
        <f>IF(H235=0,"",'Ark1'!AB4798)</f>
        <v>3.0912061651653002</v>
      </c>
      <c r="T235" s="179">
        <f>IF(H235=0,"",'Ark1'!AC4798)</f>
        <v>-63.057243902528207</v>
      </c>
      <c r="U235" s="84"/>
      <c r="V235" s="92">
        <f t="shared" si="28"/>
        <v>1.5</v>
      </c>
      <c r="W235" s="179">
        <f>+'Ark1'!V4798</f>
        <v>15</v>
      </c>
      <c r="X235" s="261"/>
      <c r="Y235" s="92"/>
      <c r="Z235" s="179"/>
      <c r="AA235" s="179"/>
      <c r="AB235" s="235"/>
      <c r="AI235" s="92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</row>
    <row r="236" spans="1:45" s="90" customFormat="1" ht="15.6">
      <c r="A236" s="261"/>
      <c r="B236" s="209">
        <f>+'Ark1'!C4799</f>
        <v>2022</v>
      </c>
      <c r="C236" s="209">
        <f>+'Ark1'!J4799</f>
        <v>106</v>
      </c>
      <c r="D236" s="209" t="s">
        <v>39</v>
      </c>
      <c r="E236" s="209">
        <f>+'Ark1'!D4799</f>
        <v>5</v>
      </c>
      <c r="F236" s="209" t="s">
        <v>467</v>
      </c>
      <c r="G236" s="91">
        <f>+'Ark1'!Q4799</f>
        <v>4</v>
      </c>
      <c r="H236" s="92">
        <f>+'Ark1'!R4799</f>
        <v>5</v>
      </c>
      <c r="I236" s="91">
        <f>IF(H236=0,"",'Ark1'!S4799)</f>
        <v>5</v>
      </c>
      <c r="J236" s="261"/>
      <c r="K236" s="179">
        <f>IF(H236=0,"",100*H236/Måned!$G27)</f>
        <v>0.1718213058419244</v>
      </c>
      <c r="L236" s="261"/>
      <c r="M236" s="179">
        <f>+IF(H236=0,"",'Ark1'!AA4799)</f>
        <v>3.7250503352312898</v>
      </c>
      <c r="N236" s="179">
        <f>+IF(I236=0,"",'Ark1'!AB4799)</f>
        <v>4.0298883359219939</v>
      </c>
      <c r="O236" s="256">
        <f>IF(H236=0,"",'Ark1'!W4799)</f>
        <v>60.4</v>
      </c>
      <c r="P236" s="179">
        <f>IF(H236=0,"",'Ark1'!X4799)</f>
        <v>146.04550379198267</v>
      </c>
      <c r="Q236" s="255"/>
      <c r="R236" s="179">
        <f>IF(H236=0,"",'Ark1'!AA4799)</f>
        <v>3.7250503352312898</v>
      </c>
      <c r="S236" s="179">
        <f>IF(H236=0,"",'Ark1'!AB4799)</f>
        <v>4.0298883359219939</v>
      </c>
      <c r="T236" s="179">
        <f>IF(H236=0,"",'Ark1'!AC4799)</f>
        <v>12.390470161730198</v>
      </c>
      <c r="U236" s="84"/>
      <c r="V236" s="92">
        <f t="shared" si="28"/>
        <v>1.25</v>
      </c>
      <c r="W236" s="179">
        <f>+'Ark1'!V4799</f>
        <v>15.2</v>
      </c>
      <c r="X236" s="261"/>
      <c r="Y236" s="92"/>
      <c r="Z236" s="179"/>
      <c r="AA236" s="179"/>
      <c r="AB236" s="235"/>
      <c r="AI236" s="92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</row>
    <row r="237" spans="1:45" s="90" customFormat="1" ht="15.6">
      <c r="A237" s="261"/>
      <c r="B237" s="209">
        <f>+'Ark1'!C4800</f>
        <v>2022</v>
      </c>
      <c r="C237" s="209">
        <f>+'Ark1'!J4800</f>
        <v>106</v>
      </c>
      <c r="D237" s="209" t="s">
        <v>39</v>
      </c>
      <c r="E237" s="209">
        <f>+'Ark1'!D4800</f>
        <v>6</v>
      </c>
      <c r="F237" s="209" t="s">
        <v>573</v>
      </c>
      <c r="G237" s="91">
        <f>+'Ark1'!Q4800</f>
        <v>2</v>
      </c>
      <c r="H237" s="92">
        <f>+'Ark1'!R4800</f>
        <v>2</v>
      </c>
      <c r="I237" s="91">
        <f>IF(H237=0,"",'Ark1'!S4800)</f>
        <v>2</v>
      </c>
      <c r="J237" s="261"/>
      <c r="K237" s="179">
        <f>IF(H237=0,"",100*H237/Måned!$G28)</f>
        <v>6.7024128686327081E-2</v>
      </c>
      <c r="L237" s="261"/>
      <c r="M237" s="179">
        <f>+IF(H237=0,"",'Ark1'!AA4800)</f>
        <v>10</v>
      </c>
      <c r="N237" s="179">
        <f>+IF(I237=0,"",'Ark1'!AB4800)</f>
        <v>1.5</v>
      </c>
      <c r="O237" s="256">
        <f>IF(H237=0,"",'Ark1'!W4800)</f>
        <v>60.5</v>
      </c>
      <c r="P237" s="179">
        <f>IF(H237=0,"",'Ark1'!X4800)</f>
        <v>153.08775731310939</v>
      </c>
      <c r="Q237" s="255"/>
      <c r="R237" s="179">
        <f>IF(H237=0,"",'Ark1'!AA4800)</f>
        <v>10</v>
      </c>
      <c r="S237" s="179">
        <f>IF(H237=0,"",'Ark1'!AB4800)</f>
        <v>1.5</v>
      </c>
      <c r="T237" s="179">
        <f>IF(H237=0,"",'Ark1'!AC4800)</f>
        <v>-100</v>
      </c>
      <c r="U237" s="84"/>
      <c r="V237" s="92">
        <f t="shared" si="28"/>
        <v>1</v>
      </c>
      <c r="W237" s="179">
        <f>+'Ark1'!V4800</f>
        <v>15.5</v>
      </c>
      <c r="X237" s="261"/>
      <c r="Y237" s="92"/>
      <c r="Z237" s="179"/>
      <c r="AA237" s="179"/>
      <c r="AB237" s="235"/>
      <c r="AI237" s="92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</row>
    <row r="238" spans="1:45" s="90" customFormat="1" ht="15.6">
      <c r="A238" s="261"/>
      <c r="B238" s="209">
        <f>+'Ark1'!C4801</f>
        <v>2022</v>
      </c>
      <c r="C238" s="209">
        <f>+'Ark1'!J4801</f>
        <v>106</v>
      </c>
      <c r="D238" s="209" t="s">
        <v>39</v>
      </c>
      <c r="E238" s="209">
        <f>+'Ark1'!D4801</f>
        <v>7</v>
      </c>
      <c r="F238" s="209" t="s">
        <v>574</v>
      </c>
      <c r="G238" s="91">
        <f>+'Ark1'!Q4801</f>
        <v>2</v>
      </c>
      <c r="H238" s="92">
        <f>+'Ark1'!R4801</f>
        <v>2</v>
      </c>
      <c r="I238" s="91">
        <f>IF(H238=0,"",'Ark1'!S4801)</f>
        <v>2</v>
      </c>
      <c r="J238" s="261"/>
      <c r="K238" s="179">
        <f>IF(H238=0,"",100*H238/Måned!$G29)</f>
        <v>8.3612040133779264E-2</v>
      </c>
      <c r="L238" s="261"/>
      <c r="M238" s="179">
        <f>+IF(H238=0,"",'Ark1'!AA4801)</f>
        <v>10.099999999999921</v>
      </c>
      <c r="N238" s="179">
        <f>+IF(I238=0,"",'Ark1'!AB4801)</f>
        <v>0.5</v>
      </c>
      <c r="O238" s="256">
        <f>IF(H238=0,"",'Ark1'!W4801)</f>
        <v>58.5</v>
      </c>
      <c r="P238" s="179">
        <f>IF(H238=0,"",'Ark1'!X4801)</f>
        <v>152.54604550379196</v>
      </c>
      <c r="Q238" s="255"/>
      <c r="R238" s="179">
        <f>IF(H238=0,"",'Ark1'!AA4801)</f>
        <v>10.099999999999921</v>
      </c>
      <c r="S238" s="179">
        <f>IF(H238=0,"",'Ark1'!AB4801)</f>
        <v>0.5</v>
      </c>
      <c r="T238" s="179">
        <f>IF(H238=0,"",'Ark1'!AC4801)</f>
        <v>-100.0000000000224</v>
      </c>
      <c r="U238" s="84"/>
      <c r="V238" s="92">
        <f t="shared" si="28"/>
        <v>1</v>
      </c>
      <c r="W238" s="179">
        <f>+'Ark1'!V4801</f>
        <v>14</v>
      </c>
      <c r="X238" s="261"/>
      <c r="Y238" s="92"/>
      <c r="Z238" s="179"/>
      <c r="AA238" s="179"/>
      <c r="AB238" s="235"/>
      <c r="AI238" s="92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</row>
    <row r="239" spans="1:45" s="90" customFormat="1" ht="15.6">
      <c r="A239" s="261"/>
      <c r="B239" s="209">
        <f>+'Ark1'!C4802</f>
        <v>2022</v>
      </c>
      <c r="C239" s="209">
        <f>+'Ark1'!J4802</f>
        <v>106</v>
      </c>
      <c r="D239" s="209" t="s">
        <v>39</v>
      </c>
      <c r="E239" s="209">
        <f>+'Ark1'!D4802</f>
        <v>8</v>
      </c>
      <c r="F239" s="209" t="s">
        <v>575</v>
      </c>
      <c r="G239" s="91">
        <f>+'Ark1'!Q4802</f>
        <v>2</v>
      </c>
      <c r="H239" s="92">
        <f>+'Ark1'!R4802</f>
        <v>2</v>
      </c>
      <c r="I239" s="91">
        <f>IF(H239=0,"",'Ark1'!S4802)</f>
        <v>2</v>
      </c>
      <c r="J239" s="261"/>
      <c r="K239" s="179">
        <f>IF(H239=0,"",100*H239/Måned!$G30)</f>
        <v>8.3194675540765387E-2</v>
      </c>
      <c r="L239" s="261"/>
      <c r="M239" s="179">
        <f>+IF(H239=0,"",'Ark1'!AA4802)</f>
        <v>1.75</v>
      </c>
      <c r="N239" s="179">
        <f>+IF(I239=0,"",'Ark1'!AB4802)</f>
        <v>0.5</v>
      </c>
      <c r="O239" s="256">
        <f>IF(H239=0,"",'Ark1'!W4802)</f>
        <v>59.5</v>
      </c>
      <c r="P239" s="179">
        <f>IF(H239=0,"",'Ark1'!X4802)</f>
        <v>144.36619718309862</v>
      </c>
      <c r="Q239" s="255"/>
      <c r="R239" s="179">
        <f>IF(H239=0,"",'Ark1'!AA4802)</f>
        <v>1.75</v>
      </c>
      <c r="S239" s="179">
        <f>IF(H239=0,"",'Ark1'!AB4802)</f>
        <v>0.5</v>
      </c>
      <c r="T239" s="179">
        <f>IF(H239=0,"",'Ark1'!AC4802)</f>
        <v>100</v>
      </c>
      <c r="U239" s="84"/>
      <c r="V239" s="92">
        <f t="shared" si="28"/>
        <v>1</v>
      </c>
      <c r="W239" s="179">
        <f>+'Ark1'!V4802</f>
        <v>15.5</v>
      </c>
      <c r="X239" s="261"/>
      <c r="Y239" s="92"/>
      <c r="Z239" s="179"/>
      <c r="AA239" s="179"/>
      <c r="AB239" s="235"/>
      <c r="AI239" s="92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</row>
    <row r="240" spans="1:45" s="90" customFormat="1" ht="15.6">
      <c r="A240" s="261"/>
      <c r="B240" s="209">
        <f>+'Ark1'!C4803</f>
        <v>2022</v>
      </c>
      <c r="C240" s="209">
        <f>+'Ark1'!J4803</f>
        <v>106</v>
      </c>
      <c r="D240" s="209" t="s">
        <v>39</v>
      </c>
      <c r="E240" s="209">
        <f>+'Ark1'!D4803</f>
        <v>9</v>
      </c>
      <c r="F240" s="209" t="s">
        <v>576</v>
      </c>
      <c r="G240" s="91">
        <f>+'Ark1'!Q4803</f>
        <v>2</v>
      </c>
      <c r="H240" s="92">
        <f>+'Ark1'!R4803</f>
        <v>2</v>
      </c>
      <c r="I240" s="91">
        <f>IF(H240=0,"",'Ark1'!S4803)</f>
        <v>2</v>
      </c>
      <c r="J240" s="261"/>
      <c r="K240" s="179">
        <f>IF(H240=0,"",100*H240/Måned!$G31)</f>
        <v>7.0621468926553674E-2</v>
      </c>
      <c r="L240" s="261"/>
      <c r="M240" s="179">
        <f>+IF(H240=0,"",'Ark1'!AA4803)</f>
        <v>11.149999999999924</v>
      </c>
      <c r="N240" s="179">
        <f>+IF(I240=0,"",'Ark1'!AB4803)</f>
        <v>2</v>
      </c>
      <c r="O240" s="256">
        <f>IF(H240=0,"",'Ark1'!W4803)</f>
        <v>51</v>
      </c>
      <c r="P240" s="179">
        <f>IF(H240=0,"",'Ark1'!X4803)</f>
        <v>155.85048754062828</v>
      </c>
      <c r="Q240" s="255"/>
      <c r="R240" s="179">
        <f>IF(H240=0,"",'Ark1'!AA4803)</f>
        <v>11.149999999999924</v>
      </c>
      <c r="S240" s="179">
        <f>IF(H240=0,"",'Ark1'!AB4803)</f>
        <v>2</v>
      </c>
      <c r="T240" s="179">
        <f>IF(H240=0,"",'Ark1'!AC4803)</f>
        <v>-100.00000000000148</v>
      </c>
      <c r="U240" s="84"/>
      <c r="V240" s="92">
        <f t="shared" si="28"/>
        <v>1</v>
      </c>
      <c r="W240" s="179">
        <f>+'Ark1'!V4803</f>
        <v>9.5</v>
      </c>
      <c r="X240" s="261"/>
      <c r="Y240" s="92"/>
      <c r="Z240" s="179"/>
      <c r="AA240" s="179"/>
      <c r="AB240" s="235"/>
      <c r="AI240" s="92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</row>
    <row r="241" spans="1:45" s="90" customFormat="1" ht="15.6">
      <c r="A241" s="261"/>
      <c r="B241" s="209">
        <f>+'Ark1'!C4804</f>
        <v>2022</v>
      </c>
      <c r="C241" s="209">
        <f>+'Ark1'!J4804</f>
        <v>106</v>
      </c>
      <c r="D241" s="209" t="s">
        <v>39</v>
      </c>
      <c r="E241" s="209">
        <f>+'Ark1'!D4804</f>
        <v>10</v>
      </c>
      <c r="F241" s="209" t="s">
        <v>577</v>
      </c>
      <c r="G241" s="91">
        <f>+'Ark1'!Q4804</f>
        <v>1</v>
      </c>
      <c r="H241" s="92">
        <f>+'Ark1'!R4804</f>
        <v>2</v>
      </c>
      <c r="I241" s="91">
        <f>IF(H241=0,"",'Ark1'!S4804)</f>
        <v>2</v>
      </c>
      <c r="J241" s="261"/>
      <c r="K241" s="179">
        <f>IF(H241=0,"",100*H241/Måned!$G32)</f>
        <v>7.64525993883792E-2</v>
      </c>
      <c r="L241" s="261"/>
      <c r="M241" s="179">
        <f>+IF(H241=0,"",'Ark1'!AA4804)</f>
        <v>0.35000000000187104</v>
      </c>
      <c r="N241" s="179">
        <f>+IF(I241=0,"",'Ark1'!AB4804)</f>
        <v>1</v>
      </c>
      <c r="O241" s="256">
        <f>IF(H241=0,"",'Ark1'!W4804)</f>
        <v>59</v>
      </c>
      <c r="P241" s="179">
        <f>IF(H241=0,"",'Ark1'!X4804)</f>
        <v>160.5092091007584</v>
      </c>
      <c r="Q241" s="255"/>
      <c r="R241" s="179">
        <f>IF(H241=0,"",'Ark1'!AA4804)</f>
        <v>0.35000000000187104</v>
      </c>
      <c r="S241" s="179">
        <f>IF(H241=0,"",'Ark1'!AB4804)</f>
        <v>1</v>
      </c>
      <c r="T241" s="179">
        <f>IF(H241=0,"",'Ark1'!AC4804)</f>
        <v>-99.999999999569354</v>
      </c>
      <c r="U241" s="84"/>
      <c r="V241" s="92">
        <f t="shared" si="28"/>
        <v>2</v>
      </c>
      <c r="W241" s="179">
        <f>+'Ark1'!V4804</f>
        <v>15.5</v>
      </c>
      <c r="X241" s="261"/>
      <c r="Y241" s="92"/>
      <c r="Z241" s="179"/>
      <c r="AA241" s="179"/>
      <c r="AB241" s="235"/>
      <c r="AI241" s="92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</row>
    <row r="242" spans="1:45" s="90" customFormat="1" ht="15.6">
      <c r="A242" s="261"/>
      <c r="B242" s="209">
        <f>+'Ark1'!C4805</f>
        <v>2022</v>
      </c>
      <c r="C242" s="209">
        <f>+'Ark1'!J4805</f>
        <v>106</v>
      </c>
      <c r="D242" s="209" t="s">
        <v>39</v>
      </c>
      <c r="E242" s="209">
        <f>+'Ark1'!D4805</f>
        <v>11</v>
      </c>
      <c r="F242" s="209" t="s">
        <v>578</v>
      </c>
      <c r="G242" s="91">
        <f>+'Ark1'!Q4805</f>
        <v>2</v>
      </c>
      <c r="H242" s="92">
        <f>+'Ark1'!R4805</f>
        <v>4</v>
      </c>
      <c r="I242" s="91">
        <f>IF(H242=0,"",'Ark1'!S4805)</f>
        <v>4</v>
      </c>
      <c r="J242" s="261"/>
      <c r="K242" s="179">
        <f>IF(H242=0,"",100*H242/Måned!$G33)</f>
        <v>0.14864362690449648</v>
      </c>
      <c r="L242" s="261"/>
      <c r="M242" s="179">
        <f>+IF(H242=0,"",'Ark1'!AA4805)</f>
        <v>5.3550793644916839</v>
      </c>
      <c r="N242" s="179">
        <f>+IF(I242=0,"",'Ark1'!AB4805)</f>
        <v>2.2912878474779204</v>
      </c>
      <c r="O242" s="256">
        <f>IF(H242=0,"",'Ark1'!W4805)</f>
        <v>60.5</v>
      </c>
      <c r="P242" s="179">
        <f>IF(H242=0,"",'Ark1'!X4805)</f>
        <v>154.46912242686895</v>
      </c>
      <c r="Q242" s="255"/>
      <c r="R242" s="179">
        <f>IF(H242=0,"",'Ark1'!AA4805)</f>
        <v>5.3550793644916839</v>
      </c>
      <c r="S242" s="179">
        <f>IF(H242=0,"",'Ark1'!AB4805)</f>
        <v>2.2912878474779204</v>
      </c>
      <c r="T242" s="179">
        <f>IF(H242=0,"",'Ark1'!AC4805)</f>
        <v>-29.849156981256755</v>
      </c>
      <c r="U242" s="84"/>
      <c r="V242" s="92">
        <f t="shared" si="28"/>
        <v>2</v>
      </c>
      <c r="W242" s="179">
        <f>+'Ark1'!V4805</f>
        <v>16.25</v>
      </c>
      <c r="X242" s="261"/>
      <c r="Y242" s="92"/>
      <c r="Z242" s="179"/>
      <c r="AA242" s="179"/>
      <c r="AI242" s="92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</row>
    <row r="243" spans="1:45" s="90" customFormat="1" ht="15.6">
      <c r="A243" s="261"/>
      <c r="B243" s="209">
        <f>+'Ark1'!C4806</f>
        <v>2022</v>
      </c>
      <c r="C243" s="209">
        <f>+'Ark1'!J4806</f>
        <v>106</v>
      </c>
      <c r="D243" s="209" t="s">
        <v>39</v>
      </c>
      <c r="E243" s="209">
        <f>+'Ark1'!D4806</f>
        <v>12</v>
      </c>
      <c r="F243" s="209" t="s">
        <v>579</v>
      </c>
      <c r="G243" s="91">
        <f>+'Ark1'!Q4806</f>
        <v>3</v>
      </c>
      <c r="H243" s="92">
        <f>+'Ark1'!R4806</f>
        <v>11</v>
      </c>
      <c r="I243" s="91">
        <f>IF(H243=0,"",'Ark1'!S4806)</f>
        <v>11</v>
      </c>
      <c r="J243" s="261"/>
      <c r="K243" s="179">
        <f>IF(H243=0,"",100*H243/Måned!$G34)</f>
        <v>0.39625360230547552</v>
      </c>
      <c r="L243" s="261"/>
      <c r="M243" s="179">
        <f>+IF(H243=0,"",'Ark1'!AA4806)</f>
        <v>10.876869080380374</v>
      </c>
      <c r="N243" s="179">
        <f>+IF(I243=0,"",'Ark1'!AB4806)</f>
        <v>3.5185459055206345</v>
      </c>
      <c r="O243" s="256">
        <f>IF(H243=0,"",'Ark1'!W4806)</f>
        <v>55.72727272727272</v>
      </c>
      <c r="P243" s="179">
        <f>IF(H243=0,"",'Ark1'!X4806)</f>
        <v>157.97301290259037</v>
      </c>
      <c r="Q243" s="255"/>
      <c r="R243" s="179">
        <f>IF(H243=0,"",'Ark1'!AA4806)</f>
        <v>10.876869080380374</v>
      </c>
      <c r="S243" s="179">
        <f>IF(H243=0,"",'Ark1'!AB4806)</f>
        <v>3.5185459055206345</v>
      </c>
      <c r="T243" s="179">
        <f>IF(H243=0,"",'Ark1'!AC4806)</f>
        <v>-39.496736485553683</v>
      </c>
      <c r="U243" s="84"/>
      <c r="V243" s="92">
        <f t="shared" si="28"/>
        <v>3.6666666666666665</v>
      </c>
      <c r="W243" s="179">
        <f>+'Ark1'!V4806</f>
        <v>13.18181818181818</v>
      </c>
      <c r="X243" s="261"/>
      <c r="Y243" s="92"/>
      <c r="Z243" s="179"/>
      <c r="AA243" s="179"/>
      <c r="AI243" s="92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</row>
    <row r="244" spans="1:45" s="90" customFormat="1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92"/>
      <c r="Z244" s="179"/>
      <c r="AA244" s="179"/>
      <c r="AI244" s="92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</row>
    <row r="245" spans="1:45" s="90" customFormat="1" ht="15.6">
      <c r="A245" s="261"/>
      <c r="B245" s="209">
        <f>+'Ark1'!C4807</f>
        <v>2022</v>
      </c>
      <c r="C245" s="209">
        <f>+'Ark1'!J4807</f>
        <v>109</v>
      </c>
      <c r="D245" s="209" t="s">
        <v>62</v>
      </c>
      <c r="E245" s="209">
        <f>+'Ark1'!D4807</f>
        <v>1</v>
      </c>
      <c r="F245" s="209" t="s">
        <v>569</v>
      </c>
      <c r="G245" s="91">
        <f>+'Ark1'!Q4807</f>
        <v>70</v>
      </c>
      <c r="H245" s="92">
        <f>+'Ark1'!R4807</f>
        <v>598</v>
      </c>
      <c r="I245" s="91">
        <f>IF(H245=0,"",'Ark1'!S4807)</f>
        <v>598</v>
      </c>
      <c r="J245" s="261"/>
      <c r="K245" s="179">
        <f>IF(H245=0,"",100*H245/Måned!$G23)</f>
        <v>20.742282344779742</v>
      </c>
      <c r="L245" s="261"/>
      <c r="M245" s="179">
        <f>+IF(H245=0,"",'Ark1'!AA4807)</f>
        <v>31.059324675971897</v>
      </c>
      <c r="N245" s="179">
        <f>+IF(I245=0,"",'Ark1'!AB4807)</f>
        <v>4.7197499909615406</v>
      </c>
      <c r="O245" s="256">
        <f>IF(H245=0,"",'Ark1'!W4807)</f>
        <v>58.473244147157182</v>
      </c>
      <c r="P245" s="179">
        <f>IF(H245=0,"",'Ark1'!X4807)</f>
        <v>170.64557916058203</v>
      </c>
      <c r="Q245" s="255"/>
      <c r="R245" s="179">
        <f>IF(H245=0,"",'Ark1'!AA4807)</f>
        <v>31.059324675971897</v>
      </c>
      <c r="S245" s="179">
        <f>IF(H245=0,"",'Ark1'!AB4807)</f>
        <v>4.7197499909615406</v>
      </c>
      <c r="T245" s="179">
        <f>IF(H245=0,"",'Ark1'!AC4807)</f>
        <v>-33.204143937580398</v>
      </c>
      <c r="U245" s="84"/>
      <c r="V245" s="92">
        <f t="shared" si="28"/>
        <v>8.5428571428571427</v>
      </c>
      <c r="W245" s="179">
        <f>+'Ark1'!V4807</f>
        <v>14.757525083612038</v>
      </c>
      <c r="X245" s="261"/>
      <c r="Y245" s="92"/>
      <c r="Z245" s="179"/>
      <c r="AA245" s="179"/>
      <c r="AI245" s="92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</row>
    <row r="246" spans="1:45" s="90" customFormat="1" ht="15.6">
      <c r="A246" s="261"/>
      <c r="B246" s="209">
        <f>+'Ark1'!C4808</f>
        <v>2022</v>
      </c>
      <c r="C246" s="209">
        <f>+'Ark1'!J4808</f>
        <v>109</v>
      </c>
      <c r="D246" s="209" t="s">
        <v>62</v>
      </c>
      <c r="E246" s="209">
        <f>+'Ark1'!D4808</f>
        <v>2</v>
      </c>
      <c r="F246" s="209" t="s">
        <v>570</v>
      </c>
      <c r="G246" s="91">
        <f>+'Ark1'!Q4808</f>
        <v>54</v>
      </c>
      <c r="H246" s="92">
        <f>+'Ark1'!R4808</f>
        <v>414</v>
      </c>
      <c r="I246" s="91">
        <f>IF(H246=0,"",'Ark1'!S4808)</f>
        <v>414</v>
      </c>
      <c r="J246" s="261"/>
      <c r="K246" s="179">
        <f>IF(H246=0,"",100*H246/Måned!$G24)</f>
        <v>18.40818141396176</v>
      </c>
      <c r="L246" s="261"/>
      <c r="M246" s="179">
        <f>+IF(H246=0,"",'Ark1'!AA4808)</f>
        <v>32.855497302636053</v>
      </c>
      <c r="N246" s="179">
        <f>+IF(I246=0,"",'Ark1'!AB4808)</f>
        <v>4.9068738902510463</v>
      </c>
      <c r="O246" s="256">
        <f>IF(H246=0,"",'Ark1'!W4808)</f>
        <v>58.294685990338174</v>
      </c>
      <c r="P246" s="179">
        <f>IF(H246=0,"",'Ark1'!X4808)</f>
        <v>172.06337243079437</v>
      </c>
      <c r="Q246" s="255"/>
      <c r="R246" s="179">
        <f>IF(H246=0,"",'Ark1'!AA4808)</f>
        <v>32.855497302636053</v>
      </c>
      <c r="S246" s="179">
        <f>IF(H246=0,"",'Ark1'!AB4808)</f>
        <v>4.9068738902510463</v>
      </c>
      <c r="T246" s="179">
        <f>IF(H246=0,"",'Ark1'!AC4808)</f>
        <v>-51.537493682985243</v>
      </c>
      <c r="U246" s="84"/>
      <c r="V246" s="92">
        <f t="shared" si="28"/>
        <v>7.666666666666667</v>
      </c>
      <c r="W246" s="179">
        <f>+'Ark1'!V4808</f>
        <v>14.543478260869565</v>
      </c>
      <c r="X246" s="261"/>
      <c r="Y246" s="92"/>
      <c r="Z246" s="179"/>
      <c r="AA246" s="179"/>
      <c r="AI246" s="92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</row>
    <row r="247" spans="1:45" s="90" customFormat="1" ht="15.6">
      <c r="A247" s="261"/>
      <c r="B247" s="209">
        <f>+'Ark1'!C4809</f>
        <v>2022</v>
      </c>
      <c r="C247" s="209">
        <f>+'Ark1'!J4809</f>
        <v>109</v>
      </c>
      <c r="D247" s="209" t="s">
        <v>62</v>
      </c>
      <c r="E247" s="209">
        <f>+'Ark1'!D4809</f>
        <v>3</v>
      </c>
      <c r="F247" s="209" t="s">
        <v>571</v>
      </c>
      <c r="G247" s="91">
        <f>+'Ark1'!Q4809</f>
        <v>79</v>
      </c>
      <c r="H247" s="92">
        <f>+'Ark1'!R4809</f>
        <v>491</v>
      </c>
      <c r="I247" s="91">
        <f>IF(H247=0,"",'Ark1'!S4809)</f>
        <v>491</v>
      </c>
      <c r="J247" s="261"/>
      <c r="K247" s="179">
        <f>IF(H247=0,"",100*H247/Måned!$G25)</f>
        <v>19.285153181461116</v>
      </c>
      <c r="L247" s="261"/>
      <c r="M247" s="179">
        <f>+IF(H247=0,"",'Ark1'!AA4809)</f>
        <v>32.932503256524328</v>
      </c>
      <c r="N247" s="179">
        <f>+IF(I247=0,"",'Ark1'!AB4809)</f>
        <v>4.8365093471853244</v>
      </c>
      <c r="O247" s="256">
        <f>IF(H247=0,"",'Ark1'!W4809)</f>
        <v>59.189409368635438</v>
      </c>
      <c r="P247" s="179">
        <f>IF(H247=0,"",'Ark1'!X4809)</f>
        <v>174.50004744115637</v>
      </c>
      <c r="Q247" s="255"/>
      <c r="R247" s="179">
        <f>IF(H247=0,"",'Ark1'!AA4809)</f>
        <v>32.932503256524328</v>
      </c>
      <c r="S247" s="179">
        <f>IF(H247=0,"",'Ark1'!AB4809)</f>
        <v>4.8365093471853244</v>
      </c>
      <c r="T247" s="179">
        <f>IF(H247=0,"",'Ark1'!AC4809)</f>
        <v>-47.06066372467555</v>
      </c>
      <c r="U247" s="84"/>
      <c r="V247" s="92">
        <f t="shared" si="28"/>
        <v>6.2151898734177218</v>
      </c>
      <c r="W247" s="179">
        <f>+'Ark1'!V4809</f>
        <v>15.081466395112011</v>
      </c>
      <c r="X247" s="261"/>
      <c r="Y247" s="92"/>
      <c r="Z247" s="179"/>
      <c r="AA247" s="179"/>
      <c r="AI247" s="92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</row>
    <row r="248" spans="1:45" s="90" customFormat="1" ht="15.6">
      <c r="A248" s="261"/>
      <c r="B248" s="209">
        <f>+'Ark1'!C4810</f>
        <v>2022</v>
      </c>
      <c r="C248" s="209">
        <f>+'Ark1'!J4810</f>
        <v>109</v>
      </c>
      <c r="D248" s="209" t="s">
        <v>62</v>
      </c>
      <c r="E248" s="209">
        <f>+'Ark1'!D4810</f>
        <v>4</v>
      </c>
      <c r="F248" s="209" t="s">
        <v>572</v>
      </c>
      <c r="G248" s="91">
        <f>+'Ark1'!Q4810</f>
        <v>62</v>
      </c>
      <c r="H248" s="92">
        <f>+'Ark1'!R4810</f>
        <v>421</v>
      </c>
      <c r="I248" s="91">
        <f>IF(H248=0,"",'Ark1'!S4810)</f>
        <v>421</v>
      </c>
      <c r="J248" s="261"/>
      <c r="K248" s="179">
        <f>IF(H248=0,"",100*H248/Måned!$G26)</f>
        <v>18.456817185444979</v>
      </c>
      <c r="L248" s="261"/>
      <c r="M248" s="179">
        <f>+IF(H248=0,"",'Ark1'!AA4810)</f>
        <v>33.52770444282703</v>
      </c>
      <c r="N248" s="179">
        <f>+IF(I248=0,"",'Ark1'!AB4810)</f>
        <v>5.6226052533273885</v>
      </c>
      <c r="O248" s="256">
        <f>IF(H248=0,"",'Ark1'!W4810)</f>
        <v>58.282660332541582</v>
      </c>
      <c r="P248" s="179">
        <f>IF(H248=0,"",'Ark1'!X4810)</f>
        <v>173.40259352570752</v>
      </c>
      <c r="Q248" s="255"/>
      <c r="R248" s="179">
        <f>IF(H248=0,"",'Ark1'!AA4810)</f>
        <v>33.52770444282703</v>
      </c>
      <c r="S248" s="179">
        <f>IF(H248=0,"",'Ark1'!AB4810)</f>
        <v>5.6226052533273885</v>
      </c>
      <c r="T248" s="179">
        <f>IF(H248=0,"",'Ark1'!AC4810)</f>
        <v>-55.489547700029938</v>
      </c>
      <c r="U248" s="84"/>
      <c r="V248" s="92">
        <f t="shared" si="28"/>
        <v>6.790322580645161</v>
      </c>
      <c r="W248" s="179">
        <f>+'Ark1'!V4810</f>
        <v>14.562945368171023</v>
      </c>
      <c r="X248" s="261"/>
      <c r="Y248" s="92"/>
      <c r="Z248" s="179"/>
      <c r="AA248" s="179"/>
      <c r="AI248" s="92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</row>
    <row r="249" spans="1:45" s="90" customFormat="1" ht="15.6">
      <c r="A249" s="261"/>
      <c r="B249" s="209">
        <f>+'Ark1'!C4811</f>
        <v>2022</v>
      </c>
      <c r="C249" s="209">
        <f>+'Ark1'!J4811</f>
        <v>109</v>
      </c>
      <c r="D249" s="209" t="s">
        <v>62</v>
      </c>
      <c r="E249" s="209">
        <f>+'Ark1'!D4811</f>
        <v>5</v>
      </c>
      <c r="F249" s="209" t="s">
        <v>467</v>
      </c>
      <c r="G249" s="91">
        <f>+'Ark1'!Q4811</f>
        <v>0</v>
      </c>
      <c r="H249" s="92">
        <f>+'Ark1'!R4811</f>
        <v>0</v>
      </c>
      <c r="I249" s="91" t="str">
        <f>IF(H249=0,"",'Ark1'!S4811)</f>
        <v/>
      </c>
      <c r="J249" s="261"/>
      <c r="K249" s="179" t="str">
        <f>IF(H249=0,"",100*H249/Måned!$G27)</f>
        <v/>
      </c>
      <c r="L249" s="261"/>
      <c r="M249" s="179" t="str">
        <f>+IF(H249=0,"",'Ark1'!AA4811)</f>
        <v/>
      </c>
      <c r="N249" s="179">
        <f>+IF(I249=0,"",'Ark1'!AB4811)</f>
        <v>0</v>
      </c>
      <c r="O249" s="256" t="str">
        <f>IF(H249=0,"",'Ark1'!W4811)</f>
        <v/>
      </c>
      <c r="P249" s="179" t="str">
        <f>IF(H249=0,"",'Ark1'!X4811)</f>
        <v/>
      </c>
      <c r="Q249" s="255"/>
      <c r="R249" s="179" t="str">
        <f>IF(H249=0,"",'Ark1'!AA4811)</f>
        <v/>
      </c>
      <c r="S249" s="179" t="str">
        <f>IF(H249=0,"",'Ark1'!AB4811)</f>
        <v/>
      </c>
      <c r="T249" s="179" t="str">
        <f>IF(H249=0,"",'Ark1'!AC4811)</f>
        <v/>
      </c>
      <c r="U249" s="84"/>
      <c r="V249" s="92" t="str">
        <f t="shared" si="28"/>
        <v/>
      </c>
      <c r="W249" s="179">
        <f>+'Ark1'!V4811</f>
        <v>0</v>
      </c>
      <c r="X249" s="261"/>
      <c r="Y249" s="92"/>
      <c r="Z249" s="179"/>
      <c r="AA249" s="179"/>
      <c r="AI249" s="92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</row>
    <row r="250" spans="1:45" s="90" customFormat="1" ht="15.6">
      <c r="A250" s="261"/>
      <c r="B250" s="209">
        <f>+'Ark1'!C4812</f>
        <v>2022</v>
      </c>
      <c r="C250" s="209">
        <f>+'Ark1'!J4812</f>
        <v>109</v>
      </c>
      <c r="D250" s="209" t="s">
        <v>62</v>
      </c>
      <c r="E250" s="209">
        <f>+'Ark1'!D4812</f>
        <v>6</v>
      </c>
      <c r="F250" s="209" t="s">
        <v>573</v>
      </c>
      <c r="G250" s="91">
        <f>+'Ark1'!Q4812</f>
        <v>0</v>
      </c>
      <c r="H250" s="92">
        <f>+'Ark1'!R4812</f>
        <v>0</v>
      </c>
      <c r="I250" s="91" t="str">
        <f>IF(H250=0,"",'Ark1'!S4812)</f>
        <v/>
      </c>
      <c r="J250" s="261"/>
      <c r="K250" s="179" t="str">
        <f>IF(H250=0,"",100*H250/Måned!$G28)</f>
        <v/>
      </c>
      <c r="L250" s="261"/>
      <c r="M250" s="179" t="str">
        <f>+IF(H250=0,"",'Ark1'!AA4812)</f>
        <v/>
      </c>
      <c r="N250" s="179">
        <f>+IF(I250=0,"",'Ark1'!AB4812)</f>
        <v>0</v>
      </c>
      <c r="O250" s="256" t="str">
        <f>IF(H250=0,"",'Ark1'!W4812)</f>
        <v/>
      </c>
      <c r="P250" s="179" t="str">
        <f>IF(H250=0,"",'Ark1'!X4812)</f>
        <v/>
      </c>
      <c r="Q250" s="255"/>
      <c r="R250" s="179" t="str">
        <f>IF(H250=0,"",'Ark1'!AA4812)</f>
        <v/>
      </c>
      <c r="S250" s="179" t="str">
        <f>IF(H250=0,"",'Ark1'!AB4812)</f>
        <v/>
      </c>
      <c r="T250" s="179" t="str">
        <f>IF(H250=0,"",'Ark1'!AC4812)</f>
        <v/>
      </c>
      <c r="U250" s="84"/>
      <c r="V250" s="92" t="str">
        <f t="shared" si="28"/>
        <v/>
      </c>
      <c r="W250" s="179">
        <f>+'Ark1'!V4812</f>
        <v>0</v>
      </c>
      <c r="X250" s="261"/>
      <c r="Y250" s="92"/>
      <c r="Z250" s="179"/>
      <c r="AA250" s="179"/>
      <c r="AI250" s="92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</row>
    <row r="251" spans="1:45" s="90" customFormat="1" ht="15.6">
      <c r="A251" s="261"/>
      <c r="B251" s="209">
        <f>+'Ark1'!C4813</f>
        <v>2022</v>
      </c>
      <c r="C251" s="209">
        <f>+'Ark1'!J4813</f>
        <v>109</v>
      </c>
      <c r="D251" s="209" t="s">
        <v>62</v>
      </c>
      <c r="E251" s="209">
        <f>+'Ark1'!D4813</f>
        <v>7</v>
      </c>
      <c r="F251" s="209" t="s">
        <v>574</v>
      </c>
      <c r="G251" s="91">
        <f>+'Ark1'!Q4813</f>
        <v>0</v>
      </c>
      <c r="H251" s="92">
        <f>+'Ark1'!R4813</f>
        <v>0</v>
      </c>
      <c r="I251" s="91" t="str">
        <f>IF(H251=0,"",'Ark1'!S4813)</f>
        <v/>
      </c>
      <c r="J251" s="261"/>
      <c r="K251" s="179" t="str">
        <f>IF(H251=0,"",100*H251/Måned!$G29)</f>
        <v/>
      </c>
      <c r="L251" s="261"/>
      <c r="M251" s="179" t="str">
        <f>+IF(H251=0,"",'Ark1'!AA4813)</f>
        <v/>
      </c>
      <c r="N251" s="179">
        <f>+IF(I251=0,"",'Ark1'!AB4813)</f>
        <v>0</v>
      </c>
      <c r="O251" s="256" t="str">
        <f>IF(H251=0,"",'Ark1'!W4813)</f>
        <v/>
      </c>
      <c r="P251" s="179" t="str">
        <f>IF(H251=0,"",'Ark1'!X4813)</f>
        <v/>
      </c>
      <c r="Q251" s="255"/>
      <c r="R251" s="179" t="str">
        <f>IF(H251=0,"",'Ark1'!AA4813)</f>
        <v/>
      </c>
      <c r="S251" s="179" t="str">
        <f>IF(H251=0,"",'Ark1'!AB4813)</f>
        <v/>
      </c>
      <c r="T251" s="179" t="str">
        <f>IF(H251=0,"",'Ark1'!AC4813)</f>
        <v/>
      </c>
      <c r="U251" s="84"/>
      <c r="V251" s="92" t="str">
        <f t="shared" si="28"/>
        <v/>
      </c>
      <c r="W251" s="179">
        <f>+'Ark1'!V4813</f>
        <v>0</v>
      </c>
      <c r="X251" s="261"/>
      <c r="Y251" s="92"/>
      <c r="Z251" s="179"/>
      <c r="AA251" s="179"/>
      <c r="AI251" s="92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</row>
    <row r="252" spans="1:45" s="90" customFormat="1" ht="15.6">
      <c r="A252" s="261"/>
      <c r="B252" s="209">
        <f>+'Ark1'!C4814</f>
        <v>2022</v>
      </c>
      <c r="C252" s="209">
        <f>+'Ark1'!J4814</f>
        <v>109</v>
      </c>
      <c r="D252" s="209" t="s">
        <v>62</v>
      </c>
      <c r="E252" s="209">
        <f>+'Ark1'!D4814</f>
        <v>8</v>
      </c>
      <c r="F252" s="209" t="s">
        <v>575</v>
      </c>
      <c r="G252" s="91">
        <f>+'Ark1'!Q4814</f>
        <v>27</v>
      </c>
      <c r="H252" s="92">
        <f>+'Ark1'!R4814</f>
        <v>157</v>
      </c>
      <c r="I252" s="91">
        <f>IF(H252=0,"",'Ark1'!S4814)</f>
        <v>153</v>
      </c>
      <c r="J252" s="261"/>
      <c r="K252" s="179">
        <f>IF(H252=0,"",100*H252/Måned!$G30)</f>
        <v>6.5307820299500836</v>
      </c>
      <c r="L252" s="261"/>
      <c r="M252" s="179">
        <f>+IF(H252=0,"",'Ark1'!AA4814)</f>
        <v>39.144892472578839</v>
      </c>
      <c r="N252" s="179">
        <f>+IF(I252=0,"",'Ark1'!AB4814)</f>
        <v>5.0372528242294692</v>
      </c>
      <c r="O252" s="256">
        <f>IF(H252=0,"",'Ark1'!W4814)</f>
        <v>59.071895424836626</v>
      </c>
      <c r="P252" s="179">
        <f>IF(H252=0,"",'Ark1'!X4814)</f>
        <v>155.62862722636649</v>
      </c>
      <c r="Q252" s="255"/>
      <c r="R252" s="179">
        <f>IF(H252=0,"",'Ark1'!AA4814)</f>
        <v>39.144892472578839</v>
      </c>
      <c r="S252" s="179">
        <f>IF(H252=0,"",'Ark1'!AB4814)</f>
        <v>5.0372528242294692</v>
      </c>
      <c r="T252" s="179">
        <f>IF(H252=0,"",'Ark1'!AC4814)</f>
        <v>-40.550058599492331</v>
      </c>
      <c r="U252" s="84"/>
      <c r="V252" s="92">
        <f t="shared" si="28"/>
        <v>5.666666666666667</v>
      </c>
      <c r="W252" s="179">
        <f>+'Ark1'!V4814</f>
        <v>14.802547770700636</v>
      </c>
      <c r="X252" s="261"/>
      <c r="Y252" s="92"/>
      <c r="Z252" s="179"/>
      <c r="AA252" s="179"/>
      <c r="AI252" s="92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</row>
    <row r="253" spans="1:45" s="90" customFormat="1" ht="15.6">
      <c r="A253" s="261"/>
      <c r="B253" s="209">
        <f>+'Ark1'!C4815</f>
        <v>2022</v>
      </c>
      <c r="C253" s="209">
        <f>+'Ark1'!J4815</f>
        <v>109</v>
      </c>
      <c r="D253" s="209" t="s">
        <v>62</v>
      </c>
      <c r="E253" s="209">
        <f>+'Ark1'!D4815</f>
        <v>9</v>
      </c>
      <c r="F253" s="209" t="s">
        <v>576</v>
      </c>
      <c r="G253" s="91">
        <f>+'Ark1'!Q4815</f>
        <v>113</v>
      </c>
      <c r="H253" s="92">
        <f>+'Ark1'!R4815</f>
        <v>1021</v>
      </c>
      <c r="I253" s="91">
        <f>IF(H253=0,"",'Ark1'!S4815)</f>
        <v>1021</v>
      </c>
      <c r="J253" s="261"/>
      <c r="K253" s="179">
        <f>IF(H253=0,"",100*H253/Måned!$G31)</f>
        <v>36.052259887005647</v>
      </c>
      <c r="L253" s="261"/>
      <c r="M253" s="179">
        <f>+IF(H253=0,"",'Ark1'!AA4815)</f>
        <v>33.694461564371679</v>
      </c>
      <c r="N253" s="179">
        <f>+IF(I253=0,"",'Ark1'!AB4815)</f>
        <v>5.4302513308062643</v>
      </c>
      <c r="O253" s="256">
        <f>IF(H253=0,"",'Ark1'!W4815)</f>
        <v>58.59059745347701</v>
      </c>
      <c r="P253" s="179">
        <f>IF(H253=0,"",'Ark1'!X4815)</f>
        <v>166.11462643107919</v>
      </c>
      <c r="Q253" s="255"/>
      <c r="R253" s="179">
        <f>IF(H253=0,"",'Ark1'!AA4815)</f>
        <v>33.694461564371679</v>
      </c>
      <c r="S253" s="179">
        <f>IF(H253=0,"",'Ark1'!AB4815)</f>
        <v>5.4302513308062643</v>
      </c>
      <c r="T253" s="179">
        <f>IF(H253=0,"",'Ark1'!AC4815)</f>
        <v>-44.273580550851754</v>
      </c>
      <c r="U253" s="84"/>
      <c r="V253" s="92">
        <f t="shared" si="28"/>
        <v>9.0353982300884947</v>
      </c>
      <c r="W253" s="179">
        <f>+'Ark1'!V4815</f>
        <v>14.476003917727716</v>
      </c>
      <c r="X253" s="261"/>
      <c r="Y253" s="92"/>
      <c r="Z253" s="179"/>
      <c r="AA253" s="179"/>
      <c r="AI253" s="92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</row>
    <row r="254" spans="1:45" s="90" customFormat="1" ht="15.6">
      <c r="A254" s="261"/>
      <c r="B254" s="209">
        <f>+'Ark1'!C4816</f>
        <v>2022</v>
      </c>
      <c r="C254" s="209">
        <f>+'Ark1'!J4816</f>
        <v>109</v>
      </c>
      <c r="D254" s="209" t="s">
        <v>62</v>
      </c>
      <c r="E254" s="209">
        <f>+'Ark1'!D4816</f>
        <v>10</v>
      </c>
      <c r="F254" s="209" t="s">
        <v>577</v>
      </c>
      <c r="G254" s="91">
        <f>+'Ark1'!Q4816</f>
        <v>138</v>
      </c>
      <c r="H254" s="92">
        <f>+'Ark1'!R4816</f>
        <v>918</v>
      </c>
      <c r="I254" s="91">
        <f>IF(H254=0,"",'Ark1'!S4816)</f>
        <v>918</v>
      </c>
      <c r="J254" s="261"/>
      <c r="K254" s="179">
        <f>IF(H254=0,"",100*H254/Måned!$G32)</f>
        <v>35.091743119266056</v>
      </c>
      <c r="L254" s="261"/>
      <c r="M254" s="179">
        <f>+IF(H254=0,"",'Ark1'!AA4816)</f>
        <v>33.437894619160055</v>
      </c>
      <c r="N254" s="179">
        <f>+IF(I254=0,"",'Ark1'!AB4816)</f>
        <v>5.2613396879378049</v>
      </c>
      <c r="O254" s="256">
        <f>IF(H254=0,"",'Ark1'!W4816)</f>
        <v>58.240740740740733</v>
      </c>
      <c r="P254" s="179">
        <f>IF(H254=0,"",'Ark1'!X4816)</f>
        <v>175.42316071727811</v>
      </c>
      <c r="Q254" s="255"/>
      <c r="R254" s="179">
        <f>IF(H254=0,"",'Ark1'!AA4816)</f>
        <v>33.437894619160055</v>
      </c>
      <c r="S254" s="179">
        <f>IF(H254=0,"",'Ark1'!AB4816)</f>
        <v>5.2613396879378049</v>
      </c>
      <c r="T254" s="179">
        <f>IF(H254=0,"",'Ark1'!AC4816)</f>
        <v>-40.504907739984837</v>
      </c>
      <c r="U254" s="84"/>
      <c r="V254" s="92">
        <f t="shared" si="28"/>
        <v>6.6521739130434785</v>
      </c>
      <c r="W254" s="179">
        <f>+'Ark1'!V4816</f>
        <v>14.388888888888888</v>
      </c>
      <c r="X254" s="261"/>
      <c r="Y254" s="92"/>
      <c r="Z254" s="179"/>
      <c r="AA254" s="179"/>
      <c r="AI254" s="92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</row>
    <row r="255" spans="1:45" s="90" customFormat="1" ht="15.6">
      <c r="A255" s="261"/>
      <c r="B255" s="209">
        <f>+'Ark1'!C4817</f>
        <v>2022</v>
      </c>
      <c r="C255" s="209">
        <f>+'Ark1'!J4817</f>
        <v>109</v>
      </c>
      <c r="D255" s="209" t="s">
        <v>62</v>
      </c>
      <c r="E255" s="209">
        <f>+'Ark1'!D4817</f>
        <v>11</v>
      </c>
      <c r="F255" s="209" t="s">
        <v>578</v>
      </c>
      <c r="G255" s="91">
        <f>+'Ark1'!Q4817</f>
        <v>123</v>
      </c>
      <c r="H255" s="92">
        <f>+'Ark1'!R4817</f>
        <v>1005</v>
      </c>
      <c r="I255" s="91">
        <f>IF(H255=0,"",'Ark1'!S4817)</f>
        <v>1005</v>
      </c>
      <c r="J255" s="261"/>
      <c r="K255" s="179">
        <f>IF(H255=0,"",100*H255/Måned!$G33)</f>
        <v>37.346711259754741</v>
      </c>
      <c r="L255" s="261"/>
      <c r="M255" s="179">
        <f>+IF(H255=0,"",'Ark1'!AA4817)</f>
        <v>32.758331419036153</v>
      </c>
      <c r="N255" s="179">
        <f>+IF(I255=0,"",'Ark1'!AB4817)</f>
        <v>5.3600027485643666</v>
      </c>
      <c r="O255" s="256">
        <f>IF(H255=0,"",'Ark1'!W4817)</f>
        <v>58.217910447761192</v>
      </c>
      <c r="P255" s="179">
        <f>IF(H255=0,"",'Ark1'!X4817)</f>
        <v>172.86816189906389</v>
      </c>
      <c r="Q255" s="255"/>
      <c r="R255" s="179">
        <f>IF(H255=0,"",'Ark1'!AA4817)</f>
        <v>32.758331419036153</v>
      </c>
      <c r="S255" s="179">
        <f>IF(H255=0,"",'Ark1'!AB4817)</f>
        <v>5.3600027485643666</v>
      </c>
      <c r="T255" s="179">
        <f>IF(H255=0,"",'Ark1'!AC4817)</f>
        <v>-33.936555296286429</v>
      </c>
      <c r="U255" s="84"/>
      <c r="V255" s="92">
        <f t="shared" si="28"/>
        <v>8.1707317073170724</v>
      </c>
      <c r="W255" s="179">
        <f>+'Ark1'!V4817</f>
        <v>14.292537313432838</v>
      </c>
      <c r="X255" s="261"/>
      <c r="Y255" s="92"/>
      <c r="Z255" s="179"/>
      <c r="AA255" s="179"/>
      <c r="AI255" s="92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</row>
    <row r="256" spans="1:45" s="90" customFormat="1" ht="15.6">
      <c r="A256" s="261"/>
      <c r="B256" s="209">
        <f>+'Ark1'!C4818</f>
        <v>2022</v>
      </c>
      <c r="C256" s="209">
        <f>+'Ark1'!J4818</f>
        <v>109</v>
      </c>
      <c r="D256" s="209" t="s">
        <v>62</v>
      </c>
      <c r="E256" s="209">
        <f>+'Ark1'!D4818</f>
        <v>12</v>
      </c>
      <c r="F256" s="209" t="s">
        <v>579</v>
      </c>
      <c r="G256" s="91">
        <f>+'Ark1'!Q4818</f>
        <v>113</v>
      </c>
      <c r="H256" s="92">
        <f>+'Ark1'!R4818</f>
        <v>983</v>
      </c>
      <c r="I256" s="91">
        <f>IF(H256=0,"",'Ark1'!S4818)</f>
        <v>983</v>
      </c>
      <c r="J256" s="261"/>
      <c r="K256" s="179">
        <f>IF(H256=0,"",100*H256/Måned!$G34)</f>
        <v>35.410662824207492</v>
      </c>
      <c r="L256" s="261"/>
      <c r="M256" s="179">
        <f>+IF(H256=0,"",'Ark1'!AA4818)</f>
        <v>32.256694312180244</v>
      </c>
      <c r="N256" s="179">
        <f>+IF(I256=0,"",'Ark1'!AB4818)</f>
        <v>5.2764693001369958</v>
      </c>
      <c r="O256" s="256">
        <f>IF(H256=0,"",'Ark1'!W4818)</f>
        <v>58.325534079348941</v>
      </c>
      <c r="P256" s="179">
        <f>IF(H256=0,"",'Ark1'!X4818)</f>
        <v>170.55799071760543</v>
      </c>
      <c r="Q256" s="255"/>
      <c r="R256" s="179">
        <f>IF(H256=0,"",'Ark1'!AA4818)</f>
        <v>32.256694312180244</v>
      </c>
      <c r="S256" s="179">
        <f>IF(H256=0,"",'Ark1'!AB4818)</f>
        <v>5.2764693001369958</v>
      </c>
      <c r="T256" s="179">
        <f>IF(H256=0,"",'Ark1'!AC4818)</f>
        <v>-42.724612246698655</v>
      </c>
      <c r="U256" s="84"/>
      <c r="V256" s="92">
        <f t="shared" si="28"/>
        <v>8.6991150442477885</v>
      </c>
      <c r="W256" s="179">
        <f>+'Ark1'!V4818</f>
        <v>14.418107833163782</v>
      </c>
      <c r="X256" s="261"/>
      <c r="Y256" s="92"/>
      <c r="Z256" s="179"/>
      <c r="AA256" s="179"/>
      <c r="AI256" s="92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</row>
    <row r="257" spans="1:45" s="90" customFormat="1">
      <c r="A257" s="261"/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2"/>
      <c r="X257" s="261"/>
      <c r="Y257" s="92"/>
      <c r="Z257" s="179"/>
      <c r="AA257" s="179"/>
      <c r="AI257" s="92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</row>
    <row r="258" spans="1:45" s="90" customFormat="1" ht="15.6">
      <c r="A258" s="261"/>
      <c r="B258" s="209">
        <f>+'Ark1'!C4819</f>
        <v>2022</v>
      </c>
      <c r="C258" s="209">
        <f>+'Ark1'!J4819</f>
        <v>111</v>
      </c>
      <c r="D258" s="209" t="s">
        <v>40</v>
      </c>
      <c r="E258" s="209">
        <f>+'Ark1'!D4819</f>
        <v>1</v>
      </c>
      <c r="F258" s="209" t="s">
        <v>569</v>
      </c>
      <c r="G258" s="91">
        <f>+'Ark1'!Q4819</f>
        <v>58</v>
      </c>
      <c r="H258" s="92">
        <f>+'Ark1'!R4819</f>
        <v>576</v>
      </c>
      <c r="I258" s="91">
        <f>IF(H258=0,"",'Ark1'!S4819)</f>
        <v>573</v>
      </c>
      <c r="J258" s="261"/>
      <c r="K258" s="179">
        <f>IF(H258=0,"",100*H258/Måned!$G23)</f>
        <v>19.979188345473464</v>
      </c>
      <c r="L258" s="261"/>
      <c r="M258" s="179">
        <f>+IF(H258=0,"",'Ark1'!AA4819)</f>
        <v>26.687651596895236</v>
      </c>
      <c r="N258" s="179">
        <f>+IF(I258=0,"",'Ark1'!AB4819)</f>
        <v>4.3296990788652492</v>
      </c>
      <c r="O258" s="256">
        <f>IF(H258=0,"",'Ark1'!W4819)</f>
        <v>58.886561954624753</v>
      </c>
      <c r="P258" s="179">
        <f>IF(H258=0,"",'Ark1'!X4819)</f>
        <v>163.99219032141565</v>
      </c>
      <c r="Q258" s="255"/>
      <c r="R258" s="179">
        <f>IF(H258=0,"",'Ark1'!AA4819)</f>
        <v>26.687651596895236</v>
      </c>
      <c r="S258" s="179">
        <f>IF(H258=0,"",'Ark1'!AB4819)</f>
        <v>4.3296990788652492</v>
      </c>
      <c r="T258" s="179">
        <f>IF(H258=0,"",'Ark1'!AC4819)</f>
        <v>-41.395592226867123</v>
      </c>
      <c r="U258" s="84"/>
      <c r="V258" s="92">
        <f t="shared" si="28"/>
        <v>9.8793103448275854</v>
      </c>
      <c r="W258" s="179">
        <f>+'Ark1'!V4819</f>
        <v>14.953125</v>
      </c>
      <c r="X258" s="261"/>
      <c r="Y258" s="92"/>
      <c r="Z258" s="179"/>
      <c r="AA258" s="179"/>
      <c r="AI258" s="92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</row>
    <row r="259" spans="1:45" s="90" customFormat="1" ht="15.6">
      <c r="A259" s="261"/>
      <c r="B259" s="209">
        <f>+'Ark1'!C4820</f>
        <v>2022</v>
      </c>
      <c r="C259" s="209">
        <f>+'Ark1'!J4820</f>
        <v>111</v>
      </c>
      <c r="D259" s="209" t="s">
        <v>40</v>
      </c>
      <c r="E259" s="209">
        <f>+'Ark1'!D4820</f>
        <v>2</v>
      </c>
      <c r="F259" s="209" t="s">
        <v>570</v>
      </c>
      <c r="G259" s="91">
        <f>+'Ark1'!Q4820</f>
        <v>52</v>
      </c>
      <c r="H259" s="92">
        <f>+'Ark1'!R4820</f>
        <v>366</v>
      </c>
      <c r="I259" s="91">
        <f>IF(H259=0,"",'Ark1'!S4820)</f>
        <v>366</v>
      </c>
      <c r="J259" s="261"/>
      <c r="K259" s="179">
        <f>IF(H259=0,"",100*H259/Måned!$G24)</f>
        <v>16.273899510893731</v>
      </c>
      <c r="L259" s="261"/>
      <c r="M259" s="179">
        <f>+IF(H259=0,"",'Ark1'!AA4820)</f>
        <v>29.72243810261838</v>
      </c>
      <c r="N259" s="179">
        <f>+IF(I259=0,"",'Ark1'!AB4820)</f>
        <v>4.4130081494228257</v>
      </c>
      <c r="O259" s="256">
        <f>IF(H259=0,"",'Ark1'!W4820)</f>
        <v>59.292349726775953</v>
      </c>
      <c r="P259" s="179">
        <f>IF(H259=0,"",'Ark1'!X4820)</f>
        <v>168.22667827054795</v>
      </c>
      <c r="Q259" s="255"/>
      <c r="R259" s="179">
        <f>IF(H259=0,"",'Ark1'!AA4820)</f>
        <v>29.72243810261838</v>
      </c>
      <c r="S259" s="179">
        <f>IF(H259=0,"",'Ark1'!AB4820)</f>
        <v>4.4130081494228257</v>
      </c>
      <c r="T259" s="179">
        <f>IF(H259=0,"",'Ark1'!AC4820)</f>
        <v>-45.783226745495263</v>
      </c>
      <c r="U259" s="84"/>
      <c r="V259" s="92">
        <f t="shared" si="28"/>
        <v>7.0384615384615383</v>
      </c>
      <c r="W259" s="179">
        <f>+'Ark1'!V4820</f>
        <v>15.147540983606561</v>
      </c>
      <c r="X259" s="261"/>
      <c r="Y259" s="92"/>
      <c r="Z259" s="179"/>
      <c r="AA259" s="179"/>
      <c r="AI259" s="92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</row>
    <row r="260" spans="1:45" ht="15.6">
      <c r="A260" s="261"/>
      <c r="B260" s="209">
        <f>+'Ark1'!C4821</f>
        <v>2022</v>
      </c>
      <c r="C260" s="209">
        <f>+'Ark1'!J4821</f>
        <v>111</v>
      </c>
      <c r="D260" s="209" t="s">
        <v>40</v>
      </c>
      <c r="E260" s="209">
        <f>+'Ark1'!D4821</f>
        <v>3</v>
      </c>
      <c r="F260" s="209" t="s">
        <v>571</v>
      </c>
      <c r="G260" s="91">
        <f>+'Ark1'!Q4821</f>
        <v>63</v>
      </c>
      <c r="H260" s="92">
        <f>+'Ark1'!R4821</f>
        <v>430</v>
      </c>
      <c r="I260" s="91">
        <f>IF(H260=0,"",'Ark1'!S4821)</f>
        <v>430</v>
      </c>
      <c r="J260" s="261"/>
      <c r="K260" s="179">
        <f>IF(H260=0,"",100*H260/Måned!$G25)</f>
        <v>16.889238020424195</v>
      </c>
      <c r="L260" s="261"/>
      <c r="M260" s="179">
        <f>+IF(H260=0,"",'Ark1'!AA4821)</f>
        <v>30.512261586761845</v>
      </c>
      <c r="N260" s="179">
        <f>+IF(I260=0,"",'Ark1'!AB4821)</f>
        <v>4.1934327599952548</v>
      </c>
      <c r="O260" s="256">
        <f>IF(H260=0,"",'Ark1'!W4821)</f>
        <v>59.497674418604689</v>
      </c>
      <c r="P260" s="179">
        <f>IF(H260=0,"",'Ark1'!X4821)</f>
        <v>165.65219582252004</v>
      </c>
      <c r="Q260" s="255"/>
      <c r="R260" s="179">
        <f>IF(H260=0,"",'Ark1'!AA4821)</f>
        <v>30.512261586761845</v>
      </c>
      <c r="S260" s="179">
        <f>IF(H260=0,"",'Ark1'!AB4821)</f>
        <v>4.1934327599952548</v>
      </c>
      <c r="T260" s="179">
        <f>IF(H260=0,"",'Ark1'!AC4821)</f>
        <v>-42.658284163781133</v>
      </c>
      <c r="U260" s="84"/>
      <c r="V260" s="92">
        <f t="shared" si="28"/>
        <v>6.8253968253968251</v>
      </c>
      <c r="W260" s="179">
        <f>+'Ark1'!V4821</f>
        <v>15.276744186046502</v>
      </c>
      <c r="X260" s="261"/>
      <c r="Y260" s="258"/>
      <c r="AB260" s="235"/>
      <c r="AJ260" s="259"/>
      <c r="AK260" s="90"/>
      <c r="AL260" s="90"/>
    </row>
    <row r="261" spans="1:45" s="90" customFormat="1" ht="15.6">
      <c r="A261" s="261"/>
      <c r="B261" s="209">
        <f>+'Ark1'!C4822</f>
        <v>2022</v>
      </c>
      <c r="C261" s="209">
        <f>+'Ark1'!J4822</f>
        <v>111</v>
      </c>
      <c r="D261" s="209" t="s">
        <v>40</v>
      </c>
      <c r="E261" s="209">
        <f>+'Ark1'!D4822</f>
        <v>4</v>
      </c>
      <c r="F261" s="209" t="s">
        <v>572</v>
      </c>
      <c r="G261" s="91">
        <f>+'Ark1'!Q4822</f>
        <v>57</v>
      </c>
      <c r="H261" s="92">
        <f>+'Ark1'!R4822</f>
        <v>445</v>
      </c>
      <c r="I261" s="91">
        <f>IF(H261=0,"",'Ark1'!S4822)</f>
        <v>445</v>
      </c>
      <c r="J261" s="261"/>
      <c r="K261" s="179">
        <f>IF(H261=0,"",100*H261/Måned!$G26)</f>
        <v>19.508987286277947</v>
      </c>
      <c r="L261" s="261"/>
      <c r="M261" s="179">
        <f>+IF(H261=0,"",'Ark1'!AA4822)</f>
        <v>27.894575928693239</v>
      </c>
      <c r="N261" s="179">
        <f>+IF(I261=0,"",'Ark1'!AB4822)</f>
        <v>4.1266736819518037</v>
      </c>
      <c r="O261" s="256">
        <f>IF(H261=0,"",'Ark1'!W4822)</f>
        <v>59.271910112359549</v>
      </c>
      <c r="P261" s="179">
        <f>IF(H261=0,"",'Ark1'!X4822)</f>
        <v>166.54412212253644</v>
      </c>
      <c r="Q261" s="255"/>
      <c r="R261" s="179">
        <f>IF(H261=0,"",'Ark1'!AA4822)</f>
        <v>27.894575928693239</v>
      </c>
      <c r="S261" s="179">
        <f>IF(H261=0,"",'Ark1'!AB4822)</f>
        <v>4.1266736819518037</v>
      </c>
      <c r="T261" s="179">
        <f>IF(H261=0,"",'Ark1'!AC4822)</f>
        <v>-42.723965299939088</v>
      </c>
      <c r="U261" s="84"/>
      <c r="V261" s="92">
        <f t="shared" si="28"/>
        <v>7.807017543859649</v>
      </c>
      <c r="W261" s="179">
        <f>+'Ark1'!V4822</f>
        <v>15.26067415730337</v>
      </c>
      <c r="X261" s="261"/>
      <c r="Y261" s="92"/>
      <c r="Z261" s="179"/>
      <c r="AA261" s="179"/>
      <c r="AI261" s="92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</row>
    <row r="262" spans="1:45" s="90" customFormat="1" ht="15.6">
      <c r="A262" s="261"/>
      <c r="B262" s="209">
        <f>+'Ark1'!C4823</f>
        <v>2022</v>
      </c>
      <c r="C262" s="209">
        <f>+'Ark1'!J4823</f>
        <v>111</v>
      </c>
      <c r="D262" s="209" t="s">
        <v>40</v>
      </c>
      <c r="E262" s="209">
        <f>+'Ark1'!D4823</f>
        <v>5</v>
      </c>
      <c r="F262" s="209" t="s">
        <v>467</v>
      </c>
      <c r="G262" s="91">
        <f>+'Ark1'!Q4823</f>
        <v>66</v>
      </c>
      <c r="H262" s="92">
        <f>+'Ark1'!R4823</f>
        <v>759</v>
      </c>
      <c r="I262" s="91">
        <f>IF(H262=0,"",'Ark1'!S4823)</f>
        <v>759</v>
      </c>
      <c r="J262" s="261"/>
      <c r="K262" s="179">
        <f>IF(H262=0,"",100*H262/Måned!$G27)</f>
        <v>26.082474226804123</v>
      </c>
      <c r="L262" s="261"/>
      <c r="M262" s="179">
        <f>+IF(H262=0,"",'Ark1'!AA4823)</f>
        <v>27.685775096960139</v>
      </c>
      <c r="N262" s="179">
        <f>+IF(I262=0,"",'Ark1'!AB4823)</f>
        <v>4.5993618434761343</v>
      </c>
      <c r="O262" s="256">
        <f>IF(H262=0,"",'Ark1'!W4823)</f>
        <v>58.624505928853758</v>
      </c>
      <c r="P262" s="179">
        <f>IF(H262=0,"",'Ark1'!X4823)</f>
        <v>171.22461127360103</v>
      </c>
      <c r="Q262" s="255"/>
      <c r="R262" s="179">
        <f>IF(H262=0,"",'Ark1'!AA4823)</f>
        <v>27.685775096960139</v>
      </c>
      <c r="S262" s="179">
        <f>IF(H262=0,"",'Ark1'!AB4823)</f>
        <v>4.5993618434761343</v>
      </c>
      <c r="T262" s="179">
        <f>IF(H262=0,"",'Ark1'!AC4823)</f>
        <v>-44.375462415061939</v>
      </c>
      <c r="U262" s="84"/>
      <c r="V262" s="92">
        <f t="shared" si="28"/>
        <v>11.5</v>
      </c>
      <c r="W262" s="179">
        <f>+'Ark1'!V4823</f>
        <v>14.814229249011856</v>
      </c>
      <c r="X262" s="261"/>
      <c r="Y262" s="92"/>
      <c r="Z262" s="179"/>
      <c r="AA262" s="179"/>
      <c r="AI262" s="92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</row>
    <row r="263" spans="1:45" s="90" customFormat="1" ht="15.6">
      <c r="A263" s="261"/>
      <c r="B263" s="209">
        <f>+'Ark1'!C4824</f>
        <v>2022</v>
      </c>
      <c r="C263" s="209">
        <f>+'Ark1'!J4824</f>
        <v>111</v>
      </c>
      <c r="D263" s="209" t="s">
        <v>40</v>
      </c>
      <c r="E263" s="209">
        <f>+'Ark1'!D4824</f>
        <v>6</v>
      </c>
      <c r="F263" s="209" t="s">
        <v>573</v>
      </c>
      <c r="G263" s="91">
        <f>+'Ark1'!Q4824</f>
        <v>70</v>
      </c>
      <c r="H263" s="92">
        <f>+'Ark1'!R4824</f>
        <v>498</v>
      </c>
      <c r="I263" s="91">
        <f>IF(H263=0,"",'Ark1'!S4824)</f>
        <v>498</v>
      </c>
      <c r="J263" s="261"/>
      <c r="K263" s="179">
        <f>IF(H263=0,"",100*H263/Måned!$G28)</f>
        <v>16.689008042895441</v>
      </c>
      <c r="L263" s="261"/>
      <c r="M263" s="179">
        <f>+IF(H263=0,"",'Ark1'!AA4824)</f>
        <v>28.912171479477845</v>
      </c>
      <c r="N263" s="179">
        <f>+IF(I263=0,"",'Ark1'!AB4824)</f>
        <v>4.1275138256731374</v>
      </c>
      <c r="O263" s="256">
        <f>IF(H263=0,"",'Ark1'!W4824)</f>
        <v>59.244979919678705</v>
      </c>
      <c r="P263" s="179">
        <f>IF(H263=0,"",'Ark1'!X4824)</f>
        <v>171.1889812772215</v>
      </c>
      <c r="Q263" s="255"/>
      <c r="R263" s="179">
        <f>IF(H263=0,"",'Ark1'!AA4824)</f>
        <v>28.912171479477845</v>
      </c>
      <c r="S263" s="179">
        <f>IF(H263=0,"",'Ark1'!AB4824)</f>
        <v>4.1275138256731374</v>
      </c>
      <c r="T263" s="179">
        <f>IF(H263=0,"",'Ark1'!AC4824)</f>
        <v>-34.570829865935472</v>
      </c>
      <c r="U263" s="84"/>
      <c r="V263" s="92">
        <f t="shared" si="28"/>
        <v>7.1142857142857139</v>
      </c>
      <c r="W263" s="179">
        <f>+'Ark1'!V4824</f>
        <v>15.1566265060241</v>
      </c>
      <c r="X263" s="261"/>
      <c r="Y263" s="92"/>
      <c r="Z263" s="179"/>
      <c r="AA263" s="179"/>
      <c r="AI263" s="92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</row>
    <row r="264" spans="1:45" s="90" customFormat="1" ht="15.6">
      <c r="A264" s="261"/>
      <c r="B264" s="209">
        <f>+'Ark1'!C4825</f>
        <v>2022</v>
      </c>
      <c r="C264" s="209">
        <f>+'Ark1'!J4825</f>
        <v>111</v>
      </c>
      <c r="D264" s="209" t="s">
        <v>40</v>
      </c>
      <c r="E264" s="209">
        <f>+'Ark1'!D4825</f>
        <v>7</v>
      </c>
      <c r="F264" s="209" t="s">
        <v>574</v>
      </c>
      <c r="G264" s="91">
        <f>+'Ark1'!Q4825</f>
        <v>70</v>
      </c>
      <c r="H264" s="92">
        <f>+'Ark1'!R4825</f>
        <v>457</v>
      </c>
      <c r="I264" s="91">
        <f>IF(H264=0,"",'Ark1'!S4825)</f>
        <v>457</v>
      </c>
      <c r="J264" s="261"/>
      <c r="K264" s="179">
        <f>IF(H264=0,"",100*H264/Måned!$G29)</f>
        <v>19.105351170568561</v>
      </c>
      <c r="L264" s="261"/>
      <c r="M264" s="179">
        <f>+IF(H264=0,"",'Ark1'!AA4825)</f>
        <v>30.011582063604845</v>
      </c>
      <c r="N264" s="179">
        <f>+IF(I264=0,"",'Ark1'!AB4825)</f>
        <v>4.0935895613324931</v>
      </c>
      <c r="O264" s="256">
        <f>IF(H264=0,"",'Ark1'!W4825)</f>
        <v>59.897155361050316</v>
      </c>
      <c r="P264" s="179">
        <f>IF(H264=0,"",'Ark1'!X4825)</f>
        <v>168.2253426297558</v>
      </c>
      <c r="Q264" s="255"/>
      <c r="R264" s="179">
        <f>IF(H264=0,"",'Ark1'!AA4825)</f>
        <v>30.011582063604845</v>
      </c>
      <c r="S264" s="179">
        <f>IF(H264=0,"",'Ark1'!AB4825)</f>
        <v>4.0935895613324931</v>
      </c>
      <c r="T264" s="179">
        <f>IF(H264=0,"",'Ark1'!AC4825)</f>
        <v>-49.02310825692831</v>
      </c>
      <c r="U264" s="84"/>
      <c r="V264" s="92">
        <f t="shared" si="28"/>
        <v>6.5285714285714285</v>
      </c>
      <c r="W264" s="179">
        <f>+'Ark1'!V4825</f>
        <v>15.490153172866522</v>
      </c>
      <c r="X264" s="261"/>
      <c r="Y264" s="92"/>
      <c r="Z264" s="179"/>
      <c r="AA264" s="179"/>
      <c r="AI264" s="92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</row>
    <row r="265" spans="1:45" s="90" customFormat="1" ht="15.6">
      <c r="A265" s="261"/>
      <c r="B265" s="209">
        <f>+'Ark1'!C4826</f>
        <v>2022</v>
      </c>
      <c r="C265" s="209">
        <f>+'Ark1'!J4826</f>
        <v>111</v>
      </c>
      <c r="D265" s="209" t="s">
        <v>40</v>
      </c>
      <c r="E265" s="209">
        <f>+'Ark1'!D4826</f>
        <v>8</v>
      </c>
      <c r="F265" s="209" t="s">
        <v>575</v>
      </c>
      <c r="G265" s="91">
        <f>+'Ark1'!Q4826</f>
        <v>61</v>
      </c>
      <c r="H265" s="92">
        <f>+'Ark1'!R4826</f>
        <v>436</v>
      </c>
      <c r="I265" s="91">
        <f>IF(H265=0,"",'Ark1'!S4826)</f>
        <v>436</v>
      </c>
      <c r="J265" s="261"/>
      <c r="K265" s="179">
        <f>IF(H265=0,"",100*H265/Måned!$G30)</f>
        <v>18.136439267886857</v>
      </c>
      <c r="L265" s="261"/>
      <c r="M265" s="179">
        <f>+IF(H265=0,"",'Ark1'!AA4826)</f>
        <v>27.548864204094912</v>
      </c>
      <c r="N265" s="179">
        <f>+IF(I265=0,"",'Ark1'!AB4826)</f>
        <v>4.557834613860976</v>
      </c>
      <c r="O265" s="256">
        <f>IF(H265=0,"",'Ark1'!W4826)</f>
        <v>59.176605504587151</v>
      </c>
      <c r="P265" s="179">
        <f>IF(H265=0,"",'Ark1'!X4826)</f>
        <v>169.02924249803689</v>
      </c>
      <c r="Q265" s="255"/>
      <c r="R265" s="179">
        <f>IF(H265=0,"",'Ark1'!AA4826)</f>
        <v>27.548864204094912</v>
      </c>
      <c r="S265" s="179">
        <f>IF(H265=0,"",'Ark1'!AB4826)</f>
        <v>4.557834613860976</v>
      </c>
      <c r="T265" s="179">
        <f>IF(H265=0,"",'Ark1'!AC4826)</f>
        <v>-40.730764535171474</v>
      </c>
      <c r="U265" s="84"/>
      <c r="V265" s="92">
        <f t="shared" si="28"/>
        <v>7.1475409836065573</v>
      </c>
      <c r="W265" s="179">
        <f>+'Ark1'!V4826</f>
        <v>15.025229357798164</v>
      </c>
      <c r="X265" s="261"/>
      <c r="Y265" s="92"/>
      <c r="Z265" s="179"/>
      <c r="AA265" s="179"/>
      <c r="AI265" s="92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</row>
    <row r="266" spans="1:45" s="90" customFormat="1" ht="15.6">
      <c r="A266" s="261"/>
      <c r="B266" s="209">
        <f>+'Ark1'!C4827</f>
        <v>2022</v>
      </c>
      <c r="C266" s="209">
        <f>+'Ark1'!J4827</f>
        <v>111</v>
      </c>
      <c r="D266" s="209" t="s">
        <v>40</v>
      </c>
      <c r="E266" s="209">
        <f>+'Ark1'!D4827</f>
        <v>9</v>
      </c>
      <c r="F266" s="209" t="s">
        <v>576</v>
      </c>
      <c r="G266" s="91">
        <f>+'Ark1'!Q4827</f>
        <v>60</v>
      </c>
      <c r="H266" s="92">
        <f>+'Ark1'!R4827</f>
        <v>548</v>
      </c>
      <c r="I266" s="91">
        <f>IF(H266=0,"",'Ark1'!S4827)</f>
        <v>548</v>
      </c>
      <c r="J266" s="261"/>
      <c r="K266" s="179">
        <f>IF(H266=0,"",100*H266/Måned!$G31)</f>
        <v>19.350282485875706</v>
      </c>
      <c r="L266" s="261"/>
      <c r="M266" s="179">
        <f>+IF(H266=0,"",'Ark1'!AA4827)</f>
        <v>27.604177418419681</v>
      </c>
      <c r="N266" s="179">
        <f>+IF(I266=0,"",'Ark1'!AB4827)</f>
        <v>4.1606971908008967</v>
      </c>
      <c r="O266" s="256">
        <f>IF(H266=0,"",'Ark1'!W4827)</f>
        <v>59.607664233576656</v>
      </c>
      <c r="P266" s="179">
        <f>IF(H266=0,"",'Ark1'!X4827)</f>
        <v>168.42907529398741</v>
      </c>
      <c r="Q266" s="255"/>
      <c r="R266" s="179">
        <f>IF(H266=0,"",'Ark1'!AA4827)</f>
        <v>27.604177418419681</v>
      </c>
      <c r="S266" s="179">
        <f>IF(H266=0,"",'Ark1'!AB4827)</f>
        <v>4.1606971908008967</v>
      </c>
      <c r="T266" s="179">
        <f>IF(H266=0,"",'Ark1'!AC4827)</f>
        <v>-38.060346851546718</v>
      </c>
      <c r="U266" s="84"/>
      <c r="V266" s="92">
        <f t="shared" si="28"/>
        <v>9.1333333333333329</v>
      </c>
      <c r="W266" s="179">
        <f>+'Ark1'!V4827</f>
        <v>15.324817518248176</v>
      </c>
      <c r="X266" s="261"/>
      <c r="Y266" s="92"/>
      <c r="Z266" s="179"/>
      <c r="AA266" s="179"/>
      <c r="AI266" s="92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</row>
    <row r="267" spans="1:45" s="179" customFormat="1" ht="15.6">
      <c r="A267" s="261"/>
      <c r="B267" s="209">
        <f>+'Ark1'!C4828</f>
        <v>2022</v>
      </c>
      <c r="C267" s="209">
        <f>+'Ark1'!J4828</f>
        <v>111</v>
      </c>
      <c r="D267" s="209" t="s">
        <v>40</v>
      </c>
      <c r="E267" s="209">
        <f>+'Ark1'!D4828</f>
        <v>10</v>
      </c>
      <c r="F267" s="209" t="s">
        <v>577</v>
      </c>
      <c r="G267" s="91">
        <f>+'Ark1'!Q4828</f>
        <v>66</v>
      </c>
      <c r="H267" s="92">
        <f>+'Ark1'!R4828</f>
        <v>526</v>
      </c>
      <c r="I267" s="91">
        <f>IF(H267=0,"",'Ark1'!S4828)</f>
        <v>526</v>
      </c>
      <c r="J267" s="261"/>
      <c r="K267" s="179">
        <f>IF(H267=0,"",100*H267/Måned!$G32)</f>
        <v>20.107033639143729</v>
      </c>
      <c r="L267" s="261"/>
      <c r="M267" s="179">
        <f>+IF(H267=0,"",'Ark1'!AA4828)</f>
        <v>29.563454127979</v>
      </c>
      <c r="N267" s="179">
        <f>+IF(I267=0,"",'Ark1'!AB4828)</f>
        <v>4.5250187615594237</v>
      </c>
      <c r="O267" s="256">
        <f>IF(H267=0,"",'Ark1'!W4828)</f>
        <v>59.264258555133054</v>
      </c>
      <c r="P267" s="179">
        <f>IF(H267=0,"",'Ark1'!X4828)</f>
        <v>168.61367091110563</v>
      </c>
      <c r="Q267" s="255"/>
      <c r="R267" s="179">
        <f>IF(H267=0,"",'Ark1'!AA4828)</f>
        <v>29.563454127979</v>
      </c>
      <c r="S267" s="179">
        <f>IF(H267=0,"",'Ark1'!AB4828)</f>
        <v>4.5250187615594237</v>
      </c>
      <c r="T267" s="179">
        <f>IF(H267=0,"",'Ark1'!AC4828)</f>
        <v>-42.298745294292956</v>
      </c>
      <c r="U267" s="84"/>
      <c r="V267" s="92">
        <f t="shared" si="28"/>
        <v>7.9696969696969697</v>
      </c>
      <c r="W267" s="179">
        <f>+'Ark1'!V4828</f>
        <v>15.129277566539921</v>
      </c>
      <c r="X267" s="261"/>
      <c r="Y267" s="92"/>
      <c r="AB267" s="90"/>
      <c r="AC267" s="90"/>
      <c r="AD267" s="90"/>
      <c r="AE267" s="90"/>
      <c r="AF267" s="90"/>
      <c r="AG267" s="90"/>
      <c r="AH267" s="90"/>
      <c r="AI267" s="92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</row>
    <row r="268" spans="1:45" s="179" customFormat="1" ht="15.6">
      <c r="A268" s="261"/>
      <c r="B268" s="209">
        <f>+'Ark1'!C4829</f>
        <v>2022</v>
      </c>
      <c r="C268" s="209">
        <f>+'Ark1'!J4829</f>
        <v>111</v>
      </c>
      <c r="D268" s="209" t="s">
        <v>40</v>
      </c>
      <c r="E268" s="209">
        <f>+'Ark1'!D4829</f>
        <v>11</v>
      </c>
      <c r="F268" s="209" t="s">
        <v>578</v>
      </c>
      <c r="G268" s="91">
        <f>+'Ark1'!Q4829</f>
        <v>63</v>
      </c>
      <c r="H268" s="92">
        <f>+'Ark1'!R4829</f>
        <v>427</v>
      </c>
      <c r="I268" s="91">
        <f>IF(H268=0,"",'Ark1'!S4829)</f>
        <v>427</v>
      </c>
      <c r="J268" s="261"/>
      <c r="K268" s="179">
        <f>IF(H268=0,"",100*H268/Måned!$G33)</f>
        <v>15.867707172054999</v>
      </c>
      <c r="L268" s="261"/>
      <c r="M268" s="179">
        <f>+IF(H268=0,"",'Ark1'!AA4829)</f>
        <v>29.564499082293835</v>
      </c>
      <c r="N268" s="179">
        <f>+IF(I268=0,"",'Ark1'!AB4829)</f>
        <v>4.1527617273947612</v>
      </c>
      <c r="O268" s="256">
        <f>IF(H268=0,"",'Ark1'!W4829)</f>
        <v>59.416861826697904</v>
      </c>
      <c r="P268" s="179">
        <f>IF(H268=0,"",'Ark1'!X4829)</f>
        <v>169.97038980414649</v>
      </c>
      <c r="Q268" s="255"/>
      <c r="R268" s="179">
        <f>IF(H268=0,"",'Ark1'!AA4829)</f>
        <v>29.564499082293835</v>
      </c>
      <c r="S268" s="179">
        <f>IF(H268=0,"",'Ark1'!AB4829)</f>
        <v>4.1527617273947612</v>
      </c>
      <c r="T268" s="179">
        <f>IF(H268=0,"",'Ark1'!AC4829)</f>
        <v>-41.863172387178054</v>
      </c>
      <c r="U268" s="84"/>
      <c r="V268" s="92">
        <f t="shared" si="28"/>
        <v>6.7777777777777777</v>
      </c>
      <c r="W268" s="179">
        <f>+'Ark1'!V4829</f>
        <v>15.236533957845436</v>
      </c>
      <c r="X268" s="261"/>
      <c r="Y268" s="92"/>
      <c r="AB268" s="90"/>
      <c r="AC268" s="90"/>
      <c r="AD268" s="90"/>
      <c r="AE268" s="90"/>
      <c r="AF268" s="90"/>
      <c r="AG268" s="90"/>
      <c r="AH268" s="90"/>
      <c r="AI268" s="92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</row>
    <row r="269" spans="1:45" s="179" customFormat="1" ht="15.6">
      <c r="A269" s="261"/>
      <c r="B269" s="209">
        <f>+'Ark1'!C4830</f>
        <v>2022</v>
      </c>
      <c r="C269" s="209">
        <f>+'Ark1'!J4830</f>
        <v>111</v>
      </c>
      <c r="D269" s="209" t="s">
        <v>40</v>
      </c>
      <c r="E269" s="209">
        <f>+'Ark1'!D4830</f>
        <v>12</v>
      </c>
      <c r="F269" s="209" t="s">
        <v>579</v>
      </c>
      <c r="G269" s="91">
        <f>+'Ark1'!Q4830</f>
        <v>65</v>
      </c>
      <c r="H269" s="92">
        <f>+'Ark1'!R4830</f>
        <v>556</v>
      </c>
      <c r="I269" s="91">
        <f>IF(H269=0,"",'Ark1'!S4830)</f>
        <v>556</v>
      </c>
      <c r="J269" s="261"/>
      <c r="K269" s="179">
        <f>IF(H269=0,"",100*H269/Måned!$G34)</f>
        <v>20.028818443804035</v>
      </c>
      <c r="L269" s="261"/>
      <c r="M269" s="179">
        <f>+IF(H269=0,"",'Ark1'!AA4830)</f>
        <v>28.275259497906511</v>
      </c>
      <c r="N269" s="179">
        <f>+IF(I269=0,"",'Ark1'!AB4830)</f>
        <v>4.003580558699289</v>
      </c>
      <c r="O269" s="256">
        <f>IF(H269=0,"",'Ark1'!W4830)</f>
        <v>59.627697841726608</v>
      </c>
      <c r="P269" s="179">
        <f>IF(H269=0,"",'Ark1'!X4830)</f>
        <v>165.5214073594862</v>
      </c>
      <c r="Q269" s="255"/>
      <c r="R269" s="179">
        <f>IF(H269=0,"",'Ark1'!AA4830)</f>
        <v>28.275259497906511</v>
      </c>
      <c r="S269" s="179">
        <f>IF(H269=0,"",'Ark1'!AB4830)</f>
        <v>4.003580558699289</v>
      </c>
      <c r="T269" s="179">
        <f>IF(H269=0,"",'Ark1'!AC4830)</f>
        <v>-38.93062041154456</v>
      </c>
      <c r="U269" s="84"/>
      <c r="V269" s="92">
        <f t="shared" ref="V269:V319" si="29">+(IF(H269=0,"",I269/G269))</f>
        <v>8.5538461538461537</v>
      </c>
      <c r="W269" s="179">
        <f>+'Ark1'!V4830</f>
        <v>15.332733812949645</v>
      </c>
      <c r="X269" s="261"/>
      <c r="Y269" s="92"/>
      <c r="AB269" s="90"/>
      <c r="AC269" s="90"/>
      <c r="AD269" s="90"/>
      <c r="AE269" s="90"/>
      <c r="AF269" s="90"/>
      <c r="AG269" s="90"/>
      <c r="AH269" s="90"/>
      <c r="AI269" s="92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</row>
    <row r="270" spans="1:45" s="179" customFormat="1">
      <c r="A270" s="261"/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2"/>
      <c r="X270" s="261"/>
      <c r="Y270" s="92"/>
      <c r="AB270" s="90"/>
      <c r="AC270" s="90"/>
      <c r="AD270" s="90"/>
      <c r="AE270" s="90"/>
      <c r="AF270" s="90"/>
      <c r="AG270" s="90"/>
      <c r="AH270" s="90"/>
      <c r="AI270" s="92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</row>
    <row r="271" spans="1:45" s="179" customFormat="1" ht="15.6">
      <c r="A271" s="261"/>
      <c r="B271" s="209">
        <f>+'Ark1'!C4843</f>
        <v>2022</v>
      </c>
      <c r="C271" s="209">
        <f>+'Ark1'!J4843</f>
        <v>116</v>
      </c>
      <c r="D271" s="209" t="s">
        <v>41</v>
      </c>
      <c r="E271" s="209">
        <f>+'Ark1'!D4843</f>
        <v>1</v>
      </c>
      <c r="F271" s="209" t="s">
        <v>569</v>
      </c>
      <c r="G271" s="91">
        <f>+'Ark1'!Q4843</f>
        <v>15</v>
      </c>
      <c r="H271" s="92">
        <f>+'Ark1'!R4843</f>
        <v>180</v>
      </c>
      <c r="I271" s="91">
        <f>IF(H271=0,"",'Ark1'!S4843)</f>
        <v>180</v>
      </c>
      <c r="J271" s="261"/>
      <c r="K271" s="179">
        <f>IF(H271=0,"",100*H271/Måned!$G23)</f>
        <v>6.2434963579604581</v>
      </c>
      <c r="L271" s="261"/>
      <c r="M271" s="179">
        <f>+IF(H271=0,"",'Ark1'!AA4843)</f>
        <v>27.118313611747062</v>
      </c>
      <c r="N271" s="179">
        <f>+IF(I271=0,"",'Ark1'!AB4843)</f>
        <v>3.4846887315160462</v>
      </c>
      <c r="O271" s="256">
        <f>IF(H271=0,"",'Ark1'!W4843)</f>
        <v>60.08333333333335</v>
      </c>
      <c r="P271" s="179">
        <f>IF(H271=0,"",'Ark1'!X4843)</f>
        <v>165.46882147586371</v>
      </c>
      <c r="Q271" s="255"/>
      <c r="R271" s="179">
        <f>IF(H271=0,"",'Ark1'!AA4843)</f>
        <v>27.118313611747062</v>
      </c>
      <c r="S271" s="179">
        <f>IF(H271=0,"",'Ark1'!AB4843)</f>
        <v>3.4846887315160462</v>
      </c>
      <c r="T271" s="179">
        <f>IF(H271=0,"",'Ark1'!AC4843)</f>
        <v>-38.177440747773979</v>
      </c>
      <c r="U271" s="84"/>
      <c r="V271" s="92">
        <f t="shared" si="29"/>
        <v>12</v>
      </c>
      <c r="W271" s="179">
        <f>+'Ark1'!V4843</f>
        <v>15.65</v>
      </c>
      <c r="X271" s="261"/>
      <c r="Y271" s="92"/>
      <c r="AB271" s="90"/>
      <c r="AC271" s="90"/>
      <c r="AD271" s="90"/>
      <c r="AE271" s="90"/>
      <c r="AF271" s="90"/>
      <c r="AG271" s="90"/>
      <c r="AH271" s="90"/>
      <c r="AI271" s="92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</row>
    <row r="272" spans="1:45" s="179" customFormat="1" ht="15.6">
      <c r="A272" s="261"/>
      <c r="B272" s="209">
        <f>+'Ark1'!C4844</f>
        <v>2022</v>
      </c>
      <c r="C272" s="209">
        <f>+'Ark1'!J4844</f>
        <v>116</v>
      </c>
      <c r="D272" s="209" t="s">
        <v>41</v>
      </c>
      <c r="E272" s="209">
        <f>+'Ark1'!D4844</f>
        <v>2</v>
      </c>
      <c r="F272" s="209" t="s">
        <v>570</v>
      </c>
      <c r="G272" s="91">
        <f>+'Ark1'!Q4844</f>
        <v>17</v>
      </c>
      <c r="H272" s="92">
        <f>+'Ark1'!R4844</f>
        <v>171</v>
      </c>
      <c r="I272" s="91">
        <f>IF(H272=0,"",'Ark1'!S4844)</f>
        <v>171</v>
      </c>
      <c r="J272" s="261"/>
      <c r="K272" s="179">
        <f>IF(H272=0,"",100*H272/Måned!$G24)</f>
        <v>7.6033792796798574</v>
      </c>
      <c r="L272" s="261"/>
      <c r="M272" s="179">
        <f>+IF(H272=0,"",'Ark1'!AA4844)</f>
        <v>28.960825839915316</v>
      </c>
      <c r="N272" s="179">
        <f>+IF(I272=0,"",'Ark1'!AB4844)</f>
        <v>4.0659385085954147</v>
      </c>
      <c r="O272" s="256">
        <f>IF(H272=0,"",'Ark1'!W4844)</f>
        <v>59.98245614035087</v>
      </c>
      <c r="P272" s="179">
        <f>IF(H272=0,"",'Ark1'!X4844)</f>
        <v>161.35662377322859</v>
      </c>
      <c r="Q272" s="255"/>
      <c r="R272" s="179">
        <f>IF(H272=0,"",'Ark1'!AA4844)</f>
        <v>28.960825839915316</v>
      </c>
      <c r="S272" s="179">
        <f>IF(H272=0,"",'Ark1'!AB4844)</f>
        <v>4.0659385085954147</v>
      </c>
      <c r="T272" s="179">
        <f>IF(H272=0,"",'Ark1'!AC4844)</f>
        <v>-29.78584281319463</v>
      </c>
      <c r="U272" s="84"/>
      <c r="V272" s="92">
        <f t="shared" si="29"/>
        <v>10.058823529411764</v>
      </c>
      <c r="W272" s="179">
        <f>+'Ark1'!V4844</f>
        <v>15.54385964912281</v>
      </c>
      <c r="X272" s="261"/>
      <c r="Y272" s="92"/>
      <c r="AB272" s="90"/>
      <c r="AC272" s="90"/>
      <c r="AD272" s="90"/>
      <c r="AE272" s="90"/>
      <c r="AF272" s="90"/>
      <c r="AG272" s="90"/>
      <c r="AH272" s="90"/>
      <c r="AI272" s="92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</row>
    <row r="273" spans="1:45" s="179" customFormat="1" ht="15.6">
      <c r="A273" s="261"/>
      <c r="B273" s="209">
        <f>+'Ark1'!C4845</f>
        <v>2022</v>
      </c>
      <c r="C273" s="209">
        <f>+'Ark1'!J4845</f>
        <v>116</v>
      </c>
      <c r="D273" s="209" t="s">
        <v>41</v>
      </c>
      <c r="E273" s="209">
        <f>+'Ark1'!D4845</f>
        <v>3</v>
      </c>
      <c r="F273" s="209" t="s">
        <v>571</v>
      </c>
      <c r="G273" s="91">
        <f>+'Ark1'!Q4845</f>
        <v>11</v>
      </c>
      <c r="H273" s="92">
        <f>+'Ark1'!R4845</f>
        <v>172</v>
      </c>
      <c r="I273" s="91">
        <f>IF(H273=0,"",'Ark1'!S4845)</f>
        <v>172</v>
      </c>
      <c r="J273" s="261"/>
      <c r="K273" s="179">
        <f>IF(H273=0,"",100*H273/Måned!$G25)</f>
        <v>6.7556952081696782</v>
      </c>
      <c r="L273" s="261"/>
      <c r="M273" s="179">
        <f>+IF(H273=0,"",'Ark1'!AA4845)</f>
        <v>26.909487097976207</v>
      </c>
      <c r="N273" s="179">
        <f>+IF(I273=0,"",'Ark1'!AB4845)</f>
        <v>3.5972730192034552</v>
      </c>
      <c r="O273" s="256">
        <f>IF(H273=0,"",'Ark1'!W4845)</f>
        <v>59.755813953488357</v>
      </c>
      <c r="P273" s="179">
        <f>IF(H273=0,"",'Ark1'!X4845)</f>
        <v>162.07450427070469</v>
      </c>
      <c r="Q273" s="255"/>
      <c r="R273" s="179">
        <f>IF(H273=0,"",'Ark1'!AA4845)</f>
        <v>26.909487097976207</v>
      </c>
      <c r="S273" s="179">
        <f>IF(H273=0,"",'Ark1'!AB4845)</f>
        <v>3.5972730192034552</v>
      </c>
      <c r="T273" s="179">
        <f>IF(H273=0,"",'Ark1'!AC4845)</f>
        <v>-29.712907929676646</v>
      </c>
      <c r="U273" s="84"/>
      <c r="V273" s="92">
        <f t="shared" si="29"/>
        <v>15.636363636363637</v>
      </c>
      <c r="W273" s="179">
        <f>+'Ark1'!V4845</f>
        <v>15.517441860465114</v>
      </c>
      <c r="X273" s="261"/>
      <c r="Y273" s="92"/>
      <c r="AB273" s="90"/>
      <c r="AC273" s="90"/>
      <c r="AD273" s="90"/>
      <c r="AE273" s="90"/>
      <c r="AF273" s="90"/>
      <c r="AG273" s="90"/>
      <c r="AH273" s="90"/>
      <c r="AI273" s="92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</row>
    <row r="274" spans="1:45" s="179" customFormat="1" ht="16.2" customHeight="1">
      <c r="A274" s="261"/>
      <c r="B274" s="209">
        <f>+'Ark1'!C4846</f>
        <v>2022</v>
      </c>
      <c r="C274" s="209">
        <f>+'Ark1'!J4846</f>
        <v>116</v>
      </c>
      <c r="D274" s="209" t="s">
        <v>41</v>
      </c>
      <c r="E274" s="209">
        <f>+'Ark1'!D4846</f>
        <v>4</v>
      </c>
      <c r="F274" s="209" t="s">
        <v>572</v>
      </c>
      <c r="G274" s="91">
        <f>+'Ark1'!Q4846</f>
        <v>15</v>
      </c>
      <c r="H274" s="92">
        <f>+'Ark1'!R4846</f>
        <v>143</v>
      </c>
      <c r="I274" s="91">
        <f>IF(H274=0,"",'Ark1'!S4846)</f>
        <v>143</v>
      </c>
      <c r="J274" s="261"/>
      <c r="K274" s="179">
        <f>IF(H274=0,"",100*H274/Måned!$G26)</f>
        <v>6.2691801841297679</v>
      </c>
      <c r="L274" s="261"/>
      <c r="M274" s="179">
        <f>+IF(H274=0,"",'Ark1'!AA4846)</f>
        <v>25.05473819675392</v>
      </c>
      <c r="N274" s="179">
        <f>+IF(I274=0,"",'Ark1'!AB4846)</f>
        <v>4.0411352515084698</v>
      </c>
      <c r="O274" s="256">
        <f>IF(H274=0,"",'Ark1'!W4846)</f>
        <v>60.069930069930088</v>
      </c>
      <c r="P274" s="179">
        <f>IF(H274=0,"",'Ark1'!X4846)</f>
        <v>162.29155459924684</v>
      </c>
      <c r="Q274" s="255"/>
      <c r="R274" s="179">
        <f>IF(H274=0,"",'Ark1'!AA4846)</f>
        <v>25.05473819675392</v>
      </c>
      <c r="S274" s="179">
        <f>IF(H274=0,"",'Ark1'!AB4846)</f>
        <v>4.0411352515084698</v>
      </c>
      <c r="T274" s="179">
        <f>IF(H274=0,"",'Ark1'!AC4846)</f>
        <v>-45.808361807284918</v>
      </c>
      <c r="U274" s="84"/>
      <c r="V274" s="92">
        <f t="shared" si="29"/>
        <v>9.5333333333333332</v>
      </c>
      <c r="W274" s="179">
        <f>+'Ark1'!V4846</f>
        <v>15.51048951048951</v>
      </c>
      <c r="X274" s="261"/>
      <c r="Y274" s="92"/>
      <c r="AB274" s="90"/>
      <c r="AC274" s="90"/>
      <c r="AD274" s="90"/>
      <c r="AE274" s="90"/>
      <c r="AF274" s="90"/>
      <c r="AG274" s="90"/>
      <c r="AH274" s="90"/>
      <c r="AI274" s="92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</row>
    <row r="275" spans="1:45" ht="15.6">
      <c r="A275" s="261"/>
      <c r="B275" s="209">
        <f>+'Ark1'!C4847</f>
        <v>2022</v>
      </c>
      <c r="C275" s="209">
        <f>+'Ark1'!J4847</f>
        <v>116</v>
      </c>
      <c r="D275" s="209" t="s">
        <v>41</v>
      </c>
      <c r="E275" s="209">
        <f>+'Ark1'!D4847</f>
        <v>5</v>
      </c>
      <c r="F275" s="209" t="s">
        <v>467</v>
      </c>
      <c r="G275" s="91">
        <f>+'Ark1'!Q4847</f>
        <v>21</v>
      </c>
      <c r="H275" s="92">
        <f>+'Ark1'!R4847</f>
        <v>341</v>
      </c>
      <c r="I275" s="91">
        <f>IF(H275=0,"",'Ark1'!S4847)</f>
        <v>341</v>
      </c>
      <c r="J275" s="261"/>
      <c r="K275" s="179">
        <f>IF(H275=0,"",100*H275/Måned!$G27)</f>
        <v>11.718213058419243</v>
      </c>
      <c r="L275" s="261"/>
      <c r="M275" s="179">
        <f>+IF(H275=0,"",'Ark1'!AA4847)</f>
        <v>29.869167724207319</v>
      </c>
      <c r="N275" s="179">
        <f>+IF(I275=0,"",'Ark1'!AB4847)</f>
        <v>4.5344640566833405</v>
      </c>
      <c r="O275" s="256">
        <f>IF(H275=0,"",'Ark1'!W4847)</f>
        <v>58.313782991202352</v>
      </c>
      <c r="P275" s="179">
        <f>IF(H275=0,"",'Ark1'!X4847)</f>
        <v>170.71038911111603</v>
      </c>
      <c r="Q275" s="255"/>
      <c r="R275" s="179">
        <f>IF(H275=0,"",'Ark1'!AA4847)</f>
        <v>29.869167724207319</v>
      </c>
      <c r="S275" s="179">
        <f>IF(H275=0,"",'Ark1'!AB4847)</f>
        <v>4.5344640566833405</v>
      </c>
      <c r="T275" s="179">
        <f>IF(H275=0,"",'Ark1'!AC4847)</f>
        <v>-36.19060710829325</v>
      </c>
      <c r="U275" s="84"/>
      <c r="V275" s="92">
        <f t="shared" si="29"/>
        <v>16.238095238095237</v>
      </c>
      <c r="W275" s="179">
        <f>+'Ark1'!V4847</f>
        <v>14.615835777126099</v>
      </c>
      <c r="X275" s="261"/>
      <c r="Y275" s="258"/>
      <c r="AB275" s="235"/>
      <c r="AJ275" s="259"/>
      <c r="AK275" s="90"/>
      <c r="AL275" s="90"/>
    </row>
    <row r="276" spans="1:45" s="179" customFormat="1" ht="15.6">
      <c r="A276" s="261"/>
      <c r="B276" s="209">
        <f>+'Ark1'!C4848</f>
        <v>2022</v>
      </c>
      <c r="C276" s="209">
        <f>+'Ark1'!J4848</f>
        <v>116</v>
      </c>
      <c r="D276" s="209" t="s">
        <v>41</v>
      </c>
      <c r="E276" s="209">
        <f>+'Ark1'!D4848</f>
        <v>6</v>
      </c>
      <c r="F276" s="209" t="s">
        <v>573</v>
      </c>
      <c r="G276" s="91">
        <f>+'Ark1'!Q4848</f>
        <v>11</v>
      </c>
      <c r="H276" s="92">
        <f>+'Ark1'!R4848</f>
        <v>122</v>
      </c>
      <c r="I276" s="91">
        <f>IF(H276=0,"",'Ark1'!S4848)</f>
        <v>122</v>
      </c>
      <c r="J276" s="261"/>
      <c r="K276" s="179">
        <f>IF(H276=0,"",100*H276/Måned!$G28)</f>
        <v>4.088471849865952</v>
      </c>
      <c r="L276" s="261"/>
      <c r="M276" s="179">
        <f>+IF(H276=0,"",'Ark1'!AA4848)</f>
        <v>25.271837593044673</v>
      </c>
      <c r="N276" s="179">
        <f>+IF(I276=0,"",'Ark1'!AB4848)</f>
        <v>4.3271313951924446</v>
      </c>
      <c r="O276" s="256">
        <f>IF(H276=0,"",'Ark1'!W4848)</f>
        <v>60.07377049180328</v>
      </c>
      <c r="P276" s="179">
        <f>IF(H276=0,"",'Ark1'!X4848)</f>
        <v>160.5402909258832</v>
      </c>
      <c r="Q276" s="255"/>
      <c r="R276" s="179">
        <f>IF(H276=0,"",'Ark1'!AA4848)</f>
        <v>25.271837593044673</v>
      </c>
      <c r="S276" s="179">
        <f>IF(H276=0,"",'Ark1'!AB4848)</f>
        <v>4.3271313951924446</v>
      </c>
      <c r="T276" s="179">
        <f>IF(H276=0,"",'Ark1'!AC4848)</f>
        <v>-45.344365991878703</v>
      </c>
      <c r="U276" s="84"/>
      <c r="V276" s="92">
        <f t="shared" si="29"/>
        <v>11.090909090909092</v>
      </c>
      <c r="W276" s="179">
        <f>+'Ark1'!V4848</f>
        <v>15.57377049180328</v>
      </c>
      <c r="X276" s="261"/>
      <c r="Y276" s="92"/>
      <c r="AB276" s="90"/>
      <c r="AC276" s="90"/>
      <c r="AD276" s="90"/>
      <c r="AE276" s="90"/>
      <c r="AF276" s="90"/>
      <c r="AG276" s="90"/>
      <c r="AH276" s="90"/>
      <c r="AI276" s="92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</row>
    <row r="277" spans="1:45" s="179" customFormat="1" ht="15.6">
      <c r="A277" s="261"/>
      <c r="B277" s="209">
        <f>+'Ark1'!C4849</f>
        <v>2022</v>
      </c>
      <c r="C277" s="209">
        <f>+'Ark1'!J4849</f>
        <v>116</v>
      </c>
      <c r="D277" s="209" t="s">
        <v>41</v>
      </c>
      <c r="E277" s="209">
        <f>+'Ark1'!D4849</f>
        <v>7</v>
      </c>
      <c r="F277" s="209" t="s">
        <v>574</v>
      </c>
      <c r="G277" s="91">
        <f>+'Ark1'!Q4849</f>
        <v>8</v>
      </c>
      <c r="H277" s="92">
        <f>+'Ark1'!R4849</f>
        <v>71</v>
      </c>
      <c r="I277" s="91">
        <f>IF(H277=0,"",'Ark1'!S4849)</f>
        <v>71</v>
      </c>
      <c r="J277" s="261"/>
      <c r="K277" s="179">
        <f>IF(H277=0,"",100*H277/Måned!$G29)</f>
        <v>2.968227424749164</v>
      </c>
      <c r="L277" s="261"/>
      <c r="M277" s="179">
        <f>+IF(H277=0,"",'Ark1'!AA4849)</f>
        <v>28.570375147071903</v>
      </c>
      <c r="N277" s="179">
        <f>+IF(I277=0,"",'Ark1'!AB4849)</f>
        <v>4.7214410463811989</v>
      </c>
      <c r="O277" s="256">
        <f>IF(H277=0,"",'Ark1'!W4849)</f>
        <v>59.380281690140862</v>
      </c>
      <c r="P277" s="179">
        <f>IF(H277=0,"",'Ark1'!X4849)</f>
        <v>165.00694306685185</v>
      </c>
      <c r="Q277" s="255"/>
      <c r="R277" s="179">
        <f>IF(H277=0,"",'Ark1'!AA4849)</f>
        <v>28.570375147071903</v>
      </c>
      <c r="S277" s="179">
        <f>IF(H277=0,"",'Ark1'!AB4849)</f>
        <v>4.7214410463811989</v>
      </c>
      <c r="T277" s="179">
        <f>IF(H277=0,"",'Ark1'!AC4849)</f>
        <v>-46.977522230458611</v>
      </c>
      <c r="U277" s="84"/>
      <c r="V277" s="92">
        <f t="shared" si="29"/>
        <v>8.875</v>
      </c>
      <c r="W277" s="179">
        <f>+'Ark1'!V4849</f>
        <v>14.92957746478873</v>
      </c>
      <c r="X277" s="261"/>
      <c r="Y277" s="92"/>
      <c r="AB277" s="90"/>
      <c r="AC277" s="90"/>
      <c r="AD277" s="90"/>
      <c r="AE277" s="90"/>
      <c r="AF277" s="90"/>
      <c r="AG277" s="90"/>
      <c r="AH277" s="90"/>
      <c r="AI277" s="92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</row>
    <row r="278" spans="1:45" s="179" customFormat="1" ht="15.6">
      <c r="A278" s="261"/>
      <c r="B278" s="209">
        <f>+'Ark1'!C4850</f>
        <v>2022</v>
      </c>
      <c r="C278" s="209">
        <f>+'Ark1'!J4850</f>
        <v>116</v>
      </c>
      <c r="D278" s="209" t="s">
        <v>41</v>
      </c>
      <c r="E278" s="209">
        <f>+'Ark1'!D4850</f>
        <v>8</v>
      </c>
      <c r="F278" s="209" t="s">
        <v>575</v>
      </c>
      <c r="G278" s="91">
        <f>+'Ark1'!Q4850</f>
        <v>14</v>
      </c>
      <c r="H278" s="92">
        <f>+'Ark1'!R4850</f>
        <v>119</v>
      </c>
      <c r="I278" s="91">
        <f>IF(H278=0,"",'Ark1'!S4850)</f>
        <v>119</v>
      </c>
      <c r="J278" s="261"/>
      <c r="K278" s="179">
        <f>IF(H278=0,"",100*H278/Måned!$G30)</f>
        <v>4.9500831946755408</v>
      </c>
      <c r="L278" s="261"/>
      <c r="M278" s="179">
        <f>+IF(H278=0,"",'Ark1'!AA4850)</f>
        <v>24.70566123493386</v>
      </c>
      <c r="N278" s="179">
        <f>+IF(I278=0,"",'Ark1'!AB4850)</f>
        <v>3.8628781438910447</v>
      </c>
      <c r="O278" s="256">
        <f>IF(H278=0,"",'Ark1'!W4850)</f>
        <v>60.478991596638679</v>
      </c>
      <c r="P278" s="179">
        <f>IF(H278=0,"",'Ark1'!X4850)</f>
        <v>158.5840836876462</v>
      </c>
      <c r="Q278" s="255"/>
      <c r="R278" s="179">
        <f>IF(H278=0,"",'Ark1'!AA4850)</f>
        <v>24.70566123493386</v>
      </c>
      <c r="S278" s="179">
        <f>IF(H278=0,"",'Ark1'!AB4850)</f>
        <v>3.8628781438910447</v>
      </c>
      <c r="T278" s="179">
        <f>IF(H278=0,"",'Ark1'!AC4850)</f>
        <v>-44.185728880096782</v>
      </c>
      <c r="U278" s="84"/>
      <c r="V278" s="92">
        <f t="shared" si="29"/>
        <v>8.5</v>
      </c>
      <c r="W278" s="179">
        <f>+'Ark1'!V4850</f>
        <v>15.815126050420163</v>
      </c>
      <c r="X278" s="261"/>
      <c r="Y278" s="92"/>
      <c r="AB278" s="90"/>
      <c r="AC278" s="90"/>
      <c r="AD278" s="90"/>
      <c r="AE278" s="90"/>
      <c r="AF278" s="90"/>
      <c r="AG278" s="90"/>
      <c r="AH278" s="90"/>
      <c r="AI278" s="92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</row>
    <row r="279" spans="1:45" s="179" customFormat="1" ht="15.6">
      <c r="A279" s="261"/>
      <c r="B279" s="209">
        <f>+'Ark1'!C4851</f>
        <v>2022</v>
      </c>
      <c r="C279" s="209">
        <f>+'Ark1'!J4851</f>
        <v>116</v>
      </c>
      <c r="D279" s="209" t="s">
        <v>41</v>
      </c>
      <c r="E279" s="209">
        <f>+'Ark1'!D4851</f>
        <v>9</v>
      </c>
      <c r="F279" s="209" t="s">
        <v>576</v>
      </c>
      <c r="G279" s="91">
        <f>+'Ark1'!Q4851</f>
        <v>13</v>
      </c>
      <c r="H279" s="92">
        <f>+'Ark1'!R4851</f>
        <v>112</v>
      </c>
      <c r="I279" s="91">
        <f>IF(H279=0,"",'Ark1'!S4851)</f>
        <v>112</v>
      </c>
      <c r="J279" s="261"/>
      <c r="K279" s="179">
        <f>IF(H279=0,"",100*H279/Måned!$G31)</f>
        <v>3.9548022598870056</v>
      </c>
      <c r="L279" s="261"/>
      <c r="M279" s="179">
        <f>+IF(H279=0,"",'Ark1'!AA4851)</f>
        <v>29.222077623457803</v>
      </c>
      <c r="N279" s="179">
        <f>+IF(I279=0,"",'Ark1'!AB4851)</f>
        <v>3.5506426372919</v>
      </c>
      <c r="O279" s="256">
        <f>IF(H279=0,"",'Ark1'!W4851)</f>
        <v>59.633928571428562</v>
      </c>
      <c r="P279" s="179">
        <f>IF(H279=0,"",'Ark1'!X4851)</f>
        <v>165.81895217458597</v>
      </c>
      <c r="Q279" s="255"/>
      <c r="R279" s="179">
        <f>IF(H279=0,"",'Ark1'!AA4851)</f>
        <v>29.222077623457803</v>
      </c>
      <c r="S279" s="179">
        <f>IF(H279=0,"",'Ark1'!AB4851)</f>
        <v>3.5506426372919</v>
      </c>
      <c r="T279" s="179">
        <f>IF(H279=0,"",'Ark1'!AC4851)</f>
        <v>-46.002106391886912</v>
      </c>
      <c r="U279" s="84"/>
      <c r="V279" s="92">
        <f t="shared" si="29"/>
        <v>8.615384615384615</v>
      </c>
      <c r="W279" s="179">
        <f>+'Ark1'!V4851</f>
        <v>15.3125</v>
      </c>
      <c r="X279" s="261"/>
      <c r="Y279" s="92"/>
      <c r="AB279" s="90"/>
      <c r="AC279" s="90"/>
      <c r="AD279" s="90"/>
      <c r="AE279" s="90"/>
      <c r="AF279" s="90"/>
      <c r="AG279" s="90"/>
      <c r="AH279" s="90"/>
      <c r="AI279" s="92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</row>
    <row r="280" spans="1:45" s="179" customFormat="1" ht="15.6">
      <c r="A280" s="261"/>
      <c r="B280" s="209">
        <f>+'Ark1'!C4852</f>
        <v>2022</v>
      </c>
      <c r="C280" s="209">
        <f>+'Ark1'!J4852</f>
        <v>116</v>
      </c>
      <c r="D280" s="209" t="s">
        <v>41</v>
      </c>
      <c r="E280" s="209">
        <f>+'Ark1'!D4852</f>
        <v>10</v>
      </c>
      <c r="F280" s="209" t="s">
        <v>577</v>
      </c>
      <c r="G280" s="91">
        <f>+'Ark1'!Q4852</f>
        <v>14</v>
      </c>
      <c r="H280" s="92">
        <f>+'Ark1'!R4852</f>
        <v>117</v>
      </c>
      <c r="I280" s="91">
        <f>IF(H280=0,"",'Ark1'!S4852)</f>
        <v>117</v>
      </c>
      <c r="J280" s="261"/>
      <c r="K280" s="179">
        <f>IF(H280=0,"",100*H280/Måned!$G32)</f>
        <v>4.4724770642201834</v>
      </c>
      <c r="L280" s="261"/>
      <c r="M280" s="179">
        <f>+IF(H280=0,"",'Ark1'!AA4852)</f>
        <v>24.841703916764395</v>
      </c>
      <c r="N280" s="179">
        <f>+IF(I280=0,"",'Ark1'!AB4852)</f>
        <v>3.7185282974918792</v>
      </c>
      <c r="O280" s="256">
        <f>IF(H280=0,"",'Ark1'!W4852)</f>
        <v>59.863247863247857</v>
      </c>
      <c r="P280" s="179">
        <f>IF(H280=0,"",'Ark1'!X4852)</f>
        <v>161.8616366178664</v>
      </c>
      <c r="Q280" s="255"/>
      <c r="R280" s="179">
        <f>IF(H280=0,"",'Ark1'!AA4852)</f>
        <v>24.841703916764395</v>
      </c>
      <c r="S280" s="179">
        <f>IF(H280=0,"",'Ark1'!AB4852)</f>
        <v>3.7185282974918792</v>
      </c>
      <c r="T280" s="179">
        <f>IF(H280=0,"",'Ark1'!AC4852)</f>
        <v>-20.333667504840847</v>
      </c>
      <c r="U280" s="84"/>
      <c r="V280" s="92">
        <f t="shared" si="29"/>
        <v>8.3571428571428577</v>
      </c>
      <c r="W280" s="179">
        <f>+'Ark1'!V4852</f>
        <v>15.487179487179493</v>
      </c>
      <c r="X280" s="261"/>
      <c r="Y280" s="92"/>
      <c r="AB280" s="90"/>
      <c r="AC280" s="90"/>
      <c r="AD280" s="90"/>
      <c r="AE280" s="90"/>
      <c r="AF280" s="90"/>
      <c r="AG280" s="90"/>
      <c r="AH280" s="90"/>
      <c r="AI280" s="92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</row>
    <row r="281" spans="1:45" s="179" customFormat="1" ht="15.6">
      <c r="A281" s="261"/>
      <c r="B281" s="209">
        <f>+'Ark1'!C4853</f>
        <v>2022</v>
      </c>
      <c r="C281" s="209">
        <f>+'Ark1'!J4853</f>
        <v>116</v>
      </c>
      <c r="D281" s="209" t="s">
        <v>41</v>
      </c>
      <c r="E281" s="209">
        <f>+'Ark1'!D4853</f>
        <v>11</v>
      </c>
      <c r="F281" s="209" t="s">
        <v>578</v>
      </c>
      <c r="G281" s="91">
        <f>+'Ark1'!Q4853</f>
        <v>15</v>
      </c>
      <c r="H281" s="92">
        <f>+'Ark1'!R4853</f>
        <v>150</v>
      </c>
      <c r="I281" s="91">
        <f>IF(H281=0,"",'Ark1'!S4853)</f>
        <v>150</v>
      </c>
      <c r="J281" s="261"/>
      <c r="K281" s="179">
        <f>IF(H281=0,"",100*H281/Måned!$G33)</f>
        <v>5.574136008918618</v>
      </c>
      <c r="L281" s="261"/>
      <c r="M281" s="179">
        <f>+IF(H281=0,"",'Ark1'!AA4853)</f>
        <v>29.055875068564127</v>
      </c>
      <c r="N281" s="179">
        <f>+IF(I281=0,"",'Ark1'!AB4853)</f>
        <v>4.1992380261185778</v>
      </c>
      <c r="O281" s="256">
        <f>IF(H281=0,"",'Ark1'!W4853)</f>
        <v>60.08</v>
      </c>
      <c r="P281" s="179">
        <f>IF(H281=0,"",'Ark1'!X4853)</f>
        <v>163.46912242686889</v>
      </c>
      <c r="Q281" s="255"/>
      <c r="R281" s="179">
        <f>IF(H281=0,"",'Ark1'!AA4853)</f>
        <v>29.055875068564127</v>
      </c>
      <c r="S281" s="179">
        <f>IF(H281=0,"",'Ark1'!AB4853)</f>
        <v>4.1992380261185778</v>
      </c>
      <c r="T281" s="179">
        <f>IF(H281=0,"",'Ark1'!AC4853)</f>
        <v>-25.67760206984844</v>
      </c>
      <c r="U281" s="84"/>
      <c r="V281" s="92">
        <f t="shared" si="29"/>
        <v>10</v>
      </c>
      <c r="W281" s="179">
        <f>+'Ark1'!V4853</f>
        <v>15.539999999999996</v>
      </c>
      <c r="X281" s="261"/>
      <c r="Y281" s="92"/>
      <c r="AB281" s="90"/>
      <c r="AC281" s="90"/>
      <c r="AD281" s="90"/>
      <c r="AE281" s="90"/>
      <c r="AF281" s="90"/>
      <c r="AG281" s="90"/>
      <c r="AH281" s="90"/>
      <c r="AI281" s="92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</row>
    <row r="282" spans="1:45" s="179" customFormat="1" ht="15.6">
      <c r="A282" s="261"/>
      <c r="B282" s="209">
        <f>+'Ark1'!C4854</f>
        <v>2022</v>
      </c>
      <c r="C282" s="209">
        <f>+'Ark1'!J4854</f>
        <v>116</v>
      </c>
      <c r="D282" s="209" t="s">
        <v>41</v>
      </c>
      <c r="E282" s="209">
        <f>+'Ark1'!D4854</f>
        <v>12</v>
      </c>
      <c r="F282" s="209" t="s">
        <v>579</v>
      </c>
      <c r="G282" s="91">
        <f>+'Ark1'!Q4854</f>
        <v>11</v>
      </c>
      <c r="H282" s="92">
        <f>+'Ark1'!R4854</f>
        <v>99</v>
      </c>
      <c r="I282" s="91">
        <f>IF(H282=0,"",'Ark1'!S4854)</f>
        <v>99</v>
      </c>
      <c r="J282" s="261"/>
      <c r="K282" s="179">
        <f>IF(H282=0,"",100*H282/Måned!$G34)</f>
        <v>3.5662824207492796</v>
      </c>
      <c r="L282" s="261"/>
      <c r="M282" s="179">
        <f>+IF(H282=0,"",'Ark1'!AA4854)</f>
        <v>25.175588009200723</v>
      </c>
      <c r="N282" s="179">
        <f>+IF(I282=0,"",'Ark1'!AB4854)</f>
        <v>3.954077787535601</v>
      </c>
      <c r="O282" s="256">
        <f>IF(H282=0,"",'Ark1'!W4854)</f>
        <v>60.040404040404049</v>
      </c>
      <c r="P282" s="179">
        <f>IF(H282=0,"",'Ark1'!X4854)</f>
        <v>151.06317782374117</v>
      </c>
      <c r="Q282" s="255"/>
      <c r="R282" s="179">
        <f>IF(H282=0,"",'Ark1'!AA4854)</f>
        <v>25.175588009200723</v>
      </c>
      <c r="S282" s="179">
        <f>IF(H282=0,"",'Ark1'!AB4854)</f>
        <v>3.954077787535601</v>
      </c>
      <c r="T282" s="179">
        <f>IF(H282=0,"",'Ark1'!AC4854)</f>
        <v>-28.630169240067676</v>
      </c>
      <c r="U282" s="84"/>
      <c r="V282" s="92">
        <f t="shared" si="29"/>
        <v>9</v>
      </c>
      <c r="W282" s="179">
        <f>+'Ark1'!V4854</f>
        <v>15.575757575757574</v>
      </c>
      <c r="X282" s="261"/>
      <c r="Y282" s="92"/>
      <c r="AB282" s="90"/>
      <c r="AC282" s="90"/>
      <c r="AD282" s="90"/>
      <c r="AE282" s="90"/>
      <c r="AF282" s="90"/>
      <c r="AG282" s="90"/>
      <c r="AH282" s="90"/>
      <c r="AI282" s="92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</row>
    <row r="283" spans="1:45" s="179" customFormat="1">
      <c r="A283" s="261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2"/>
      <c r="X283" s="261"/>
      <c r="Y283" s="92"/>
      <c r="AB283" s="90"/>
      <c r="AC283" s="90"/>
      <c r="AD283" s="90"/>
      <c r="AE283" s="90"/>
      <c r="AF283" s="90"/>
      <c r="AG283" s="90"/>
      <c r="AH283" s="90"/>
      <c r="AI283" s="92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</row>
    <row r="284" spans="1:45" s="179" customFormat="1" ht="15.6">
      <c r="A284" s="261"/>
      <c r="B284" s="209">
        <f>+'Ark1'!C4855</f>
        <v>2022</v>
      </c>
      <c r="C284" s="209">
        <f>+'Ark1'!J4855</f>
        <v>117</v>
      </c>
      <c r="D284" s="209" t="s">
        <v>42</v>
      </c>
      <c r="E284" s="209">
        <f>+'Ark1'!D4855</f>
        <v>1</v>
      </c>
      <c r="F284" s="209" t="s">
        <v>569</v>
      </c>
      <c r="G284" s="91">
        <f>+'Ark1'!Q4855</f>
        <v>35</v>
      </c>
      <c r="H284" s="92">
        <f>+'Ark1'!R4855</f>
        <v>230</v>
      </c>
      <c r="I284" s="91">
        <f>IF(H284=0,"",'Ark1'!S4855)</f>
        <v>230</v>
      </c>
      <c r="J284" s="261"/>
      <c r="K284" s="179">
        <f>IF(H284=0,"",100*H284/Måned!$G23)</f>
        <v>7.9778009018383624</v>
      </c>
      <c r="L284" s="261"/>
      <c r="M284" s="179">
        <f>+IF(H284=0,"",'Ark1'!AA4855)</f>
        <v>30.99386172840175</v>
      </c>
      <c r="N284" s="179">
        <f>+IF(I284=0,"",'Ark1'!AB4855)</f>
        <v>4.9142534100766015</v>
      </c>
      <c r="O284" s="256">
        <f>IF(H284=0,"",'Ark1'!W4855)</f>
        <v>58.35217391304348</v>
      </c>
      <c r="P284" s="179">
        <f>IF(H284=0,"",'Ark1'!X4855)</f>
        <v>168.71308116256057</v>
      </c>
      <c r="Q284" s="255"/>
      <c r="R284" s="179">
        <f>IF(H284=0,"",'Ark1'!AA4855)</f>
        <v>30.99386172840175</v>
      </c>
      <c r="S284" s="179">
        <f>IF(H284=0,"",'Ark1'!AB4855)</f>
        <v>4.9142534100766015</v>
      </c>
      <c r="T284" s="179">
        <f>IF(H284=0,"",'Ark1'!AC4855)</f>
        <v>-62.45401463563671</v>
      </c>
      <c r="U284" s="84"/>
      <c r="V284" s="92">
        <f t="shared" si="29"/>
        <v>6.5714285714285712</v>
      </c>
      <c r="W284" s="179">
        <f>+'Ark1'!V4855</f>
        <v>14.626086956521737</v>
      </c>
      <c r="X284" s="261"/>
      <c r="Y284" s="92"/>
      <c r="AB284" s="90"/>
      <c r="AC284" s="90"/>
      <c r="AD284" s="90"/>
      <c r="AE284" s="90"/>
      <c r="AF284" s="90"/>
      <c r="AG284" s="90"/>
      <c r="AH284" s="90"/>
      <c r="AI284" s="92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</row>
    <row r="285" spans="1:45" s="179" customFormat="1" ht="15.6">
      <c r="A285" s="261"/>
      <c r="B285" s="209">
        <f>+'Ark1'!C4856</f>
        <v>2022</v>
      </c>
      <c r="C285" s="209">
        <f>+'Ark1'!J4856</f>
        <v>117</v>
      </c>
      <c r="D285" s="209" t="s">
        <v>42</v>
      </c>
      <c r="E285" s="209">
        <f>+'Ark1'!D4856</f>
        <v>2</v>
      </c>
      <c r="F285" s="209" t="s">
        <v>570</v>
      </c>
      <c r="G285" s="91">
        <f>+'Ark1'!Q4856</f>
        <v>39</v>
      </c>
      <c r="H285" s="92">
        <f>+'Ark1'!R4856</f>
        <v>385</v>
      </c>
      <c r="I285" s="91">
        <f>IF(H285=0,"",'Ark1'!S4856)</f>
        <v>385</v>
      </c>
      <c r="J285" s="261"/>
      <c r="K285" s="179">
        <f>IF(H285=0,"",100*H285/Måned!$G24)</f>
        <v>17.11871943085816</v>
      </c>
      <c r="L285" s="261"/>
      <c r="M285" s="179">
        <f>+IF(H285=0,"",'Ark1'!AA4856)</f>
        <v>29.300949957458862</v>
      </c>
      <c r="N285" s="179">
        <f>+IF(I285=0,"",'Ark1'!AB4856)</f>
        <v>4.4730002782572988</v>
      </c>
      <c r="O285" s="256">
        <f>IF(H285=0,"",'Ark1'!W4856)</f>
        <v>59.135064935064918</v>
      </c>
      <c r="P285" s="179">
        <f>IF(H285=0,"",'Ark1'!X4856)</f>
        <v>167.47337169872378</v>
      </c>
      <c r="Q285" s="255"/>
      <c r="R285" s="179">
        <f>IF(H285=0,"",'Ark1'!AA4856)</f>
        <v>29.300949957458862</v>
      </c>
      <c r="S285" s="179">
        <f>IF(H285=0,"",'Ark1'!AB4856)</f>
        <v>4.4730002782572988</v>
      </c>
      <c r="T285" s="179">
        <f>IF(H285=0,"",'Ark1'!AC4856)</f>
        <v>-46.285708964379687</v>
      </c>
      <c r="U285" s="84"/>
      <c r="V285" s="92">
        <f t="shared" si="29"/>
        <v>9.8717948717948723</v>
      </c>
      <c r="W285" s="179">
        <f>+'Ark1'!V4856</f>
        <v>15.129870129870127</v>
      </c>
      <c r="X285" s="261"/>
      <c r="Y285" s="92"/>
      <c r="AB285" s="90"/>
      <c r="AC285" s="90"/>
      <c r="AD285" s="90"/>
      <c r="AE285" s="90"/>
      <c r="AF285" s="90"/>
      <c r="AG285" s="90"/>
      <c r="AH285" s="90"/>
      <c r="AI285" s="92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</row>
    <row r="286" spans="1:45" s="179" customFormat="1" ht="15.6">
      <c r="A286" s="261"/>
      <c r="B286" s="209">
        <f>+'Ark1'!C4857</f>
        <v>2022</v>
      </c>
      <c r="C286" s="209">
        <f>+'Ark1'!J4857</f>
        <v>117</v>
      </c>
      <c r="D286" s="209" t="s">
        <v>42</v>
      </c>
      <c r="E286" s="209">
        <f>+'Ark1'!D4857</f>
        <v>3</v>
      </c>
      <c r="F286" s="209" t="s">
        <v>571</v>
      </c>
      <c r="G286" s="91">
        <f>+'Ark1'!Q4857</f>
        <v>34</v>
      </c>
      <c r="H286" s="92">
        <f>+'Ark1'!R4857</f>
        <v>368</v>
      </c>
      <c r="I286" s="91">
        <f>IF(H286=0,"",'Ark1'!S4857)</f>
        <v>368</v>
      </c>
      <c r="J286" s="261"/>
      <c r="K286" s="179">
        <f>IF(H286=0,"",100*H286/Måned!$G25)</f>
        <v>14.454045561665357</v>
      </c>
      <c r="L286" s="261"/>
      <c r="M286" s="179">
        <f>+IF(H286=0,"",'Ark1'!AA4857)</f>
        <v>36.259894988360905</v>
      </c>
      <c r="N286" s="179">
        <f>+IF(I286=0,"",'Ark1'!AB4857)</f>
        <v>5.6726427030348878</v>
      </c>
      <c r="O286" s="256">
        <f>IF(H286=0,"",'Ark1'!W4857)</f>
        <v>57.978260869565212</v>
      </c>
      <c r="P286" s="179">
        <f>IF(H286=0,"",'Ark1'!X4857)</f>
        <v>172.33059729615141</v>
      </c>
      <c r="Q286" s="255"/>
      <c r="R286" s="179">
        <f>IF(H286=0,"",'Ark1'!AA4857)</f>
        <v>36.259894988360905</v>
      </c>
      <c r="S286" s="179">
        <f>IF(H286=0,"",'Ark1'!AB4857)</f>
        <v>5.6726427030348878</v>
      </c>
      <c r="T286" s="179">
        <f>IF(H286=0,"",'Ark1'!AC4857)</f>
        <v>-63.953016727110445</v>
      </c>
      <c r="U286" s="84"/>
      <c r="V286" s="92">
        <f t="shared" si="29"/>
        <v>10.823529411764707</v>
      </c>
      <c r="W286" s="179">
        <f>+'Ark1'!V4857</f>
        <v>14.415760869565217</v>
      </c>
      <c r="X286" s="261"/>
      <c r="Y286" s="92"/>
      <c r="AB286" s="90"/>
      <c r="AC286" s="90"/>
      <c r="AD286" s="90"/>
      <c r="AE286" s="90"/>
      <c r="AF286" s="90"/>
      <c r="AG286" s="90"/>
      <c r="AH286" s="90"/>
      <c r="AI286" s="92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</row>
    <row r="287" spans="1:45" s="179" customFormat="1" ht="15.6">
      <c r="A287" s="261"/>
      <c r="B287" s="209">
        <f>+'Ark1'!C4858</f>
        <v>2022</v>
      </c>
      <c r="C287" s="209">
        <f>+'Ark1'!J4858</f>
        <v>117</v>
      </c>
      <c r="D287" s="209" t="s">
        <v>42</v>
      </c>
      <c r="E287" s="209">
        <f>+'Ark1'!D4858</f>
        <v>4</v>
      </c>
      <c r="F287" s="209" t="s">
        <v>572</v>
      </c>
      <c r="G287" s="91">
        <f>+'Ark1'!Q4858</f>
        <v>34</v>
      </c>
      <c r="H287" s="92">
        <f>+'Ark1'!R4858</f>
        <v>312</v>
      </c>
      <c r="I287" s="91">
        <f>IF(H287=0,"",'Ark1'!S4858)</f>
        <v>312</v>
      </c>
      <c r="J287" s="261"/>
      <c r="K287" s="179">
        <f>IF(H287=0,"",100*H287/Måned!$G26)</f>
        <v>13.678211310828583</v>
      </c>
      <c r="L287" s="261"/>
      <c r="M287" s="179">
        <f>+IF(H287=0,"",'Ark1'!AA4858)</f>
        <v>31.888807871282189</v>
      </c>
      <c r="N287" s="179">
        <f>+IF(I287=0,"",'Ark1'!AB4858)</f>
        <v>5.1240518036917484</v>
      </c>
      <c r="O287" s="256">
        <f>IF(H287=0,"",'Ark1'!W4858)</f>
        <v>58.477564102564095</v>
      </c>
      <c r="P287" s="179">
        <f>IF(H287=0,"",'Ark1'!X4858)</f>
        <v>168.91372892185461</v>
      </c>
      <c r="Q287" s="255"/>
      <c r="R287" s="179">
        <f>IF(H287=0,"",'Ark1'!AA4858)</f>
        <v>31.888807871282189</v>
      </c>
      <c r="S287" s="179">
        <f>IF(H287=0,"",'Ark1'!AB4858)</f>
        <v>5.1240518036917484</v>
      </c>
      <c r="T287" s="179">
        <f>IF(H287=0,"",'Ark1'!AC4858)</f>
        <v>-52.790686480458589</v>
      </c>
      <c r="U287" s="84"/>
      <c r="V287" s="92">
        <f t="shared" si="29"/>
        <v>9.1764705882352935</v>
      </c>
      <c r="W287" s="179">
        <f>+'Ark1'!V4858</f>
        <v>14.72115384615385</v>
      </c>
      <c r="X287" s="261"/>
      <c r="Y287" s="92"/>
      <c r="AB287" s="90"/>
      <c r="AC287" s="90"/>
      <c r="AD287" s="90"/>
      <c r="AE287" s="90"/>
      <c r="AF287" s="90"/>
      <c r="AG287" s="90"/>
      <c r="AH287" s="90"/>
      <c r="AI287" s="92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</row>
    <row r="288" spans="1:45" s="179" customFormat="1" ht="15.6">
      <c r="A288" s="261"/>
      <c r="B288" s="209">
        <f>+'Ark1'!C4859</f>
        <v>2022</v>
      </c>
      <c r="C288" s="209">
        <f>+'Ark1'!J4859</f>
        <v>117</v>
      </c>
      <c r="D288" s="209" t="s">
        <v>42</v>
      </c>
      <c r="E288" s="209">
        <f>+'Ark1'!D4859</f>
        <v>5</v>
      </c>
      <c r="F288" s="209" t="s">
        <v>467</v>
      </c>
      <c r="G288" s="91">
        <f>+'Ark1'!Q4859</f>
        <v>38</v>
      </c>
      <c r="H288" s="92">
        <f>+'Ark1'!R4859</f>
        <v>405</v>
      </c>
      <c r="I288" s="91">
        <f>IF(H288=0,"",'Ark1'!S4859)</f>
        <v>405</v>
      </c>
      <c r="J288" s="261"/>
      <c r="K288" s="179">
        <f>IF(H288=0,"",100*H288/Måned!$G27)</f>
        <v>13.917525773195877</v>
      </c>
      <c r="L288" s="261"/>
      <c r="M288" s="179">
        <f>+IF(H288=0,"",'Ark1'!AA4859)</f>
        <v>30.788946789123305</v>
      </c>
      <c r="N288" s="179">
        <f>+IF(I288=0,"",'Ark1'!AB4859)</f>
        <v>4.2221326970510695</v>
      </c>
      <c r="O288" s="256">
        <f>IF(H288=0,"",'Ark1'!W4859)</f>
        <v>58.943209876543207</v>
      </c>
      <c r="P288" s="179">
        <f>IF(H288=0,"",'Ark1'!X4859)</f>
        <v>163.61890239824513</v>
      </c>
      <c r="Q288" s="255"/>
      <c r="R288" s="179">
        <f>IF(H288=0,"",'Ark1'!AA4859)</f>
        <v>30.788946789123305</v>
      </c>
      <c r="S288" s="179">
        <f>IF(H288=0,"",'Ark1'!AB4859)</f>
        <v>4.2221326970510695</v>
      </c>
      <c r="T288" s="179">
        <f>IF(H288=0,"",'Ark1'!AC4859)</f>
        <v>-51.505362492832575</v>
      </c>
      <c r="U288" s="84"/>
      <c r="V288" s="92">
        <f t="shared" si="29"/>
        <v>10.657894736842104</v>
      </c>
      <c r="W288" s="179">
        <f>+'Ark1'!V4859</f>
        <v>14.925925925925926</v>
      </c>
      <c r="X288" s="261"/>
      <c r="Y288" s="92"/>
      <c r="AB288" s="90"/>
      <c r="AC288" s="90"/>
      <c r="AD288" s="90"/>
      <c r="AE288" s="90"/>
      <c r="AF288" s="90"/>
      <c r="AG288" s="90"/>
      <c r="AH288" s="90"/>
      <c r="AI288" s="92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</row>
    <row r="289" spans="1:45" ht="15.6">
      <c r="A289" s="261"/>
      <c r="B289" s="209">
        <f>+'Ark1'!C4860</f>
        <v>2022</v>
      </c>
      <c r="C289" s="209">
        <f>+'Ark1'!J4860</f>
        <v>117</v>
      </c>
      <c r="D289" s="209" t="s">
        <v>42</v>
      </c>
      <c r="E289" s="209">
        <f>+'Ark1'!D4860</f>
        <v>6</v>
      </c>
      <c r="F289" s="209" t="s">
        <v>573</v>
      </c>
      <c r="G289" s="91">
        <f>+'Ark1'!Q4860</f>
        <v>40</v>
      </c>
      <c r="H289" s="92">
        <f>+'Ark1'!R4860</f>
        <v>285</v>
      </c>
      <c r="I289" s="91">
        <f>IF(H289=0,"",'Ark1'!S4860)</f>
        <v>285</v>
      </c>
      <c r="J289" s="261"/>
      <c r="K289" s="179">
        <f>IF(H289=0,"",100*H289/Måned!$G28)</f>
        <v>9.5509383378016093</v>
      </c>
      <c r="L289" s="261"/>
      <c r="M289" s="179">
        <f>+IF(H289=0,"",'Ark1'!AA4860)</f>
        <v>29.011869510320928</v>
      </c>
      <c r="N289" s="179">
        <f>+IF(I289=0,"",'Ark1'!AB4860)</f>
        <v>4.4442776207533754</v>
      </c>
      <c r="O289" s="256">
        <f>IF(H289=0,"",'Ark1'!W4860)</f>
        <v>59.645614035087718</v>
      </c>
      <c r="P289" s="179">
        <f>IF(H289=0,"",'Ark1'!X4860)</f>
        <v>170.57079318013345</v>
      </c>
      <c r="Q289" s="255"/>
      <c r="R289" s="179">
        <f>IF(H289=0,"",'Ark1'!AA4860)</f>
        <v>29.011869510320928</v>
      </c>
      <c r="S289" s="179">
        <f>IF(H289=0,"",'Ark1'!AB4860)</f>
        <v>4.4442776207533754</v>
      </c>
      <c r="T289" s="179">
        <f>IF(H289=0,"",'Ark1'!AC4860)</f>
        <v>-38.451800959178179</v>
      </c>
      <c r="U289" s="84"/>
      <c r="V289" s="92">
        <f t="shared" si="29"/>
        <v>7.125</v>
      </c>
      <c r="W289" s="179">
        <f>+'Ark1'!V4860</f>
        <v>15.315789473684212</v>
      </c>
      <c r="X289" s="261"/>
      <c r="Y289" s="258"/>
      <c r="AB289" s="235"/>
      <c r="AJ289" s="259"/>
      <c r="AK289" s="90"/>
      <c r="AL289" s="90"/>
    </row>
    <row r="290" spans="1:45" s="179" customFormat="1" ht="15.6">
      <c r="A290" s="261"/>
      <c r="B290" s="209">
        <f>+'Ark1'!C4861</f>
        <v>2022</v>
      </c>
      <c r="C290" s="209">
        <f>+'Ark1'!J4861</f>
        <v>117</v>
      </c>
      <c r="D290" s="209" t="s">
        <v>42</v>
      </c>
      <c r="E290" s="209">
        <f>+'Ark1'!D4861</f>
        <v>7</v>
      </c>
      <c r="F290" s="209" t="s">
        <v>574</v>
      </c>
      <c r="G290" s="91">
        <f>+'Ark1'!Q4861</f>
        <v>36</v>
      </c>
      <c r="H290" s="92">
        <f>+'Ark1'!R4861</f>
        <v>335</v>
      </c>
      <c r="I290" s="91">
        <f>IF(H290=0,"",'Ark1'!S4861)</f>
        <v>335</v>
      </c>
      <c r="J290" s="261"/>
      <c r="K290" s="179">
        <f>IF(H290=0,"",100*H290/Måned!$G29)</f>
        <v>14.005016722408026</v>
      </c>
      <c r="L290" s="261"/>
      <c r="M290" s="179">
        <f>+IF(H290=0,"",'Ark1'!AA4861)</f>
        <v>29.458349521246721</v>
      </c>
      <c r="N290" s="179">
        <f>+IF(I290=0,"",'Ark1'!AB4861)</f>
        <v>4.9878533680092572</v>
      </c>
      <c r="O290" s="256">
        <f>IF(H290=0,"",'Ark1'!W4861)</f>
        <v>59.373134328358205</v>
      </c>
      <c r="P290" s="179">
        <f>IF(H290=0,"",'Ark1'!X4861)</f>
        <v>163.36993256900752</v>
      </c>
      <c r="Q290" s="255"/>
      <c r="R290" s="179">
        <f>IF(H290=0,"",'Ark1'!AA4861)</f>
        <v>29.458349521246721</v>
      </c>
      <c r="S290" s="179">
        <f>IF(H290=0,"",'Ark1'!AB4861)</f>
        <v>4.9878533680092572</v>
      </c>
      <c r="T290" s="179">
        <f>IF(H290=0,"",'Ark1'!AC4861)</f>
        <v>-41.373669783976318</v>
      </c>
      <c r="U290" s="84"/>
      <c r="V290" s="92">
        <f t="shared" si="29"/>
        <v>9.3055555555555554</v>
      </c>
      <c r="W290" s="179">
        <f>+'Ark1'!V4861</f>
        <v>15.164179104477611</v>
      </c>
      <c r="X290" s="261"/>
      <c r="Y290" s="92"/>
      <c r="AB290" s="90"/>
      <c r="AC290" s="90"/>
      <c r="AD290" s="90"/>
      <c r="AE290" s="90"/>
      <c r="AF290" s="90"/>
      <c r="AG290" s="90"/>
      <c r="AH290" s="90"/>
      <c r="AI290" s="92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</row>
    <row r="291" spans="1:45" s="179" customFormat="1" ht="15.6">
      <c r="A291" s="261"/>
      <c r="B291" s="209">
        <f>+'Ark1'!C4862</f>
        <v>2022</v>
      </c>
      <c r="C291" s="209">
        <f>+'Ark1'!J4862</f>
        <v>117</v>
      </c>
      <c r="D291" s="209" t="s">
        <v>42</v>
      </c>
      <c r="E291" s="209">
        <f>+'Ark1'!D4862</f>
        <v>8</v>
      </c>
      <c r="F291" s="209" t="s">
        <v>575</v>
      </c>
      <c r="G291" s="91">
        <f>+'Ark1'!Q4862</f>
        <v>41</v>
      </c>
      <c r="H291" s="92">
        <f>+'Ark1'!R4862</f>
        <v>346</v>
      </c>
      <c r="I291" s="91">
        <f>IF(H291=0,"",'Ark1'!S4862)</f>
        <v>346</v>
      </c>
      <c r="J291" s="261"/>
      <c r="K291" s="179">
        <f>IF(H291=0,"",100*H291/Måned!$G30)</f>
        <v>14.392678868552412</v>
      </c>
      <c r="L291" s="261"/>
      <c r="M291" s="179">
        <f>+IF(H291=0,"",'Ark1'!AA4862)</f>
        <v>29.629925529532503</v>
      </c>
      <c r="N291" s="179">
        <f>+IF(I291=0,"",'Ark1'!AB4862)</f>
        <v>4.1180062581442973</v>
      </c>
      <c r="O291" s="256">
        <f>IF(H291=0,"",'Ark1'!W4862)</f>
        <v>59.898843930635856</v>
      </c>
      <c r="P291" s="179">
        <f>IF(H291=0,"",'Ark1'!X4862)</f>
        <v>169.65599734467284</v>
      </c>
      <c r="Q291" s="255"/>
      <c r="R291" s="179">
        <f>IF(H291=0,"",'Ark1'!AA4862)</f>
        <v>29.629925529532503</v>
      </c>
      <c r="S291" s="179">
        <f>IF(H291=0,"",'Ark1'!AB4862)</f>
        <v>4.1180062581442973</v>
      </c>
      <c r="T291" s="179">
        <f>IF(H291=0,"",'Ark1'!AC4862)</f>
        <v>-47.388666020235753</v>
      </c>
      <c r="U291" s="84"/>
      <c r="V291" s="92">
        <f t="shared" si="29"/>
        <v>8.4390243902439028</v>
      </c>
      <c r="W291" s="179">
        <f>+'Ark1'!V4862</f>
        <v>15.543352601156069</v>
      </c>
      <c r="X291" s="261"/>
      <c r="Y291" s="92"/>
      <c r="AB291" s="90"/>
      <c r="AC291" s="90"/>
      <c r="AD291" s="90"/>
      <c r="AE291" s="90"/>
      <c r="AF291" s="90"/>
      <c r="AG291" s="90"/>
      <c r="AH291" s="90"/>
      <c r="AI291" s="92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</row>
    <row r="292" spans="1:45" s="179" customFormat="1" ht="15.6">
      <c r="A292" s="261"/>
      <c r="B292" s="209">
        <f>+'Ark1'!C4863</f>
        <v>2022</v>
      </c>
      <c r="C292" s="209">
        <f>+'Ark1'!J4863</f>
        <v>117</v>
      </c>
      <c r="D292" s="209" t="s">
        <v>42</v>
      </c>
      <c r="E292" s="209">
        <f>+'Ark1'!D4863</f>
        <v>9</v>
      </c>
      <c r="F292" s="209" t="s">
        <v>576</v>
      </c>
      <c r="G292" s="91">
        <f>+'Ark1'!Q4863</f>
        <v>42</v>
      </c>
      <c r="H292" s="92">
        <f>+'Ark1'!R4863</f>
        <v>490</v>
      </c>
      <c r="I292" s="91">
        <f>IF(H292=0,"",'Ark1'!S4863)</f>
        <v>490</v>
      </c>
      <c r="J292" s="261"/>
      <c r="K292" s="179">
        <f>IF(H292=0,"",100*H292/Måned!$G31)</f>
        <v>17.302259887005651</v>
      </c>
      <c r="L292" s="261"/>
      <c r="M292" s="179">
        <f>+IF(H292=0,"",'Ark1'!AA4863)</f>
        <v>31.594113408051303</v>
      </c>
      <c r="N292" s="179">
        <f>+IF(I292=0,"",'Ark1'!AB4863)</f>
        <v>4.355237838098625</v>
      </c>
      <c r="O292" s="256">
        <f>IF(H292=0,"",'Ark1'!W4863)</f>
        <v>59.591836734693864</v>
      </c>
      <c r="P292" s="179">
        <f>IF(H292=0,"",'Ark1'!X4863)</f>
        <v>166.71877418356289</v>
      </c>
      <c r="Q292" s="255"/>
      <c r="R292" s="179">
        <f>IF(H292=0,"",'Ark1'!AA4863)</f>
        <v>31.594113408051303</v>
      </c>
      <c r="S292" s="179">
        <f>IF(H292=0,"",'Ark1'!AB4863)</f>
        <v>4.355237838098625</v>
      </c>
      <c r="T292" s="179">
        <f>IF(H292=0,"",'Ark1'!AC4863)</f>
        <v>-46.368269406582122</v>
      </c>
      <c r="U292" s="84"/>
      <c r="V292" s="92">
        <f t="shared" si="29"/>
        <v>11.666666666666666</v>
      </c>
      <c r="W292" s="179">
        <f>+'Ark1'!V4863</f>
        <v>15.316326530612244</v>
      </c>
      <c r="X292" s="261"/>
      <c r="Y292" s="92"/>
      <c r="AB292" s="90"/>
      <c r="AC292" s="90"/>
      <c r="AD292" s="90"/>
      <c r="AE292" s="90"/>
      <c r="AF292" s="90"/>
      <c r="AG292" s="90"/>
      <c r="AH292" s="90"/>
      <c r="AI292" s="92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</row>
    <row r="293" spans="1:45" s="179" customFormat="1" ht="15.6">
      <c r="A293" s="261"/>
      <c r="B293" s="209">
        <f>+'Ark1'!C4864</f>
        <v>2022</v>
      </c>
      <c r="C293" s="209">
        <f>+'Ark1'!J4864</f>
        <v>117</v>
      </c>
      <c r="D293" s="209" t="s">
        <v>42</v>
      </c>
      <c r="E293" s="209">
        <f>+'Ark1'!D4864</f>
        <v>10</v>
      </c>
      <c r="F293" s="209" t="s">
        <v>577</v>
      </c>
      <c r="G293" s="91">
        <f>+'Ark1'!Q4864</f>
        <v>40</v>
      </c>
      <c r="H293" s="92">
        <f>+'Ark1'!R4864</f>
        <v>394</v>
      </c>
      <c r="I293" s="91">
        <f>IF(H293=0,"",'Ark1'!S4864)</f>
        <v>394</v>
      </c>
      <c r="J293" s="261"/>
      <c r="K293" s="179">
        <f>IF(H293=0,"",100*H293/Måned!$G32)</f>
        <v>15.061162079510703</v>
      </c>
      <c r="L293" s="261"/>
      <c r="M293" s="179">
        <f>+IF(H293=0,"",'Ark1'!AA4864)</f>
        <v>32.410832107944216</v>
      </c>
      <c r="N293" s="179">
        <f>+IF(I293=0,"",'Ark1'!AB4864)</f>
        <v>4.39646440044804</v>
      </c>
      <c r="O293" s="256">
        <f>IF(H293=0,"",'Ark1'!W4864)</f>
        <v>59.388324873096451</v>
      </c>
      <c r="P293" s="179">
        <f>IF(H293=0,"",'Ark1'!X4864)</f>
        <v>169.28741523722579</v>
      </c>
      <c r="Q293" s="255"/>
      <c r="R293" s="179">
        <f>IF(H293=0,"",'Ark1'!AA4864)</f>
        <v>32.410832107944216</v>
      </c>
      <c r="S293" s="179">
        <f>IF(H293=0,"",'Ark1'!AB4864)</f>
        <v>4.39646440044804</v>
      </c>
      <c r="T293" s="179">
        <f>IF(H293=0,"",'Ark1'!AC4864)</f>
        <v>-59.815714343791598</v>
      </c>
      <c r="U293" s="84"/>
      <c r="V293" s="92">
        <f t="shared" si="29"/>
        <v>9.85</v>
      </c>
      <c r="W293" s="179">
        <f>+'Ark1'!V4864</f>
        <v>15.14213197969543</v>
      </c>
      <c r="X293" s="261"/>
      <c r="Y293" s="92"/>
      <c r="AB293" s="90"/>
      <c r="AC293" s="90"/>
      <c r="AD293" s="90"/>
      <c r="AE293" s="90"/>
      <c r="AF293" s="90"/>
      <c r="AG293" s="90"/>
      <c r="AH293" s="90"/>
      <c r="AI293" s="92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</row>
    <row r="294" spans="1:45" ht="15.6">
      <c r="A294" s="261"/>
      <c r="B294" s="209">
        <f>+'Ark1'!C4865</f>
        <v>2022</v>
      </c>
      <c r="C294" s="209">
        <f>+'Ark1'!J4865</f>
        <v>117</v>
      </c>
      <c r="D294" s="209" t="s">
        <v>42</v>
      </c>
      <c r="E294" s="209">
        <f>+'Ark1'!D4865</f>
        <v>11</v>
      </c>
      <c r="F294" s="209" t="s">
        <v>578</v>
      </c>
      <c r="G294" s="91">
        <f>+'Ark1'!Q4865</f>
        <v>41</v>
      </c>
      <c r="H294" s="92">
        <f>+'Ark1'!R4865</f>
        <v>339</v>
      </c>
      <c r="I294" s="91">
        <f>IF(H294=0,"",'Ark1'!S4865)</f>
        <v>339</v>
      </c>
      <c r="J294" s="261"/>
      <c r="K294" s="179">
        <f>IF(H294=0,"",100*H294/Måned!$G33)</f>
        <v>12.597547380156076</v>
      </c>
      <c r="L294" s="261"/>
      <c r="M294" s="179">
        <f>+IF(H294=0,"",'Ark1'!AA4865)</f>
        <v>30.444084005559755</v>
      </c>
      <c r="N294" s="179">
        <f>+IF(I294=0,"",'Ark1'!AB4865)</f>
        <v>4.4050731315789653</v>
      </c>
      <c r="O294" s="256">
        <f>IF(H294=0,"",'Ark1'!W4865)</f>
        <v>59.253687315634224</v>
      </c>
      <c r="P294" s="179">
        <f>IF(H294=0,"",'Ark1'!X4865)</f>
        <v>169.26784213335372</v>
      </c>
      <c r="Q294" s="255"/>
      <c r="R294" s="179">
        <f>IF(H294=0,"",'Ark1'!AA4865)</f>
        <v>30.444084005559755</v>
      </c>
      <c r="S294" s="179">
        <f>IF(H294=0,"",'Ark1'!AB4865)</f>
        <v>4.4050731315789653</v>
      </c>
      <c r="T294" s="179">
        <f>IF(H294=0,"",'Ark1'!AC4865)</f>
        <v>-43.05775915979951</v>
      </c>
      <c r="U294" s="84"/>
      <c r="V294" s="92">
        <f t="shared" si="29"/>
        <v>8.2682926829268286</v>
      </c>
      <c r="W294" s="179">
        <f>+'Ark1'!V4865</f>
        <v>15.079646017699121</v>
      </c>
      <c r="X294" s="261"/>
    </row>
    <row r="295" spans="1:45" ht="15.6">
      <c r="A295" s="261"/>
      <c r="B295" s="209">
        <f>+'Ark1'!C4866</f>
        <v>2022</v>
      </c>
      <c r="C295" s="209">
        <f>+'Ark1'!J4866</f>
        <v>117</v>
      </c>
      <c r="D295" s="209" t="s">
        <v>42</v>
      </c>
      <c r="E295" s="209">
        <f>+'Ark1'!D4866</f>
        <v>12</v>
      </c>
      <c r="F295" s="209" t="s">
        <v>579</v>
      </c>
      <c r="G295" s="91">
        <f>+'Ark1'!Q4866</f>
        <v>40</v>
      </c>
      <c r="H295" s="92">
        <f>+'Ark1'!R4866</f>
        <v>485</v>
      </c>
      <c r="I295" s="91">
        <f>IF(H295=0,"",'Ark1'!S4866)</f>
        <v>485</v>
      </c>
      <c r="J295" s="261"/>
      <c r="K295" s="179">
        <f>IF(H295=0,"",100*H295/Måned!$G34)</f>
        <v>17.471181556195965</v>
      </c>
      <c r="L295" s="261"/>
      <c r="M295" s="179">
        <f>+IF(H295=0,"",'Ark1'!AA4866)</f>
        <v>35.370115130739435</v>
      </c>
      <c r="N295" s="179">
        <f>+IF(I295=0,"",'Ark1'!AB4866)</f>
        <v>5.1976866425617594</v>
      </c>
      <c r="O295" s="256">
        <f>IF(H295=0,"",'Ark1'!W4866)</f>
        <v>58.715463917525774</v>
      </c>
      <c r="P295" s="179">
        <f>IF(H295=0,"",'Ark1'!X4866)</f>
        <v>171.01048798740112</v>
      </c>
      <c r="Q295" s="255"/>
      <c r="R295" s="179">
        <f>IF(H295=0,"",'Ark1'!AA4866)</f>
        <v>35.370115130739435</v>
      </c>
      <c r="S295" s="179">
        <f>IF(H295=0,"",'Ark1'!AB4866)</f>
        <v>5.1976866425617594</v>
      </c>
      <c r="T295" s="179">
        <f>IF(H295=0,"",'Ark1'!AC4866)</f>
        <v>-59.92492754774976</v>
      </c>
      <c r="U295" s="84"/>
      <c r="V295" s="92">
        <f t="shared" si="29"/>
        <v>12.125</v>
      </c>
      <c r="W295" s="179">
        <f>+'Ark1'!V4866</f>
        <v>14.847422680412365</v>
      </c>
      <c r="X295" s="261"/>
    </row>
    <row r="296" spans="1:45">
      <c r="A296" s="261"/>
      <c r="B296" s="261"/>
      <c r="C296" s="261"/>
      <c r="D296" s="261"/>
      <c r="E296" s="261"/>
      <c r="F296" s="261"/>
      <c r="G296" s="261"/>
      <c r="H296" s="261"/>
      <c r="I296" s="261"/>
      <c r="J296" s="261"/>
      <c r="K296" s="261"/>
      <c r="L296" s="261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2"/>
      <c r="X296" s="261"/>
    </row>
    <row r="297" spans="1:45" ht="15.6">
      <c r="A297" s="261"/>
      <c r="B297" s="209">
        <f>+'Ark1'!C4867</f>
        <v>2022</v>
      </c>
      <c r="C297" s="209">
        <f>+'Ark1'!J4867</f>
        <v>121</v>
      </c>
      <c r="D297" s="209" t="s">
        <v>353</v>
      </c>
      <c r="E297" s="209">
        <f>+'Ark1'!D4867</f>
        <v>1</v>
      </c>
      <c r="F297" s="209" t="s">
        <v>569</v>
      </c>
      <c r="G297" s="91">
        <f>+'Ark1'!Q4867</f>
        <v>31</v>
      </c>
      <c r="H297" s="92">
        <f>+'Ark1'!R4867</f>
        <v>62</v>
      </c>
      <c r="I297" s="91">
        <f>IF(H297=0,"",'Ark1'!S4867)</f>
        <v>62</v>
      </c>
      <c r="J297" s="261"/>
      <c r="K297" s="179">
        <f>IF(H297=0,"",100*H297/Måned!$G23)</f>
        <v>2.150537634408602</v>
      </c>
      <c r="L297" s="261"/>
      <c r="M297" s="179">
        <f>+IF(H297=0,"",'Ark1'!AA4867)</f>
        <v>17.2853578188932</v>
      </c>
      <c r="N297" s="179">
        <f>+IF(I297=0,"",'Ark1'!AB4867)</f>
        <v>4.051823499766134</v>
      </c>
      <c r="O297" s="256">
        <f>IF(H297=0,"",'Ark1'!W4867)</f>
        <v>58.258064516129025</v>
      </c>
      <c r="P297" s="179">
        <f>IF(H297=0,"",'Ark1'!X4867)</f>
        <v>146.23021004438539</v>
      </c>
      <c r="Q297" s="255"/>
      <c r="R297" s="179">
        <f>IF(H297=0,"",'Ark1'!AA4867)</f>
        <v>17.2853578188932</v>
      </c>
      <c r="S297" s="179">
        <f>IF(H297=0,"",'Ark1'!AB4867)</f>
        <v>4.051823499766134</v>
      </c>
      <c r="T297" s="179">
        <f>IF(H297=0,"",'Ark1'!AC4867)</f>
        <v>-38.50021472702884</v>
      </c>
      <c r="U297" s="84"/>
      <c r="V297" s="92">
        <f t="shared" si="29"/>
        <v>2</v>
      </c>
      <c r="W297" s="179">
        <f>+'Ark1'!V4867</f>
        <v>14.532258064516133</v>
      </c>
      <c r="X297" s="261"/>
    </row>
    <row r="298" spans="1:45" ht="15.6">
      <c r="A298" s="261"/>
      <c r="B298" s="209">
        <f>+'Ark1'!C4868</f>
        <v>2022</v>
      </c>
      <c r="C298" s="209">
        <f>+'Ark1'!J4868</f>
        <v>121</v>
      </c>
      <c r="D298" s="209" t="s">
        <v>353</v>
      </c>
      <c r="E298" s="209">
        <f>+'Ark1'!D4868</f>
        <v>2</v>
      </c>
      <c r="F298" s="209" t="s">
        <v>570</v>
      </c>
      <c r="G298" s="91">
        <f>+'Ark1'!Q4868</f>
        <v>19</v>
      </c>
      <c r="H298" s="92">
        <f>+'Ark1'!R4868</f>
        <v>48</v>
      </c>
      <c r="I298" s="91">
        <f>IF(H298=0,"",'Ark1'!S4868)</f>
        <v>48</v>
      </c>
      <c r="J298" s="261"/>
      <c r="K298" s="179">
        <f>IF(H298=0,"",100*H298/Måned!$G24)</f>
        <v>2.1342819030680302</v>
      </c>
      <c r="L298" s="261"/>
      <c r="M298" s="179">
        <f>+IF(H298=0,"",'Ark1'!AA4868)</f>
        <v>11.32562237681509</v>
      </c>
      <c r="N298" s="179">
        <f>+IF(I298=0,"",'Ark1'!AB4868)</f>
        <v>4.6442448704462889</v>
      </c>
      <c r="O298" s="256">
        <f>IF(H298=0,"",'Ark1'!W4868)</f>
        <v>56.8125</v>
      </c>
      <c r="P298" s="179">
        <f>IF(H298=0,"",'Ark1'!X4868)</f>
        <v>146.71361502347412</v>
      </c>
      <c r="Q298" s="255"/>
      <c r="R298" s="179">
        <f>IF(H298=0,"",'Ark1'!AA4868)</f>
        <v>11.32562237681509</v>
      </c>
      <c r="S298" s="179">
        <f>IF(H298=0,"",'Ark1'!AB4868)</f>
        <v>4.6442448704462889</v>
      </c>
      <c r="T298" s="179">
        <f>IF(H298=0,"",'Ark1'!AC4868)</f>
        <v>-37.170013091684311</v>
      </c>
      <c r="U298" s="84"/>
      <c r="V298" s="92">
        <f t="shared" si="29"/>
        <v>2.5263157894736841</v>
      </c>
      <c r="W298" s="179">
        <f>+'Ark1'!V4868</f>
        <v>13.8125</v>
      </c>
      <c r="X298" s="261"/>
    </row>
    <row r="299" spans="1:45" ht="15.6">
      <c r="A299" s="261"/>
      <c r="B299" s="209">
        <f>+'Ark1'!C4869</f>
        <v>2022</v>
      </c>
      <c r="C299" s="209">
        <f>+'Ark1'!J4869</f>
        <v>121</v>
      </c>
      <c r="D299" s="209" t="s">
        <v>353</v>
      </c>
      <c r="E299" s="209">
        <f>+'Ark1'!D4869</f>
        <v>3</v>
      </c>
      <c r="F299" s="209" t="s">
        <v>571</v>
      </c>
      <c r="G299" s="91">
        <f>+'Ark1'!Q4869</f>
        <v>16</v>
      </c>
      <c r="H299" s="92">
        <f>+'Ark1'!R4869</f>
        <v>29</v>
      </c>
      <c r="I299" s="91">
        <f>IF(H299=0,"",'Ark1'!S4869)</f>
        <v>29</v>
      </c>
      <c r="J299" s="261"/>
      <c r="K299" s="179">
        <f>IF(H299=0,"",100*H299/Måned!$G25)</f>
        <v>1.1390416339355853</v>
      </c>
      <c r="L299" s="261"/>
      <c r="M299" s="179">
        <f>+IF(H299=0,"",'Ark1'!AA4869)</f>
        <v>10.625515025637382</v>
      </c>
      <c r="N299" s="179">
        <f>+IF(I299=0,"",'Ark1'!AB4869)</f>
        <v>3.0969280164576696</v>
      </c>
      <c r="O299" s="256">
        <f>IF(H299=0,"",'Ark1'!W4869)</f>
        <v>57.172413793103438</v>
      </c>
      <c r="P299" s="179">
        <f>IF(H299=0,"",'Ark1'!X4869)</f>
        <v>146.29954795083498</v>
      </c>
      <c r="Q299" s="255"/>
      <c r="R299" s="179">
        <f>IF(H299=0,"",'Ark1'!AA4869)</f>
        <v>10.625515025637382</v>
      </c>
      <c r="S299" s="179">
        <f>IF(H299=0,"",'Ark1'!AB4869)</f>
        <v>3.0969280164576696</v>
      </c>
      <c r="T299" s="179">
        <f>IF(H299=0,"",'Ark1'!AC4869)</f>
        <v>-30.522510811748493</v>
      </c>
      <c r="U299" s="84"/>
      <c r="V299" s="92">
        <f t="shared" si="29"/>
        <v>1.8125</v>
      </c>
      <c r="W299" s="179">
        <f>+'Ark1'!V4869</f>
        <v>14.206896551724141</v>
      </c>
      <c r="X299" s="261"/>
    </row>
    <row r="300" spans="1:45" ht="15.6">
      <c r="A300" s="261"/>
      <c r="B300" s="209">
        <f>+'Ark1'!C4870</f>
        <v>2022</v>
      </c>
      <c r="C300" s="209">
        <f>+'Ark1'!J4870</f>
        <v>121</v>
      </c>
      <c r="D300" s="209" t="s">
        <v>353</v>
      </c>
      <c r="E300" s="209">
        <f>+'Ark1'!D4870</f>
        <v>4</v>
      </c>
      <c r="F300" s="209" t="s">
        <v>572</v>
      </c>
      <c r="G300" s="91">
        <f>+'Ark1'!Q4870</f>
        <v>17</v>
      </c>
      <c r="H300" s="92">
        <f>+'Ark1'!R4870</f>
        <v>34</v>
      </c>
      <c r="I300" s="91">
        <f>IF(H300=0,"",'Ark1'!S4870)</f>
        <v>34</v>
      </c>
      <c r="J300" s="261"/>
      <c r="K300" s="179">
        <f>IF(H300=0,"",100*H300/Måned!$G26)</f>
        <v>1.4905743095133712</v>
      </c>
      <c r="L300" s="261"/>
      <c r="M300" s="179">
        <f>+IF(H300=0,"",'Ark1'!AA4870)</f>
        <v>16.790440773966356</v>
      </c>
      <c r="N300" s="179">
        <f>+IF(I300=0,"",'Ark1'!AB4870)</f>
        <v>4.256584559329986</v>
      </c>
      <c r="O300" s="256">
        <f>IF(H300=0,"",'Ark1'!W4870)</f>
        <v>56.617647058823515</v>
      </c>
      <c r="P300" s="179">
        <f>IF(H300=0,"",'Ark1'!X4870)</f>
        <v>147.54636415779748</v>
      </c>
      <c r="Q300" s="255"/>
      <c r="R300" s="179">
        <f>IF(H300=0,"",'Ark1'!AA4870)</f>
        <v>16.790440773966356</v>
      </c>
      <c r="S300" s="179">
        <f>IF(H300=0,"",'Ark1'!AB4870)</f>
        <v>4.256584559329986</v>
      </c>
      <c r="T300" s="179">
        <f>IF(H300=0,"",'Ark1'!AC4870)</f>
        <v>-28.419651344797675</v>
      </c>
      <c r="U300" s="84"/>
      <c r="V300" s="92">
        <f t="shared" si="29"/>
        <v>2</v>
      </c>
      <c r="W300" s="179">
        <f>+'Ark1'!V4870</f>
        <v>13.647058823529411</v>
      </c>
      <c r="X300" s="261"/>
    </row>
    <row r="301" spans="1:45" ht="15.6">
      <c r="A301" s="261"/>
      <c r="B301" s="209">
        <f>+'Ark1'!C4871</f>
        <v>2022</v>
      </c>
      <c r="C301" s="209">
        <f>+'Ark1'!J4871</f>
        <v>121</v>
      </c>
      <c r="D301" s="209" t="s">
        <v>353</v>
      </c>
      <c r="E301" s="209">
        <f>+'Ark1'!D4871</f>
        <v>5</v>
      </c>
      <c r="F301" s="209" t="s">
        <v>467</v>
      </c>
      <c r="G301" s="91">
        <f>+'Ark1'!Q4871</f>
        <v>22</v>
      </c>
      <c r="H301" s="92">
        <f>+'Ark1'!R4871</f>
        <v>79</v>
      </c>
      <c r="I301" s="91">
        <f>IF(H301=0,"",'Ark1'!S4871)</f>
        <v>79</v>
      </c>
      <c r="J301" s="261"/>
      <c r="K301" s="179">
        <f>IF(H301=0,"",100*H301/Måned!$G27)</f>
        <v>2.7147766323024056</v>
      </c>
      <c r="L301" s="261"/>
      <c r="M301" s="179">
        <f>+IF(H301=0,"",'Ark1'!AA4871)</f>
        <v>20.595205509670535</v>
      </c>
      <c r="N301" s="179">
        <f>+IF(I301=0,"",'Ark1'!AB4871)</f>
        <v>4.1691906044731128</v>
      </c>
      <c r="O301" s="256">
        <f>IF(H301=0,"",'Ark1'!W4871)</f>
        <v>57.898734177215211</v>
      </c>
      <c r="P301" s="179">
        <f>IF(H301=0,"",'Ark1'!X4871)</f>
        <v>146.7463005883402</v>
      </c>
      <c r="Q301" s="255"/>
      <c r="R301" s="179">
        <f>IF(H301=0,"",'Ark1'!AA4871)</f>
        <v>20.595205509670535</v>
      </c>
      <c r="S301" s="179">
        <f>IF(H301=0,"",'Ark1'!AB4871)</f>
        <v>4.1691906044731128</v>
      </c>
      <c r="T301" s="179">
        <f>IF(H301=0,"",'Ark1'!AC4871)</f>
        <v>6.9209738172855984</v>
      </c>
      <c r="U301" s="84"/>
      <c r="V301" s="92">
        <f t="shared" si="29"/>
        <v>3.5909090909090908</v>
      </c>
      <c r="W301" s="179">
        <f>+'Ark1'!V4871</f>
        <v>14.531645569620252</v>
      </c>
      <c r="X301" s="261"/>
    </row>
    <row r="302" spans="1:45" ht="15.6">
      <c r="A302" s="261"/>
      <c r="B302" s="209">
        <f>+'Ark1'!C4872</f>
        <v>2022</v>
      </c>
      <c r="C302" s="209">
        <f>+'Ark1'!J4872</f>
        <v>121</v>
      </c>
      <c r="D302" s="209" t="s">
        <v>353</v>
      </c>
      <c r="E302" s="209">
        <f>+'Ark1'!D4872</f>
        <v>6</v>
      </c>
      <c r="F302" s="209" t="s">
        <v>573</v>
      </c>
      <c r="G302" s="91">
        <f>+'Ark1'!Q4872</f>
        <v>68</v>
      </c>
      <c r="H302" s="92">
        <f>+'Ark1'!R4872</f>
        <v>343</v>
      </c>
      <c r="I302" s="91">
        <f>IF(H302=0,"",'Ark1'!S4872)</f>
        <v>343</v>
      </c>
      <c r="J302" s="261"/>
      <c r="K302" s="179">
        <f>IF(H302=0,"",100*H302/Måned!$G28)</f>
        <v>11.494638069705093</v>
      </c>
      <c r="L302" s="261"/>
      <c r="M302" s="179">
        <f>+IF(H302=0,"",'Ark1'!AA4872)</f>
        <v>21.053269841456896</v>
      </c>
      <c r="N302" s="179">
        <f>+IF(I302=0,"",'Ark1'!AB4872)</f>
        <v>3.8616016045864736</v>
      </c>
      <c r="O302" s="256">
        <f>IF(H302=0,"",'Ark1'!W4872)</f>
        <v>59.230320699708443</v>
      </c>
      <c r="P302" s="179">
        <f>IF(H302=0,"",'Ark1'!X4872)</f>
        <v>146.97794301128576</v>
      </c>
      <c r="Q302" s="255"/>
      <c r="R302" s="179">
        <f>IF(H302=0,"",'Ark1'!AA4872)</f>
        <v>21.053269841456896</v>
      </c>
      <c r="S302" s="179">
        <f>IF(H302=0,"",'Ark1'!AB4872)</f>
        <v>3.8616016045864736</v>
      </c>
      <c r="T302" s="179">
        <f>IF(H302=0,"",'Ark1'!AC4872)</f>
        <v>-35.294433736278059</v>
      </c>
      <c r="U302" s="84"/>
      <c r="V302" s="92">
        <f t="shared" si="29"/>
        <v>5.0441176470588234</v>
      </c>
      <c r="W302" s="179">
        <f>+'Ark1'!V4872</f>
        <v>15.075801749271141</v>
      </c>
      <c r="X302" s="261"/>
    </row>
    <row r="303" spans="1:45" ht="15.6">
      <c r="A303" s="261"/>
      <c r="B303" s="209">
        <f>+'Ark1'!C4873</f>
        <v>2022</v>
      </c>
      <c r="C303" s="209">
        <f>+'Ark1'!J4873</f>
        <v>121</v>
      </c>
      <c r="D303" s="209" t="s">
        <v>353</v>
      </c>
      <c r="E303" s="209">
        <f>+'Ark1'!D4873</f>
        <v>7</v>
      </c>
      <c r="F303" s="209" t="s">
        <v>574</v>
      </c>
      <c r="G303" s="91">
        <f>+'Ark1'!Q4873</f>
        <v>33</v>
      </c>
      <c r="H303" s="92">
        <f>+'Ark1'!R4873</f>
        <v>108</v>
      </c>
      <c r="I303" s="91">
        <f>IF(H303=0,"",'Ark1'!S4873)</f>
        <v>108</v>
      </c>
      <c r="J303" s="261"/>
      <c r="K303" s="179">
        <f>IF(H303=0,"",100*H303/Måned!$G29)</f>
        <v>4.5150501672240804</v>
      </c>
      <c r="L303" s="261"/>
      <c r="M303" s="179">
        <f>+IF(H303=0,"",'Ark1'!AA4873)</f>
        <v>26.32960258708238</v>
      </c>
      <c r="N303" s="179">
        <f>+IF(I303=0,"",'Ark1'!AB4873)</f>
        <v>5.267818738920111</v>
      </c>
      <c r="O303" s="256">
        <f>IF(H303=0,"",'Ark1'!W4873)</f>
        <v>59.009259259259267</v>
      </c>
      <c r="P303" s="179">
        <f>IF(H303=0,"",'Ark1'!X4873)</f>
        <v>145.10152080574619</v>
      </c>
      <c r="Q303" s="255"/>
      <c r="R303" s="179">
        <f>IF(H303=0,"",'Ark1'!AA4873)</f>
        <v>26.32960258708238</v>
      </c>
      <c r="S303" s="179">
        <f>IF(H303=0,"",'Ark1'!AB4873)</f>
        <v>5.267818738920111</v>
      </c>
      <c r="T303" s="179">
        <f>IF(H303=0,"",'Ark1'!AC4873)</f>
        <v>-48.671867754105378</v>
      </c>
      <c r="U303" s="84"/>
      <c r="V303" s="92">
        <f t="shared" si="29"/>
        <v>3.2727272727272729</v>
      </c>
      <c r="W303" s="179">
        <f>+'Ark1'!V4873</f>
        <v>14.77777777777778</v>
      </c>
      <c r="X303" s="261"/>
      <c r="Y303" s="258"/>
      <c r="AB303" s="235"/>
      <c r="AJ303" s="259"/>
      <c r="AK303" s="90"/>
      <c r="AL303" s="90"/>
    </row>
    <row r="304" spans="1:45" ht="15.6">
      <c r="A304" s="261"/>
      <c r="B304" s="209">
        <f>+'Ark1'!C4874</f>
        <v>2022</v>
      </c>
      <c r="C304" s="209">
        <f>+'Ark1'!J4874</f>
        <v>121</v>
      </c>
      <c r="D304" s="209" t="s">
        <v>353</v>
      </c>
      <c r="E304" s="209">
        <f>+'Ark1'!D4874</f>
        <v>8</v>
      </c>
      <c r="F304" s="209" t="s">
        <v>575</v>
      </c>
      <c r="G304" s="91">
        <f>+'Ark1'!Q4874</f>
        <v>31</v>
      </c>
      <c r="H304" s="92">
        <f>+'Ark1'!R4874</f>
        <v>104</v>
      </c>
      <c r="I304" s="91">
        <f>IF(H304=0,"",'Ark1'!S4874)</f>
        <v>104</v>
      </c>
      <c r="J304" s="261"/>
      <c r="K304" s="179">
        <f>IF(H304=0,"",100*H304/Måned!$G30)</f>
        <v>4.3261231281198</v>
      </c>
      <c r="L304" s="261"/>
      <c r="M304" s="179">
        <f>+IF(H304=0,"",'Ark1'!AA4874)</f>
        <v>14.639701809901275</v>
      </c>
      <c r="N304" s="179">
        <f>+IF(I304=0,"",'Ark1'!AB4874)</f>
        <v>4.05960581932331</v>
      </c>
      <c r="O304" s="256">
        <f>IF(H304=0,"",'Ark1'!W4874)</f>
        <v>56.980769230769241</v>
      </c>
      <c r="P304" s="179">
        <f>IF(H304=0,"",'Ark1'!X4874)</f>
        <v>148.43945328777389</v>
      </c>
      <c r="Q304" s="255"/>
      <c r="R304" s="179">
        <f>IF(H304=0,"",'Ark1'!AA4874)</f>
        <v>14.639701809901275</v>
      </c>
      <c r="S304" s="179">
        <f>IF(H304=0,"",'Ark1'!AB4874)</f>
        <v>4.05960581932331</v>
      </c>
      <c r="T304" s="179">
        <f>IF(H304=0,"",'Ark1'!AC4874)</f>
        <v>-25.59803714949836</v>
      </c>
      <c r="U304" s="84"/>
      <c r="V304" s="92">
        <f t="shared" si="29"/>
        <v>3.3548387096774195</v>
      </c>
      <c r="W304" s="179">
        <f>+'Ark1'!V4874</f>
        <v>13.971153846153852</v>
      </c>
      <c r="X304" s="261"/>
    </row>
    <row r="305" spans="1:38" ht="15.6">
      <c r="A305" s="261"/>
      <c r="B305" s="209">
        <f>+'Ark1'!C4875</f>
        <v>2022</v>
      </c>
      <c r="C305" s="209">
        <f>+'Ark1'!J4875</f>
        <v>121</v>
      </c>
      <c r="D305" s="209" t="s">
        <v>353</v>
      </c>
      <c r="E305" s="209">
        <f>+'Ark1'!D4875</f>
        <v>9</v>
      </c>
      <c r="F305" s="209" t="s">
        <v>576</v>
      </c>
      <c r="G305" s="91">
        <f>+'Ark1'!Q4875</f>
        <v>18</v>
      </c>
      <c r="H305" s="92">
        <f>+'Ark1'!R4875</f>
        <v>29</v>
      </c>
      <c r="I305" s="91">
        <f>IF(H305=0,"",'Ark1'!S4875)</f>
        <v>29</v>
      </c>
      <c r="J305" s="261"/>
      <c r="K305" s="179">
        <f>IF(H305=0,"",100*H305/Måned!$G31)</f>
        <v>1.0240112994350283</v>
      </c>
      <c r="L305" s="261"/>
      <c r="M305" s="179">
        <f>+IF(H305=0,"",'Ark1'!AA4875)</f>
        <v>30.0741335324707</v>
      </c>
      <c r="N305" s="179">
        <f>+IF(I305=0,"",'Ark1'!AB4875)</f>
        <v>4.3519372591126446</v>
      </c>
      <c r="O305" s="256">
        <f>IF(H305=0,"",'Ark1'!W4875)</f>
        <v>58.48275862068968</v>
      </c>
      <c r="P305" s="179">
        <f>IF(H305=0,"",'Ark1'!X4875)</f>
        <v>149.78891919154188</v>
      </c>
      <c r="Q305" s="255"/>
      <c r="R305" s="179">
        <f>IF(H305=0,"",'Ark1'!AA4875)</f>
        <v>30.0741335324707</v>
      </c>
      <c r="S305" s="179">
        <f>IF(H305=0,"",'Ark1'!AB4875)</f>
        <v>4.3519372591126446</v>
      </c>
      <c r="T305" s="179">
        <f>IF(H305=0,"",'Ark1'!AC4875)</f>
        <v>-56.736895101183762</v>
      </c>
      <c r="U305" s="84"/>
      <c r="V305" s="92">
        <f t="shared" si="29"/>
        <v>1.6111111111111112</v>
      </c>
      <c r="W305" s="179">
        <f>+'Ark1'!V4875</f>
        <v>14.931034482758619</v>
      </c>
      <c r="X305" s="261"/>
    </row>
    <row r="306" spans="1:38" ht="15.6">
      <c r="A306" s="261"/>
      <c r="B306" s="209">
        <f>+'Ark1'!C4876</f>
        <v>2022</v>
      </c>
      <c r="C306" s="209">
        <f>+'Ark1'!J4876</f>
        <v>121</v>
      </c>
      <c r="D306" s="209" t="s">
        <v>353</v>
      </c>
      <c r="E306" s="209">
        <f>+'Ark1'!D4876</f>
        <v>10</v>
      </c>
      <c r="F306" s="209" t="s">
        <v>577</v>
      </c>
      <c r="G306" s="91">
        <f>+'Ark1'!Q4876</f>
        <v>24</v>
      </c>
      <c r="H306" s="92">
        <f>+'Ark1'!R4876</f>
        <v>39</v>
      </c>
      <c r="I306" s="91">
        <f>IF(H306=0,"",'Ark1'!S4876)</f>
        <v>39</v>
      </c>
      <c r="J306" s="261"/>
      <c r="K306" s="179">
        <f>IF(H306=0,"",100*H306/Måned!$G32)</f>
        <v>1.4908256880733946</v>
      </c>
      <c r="L306" s="261"/>
      <c r="M306" s="179">
        <f>+IF(H306=0,"",'Ark1'!AA4876)</f>
        <v>10.606840361714951</v>
      </c>
      <c r="N306" s="179">
        <f>+IF(I306=0,"",'Ark1'!AB4876)</f>
        <v>3.37780978565414</v>
      </c>
      <c r="O306" s="256">
        <f>IF(H306=0,"",'Ark1'!W4876)</f>
        <v>56.974358974358992</v>
      </c>
      <c r="P306" s="179">
        <f>IF(H306=0,"",'Ark1'!X4876)</f>
        <v>145.05097647026139</v>
      </c>
      <c r="Q306" s="255"/>
      <c r="R306" s="179">
        <f>IF(H306=0,"",'Ark1'!AA4876)</f>
        <v>10.606840361714951</v>
      </c>
      <c r="S306" s="179">
        <f>IF(H306=0,"",'Ark1'!AB4876)</f>
        <v>3.37780978565414</v>
      </c>
      <c r="T306" s="179">
        <f>IF(H306=0,"",'Ark1'!AC4876)</f>
        <v>-39.441981602035227</v>
      </c>
      <c r="U306" s="84"/>
      <c r="V306" s="92">
        <f t="shared" si="29"/>
        <v>1.625</v>
      </c>
      <c r="W306" s="179">
        <f>+'Ark1'!V4876</f>
        <v>13.923076923076923</v>
      </c>
      <c r="X306" s="261"/>
    </row>
    <row r="307" spans="1:38" ht="15.6">
      <c r="A307" s="261"/>
      <c r="B307" s="209">
        <f>+'Ark1'!C4877</f>
        <v>2022</v>
      </c>
      <c r="C307" s="209">
        <f>+'Ark1'!J4877</f>
        <v>121</v>
      </c>
      <c r="D307" s="209" t="s">
        <v>353</v>
      </c>
      <c r="E307" s="209">
        <f>+'Ark1'!D4877</f>
        <v>11</v>
      </c>
      <c r="F307" s="209" t="s">
        <v>578</v>
      </c>
      <c r="G307" s="91">
        <f>+'Ark1'!Q4877</f>
        <v>27</v>
      </c>
      <c r="H307" s="92">
        <f>+'Ark1'!R4877</f>
        <v>46</v>
      </c>
      <c r="I307" s="91">
        <f>IF(H307=0,"",'Ark1'!S4877)</f>
        <v>46</v>
      </c>
      <c r="J307" s="261"/>
      <c r="K307" s="179">
        <f>IF(H307=0,"",100*H307/Måned!$G33)</f>
        <v>1.7094017094017093</v>
      </c>
      <c r="L307" s="261"/>
      <c r="M307" s="179">
        <f>+IF(H307=0,"",'Ark1'!AA4877)</f>
        <v>23.136650541914634</v>
      </c>
      <c r="N307" s="179">
        <f>+IF(I307=0,"",'Ark1'!AB4877)</f>
        <v>5.2228685018410621</v>
      </c>
      <c r="O307" s="256">
        <f>IF(H307=0,"",'Ark1'!W4877)</f>
        <v>56.065217391304337</v>
      </c>
      <c r="P307" s="179">
        <f>IF(H307=0,"",'Ark1'!X4877)</f>
        <v>148.9259974563098</v>
      </c>
      <c r="Q307" s="255"/>
      <c r="R307" s="179">
        <f>IF(H307=0,"",'Ark1'!AA4877)</f>
        <v>23.136650541914634</v>
      </c>
      <c r="S307" s="179">
        <f>IF(H307=0,"",'Ark1'!AB4877)</f>
        <v>5.2228685018410621</v>
      </c>
      <c r="T307" s="179">
        <f>IF(H307=0,"",'Ark1'!AC4877)</f>
        <v>-56.087177015765967</v>
      </c>
      <c r="U307" s="84"/>
      <c r="V307" s="92">
        <f t="shared" si="29"/>
        <v>1.7037037037037037</v>
      </c>
      <c r="W307" s="179">
        <f>+'Ark1'!V4877</f>
        <v>13.282608695652176</v>
      </c>
      <c r="X307" s="261"/>
    </row>
    <row r="308" spans="1:38" ht="15.6">
      <c r="A308" s="261"/>
      <c r="B308" s="209">
        <f>+'Ark1'!C4878</f>
        <v>2022</v>
      </c>
      <c r="C308" s="209">
        <f>+'Ark1'!J4878</f>
        <v>121</v>
      </c>
      <c r="D308" s="209" t="s">
        <v>353</v>
      </c>
      <c r="E308" s="209">
        <f>+'Ark1'!D4878</f>
        <v>12</v>
      </c>
      <c r="F308" s="209" t="s">
        <v>579</v>
      </c>
      <c r="G308" s="91">
        <f>+'Ark1'!Q4878</f>
        <v>37</v>
      </c>
      <c r="H308" s="92">
        <f>+'Ark1'!R4878</f>
        <v>134</v>
      </c>
      <c r="I308" s="91">
        <f>IF(H308=0,"",'Ark1'!S4878)</f>
        <v>134</v>
      </c>
      <c r="J308" s="261"/>
      <c r="K308" s="179">
        <f>IF(H308=0,"",100*H308/Måned!$G34)</f>
        <v>4.8270893371757921</v>
      </c>
      <c r="L308" s="261"/>
      <c r="M308" s="179">
        <f>+IF(H308=0,"",'Ark1'!AA4878)</f>
        <v>18.956979822299537</v>
      </c>
      <c r="N308" s="179">
        <f>+IF(I308=0,"",'Ark1'!AB4878)</f>
        <v>4.3930827175203788</v>
      </c>
      <c r="O308" s="256">
        <f>IF(H308=0,"",'Ark1'!W4878)</f>
        <v>58.119402985074608</v>
      </c>
      <c r="P308" s="179">
        <f>IF(H308=0,"",'Ark1'!X4878)</f>
        <v>148.43873805404181</v>
      </c>
      <c r="Q308" s="255"/>
      <c r="R308" s="179">
        <f>IF(H308=0,"",'Ark1'!AA4878)</f>
        <v>18.956979822299537</v>
      </c>
      <c r="S308" s="179">
        <f>IF(H308=0,"",'Ark1'!AB4878)</f>
        <v>4.3930827175203788</v>
      </c>
      <c r="T308" s="179">
        <f>IF(H308=0,"",'Ark1'!AC4878)</f>
        <v>-23.246128444526676</v>
      </c>
      <c r="U308" s="84"/>
      <c r="V308" s="92">
        <f t="shared" si="29"/>
        <v>3.6216216216216215</v>
      </c>
      <c r="W308" s="179">
        <f>+'Ark1'!V4878</f>
        <v>14.53731343283582</v>
      </c>
      <c r="X308" s="261"/>
    </row>
    <row r="309" spans="1:38">
      <c r="A309" s="261"/>
      <c r="B309" s="261"/>
      <c r="C309" s="261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2"/>
      <c r="X309" s="261"/>
    </row>
    <row r="310" spans="1:38" ht="15.6">
      <c r="A310" s="261"/>
      <c r="B310" s="209">
        <f>+'Ark1'!C4879</f>
        <v>2022</v>
      </c>
      <c r="C310" s="209">
        <f>+'Ark1'!J4879</f>
        <v>134</v>
      </c>
      <c r="D310" s="209" t="s">
        <v>42</v>
      </c>
      <c r="E310" s="209">
        <f>+'Ark1'!D4879</f>
        <v>1</v>
      </c>
      <c r="F310" s="209" t="s">
        <v>569</v>
      </c>
      <c r="G310" s="91">
        <f>+'Ark1'!Q4879</f>
        <v>11</v>
      </c>
      <c r="H310" s="92">
        <f>+'Ark1'!R4879</f>
        <v>75</v>
      </c>
      <c r="I310" s="91">
        <f>IF(H310=0,"",'Ark1'!S4879)</f>
        <v>75</v>
      </c>
      <c r="J310" s="261"/>
      <c r="K310" s="179">
        <f>IF(H310=0,"",100*H310/Måned!$G23)</f>
        <v>2.6014568158168574</v>
      </c>
      <c r="L310" s="261"/>
      <c r="M310" s="179">
        <f>+IF(H310=0,"",'Ark1'!AA4879)</f>
        <v>31.049622962534759</v>
      </c>
      <c r="N310" s="179">
        <f>+IF(I310=0,"",'Ark1'!AB4879)</f>
        <v>5.0482824361910899</v>
      </c>
      <c r="O310" s="256">
        <f>IF(H310=0,"",'Ark1'!W4879)</f>
        <v>59.186666666666675</v>
      </c>
      <c r="P310" s="179">
        <f>IF(H310=0,"",'Ark1'!X4879)</f>
        <v>168.03308053448902</v>
      </c>
      <c r="Q310" s="255"/>
      <c r="R310" s="179">
        <f>IF(H310=0,"",'Ark1'!AA4879)</f>
        <v>31.049622962534759</v>
      </c>
      <c r="S310" s="179">
        <f>IF(H310=0,"",'Ark1'!AB4879)</f>
        <v>5.0482824361910899</v>
      </c>
      <c r="T310" s="179">
        <f>IF(H310=0,"",'Ark1'!AC4879)</f>
        <v>-63.082809620748904</v>
      </c>
      <c r="U310" s="84"/>
      <c r="V310" s="92">
        <f t="shared" si="29"/>
        <v>6.8181818181818183</v>
      </c>
      <c r="W310" s="179">
        <f>+'Ark1'!V4879</f>
        <v>14.960000000000004</v>
      </c>
      <c r="X310" s="261"/>
    </row>
    <row r="311" spans="1:38" ht="15.6">
      <c r="A311" s="261"/>
      <c r="B311" s="209">
        <f>+'Ark1'!C4880</f>
        <v>2022</v>
      </c>
      <c r="C311" s="209">
        <f>+'Ark1'!J4880</f>
        <v>134</v>
      </c>
      <c r="D311" s="209" t="s">
        <v>42</v>
      </c>
      <c r="E311" s="209">
        <f>+'Ark1'!D4880</f>
        <v>2</v>
      </c>
      <c r="F311" s="209" t="s">
        <v>570</v>
      </c>
      <c r="G311" s="91">
        <f>+'Ark1'!Q4880</f>
        <v>9</v>
      </c>
      <c r="H311" s="92">
        <f>+'Ark1'!R4880</f>
        <v>20</v>
      </c>
      <c r="I311" s="91">
        <f>IF(H311=0,"",'Ark1'!S4880)</f>
        <v>20</v>
      </c>
      <c r="J311" s="261"/>
      <c r="K311" s="179">
        <f>IF(H311=0,"",100*H311/Måned!$G24)</f>
        <v>0.88928412627834597</v>
      </c>
      <c r="L311" s="261"/>
      <c r="M311" s="179">
        <f>+IF(H311=0,"",'Ark1'!AA4880)</f>
        <v>30.247847444074612</v>
      </c>
      <c r="N311" s="179">
        <f>+IF(I311=0,"",'Ark1'!AB4880)</f>
        <v>5.1949494703991101</v>
      </c>
      <c r="O311" s="256">
        <f>IF(H311=0,"",'Ark1'!W4880)</f>
        <v>59.25</v>
      </c>
      <c r="P311" s="179">
        <f>IF(H311=0,"",'Ark1'!X4880)</f>
        <v>177.42686890574214</v>
      </c>
      <c r="Q311" s="255"/>
      <c r="R311" s="179">
        <f>IF(H311=0,"",'Ark1'!AA4880)</f>
        <v>30.247847444074612</v>
      </c>
      <c r="S311" s="179">
        <f>IF(H311=0,"",'Ark1'!AB4880)</f>
        <v>5.1949494703991101</v>
      </c>
      <c r="T311" s="179">
        <f>IF(H311=0,"",'Ark1'!AC4880)</f>
        <v>-64.683601933600997</v>
      </c>
      <c r="U311" s="84"/>
      <c r="V311" s="92">
        <f t="shared" si="29"/>
        <v>2.2222222222222223</v>
      </c>
      <c r="W311" s="179">
        <f>+'Ark1'!V4880</f>
        <v>15.05</v>
      </c>
      <c r="X311" s="261"/>
    </row>
    <row r="312" spans="1:38" ht="15.6">
      <c r="A312" s="261"/>
      <c r="B312" s="209">
        <f>+'Ark1'!C4881</f>
        <v>2022</v>
      </c>
      <c r="C312" s="209">
        <f>+'Ark1'!J4881</f>
        <v>134</v>
      </c>
      <c r="D312" s="209" t="s">
        <v>42</v>
      </c>
      <c r="E312" s="209">
        <f>+'Ark1'!D4881</f>
        <v>3</v>
      </c>
      <c r="F312" s="209" t="s">
        <v>571</v>
      </c>
      <c r="G312" s="91">
        <f>+'Ark1'!Q4881</f>
        <v>10</v>
      </c>
      <c r="H312" s="92">
        <f>+'Ark1'!R4881</f>
        <v>46</v>
      </c>
      <c r="I312" s="91">
        <f>IF(H312=0,"",'Ark1'!S4881)</f>
        <v>46</v>
      </c>
      <c r="J312" s="261"/>
      <c r="K312" s="179">
        <f>IF(H312=0,"",100*H312/Måned!$G25)</f>
        <v>1.8067556952081696</v>
      </c>
      <c r="L312" s="261"/>
      <c r="M312" s="179">
        <f>+IF(H312=0,"",'Ark1'!AA4881)</f>
        <v>36.021956193096003</v>
      </c>
      <c r="N312" s="179">
        <f>+IF(I312=0,"",'Ark1'!AB4881)</f>
        <v>4.2219271887546475</v>
      </c>
      <c r="O312" s="256">
        <f>IF(H312=0,"",'Ark1'!W4881)</f>
        <v>58.152173913043477</v>
      </c>
      <c r="P312" s="179">
        <f>IF(H312=0,"",'Ark1'!X4881)</f>
        <v>171.32460313721788</v>
      </c>
      <c r="Q312" s="255"/>
      <c r="R312" s="179">
        <f>IF(H312=0,"",'Ark1'!AA4881)</f>
        <v>36.021956193096003</v>
      </c>
      <c r="S312" s="179">
        <f>IF(H312=0,"",'Ark1'!AB4881)</f>
        <v>4.2219271887546475</v>
      </c>
      <c r="T312" s="179">
        <f>IF(H312=0,"",'Ark1'!AC4881)</f>
        <v>-36.909821623165449</v>
      </c>
      <c r="U312" s="84"/>
      <c r="V312" s="92">
        <f t="shared" si="29"/>
        <v>4.5999999999999996</v>
      </c>
      <c r="W312" s="179">
        <f>+'Ark1'!V4881</f>
        <v>14.521739130434783</v>
      </c>
      <c r="X312" s="261"/>
    </row>
    <row r="313" spans="1:38" ht="15.6">
      <c r="A313" s="261"/>
      <c r="B313" s="209">
        <f>+'Ark1'!C4882</f>
        <v>2022</v>
      </c>
      <c r="C313" s="209">
        <f>+'Ark1'!J4882</f>
        <v>134</v>
      </c>
      <c r="D313" s="209" t="s">
        <v>42</v>
      </c>
      <c r="E313" s="209">
        <f>+'Ark1'!D4882</f>
        <v>4</v>
      </c>
      <c r="F313" s="209" t="s">
        <v>572</v>
      </c>
      <c r="G313" s="91">
        <f>+'Ark1'!Q4882</f>
        <v>5</v>
      </c>
      <c r="H313" s="92">
        <f>+'Ark1'!R4882</f>
        <v>20</v>
      </c>
      <c r="I313" s="91">
        <f>IF(H313=0,"",'Ark1'!S4882)</f>
        <v>20</v>
      </c>
      <c r="J313" s="261"/>
      <c r="K313" s="179">
        <f>IF(H313=0,"",100*H313/Måned!$G26)</f>
        <v>0.87680841736080661</v>
      </c>
      <c r="L313" s="261"/>
      <c r="M313" s="179">
        <f>+IF(H313=0,"",'Ark1'!AA4882)</f>
        <v>29.723364547103415</v>
      </c>
      <c r="N313" s="179">
        <f>+IF(I313=0,"",'Ark1'!AB4882)</f>
        <v>3.5815499438092648</v>
      </c>
      <c r="O313" s="256">
        <f>IF(H313=0,"",'Ark1'!W4882)</f>
        <v>60.65</v>
      </c>
      <c r="P313" s="179">
        <f>IF(H313=0,"",'Ark1'!X4882)</f>
        <v>174.36619718309862</v>
      </c>
      <c r="Q313" s="255"/>
      <c r="R313" s="179">
        <f>IF(H313=0,"",'Ark1'!AA4882)</f>
        <v>29.723364547103415</v>
      </c>
      <c r="S313" s="179">
        <f>IF(H313=0,"",'Ark1'!AB4882)</f>
        <v>3.5815499438092648</v>
      </c>
      <c r="T313" s="179">
        <f>IF(H313=0,"",'Ark1'!AC4882)</f>
        <v>-55.841060491906838</v>
      </c>
      <c r="U313" s="84"/>
      <c r="V313" s="92">
        <f t="shared" si="29"/>
        <v>4</v>
      </c>
      <c r="W313" s="179">
        <f>+'Ark1'!V4882</f>
        <v>16.100000000000001</v>
      </c>
      <c r="X313" s="261"/>
    </row>
    <row r="314" spans="1:38" ht="15.6">
      <c r="A314" s="261"/>
      <c r="B314" s="209">
        <f>+'Ark1'!C4883</f>
        <v>2022</v>
      </c>
      <c r="C314" s="209">
        <f>+'Ark1'!J4883</f>
        <v>134</v>
      </c>
      <c r="D314" s="209" t="s">
        <v>42</v>
      </c>
      <c r="E314" s="209">
        <f>+'Ark1'!D4883</f>
        <v>5</v>
      </c>
      <c r="F314" s="209" t="s">
        <v>467</v>
      </c>
      <c r="G314" s="91">
        <f>+'Ark1'!Q4883</f>
        <v>15</v>
      </c>
      <c r="H314" s="92">
        <f>+'Ark1'!R4883</f>
        <v>96</v>
      </c>
      <c r="I314" s="91">
        <f>IF(H314=0,"",'Ark1'!S4883)</f>
        <v>96</v>
      </c>
      <c r="J314" s="261"/>
      <c r="K314" s="179">
        <f>IF(H314=0,"",100*H314/Måned!$G27)</f>
        <v>3.2989690721649483</v>
      </c>
      <c r="L314" s="261"/>
      <c r="M314" s="179">
        <f>+IF(H314=0,"",'Ark1'!AA4883)</f>
        <v>28.234850903724421</v>
      </c>
      <c r="N314" s="179">
        <f>+IF(I314=0,"",'Ark1'!AB4883)</f>
        <v>4.1977874256366707</v>
      </c>
      <c r="O314" s="256">
        <f>IF(H314=0,"",'Ark1'!W4883)</f>
        <v>59.65625</v>
      </c>
      <c r="P314" s="179">
        <f>IF(H314=0,"",'Ark1'!X4883)</f>
        <v>170.79270494763455</v>
      </c>
      <c r="Q314" s="255"/>
      <c r="R314" s="179">
        <f>IF(H314=0,"",'Ark1'!AA4883)</f>
        <v>28.234850903724421</v>
      </c>
      <c r="S314" s="179">
        <f>IF(H314=0,"",'Ark1'!AB4883)</f>
        <v>4.1977874256366707</v>
      </c>
      <c r="T314" s="179">
        <f>IF(H314=0,"",'Ark1'!AC4883)</f>
        <v>-28.224132989697111</v>
      </c>
      <c r="U314" s="84"/>
      <c r="V314" s="92">
        <f t="shared" si="29"/>
        <v>6.4</v>
      </c>
      <c r="W314" s="179">
        <f>+'Ark1'!V4883</f>
        <v>15.46875</v>
      </c>
      <c r="X314" s="261"/>
    </row>
    <row r="315" spans="1:38" ht="15.6">
      <c r="A315" s="261"/>
      <c r="B315" s="209">
        <f>+'Ark1'!C4884</f>
        <v>2022</v>
      </c>
      <c r="C315" s="209">
        <f>+'Ark1'!J4884</f>
        <v>134</v>
      </c>
      <c r="D315" s="209" t="s">
        <v>42</v>
      </c>
      <c r="E315" s="209">
        <f>+'Ark1'!D4884</f>
        <v>6</v>
      </c>
      <c r="F315" s="209" t="s">
        <v>573</v>
      </c>
      <c r="G315" s="91">
        <f>+'Ark1'!Q4884</f>
        <v>16</v>
      </c>
      <c r="H315" s="92">
        <f>+'Ark1'!R4884</f>
        <v>95</v>
      </c>
      <c r="I315" s="91">
        <f>IF(H315=0,"",'Ark1'!S4884)</f>
        <v>95</v>
      </c>
      <c r="J315" s="261"/>
      <c r="K315" s="179">
        <f>IF(H315=0,"",100*H315/Måned!$G28)</f>
        <v>3.183646112600536</v>
      </c>
      <c r="L315" s="261"/>
      <c r="M315" s="179">
        <f>+IF(H315=0,"",'Ark1'!AA4884)</f>
        <v>33.792085257331649</v>
      </c>
      <c r="N315" s="179">
        <f>+IF(I315=0,"",'Ark1'!AB4884)</f>
        <v>6.0458085111932371</v>
      </c>
      <c r="O315" s="256">
        <f>IF(H315=0,"",'Ark1'!W4884)</f>
        <v>57.263157894736842</v>
      </c>
      <c r="P315" s="179">
        <f>IF(H315=0,"",'Ark1'!X4884)</f>
        <v>181.85322461082276</v>
      </c>
      <c r="Q315" s="255"/>
      <c r="R315" s="179">
        <f>IF(H315=0,"",'Ark1'!AA4884)</f>
        <v>33.792085257331649</v>
      </c>
      <c r="S315" s="179">
        <f>IF(H315=0,"",'Ark1'!AB4884)</f>
        <v>6.0458085111932371</v>
      </c>
      <c r="T315" s="179">
        <f>IF(H315=0,"",'Ark1'!AC4884)</f>
        <v>-69.624296726435475</v>
      </c>
      <c r="U315" s="84"/>
      <c r="V315" s="92">
        <f t="shared" si="29"/>
        <v>5.9375</v>
      </c>
      <c r="W315" s="179">
        <f>+'Ark1'!V4884</f>
        <v>14.063157894736843</v>
      </c>
      <c r="X315" s="261"/>
    </row>
    <row r="316" spans="1:38" ht="15.6">
      <c r="A316" s="261"/>
      <c r="B316" s="209">
        <f>+'Ark1'!C4885</f>
        <v>2022</v>
      </c>
      <c r="C316" s="209">
        <f>+'Ark1'!J4885</f>
        <v>134</v>
      </c>
      <c r="D316" s="209" t="s">
        <v>42</v>
      </c>
      <c r="E316" s="209">
        <f>+'Ark1'!D4885</f>
        <v>7</v>
      </c>
      <c r="F316" s="209" t="s">
        <v>574</v>
      </c>
      <c r="G316" s="91">
        <f>+'Ark1'!Q4885</f>
        <v>13</v>
      </c>
      <c r="H316" s="92">
        <f>+'Ark1'!R4885</f>
        <v>60</v>
      </c>
      <c r="I316" s="91">
        <f>IF(H316=0,"",'Ark1'!S4885)</f>
        <v>60</v>
      </c>
      <c r="J316" s="261"/>
      <c r="K316" s="179">
        <f>IF(H316=0,"",100*H316/Måned!$G29)</f>
        <v>2.508361204013378</v>
      </c>
      <c r="L316" s="261"/>
      <c r="M316" s="179">
        <f>+IF(H316=0,"",'Ark1'!AA4885)</f>
        <v>26.598313647464511</v>
      </c>
      <c r="N316" s="179">
        <f>+IF(I316=0,"",'Ark1'!AB4885)</f>
        <v>4.1990739719874526</v>
      </c>
      <c r="O316" s="256">
        <f>IF(H316=0,"",'Ark1'!W4885)</f>
        <v>60.033333333333331</v>
      </c>
      <c r="P316" s="179">
        <f>IF(H316=0,"",'Ark1'!X4885)</f>
        <v>173.21054532322125</v>
      </c>
      <c r="Q316" s="255"/>
      <c r="R316" s="179">
        <f>IF(H316=0,"",'Ark1'!AA4885)</f>
        <v>26.598313647464511</v>
      </c>
      <c r="S316" s="179">
        <f>IF(H316=0,"",'Ark1'!AB4885)</f>
        <v>4.1990739719874526</v>
      </c>
      <c r="T316" s="179">
        <f>IF(H316=0,"",'Ark1'!AC4885)</f>
        <v>-39.840744114348247</v>
      </c>
      <c r="U316" s="84"/>
      <c r="V316" s="92">
        <f t="shared" si="29"/>
        <v>4.615384615384615</v>
      </c>
      <c r="W316" s="179">
        <f>+'Ark1'!V4885</f>
        <v>15.4</v>
      </c>
      <c r="X316" s="261"/>
    </row>
    <row r="317" spans="1:38" ht="15.6">
      <c r="A317" s="261"/>
      <c r="B317" s="209">
        <f>+'Ark1'!C4886</f>
        <v>2022</v>
      </c>
      <c r="C317" s="209">
        <f>+'Ark1'!J4886</f>
        <v>134</v>
      </c>
      <c r="D317" s="209" t="s">
        <v>42</v>
      </c>
      <c r="E317" s="209">
        <f>+'Ark1'!D4886</f>
        <v>8</v>
      </c>
      <c r="F317" s="209" t="s">
        <v>575</v>
      </c>
      <c r="G317" s="91">
        <f>+'Ark1'!Q4886</f>
        <v>14</v>
      </c>
      <c r="H317" s="92">
        <f>+'Ark1'!R4886</f>
        <v>72</v>
      </c>
      <c r="I317" s="91">
        <f>IF(H317=0,"",'Ark1'!S4886)</f>
        <v>72</v>
      </c>
      <c r="J317" s="261"/>
      <c r="K317" s="179">
        <f>IF(H317=0,"",100*H317/Måned!$G30)</f>
        <v>2.9950083194675541</v>
      </c>
      <c r="L317" s="261"/>
      <c r="M317" s="179">
        <f>+IF(H317=0,"",'Ark1'!AA4886)</f>
        <v>35.381770062813075</v>
      </c>
      <c r="N317" s="179">
        <f>+IF(I317=0,"",'Ark1'!AB4886)</f>
        <v>4.7674306562055317</v>
      </c>
      <c r="O317" s="256">
        <f>IF(H317=0,"",'Ark1'!W4886)</f>
        <v>58.222222222222221</v>
      </c>
      <c r="P317" s="179">
        <f>IF(H317=0,"",'Ark1'!X4886)</f>
        <v>168.49945828819065</v>
      </c>
      <c r="Q317" s="255"/>
      <c r="R317" s="179">
        <f>IF(H317=0,"",'Ark1'!AA4886)</f>
        <v>35.381770062813075</v>
      </c>
      <c r="S317" s="179">
        <f>IF(H317=0,"",'Ark1'!AB4886)</f>
        <v>4.7674306562055317</v>
      </c>
      <c r="T317" s="179">
        <f>IF(H317=0,"",'Ark1'!AC4886)</f>
        <v>-60.578989968028885</v>
      </c>
      <c r="U317" s="84"/>
      <c r="V317" s="92">
        <f t="shared" si="29"/>
        <v>5.1428571428571432</v>
      </c>
      <c r="W317" s="179">
        <f>+'Ark1'!V4886</f>
        <v>14.666666666666663</v>
      </c>
      <c r="X317" s="261"/>
      <c r="Y317" s="258"/>
      <c r="AB317" s="235"/>
      <c r="AJ317" s="259"/>
      <c r="AK317" s="90"/>
      <c r="AL317" s="90"/>
    </row>
    <row r="318" spans="1:38" ht="15.6">
      <c r="A318" s="261"/>
      <c r="B318" s="209">
        <f>+'Ark1'!C4887</f>
        <v>2022</v>
      </c>
      <c r="C318" s="209">
        <f>+'Ark1'!J4887</f>
        <v>134</v>
      </c>
      <c r="D318" s="209" t="s">
        <v>42</v>
      </c>
      <c r="E318" s="209">
        <f>+'Ark1'!D4887</f>
        <v>9</v>
      </c>
      <c r="F318" s="209" t="s">
        <v>576</v>
      </c>
      <c r="G318" s="91">
        <f>+'Ark1'!Q4887</f>
        <v>15</v>
      </c>
      <c r="H318" s="92">
        <f>+'Ark1'!R4887</f>
        <v>102</v>
      </c>
      <c r="I318" s="91">
        <f>IF(H318=0,"",'Ark1'!S4887)</f>
        <v>102</v>
      </c>
      <c r="J318" s="261"/>
      <c r="K318" s="179">
        <f>IF(H318=0,"",100*H318/Måned!$G31)</f>
        <v>3.6016949152542375</v>
      </c>
      <c r="L318" s="261"/>
      <c r="M318" s="179">
        <f>+IF(H318=0,"",'Ark1'!AA4887)</f>
        <v>29.721199393482497</v>
      </c>
      <c r="N318" s="179">
        <f>+IF(I318=0,"",'Ark1'!AB4887)</f>
        <v>4.1062049239358842</v>
      </c>
      <c r="O318" s="256">
        <f>IF(H318=0,"",'Ark1'!W4887)</f>
        <v>59.774509803921582</v>
      </c>
      <c r="P318" s="179">
        <f>IF(H318=0,"",'Ark1'!X4887)</f>
        <v>176.57149533702989</v>
      </c>
      <c r="Q318" s="255"/>
      <c r="R318" s="179">
        <f>IF(H318=0,"",'Ark1'!AA4887)</f>
        <v>29.721199393482497</v>
      </c>
      <c r="S318" s="179">
        <f>IF(H318=0,"",'Ark1'!AB4887)</f>
        <v>4.1062049239358842</v>
      </c>
      <c r="T318" s="179">
        <f>IF(H318=0,"",'Ark1'!AC4887)</f>
        <v>-38.422884440773124</v>
      </c>
      <c r="U318" s="84"/>
      <c r="V318" s="92">
        <f t="shared" si="29"/>
        <v>6.8</v>
      </c>
      <c r="W318" s="179">
        <f>+'Ark1'!V4887</f>
        <v>15.352941176470589</v>
      </c>
      <c r="X318" s="261"/>
    </row>
    <row r="319" spans="1:38" ht="15.6">
      <c r="A319" s="261"/>
      <c r="B319" s="209">
        <f>+'Ark1'!C4888</f>
        <v>2022</v>
      </c>
      <c r="C319" s="209">
        <f>+'Ark1'!J4888</f>
        <v>134</v>
      </c>
      <c r="D319" s="209" t="s">
        <v>42</v>
      </c>
      <c r="E319" s="209">
        <f>+'Ark1'!D4888</f>
        <v>10</v>
      </c>
      <c r="F319" s="209" t="s">
        <v>577</v>
      </c>
      <c r="G319" s="91">
        <f>+'Ark1'!Q4888</f>
        <v>19</v>
      </c>
      <c r="H319" s="92">
        <f>+'Ark1'!R4888</f>
        <v>167</v>
      </c>
      <c r="I319" s="91">
        <f>IF(H319=0,"",'Ark1'!S4888)</f>
        <v>167</v>
      </c>
      <c r="J319" s="261"/>
      <c r="K319" s="179">
        <f>IF(H319=0,"",100*H319/Måned!$G32)</f>
        <v>6.3837920489296636</v>
      </c>
      <c r="L319" s="261"/>
      <c r="M319" s="179">
        <f>+IF(H319=0,"",'Ark1'!AA4888)</f>
        <v>31.029667017520449</v>
      </c>
      <c r="N319" s="179">
        <f>+IF(I319=0,"",'Ark1'!AB4888)</f>
        <v>4.1071733628346827</v>
      </c>
      <c r="O319" s="256">
        <f>IF(H319=0,"",'Ark1'!W4888)</f>
        <v>59.131736526946113</v>
      </c>
      <c r="P319" s="179">
        <f>IF(H319=0,"",'Ark1'!X4888)</f>
        <v>167.41684561537812</v>
      </c>
      <c r="Q319" s="255"/>
      <c r="R319" s="179">
        <f>IF(H319=0,"",'Ark1'!AA4888)</f>
        <v>31.029667017520449</v>
      </c>
      <c r="S319" s="179">
        <f>IF(H319=0,"",'Ark1'!AB4888)</f>
        <v>4.1071733628346827</v>
      </c>
      <c r="T319" s="179">
        <f>IF(H319=0,"",'Ark1'!AC4888)</f>
        <v>-23.68003875447879</v>
      </c>
      <c r="U319" s="84"/>
      <c r="V319" s="92">
        <f t="shared" si="29"/>
        <v>8.7894736842105257</v>
      </c>
      <c r="W319" s="179">
        <f>+'Ark1'!V4888</f>
        <v>15.185628742514972</v>
      </c>
      <c r="X319" s="261"/>
    </row>
    <row r="320" spans="1:38" ht="15.6">
      <c r="A320" s="261"/>
      <c r="B320" s="209">
        <f>+'Ark1'!C4889</f>
        <v>2022</v>
      </c>
      <c r="C320" s="209">
        <f>+'Ark1'!J4889</f>
        <v>134</v>
      </c>
      <c r="D320" s="209" t="s">
        <v>42</v>
      </c>
      <c r="E320" s="209">
        <f>+'Ark1'!D4889</f>
        <v>11</v>
      </c>
      <c r="F320" s="209" t="s">
        <v>578</v>
      </c>
      <c r="G320" s="91">
        <f>+'Ark1'!Q4889</f>
        <v>16</v>
      </c>
      <c r="H320" s="92">
        <f>+'Ark1'!R4889</f>
        <v>101</v>
      </c>
      <c r="I320" s="91">
        <f>IF(H320=0,"",'Ark1'!S4889)</f>
        <v>101</v>
      </c>
      <c r="J320" s="261"/>
      <c r="K320" s="179">
        <f>IF(H320=0,"",100*H320/Måned!$G33)</f>
        <v>3.7532515793385359</v>
      </c>
      <c r="L320" s="261"/>
      <c r="M320" s="179">
        <f>+IF(H320=0,"",'Ark1'!AA4889)</f>
        <v>30.471167741377194</v>
      </c>
      <c r="N320" s="179">
        <f>+IF(I320=0,"",'Ark1'!AB4889)</f>
        <v>4.7434526564115318</v>
      </c>
      <c r="O320" s="256">
        <f>IF(H320=0,"",'Ark1'!W4889)</f>
        <v>59.584158415841586</v>
      </c>
      <c r="P320" s="179">
        <f>IF(H320=0,"",'Ark1'!X4889)</f>
        <v>172.48533087328244</v>
      </c>
      <c r="Q320" s="255"/>
      <c r="R320" s="179">
        <f>IF(H320=0,"",'Ark1'!AA4889)</f>
        <v>30.471167741377194</v>
      </c>
      <c r="S320" s="179">
        <f>IF(H320=0,"",'Ark1'!AB4889)</f>
        <v>4.7434526564115318</v>
      </c>
      <c r="T320" s="179">
        <f>IF(H320=0,"",'Ark1'!AC4889)</f>
        <v>-46.17586197812313</v>
      </c>
      <c r="U320" s="84"/>
      <c r="V320" s="92">
        <f t="shared" ref="V320:V383" si="30">+(IF(H320=0,"",I320/G320))</f>
        <v>6.3125</v>
      </c>
      <c r="W320" s="179">
        <f>+'Ark1'!V4889</f>
        <v>15.21782178217822</v>
      </c>
      <c r="X320" s="261"/>
    </row>
    <row r="321" spans="1:38" ht="15.6">
      <c r="A321" s="261"/>
      <c r="B321" s="209">
        <f>+'Ark1'!C4890</f>
        <v>2022</v>
      </c>
      <c r="C321" s="209">
        <f>+'Ark1'!J4890</f>
        <v>134</v>
      </c>
      <c r="D321" s="209" t="s">
        <v>42</v>
      </c>
      <c r="E321" s="209">
        <f>+'Ark1'!D4890</f>
        <v>12</v>
      </c>
      <c r="F321" s="209" t="s">
        <v>579</v>
      </c>
      <c r="G321" s="91">
        <f>+'Ark1'!Q4890</f>
        <v>9</v>
      </c>
      <c r="H321" s="92">
        <f>+'Ark1'!R4890</f>
        <v>65</v>
      </c>
      <c r="I321" s="91">
        <f>IF(H321=0,"",'Ark1'!S4890)</f>
        <v>66</v>
      </c>
      <c r="J321" s="261"/>
      <c r="K321" s="179">
        <f>IF(H321=0,"",100*H321/Måned!$G34)</f>
        <v>2.3414985590778099</v>
      </c>
      <c r="L321" s="261"/>
      <c r="M321" s="179">
        <f>+IF(H321=0,"",'Ark1'!AA4890)</f>
        <v>29.090831163090279</v>
      </c>
      <c r="N321" s="179">
        <f>+IF(I321=0,"",'Ark1'!AB4890)</f>
        <v>3.4585303969875434</v>
      </c>
      <c r="O321" s="256">
        <f>IF(H321=0,"",'Ark1'!W4890)</f>
        <v>60.090909090909101</v>
      </c>
      <c r="P321" s="179">
        <f>IF(H321=0,"",'Ark1'!X4890)</f>
        <v>168.15067922326855</v>
      </c>
      <c r="Q321" s="255"/>
      <c r="R321" s="179">
        <f>IF(H321=0,"",'Ark1'!AA4890)</f>
        <v>29.090831163090279</v>
      </c>
      <c r="S321" s="179">
        <f>IF(H321=0,"",'Ark1'!AB4890)</f>
        <v>3.4585303969875434</v>
      </c>
      <c r="T321" s="179">
        <f>IF(H321=0,"",'Ark1'!AC4890)</f>
        <v>-6.4884209319853596</v>
      </c>
      <c r="U321" s="84"/>
      <c r="V321" s="92">
        <f t="shared" si="30"/>
        <v>7.333333333333333</v>
      </c>
      <c r="W321" s="179">
        <f>+'Ark1'!V4890</f>
        <v>15.523076923076925</v>
      </c>
      <c r="X321" s="261"/>
    </row>
    <row r="322" spans="1:38">
      <c r="A322" s="261"/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2"/>
      <c r="X322" s="261"/>
    </row>
    <row r="323" spans="1:38" ht="15.6">
      <c r="A323" s="261"/>
      <c r="B323" s="209">
        <f>+'Ark1'!C4891</f>
        <v>2022</v>
      </c>
      <c r="C323" s="209">
        <f>+'Ark1'!J4891</f>
        <v>141</v>
      </c>
      <c r="D323" s="209" t="s">
        <v>34</v>
      </c>
      <c r="E323" s="209">
        <f>+'Ark1'!D4891</f>
        <v>1</v>
      </c>
      <c r="F323" s="209" t="s">
        <v>569</v>
      </c>
      <c r="G323" s="91">
        <f>+'Ark1'!Q4891</f>
        <v>1</v>
      </c>
      <c r="H323" s="92">
        <f>+'Ark1'!R4891</f>
        <v>3</v>
      </c>
      <c r="I323" s="91">
        <f>IF(H323=0,"",'Ark1'!S4891)</f>
        <v>3</v>
      </c>
      <c r="J323" s="261"/>
      <c r="K323" s="179">
        <f>IF(H323=0,"",100*H323/Måned!$G23)</f>
        <v>0.1040582726326743</v>
      </c>
      <c r="L323" s="261"/>
      <c r="M323" s="179">
        <f>+IF(H323=0,"",'Ark1'!AA4891)</f>
        <v>34.984980904509428</v>
      </c>
      <c r="N323" s="179">
        <f>+IF(I323=0,"",'Ark1'!AB4891)</f>
        <v>2.4944382578493745</v>
      </c>
      <c r="O323" s="256">
        <f>IF(H323=0,"",'Ark1'!W4891)</f>
        <v>47.666666666666657</v>
      </c>
      <c r="P323" s="179">
        <f>IF(H323=0,"",'Ark1'!X4891)</f>
        <v>144.02311303719762</v>
      </c>
      <c r="Q323" s="255"/>
      <c r="R323" s="179">
        <f>IF(H323=0,"",'Ark1'!AA4891)</f>
        <v>34.984980904509428</v>
      </c>
      <c r="S323" s="179">
        <f>IF(H323=0,"",'Ark1'!AB4891)</f>
        <v>2.4944382578493745</v>
      </c>
      <c r="T323" s="179">
        <f>IF(H323=0,"",'Ark1'!AC4891)</f>
        <v>-53.88262555964161</v>
      </c>
      <c r="U323" s="84"/>
      <c r="V323" s="92">
        <f t="shared" si="30"/>
        <v>3</v>
      </c>
      <c r="W323" s="179">
        <f>+'Ark1'!V4891</f>
        <v>9</v>
      </c>
      <c r="X323" s="261"/>
    </row>
    <row r="324" spans="1:38" ht="15.6">
      <c r="A324" s="261"/>
      <c r="B324" s="209">
        <f>+'Ark1'!C4892</f>
        <v>2022</v>
      </c>
      <c r="C324" s="209">
        <f>+'Ark1'!J4892</f>
        <v>141</v>
      </c>
      <c r="D324" s="209" t="s">
        <v>34</v>
      </c>
      <c r="E324" s="209">
        <f>+'Ark1'!D4892</f>
        <v>2</v>
      </c>
      <c r="F324" s="209" t="s">
        <v>570</v>
      </c>
      <c r="G324" s="91">
        <f>+'Ark1'!Q4892</f>
        <v>2</v>
      </c>
      <c r="H324" s="92">
        <f>+'Ark1'!R4892</f>
        <v>3</v>
      </c>
      <c r="I324" s="91">
        <f>IF(H324=0,"",'Ark1'!S4892)</f>
        <v>3</v>
      </c>
      <c r="J324" s="261"/>
      <c r="K324" s="179">
        <f>IF(H324=0,"",100*H324/Måned!$G24)</f>
        <v>0.13339261894175189</v>
      </c>
      <c r="L324" s="261"/>
      <c r="M324" s="179">
        <f>+IF(H324=0,"",'Ark1'!AA4892)</f>
        <v>18.85105361040128</v>
      </c>
      <c r="N324" s="179">
        <f>+IF(I324=0,"",'Ark1'!AB4892)</f>
        <v>2.9439202887759497</v>
      </c>
      <c r="O324" s="256">
        <f>IF(H324=0,"",'Ark1'!W4892)</f>
        <v>49</v>
      </c>
      <c r="P324" s="179">
        <f>IF(H324=0,"",'Ark1'!X4892)</f>
        <v>151.75153485012635</v>
      </c>
      <c r="Q324" s="255"/>
      <c r="R324" s="179">
        <f>IF(H324=0,"",'Ark1'!AA4892)</f>
        <v>18.85105361040128</v>
      </c>
      <c r="S324" s="179">
        <f>IF(H324=0,"",'Ark1'!AB4892)</f>
        <v>2.9439202887759497</v>
      </c>
      <c r="T324" s="179">
        <f>IF(H324=0,"",'Ark1'!AC4892)</f>
        <v>-8.5892077561824021</v>
      </c>
      <c r="U324" s="84"/>
      <c r="V324" s="92">
        <f t="shared" si="30"/>
        <v>1.5</v>
      </c>
      <c r="W324" s="179">
        <f>+'Ark1'!V4892</f>
        <v>9</v>
      </c>
      <c r="X324" s="261"/>
    </row>
    <row r="325" spans="1:38" ht="15.6">
      <c r="A325" s="261"/>
      <c r="B325" s="209">
        <f>+'Ark1'!C4893</f>
        <v>2022</v>
      </c>
      <c r="C325" s="209">
        <f>+'Ark1'!J4893</f>
        <v>141</v>
      </c>
      <c r="D325" s="209" t="s">
        <v>34</v>
      </c>
      <c r="E325" s="209">
        <f>+'Ark1'!D4893</f>
        <v>3</v>
      </c>
      <c r="F325" s="209" t="s">
        <v>571</v>
      </c>
      <c r="G325" s="91">
        <f>+'Ark1'!Q4893</f>
        <v>1</v>
      </c>
      <c r="H325" s="92">
        <f>+'Ark1'!R4893</f>
        <v>2</v>
      </c>
      <c r="I325" s="91">
        <f>IF(H325=0,"",'Ark1'!S4893)</f>
        <v>2</v>
      </c>
      <c r="J325" s="261"/>
      <c r="K325" s="179">
        <f>IF(H325=0,"",100*H325/Måned!$G25)</f>
        <v>7.8554595443833461E-2</v>
      </c>
      <c r="L325" s="261"/>
      <c r="M325" s="179">
        <f>+IF(H325=0,"",'Ark1'!AA4893)</f>
        <v>2.4500000000012183</v>
      </c>
      <c r="N325" s="179">
        <f>+IF(I325=0,"",'Ark1'!AB4893)</f>
        <v>0</v>
      </c>
      <c r="O325" s="256">
        <f>IF(H325=0,"",'Ark1'!W4893)</f>
        <v>39</v>
      </c>
      <c r="P325" s="179">
        <f>IF(H325=0,"",'Ark1'!X4893)</f>
        <v>187.37811484290361</v>
      </c>
      <c r="Q325" s="255"/>
      <c r="R325" s="179">
        <f>IF(H325=0,"",'Ark1'!AA4893)</f>
        <v>2.4500000000012183</v>
      </c>
      <c r="S325" s="179">
        <f>IF(H325=0,"",'Ark1'!AB4893)</f>
        <v>0</v>
      </c>
      <c r="T325" s="179">
        <f>IF(H325=0,"",'Ark1'!AC4893)</f>
        <v>0</v>
      </c>
      <c r="U325" s="84"/>
      <c r="V325" s="92">
        <f t="shared" si="30"/>
        <v>2</v>
      </c>
      <c r="W325" s="179">
        <f>+'Ark1'!V4893</f>
        <v>2</v>
      </c>
      <c r="X325" s="261"/>
    </row>
    <row r="326" spans="1:38" ht="15.6">
      <c r="A326" s="261"/>
      <c r="B326" s="209">
        <f>+'Ark1'!C4894</f>
        <v>2022</v>
      </c>
      <c r="C326" s="209">
        <f>+'Ark1'!J4894</f>
        <v>141</v>
      </c>
      <c r="D326" s="209" t="s">
        <v>34</v>
      </c>
      <c r="E326" s="209">
        <f>+'Ark1'!D4894</f>
        <v>4</v>
      </c>
      <c r="F326" s="209" t="s">
        <v>572</v>
      </c>
      <c r="G326" s="91">
        <f>+'Ark1'!Q4894</f>
        <v>2</v>
      </c>
      <c r="H326" s="92">
        <f>+'Ark1'!R4894</f>
        <v>2</v>
      </c>
      <c r="I326" s="91">
        <f>IF(H326=0,"",'Ark1'!S4894)</f>
        <v>2</v>
      </c>
      <c r="J326" s="261"/>
      <c r="K326" s="179">
        <f>IF(H326=0,"",100*H326/Måned!$G26)</f>
        <v>8.7680841736080664E-2</v>
      </c>
      <c r="L326" s="261"/>
      <c r="M326" s="179">
        <f>+IF(H326=0,"",'Ark1'!AA4894)</f>
        <v>7.75</v>
      </c>
      <c r="N326" s="179">
        <f>+IF(I326=0,"",'Ark1'!AB4894)</f>
        <v>0</v>
      </c>
      <c r="O326" s="256">
        <f>IF(H326=0,"",'Ark1'!W4894)</f>
        <v>59</v>
      </c>
      <c r="P326" s="179">
        <f>IF(H326=0,"",'Ark1'!X4894)</f>
        <v>149.78331527627302</v>
      </c>
      <c r="Q326" s="255"/>
      <c r="R326" s="179">
        <f>IF(H326=0,"",'Ark1'!AA4894)</f>
        <v>7.75</v>
      </c>
      <c r="S326" s="179">
        <f>IF(H326=0,"",'Ark1'!AB4894)</f>
        <v>0</v>
      </c>
      <c r="T326" s="179">
        <f>IF(H326=0,"",'Ark1'!AC4894)</f>
        <v>0</v>
      </c>
      <c r="U326" s="84"/>
      <c r="V326" s="92">
        <f t="shared" si="30"/>
        <v>1</v>
      </c>
      <c r="W326" s="179">
        <f>+'Ark1'!V4894</f>
        <v>14</v>
      </c>
      <c r="X326" s="261"/>
    </row>
    <row r="327" spans="1:38" ht="15.6">
      <c r="A327" s="261"/>
      <c r="B327" s="209">
        <f>+'Ark1'!C4895</f>
        <v>2022</v>
      </c>
      <c r="C327" s="209">
        <f>+'Ark1'!J4895</f>
        <v>141</v>
      </c>
      <c r="D327" s="209" t="s">
        <v>34</v>
      </c>
      <c r="E327" s="209">
        <f>+'Ark1'!D4895</f>
        <v>5</v>
      </c>
      <c r="F327" s="209" t="s">
        <v>467</v>
      </c>
      <c r="G327" s="91">
        <f>+'Ark1'!Q4895</f>
        <v>2</v>
      </c>
      <c r="H327" s="92">
        <f>+'Ark1'!R4895</f>
        <v>4</v>
      </c>
      <c r="I327" s="91">
        <f>IF(H327=0,"",'Ark1'!S4895)</f>
        <v>4</v>
      </c>
      <c r="J327" s="261"/>
      <c r="K327" s="179">
        <f>IF(H327=0,"",100*H327/Måned!$G27)</f>
        <v>0.13745704467353953</v>
      </c>
      <c r="L327" s="261"/>
      <c r="M327" s="179">
        <f>+IF(H327=0,"",'Ark1'!AA4895)</f>
        <v>1.5524174696247841</v>
      </c>
      <c r="N327" s="179">
        <f>+IF(I327=0,"",'Ark1'!AB4895)</f>
        <v>2.2776083947860744</v>
      </c>
      <c r="O327" s="256">
        <f>IF(H327=0,"",'Ark1'!W4895)</f>
        <v>56.25</v>
      </c>
      <c r="P327" s="179">
        <f>IF(H327=0,"",'Ark1'!X4895)</f>
        <v>148.53737811484288</v>
      </c>
      <c r="Q327" s="255"/>
      <c r="R327" s="179">
        <f>IF(H327=0,"",'Ark1'!AA4895)</f>
        <v>1.5524174696247841</v>
      </c>
      <c r="S327" s="179">
        <f>IF(H327=0,"",'Ark1'!AB4895)</f>
        <v>2.2776083947860744</v>
      </c>
      <c r="T327" s="179">
        <f>IF(H327=0,"",'Ark1'!AC4895)</f>
        <v>48.78670903591928</v>
      </c>
      <c r="U327" s="84"/>
      <c r="V327" s="92">
        <f t="shared" si="30"/>
        <v>2</v>
      </c>
      <c r="W327" s="179">
        <f>+'Ark1'!V4895</f>
        <v>14</v>
      </c>
      <c r="X327" s="261"/>
    </row>
    <row r="328" spans="1:38" ht="15.6">
      <c r="A328" s="261"/>
      <c r="B328" s="209">
        <f>+'Ark1'!C4896</f>
        <v>2022</v>
      </c>
      <c r="C328" s="209">
        <f>+'Ark1'!J4896</f>
        <v>141</v>
      </c>
      <c r="D328" s="209" t="s">
        <v>34</v>
      </c>
      <c r="E328" s="209">
        <f>+'Ark1'!D4896</f>
        <v>6</v>
      </c>
      <c r="F328" s="209" t="s">
        <v>573</v>
      </c>
      <c r="G328" s="91">
        <f>+'Ark1'!Q4896</f>
        <v>4</v>
      </c>
      <c r="H328" s="92">
        <f>+'Ark1'!R4896</f>
        <v>4</v>
      </c>
      <c r="I328" s="91">
        <f>IF(H328=0,"",'Ark1'!S4896)</f>
        <v>4</v>
      </c>
      <c r="J328" s="261"/>
      <c r="K328" s="179">
        <f>IF(H328=0,"",100*H328/Måned!$G28)</f>
        <v>0.13404825737265416</v>
      </c>
      <c r="L328" s="261"/>
      <c r="M328" s="179">
        <f>+IF(H328=0,"",'Ark1'!AA4896)</f>
        <v>22.09099081073558</v>
      </c>
      <c r="N328" s="179">
        <f>+IF(I328=0,"",'Ark1'!AB4896)</f>
        <v>7.0178344238090995</v>
      </c>
      <c r="O328" s="256">
        <f>IF(H328=0,"",'Ark1'!W4896)</f>
        <v>55.5</v>
      </c>
      <c r="P328" s="179">
        <f>IF(H328=0,"",'Ark1'!X4896)</f>
        <v>173.42903575297939</v>
      </c>
      <c r="Q328" s="255"/>
      <c r="R328" s="179">
        <f>IF(H328=0,"",'Ark1'!AA4896)</f>
        <v>22.09099081073558</v>
      </c>
      <c r="S328" s="179">
        <f>IF(H328=0,"",'Ark1'!AB4896)</f>
        <v>7.0178344238090995</v>
      </c>
      <c r="T328" s="179">
        <f>IF(H328=0,"",'Ark1'!AC4896)</f>
        <v>50.433489096583685</v>
      </c>
      <c r="U328" s="84"/>
      <c r="V328" s="92">
        <f t="shared" si="30"/>
        <v>1</v>
      </c>
      <c r="W328" s="179">
        <f>+'Ark1'!V4896</f>
        <v>12.5</v>
      </c>
      <c r="X328" s="261"/>
    </row>
    <row r="329" spans="1:38" ht="15.6">
      <c r="A329" s="261"/>
      <c r="B329" s="209">
        <f>+'Ark1'!C4897</f>
        <v>2022</v>
      </c>
      <c r="C329" s="209">
        <f>+'Ark1'!J4897</f>
        <v>141</v>
      </c>
      <c r="D329" s="209" t="s">
        <v>34</v>
      </c>
      <c r="E329" s="209">
        <f>+'Ark1'!D4897</f>
        <v>7</v>
      </c>
      <c r="F329" s="209" t="s">
        <v>574</v>
      </c>
      <c r="G329" s="91">
        <f>+'Ark1'!Q4897</f>
        <v>6</v>
      </c>
      <c r="H329" s="92">
        <f>+'Ark1'!R4897</f>
        <v>7</v>
      </c>
      <c r="I329" s="91">
        <f>IF(H329=0,"",'Ark1'!S4897)</f>
        <v>7</v>
      </c>
      <c r="J329" s="261"/>
      <c r="K329" s="179">
        <f>IF(H329=0,"",100*H329/Måned!$G29)</f>
        <v>0.29264214046822745</v>
      </c>
      <c r="L329" s="261"/>
      <c r="M329" s="179">
        <f>+IF(H329=0,"",'Ark1'!AA4897)</f>
        <v>7.5627713309396816</v>
      </c>
      <c r="N329" s="179">
        <f>+IF(I329=0,"",'Ark1'!AB4897)</f>
        <v>3.1102201510109633</v>
      </c>
      <c r="O329" s="256">
        <f>IF(H329=0,"",'Ark1'!W4897)</f>
        <v>56.428571428571438</v>
      </c>
      <c r="P329" s="179">
        <f>IF(H329=0,"",'Ark1'!X4897)</f>
        <v>154.91409998452249</v>
      </c>
      <c r="Q329" s="255"/>
      <c r="R329" s="179">
        <f>IF(H329=0,"",'Ark1'!AA4897)</f>
        <v>7.5627713309396816</v>
      </c>
      <c r="S329" s="179">
        <f>IF(H329=0,"",'Ark1'!AB4897)</f>
        <v>3.1102201510109633</v>
      </c>
      <c r="T329" s="179">
        <f>IF(H329=0,"",'Ark1'!AC4897)</f>
        <v>-24.388925414544964</v>
      </c>
      <c r="U329" s="84"/>
      <c r="V329" s="92">
        <f t="shared" si="30"/>
        <v>1.1666666666666667</v>
      </c>
      <c r="W329" s="179">
        <f>+'Ark1'!V4897</f>
        <v>14.428571428571423</v>
      </c>
      <c r="X329" s="261"/>
    </row>
    <row r="330" spans="1:38" ht="15.6">
      <c r="A330" s="261"/>
      <c r="B330" s="209">
        <f>+'Ark1'!C4898</f>
        <v>2022</v>
      </c>
      <c r="C330" s="209">
        <f>+'Ark1'!J4898</f>
        <v>141</v>
      </c>
      <c r="D330" s="209" t="s">
        <v>34</v>
      </c>
      <c r="E330" s="209">
        <f>+'Ark1'!D4898</f>
        <v>8</v>
      </c>
      <c r="F330" s="209" t="s">
        <v>575</v>
      </c>
      <c r="G330" s="91">
        <f>+'Ark1'!Q4898</f>
        <v>1</v>
      </c>
      <c r="H330" s="92">
        <f>+'Ark1'!R4898</f>
        <v>1</v>
      </c>
      <c r="I330" s="91">
        <f>IF(H330=0,"",'Ark1'!S4898)</f>
        <v>1</v>
      </c>
      <c r="J330" s="261"/>
      <c r="K330" s="179">
        <f>IF(H330=0,"",100*H330/Måned!$G30)</f>
        <v>4.1597337770382693E-2</v>
      </c>
      <c r="L330" s="261"/>
      <c r="M330" s="179">
        <f>+IF(H330=0,"",'Ark1'!AA4898)</f>
        <v>0</v>
      </c>
      <c r="N330" s="179">
        <f>+IF(I330=0,"",'Ark1'!AB4898)</f>
        <v>0</v>
      </c>
      <c r="O330" s="256">
        <f>IF(H330=0,"",'Ark1'!W4898)</f>
        <v>58</v>
      </c>
      <c r="P330" s="179">
        <f>IF(H330=0,"",'Ark1'!X4898)</f>
        <v>152.00433369447455</v>
      </c>
      <c r="Q330" s="255"/>
      <c r="R330" s="179">
        <f>IF(H330=0,"",'Ark1'!AA4898)</f>
        <v>0</v>
      </c>
      <c r="S330" s="179">
        <f>IF(H330=0,"",'Ark1'!AB4898)</f>
        <v>0</v>
      </c>
      <c r="T330" s="179">
        <f>IF(H330=0,"",'Ark1'!AC4898)</f>
        <v>0</v>
      </c>
      <c r="U330" s="84"/>
      <c r="V330" s="92">
        <f t="shared" si="30"/>
        <v>1</v>
      </c>
      <c r="W330" s="179">
        <f>+'Ark1'!V4898</f>
        <v>14</v>
      </c>
      <c r="X330" s="261"/>
    </row>
    <row r="331" spans="1:38" ht="15.6">
      <c r="A331" s="261"/>
      <c r="B331" s="209">
        <f>+'Ark1'!C4899</f>
        <v>2022</v>
      </c>
      <c r="C331" s="209">
        <f>+'Ark1'!J4899</f>
        <v>141</v>
      </c>
      <c r="D331" s="209" t="s">
        <v>34</v>
      </c>
      <c r="E331" s="209">
        <f>+'Ark1'!D4899</f>
        <v>9</v>
      </c>
      <c r="F331" s="209" t="s">
        <v>576</v>
      </c>
      <c r="G331" s="91">
        <f>+'Ark1'!Q4899</f>
        <v>1</v>
      </c>
      <c r="H331" s="92">
        <f>+'Ark1'!R4899</f>
        <v>2</v>
      </c>
      <c r="I331" s="91">
        <f>IF(H331=0,"",'Ark1'!S4899)</f>
        <v>2</v>
      </c>
      <c r="J331" s="261"/>
      <c r="K331" s="179">
        <f>IF(H331=0,"",100*H331/Måned!$G31)</f>
        <v>7.0621468926553674E-2</v>
      </c>
      <c r="L331" s="261"/>
      <c r="M331" s="179">
        <f>+IF(H331=0,"",'Ark1'!AA4899)</f>
        <v>1.75</v>
      </c>
      <c r="N331" s="179">
        <f>+IF(I331=0,"",'Ark1'!AB4899)</f>
        <v>1</v>
      </c>
      <c r="O331" s="256">
        <f>IF(H331=0,"",'Ark1'!W4899)</f>
        <v>49</v>
      </c>
      <c r="P331" s="179">
        <f>IF(H331=0,"",'Ark1'!X4899)</f>
        <v>173.94366197183101</v>
      </c>
      <c r="Q331" s="255"/>
      <c r="R331" s="179">
        <f>IF(H331=0,"",'Ark1'!AA4899)</f>
        <v>1.75</v>
      </c>
      <c r="S331" s="179">
        <f>IF(H331=0,"",'Ark1'!AB4899)</f>
        <v>1</v>
      </c>
      <c r="T331" s="179">
        <f>IF(H331=0,"",'Ark1'!AC4899)</f>
        <v>100</v>
      </c>
      <c r="U331" s="84"/>
      <c r="V331" s="92">
        <f t="shared" si="30"/>
        <v>2</v>
      </c>
      <c r="W331" s="179">
        <f>+'Ark1'!V4899</f>
        <v>9.5</v>
      </c>
      <c r="X331" s="261"/>
      <c r="Y331" s="258"/>
      <c r="AB331" s="235"/>
      <c r="AJ331" s="259"/>
      <c r="AK331" s="90"/>
      <c r="AL331" s="90"/>
    </row>
    <row r="332" spans="1:38" ht="15.6">
      <c r="A332" s="261"/>
      <c r="B332" s="209">
        <f>+'Ark1'!C4900</f>
        <v>2022</v>
      </c>
      <c r="C332" s="209">
        <f>+'Ark1'!J4900</f>
        <v>141</v>
      </c>
      <c r="D332" s="209" t="s">
        <v>34</v>
      </c>
      <c r="E332" s="209">
        <f>+'Ark1'!D4900</f>
        <v>10</v>
      </c>
      <c r="F332" s="209" t="s">
        <v>577</v>
      </c>
      <c r="G332" s="91">
        <f>+'Ark1'!Q4900</f>
        <v>6</v>
      </c>
      <c r="H332" s="92">
        <f>+'Ark1'!R4900</f>
        <v>6</v>
      </c>
      <c r="I332" s="91">
        <f>IF(H332=0,"",'Ark1'!S4900)</f>
        <v>6</v>
      </c>
      <c r="J332" s="261"/>
      <c r="K332" s="179">
        <f>IF(H332=0,"",100*H332/Måned!$G32)</f>
        <v>0.22935779816513763</v>
      </c>
      <c r="L332" s="261"/>
      <c r="M332" s="179">
        <f>+IF(H332=0,"",'Ark1'!AA4900)</f>
        <v>12.053030969658876</v>
      </c>
      <c r="N332" s="179">
        <f>+IF(I332=0,"",'Ark1'!AB4900)</f>
        <v>4.3748015828022062</v>
      </c>
      <c r="O332" s="256">
        <f>IF(H332=0,"",'Ark1'!W4900)</f>
        <v>55.83333333333335</v>
      </c>
      <c r="P332" s="179">
        <f>IF(H332=0,"",'Ark1'!X4900)</f>
        <v>155.11014806789456</v>
      </c>
      <c r="Q332" s="255"/>
      <c r="R332" s="179">
        <f>IF(H332=0,"",'Ark1'!AA4900)</f>
        <v>12.053030969658876</v>
      </c>
      <c r="S332" s="179">
        <f>IF(H332=0,"",'Ark1'!AB4900)</f>
        <v>4.3748015828022062</v>
      </c>
      <c r="T332" s="179">
        <f>IF(H332=0,"",'Ark1'!AC4900)</f>
        <v>-51.151938421604335</v>
      </c>
      <c r="U332" s="84"/>
      <c r="V332" s="92">
        <f t="shared" si="30"/>
        <v>1</v>
      </c>
      <c r="W332" s="179">
        <f>+'Ark1'!V4900</f>
        <v>13</v>
      </c>
      <c r="X332" s="261"/>
    </row>
    <row r="333" spans="1:38" ht="15.6">
      <c r="A333" s="261"/>
      <c r="B333" s="209">
        <f>+'Ark1'!C4901</f>
        <v>2022</v>
      </c>
      <c r="C333" s="209">
        <f>+'Ark1'!J4901</f>
        <v>141</v>
      </c>
      <c r="D333" s="209" t="s">
        <v>34</v>
      </c>
      <c r="E333" s="209">
        <f>+'Ark1'!D4901</f>
        <v>11</v>
      </c>
      <c r="F333" s="209" t="s">
        <v>578</v>
      </c>
      <c r="G333" s="91">
        <f>+'Ark1'!Q4901</f>
        <v>3</v>
      </c>
      <c r="H333" s="92">
        <f>+'Ark1'!R4901</f>
        <v>4</v>
      </c>
      <c r="I333" s="91">
        <f>IF(H333=0,"",'Ark1'!S4901)</f>
        <v>4</v>
      </c>
      <c r="J333" s="261"/>
      <c r="K333" s="179">
        <f>IF(H333=0,"",100*H333/Måned!$G33)</f>
        <v>0.14864362690449648</v>
      </c>
      <c r="L333" s="261"/>
      <c r="M333" s="179">
        <f>+IF(H333=0,"",'Ark1'!AA4901)</f>
        <v>20.78393309746745</v>
      </c>
      <c r="N333" s="179">
        <f>+IF(I333=0,"",'Ark1'!AB4901)</f>
        <v>7.0887234393789162</v>
      </c>
      <c r="O333" s="256">
        <f>IF(H333=0,"",'Ark1'!W4901)</f>
        <v>53.5</v>
      </c>
      <c r="P333" s="179">
        <f>IF(H333=0,"",'Ark1'!X4901)</f>
        <v>166.11592632719399</v>
      </c>
      <c r="Q333" s="255"/>
      <c r="R333" s="179">
        <f>IF(H333=0,"",'Ark1'!AA4901)</f>
        <v>20.78393309746745</v>
      </c>
      <c r="S333" s="179">
        <f>IF(H333=0,"",'Ark1'!AB4901)</f>
        <v>7.0887234393789162</v>
      </c>
      <c r="T333" s="179">
        <f>IF(H333=0,"",'Ark1'!AC4901)</f>
        <v>43.956978915226735</v>
      </c>
      <c r="U333" s="84"/>
      <c r="V333" s="92">
        <f t="shared" si="30"/>
        <v>1.3333333333333333</v>
      </c>
      <c r="W333" s="179">
        <f>+'Ark1'!V4901</f>
        <v>12.5</v>
      </c>
      <c r="X333" s="261"/>
    </row>
    <row r="334" spans="1:38" ht="15.6">
      <c r="A334" s="261"/>
      <c r="B334" s="209">
        <f>+'Ark1'!C4902</f>
        <v>2022</v>
      </c>
      <c r="C334" s="209">
        <f>+'Ark1'!J4902</f>
        <v>141</v>
      </c>
      <c r="D334" s="209" t="s">
        <v>34</v>
      </c>
      <c r="E334" s="209">
        <f>+'Ark1'!D4902</f>
        <v>12</v>
      </c>
      <c r="F334" s="209" t="s">
        <v>579</v>
      </c>
      <c r="G334" s="91">
        <f>+'Ark1'!Q4902</f>
        <v>2</v>
      </c>
      <c r="H334" s="92">
        <f>+'Ark1'!R4902</f>
        <v>2</v>
      </c>
      <c r="I334" s="91">
        <f>IF(H334=0,"",'Ark1'!S4902)</f>
        <v>2</v>
      </c>
      <c r="J334" s="261"/>
      <c r="K334" s="179">
        <f>IF(H334=0,"",100*H334/Måned!$G34)</f>
        <v>7.2046109510086456E-2</v>
      </c>
      <c r="L334" s="261"/>
      <c r="M334" s="179">
        <f>+IF(H334=0,"",'Ark1'!AA4902)</f>
        <v>2.1499999999986126</v>
      </c>
      <c r="N334" s="179">
        <f>+IF(I334=0,"",'Ark1'!AB4902)</f>
        <v>1.5</v>
      </c>
      <c r="O334" s="256">
        <f>IF(H334=0,"",'Ark1'!W4902)</f>
        <v>60.5</v>
      </c>
      <c r="P334" s="179">
        <f>IF(H334=0,"",'Ark1'!X4902)</f>
        <v>168.85157096424697</v>
      </c>
      <c r="Q334" s="255"/>
      <c r="R334" s="179">
        <f>IF(H334=0,"",'Ark1'!AA4902)</f>
        <v>2.1499999999986126</v>
      </c>
      <c r="S334" s="179">
        <f>IF(H334=0,"",'Ark1'!AB4902)</f>
        <v>1.5</v>
      </c>
      <c r="T334" s="179">
        <f>IF(H334=0,"",'Ark1'!AC4902)</f>
        <v>-100.00000000007581</v>
      </c>
      <c r="U334" s="84"/>
      <c r="V334" s="92">
        <f t="shared" si="30"/>
        <v>1</v>
      </c>
      <c r="W334" s="179">
        <f>+'Ark1'!V4902</f>
        <v>15.5</v>
      </c>
      <c r="X334" s="261"/>
    </row>
    <row r="335" spans="1:38">
      <c r="A335" s="261"/>
      <c r="B335" s="261"/>
      <c r="C335" s="261"/>
      <c r="D335" s="261"/>
      <c r="E335" s="261"/>
      <c r="F335" s="261"/>
      <c r="G335" s="261"/>
      <c r="H335" s="261"/>
      <c r="I335" s="261"/>
      <c r="J335" s="261"/>
      <c r="K335" s="261"/>
      <c r="L335" s="261"/>
      <c r="M335" s="261"/>
      <c r="N335" s="261"/>
      <c r="O335" s="261"/>
      <c r="P335" s="261"/>
      <c r="Q335" s="261"/>
      <c r="R335" s="261"/>
      <c r="S335" s="261"/>
      <c r="T335" s="261"/>
      <c r="U335" s="261"/>
      <c r="V335" s="261"/>
      <c r="W335" s="262"/>
      <c r="X335" s="261"/>
    </row>
    <row r="336" spans="1:38" ht="15.6">
      <c r="A336" s="261"/>
      <c r="B336" s="209">
        <f>+'Ark1'!C4903</f>
        <v>2022</v>
      </c>
      <c r="C336" s="209">
        <f>+'Ark1'!J4903</f>
        <v>143</v>
      </c>
      <c r="D336" s="209" t="s">
        <v>43</v>
      </c>
      <c r="E336" s="209">
        <f>+'Ark1'!D4903</f>
        <v>1</v>
      </c>
      <c r="F336" s="209" t="s">
        <v>569</v>
      </c>
      <c r="G336" s="91">
        <f>+'Ark1'!Q4903</f>
        <v>1</v>
      </c>
      <c r="H336" s="92">
        <f>+'Ark1'!R4903</f>
        <v>1</v>
      </c>
      <c r="I336" s="91">
        <f>IF(H336=0,"",'Ark1'!S4903)</f>
        <v>1</v>
      </c>
      <c r="J336" s="261"/>
      <c r="K336" s="179">
        <f>IF(H336=0,"",100*H336/Måned!$G23)</f>
        <v>3.4686090877558098E-2</v>
      </c>
      <c r="L336" s="261"/>
      <c r="M336" s="179">
        <f>+IF(H336=0,"",'Ark1'!AA4903)</f>
        <v>0</v>
      </c>
      <c r="N336" s="179">
        <f>+IF(I336=0,"",'Ark1'!AB4903)</f>
        <v>0</v>
      </c>
      <c r="O336" s="256">
        <f>IF(H336=0,"",'Ark1'!W4903)</f>
        <v>65</v>
      </c>
      <c r="P336" s="179">
        <f>IF(H336=0,"",'Ark1'!X4903)</f>
        <v>121.34344528710724</v>
      </c>
      <c r="Q336" s="255"/>
      <c r="R336" s="179">
        <f>IF(H336=0,"",'Ark1'!AA4903)</f>
        <v>0</v>
      </c>
      <c r="S336" s="179">
        <f>IF(H336=0,"",'Ark1'!AB4903)</f>
        <v>0</v>
      </c>
      <c r="T336" s="179">
        <f>IF(H336=0,"",'Ark1'!AC4903)</f>
        <v>0</v>
      </c>
      <c r="U336" s="84"/>
      <c r="V336" s="92">
        <f t="shared" si="30"/>
        <v>1</v>
      </c>
      <c r="W336" s="179">
        <f>+'Ark1'!V4903</f>
        <v>17</v>
      </c>
      <c r="X336" s="261"/>
    </row>
    <row r="337" spans="1:38" ht="15.6">
      <c r="A337" s="261"/>
      <c r="B337" s="209">
        <f>+'Ark1'!C4904</f>
        <v>2022</v>
      </c>
      <c r="C337" s="209">
        <f>+'Ark1'!J4904</f>
        <v>143</v>
      </c>
      <c r="D337" s="209" t="s">
        <v>43</v>
      </c>
      <c r="E337" s="209">
        <f>+'Ark1'!D4904</f>
        <v>2</v>
      </c>
      <c r="F337" s="209" t="s">
        <v>570</v>
      </c>
      <c r="G337" s="91">
        <f>+'Ark1'!Q4904</f>
        <v>0</v>
      </c>
      <c r="H337" s="92">
        <f>+'Ark1'!R4904</f>
        <v>0</v>
      </c>
      <c r="I337" s="91" t="str">
        <f>IF(H337=0,"",'Ark1'!S4904)</f>
        <v/>
      </c>
      <c r="J337" s="261"/>
      <c r="K337" s="179" t="str">
        <f>IF(H337=0,"",100*H337/Måned!$G24)</f>
        <v/>
      </c>
      <c r="L337" s="261"/>
      <c r="M337" s="179" t="str">
        <f>+IF(H337=0,"",'Ark1'!AA4904)</f>
        <v/>
      </c>
      <c r="N337" s="179">
        <f>+IF(I337=0,"",'Ark1'!AB4904)</f>
        <v>0</v>
      </c>
      <c r="O337" s="256" t="str">
        <f>IF(H337=0,"",'Ark1'!W4904)</f>
        <v/>
      </c>
      <c r="P337" s="179" t="str">
        <f>IF(H337=0,"",'Ark1'!X4904)</f>
        <v/>
      </c>
      <c r="Q337" s="255"/>
      <c r="R337" s="179" t="str">
        <f>IF(H337=0,"",'Ark1'!AA4904)</f>
        <v/>
      </c>
      <c r="S337" s="179" t="str">
        <f>IF(H337=0,"",'Ark1'!AB4904)</f>
        <v/>
      </c>
      <c r="T337" s="179" t="str">
        <f>IF(H337=0,"",'Ark1'!AC4904)</f>
        <v/>
      </c>
      <c r="U337" s="84"/>
      <c r="V337" s="92" t="str">
        <f t="shared" si="30"/>
        <v/>
      </c>
      <c r="W337" s="179">
        <f>+'Ark1'!V4904</f>
        <v>0</v>
      </c>
      <c r="X337" s="261"/>
    </row>
    <row r="338" spans="1:38" ht="15.6">
      <c r="A338" s="261"/>
      <c r="B338" s="209">
        <f>+'Ark1'!C4905</f>
        <v>2022</v>
      </c>
      <c r="C338" s="209">
        <f>+'Ark1'!J4905</f>
        <v>143</v>
      </c>
      <c r="D338" s="209" t="s">
        <v>43</v>
      </c>
      <c r="E338" s="209">
        <f>+'Ark1'!D4905</f>
        <v>3</v>
      </c>
      <c r="F338" s="209" t="s">
        <v>571</v>
      </c>
      <c r="G338" s="91">
        <f>+'Ark1'!Q4905</f>
        <v>5</v>
      </c>
      <c r="H338" s="92">
        <f>+'Ark1'!R4905</f>
        <v>11</v>
      </c>
      <c r="I338" s="91">
        <f>IF(H338=0,"",'Ark1'!S4905)</f>
        <v>11</v>
      </c>
      <c r="J338" s="261"/>
      <c r="K338" s="179">
        <f>IF(H338=0,"",100*H338/Måned!$G25)</f>
        <v>0.43205027494108406</v>
      </c>
      <c r="L338" s="261"/>
      <c r="M338" s="179">
        <f>+IF(H338=0,"",'Ark1'!AA4905)</f>
        <v>18.512948338888453</v>
      </c>
      <c r="N338" s="179">
        <f>+IF(I338=0,"",'Ark1'!AB4905)</f>
        <v>3.956373663088959</v>
      </c>
      <c r="O338" s="256">
        <f>IF(H338=0,"",'Ark1'!W4905)</f>
        <v>58.72727272727272</v>
      </c>
      <c r="P338" s="179">
        <f>IF(H338=0,"",'Ark1'!X4905)</f>
        <v>155.06746774352405</v>
      </c>
      <c r="Q338" s="255"/>
      <c r="R338" s="179">
        <f>IF(H338=0,"",'Ark1'!AA4905)</f>
        <v>18.512948338888453</v>
      </c>
      <c r="S338" s="179">
        <f>IF(H338=0,"",'Ark1'!AB4905)</f>
        <v>3.956373663088959</v>
      </c>
      <c r="T338" s="179">
        <f>IF(H338=0,"",'Ark1'!AC4905)</f>
        <v>-71.320402763631634</v>
      </c>
      <c r="U338" s="84"/>
      <c r="V338" s="92">
        <f t="shared" si="30"/>
        <v>2.2000000000000002</v>
      </c>
      <c r="W338" s="179">
        <f>+'Ark1'!V4905</f>
        <v>14.81818181818182</v>
      </c>
      <c r="X338" s="261"/>
    </row>
    <row r="339" spans="1:38" ht="15.6">
      <c r="A339" s="261"/>
      <c r="B339" s="209">
        <f>+'Ark1'!C4906</f>
        <v>2022</v>
      </c>
      <c r="C339" s="209">
        <f>+'Ark1'!J4906</f>
        <v>143</v>
      </c>
      <c r="D339" s="209" t="s">
        <v>43</v>
      </c>
      <c r="E339" s="209">
        <f>+'Ark1'!D4906</f>
        <v>4</v>
      </c>
      <c r="F339" s="209" t="s">
        <v>572</v>
      </c>
      <c r="G339" s="91">
        <f>+'Ark1'!Q4906</f>
        <v>3</v>
      </c>
      <c r="H339" s="92">
        <f>+'Ark1'!R4906</f>
        <v>14</v>
      </c>
      <c r="I339" s="91">
        <f>IF(H339=0,"",'Ark1'!S4906)</f>
        <v>14</v>
      </c>
      <c r="J339" s="261"/>
      <c r="K339" s="179">
        <f>IF(H339=0,"",100*H339/Måned!$G26)</f>
        <v>0.61376589215256472</v>
      </c>
      <c r="L339" s="261"/>
      <c r="M339" s="179">
        <f>+IF(H339=0,"",'Ark1'!AA4906)</f>
        <v>11.763895387748011</v>
      </c>
      <c r="N339" s="179">
        <f>+IF(I339=0,"",'Ark1'!AB4906)</f>
        <v>2.7627256579733204</v>
      </c>
      <c r="O339" s="256">
        <f>IF(H339=0,"",'Ark1'!W4906)</f>
        <v>57.714285714285694</v>
      </c>
      <c r="P339" s="179">
        <f>IF(H339=0,"",'Ark1'!X4906)</f>
        <v>150.17025228292829</v>
      </c>
      <c r="Q339" s="255"/>
      <c r="R339" s="179">
        <f>IF(H339=0,"",'Ark1'!AA4906)</f>
        <v>11.763895387748011</v>
      </c>
      <c r="S339" s="179">
        <f>IF(H339=0,"",'Ark1'!AB4906)</f>
        <v>2.7627256579733204</v>
      </c>
      <c r="T339" s="179">
        <f>IF(H339=0,"",'Ark1'!AC4906)</f>
        <v>-73.443330787483603</v>
      </c>
      <c r="U339" s="84"/>
      <c r="V339" s="92">
        <f t="shared" si="30"/>
        <v>4.666666666666667</v>
      </c>
      <c r="W339" s="179">
        <f>+'Ark1'!V4906</f>
        <v>14.428571428571423</v>
      </c>
      <c r="X339" s="261"/>
    </row>
    <row r="340" spans="1:38" ht="15.6">
      <c r="A340" s="261"/>
      <c r="B340" s="209">
        <f>+'Ark1'!C4907</f>
        <v>2022</v>
      </c>
      <c r="C340" s="209">
        <f>+'Ark1'!J4907</f>
        <v>143</v>
      </c>
      <c r="D340" s="209" t="s">
        <v>43</v>
      </c>
      <c r="E340" s="209">
        <f>+'Ark1'!D4907</f>
        <v>5</v>
      </c>
      <c r="F340" s="209" t="s">
        <v>467</v>
      </c>
      <c r="G340" s="91">
        <f>+'Ark1'!Q4907</f>
        <v>4</v>
      </c>
      <c r="H340" s="92">
        <f>+'Ark1'!R4907</f>
        <v>9</v>
      </c>
      <c r="I340" s="91">
        <f>IF(H340=0,"",'Ark1'!S4907)</f>
        <v>9</v>
      </c>
      <c r="J340" s="261"/>
      <c r="K340" s="179">
        <f>IF(H340=0,"",100*H340/Måned!$G27)</f>
        <v>0.30927835051546393</v>
      </c>
      <c r="L340" s="261"/>
      <c r="M340" s="179">
        <f>+IF(H340=0,"",'Ark1'!AA4907)</f>
        <v>8.8986196737908045</v>
      </c>
      <c r="N340" s="179">
        <f>+IF(I340=0,"",'Ark1'!AB4907)</f>
        <v>4.5487754423241196</v>
      </c>
      <c r="O340" s="256">
        <f>IF(H340=0,"",'Ark1'!W4907)</f>
        <v>60.555555555555557</v>
      </c>
      <c r="P340" s="179">
        <f>IF(H340=0,"",'Ark1'!X4907)</f>
        <v>176.17671843023953</v>
      </c>
      <c r="Q340" s="255"/>
      <c r="R340" s="179">
        <f>IF(H340=0,"",'Ark1'!AA4907)</f>
        <v>8.8986196737908045</v>
      </c>
      <c r="S340" s="179">
        <f>IF(H340=0,"",'Ark1'!AB4907)</f>
        <v>4.5487754423241196</v>
      </c>
      <c r="T340" s="179">
        <f>IF(H340=0,"",'Ark1'!AC4907)</f>
        <v>17.552669110484715</v>
      </c>
      <c r="U340" s="84"/>
      <c r="V340" s="92">
        <f t="shared" si="30"/>
        <v>2.25</v>
      </c>
      <c r="W340" s="179">
        <f>+'Ark1'!V4907</f>
        <v>15.333333333333337</v>
      </c>
      <c r="X340" s="261"/>
    </row>
    <row r="341" spans="1:38" ht="15.6">
      <c r="A341" s="261"/>
      <c r="B341" s="209">
        <f>+'Ark1'!C4908</f>
        <v>2022</v>
      </c>
      <c r="C341" s="209">
        <f>+'Ark1'!J4908</f>
        <v>143</v>
      </c>
      <c r="D341" s="209" t="s">
        <v>43</v>
      </c>
      <c r="E341" s="209">
        <f>+'Ark1'!D4908</f>
        <v>6</v>
      </c>
      <c r="F341" s="209" t="s">
        <v>573</v>
      </c>
      <c r="G341" s="91">
        <f>+'Ark1'!Q4908</f>
        <v>5</v>
      </c>
      <c r="H341" s="92">
        <f>+'Ark1'!R4908</f>
        <v>12</v>
      </c>
      <c r="I341" s="91">
        <f>IF(H341=0,"",'Ark1'!S4908)</f>
        <v>12</v>
      </c>
      <c r="J341" s="261"/>
      <c r="K341" s="179">
        <f>IF(H341=0,"",100*H341/Måned!$G28)</f>
        <v>0.40214477211796246</v>
      </c>
      <c r="L341" s="261"/>
      <c r="M341" s="179">
        <f>+IF(H341=0,"",'Ark1'!AA4908)</f>
        <v>14.979066411347338</v>
      </c>
      <c r="N341" s="179">
        <f>+IF(I341=0,"",'Ark1'!AB4908)</f>
        <v>3.7666297933298409</v>
      </c>
      <c r="O341" s="256">
        <f>IF(H341=0,"",'Ark1'!W4908)</f>
        <v>58.25</v>
      </c>
      <c r="P341" s="179">
        <f>IF(H341=0,"",'Ark1'!X4908)</f>
        <v>157.30408089563014</v>
      </c>
      <c r="Q341" s="255"/>
      <c r="R341" s="179">
        <f>IF(H341=0,"",'Ark1'!AA4908)</f>
        <v>14.979066411347338</v>
      </c>
      <c r="S341" s="179">
        <f>IF(H341=0,"",'Ark1'!AB4908)</f>
        <v>3.7666297933298409</v>
      </c>
      <c r="T341" s="179">
        <f>IF(H341=0,"",'Ark1'!AC4908)</f>
        <v>-35.48866449466626</v>
      </c>
      <c r="U341" s="84"/>
      <c r="V341" s="92">
        <f t="shared" si="30"/>
        <v>2.4</v>
      </c>
      <c r="W341" s="179">
        <f>+'Ark1'!V4908</f>
        <v>14</v>
      </c>
      <c r="X341" s="261"/>
    </row>
    <row r="342" spans="1:38" ht="15.6">
      <c r="A342" s="261"/>
      <c r="B342" s="209">
        <f>+'Ark1'!C4909</f>
        <v>2022</v>
      </c>
      <c r="C342" s="209">
        <f>+'Ark1'!J4909</f>
        <v>143</v>
      </c>
      <c r="D342" s="209" t="s">
        <v>43</v>
      </c>
      <c r="E342" s="209">
        <f>+'Ark1'!D4909</f>
        <v>7</v>
      </c>
      <c r="F342" s="209" t="s">
        <v>574</v>
      </c>
      <c r="G342" s="91">
        <f>+'Ark1'!Q4909</f>
        <v>4</v>
      </c>
      <c r="H342" s="92">
        <f>+'Ark1'!R4909</f>
        <v>8</v>
      </c>
      <c r="I342" s="91">
        <f>IF(H342=0,"",'Ark1'!S4909)</f>
        <v>8</v>
      </c>
      <c r="J342" s="261"/>
      <c r="K342" s="179">
        <f>IF(H342=0,"",100*H342/Måned!$G29)</f>
        <v>0.33444816053511706</v>
      </c>
      <c r="L342" s="261"/>
      <c r="M342" s="179">
        <f>+IF(H342=0,"",'Ark1'!AA4909)</f>
        <v>18.287683696958496</v>
      </c>
      <c r="N342" s="179">
        <f>+IF(I342=0,"",'Ark1'!AB4909)</f>
        <v>2.0577597041442921</v>
      </c>
      <c r="O342" s="256">
        <f>IF(H342=0,"",'Ark1'!W4909)</f>
        <v>61.375</v>
      </c>
      <c r="P342" s="179">
        <f>IF(H342=0,"",'Ark1'!X4909)</f>
        <v>158.04442036836403</v>
      </c>
      <c r="Q342" s="255"/>
      <c r="R342" s="179">
        <f>IF(H342=0,"",'Ark1'!AA4909)</f>
        <v>18.287683696958496</v>
      </c>
      <c r="S342" s="179">
        <f>IF(H342=0,"",'Ark1'!AB4909)</f>
        <v>2.0577597041442921</v>
      </c>
      <c r="T342" s="179">
        <f>IF(H342=0,"",'Ark1'!AC4909)</f>
        <v>-59.731953998275891</v>
      </c>
      <c r="U342" s="84"/>
      <c r="V342" s="92">
        <f t="shared" si="30"/>
        <v>2</v>
      </c>
      <c r="W342" s="179">
        <f>+'Ark1'!V4909</f>
        <v>15.875</v>
      </c>
      <c r="X342" s="261"/>
    </row>
    <row r="343" spans="1:38" ht="15.6">
      <c r="A343" s="261"/>
      <c r="B343" s="209">
        <f>+'Ark1'!C4910</f>
        <v>2022</v>
      </c>
      <c r="C343" s="209">
        <f>+'Ark1'!J4910</f>
        <v>143</v>
      </c>
      <c r="D343" s="209" t="s">
        <v>43</v>
      </c>
      <c r="E343" s="209">
        <f>+'Ark1'!D4910</f>
        <v>8</v>
      </c>
      <c r="F343" s="209" t="s">
        <v>575</v>
      </c>
      <c r="G343" s="91">
        <f>+'Ark1'!Q4910</f>
        <v>6</v>
      </c>
      <c r="H343" s="92">
        <f>+'Ark1'!R4910</f>
        <v>18</v>
      </c>
      <c r="I343" s="91">
        <f>IF(H343=0,"",'Ark1'!S4910)</f>
        <v>18</v>
      </c>
      <c r="J343" s="261"/>
      <c r="K343" s="179">
        <f>IF(H343=0,"",100*H343/Måned!$G30)</f>
        <v>0.74875207986688852</v>
      </c>
      <c r="L343" s="261"/>
      <c r="M343" s="179">
        <f>+IF(H343=0,"",'Ark1'!AA4910)</f>
        <v>21.655439398810763</v>
      </c>
      <c r="N343" s="179">
        <f>+IF(I343=0,"",'Ark1'!AB4910)</f>
        <v>3.2923405311175529</v>
      </c>
      <c r="O343" s="256">
        <f>IF(H343=0,"",'Ark1'!W4910)</f>
        <v>59.222222222222221</v>
      </c>
      <c r="P343" s="179">
        <f>IF(H343=0,"",'Ark1'!X4910)</f>
        <v>162.67605633802816</v>
      </c>
      <c r="Q343" s="255"/>
      <c r="R343" s="179">
        <f>IF(H343=0,"",'Ark1'!AA4910)</f>
        <v>21.655439398810763</v>
      </c>
      <c r="S343" s="179">
        <f>IF(H343=0,"",'Ark1'!AB4910)</f>
        <v>3.2923405311175529</v>
      </c>
      <c r="T343" s="179">
        <f>IF(H343=0,"",'Ark1'!AC4910)</f>
        <v>-61.472050824686235</v>
      </c>
      <c r="U343" s="84"/>
      <c r="V343" s="92">
        <f t="shared" si="30"/>
        <v>3</v>
      </c>
      <c r="W343" s="179">
        <f>+'Ark1'!V4910</f>
        <v>15</v>
      </c>
      <c r="X343" s="261"/>
    </row>
    <row r="344" spans="1:38" ht="15.6">
      <c r="A344" s="261"/>
      <c r="B344" s="209">
        <f>+'Ark1'!C4911</f>
        <v>2022</v>
      </c>
      <c r="C344" s="209">
        <f>+'Ark1'!J4911</f>
        <v>143</v>
      </c>
      <c r="D344" s="209" t="s">
        <v>43</v>
      </c>
      <c r="E344" s="209">
        <f>+'Ark1'!D4911</f>
        <v>9</v>
      </c>
      <c r="F344" s="209" t="s">
        <v>576</v>
      </c>
      <c r="G344" s="91">
        <f>+'Ark1'!Q4911</f>
        <v>6</v>
      </c>
      <c r="H344" s="92">
        <f>+'Ark1'!R4911</f>
        <v>17</v>
      </c>
      <c r="I344" s="91">
        <f>IF(H344=0,"",'Ark1'!S4911)</f>
        <v>17</v>
      </c>
      <c r="J344" s="261"/>
      <c r="K344" s="179">
        <f>IF(H344=0,"",100*H344/Måned!$G31)</f>
        <v>0.60028248587570621</v>
      </c>
      <c r="L344" s="261"/>
      <c r="M344" s="179">
        <f>+IF(H344=0,"",'Ark1'!AA4911)</f>
        <v>35.468212777740405</v>
      </c>
      <c r="N344" s="179">
        <f>+IF(I344=0,"",'Ark1'!AB4911)</f>
        <v>7.546396284705251</v>
      </c>
      <c r="O344" s="256">
        <f>IF(H344=0,"",'Ark1'!W4911)</f>
        <v>55.588235294117666</v>
      </c>
      <c r="P344" s="179">
        <f>IF(H344=0,"",'Ark1'!X4911)</f>
        <v>173.3477789815818</v>
      </c>
      <c r="Q344" s="255"/>
      <c r="R344" s="179">
        <f>IF(H344=0,"",'Ark1'!AA4911)</f>
        <v>35.468212777740405</v>
      </c>
      <c r="S344" s="179">
        <f>IF(H344=0,"",'Ark1'!AB4911)</f>
        <v>7.546396284705251</v>
      </c>
      <c r="T344" s="179">
        <f>IF(H344=0,"",'Ark1'!AC4911)</f>
        <v>-17.129022004738829</v>
      </c>
      <c r="U344" s="84"/>
      <c r="V344" s="92">
        <f t="shared" si="30"/>
        <v>2.8333333333333335</v>
      </c>
      <c r="W344" s="179">
        <f>+'Ark1'!V4911</f>
        <v>12.941176470588236</v>
      </c>
      <c r="X344" s="261"/>
    </row>
    <row r="345" spans="1:38" ht="15.6">
      <c r="A345" s="261"/>
      <c r="B345" s="209">
        <f>+'Ark1'!C4912</f>
        <v>2022</v>
      </c>
      <c r="C345" s="209">
        <f>+'Ark1'!J4912</f>
        <v>143</v>
      </c>
      <c r="D345" s="209" t="s">
        <v>43</v>
      </c>
      <c r="E345" s="209">
        <f>+'Ark1'!D4912</f>
        <v>10</v>
      </c>
      <c r="F345" s="209" t="s">
        <v>577</v>
      </c>
      <c r="G345" s="91">
        <f>+'Ark1'!Q4912</f>
        <v>5</v>
      </c>
      <c r="H345" s="92">
        <f>+'Ark1'!R4912</f>
        <v>14</v>
      </c>
      <c r="I345" s="91">
        <f>IF(H345=0,"",'Ark1'!S4912)</f>
        <v>14</v>
      </c>
      <c r="J345" s="261"/>
      <c r="K345" s="179">
        <f>IF(H345=0,"",100*H345/Måned!$G32)</f>
        <v>0.53516819571865448</v>
      </c>
      <c r="L345" s="261"/>
      <c r="M345" s="179">
        <f>+IF(H345=0,"",'Ark1'!AA4912)</f>
        <v>26.670793473194433</v>
      </c>
      <c r="N345" s="179">
        <f>+IF(I345=0,"",'Ark1'!AB4912)</f>
        <v>4.04376567277669</v>
      </c>
      <c r="O345" s="256">
        <f>IF(H345=0,"",'Ark1'!W4912)</f>
        <v>56.071428571428562</v>
      </c>
      <c r="P345" s="179">
        <f>IF(H345=0,"",'Ark1'!X4912)</f>
        <v>163.28741680854364</v>
      </c>
      <c r="Q345" s="255"/>
      <c r="R345" s="179">
        <f>IF(H345=0,"",'Ark1'!AA4912)</f>
        <v>26.670793473194433</v>
      </c>
      <c r="S345" s="179">
        <f>IF(H345=0,"",'Ark1'!AB4912)</f>
        <v>4.04376567277669</v>
      </c>
      <c r="T345" s="179">
        <f>IF(H345=0,"",'Ark1'!AC4912)</f>
        <v>18.814792875812504</v>
      </c>
      <c r="U345" s="84"/>
      <c r="V345" s="92">
        <f t="shared" si="30"/>
        <v>2.8</v>
      </c>
      <c r="W345" s="179">
        <f>+'Ark1'!V4912</f>
        <v>13.357142857142859</v>
      </c>
      <c r="X345" s="261"/>
      <c r="Y345" s="258"/>
      <c r="AB345" s="235"/>
      <c r="AJ345" s="259"/>
      <c r="AK345" s="90"/>
      <c r="AL345" s="90"/>
    </row>
    <row r="346" spans="1:38" ht="15.6">
      <c r="A346" s="261"/>
      <c r="B346" s="209">
        <f>+'Ark1'!C4913</f>
        <v>2022</v>
      </c>
      <c r="C346" s="209">
        <f>+'Ark1'!J4913</f>
        <v>143</v>
      </c>
      <c r="D346" s="209" t="s">
        <v>43</v>
      </c>
      <c r="E346" s="209">
        <f>+'Ark1'!D4913</f>
        <v>11</v>
      </c>
      <c r="F346" s="209" t="s">
        <v>578</v>
      </c>
      <c r="G346" s="91">
        <f>+'Ark1'!Q4913</f>
        <v>11</v>
      </c>
      <c r="H346" s="92">
        <f>+'Ark1'!R4913</f>
        <v>30</v>
      </c>
      <c r="I346" s="91">
        <f>IF(H346=0,"",'Ark1'!S4913)</f>
        <v>30</v>
      </c>
      <c r="J346" s="261"/>
      <c r="K346" s="179">
        <f>IF(H346=0,"",100*H346/Måned!$G33)</f>
        <v>1.1148272017837235</v>
      </c>
      <c r="L346" s="261"/>
      <c r="M346" s="179">
        <f>+IF(H346=0,"",'Ark1'!AA4913)</f>
        <v>20.986652901308471</v>
      </c>
      <c r="N346" s="179">
        <f>+IF(I346=0,"",'Ark1'!AB4913)</f>
        <v>5.5661676423031388</v>
      </c>
      <c r="O346" s="256">
        <f>IF(H346=0,"",'Ark1'!W4913)</f>
        <v>57.533333333333317</v>
      </c>
      <c r="P346" s="179">
        <f>IF(H346=0,"",'Ark1'!X4913)</f>
        <v>157.2914409534128</v>
      </c>
      <c r="Q346" s="255"/>
      <c r="R346" s="179">
        <f>IF(H346=0,"",'Ark1'!AA4913)</f>
        <v>20.986652901308471</v>
      </c>
      <c r="S346" s="179">
        <f>IF(H346=0,"",'Ark1'!AB4913)</f>
        <v>5.5661676423031388</v>
      </c>
      <c r="T346" s="179">
        <f>IF(H346=0,"",'Ark1'!AC4913)</f>
        <v>-30.158168456434122</v>
      </c>
      <c r="U346" s="84"/>
      <c r="V346" s="92">
        <f t="shared" si="30"/>
        <v>2.7272727272727271</v>
      </c>
      <c r="W346" s="179">
        <f>+'Ark1'!V4913</f>
        <v>14.3</v>
      </c>
      <c r="X346" s="261"/>
    </row>
    <row r="347" spans="1:38" ht="15.6">
      <c r="A347" s="261"/>
      <c r="B347" s="209">
        <f>+'Ark1'!C4914</f>
        <v>2022</v>
      </c>
      <c r="C347" s="209">
        <f>+'Ark1'!J4914</f>
        <v>143</v>
      </c>
      <c r="D347" s="209" t="s">
        <v>43</v>
      </c>
      <c r="E347" s="209">
        <f>+'Ark1'!D4914</f>
        <v>12</v>
      </c>
      <c r="F347" s="209" t="s">
        <v>579</v>
      </c>
      <c r="G347" s="91">
        <f>+'Ark1'!Q4914</f>
        <v>5</v>
      </c>
      <c r="H347" s="92">
        <f>+'Ark1'!R4914</f>
        <v>13</v>
      </c>
      <c r="I347" s="91">
        <f>IF(H347=0,"",'Ark1'!S4914)</f>
        <v>13</v>
      </c>
      <c r="J347" s="261"/>
      <c r="K347" s="179">
        <f>IF(H347=0,"",100*H347/Måned!$G34)</f>
        <v>0.46829971181556196</v>
      </c>
      <c r="L347" s="261"/>
      <c r="M347" s="179">
        <f>+IF(H347=0,"",'Ark1'!AA4914)</f>
        <v>13.967765087459744</v>
      </c>
      <c r="N347" s="179">
        <f>+IF(I347=0,"",'Ark1'!AB4914)</f>
        <v>7.6522031479667181</v>
      </c>
      <c r="O347" s="256">
        <f>IF(H347=0,"",'Ark1'!W4914)</f>
        <v>56.461538461538481</v>
      </c>
      <c r="P347" s="179">
        <f>IF(H347=0,"",'Ark1'!X4914)</f>
        <v>167.06392199349941</v>
      </c>
      <c r="Q347" s="255"/>
      <c r="R347" s="179">
        <f>IF(H347=0,"",'Ark1'!AA4914)</f>
        <v>13.967765087459744</v>
      </c>
      <c r="S347" s="179">
        <f>IF(H347=0,"",'Ark1'!AB4914)</f>
        <v>7.6522031479667181</v>
      </c>
      <c r="T347" s="179">
        <f>IF(H347=0,"",'Ark1'!AC4914)</f>
        <v>4.4764487737214571</v>
      </c>
      <c r="U347" s="84"/>
      <c r="V347" s="92">
        <f t="shared" si="30"/>
        <v>2.6</v>
      </c>
      <c r="W347" s="179">
        <f>+'Ark1'!V4914</f>
        <v>13.07692307692308</v>
      </c>
      <c r="X347" s="261"/>
    </row>
    <row r="348" spans="1:38">
      <c r="A348" s="261"/>
      <c r="B348" s="261"/>
      <c r="C348" s="261"/>
      <c r="D348" s="261"/>
      <c r="E348" s="261"/>
      <c r="F348" s="261"/>
      <c r="G348" s="261"/>
      <c r="H348" s="261"/>
      <c r="I348" s="261"/>
      <c r="J348" s="261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261"/>
      <c r="V348" s="261"/>
      <c r="W348" s="262"/>
      <c r="X348" s="261"/>
    </row>
    <row r="349" spans="1:38" ht="15.6">
      <c r="A349" s="261"/>
      <c r="B349" s="209">
        <f>+'Ark1'!C4915</f>
        <v>2022</v>
      </c>
      <c r="C349" s="209">
        <f>+'Ark1'!J4915</f>
        <v>147</v>
      </c>
      <c r="D349" s="209" t="s">
        <v>6</v>
      </c>
      <c r="E349" s="209">
        <f>+'Ark1'!D4915</f>
        <v>1</v>
      </c>
      <c r="F349" s="209" t="s">
        <v>569</v>
      </c>
      <c r="G349" s="91">
        <f>+'Ark1'!Q4915</f>
        <v>12</v>
      </c>
      <c r="H349" s="92">
        <f>+'Ark1'!R4915</f>
        <v>52</v>
      </c>
      <c r="I349" s="91">
        <f>IF(H349=0,"",'Ark1'!S4915)</f>
        <v>52</v>
      </c>
      <c r="J349" s="261"/>
      <c r="K349" s="179">
        <f>IF(H349=0,"",100*H349/Måned!$G23)</f>
        <v>1.8036767256330211</v>
      </c>
      <c r="L349" s="261"/>
      <c r="M349" s="179">
        <f>+IF(H349=0,"",'Ark1'!AA4915)</f>
        <v>21.056761394948424</v>
      </c>
      <c r="N349" s="179">
        <f>+IF(I349=0,"",'Ark1'!AB4915)</f>
        <v>3.9825804129435873</v>
      </c>
      <c r="O349" s="256">
        <f>IF(H349=0,"",'Ark1'!W4915)</f>
        <v>58.846153846153832</v>
      </c>
      <c r="P349" s="179">
        <f>IF(H349=0,"",'Ark1'!X4915)</f>
        <v>147.43520293357787</v>
      </c>
      <c r="Q349" s="255"/>
      <c r="R349" s="179">
        <f>IF(H349=0,"",'Ark1'!AA4915)</f>
        <v>21.056761394948424</v>
      </c>
      <c r="S349" s="179">
        <f>IF(H349=0,"",'Ark1'!AB4915)</f>
        <v>3.9825804129435873</v>
      </c>
      <c r="T349" s="179">
        <f>IF(H349=0,"",'Ark1'!AC4915)</f>
        <v>-59.988506569314602</v>
      </c>
      <c r="U349" s="84"/>
      <c r="V349" s="92">
        <f t="shared" si="30"/>
        <v>4.333333333333333</v>
      </c>
      <c r="W349" s="179">
        <f>+'Ark1'!V4915</f>
        <v>14.980769230769228</v>
      </c>
      <c r="X349" s="261"/>
    </row>
    <row r="350" spans="1:38" ht="15.6">
      <c r="A350" s="261"/>
      <c r="B350" s="209">
        <f>+'Ark1'!C4916</f>
        <v>2022</v>
      </c>
      <c r="C350" s="209">
        <f>+'Ark1'!J4916</f>
        <v>147</v>
      </c>
      <c r="D350" s="209" t="s">
        <v>6</v>
      </c>
      <c r="E350" s="209">
        <f>+'Ark1'!D4916</f>
        <v>2</v>
      </c>
      <c r="F350" s="209" t="s">
        <v>570</v>
      </c>
      <c r="G350" s="91">
        <f>+'Ark1'!Q4916</f>
        <v>7</v>
      </c>
      <c r="H350" s="92">
        <f>+'Ark1'!R4916</f>
        <v>12</v>
      </c>
      <c r="I350" s="91">
        <f>IF(H350=0,"",'Ark1'!S4916)</f>
        <v>12</v>
      </c>
      <c r="J350" s="261"/>
      <c r="K350" s="179">
        <f>IF(H350=0,"",100*H350/Måned!$G24)</f>
        <v>0.53357047576700756</v>
      </c>
      <c r="L350" s="261"/>
      <c r="M350" s="179">
        <f>+IF(H350=0,"",'Ark1'!AA4916)</f>
        <v>11.517800233647979</v>
      </c>
      <c r="N350" s="179">
        <f>+IF(I350=0,"",'Ark1'!AB4916)</f>
        <v>5.88548119433651</v>
      </c>
      <c r="O350" s="256">
        <f>IF(H350=0,"",'Ark1'!W4916)</f>
        <v>56.83333333333335</v>
      </c>
      <c r="P350" s="179">
        <f>IF(H350=0,"",'Ark1'!X4916)</f>
        <v>148.23040808956301</v>
      </c>
      <c r="Q350" s="255"/>
      <c r="R350" s="179">
        <f>IF(H350=0,"",'Ark1'!AA4916)</f>
        <v>11.517800233647979</v>
      </c>
      <c r="S350" s="179">
        <f>IF(H350=0,"",'Ark1'!AB4916)</f>
        <v>5.88548119433651</v>
      </c>
      <c r="T350" s="179">
        <f>IF(H350=0,"",'Ark1'!AC4916)</f>
        <v>-25.934690929366781</v>
      </c>
      <c r="U350" s="84"/>
      <c r="V350" s="92">
        <f t="shared" si="30"/>
        <v>1.7142857142857142</v>
      </c>
      <c r="W350" s="179">
        <f>+'Ark1'!V4916</f>
        <v>13.5</v>
      </c>
      <c r="X350" s="261"/>
    </row>
    <row r="351" spans="1:38" ht="15.6">
      <c r="A351" s="261"/>
      <c r="B351" s="209">
        <f>+'Ark1'!C4917</f>
        <v>2022</v>
      </c>
      <c r="C351" s="209">
        <f>+'Ark1'!J4917</f>
        <v>147</v>
      </c>
      <c r="D351" s="209" t="s">
        <v>6</v>
      </c>
      <c r="E351" s="209">
        <f>+'Ark1'!D4917</f>
        <v>3</v>
      </c>
      <c r="F351" s="209" t="s">
        <v>571</v>
      </c>
      <c r="G351" s="91">
        <f>+'Ark1'!Q4917</f>
        <v>11</v>
      </c>
      <c r="H351" s="92">
        <f>+'Ark1'!R4917</f>
        <v>17</v>
      </c>
      <c r="I351" s="91">
        <f>IF(H351=0,"",'Ark1'!S4917)</f>
        <v>17</v>
      </c>
      <c r="J351" s="261"/>
      <c r="K351" s="179">
        <f>IF(H351=0,"",100*H351/Måned!$G25)</f>
        <v>0.66771406127258448</v>
      </c>
      <c r="L351" s="261"/>
      <c r="M351" s="179">
        <f>+IF(H351=0,"",'Ark1'!AA4917)</f>
        <v>12.769194114708222</v>
      </c>
      <c r="N351" s="179">
        <f>+IF(I351=0,"",'Ark1'!AB4917)</f>
        <v>3.0508947011506073</v>
      </c>
      <c r="O351" s="256">
        <f>IF(H351=0,"",'Ark1'!W4917)</f>
        <v>56.470588235294123</v>
      </c>
      <c r="P351" s="179">
        <f>IF(H351=0,"",'Ark1'!X4917)</f>
        <v>149.6271748135874</v>
      </c>
      <c r="Q351" s="255"/>
      <c r="R351" s="179">
        <f>IF(H351=0,"",'Ark1'!AA4917)</f>
        <v>12.769194114708222</v>
      </c>
      <c r="S351" s="179">
        <f>IF(H351=0,"",'Ark1'!AB4917)</f>
        <v>3.0508947011506073</v>
      </c>
      <c r="T351" s="179">
        <f>IF(H351=0,"",'Ark1'!AC4917)</f>
        <v>-25.917716623141406</v>
      </c>
      <c r="U351" s="84"/>
      <c r="V351" s="92">
        <f t="shared" si="30"/>
        <v>1.5454545454545454</v>
      </c>
      <c r="W351" s="179">
        <f>+'Ark1'!V4917</f>
        <v>13.470588235294121</v>
      </c>
      <c r="X351" s="261"/>
    </row>
    <row r="352" spans="1:38" ht="15.6">
      <c r="A352" s="261"/>
      <c r="B352" s="209">
        <f>+'Ark1'!C4918</f>
        <v>2022</v>
      </c>
      <c r="C352" s="209">
        <f>+'Ark1'!J4918</f>
        <v>147</v>
      </c>
      <c r="D352" s="209" t="s">
        <v>6</v>
      </c>
      <c r="E352" s="209">
        <f>+'Ark1'!D4918</f>
        <v>4</v>
      </c>
      <c r="F352" s="209" t="s">
        <v>572</v>
      </c>
      <c r="G352" s="91">
        <f>+'Ark1'!Q4918</f>
        <v>6</v>
      </c>
      <c r="H352" s="92">
        <f>+'Ark1'!R4918</f>
        <v>8</v>
      </c>
      <c r="I352" s="91">
        <f>IF(H352=0,"",'Ark1'!S4918)</f>
        <v>8</v>
      </c>
      <c r="J352" s="261"/>
      <c r="K352" s="179">
        <f>IF(H352=0,"",100*H352/Måned!$G26)</f>
        <v>0.35072336694432266</v>
      </c>
      <c r="L352" s="261"/>
      <c r="M352" s="179">
        <f>+IF(H352=0,"",'Ark1'!AA4918)</f>
        <v>5.7306195127580892</v>
      </c>
      <c r="N352" s="179">
        <f>+IF(I352=0,"",'Ark1'!AB4918)</f>
        <v>3.3447720400649121</v>
      </c>
      <c r="O352" s="256">
        <f>IF(H352=0,"",'Ark1'!W4918)</f>
        <v>58.75</v>
      </c>
      <c r="P352" s="179">
        <f>IF(H352=0,"",'Ark1'!X4918)</f>
        <v>139.86998916576383</v>
      </c>
      <c r="Q352" s="255"/>
      <c r="R352" s="179">
        <f>IF(H352=0,"",'Ark1'!AA4918)</f>
        <v>5.7306195127580892</v>
      </c>
      <c r="S352" s="179">
        <f>IF(H352=0,"",'Ark1'!AB4918)</f>
        <v>3.3447720400649121</v>
      </c>
      <c r="T352" s="179">
        <f>IF(H352=0,"",'Ark1'!AC4918)</f>
        <v>61.888239259511678</v>
      </c>
      <c r="U352" s="84"/>
      <c r="V352" s="92">
        <f t="shared" si="30"/>
        <v>1.3333333333333333</v>
      </c>
      <c r="W352" s="179">
        <f>+'Ark1'!V4918</f>
        <v>15.125</v>
      </c>
      <c r="X352" s="261"/>
    </row>
    <row r="353" spans="1:38" ht="15.6">
      <c r="A353" s="261"/>
      <c r="B353" s="209">
        <f>+'Ark1'!C4919</f>
        <v>2022</v>
      </c>
      <c r="C353" s="209">
        <f>+'Ark1'!J4919</f>
        <v>147</v>
      </c>
      <c r="D353" s="209" t="s">
        <v>6</v>
      </c>
      <c r="E353" s="209">
        <f>+'Ark1'!D4919</f>
        <v>5</v>
      </c>
      <c r="F353" s="209" t="s">
        <v>467</v>
      </c>
      <c r="G353" s="91">
        <f>+'Ark1'!Q4919</f>
        <v>10</v>
      </c>
      <c r="H353" s="92">
        <f>+'Ark1'!R4919</f>
        <v>29</v>
      </c>
      <c r="I353" s="91">
        <f>IF(H353=0,"",'Ark1'!S4919)</f>
        <v>29</v>
      </c>
      <c r="J353" s="261"/>
      <c r="K353" s="179">
        <f>IF(H353=0,"",100*H353/Måned!$G27)</f>
        <v>0.99656357388316152</v>
      </c>
      <c r="L353" s="261"/>
      <c r="M353" s="179">
        <f>+IF(H353=0,"",'Ark1'!AA4919)</f>
        <v>16.518797709414677</v>
      </c>
      <c r="N353" s="179">
        <f>+IF(I353=0,"",'Ark1'!AB4919)</f>
        <v>3.3588401825892831</v>
      </c>
      <c r="O353" s="256">
        <f>IF(H353=0,"",'Ark1'!W4919)</f>
        <v>59.551724137931011</v>
      </c>
      <c r="P353" s="179">
        <f>IF(H353=0,"",'Ark1'!X4919)</f>
        <v>139.75791086038771</v>
      </c>
      <c r="Q353" s="255"/>
      <c r="R353" s="179">
        <f>IF(H353=0,"",'Ark1'!AA4919)</f>
        <v>16.518797709414677</v>
      </c>
      <c r="S353" s="179">
        <f>IF(H353=0,"",'Ark1'!AB4919)</f>
        <v>3.3588401825892831</v>
      </c>
      <c r="T353" s="179">
        <f>IF(H353=0,"",'Ark1'!AC4919)</f>
        <v>-37.584293395520589</v>
      </c>
      <c r="U353" s="84"/>
      <c r="V353" s="92">
        <f t="shared" si="30"/>
        <v>2.9</v>
      </c>
      <c r="W353" s="179">
        <f>+'Ark1'!V4919</f>
        <v>15.241379310344827</v>
      </c>
      <c r="X353" s="261"/>
    </row>
    <row r="354" spans="1:38" ht="15.6">
      <c r="A354" s="261"/>
      <c r="B354" s="209">
        <f>+'Ark1'!C4920</f>
        <v>2022</v>
      </c>
      <c r="C354" s="209">
        <f>+'Ark1'!J4920</f>
        <v>147</v>
      </c>
      <c r="D354" s="209" t="s">
        <v>6</v>
      </c>
      <c r="E354" s="209">
        <f>+'Ark1'!D4920</f>
        <v>6</v>
      </c>
      <c r="F354" s="209" t="s">
        <v>573</v>
      </c>
      <c r="G354" s="91">
        <f>+'Ark1'!Q4920</f>
        <v>20</v>
      </c>
      <c r="H354" s="92">
        <f>+'Ark1'!R4920</f>
        <v>216</v>
      </c>
      <c r="I354" s="91">
        <f>IF(H354=0,"",'Ark1'!S4920)</f>
        <v>216</v>
      </c>
      <c r="J354" s="261"/>
      <c r="K354" s="179">
        <f>IF(H354=0,"",100*H354/Måned!$G28)</f>
        <v>7.2386058981233248</v>
      </c>
      <c r="L354" s="261"/>
      <c r="M354" s="179">
        <f>+IF(H354=0,"",'Ark1'!AA4920)</f>
        <v>22.113103313068358</v>
      </c>
      <c r="N354" s="179">
        <f>+IF(I354=0,"",'Ark1'!AB4920)</f>
        <v>3.7101766353227639</v>
      </c>
      <c r="O354" s="256">
        <f>IF(H354=0,"",'Ark1'!W4920)</f>
        <v>59.912037037037031</v>
      </c>
      <c r="P354" s="179">
        <f>IF(H354=0,"",'Ark1'!X4920)</f>
        <v>144.30801332209779</v>
      </c>
      <c r="Q354" s="255"/>
      <c r="R354" s="179">
        <f>IF(H354=0,"",'Ark1'!AA4920)</f>
        <v>22.113103313068358</v>
      </c>
      <c r="S354" s="179">
        <f>IF(H354=0,"",'Ark1'!AB4920)</f>
        <v>3.7101766353227639</v>
      </c>
      <c r="T354" s="179">
        <f>IF(H354=0,"",'Ark1'!AC4920)</f>
        <v>-22.688784941864721</v>
      </c>
      <c r="U354" s="84"/>
      <c r="V354" s="92">
        <f t="shared" si="30"/>
        <v>10.8</v>
      </c>
      <c r="W354" s="179">
        <f>+'Ark1'!V4920</f>
        <v>15.541666666666663</v>
      </c>
      <c r="X354" s="261"/>
    </row>
    <row r="355" spans="1:38" ht="15.6">
      <c r="A355" s="261"/>
      <c r="B355" s="209">
        <f>+'Ark1'!C4921</f>
        <v>2022</v>
      </c>
      <c r="C355" s="209">
        <f>+'Ark1'!J4921</f>
        <v>147</v>
      </c>
      <c r="D355" s="209" t="s">
        <v>6</v>
      </c>
      <c r="E355" s="209">
        <f>+'Ark1'!D4921</f>
        <v>7</v>
      </c>
      <c r="F355" s="209" t="s">
        <v>574</v>
      </c>
      <c r="G355" s="91">
        <f>+'Ark1'!Q4921</f>
        <v>13</v>
      </c>
      <c r="H355" s="92">
        <f>+'Ark1'!R4921</f>
        <v>38</v>
      </c>
      <c r="I355" s="91">
        <f>IF(H355=0,"",'Ark1'!S4921)</f>
        <v>36</v>
      </c>
      <c r="J355" s="261"/>
      <c r="K355" s="179">
        <f>IF(H355=0,"",100*H355/Måned!$G29)</f>
        <v>1.5886287625418061</v>
      </c>
      <c r="L355" s="261"/>
      <c r="M355" s="179">
        <f>+IF(H355=0,"",'Ark1'!AA4921)</f>
        <v>19.827984611791575</v>
      </c>
      <c r="N355" s="179">
        <f>+IF(I355=0,"",'Ark1'!AB4921)</f>
        <v>3.5051769473306975</v>
      </c>
      <c r="O355" s="256">
        <f>IF(H355=0,"",'Ark1'!W4921)</f>
        <v>58.861111111111121</v>
      </c>
      <c r="P355" s="179">
        <f>IF(H355=0,"",'Ark1'!X4921)</f>
        <v>142.13947653532529</v>
      </c>
      <c r="Q355" s="255"/>
      <c r="R355" s="179">
        <f>IF(H355=0,"",'Ark1'!AA4921)</f>
        <v>19.827984611791575</v>
      </c>
      <c r="S355" s="179">
        <f>IF(H355=0,"",'Ark1'!AB4921)</f>
        <v>3.5051769473306975</v>
      </c>
      <c r="T355" s="179">
        <f>IF(H355=0,"",'Ark1'!AC4921)</f>
        <v>-51.107898325133192</v>
      </c>
      <c r="U355" s="84"/>
      <c r="V355" s="92">
        <f t="shared" si="30"/>
        <v>2.7692307692307692</v>
      </c>
      <c r="W355" s="179">
        <f>+'Ark1'!V4921</f>
        <v>14.552631578947365</v>
      </c>
      <c r="X355" s="261"/>
    </row>
    <row r="356" spans="1:38" ht="15.6">
      <c r="A356" s="261"/>
      <c r="B356" s="209">
        <f>+'Ark1'!C4922</f>
        <v>2022</v>
      </c>
      <c r="C356" s="209">
        <f>+'Ark1'!J4922</f>
        <v>147</v>
      </c>
      <c r="D356" s="209" t="s">
        <v>6</v>
      </c>
      <c r="E356" s="209">
        <f>+'Ark1'!D4922</f>
        <v>8</v>
      </c>
      <c r="F356" s="209" t="s">
        <v>575</v>
      </c>
      <c r="G356" s="91">
        <f>+'Ark1'!Q4922</f>
        <v>8</v>
      </c>
      <c r="H356" s="92">
        <f>+'Ark1'!R4922</f>
        <v>14</v>
      </c>
      <c r="I356" s="91">
        <f>IF(H356=0,"",'Ark1'!S4922)</f>
        <v>14</v>
      </c>
      <c r="J356" s="261"/>
      <c r="K356" s="179">
        <f>IF(H356=0,"",100*H356/Måned!$G30)</f>
        <v>0.58236272878535777</v>
      </c>
      <c r="L356" s="261"/>
      <c r="M356" s="179">
        <f>+IF(H356=0,"",'Ark1'!AA4922)</f>
        <v>6.7142135254473985</v>
      </c>
      <c r="N356" s="179">
        <f>+IF(I356=0,"",'Ark1'!AB4922)</f>
        <v>2.9666513796136473</v>
      </c>
      <c r="O356" s="256">
        <f>IF(H356=0,"",'Ark1'!W4922)</f>
        <v>58.357142857142847</v>
      </c>
      <c r="P356" s="179">
        <f>IF(H356=0,"",'Ark1'!X4922)</f>
        <v>141.92075530103699</v>
      </c>
      <c r="Q356" s="255"/>
      <c r="R356" s="179">
        <f>IF(H356=0,"",'Ark1'!AA4922)</f>
        <v>6.7142135254473985</v>
      </c>
      <c r="S356" s="179">
        <f>IF(H356=0,"",'Ark1'!AB4922)</f>
        <v>2.9666513796136473</v>
      </c>
      <c r="T356" s="179">
        <f>IF(H356=0,"",'Ark1'!AC4922)</f>
        <v>-54.601974931944646</v>
      </c>
      <c r="U356" s="84"/>
      <c r="V356" s="92">
        <f t="shared" si="30"/>
        <v>1.75</v>
      </c>
      <c r="W356" s="179">
        <f>+'Ark1'!V4922</f>
        <v>14.642857142857141</v>
      </c>
      <c r="X356" s="261"/>
    </row>
    <row r="357" spans="1:38" ht="15.6">
      <c r="A357" s="261"/>
      <c r="B357" s="209">
        <f>+'Ark1'!C4923</f>
        <v>2022</v>
      </c>
      <c r="C357" s="209">
        <f>+'Ark1'!J4923</f>
        <v>147</v>
      </c>
      <c r="D357" s="209" t="s">
        <v>6</v>
      </c>
      <c r="E357" s="209">
        <f>+'Ark1'!D4923</f>
        <v>9</v>
      </c>
      <c r="F357" s="209" t="s">
        <v>576</v>
      </c>
      <c r="G357" s="91">
        <f>+'Ark1'!Q4923</f>
        <v>9</v>
      </c>
      <c r="H357" s="92">
        <f>+'Ark1'!R4923</f>
        <v>13</v>
      </c>
      <c r="I357" s="91">
        <f>IF(H357=0,"",'Ark1'!S4923)</f>
        <v>13</v>
      </c>
      <c r="J357" s="261"/>
      <c r="K357" s="179">
        <f>IF(H357=0,"",100*H357/Måned!$G31)</f>
        <v>0.45903954802259889</v>
      </c>
      <c r="L357" s="261"/>
      <c r="M357" s="179">
        <f>+IF(H357=0,"",'Ark1'!AA4923)</f>
        <v>12.432711196368549</v>
      </c>
      <c r="N357" s="179">
        <f>+IF(I357=0,"",'Ark1'!AB4923)</f>
        <v>3.7527110515847486</v>
      </c>
      <c r="O357" s="256">
        <f>IF(H357=0,"",'Ark1'!W4923)</f>
        <v>57.384615384615401</v>
      </c>
      <c r="P357" s="179">
        <f>IF(H357=0,"",'Ark1'!X4923)</f>
        <v>140.84507042253517</v>
      </c>
      <c r="Q357" s="255"/>
      <c r="R357" s="179">
        <f>IF(H357=0,"",'Ark1'!AA4923)</f>
        <v>12.432711196368549</v>
      </c>
      <c r="S357" s="179">
        <f>IF(H357=0,"",'Ark1'!AB4923)</f>
        <v>3.7527110515847486</v>
      </c>
      <c r="T357" s="179">
        <f>IF(H357=0,"",'Ark1'!AC4923)</f>
        <v>-26.016727906576129</v>
      </c>
      <c r="U357" s="84"/>
      <c r="V357" s="92">
        <f t="shared" si="30"/>
        <v>1.4444444444444444</v>
      </c>
      <c r="W357" s="179">
        <f>+'Ark1'!V4923</f>
        <v>14</v>
      </c>
      <c r="X357" s="261"/>
    </row>
    <row r="358" spans="1:38" ht="15.6">
      <c r="A358" s="261"/>
      <c r="B358" s="209">
        <f>+'Ark1'!C4924</f>
        <v>2022</v>
      </c>
      <c r="C358" s="209">
        <f>+'Ark1'!J4924</f>
        <v>147</v>
      </c>
      <c r="D358" s="209" t="s">
        <v>6</v>
      </c>
      <c r="E358" s="209">
        <f>+'Ark1'!D4924</f>
        <v>10</v>
      </c>
      <c r="F358" s="209" t="s">
        <v>577</v>
      </c>
      <c r="G358" s="91">
        <f>+'Ark1'!Q4924</f>
        <v>8</v>
      </c>
      <c r="H358" s="92">
        <f>+'Ark1'!R4924</f>
        <v>12</v>
      </c>
      <c r="I358" s="91">
        <f>IF(H358=0,"",'Ark1'!S4924)</f>
        <v>12</v>
      </c>
      <c r="J358" s="261"/>
      <c r="K358" s="179">
        <f>IF(H358=0,"",100*H358/Måned!$G32)</f>
        <v>0.45871559633027525</v>
      </c>
      <c r="L358" s="261"/>
      <c r="M358" s="179">
        <f>+IF(H358=0,"",'Ark1'!AA4924)</f>
        <v>9.5131013461557021</v>
      </c>
      <c r="N358" s="179">
        <f>+IF(I358=0,"",'Ark1'!AB4924)</f>
        <v>6.4978628965393392</v>
      </c>
      <c r="O358" s="256">
        <f>IF(H358=0,"",'Ark1'!W4924)</f>
        <v>56.66666666666665</v>
      </c>
      <c r="P358" s="179">
        <f>IF(H358=0,"",'Ark1'!X4924)</f>
        <v>138.8858793788371</v>
      </c>
      <c r="Q358" s="255"/>
      <c r="R358" s="179">
        <f>IF(H358=0,"",'Ark1'!AA4924)</f>
        <v>9.5131013461557021</v>
      </c>
      <c r="S358" s="179">
        <f>IF(H358=0,"",'Ark1'!AB4924)</f>
        <v>6.4978628965393392</v>
      </c>
      <c r="T358" s="179">
        <f>IF(H358=0,"",'Ark1'!AC4924)</f>
        <v>-27.492504501844486</v>
      </c>
      <c r="U358" s="84"/>
      <c r="V358" s="92">
        <f t="shared" si="30"/>
        <v>1.5</v>
      </c>
      <c r="W358" s="179">
        <f>+'Ark1'!V4924</f>
        <v>13.5</v>
      </c>
      <c r="X358" s="261"/>
    </row>
    <row r="359" spans="1:38" ht="15.6">
      <c r="A359" s="261"/>
      <c r="B359" s="209">
        <f>+'Ark1'!C4925</f>
        <v>2022</v>
      </c>
      <c r="C359" s="209">
        <f>+'Ark1'!J4925</f>
        <v>147</v>
      </c>
      <c r="D359" s="209" t="s">
        <v>6</v>
      </c>
      <c r="E359" s="209">
        <f>+'Ark1'!D4925</f>
        <v>11</v>
      </c>
      <c r="F359" s="209" t="s">
        <v>578</v>
      </c>
      <c r="G359" s="91">
        <f>+'Ark1'!Q4925</f>
        <v>8</v>
      </c>
      <c r="H359" s="92">
        <f>+'Ark1'!R4925</f>
        <v>22</v>
      </c>
      <c r="I359" s="91">
        <f>IF(H359=0,"",'Ark1'!S4925)</f>
        <v>22</v>
      </c>
      <c r="J359" s="261"/>
      <c r="K359" s="179">
        <f>IF(H359=0,"",100*H359/Måned!$G33)</f>
        <v>0.81753994797473062</v>
      </c>
      <c r="L359" s="261"/>
      <c r="M359" s="179">
        <f>+IF(H359=0,"",'Ark1'!AA4925)</f>
        <v>22.037687478986559</v>
      </c>
      <c r="N359" s="179">
        <f>+IF(I359=0,"",'Ark1'!AB4925)</f>
        <v>3.4136333373669911</v>
      </c>
      <c r="O359" s="256">
        <f>IF(H359=0,"",'Ark1'!W4925)</f>
        <v>57.27272727272728</v>
      </c>
      <c r="P359" s="179">
        <f>IF(H359=0,"",'Ark1'!X4925)</f>
        <v>151.65960799763619</v>
      </c>
      <c r="Q359" s="255"/>
      <c r="R359" s="179">
        <f>IF(H359=0,"",'Ark1'!AA4925)</f>
        <v>22.037687478986559</v>
      </c>
      <c r="S359" s="179">
        <f>IF(H359=0,"",'Ark1'!AB4925)</f>
        <v>3.4136333373669911</v>
      </c>
      <c r="T359" s="179">
        <f>IF(H359=0,"",'Ark1'!AC4925)</f>
        <v>-6.7364933398201563</v>
      </c>
      <c r="U359" s="84"/>
      <c r="V359" s="92">
        <f t="shared" si="30"/>
        <v>2.75</v>
      </c>
      <c r="W359" s="179">
        <f>+'Ark1'!V4925</f>
        <v>14.272727272727275</v>
      </c>
      <c r="X359" s="261"/>
      <c r="Y359" s="258"/>
      <c r="AB359" s="235"/>
      <c r="AJ359" s="259"/>
      <c r="AK359" s="90"/>
      <c r="AL359" s="90"/>
    </row>
    <row r="360" spans="1:38" ht="15.6">
      <c r="A360" s="261"/>
      <c r="B360" s="209">
        <f>+'Ark1'!C4926</f>
        <v>2022</v>
      </c>
      <c r="C360" s="209">
        <f>+'Ark1'!J4926</f>
        <v>147</v>
      </c>
      <c r="D360" s="209" t="s">
        <v>6</v>
      </c>
      <c r="E360" s="209">
        <f>+'Ark1'!D4926</f>
        <v>12</v>
      </c>
      <c r="F360" s="209" t="s">
        <v>579</v>
      </c>
      <c r="G360" s="91">
        <f>+'Ark1'!Q4926</f>
        <v>13</v>
      </c>
      <c r="H360" s="92">
        <f>+'Ark1'!R4926</f>
        <v>78</v>
      </c>
      <c r="I360" s="91">
        <f>IF(H360=0,"",'Ark1'!S4926)</f>
        <v>78</v>
      </c>
      <c r="J360" s="261"/>
      <c r="K360" s="179">
        <f>IF(H360=0,"",100*H360/Måned!$G34)</f>
        <v>2.809798270893372</v>
      </c>
      <c r="L360" s="261"/>
      <c r="M360" s="179">
        <f>+IF(H360=0,"",'Ark1'!AA4926)</f>
        <v>20.485891939901297</v>
      </c>
      <c r="N360" s="179">
        <f>+IF(I360=0,"",'Ark1'!AB4926)</f>
        <v>3.6811842776112726</v>
      </c>
      <c r="O360" s="256">
        <f>IF(H360=0,"",'Ark1'!W4926)</f>
        <v>58.987179487179496</v>
      </c>
      <c r="P360" s="179">
        <f>IF(H360=0,"",'Ark1'!X4926)</f>
        <v>142.68133455565749</v>
      </c>
      <c r="Q360" s="255"/>
      <c r="R360" s="179">
        <f>IF(H360=0,"",'Ark1'!AA4926)</f>
        <v>20.485891939901297</v>
      </c>
      <c r="S360" s="179">
        <f>IF(H360=0,"",'Ark1'!AB4926)</f>
        <v>3.6811842776112726</v>
      </c>
      <c r="T360" s="179">
        <f>IF(H360=0,"",'Ark1'!AC4926)</f>
        <v>-36.408464175935904</v>
      </c>
      <c r="U360" s="84"/>
      <c r="V360" s="92">
        <f t="shared" si="30"/>
        <v>6</v>
      </c>
      <c r="W360" s="179">
        <f>+'Ark1'!V4926</f>
        <v>14.961538461538458</v>
      </c>
      <c r="X360" s="261"/>
    </row>
    <row r="361" spans="1:38">
      <c r="A361" s="261"/>
      <c r="B361" s="261"/>
      <c r="C361" s="261"/>
      <c r="D361" s="261"/>
      <c r="E361" s="261"/>
      <c r="F361" s="261"/>
      <c r="G361" s="261"/>
      <c r="H361" s="261"/>
      <c r="I361" s="261"/>
      <c r="J361" s="261"/>
      <c r="K361" s="261"/>
      <c r="L361" s="261"/>
      <c r="M361" s="261"/>
      <c r="N361" s="261"/>
      <c r="O361" s="261"/>
      <c r="P361" s="261"/>
      <c r="Q361" s="261"/>
      <c r="R361" s="261"/>
      <c r="S361" s="261"/>
      <c r="T361" s="261"/>
      <c r="U361" s="261"/>
      <c r="V361" s="261"/>
      <c r="W361" s="262"/>
      <c r="X361" s="261"/>
    </row>
    <row r="362" spans="1:38" ht="15.6">
      <c r="A362" s="261"/>
      <c r="B362" s="209">
        <f>+'Ark1'!C4927</f>
        <v>2022</v>
      </c>
      <c r="C362" s="209">
        <f>+'Ark1'!J4927</f>
        <v>155</v>
      </c>
      <c r="D362" s="209" t="s">
        <v>37</v>
      </c>
      <c r="E362" s="209">
        <f>+'Ark1'!D4927</f>
        <v>1</v>
      </c>
      <c r="F362" s="209" t="s">
        <v>569</v>
      </c>
      <c r="G362" s="91">
        <f>+'Ark1'!Q4927</f>
        <v>5</v>
      </c>
      <c r="H362" s="92">
        <f>+'Ark1'!R4927</f>
        <v>25</v>
      </c>
      <c r="I362" s="91">
        <f>IF(H362=0,"",'Ark1'!S4927)</f>
        <v>25</v>
      </c>
      <c r="J362" s="261"/>
      <c r="K362" s="179">
        <f>IF(H362=0,"",100*H362/Måned!$G23)</f>
        <v>0.8671522719389525</v>
      </c>
      <c r="L362" s="261"/>
      <c r="M362" s="179">
        <f>+IF(H362=0,"",'Ark1'!AA4927)</f>
        <v>34.948815593092441</v>
      </c>
      <c r="N362" s="179">
        <f>+IF(I362=0,"",'Ark1'!AB4927)</f>
        <v>5.408733678043375</v>
      </c>
      <c r="O362" s="256">
        <f>IF(H362=0,"",'Ark1'!W4927)</f>
        <v>59.159999999999982</v>
      </c>
      <c r="P362" s="179">
        <f>IF(H362=0,"",'Ark1'!X4927)</f>
        <v>163.69534127843988</v>
      </c>
      <c r="Q362" s="255"/>
      <c r="R362" s="179">
        <f>IF(H362=0,"",'Ark1'!AA4927)</f>
        <v>34.948815593092441</v>
      </c>
      <c r="S362" s="179">
        <f>IF(H362=0,"",'Ark1'!AB4927)</f>
        <v>5.408733678043375</v>
      </c>
      <c r="T362" s="179">
        <f>IF(H362=0,"",'Ark1'!AC4927)</f>
        <v>-66.574249054004312</v>
      </c>
      <c r="U362" s="84"/>
      <c r="V362" s="92">
        <f t="shared" si="30"/>
        <v>5</v>
      </c>
      <c r="W362" s="179">
        <f>+'Ark1'!V4927</f>
        <v>14.84</v>
      </c>
      <c r="X362" s="261"/>
    </row>
    <row r="363" spans="1:38" ht="15.6">
      <c r="A363" s="261"/>
      <c r="B363" s="209">
        <f>+'Ark1'!C4928</f>
        <v>2022</v>
      </c>
      <c r="C363" s="209">
        <f>+'Ark1'!J4928</f>
        <v>155</v>
      </c>
      <c r="D363" s="209" t="s">
        <v>37</v>
      </c>
      <c r="E363" s="209">
        <f>+'Ark1'!D4928</f>
        <v>2</v>
      </c>
      <c r="F363" s="209" t="s">
        <v>570</v>
      </c>
      <c r="G363" s="91">
        <f>+'Ark1'!Q4928</f>
        <v>7</v>
      </c>
      <c r="H363" s="92">
        <f>+'Ark1'!R4928</f>
        <v>32</v>
      </c>
      <c r="I363" s="91">
        <f>IF(H363=0,"",'Ark1'!S4928)</f>
        <v>32</v>
      </c>
      <c r="J363" s="261"/>
      <c r="K363" s="179">
        <f>IF(H363=0,"",100*H363/Måned!$G24)</f>
        <v>1.4228546020453534</v>
      </c>
      <c r="L363" s="261"/>
      <c r="M363" s="179">
        <f>+IF(H363=0,"",'Ark1'!AA4928)</f>
        <v>36.327818278274755</v>
      </c>
      <c r="N363" s="179">
        <f>+IF(I363=0,"",'Ark1'!AB4928)</f>
        <v>5.6499446899947605</v>
      </c>
      <c r="O363" s="256">
        <f>IF(H363=0,"",'Ark1'!W4928)</f>
        <v>56.375</v>
      </c>
      <c r="P363" s="179">
        <f>IF(H363=0,"",'Ark1'!X4928)</f>
        <v>170.81866197183101</v>
      </c>
      <c r="Q363" s="255"/>
      <c r="R363" s="179">
        <f>IF(H363=0,"",'Ark1'!AA4928)</f>
        <v>36.327818278274755</v>
      </c>
      <c r="S363" s="179">
        <f>IF(H363=0,"",'Ark1'!AB4928)</f>
        <v>5.6499446899947605</v>
      </c>
      <c r="T363" s="179">
        <f>IF(H363=0,"",'Ark1'!AC4928)</f>
        <v>-23.733042853814688</v>
      </c>
      <c r="U363" s="84"/>
      <c r="V363" s="92">
        <f t="shared" si="30"/>
        <v>4.5714285714285712</v>
      </c>
      <c r="W363" s="179">
        <f>+'Ark1'!V4928</f>
        <v>13.71875</v>
      </c>
      <c r="X363" s="261"/>
    </row>
    <row r="364" spans="1:38" ht="15.6">
      <c r="A364" s="261"/>
      <c r="B364" s="209">
        <f>+'Ark1'!C4929</f>
        <v>2022</v>
      </c>
      <c r="C364" s="209">
        <f>+'Ark1'!J4929</f>
        <v>155</v>
      </c>
      <c r="D364" s="209" t="s">
        <v>37</v>
      </c>
      <c r="E364" s="209">
        <f>+'Ark1'!D4929</f>
        <v>3</v>
      </c>
      <c r="F364" s="209" t="s">
        <v>571</v>
      </c>
      <c r="G364" s="91">
        <f>+'Ark1'!Q4929</f>
        <v>7</v>
      </c>
      <c r="H364" s="92">
        <f>+'Ark1'!R4929</f>
        <v>36</v>
      </c>
      <c r="I364" s="91">
        <f>IF(H364=0,"",'Ark1'!S4929)</f>
        <v>36</v>
      </c>
      <c r="J364" s="261"/>
      <c r="K364" s="179">
        <f>IF(H364=0,"",100*H364/Måned!$G25)</f>
        <v>1.4139827179890023</v>
      </c>
      <c r="L364" s="261"/>
      <c r="M364" s="179">
        <f>+IF(H364=0,"",'Ark1'!AA4929)</f>
        <v>39.969543960926799</v>
      </c>
      <c r="N364" s="179">
        <f>+IF(I364=0,"",'Ark1'!AB4929)</f>
        <v>6.96219952473517</v>
      </c>
      <c r="O364" s="256">
        <f>IF(H364=0,"",'Ark1'!W4929)</f>
        <v>58.16666666666665</v>
      </c>
      <c r="P364" s="179">
        <f>IF(H364=0,"",'Ark1'!X4929)</f>
        <v>172.48104008667397</v>
      </c>
      <c r="Q364" s="255"/>
      <c r="R364" s="179">
        <f>IF(H364=0,"",'Ark1'!AA4929)</f>
        <v>39.969543960926799</v>
      </c>
      <c r="S364" s="179">
        <f>IF(H364=0,"",'Ark1'!AB4929)</f>
        <v>6.96219952473517</v>
      </c>
      <c r="T364" s="179">
        <f>IF(H364=0,"",'Ark1'!AC4929)</f>
        <v>-73.251631703995713</v>
      </c>
      <c r="U364" s="84"/>
      <c r="V364" s="92">
        <f t="shared" si="30"/>
        <v>5.1428571428571432</v>
      </c>
      <c r="W364" s="179">
        <f>+'Ark1'!V4929</f>
        <v>14.25</v>
      </c>
      <c r="X364" s="261"/>
    </row>
    <row r="365" spans="1:38" ht="15.6">
      <c r="A365" s="261"/>
      <c r="B365" s="209">
        <f>+'Ark1'!C4930</f>
        <v>2022</v>
      </c>
      <c r="C365" s="209">
        <f>+'Ark1'!J4930</f>
        <v>155</v>
      </c>
      <c r="D365" s="209" t="s">
        <v>37</v>
      </c>
      <c r="E365" s="209">
        <f>+'Ark1'!D4930</f>
        <v>4</v>
      </c>
      <c r="F365" s="209" t="s">
        <v>572</v>
      </c>
      <c r="G365" s="91">
        <f>+'Ark1'!Q4930</f>
        <v>7</v>
      </c>
      <c r="H365" s="92">
        <f>+'Ark1'!R4930</f>
        <v>29</v>
      </c>
      <c r="I365" s="91">
        <f>IF(H365=0,"",'Ark1'!S4930)</f>
        <v>29</v>
      </c>
      <c r="J365" s="261"/>
      <c r="K365" s="179">
        <f>IF(H365=0,"",100*H365/Måned!$G26)</f>
        <v>1.2713722051731697</v>
      </c>
      <c r="L365" s="261"/>
      <c r="M365" s="179">
        <f>+IF(H365=0,"",'Ark1'!AA4930)</f>
        <v>32.911218085359025</v>
      </c>
      <c r="N365" s="179">
        <f>+IF(I365=0,"",'Ark1'!AB4930)</f>
        <v>5.1932911996101314</v>
      </c>
      <c r="O365" s="256">
        <f>IF(H365=0,"",'Ark1'!W4930)</f>
        <v>60.172413793103438</v>
      </c>
      <c r="P365" s="179">
        <f>IF(H365=0,"",'Ark1'!X4930)</f>
        <v>151.35427952329363</v>
      </c>
      <c r="Q365" s="255"/>
      <c r="R365" s="179">
        <f>IF(H365=0,"",'Ark1'!AA4930)</f>
        <v>32.911218085359025</v>
      </c>
      <c r="S365" s="179">
        <f>IF(H365=0,"",'Ark1'!AB4930)</f>
        <v>5.1932911996101314</v>
      </c>
      <c r="T365" s="179">
        <f>IF(H365=0,"",'Ark1'!AC4930)</f>
        <v>-65.034386114384461</v>
      </c>
      <c r="U365" s="84"/>
      <c r="V365" s="92">
        <f t="shared" si="30"/>
        <v>4.1428571428571432</v>
      </c>
      <c r="W365" s="179">
        <f>+'Ark1'!V4930</f>
        <v>15.137931034482753</v>
      </c>
      <c r="X365" s="261"/>
    </row>
    <row r="366" spans="1:38" ht="15.6">
      <c r="A366" s="261"/>
      <c r="B366" s="209">
        <f>+'Ark1'!C4931</f>
        <v>2022</v>
      </c>
      <c r="C366" s="209">
        <f>+'Ark1'!J4931</f>
        <v>155</v>
      </c>
      <c r="D366" s="209" t="s">
        <v>37</v>
      </c>
      <c r="E366" s="209">
        <f>+'Ark1'!D4931</f>
        <v>5</v>
      </c>
      <c r="F366" s="209" t="s">
        <v>467</v>
      </c>
      <c r="G366" s="91">
        <f>+'Ark1'!Q4931</f>
        <v>6</v>
      </c>
      <c r="H366" s="92">
        <f>+'Ark1'!R4931</f>
        <v>36</v>
      </c>
      <c r="I366" s="91">
        <f>IF(H366=0,"",'Ark1'!S4931)</f>
        <v>36</v>
      </c>
      <c r="J366" s="261"/>
      <c r="K366" s="179">
        <f>IF(H366=0,"",100*H366/Måned!$G27)</f>
        <v>1.2371134020618557</v>
      </c>
      <c r="L366" s="261"/>
      <c r="M366" s="179">
        <f>+IF(H366=0,"",'Ark1'!AA4931)</f>
        <v>35.834850958388046</v>
      </c>
      <c r="N366" s="179">
        <f>+IF(I366=0,"",'Ark1'!AB4931)</f>
        <v>4.4119471639830161</v>
      </c>
      <c r="O366" s="256">
        <f>IF(H366=0,"",'Ark1'!W4931)</f>
        <v>60.25</v>
      </c>
      <c r="P366" s="179">
        <f>IF(H366=0,"",'Ark1'!X4931)</f>
        <v>150.15047550258811</v>
      </c>
      <c r="Q366" s="255"/>
      <c r="R366" s="179">
        <f>IF(H366=0,"",'Ark1'!AA4931)</f>
        <v>35.834850958388046</v>
      </c>
      <c r="S366" s="179">
        <f>IF(H366=0,"",'Ark1'!AB4931)</f>
        <v>4.4119471639830161</v>
      </c>
      <c r="T366" s="179">
        <f>IF(H366=0,"",'Ark1'!AC4931)</f>
        <v>-53.300861115802995</v>
      </c>
      <c r="U366" s="84"/>
      <c r="V366" s="92">
        <f t="shared" si="30"/>
        <v>6</v>
      </c>
      <c r="W366" s="179">
        <f>+'Ark1'!V4931</f>
        <v>15.5</v>
      </c>
      <c r="X366" s="261"/>
    </row>
    <row r="367" spans="1:38" ht="15.6">
      <c r="A367" s="261"/>
      <c r="B367" s="209">
        <f>+'Ark1'!C4932</f>
        <v>2022</v>
      </c>
      <c r="C367" s="209">
        <f>+'Ark1'!J4932</f>
        <v>155</v>
      </c>
      <c r="D367" s="209" t="s">
        <v>37</v>
      </c>
      <c r="E367" s="209">
        <f>+'Ark1'!D4932</f>
        <v>6</v>
      </c>
      <c r="F367" s="209" t="s">
        <v>573</v>
      </c>
      <c r="G367" s="91">
        <f>+'Ark1'!Q4932</f>
        <v>3</v>
      </c>
      <c r="H367" s="92">
        <f>+'Ark1'!R4932</f>
        <v>12</v>
      </c>
      <c r="I367" s="91">
        <f>IF(H367=0,"",'Ark1'!S4932)</f>
        <v>12</v>
      </c>
      <c r="J367" s="261"/>
      <c r="K367" s="179">
        <f>IF(H367=0,"",100*H367/Måned!$G28)</f>
        <v>0.40214477211796246</v>
      </c>
      <c r="L367" s="261"/>
      <c r="M367" s="179">
        <f>+IF(H367=0,"",'Ark1'!AA4932)</f>
        <v>23.310707780379033</v>
      </c>
      <c r="N367" s="179">
        <f>+IF(I367=0,"",'Ark1'!AB4932)</f>
        <v>3.5551215012836472</v>
      </c>
      <c r="O367" s="256">
        <f>IF(H367=0,"",'Ark1'!W4932)</f>
        <v>61.16666666666665</v>
      </c>
      <c r="P367" s="179">
        <f>IF(H367=0,"",'Ark1'!X4932)</f>
        <v>145.061394005056</v>
      </c>
      <c r="Q367" s="255"/>
      <c r="R367" s="179">
        <f>IF(H367=0,"",'Ark1'!AA4932)</f>
        <v>23.310707780379033</v>
      </c>
      <c r="S367" s="179">
        <f>IF(H367=0,"",'Ark1'!AB4932)</f>
        <v>3.5551215012836472</v>
      </c>
      <c r="T367" s="179">
        <f>IF(H367=0,"",'Ark1'!AC4932)</f>
        <v>-48.778135871493603</v>
      </c>
      <c r="U367" s="84"/>
      <c r="V367" s="92">
        <f t="shared" si="30"/>
        <v>4</v>
      </c>
      <c r="W367" s="179">
        <f>+'Ark1'!V4932</f>
        <v>15.75</v>
      </c>
      <c r="X367" s="261"/>
    </row>
    <row r="368" spans="1:38" ht="15.6">
      <c r="A368" s="261"/>
      <c r="B368" s="209">
        <f>+'Ark1'!C4933</f>
        <v>2022</v>
      </c>
      <c r="C368" s="209">
        <f>+'Ark1'!J4933</f>
        <v>155</v>
      </c>
      <c r="D368" s="209" t="s">
        <v>37</v>
      </c>
      <c r="E368" s="209">
        <f>+'Ark1'!D4933</f>
        <v>7</v>
      </c>
      <c r="F368" s="209" t="s">
        <v>574</v>
      </c>
      <c r="G368" s="91">
        <f>+'Ark1'!Q4933</f>
        <v>6</v>
      </c>
      <c r="H368" s="92">
        <f>+'Ark1'!R4933</f>
        <v>28</v>
      </c>
      <c r="I368" s="91">
        <f>IF(H368=0,"",'Ark1'!S4933)</f>
        <v>28</v>
      </c>
      <c r="J368" s="261"/>
      <c r="K368" s="179">
        <f>IF(H368=0,"",100*H368/Måned!$G29)</f>
        <v>1.1705685618729098</v>
      </c>
      <c r="L368" s="261"/>
      <c r="M368" s="179">
        <f>+IF(H368=0,"",'Ark1'!AA4933)</f>
        <v>32.215890045575193</v>
      </c>
      <c r="N368" s="179">
        <f>+IF(I368=0,"",'Ark1'!AB4933)</f>
        <v>5.407265520405212</v>
      </c>
      <c r="O368" s="256">
        <f>IF(H368=0,"",'Ark1'!W4933)</f>
        <v>54.892857142857153</v>
      </c>
      <c r="P368" s="179">
        <f>IF(H368=0,"",'Ark1'!X4933)</f>
        <v>194.36619718309859</v>
      </c>
      <c r="Q368" s="255"/>
      <c r="R368" s="179">
        <f>IF(H368=0,"",'Ark1'!AA4933)</f>
        <v>32.215890045575193</v>
      </c>
      <c r="S368" s="179">
        <f>IF(H368=0,"",'Ark1'!AB4933)</f>
        <v>5.407265520405212</v>
      </c>
      <c r="T368" s="179">
        <f>IF(H368=0,"",'Ark1'!AC4933)</f>
        <v>-32.028070214755232</v>
      </c>
      <c r="U368" s="84"/>
      <c r="V368" s="92">
        <f t="shared" si="30"/>
        <v>4.666666666666667</v>
      </c>
      <c r="W368" s="179">
        <f>+'Ark1'!V4933</f>
        <v>12.392857142857141</v>
      </c>
      <c r="X368" s="261"/>
    </row>
    <row r="369" spans="1:38" ht="15.6">
      <c r="A369" s="261"/>
      <c r="B369" s="209">
        <f>+'Ark1'!C4934</f>
        <v>2022</v>
      </c>
      <c r="C369" s="209">
        <f>+'Ark1'!J4934</f>
        <v>155</v>
      </c>
      <c r="D369" s="209" t="s">
        <v>37</v>
      </c>
      <c r="E369" s="209">
        <f>+'Ark1'!D4934</f>
        <v>8</v>
      </c>
      <c r="F369" s="209" t="s">
        <v>575</v>
      </c>
      <c r="G369" s="91">
        <f>+'Ark1'!Q4934</f>
        <v>6</v>
      </c>
      <c r="H369" s="92">
        <f>+'Ark1'!R4934</f>
        <v>37</v>
      </c>
      <c r="I369" s="91">
        <f>IF(H369=0,"",'Ark1'!S4934)</f>
        <v>37</v>
      </c>
      <c r="J369" s="261"/>
      <c r="K369" s="179">
        <f>IF(H369=0,"",100*H369/Måned!$G30)</f>
        <v>1.5391014975041597</v>
      </c>
      <c r="L369" s="261"/>
      <c r="M369" s="179">
        <f>+IF(H369=0,"",'Ark1'!AA4934)</f>
        <v>35.304049683175741</v>
      </c>
      <c r="N369" s="179">
        <f>+IF(I369=0,"",'Ark1'!AB4934)</f>
        <v>5.8947426775456</v>
      </c>
      <c r="O369" s="256">
        <f>IF(H369=0,"",'Ark1'!W4934)</f>
        <v>57.810810810810814</v>
      </c>
      <c r="P369" s="179">
        <f>IF(H369=0,"",'Ark1'!X4934)</f>
        <v>176.33744253462555</v>
      </c>
      <c r="Q369" s="255"/>
      <c r="R369" s="179">
        <f>IF(H369=0,"",'Ark1'!AA4934)</f>
        <v>35.304049683175741</v>
      </c>
      <c r="S369" s="179">
        <f>IF(H369=0,"",'Ark1'!AB4934)</f>
        <v>5.8947426775456</v>
      </c>
      <c r="T369" s="179">
        <f>IF(H369=0,"",'Ark1'!AC4934)</f>
        <v>-81.195822969434943</v>
      </c>
      <c r="U369" s="84"/>
      <c r="V369" s="92">
        <f t="shared" si="30"/>
        <v>6.166666666666667</v>
      </c>
      <c r="W369" s="179">
        <f>+'Ark1'!V4934</f>
        <v>14.405405405405411</v>
      </c>
      <c r="X369" s="261"/>
    </row>
    <row r="370" spans="1:38" ht="15.6">
      <c r="A370" s="261"/>
      <c r="B370" s="209">
        <f>+'Ark1'!C4935</f>
        <v>2022</v>
      </c>
      <c r="C370" s="209">
        <f>+'Ark1'!J4935</f>
        <v>155</v>
      </c>
      <c r="D370" s="209" t="s">
        <v>37</v>
      </c>
      <c r="E370" s="209">
        <f>+'Ark1'!D4935</f>
        <v>9</v>
      </c>
      <c r="F370" s="209" t="s">
        <v>576</v>
      </c>
      <c r="G370" s="91">
        <f>+'Ark1'!Q4935</f>
        <v>6</v>
      </c>
      <c r="H370" s="92">
        <f>+'Ark1'!R4935</f>
        <v>20</v>
      </c>
      <c r="I370" s="91">
        <f>IF(H370=0,"",'Ark1'!S4935)</f>
        <v>20</v>
      </c>
      <c r="J370" s="261"/>
      <c r="K370" s="179">
        <f>IF(H370=0,"",100*H370/Måned!$G31)</f>
        <v>0.70621468926553677</v>
      </c>
      <c r="L370" s="261"/>
      <c r="M370" s="179">
        <f>+IF(H370=0,"",'Ark1'!AA4935)</f>
        <v>39.462707395717409</v>
      </c>
      <c r="N370" s="179">
        <f>+IF(I370=0,"",'Ark1'!AB4935)</f>
        <v>5.8555529200921752</v>
      </c>
      <c r="O370" s="256">
        <f>IF(H370=0,"",'Ark1'!W4935)</f>
        <v>56.75</v>
      </c>
      <c r="P370" s="179">
        <f>IF(H370=0,"",'Ark1'!X4935)</f>
        <v>175.74756229685812</v>
      </c>
      <c r="Q370" s="255"/>
      <c r="R370" s="179">
        <f>IF(H370=0,"",'Ark1'!AA4935)</f>
        <v>39.462707395717409</v>
      </c>
      <c r="S370" s="179">
        <f>IF(H370=0,"",'Ark1'!AB4935)</f>
        <v>5.8555529200921752</v>
      </c>
      <c r="T370" s="179">
        <f>IF(H370=0,"",'Ark1'!AC4935)</f>
        <v>-76.014502434077201</v>
      </c>
      <c r="U370" s="84"/>
      <c r="V370" s="92">
        <f t="shared" si="30"/>
        <v>3.3333333333333335</v>
      </c>
      <c r="W370" s="179">
        <f>+'Ark1'!V4935</f>
        <v>13.4</v>
      </c>
      <c r="X370" s="261"/>
    </row>
    <row r="371" spans="1:38" ht="15.6">
      <c r="A371" s="261"/>
      <c r="B371" s="209">
        <f>+'Ark1'!C4936</f>
        <v>2022</v>
      </c>
      <c r="C371" s="209">
        <f>+'Ark1'!J4936</f>
        <v>155</v>
      </c>
      <c r="D371" s="209" t="s">
        <v>37</v>
      </c>
      <c r="E371" s="209">
        <f>+'Ark1'!D4936</f>
        <v>10</v>
      </c>
      <c r="F371" s="209" t="s">
        <v>577</v>
      </c>
      <c r="G371" s="91">
        <f>+'Ark1'!Q4936</f>
        <v>4</v>
      </c>
      <c r="H371" s="92">
        <f>+'Ark1'!R4936</f>
        <v>24</v>
      </c>
      <c r="I371" s="91">
        <f>IF(H371=0,"",'Ark1'!S4936)</f>
        <v>24</v>
      </c>
      <c r="J371" s="261"/>
      <c r="K371" s="179">
        <f>IF(H371=0,"",100*H371/Måned!$G32)</f>
        <v>0.91743119266055051</v>
      </c>
      <c r="L371" s="261"/>
      <c r="M371" s="179">
        <f>+IF(H371=0,"",'Ark1'!AA4936)</f>
        <v>26.47394945979908</v>
      </c>
      <c r="N371" s="179">
        <f>+IF(I371=0,"",'Ark1'!AB4936)</f>
        <v>3.8324274291889746</v>
      </c>
      <c r="O371" s="256">
        <f>IF(H371=0,"",'Ark1'!W4936)</f>
        <v>59.25</v>
      </c>
      <c r="P371" s="179">
        <f>IF(H371=0,"",'Ark1'!X4936)</f>
        <v>153.84615384615381</v>
      </c>
      <c r="Q371" s="255"/>
      <c r="R371" s="179">
        <f>IF(H371=0,"",'Ark1'!AA4936)</f>
        <v>26.47394945979908</v>
      </c>
      <c r="S371" s="179">
        <f>IF(H371=0,"",'Ark1'!AB4936)</f>
        <v>3.8324274291889746</v>
      </c>
      <c r="T371" s="179">
        <f>IF(H371=0,"",'Ark1'!AC4936)</f>
        <v>-43.716134032053219</v>
      </c>
      <c r="U371" s="84"/>
      <c r="V371" s="92">
        <f t="shared" si="30"/>
        <v>6</v>
      </c>
      <c r="W371" s="179">
        <f>+'Ark1'!V4936</f>
        <v>15.125</v>
      </c>
      <c r="X371" s="261"/>
    </row>
    <row r="372" spans="1:38" ht="15.6">
      <c r="A372" s="261"/>
      <c r="B372" s="209">
        <f>+'Ark1'!C4937</f>
        <v>2022</v>
      </c>
      <c r="C372" s="209">
        <f>+'Ark1'!J4937</f>
        <v>155</v>
      </c>
      <c r="D372" s="209" t="s">
        <v>37</v>
      </c>
      <c r="E372" s="209">
        <f>+'Ark1'!D4937</f>
        <v>11</v>
      </c>
      <c r="F372" s="209" t="s">
        <v>578</v>
      </c>
      <c r="G372" s="91">
        <f>+'Ark1'!Q4937</f>
        <v>7</v>
      </c>
      <c r="H372" s="92">
        <f>+'Ark1'!R4937</f>
        <v>45</v>
      </c>
      <c r="I372" s="91">
        <f>IF(H372=0,"",'Ark1'!S4937)</f>
        <v>45</v>
      </c>
      <c r="J372" s="261"/>
      <c r="K372" s="179">
        <f>IF(H372=0,"",100*H372/Måned!$G33)</f>
        <v>1.6722408026755853</v>
      </c>
      <c r="L372" s="261"/>
      <c r="M372" s="179">
        <f>+IF(H372=0,"",'Ark1'!AA4937)</f>
        <v>44.850291216693549</v>
      </c>
      <c r="N372" s="179">
        <f>+IF(I372=0,"",'Ark1'!AB4937)</f>
        <v>6.1493350036937988</v>
      </c>
      <c r="O372" s="256">
        <f>IF(H372=0,"",'Ark1'!W4937)</f>
        <v>56.68888888888889</v>
      </c>
      <c r="P372" s="179">
        <f>IF(H372=0,"",'Ark1'!X4937)</f>
        <v>183.92199349945827</v>
      </c>
      <c r="Q372" s="255"/>
      <c r="R372" s="179">
        <f>IF(H372=0,"",'Ark1'!AA4937)</f>
        <v>44.850291216693549</v>
      </c>
      <c r="S372" s="179">
        <f>IF(H372=0,"",'Ark1'!AB4937)</f>
        <v>6.1493350036937988</v>
      </c>
      <c r="T372" s="179">
        <f>IF(H372=0,"",'Ark1'!AC4937)</f>
        <v>-70.598476949450756</v>
      </c>
      <c r="U372" s="84"/>
      <c r="V372" s="92">
        <f t="shared" si="30"/>
        <v>6.4285714285714288</v>
      </c>
      <c r="W372" s="179">
        <f>+'Ark1'!V4937</f>
        <v>13.6</v>
      </c>
      <c r="X372" s="261"/>
    </row>
    <row r="373" spans="1:38" ht="15.6">
      <c r="A373" s="261"/>
      <c r="B373" s="209">
        <f>+'Ark1'!C4938</f>
        <v>2022</v>
      </c>
      <c r="C373" s="209">
        <f>+'Ark1'!J4938</f>
        <v>155</v>
      </c>
      <c r="D373" s="209" t="s">
        <v>37</v>
      </c>
      <c r="E373" s="209">
        <f>+'Ark1'!D4938</f>
        <v>12</v>
      </c>
      <c r="F373" s="209" t="s">
        <v>579</v>
      </c>
      <c r="G373" s="91">
        <f>+'Ark1'!Q4938</f>
        <v>5</v>
      </c>
      <c r="H373" s="92">
        <f>+'Ark1'!R4938</f>
        <v>14</v>
      </c>
      <c r="I373" s="91">
        <f>IF(H373=0,"",'Ark1'!S4938)</f>
        <v>14</v>
      </c>
      <c r="J373" s="261"/>
      <c r="K373" s="179">
        <f>IF(H373=0,"",100*H373/Måned!$G34)</f>
        <v>0.50432276657060515</v>
      </c>
      <c r="L373" s="261"/>
      <c r="M373" s="179">
        <f>+IF(H373=0,"",'Ark1'!AA4938)</f>
        <v>33.133721801333643</v>
      </c>
      <c r="N373" s="179">
        <f>+IF(I373=0,"",'Ark1'!AB4938)</f>
        <v>4.3495249564681124</v>
      </c>
      <c r="O373" s="256">
        <f>IF(H373=0,"",'Ark1'!W4938)</f>
        <v>58.714285714285694</v>
      </c>
      <c r="P373" s="179">
        <f>IF(H373=0,"",'Ark1'!X4938)</f>
        <v>160.8961461074137</v>
      </c>
      <c r="Q373" s="255"/>
      <c r="R373" s="179">
        <f>IF(H373=0,"",'Ark1'!AA4938)</f>
        <v>33.133721801333643</v>
      </c>
      <c r="S373" s="179">
        <f>IF(H373=0,"",'Ark1'!AB4938)</f>
        <v>4.3495249564681124</v>
      </c>
      <c r="T373" s="179">
        <f>IF(H373=0,"",'Ark1'!AC4938)</f>
        <v>-57.12520417297668</v>
      </c>
      <c r="U373" s="84"/>
      <c r="V373" s="92">
        <f t="shared" si="30"/>
        <v>2.8</v>
      </c>
      <c r="W373" s="179">
        <f>+'Ark1'!V4938</f>
        <v>14.857142857142859</v>
      </c>
      <c r="X373" s="261"/>
      <c r="Y373" s="258"/>
      <c r="AB373" s="235"/>
      <c r="AJ373" s="259"/>
      <c r="AK373" s="90"/>
      <c r="AL373" s="90"/>
    </row>
    <row r="374" spans="1:38">
      <c r="A374" s="261"/>
      <c r="B374" s="261"/>
      <c r="C374" s="261"/>
      <c r="D374" s="261"/>
      <c r="E374" s="261"/>
      <c r="F374" s="261"/>
      <c r="G374" s="261"/>
      <c r="H374" s="261"/>
      <c r="I374" s="261"/>
      <c r="J374" s="261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261"/>
      <c r="V374" s="261"/>
      <c r="W374" s="262"/>
      <c r="X374" s="261"/>
    </row>
    <row r="375" spans="1:38" ht="15.6">
      <c r="A375" s="261"/>
      <c r="B375" s="209">
        <f>+'Ark1'!C4939</f>
        <v>2022</v>
      </c>
      <c r="C375" s="209">
        <f>+'Ark1'!J4939</f>
        <v>160</v>
      </c>
      <c r="D375" s="209" t="s">
        <v>32</v>
      </c>
      <c r="E375" s="209">
        <f>+'Ark1'!D4939</f>
        <v>1</v>
      </c>
      <c r="F375" s="209" t="s">
        <v>569</v>
      </c>
      <c r="G375" s="91">
        <f>+'Ark1'!Q4939</f>
        <v>8</v>
      </c>
      <c r="H375" s="92">
        <f>+'Ark1'!R4939</f>
        <v>15</v>
      </c>
      <c r="I375" s="91">
        <f>IF(H375=0,"",'Ark1'!S4939)</f>
        <v>15</v>
      </c>
      <c r="J375" s="261"/>
      <c r="K375" s="179">
        <f>IF(H375=0,"",100*H375/Måned!$G23)</f>
        <v>0.52029136316337143</v>
      </c>
      <c r="L375" s="261"/>
      <c r="M375" s="179">
        <f>+IF(H375=0,"",'Ark1'!AA4939)</f>
        <v>6.7703077231887594</v>
      </c>
      <c r="N375" s="179">
        <f>+IF(I375=0,"",'Ark1'!AB4939)</f>
        <v>3.1580584752871879</v>
      </c>
      <c r="O375" s="256">
        <f>IF(H375=0,"",'Ark1'!W4939)</f>
        <v>58.6</v>
      </c>
      <c r="P375" s="179">
        <f>IF(H375=0,"",'Ark1'!X4939)</f>
        <v>147.41061755146259</v>
      </c>
      <c r="Q375" s="255"/>
      <c r="R375" s="179">
        <f>IF(H375=0,"",'Ark1'!AA4939)</f>
        <v>6.7703077231887594</v>
      </c>
      <c r="S375" s="179">
        <f>IF(H375=0,"",'Ark1'!AB4939)</f>
        <v>3.1580584752871879</v>
      </c>
      <c r="T375" s="179">
        <f>IF(H375=0,"",'Ark1'!AC4939)</f>
        <v>-11.424458649020057</v>
      </c>
      <c r="U375" s="84"/>
      <c r="V375" s="92">
        <f t="shared" si="30"/>
        <v>1.875</v>
      </c>
      <c r="W375" s="179">
        <f>+'Ark1'!V4939</f>
        <v>15</v>
      </c>
      <c r="X375" s="261"/>
    </row>
    <row r="376" spans="1:38" ht="15.6">
      <c r="A376" s="261"/>
      <c r="B376" s="209">
        <f>+'Ark1'!C4940</f>
        <v>2022</v>
      </c>
      <c r="C376" s="209">
        <f>+'Ark1'!J4940</f>
        <v>160</v>
      </c>
      <c r="D376" s="209" t="s">
        <v>32</v>
      </c>
      <c r="E376" s="209">
        <f>+'Ark1'!D4940</f>
        <v>2</v>
      </c>
      <c r="F376" s="209" t="s">
        <v>570</v>
      </c>
      <c r="G376" s="91">
        <f>+'Ark1'!Q4940</f>
        <v>9</v>
      </c>
      <c r="H376" s="92">
        <f>+'Ark1'!R4940</f>
        <v>17</v>
      </c>
      <c r="I376" s="91">
        <f>IF(H376=0,"",'Ark1'!S4940)</f>
        <v>17</v>
      </c>
      <c r="J376" s="261"/>
      <c r="K376" s="179">
        <f>IF(H376=0,"",100*H376/Måned!$G24)</f>
        <v>0.75589150733659405</v>
      </c>
      <c r="L376" s="261"/>
      <c r="M376" s="179">
        <f>+IF(H376=0,"",'Ark1'!AA4940)</f>
        <v>10.461357464498056</v>
      </c>
      <c r="N376" s="179">
        <f>+IF(I376=0,"",'Ark1'!AB4940)</f>
        <v>2.8889480371314358</v>
      </c>
      <c r="O376" s="256">
        <f>IF(H376=0,"",'Ark1'!W4940)</f>
        <v>56.647058823529406</v>
      </c>
      <c r="P376" s="179">
        <f>IF(H376=0,"",'Ark1'!X4940)</f>
        <v>157.09642470205856</v>
      </c>
      <c r="Q376" s="255"/>
      <c r="R376" s="179">
        <f>IF(H376=0,"",'Ark1'!AA4940)</f>
        <v>10.461357464498056</v>
      </c>
      <c r="S376" s="179">
        <f>IF(H376=0,"",'Ark1'!AB4940)</f>
        <v>2.8889480371314358</v>
      </c>
      <c r="T376" s="179">
        <f>IF(H376=0,"",'Ark1'!AC4940)</f>
        <v>-20.864985701652124</v>
      </c>
      <c r="U376" s="84"/>
      <c r="V376" s="92">
        <f t="shared" si="30"/>
        <v>1.8888888888888888</v>
      </c>
      <c r="W376" s="179">
        <f>+'Ark1'!V4940</f>
        <v>13.823529411764705</v>
      </c>
      <c r="X376" s="261"/>
    </row>
    <row r="377" spans="1:38" ht="15.6">
      <c r="A377" s="261"/>
      <c r="B377" s="209">
        <f>+'Ark1'!C4941</f>
        <v>2022</v>
      </c>
      <c r="C377" s="209">
        <f>+'Ark1'!J4941</f>
        <v>160</v>
      </c>
      <c r="D377" s="209" t="s">
        <v>32</v>
      </c>
      <c r="E377" s="209">
        <f>+'Ark1'!D4941</f>
        <v>3</v>
      </c>
      <c r="F377" s="209" t="s">
        <v>571</v>
      </c>
      <c r="G377" s="91">
        <f>+'Ark1'!Q4941</f>
        <v>9</v>
      </c>
      <c r="H377" s="92">
        <f>+'Ark1'!R4941</f>
        <v>35</v>
      </c>
      <c r="I377" s="91">
        <f>IF(H377=0,"",'Ark1'!S4941)</f>
        <v>35</v>
      </c>
      <c r="J377" s="261"/>
      <c r="K377" s="179">
        <f>IF(H377=0,"",100*H377/Måned!$G25)</f>
        <v>1.3747054202670856</v>
      </c>
      <c r="L377" s="261"/>
      <c r="M377" s="179">
        <f>+IF(H377=0,"",'Ark1'!AA4941)</f>
        <v>5.5863580191708682</v>
      </c>
      <c r="N377" s="179">
        <f>+IF(I377=0,"",'Ark1'!AB4941)</f>
        <v>3.971325795175785</v>
      </c>
      <c r="O377" s="256">
        <f>IF(H377=0,"",'Ark1'!W4941)</f>
        <v>57</v>
      </c>
      <c r="P377" s="179">
        <f>IF(H377=0,"",'Ark1'!X4941)</f>
        <v>148.65191146881284</v>
      </c>
      <c r="Q377" s="255"/>
      <c r="R377" s="179">
        <f>IF(H377=0,"",'Ark1'!AA4941)</f>
        <v>5.5863580191708682</v>
      </c>
      <c r="S377" s="179">
        <f>IF(H377=0,"",'Ark1'!AB4941)</f>
        <v>3.971325795175785</v>
      </c>
      <c r="T377" s="179">
        <f>IF(H377=0,"",'Ark1'!AC4941)</f>
        <v>-10.714970997893097</v>
      </c>
      <c r="U377" s="84"/>
      <c r="V377" s="92">
        <f t="shared" si="30"/>
        <v>3.8888888888888888</v>
      </c>
      <c r="W377" s="179">
        <f>+'Ark1'!V4941</f>
        <v>14</v>
      </c>
      <c r="X377" s="261"/>
    </row>
    <row r="378" spans="1:38" ht="15.6">
      <c r="A378" s="261"/>
      <c r="B378" s="209">
        <f>+'Ark1'!C4942</f>
        <v>2022</v>
      </c>
      <c r="C378" s="209">
        <f>+'Ark1'!J4942</f>
        <v>160</v>
      </c>
      <c r="D378" s="209" t="s">
        <v>32</v>
      </c>
      <c r="E378" s="209">
        <f>+'Ark1'!D4942</f>
        <v>4</v>
      </c>
      <c r="F378" s="209" t="s">
        <v>572</v>
      </c>
      <c r="G378" s="91">
        <f>+'Ark1'!Q4942</f>
        <v>8</v>
      </c>
      <c r="H378" s="92">
        <f>+'Ark1'!R4942</f>
        <v>14</v>
      </c>
      <c r="I378" s="91">
        <f>IF(H378=0,"",'Ark1'!S4942)</f>
        <v>14</v>
      </c>
      <c r="J378" s="261"/>
      <c r="K378" s="179">
        <f>IF(H378=0,"",100*H378/Måned!$G26)</f>
        <v>0.61376589215256472</v>
      </c>
      <c r="L378" s="261"/>
      <c r="M378" s="179">
        <f>+IF(H378=0,"",'Ark1'!AA4942)</f>
        <v>7.0694694255778803</v>
      </c>
      <c r="N378" s="179">
        <f>+IF(I378=0,"",'Ark1'!AB4942)</f>
        <v>2.6840420325794461</v>
      </c>
      <c r="O378" s="256">
        <f>IF(H378=0,"",'Ark1'!W4942)</f>
        <v>58.285714285714306</v>
      </c>
      <c r="P378" s="179">
        <f>IF(H378=0,"",'Ark1'!X4942)</f>
        <v>150.83578393437548</v>
      </c>
      <c r="Q378" s="255"/>
      <c r="R378" s="179">
        <f>IF(H378=0,"",'Ark1'!AA4942)</f>
        <v>7.0694694255778803</v>
      </c>
      <c r="S378" s="179">
        <f>IF(H378=0,"",'Ark1'!AB4942)</f>
        <v>2.6840420325794461</v>
      </c>
      <c r="T378" s="179">
        <f>IF(H378=0,"",'Ark1'!AC4942)</f>
        <v>-76.976614043723501</v>
      </c>
      <c r="U378" s="84"/>
      <c r="V378" s="92">
        <f t="shared" si="30"/>
        <v>1.75</v>
      </c>
      <c r="W378" s="179">
        <f>+'Ark1'!V4942</f>
        <v>14.857142857142859</v>
      </c>
      <c r="X378" s="261"/>
    </row>
    <row r="379" spans="1:38" ht="15.6">
      <c r="A379" s="261"/>
      <c r="B379" s="209">
        <f>+'Ark1'!C4943</f>
        <v>2022</v>
      </c>
      <c r="C379" s="209">
        <f>+'Ark1'!J4943</f>
        <v>160</v>
      </c>
      <c r="D379" s="209" t="s">
        <v>32</v>
      </c>
      <c r="E379" s="209">
        <f>+'Ark1'!D4943</f>
        <v>5</v>
      </c>
      <c r="F379" s="209" t="s">
        <v>467</v>
      </c>
      <c r="G379" s="91">
        <f>+'Ark1'!Q4943</f>
        <v>10</v>
      </c>
      <c r="H379" s="92">
        <f>+'Ark1'!R4943</f>
        <v>32</v>
      </c>
      <c r="I379" s="91">
        <f>IF(H379=0,"",'Ark1'!S4943)</f>
        <v>32</v>
      </c>
      <c r="J379" s="261"/>
      <c r="K379" s="179">
        <f>IF(H379=0,"",100*H379/Måned!$G27)</f>
        <v>1.0996563573883162</v>
      </c>
      <c r="L379" s="261"/>
      <c r="M379" s="179">
        <f>+IF(H379=0,"",'Ark1'!AA4943)</f>
        <v>10.692659573277236</v>
      </c>
      <c r="N379" s="179">
        <f>+IF(I379=0,"",'Ark1'!AB4943)</f>
        <v>4.1728989848185876</v>
      </c>
      <c r="O379" s="256">
        <f>IF(H379=0,"",'Ark1'!W4943)</f>
        <v>56.65625</v>
      </c>
      <c r="P379" s="179">
        <f>IF(H379=0,"",'Ark1'!X4943)</f>
        <v>149.98645720476699</v>
      </c>
      <c r="Q379" s="255"/>
      <c r="R379" s="179">
        <f>IF(H379=0,"",'Ark1'!AA4943)</f>
        <v>10.692659573277236</v>
      </c>
      <c r="S379" s="179">
        <f>IF(H379=0,"",'Ark1'!AB4943)</f>
        <v>4.1728989848185876</v>
      </c>
      <c r="T379" s="179">
        <f>IF(H379=0,"",'Ark1'!AC4943)</f>
        <v>-27.341498495896506</v>
      </c>
      <c r="U379" s="84"/>
      <c r="V379" s="92">
        <f t="shared" si="30"/>
        <v>3.2</v>
      </c>
      <c r="W379" s="179">
        <f>+'Ark1'!V4943</f>
        <v>13.53125</v>
      </c>
      <c r="X379" s="261"/>
    </row>
    <row r="380" spans="1:38" ht="15.6">
      <c r="A380" s="261"/>
      <c r="B380" s="209">
        <f>+'Ark1'!C4944</f>
        <v>2022</v>
      </c>
      <c r="C380" s="209">
        <f>+'Ark1'!J4944</f>
        <v>160</v>
      </c>
      <c r="D380" s="209" t="s">
        <v>32</v>
      </c>
      <c r="E380" s="209">
        <f>+'Ark1'!D4944</f>
        <v>6</v>
      </c>
      <c r="F380" s="209" t="s">
        <v>573</v>
      </c>
      <c r="G380" s="91">
        <f>+'Ark1'!Q4944</f>
        <v>6</v>
      </c>
      <c r="H380" s="92">
        <f>+'Ark1'!R4944</f>
        <v>12</v>
      </c>
      <c r="I380" s="91">
        <f>IF(H380=0,"",'Ark1'!S4944)</f>
        <v>12</v>
      </c>
      <c r="J380" s="261"/>
      <c r="K380" s="179">
        <f>IF(H380=0,"",100*H380/Måned!$G28)</f>
        <v>0.40214477211796246</v>
      </c>
      <c r="L380" s="261"/>
      <c r="M380" s="179">
        <f>+IF(H380=0,"",'Ark1'!AA4944)</f>
        <v>14.392269819439983</v>
      </c>
      <c r="N380" s="179">
        <f>+IF(I380=0,"",'Ark1'!AB4944)</f>
        <v>3.9466934120715904</v>
      </c>
      <c r="O380" s="256">
        <f>IF(H380=0,"",'Ark1'!W4944)</f>
        <v>55.41666666666665</v>
      </c>
      <c r="P380" s="179">
        <f>IF(H380=0,"",'Ark1'!X4944)</f>
        <v>157.48465149873596</v>
      </c>
      <c r="Q380" s="255"/>
      <c r="R380" s="179">
        <f>IF(H380=0,"",'Ark1'!AA4944)</f>
        <v>14.392269819439983</v>
      </c>
      <c r="S380" s="179">
        <f>IF(H380=0,"",'Ark1'!AB4944)</f>
        <v>3.9466934120715904</v>
      </c>
      <c r="T380" s="179">
        <f>IF(H380=0,"",'Ark1'!AC4944)</f>
        <v>-45.977305399218189</v>
      </c>
      <c r="U380" s="84"/>
      <c r="V380" s="92">
        <f t="shared" si="30"/>
        <v>2</v>
      </c>
      <c r="W380" s="179">
        <f>+'Ark1'!V4944</f>
        <v>13</v>
      </c>
      <c r="X380" s="261"/>
    </row>
    <row r="381" spans="1:38" ht="15.6">
      <c r="A381" s="261"/>
      <c r="B381" s="209">
        <f>+'Ark1'!C4945</f>
        <v>2022</v>
      </c>
      <c r="C381" s="209">
        <f>+'Ark1'!J4945</f>
        <v>160</v>
      </c>
      <c r="D381" s="209" t="s">
        <v>32</v>
      </c>
      <c r="E381" s="209">
        <f>+'Ark1'!D4945</f>
        <v>7</v>
      </c>
      <c r="F381" s="209" t="s">
        <v>574</v>
      </c>
      <c r="G381" s="91">
        <f>+'Ark1'!Q4945</f>
        <v>10</v>
      </c>
      <c r="H381" s="92">
        <f>+'Ark1'!R4945</f>
        <v>16</v>
      </c>
      <c r="I381" s="91">
        <f>IF(H381=0,"",'Ark1'!S4945)</f>
        <v>16</v>
      </c>
      <c r="J381" s="261"/>
      <c r="K381" s="179">
        <f>IF(H381=0,"",100*H381/Måned!$G29)</f>
        <v>0.66889632107023411</v>
      </c>
      <c r="L381" s="261"/>
      <c r="M381" s="179">
        <f>+IF(H381=0,"",'Ark1'!AA4945)</f>
        <v>10.404536270300584</v>
      </c>
      <c r="N381" s="179">
        <f>+IF(I381=0,"",'Ark1'!AB4945)</f>
        <v>4.336887564832641</v>
      </c>
      <c r="O381" s="256">
        <f>IF(H381=0,"",'Ark1'!W4945)</f>
        <v>55.0625</v>
      </c>
      <c r="P381" s="179">
        <f>IF(H381=0,"",'Ark1'!X4945)</f>
        <v>155.98591549295776</v>
      </c>
      <c r="Q381" s="255"/>
      <c r="R381" s="179">
        <f>IF(H381=0,"",'Ark1'!AA4945)</f>
        <v>10.404536270300584</v>
      </c>
      <c r="S381" s="179">
        <f>IF(H381=0,"",'Ark1'!AB4945)</f>
        <v>4.336887564832641</v>
      </c>
      <c r="T381" s="179">
        <f>IF(H381=0,"",'Ark1'!AC4945)</f>
        <v>-1.7417552148824671</v>
      </c>
      <c r="U381" s="84"/>
      <c r="V381" s="92">
        <f t="shared" si="30"/>
        <v>1.6</v>
      </c>
      <c r="W381" s="179">
        <f>+'Ark1'!V4945</f>
        <v>12.875</v>
      </c>
      <c r="X381" s="261"/>
    </row>
    <row r="382" spans="1:38" ht="15.6">
      <c r="A382" s="261"/>
      <c r="B382" s="209">
        <f>+'Ark1'!C4946</f>
        <v>2022</v>
      </c>
      <c r="C382" s="209">
        <f>+'Ark1'!J4946</f>
        <v>160</v>
      </c>
      <c r="D382" s="209" t="s">
        <v>32</v>
      </c>
      <c r="E382" s="209">
        <f>+'Ark1'!D4946</f>
        <v>8</v>
      </c>
      <c r="F382" s="209" t="s">
        <v>575</v>
      </c>
      <c r="G382" s="91">
        <f>+'Ark1'!Q4946</f>
        <v>7</v>
      </c>
      <c r="H382" s="92">
        <f>+'Ark1'!R4946</f>
        <v>15</v>
      </c>
      <c r="I382" s="91">
        <f>IF(H382=0,"",'Ark1'!S4946)</f>
        <v>15</v>
      </c>
      <c r="J382" s="261"/>
      <c r="K382" s="179">
        <f>IF(H382=0,"",100*H382/Måned!$G30)</f>
        <v>0.62396006655574043</v>
      </c>
      <c r="L382" s="261"/>
      <c r="M382" s="179">
        <f>+IF(H382=0,"",'Ark1'!AA4946)</f>
        <v>20.216747732731164</v>
      </c>
      <c r="N382" s="179">
        <f>+IF(I382=0,"",'Ark1'!AB4946)</f>
        <v>3.8262252939417847</v>
      </c>
      <c r="O382" s="256">
        <f>IF(H382=0,"",'Ark1'!W4946)</f>
        <v>54.6</v>
      </c>
      <c r="P382" s="179">
        <f>IF(H382=0,"",'Ark1'!X4946)</f>
        <v>152.94330083062476</v>
      </c>
      <c r="Q382" s="255"/>
      <c r="R382" s="179">
        <f>IF(H382=0,"",'Ark1'!AA4946)</f>
        <v>20.216747732731164</v>
      </c>
      <c r="S382" s="179">
        <f>IF(H382=0,"",'Ark1'!AB4946)</f>
        <v>3.8262252939417847</v>
      </c>
      <c r="T382" s="179">
        <f>IF(H382=0,"",'Ark1'!AC4946)</f>
        <v>-2.2838773872998956</v>
      </c>
      <c r="U382" s="84"/>
      <c r="V382" s="92">
        <f t="shared" si="30"/>
        <v>2.1428571428571428</v>
      </c>
      <c r="W382" s="179">
        <f>+'Ark1'!V4946</f>
        <v>12.8</v>
      </c>
      <c r="X382" s="261"/>
    </row>
    <row r="383" spans="1:38" ht="15.6">
      <c r="A383" s="261"/>
      <c r="B383" s="209">
        <f>+'Ark1'!C4947</f>
        <v>2022</v>
      </c>
      <c r="C383" s="209">
        <f>+'Ark1'!J4947</f>
        <v>160</v>
      </c>
      <c r="D383" s="209" t="s">
        <v>32</v>
      </c>
      <c r="E383" s="209">
        <f>+'Ark1'!D4947</f>
        <v>9</v>
      </c>
      <c r="F383" s="209" t="s">
        <v>576</v>
      </c>
      <c r="G383" s="91">
        <f>+'Ark1'!Q4947</f>
        <v>12</v>
      </c>
      <c r="H383" s="92">
        <f>+'Ark1'!R4947</f>
        <v>30</v>
      </c>
      <c r="I383" s="91">
        <f>IF(H383=0,"",'Ark1'!S4947)</f>
        <v>30</v>
      </c>
      <c r="J383" s="261"/>
      <c r="K383" s="179">
        <f>IF(H383=0,"",100*H383/Måned!$G31)</f>
        <v>1.0593220338983051</v>
      </c>
      <c r="L383" s="261"/>
      <c r="M383" s="179">
        <f>+IF(H383=0,"",'Ark1'!AA4947)</f>
        <v>9.5595095178686069</v>
      </c>
      <c r="N383" s="179">
        <f>+IF(I383=0,"",'Ark1'!AB4947)</f>
        <v>4.2401519888901325</v>
      </c>
      <c r="O383" s="256">
        <f>IF(H383=0,"",'Ark1'!W4947)</f>
        <v>53.566666666666677</v>
      </c>
      <c r="P383" s="179">
        <f>IF(H383=0,"",'Ark1'!X4947)</f>
        <v>150.52365474900685</v>
      </c>
      <c r="Q383" s="255"/>
      <c r="R383" s="179">
        <f>IF(H383=0,"",'Ark1'!AA4947)</f>
        <v>9.5595095178686069</v>
      </c>
      <c r="S383" s="179">
        <f>IF(H383=0,"",'Ark1'!AB4947)</f>
        <v>4.2401519888901325</v>
      </c>
      <c r="T383" s="179">
        <f>IF(H383=0,"",'Ark1'!AC4947)</f>
        <v>-29.7502253272208</v>
      </c>
      <c r="U383" s="84"/>
      <c r="V383" s="92">
        <f t="shared" si="30"/>
        <v>2.5</v>
      </c>
      <c r="W383" s="179">
        <f>+'Ark1'!V4947</f>
        <v>11.7</v>
      </c>
      <c r="X383" s="261"/>
    </row>
    <row r="384" spans="1:38" ht="15.6">
      <c r="A384" s="261"/>
      <c r="B384" s="209">
        <f>+'Ark1'!C4948</f>
        <v>2022</v>
      </c>
      <c r="C384" s="209">
        <f>+'Ark1'!J4948</f>
        <v>160</v>
      </c>
      <c r="D384" s="209" t="s">
        <v>32</v>
      </c>
      <c r="E384" s="209">
        <f>+'Ark1'!D4948</f>
        <v>10</v>
      </c>
      <c r="F384" s="209" t="s">
        <v>577</v>
      </c>
      <c r="G384" s="91">
        <f>+'Ark1'!Q4948</f>
        <v>13</v>
      </c>
      <c r="H384" s="92">
        <f>+'Ark1'!R4948</f>
        <v>52</v>
      </c>
      <c r="I384" s="91">
        <f>IF(H384=0,"",'Ark1'!S4948)</f>
        <v>52</v>
      </c>
      <c r="J384" s="261"/>
      <c r="K384" s="179">
        <f>IF(H384=0,"",100*H384/Måned!$G32)</f>
        <v>1.9877675840978593</v>
      </c>
      <c r="L384" s="261"/>
      <c r="M384" s="179">
        <f>+IF(H384=0,"",'Ark1'!AA4948)</f>
        <v>9.4273748047939065</v>
      </c>
      <c r="N384" s="179">
        <f>+IF(I384=0,"",'Ark1'!AB4948)</f>
        <v>4.694513983200129</v>
      </c>
      <c r="O384" s="256">
        <f>IF(H384=0,"",'Ark1'!W4948)</f>
        <v>54</v>
      </c>
      <c r="P384" s="179">
        <f>IF(H384=0,"",'Ark1'!X4948)</f>
        <v>147.14351195932997</v>
      </c>
      <c r="Q384" s="255"/>
      <c r="R384" s="179">
        <f>IF(H384=0,"",'Ark1'!AA4948)</f>
        <v>9.4273748047939065</v>
      </c>
      <c r="S384" s="179">
        <f>IF(H384=0,"",'Ark1'!AB4948)</f>
        <v>4.694513983200129</v>
      </c>
      <c r="T384" s="179">
        <f>IF(H384=0,"",'Ark1'!AC4948)</f>
        <v>-28.991539870756487</v>
      </c>
      <c r="U384" s="84"/>
      <c r="V384" s="92">
        <f t="shared" ref="V384:V425" si="31">+(IF(H384=0,"",I384/G384))</f>
        <v>4</v>
      </c>
      <c r="W384" s="179">
        <f>+'Ark1'!V4948</f>
        <v>11.92307692307692</v>
      </c>
      <c r="X384" s="261"/>
    </row>
    <row r="385" spans="1:38" ht="15.6">
      <c r="A385" s="261"/>
      <c r="B385" s="209">
        <f>+'Ark1'!C4949</f>
        <v>2022</v>
      </c>
      <c r="C385" s="209">
        <f>+'Ark1'!J4949</f>
        <v>160</v>
      </c>
      <c r="D385" s="209" t="s">
        <v>32</v>
      </c>
      <c r="E385" s="209">
        <f>+'Ark1'!D4949</f>
        <v>11</v>
      </c>
      <c r="F385" s="209" t="s">
        <v>578</v>
      </c>
      <c r="G385" s="91">
        <f>+'Ark1'!Q4949</f>
        <v>24</v>
      </c>
      <c r="H385" s="92">
        <f>+'Ark1'!R4949</f>
        <v>126</v>
      </c>
      <c r="I385" s="91">
        <f>IF(H385=0,"",'Ark1'!S4949)</f>
        <v>126</v>
      </c>
      <c r="J385" s="261"/>
      <c r="K385" s="179">
        <f>IF(H385=0,"",100*H385/Måned!$G33)</f>
        <v>4.6822742474916392</v>
      </c>
      <c r="L385" s="261"/>
      <c r="M385" s="179">
        <f>+IF(H385=0,"",'Ark1'!AA4949)</f>
        <v>11.695635371679357</v>
      </c>
      <c r="N385" s="179">
        <f>+IF(I385=0,"",'Ark1'!AB4949)</f>
        <v>5.1867614492152576</v>
      </c>
      <c r="O385" s="256">
        <f>IF(H385=0,"",'Ark1'!W4949)</f>
        <v>51.619047619047613</v>
      </c>
      <c r="P385" s="179">
        <f>IF(H385=0,"",'Ark1'!X4949)</f>
        <v>153.87280950661236</v>
      </c>
      <c r="Q385" s="255"/>
      <c r="R385" s="179">
        <f>IF(H385=0,"",'Ark1'!AA4949)</f>
        <v>11.695635371679357</v>
      </c>
      <c r="S385" s="179">
        <f>IF(H385=0,"",'Ark1'!AB4949)</f>
        <v>5.1867614492152576</v>
      </c>
      <c r="T385" s="179">
        <f>IF(H385=0,"",'Ark1'!AC4949)</f>
        <v>-44.988970464717298</v>
      </c>
      <c r="U385" s="84"/>
      <c r="V385" s="92">
        <f t="shared" si="31"/>
        <v>5.25</v>
      </c>
      <c r="W385" s="179">
        <f>+'Ark1'!V4949</f>
        <v>10.452380952380956</v>
      </c>
      <c r="X385" s="261"/>
    </row>
    <row r="386" spans="1:38" ht="15.6">
      <c r="A386" s="261"/>
      <c r="B386" s="209">
        <f>+'Ark1'!C4950</f>
        <v>2022</v>
      </c>
      <c r="C386" s="209">
        <f>+'Ark1'!J4950</f>
        <v>160</v>
      </c>
      <c r="D386" s="209" t="s">
        <v>32</v>
      </c>
      <c r="E386" s="209">
        <f>+'Ark1'!D4950</f>
        <v>12</v>
      </c>
      <c r="F386" s="209" t="s">
        <v>579</v>
      </c>
      <c r="G386" s="91">
        <f>+'Ark1'!Q4950</f>
        <v>8</v>
      </c>
      <c r="H386" s="92">
        <f>+'Ark1'!R4950</f>
        <v>11</v>
      </c>
      <c r="I386" s="91">
        <f>IF(H386=0,"",'Ark1'!S4950)</f>
        <v>11</v>
      </c>
      <c r="J386" s="261"/>
      <c r="K386" s="179">
        <f>IF(H386=0,"",100*H386/Måned!$G34)</f>
        <v>0.39625360230547552</v>
      </c>
      <c r="L386" s="261"/>
      <c r="M386" s="179">
        <f>+IF(H386=0,"",'Ark1'!AA4950)</f>
        <v>30.310124321151193</v>
      </c>
      <c r="N386" s="179">
        <f>+IF(I386=0,"",'Ark1'!AB4950)</f>
        <v>5.6407607481776623</v>
      </c>
      <c r="O386" s="256">
        <f>IF(H386=0,"",'Ark1'!W4950)</f>
        <v>55</v>
      </c>
      <c r="P386" s="179">
        <f>IF(H386=0,"",'Ark1'!X4950)</f>
        <v>169.12242686890576</v>
      </c>
      <c r="Q386" s="255"/>
      <c r="R386" s="179">
        <f>IF(H386=0,"",'Ark1'!AA4950)</f>
        <v>30.310124321151193</v>
      </c>
      <c r="S386" s="179">
        <f>IF(H386=0,"",'Ark1'!AB4950)</f>
        <v>5.6407607481776623</v>
      </c>
      <c r="T386" s="179">
        <f>IF(H386=0,"",'Ark1'!AC4950)</f>
        <v>-38.134863696068038</v>
      </c>
      <c r="U386" s="84"/>
      <c r="V386" s="92">
        <f t="shared" si="31"/>
        <v>1.375</v>
      </c>
      <c r="W386" s="179">
        <f>+'Ark1'!V4950</f>
        <v>12.636363636363638</v>
      </c>
      <c r="X386" s="261"/>
    </row>
    <row r="387" spans="1:38">
      <c r="A387" s="261"/>
      <c r="B387" s="261"/>
      <c r="C387" s="261"/>
      <c r="D387" s="261"/>
      <c r="E387" s="261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2"/>
      <c r="X387" s="261"/>
      <c r="Y387" s="258"/>
      <c r="AB387" s="235"/>
      <c r="AJ387" s="259"/>
      <c r="AK387" s="90"/>
      <c r="AL387" s="90"/>
    </row>
    <row r="388" spans="1:38" ht="15.6">
      <c r="A388" s="261"/>
      <c r="B388" s="209">
        <f>+'Ark1'!C4951</f>
        <v>2022</v>
      </c>
      <c r="C388" s="209">
        <f>+'Ark1'!J4951</f>
        <v>171</v>
      </c>
      <c r="D388" s="209" t="s">
        <v>663</v>
      </c>
      <c r="E388" s="209">
        <f>+'Ark1'!D4951</f>
        <v>1</v>
      </c>
      <c r="F388" s="209" t="s">
        <v>569</v>
      </c>
      <c r="G388" s="91">
        <f>+'Ark1'!Q4951</f>
        <v>23</v>
      </c>
      <c r="H388" s="92">
        <f>+'Ark1'!R4951</f>
        <v>225</v>
      </c>
      <c r="I388" s="91">
        <f>IF(H388=0,"",'Ark1'!S4951)</f>
        <v>225</v>
      </c>
      <c r="J388" s="261"/>
      <c r="K388" s="179">
        <f>IF(H388=0,"",100*H388/Måned!$G23)</f>
        <v>7.8043704474505722</v>
      </c>
      <c r="L388" s="261"/>
      <c r="M388" s="179">
        <f>+IF(H388=0,"",'Ark1'!AA4951)</f>
        <v>30.47745534771774</v>
      </c>
      <c r="N388" s="179">
        <f>+IF(I388=0,"",'Ark1'!AB4951)</f>
        <v>3.8563079637279514</v>
      </c>
      <c r="O388" s="256">
        <f>IF(H388=0,"",'Ark1'!W4951)</f>
        <v>59.8</v>
      </c>
      <c r="P388" s="179">
        <f>IF(H388=0,"",'Ark1'!X4951)</f>
        <v>167.51385578427829</v>
      </c>
      <c r="Q388" s="255"/>
      <c r="R388" s="179">
        <f>IF(H388=0,"",'Ark1'!AA4951)</f>
        <v>30.47745534771774</v>
      </c>
      <c r="S388" s="179">
        <f>IF(H388=0,"",'Ark1'!AB4951)</f>
        <v>3.8563079637279514</v>
      </c>
      <c r="T388" s="179">
        <f>IF(H388=0,"",'Ark1'!AC4951)</f>
        <v>-49.590369811685086</v>
      </c>
      <c r="U388" s="84"/>
      <c r="V388" s="92">
        <f t="shared" si="31"/>
        <v>9.7826086956521738</v>
      </c>
      <c r="W388" s="179">
        <f>+'Ark1'!V4951</f>
        <v>15.413333333333332</v>
      </c>
      <c r="X388" s="261"/>
      <c r="Y388" s="258"/>
      <c r="AB388" s="235"/>
      <c r="AJ388" s="259"/>
      <c r="AK388" s="90"/>
      <c r="AL388" s="90"/>
    </row>
    <row r="389" spans="1:38" ht="15.6">
      <c r="A389" s="261"/>
      <c r="B389" s="209">
        <f>+'Ark1'!C4952</f>
        <v>2022</v>
      </c>
      <c r="C389" s="209">
        <f>+'Ark1'!J4952</f>
        <v>171</v>
      </c>
      <c r="D389" s="209" t="s">
        <v>663</v>
      </c>
      <c r="E389" s="209">
        <f>+'Ark1'!D4952</f>
        <v>2</v>
      </c>
      <c r="F389" s="209" t="s">
        <v>570</v>
      </c>
      <c r="G389" s="91">
        <f>+'Ark1'!Q4952</f>
        <v>18</v>
      </c>
      <c r="H389" s="92">
        <f>+'Ark1'!R4952</f>
        <v>147</v>
      </c>
      <c r="I389" s="91">
        <f>IF(H389=0,"",'Ark1'!S4952)</f>
        <v>147</v>
      </c>
      <c r="J389" s="261"/>
      <c r="K389" s="179">
        <f>IF(H389=0,"",100*H389/Måned!$G24)</f>
        <v>6.5362383281458429</v>
      </c>
      <c r="L389" s="261"/>
      <c r="M389" s="179">
        <f>+IF(H389=0,"",'Ark1'!AA4952)</f>
        <v>30.933132027666208</v>
      </c>
      <c r="N389" s="179">
        <f>+IF(I389=0,"",'Ark1'!AB4952)</f>
        <v>4.3084055376256929</v>
      </c>
      <c r="O389" s="256">
        <f>IF(H389=0,"",'Ark1'!W4952)</f>
        <v>59.095238095238123</v>
      </c>
      <c r="P389" s="179">
        <f>IF(H389=0,"",'Ark1'!X4952)</f>
        <v>170.32598521532123</v>
      </c>
      <c r="Q389" s="255"/>
      <c r="R389" s="179">
        <f>IF(H389=0,"",'Ark1'!AA4952)</f>
        <v>30.933132027666208</v>
      </c>
      <c r="S389" s="179">
        <f>IF(H389=0,"",'Ark1'!AB4952)</f>
        <v>4.3084055376256929</v>
      </c>
      <c r="T389" s="179">
        <f>IF(H389=0,"",'Ark1'!AC4952)</f>
        <v>-60.557498744260243</v>
      </c>
      <c r="U389" s="84"/>
      <c r="V389" s="92">
        <f t="shared" si="31"/>
        <v>8.1666666666666661</v>
      </c>
      <c r="W389" s="179">
        <f>+'Ark1'!V4952</f>
        <v>15.081632653061222</v>
      </c>
      <c r="X389" s="261"/>
    </row>
    <row r="390" spans="1:38" ht="15.6">
      <c r="A390" s="261"/>
      <c r="B390" s="209">
        <f>+'Ark1'!C4953</f>
        <v>2022</v>
      </c>
      <c r="C390" s="209">
        <f>+'Ark1'!J4953</f>
        <v>171</v>
      </c>
      <c r="D390" s="209" t="s">
        <v>663</v>
      </c>
      <c r="E390" s="209">
        <f>+'Ark1'!D4953</f>
        <v>3</v>
      </c>
      <c r="F390" s="209" t="s">
        <v>571</v>
      </c>
      <c r="G390" s="91">
        <f>+'Ark1'!Q4953</f>
        <v>21</v>
      </c>
      <c r="H390" s="92">
        <f>+'Ark1'!R4953</f>
        <v>166</v>
      </c>
      <c r="I390" s="91">
        <f>IF(H390=0,"",'Ark1'!S4953)</f>
        <v>166</v>
      </c>
      <c r="J390" s="261"/>
      <c r="K390" s="179">
        <f>IF(H390=0,"",100*H390/Måned!$G25)</f>
        <v>6.5200314218381772</v>
      </c>
      <c r="L390" s="261"/>
      <c r="M390" s="179">
        <f>+IF(H390=0,"",'Ark1'!AA4953)</f>
        <v>27.350904826840125</v>
      </c>
      <c r="N390" s="179">
        <f>+IF(I390=0,"",'Ark1'!AB4953)</f>
        <v>4.511159370046026</v>
      </c>
      <c r="O390" s="256">
        <f>IF(H390=0,"",'Ark1'!W4953)</f>
        <v>59.216867469879531</v>
      </c>
      <c r="P390" s="179">
        <f>IF(H390=0,"",'Ark1'!X4953)</f>
        <v>175.03230690910979</v>
      </c>
      <c r="Q390" s="255"/>
      <c r="R390" s="179">
        <f>IF(H390=0,"",'Ark1'!AA4953)</f>
        <v>27.350904826840125</v>
      </c>
      <c r="S390" s="179">
        <f>IF(H390=0,"",'Ark1'!AB4953)</f>
        <v>4.511159370046026</v>
      </c>
      <c r="T390" s="179">
        <f>IF(H390=0,"",'Ark1'!AC4953)</f>
        <v>-46.889321903566227</v>
      </c>
      <c r="U390" s="84"/>
      <c r="V390" s="92">
        <f t="shared" si="31"/>
        <v>7.9047619047619051</v>
      </c>
      <c r="W390" s="179">
        <f>+'Ark1'!V4953</f>
        <v>15.1566265060241</v>
      </c>
      <c r="X390" s="261"/>
    </row>
    <row r="391" spans="1:38" ht="15.6">
      <c r="A391" s="261"/>
      <c r="B391" s="209">
        <f>+'Ark1'!C4954</f>
        <v>2022</v>
      </c>
      <c r="C391" s="209">
        <f>+'Ark1'!J4954</f>
        <v>171</v>
      </c>
      <c r="D391" s="209" t="s">
        <v>663</v>
      </c>
      <c r="E391" s="209">
        <f>+'Ark1'!D4954</f>
        <v>4</v>
      </c>
      <c r="F391" s="209" t="s">
        <v>572</v>
      </c>
      <c r="G391" s="91">
        <f>+'Ark1'!Q4954</f>
        <v>21</v>
      </c>
      <c r="H391" s="92">
        <f>+'Ark1'!R4954</f>
        <v>174</v>
      </c>
      <c r="I391" s="91">
        <f>IF(H391=0,"",'Ark1'!S4954)</f>
        <v>174</v>
      </c>
      <c r="J391" s="261"/>
      <c r="K391" s="179">
        <f>IF(H391=0,"",100*H391/Måned!$G26)</f>
        <v>7.628233231039018</v>
      </c>
      <c r="L391" s="261"/>
      <c r="M391" s="179">
        <f>+IF(H391=0,"",'Ark1'!AA4954)</f>
        <v>28.798969491011473</v>
      </c>
      <c r="N391" s="179">
        <f>+IF(I391=0,"",'Ark1'!AB4954)</f>
        <v>4.1790896847530306</v>
      </c>
      <c r="O391" s="256">
        <f>IF(H391=0,"",'Ark1'!W4954)</f>
        <v>58.919540229885058</v>
      </c>
      <c r="P391" s="179">
        <f>IF(H391=0,"",'Ark1'!X4954)</f>
        <v>169.36962179798513</v>
      </c>
      <c r="Q391" s="255"/>
      <c r="R391" s="179">
        <f>IF(H391=0,"",'Ark1'!AA4954)</f>
        <v>28.798969491011473</v>
      </c>
      <c r="S391" s="179">
        <f>IF(H391=0,"",'Ark1'!AB4954)</f>
        <v>4.1790896847530306</v>
      </c>
      <c r="T391" s="179">
        <f>IF(H391=0,"",'Ark1'!AC4954)</f>
        <v>-31.036478915218325</v>
      </c>
      <c r="U391" s="84"/>
      <c r="V391" s="92">
        <f t="shared" si="31"/>
        <v>8.2857142857142865</v>
      </c>
      <c r="W391" s="179">
        <f>+'Ark1'!V4954</f>
        <v>15.01724137931034</v>
      </c>
      <c r="X391" s="261"/>
    </row>
    <row r="392" spans="1:38" ht="15.6">
      <c r="A392" s="261"/>
      <c r="B392" s="209">
        <f>+'Ark1'!C4955</f>
        <v>2022</v>
      </c>
      <c r="C392" s="209">
        <f>+'Ark1'!J4955</f>
        <v>171</v>
      </c>
      <c r="D392" s="209" t="s">
        <v>663</v>
      </c>
      <c r="E392" s="209">
        <f>+'Ark1'!D4955</f>
        <v>5</v>
      </c>
      <c r="F392" s="209" t="s">
        <v>467</v>
      </c>
      <c r="G392" s="91">
        <f>+'Ark1'!Q4955</f>
        <v>24</v>
      </c>
      <c r="H392" s="92">
        <f>+'Ark1'!R4955</f>
        <v>190</v>
      </c>
      <c r="I392" s="91">
        <f>IF(H392=0,"",'Ark1'!S4955)</f>
        <v>190</v>
      </c>
      <c r="J392" s="261"/>
      <c r="K392" s="179">
        <f>IF(H392=0,"",100*H392/Måned!$G27)</f>
        <v>6.529209621993127</v>
      </c>
      <c r="L392" s="261"/>
      <c r="M392" s="179">
        <f>+IF(H392=0,"",'Ark1'!AA4955)</f>
        <v>28.214078866062568</v>
      </c>
      <c r="N392" s="179">
        <f>+IF(I392=0,"",'Ark1'!AB4955)</f>
        <v>4.0870208724924142</v>
      </c>
      <c r="O392" s="256">
        <f>IF(H392=0,"",'Ark1'!W4955)</f>
        <v>59.131578947368403</v>
      </c>
      <c r="P392" s="179">
        <f>IF(H392=0,"",'Ark1'!X4955)</f>
        <v>170.34783600387743</v>
      </c>
      <c r="Q392" s="255"/>
      <c r="R392" s="179">
        <f>IF(H392=0,"",'Ark1'!AA4955)</f>
        <v>28.214078866062568</v>
      </c>
      <c r="S392" s="179">
        <f>IF(H392=0,"",'Ark1'!AB4955)</f>
        <v>4.0870208724924142</v>
      </c>
      <c r="T392" s="179">
        <f>IF(H392=0,"",'Ark1'!AC4955)</f>
        <v>-29.856768556150246</v>
      </c>
      <c r="U392" s="84"/>
      <c r="V392" s="92">
        <f t="shared" si="31"/>
        <v>7.916666666666667</v>
      </c>
      <c r="W392" s="179">
        <f>+'Ark1'!V4955</f>
        <v>15.263157894736844</v>
      </c>
      <c r="X392" s="261"/>
    </row>
    <row r="393" spans="1:38" ht="15.6">
      <c r="A393" s="261"/>
      <c r="B393" s="209">
        <f>+'Ark1'!C4956</f>
        <v>2022</v>
      </c>
      <c r="C393" s="209">
        <f>+'Ark1'!J4956</f>
        <v>171</v>
      </c>
      <c r="D393" s="209" t="s">
        <v>663</v>
      </c>
      <c r="E393" s="209">
        <f>+'Ark1'!D4956</f>
        <v>6</v>
      </c>
      <c r="F393" s="209" t="s">
        <v>573</v>
      </c>
      <c r="G393" s="91">
        <f>+'Ark1'!Q4956</f>
        <v>17</v>
      </c>
      <c r="H393" s="92">
        <f>+'Ark1'!R4956</f>
        <v>198</v>
      </c>
      <c r="I393" s="91">
        <f>IF(H393=0,"",'Ark1'!S4956)</f>
        <v>198</v>
      </c>
      <c r="J393" s="261"/>
      <c r="K393" s="179">
        <f>IF(H393=0,"",100*H393/Måned!$G28)</f>
        <v>6.6353887399463805</v>
      </c>
      <c r="L393" s="261"/>
      <c r="M393" s="179">
        <f>+IF(H393=0,"",'Ark1'!AA4956)</f>
        <v>31.406773438455591</v>
      </c>
      <c r="N393" s="179">
        <f>+IF(I393=0,"",'Ark1'!AB4956)</f>
        <v>3.9292182745887665</v>
      </c>
      <c r="O393" s="256">
        <f>IF(H393=0,"",'Ark1'!W4956)</f>
        <v>59.752525252525231</v>
      </c>
      <c r="P393" s="179">
        <f>IF(H393=0,"",'Ark1'!X4956)</f>
        <v>171.22361206868251</v>
      </c>
      <c r="Q393" s="255"/>
      <c r="R393" s="179">
        <f>IF(H393=0,"",'Ark1'!AA4956)</f>
        <v>31.406773438455591</v>
      </c>
      <c r="S393" s="179">
        <f>IF(H393=0,"",'Ark1'!AB4956)</f>
        <v>3.9292182745887665</v>
      </c>
      <c r="T393" s="179">
        <f>IF(H393=0,"",'Ark1'!AC4956)</f>
        <v>-43.894029984497571</v>
      </c>
      <c r="U393" s="84"/>
      <c r="V393" s="92">
        <f t="shared" si="31"/>
        <v>11.647058823529411</v>
      </c>
      <c r="W393" s="179">
        <f>+'Ark1'!V4956</f>
        <v>15.378787878787877</v>
      </c>
      <c r="X393" s="261"/>
    </row>
    <row r="394" spans="1:38" ht="15.6">
      <c r="A394" s="261"/>
      <c r="B394" s="209">
        <f>+'Ark1'!C4957</f>
        <v>2022</v>
      </c>
      <c r="C394" s="209">
        <f>+'Ark1'!J4957</f>
        <v>171</v>
      </c>
      <c r="D394" s="209" t="s">
        <v>663</v>
      </c>
      <c r="E394" s="209">
        <f>+'Ark1'!D4957</f>
        <v>7</v>
      </c>
      <c r="F394" s="209" t="s">
        <v>574</v>
      </c>
      <c r="G394" s="91">
        <f>+'Ark1'!Q4957</f>
        <v>17</v>
      </c>
      <c r="H394" s="92">
        <f>+'Ark1'!R4957</f>
        <v>178</v>
      </c>
      <c r="I394" s="91">
        <f>IF(H394=0,"",'Ark1'!S4957)</f>
        <v>178</v>
      </c>
      <c r="J394" s="261"/>
      <c r="K394" s="179">
        <f>IF(H394=0,"",100*H394/Måned!$G29)</f>
        <v>7.4414715719063542</v>
      </c>
      <c r="L394" s="261"/>
      <c r="M394" s="179">
        <f>+IF(H394=0,"",'Ark1'!AA4957)</f>
        <v>32.331898692842458</v>
      </c>
      <c r="N394" s="179">
        <f>+IF(I394=0,"",'Ark1'!AB4957)</f>
        <v>5.3110542323019345</v>
      </c>
      <c r="O394" s="256">
        <f>IF(H394=0,"",'Ark1'!W4957)</f>
        <v>59.078651685393282</v>
      </c>
      <c r="P394" s="179">
        <f>IF(H394=0,"",'Ark1'!X4957)</f>
        <v>171.22171229624939</v>
      </c>
      <c r="Q394" s="255"/>
      <c r="R394" s="179">
        <f>IF(H394=0,"",'Ark1'!AA4957)</f>
        <v>32.331898692842458</v>
      </c>
      <c r="S394" s="179">
        <f>IF(H394=0,"",'Ark1'!AB4957)</f>
        <v>5.3110542323019345</v>
      </c>
      <c r="T394" s="179">
        <f>IF(H394=0,"",'Ark1'!AC4957)</f>
        <v>-54.321735356211683</v>
      </c>
      <c r="U394" s="84"/>
      <c r="V394" s="92">
        <f t="shared" si="31"/>
        <v>10.470588235294118</v>
      </c>
      <c r="W394" s="179">
        <f>+'Ark1'!V4957</f>
        <v>15.09550561797753</v>
      </c>
      <c r="X394" s="261"/>
    </row>
    <row r="395" spans="1:38" ht="15.6">
      <c r="A395" s="261"/>
      <c r="B395" s="209">
        <f>+'Ark1'!C4958</f>
        <v>2022</v>
      </c>
      <c r="C395" s="209">
        <f>+'Ark1'!J4958</f>
        <v>171</v>
      </c>
      <c r="D395" s="209" t="s">
        <v>663</v>
      </c>
      <c r="E395" s="209">
        <f>+'Ark1'!D4958</f>
        <v>8</v>
      </c>
      <c r="F395" s="209" t="s">
        <v>575</v>
      </c>
      <c r="G395" s="91">
        <f>+'Ark1'!Q4958</f>
        <v>19</v>
      </c>
      <c r="H395" s="92">
        <f>+'Ark1'!R4958</f>
        <v>163</v>
      </c>
      <c r="I395" s="91">
        <f>IF(H395=0,"",'Ark1'!S4958)</f>
        <v>163</v>
      </c>
      <c r="J395" s="261"/>
      <c r="K395" s="179">
        <f>IF(H395=0,"",100*H395/Måned!$G30)</f>
        <v>6.7803660565723796</v>
      </c>
      <c r="L395" s="261"/>
      <c r="M395" s="179">
        <f>+IF(H395=0,"",'Ark1'!AA4958)</f>
        <v>32.606237784267755</v>
      </c>
      <c r="N395" s="179">
        <f>+IF(I395=0,"",'Ark1'!AB4958)</f>
        <v>4.4435307963090658</v>
      </c>
      <c r="O395" s="256">
        <f>IF(H395=0,"",'Ark1'!W4958)</f>
        <v>58.901840490797547</v>
      </c>
      <c r="P395" s="179">
        <f>IF(H395=0,"",'Ark1'!X4958)</f>
        <v>174.86191333940403</v>
      </c>
      <c r="Q395" s="255"/>
      <c r="R395" s="179">
        <f>IF(H395=0,"",'Ark1'!AA4958)</f>
        <v>32.606237784267755</v>
      </c>
      <c r="S395" s="179">
        <f>IF(H395=0,"",'Ark1'!AB4958)</f>
        <v>4.4435307963090658</v>
      </c>
      <c r="T395" s="179">
        <f>IF(H395=0,"",'Ark1'!AC4958)</f>
        <v>-51.161741528289369</v>
      </c>
      <c r="U395" s="84"/>
      <c r="V395" s="92">
        <f t="shared" si="31"/>
        <v>8.5789473684210531</v>
      </c>
      <c r="W395" s="179">
        <f>+'Ark1'!V4958</f>
        <v>14.938650306748464</v>
      </c>
      <c r="X395" s="261"/>
    </row>
    <row r="396" spans="1:38" ht="15.6">
      <c r="A396" s="261"/>
      <c r="B396" s="209">
        <f>+'Ark1'!C4959</f>
        <v>2022</v>
      </c>
      <c r="C396" s="209">
        <f>+'Ark1'!J4959</f>
        <v>171</v>
      </c>
      <c r="D396" s="209" t="s">
        <v>663</v>
      </c>
      <c r="E396" s="209">
        <f>+'Ark1'!D4959</f>
        <v>9</v>
      </c>
      <c r="F396" s="209" t="s">
        <v>576</v>
      </c>
      <c r="G396" s="91">
        <f>+'Ark1'!Q4959</f>
        <v>21</v>
      </c>
      <c r="H396" s="92">
        <f>+'Ark1'!R4959</f>
        <v>189</v>
      </c>
      <c r="I396" s="91">
        <f>IF(H396=0,"",'Ark1'!S4959)</f>
        <v>189</v>
      </c>
      <c r="J396" s="261"/>
      <c r="K396" s="179">
        <f>IF(H396=0,"",100*H396/Måned!$G31)</f>
        <v>6.6737288135593218</v>
      </c>
      <c r="L396" s="261"/>
      <c r="M396" s="179">
        <f>+IF(H396=0,"",'Ark1'!AA4959)</f>
        <v>29.174385066152009</v>
      </c>
      <c r="N396" s="179">
        <f>+IF(I396=0,"",'Ark1'!AB4959)</f>
        <v>3.8598164647518609</v>
      </c>
      <c r="O396" s="256">
        <f>IF(H396=0,"",'Ark1'!W4959)</f>
        <v>59.232804232804249</v>
      </c>
      <c r="P396" s="179">
        <f>IF(H396=0,"",'Ark1'!X4959)</f>
        <v>166.99112051224731</v>
      </c>
      <c r="Q396" s="255"/>
      <c r="R396" s="179">
        <f>IF(H396=0,"",'Ark1'!AA4959)</f>
        <v>29.174385066152009</v>
      </c>
      <c r="S396" s="179">
        <f>IF(H396=0,"",'Ark1'!AB4959)</f>
        <v>3.8598164647518609</v>
      </c>
      <c r="T396" s="179">
        <f>IF(H396=0,"",'Ark1'!AC4959)</f>
        <v>-40.672822056724655</v>
      </c>
      <c r="U396" s="84"/>
      <c r="V396" s="92">
        <f t="shared" si="31"/>
        <v>9</v>
      </c>
      <c r="W396" s="179">
        <f>+'Ark1'!V4959</f>
        <v>15.158730158730149</v>
      </c>
      <c r="X396" s="261"/>
    </row>
    <row r="397" spans="1:38" ht="15.6">
      <c r="A397" s="261"/>
      <c r="B397" s="209">
        <f>+'Ark1'!C4960</f>
        <v>2022</v>
      </c>
      <c r="C397" s="209">
        <f>+'Ark1'!J4960</f>
        <v>171</v>
      </c>
      <c r="D397" s="209" t="s">
        <v>663</v>
      </c>
      <c r="E397" s="209">
        <f>+'Ark1'!D4960</f>
        <v>10</v>
      </c>
      <c r="F397" s="209" t="s">
        <v>577</v>
      </c>
      <c r="G397" s="91">
        <f>+'Ark1'!Q4960</f>
        <v>21</v>
      </c>
      <c r="H397" s="92">
        <f>+'Ark1'!R4960</f>
        <v>139</v>
      </c>
      <c r="I397" s="91">
        <f>IF(H397=0,"",'Ark1'!S4960)</f>
        <v>139</v>
      </c>
      <c r="J397" s="261"/>
      <c r="K397" s="179">
        <f>IF(H397=0,"",100*H397/Måned!$G32)</f>
        <v>5.313455657492355</v>
      </c>
      <c r="L397" s="261"/>
      <c r="M397" s="179">
        <f>+IF(H397=0,"",'Ark1'!AA4960)</f>
        <v>32.451200135726154</v>
      </c>
      <c r="N397" s="179">
        <f>+IF(I397=0,"",'Ark1'!AB4960)</f>
        <v>4.5029305135632516</v>
      </c>
      <c r="O397" s="256">
        <f>IF(H397=0,"",'Ark1'!W4960)</f>
        <v>59.064748201438867</v>
      </c>
      <c r="P397" s="179">
        <f>IF(H397=0,"",'Ark1'!X4960)</f>
        <v>181.83589639664223</v>
      </c>
      <c r="Q397" s="255"/>
      <c r="R397" s="179">
        <f>IF(H397=0,"",'Ark1'!AA4960)</f>
        <v>32.451200135726154</v>
      </c>
      <c r="S397" s="179">
        <f>IF(H397=0,"",'Ark1'!AB4960)</f>
        <v>4.5029305135632516</v>
      </c>
      <c r="T397" s="179">
        <f>IF(H397=0,"",'Ark1'!AC4960)</f>
        <v>-53.977504378966749</v>
      </c>
      <c r="U397" s="84"/>
      <c r="V397" s="92">
        <f t="shared" si="31"/>
        <v>6.6190476190476186</v>
      </c>
      <c r="W397" s="179">
        <f>+'Ark1'!V4960</f>
        <v>15.014388489208629</v>
      </c>
      <c r="X397" s="261"/>
    </row>
    <row r="398" spans="1:38" ht="15.6">
      <c r="A398" s="261"/>
      <c r="B398" s="209">
        <f>+'Ark1'!C4961</f>
        <v>2022</v>
      </c>
      <c r="C398" s="209">
        <f>+'Ark1'!J4961</f>
        <v>171</v>
      </c>
      <c r="D398" s="209" t="s">
        <v>663</v>
      </c>
      <c r="E398" s="209">
        <f>+'Ark1'!D4961</f>
        <v>11</v>
      </c>
      <c r="F398" s="209" t="s">
        <v>578</v>
      </c>
      <c r="G398" s="91">
        <f>+'Ark1'!Q4961</f>
        <v>21</v>
      </c>
      <c r="H398" s="92">
        <f>+'Ark1'!R4961</f>
        <v>169</v>
      </c>
      <c r="I398" s="91">
        <f>IF(H398=0,"",'Ark1'!S4961)</f>
        <v>169</v>
      </c>
      <c r="J398" s="261"/>
      <c r="K398" s="179">
        <f>IF(H398=0,"",100*H398/Måned!$G33)</f>
        <v>6.2801932367149762</v>
      </c>
      <c r="L398" s="261"/>
      <c r="M398" s="179">
        <f>+IF(H398=0,"",'Ark1'!AA4961)</f>
        <v>32.871610281644855</v>
      </c>
      <c r="N398" s="179">
        <f>+IF(I398=0,"",'Ark1'!AB4961)</f>
        <v>4.481435081538315</v>
      </c>
      <c r="O398" s="256">
        <f>IF(H398=0,"",'Ark1'!W4961)</f>
        <v>59.53254437869824</v>
      </c>
      <c r="P398" s="179">
        <f>IF(H398=0,"",'Ark1'!X4961)</f>
        <v>170.73025316212235</v>
      </c>
      <c r="Q398" s="255"/>
      <c r="R398" s="179">
        <f>IF(H398=0,"",'Ark1'!AA4961)</f>
        <v>32.871610281644855</v>
      </c>
      <c r="S398" s="179">
        <f>IF(H398=0,"",'Ark1'!AB4961)</f>
        <v>4.481435081538315</v>
      </c>
      <c r="T398" s="179">
        <f>IF(H398=0,"",'Ark1'!AC4961)</f>
        <v>-56.560560610032958</v>
      </c>
      <c r="U398" s="84"/>
      <c r="V398" s="92">
        <f t="shared" si="31"/>
        <v>8.0476190476190474</v>
      </c>
      <c r="W398" s="179">
        <f>+'Ark1'!V4961</f>
        <v>15.17159763313609</v>
      </c>
      <c r="X398" s="261"/>
    </row>
    <row r="399" spans="1:38" ht="15.6">
      <c r="A399" s="261"/>
      <c r="B399" s="209">
        <f>+'Ark1'!C4962</f>
        <v>2022</v>
      </c>
      <c r="C399" s="209">
        <f>+'Ark1'!J4962</f>
        <v>171</v>
      </c>
      <c r="D399" s="209" t="s">
        <v>663</v>
      </c>
      <c r="E399" s="209">
        <f>+'Ark1'!D4962</f>
        <v>12</v>
      </c>
      <c r="F399" s="209" t="s">
        <v>579</v>
      </c>
      <c r="G399" s="91">
        <f>+'Ark1'!Q4962</f>
        <v>21</v>
      </c>
      <c r="H399" s="92">
        <f>+'Ark1'!R4962</f>
        <v>152</v>
      </c>
      <c r="I399" s="91">
        <f>IF(H399=0,"",'Ark1'!S4962)</f>
        <v>152</v>
      </c>
      <c r="J399" s="261"/>
      <c r="K399" s="179">
        <f>IF(H399=0,"",100*H399/Måned!$G34)</f>
        <v>5.4755043227665707</v>
      </c>
      <c r="L399" s="261"/>
      <c r="M399" s="179">
        <f>+IF(H399=0,"",'Ark1'!AA4962)</f>
        <v>32.03484084493828</v>
      </c>
      <c r="N399" s="179">
        <f>+IF(I399=0,"",'Ark1'!AB4962)</f>
        <v>4.422207712515501</v>
      </c>
      <c r="O399" s="256">
        <f>IF(H399=0,"",'Ark1'!W4962)</f>
        <v>59.25</v>
      </c>
      <c r="P399" s="179">
        <f>IF(H399=0,"",'Ark1'!X4962)</f>
        <v>170.35482123510297</v>
      </c>
      <c r="Q399" s="255"/>
      <c r="R399" s="179">
        <f>IF(H399=0,"",'Ark1'!AA4962)</f>
        <v>32.03484084493828</v>
      </c>
      <c r="S399" s="179">
        <f>IF(H399=0,"",'Ark1'!AB4962)</f>
        <v>4.422207712515501</v>
      </c>
      <c r="T399" s="179">
        <f>IF(H399=0,"",'Ark1'!AC4962)</f>
        <v>-50.099411245354567</v>
      </c>
      <c r="U399" s="84"/>
      <c r="V399" s="92">
        <f t="shared" si="31"/>
        <v>7.2380952380952381</v>
      </c>
      <c r="W399" s="179">
        <f>+'Ark1'!V4962</f>
        <v>15.164473684210527</v>
      </c>
      <c r="X399" s="261"/>
    </row>
    <row r="400" spans="1:38">
      <c r="A400" s="261"/>
      <c r="B400" s="261"/>
      <c r="C400" s="261"/>
      <c r="D400" s="261"/>
      <c r="E400" s="261"/>
      <c r="F400" s="261"/>
      <c r="G400" s="261"/>
      <c r="H400" s="261"/>
      <c r="I400" s="261"/>
      <c r="J400" s="261"/>
      <c r="K400" s="261"/>
      <c r="L400" s="261"/>
      <c r="M400" s="261"/>
      <c r="N400" s="261"/>
      <c r="O400" s="261"/>
      <c r="P400" s="261"/>
      <c r="Q400" s="261"/>
      <c r="R400" s="261"/>
      <c r="S400" s="261"/>
      <c r="T400" s="261"/>
      <c r="U400" s="261"/>
      <c r="V400" s="261"/>
      <c r="W400" s="262"/>
      <c r="X400" s="261"/>
    </row>
    <row r="401" spans="1:38" ht="15.6">
      <c r="A401" s="261"/>
      <c r="B401" s="209">
        <f>+'Ark1'!C4963</f>
        <v>2022</v>
      </c>
      <c r="C401" s="209">
        <f>+'Ark1'!J4963</f>
        <v>181</v>
      </c>
      <c r="D401" s="209" t="s">
        <v>44</v>
      </c>
      <c r="E401" s="209">
        <f>+'Ark1'!D4963</f>
        <v>1</v>
      </c>
      <c r="F401" s="209" t="s">
        <v>569</v>
      </c>
      <c r="G401" s="91">
        <f>+'Ark1'!Q4963</f>
        <v>1</v>
      </c>
      <c r="H401" s="92">
        <f>+'Ark1'!R4963</f>
        <v>1</v>
      </c>
      <c r="I401" s="91">
        <f>IF(H401=0,"",'Ark1'!S4963)</f>
        <v>1</v>
      </c>
      <c r="J401" s="261"/>
      <c r="K401" s="179">
        <f>IF(H401=0,"",100*H401/Måned!$G23)</f>
        <v>3.4686090877558098E-2</v>
      </c>
      <c r="L401" s="261"/>
      <c r="M401" s="179">
        <f>+IF(H401=0,"",'Ark1'!AA4963)</f>
        <v>0</v>
      </c>
      <c r="N401" s="179">
        <f>+IF(I401=0,"",'Ark1'!AB4963)</f>
        <v>0</v>
      </c>
      <c r="O401" s="256">
        <f>IF(H401=0,"",'Ark1'!W4963)</f>
        <v>56</v>
      </c>
      <c r="P401" s="179">
        <f>IF(H401=0,"",'Ark1'!X4963)</f>
        <v>147.56229685807142</v>
      </c>
      <c r="Q401" s="255"/>
      <c r="R401" s="179">
        <f>IF(H401=0,"",'Ark1'!AA4963)</f>
        <v>0</v>
      </c>
      <c r="S401" s="179">
        <f>IF(H401=0,"",'Ark1'!AB4963)</f>
        <v>0</v>
      </c>
      <c r="T401" s="179">
        <f>IF(H401=0,"",'Ark1'!AC4963)</f>
        <v>0</v>
      </c>
      <c r="U401" s="84"/>
      <c r="V401" s="92">
        <f t="shared" si="31"/>
        <v>1</v>
      </c>
      <c r="W401" s="179">
        <f>+'Ark1'!V4963</f>
        <v>14</v>
      </c>
      <c r="X401" s="261"/>
    </row>
    <row r="402" spans="1:38" ht="15.6">
      <c r="A402" s="261"/>
      <c r="B402" s="209">
        <f>+'Ark1'!C4964</f>
        <v>2022</v>
      </c>
      <c r="C402" s="209">
        <f>+'Ark1'!J4964</f>
        <v>181</v>
      </c>
      <c r="D402" s="209" t="s">
        <v>44</v>
      </c>
      <c r="E402" s="209">
        <f>+'Ark1'!D4964</f>
        <v>2</v>
      </c>
      <c r="F402" s="209" t="s">
        <v>570</v>
      </c>
      <c r="G402" s="91">
        <f>+'Ark1'!Q4964</f>
        <v>1</v>
      </c>
      <c r="H402" s="92">
        <f>+'Ark1'!R4964</f>
        <v>2</v>
      </c>
      <c r="I402" s="91">
        <f>IF(H402=0,"",'Ark1'!S4964)</f>
        <v>2</v>
      </c>
      <c r="J402" s="261"/>
      <c r="K402" s="179">
        <f>IF(H402=0,"",100*H402/Måned!$G24)</f>
        <v>8.8928412627834588E-2</v>
      </c>
      <c r="L402" s="261"/>
      <c r="M402" s="179">
        <f>+IF(H402=0,"",'Ark1'!AA4964)</f>
        <v>3.15000000000067</v>
      </c>
      <c r="N402" s="179">
        <f>+IF(I402=0,"",'Ark1'!AB4964)</f>
        <v>2</v>
      </c>
      <c r="O402" s="256">
        <f>IF(H402=0,"",'Ark1'!W4964)</f>
        <v>57</v>
      </c>
      <c r="P402" s="179">
        <f>IF(H402=0,"",'Ark1'!X4964)</f>
        <v>147.2914409534128</v>
      </c>
      <c r="Q402" s="255"/>
      <c r="R402" s="179">
        <f>IF(H402=0,"",'Ark1'!AA4964)</f>
        <v>3.15000000000067</v>
      </c>
      <c r="S402" s="179">
        <f>IF(H402=0,"",'Ark1'!AB4964)</f>
        <v>2</v>
      </c>
      <c r="T402" s="179">
        <f>IF(H402=0,"",'Ark1'!AC4964)</f>
        <v>-99.999999999967187</v>
      </c>
      <c r="U402" s="84"/>
      <c r="V402" s="92">
        <f t="shared" si="31"/>
        <v>2</v>
      </c>
      <c r="W402" s="179">
        <f>+'Ark1'!V4964</f>
        <v>14</v>
      </c>
      <c r="X402" s="261"/>
      <c r="Y402" s="258"/>
      <c r="AB402" s="235"/>
      <c r="AJ402" s="259"/>
      <c r="AK402" s="90"/>
      <c r="AL402" s="90"/>
    </row>
    <row r="403" spans="1:38" ht="15.6">
      <c r="A403" s="261"/>
      <c r="B403" s="209">
        <f>+'Ark1'!C4965</f>
        <v>2022</v>
      </c>
      <c r="C403" s="209">
        <f>+'Ark1'!J4965</f>
        <v>181</v>
      </c>
      <c r="D403" s="209" t="s">
        <v>44</v>
      </c>
      <c r="E403" s="209">
        <f>+'Ark1'!D4965</f>
        <v>3</v>
      </c>
      <c r="F403" s="209" t="s">
        <v>571</v>
      </c>
      <c r="G403" s="91">
        <f>+'Ark1'!Q4965</f>
        <v>2</v>
      </c>
      <c r="H403" s="92">
        <f>+'Ark1'!R4965</f>
        <v>3</v>
      </c>
      <c r="I403" s="91">
        <f>IF(H403=0,"",'Ark1'!S4965)</f>
        <v>3</v>
      </c>
      <c r="J403" s="261"/>
      <c r="K403" s="179">
        <f>IF(H403=0,"",100*H403/Måned!$G25)</f>
        <v>0.1178318931657502</v>
      </c>
      <c r="L403" s="261"/>
      <c r="M403" s="179">
        <f>+IF(H403=0,"",'Ark1'!AA4965)</f>
        <v>11.45900907098379</v>
      </c>
      <c r="N403" s="179">
        <f>+IF(I403=0,"",'Ark1'!AB4965)</f>
        <v>3.7416573867739409</v>
      </c>
      <c r="O403" s="256">
        <f>IF(H403=0,"",'Ark1'!W4965)</f>
        <v>57</v>
      </c>
      <c r="P403" s="179">
        <f>IF(H403=0,"",'Ark1'!X4965)</f>
        <v>154.1350668111231</v>
      </c>
      <c r="Q403" s="255"/>
      <c r="R403" s="179">
        <f>IF(H403=0,"",'Ark1'!AA4965)</f>
        <v>11.45900907098379</v>
      </c>
      <c r="S403" s="179">
        <f>IF(H403=0,"",'Ark1'!AB4965)</f>
        <v>3.7416573867739409</v>
      </c>
      <c r="T403" s="179">
        <f>IF(H403=0,"",'Ark1'!AC4965)</f>
        <v>26.044286926279437</v>
      </c>
      <c r="U403" s="84"/>
      <c r="V403" s="92">
        <f t="shared" si="31"/>
        <v>1.5</v>
      </c>
      <c r="W403" s="179">
        <f>+'Ark1'!V4965</f>
        <v>14</v>
      </c>
      <c r="X403" s="261"/>
    </row>
    <row r="404" spans="1:38" ht="15.6">
      <c r="A404" s="261"/>
      <c r="B404" s="209">
        <f>+'Ark1'!C4966</f>
        <v>2022</v>
      </c>
      <c r="C404" s="209">
        <f>+'Ark1'!J4966</f>
        <v>181</v>
      </c>
      <c r="D404" s="209" t="s">
        <v>44</v>
      </c>
      <c r="E404" s="209">
        <f>+'Ark1'!D4966</f>
        <v>4</v>
      </c>
      <c r="F404" s="209" t="s">
        <v>572</v>
      </c>
      <c r="G404" s="91">
        <f>+'Ark1'!Q4966</f>
        <v>1</v>
      </c>
      <c r="H404" s="92">
        <f>+'Ark1'!R4966</f>
        <v>2</v>
      </c>
      <c r="I404" s="91">
        <f>IF(H404=0,"",'Ark1'!S4966)</f>
        <v>2</v>
      </c>
      <c r="J404" s="261"/>
      <c r="K404" s="179">
        <f>IF(H404=0,"",100*H404/Måned!$G26)</f>
        <v>8.7680841736080664E-2</v>
      </c>
      <c r="L404" s="261"/>
      <c r="M404" s="179">
        <f>+IF(H404=0,"",'Ark1'!AA4966)</f>
        <v>11.349999999999921</v>
      </c>
      <c r="N404" s="179">
        <f>+IF(I404=0,"",'Ark1'!AB4966)</f>
        <v>3</v>
      </c>
      <c r="O404" s="256">
        <f>IF(H404=0,"",'Ark1'!W4966)</f>
        <v>56</v>
      </c>
      <c r="P404" s="179">
        <f>IF(H404=0,"",'Ark1'!X4966)</f>
        <v>157.69230769230765</v>
      </c>
      <c r="Q404" s="255"/>
      <c r="R404" s="179">
        <f>IF(H404=0,"",'Ark1'!AA4966)</f>
        <v>11.349999999999921</v>
      </c>
      <c r="S404" s="179">
        <f>IF(H404=0,"",'Ark1'!AB4966)</f>
        <v>3</v>
      </c>
      <c r="T404" s="179">
        <f>IF(H404=0,"",'Ark1'!AC4966)</f>
        <v>-100.00000000000382</v>
      </c>
      <c r="U404" s="84"/>
      <c r="V404" s="92">
        <f t="shared" si="31"/>
        <v>2</v>
      </c>
      <c r="W404" s="179">
        <f>+'Ark1'!V4966</f>
        <v>12.5</v>
      </c>
      <c r="X404" s="261"/>
    </row>
    <row r="405" spans="1:38" ht="15.6">
      <c r="A405" s="261"/>
      <c r="B405" s="209">
        <f>+'Ark1'!C4967</f>
        <v>2022</v>
      </c>
      <c r="C405" s="209">
        <f>+'Ark1'!J4967</f>
        <v>181</v>
      </c>
      <c r="D405" s="209" t="s">
        <v>44</v>
      </c>
      <c r="E405" s="209">
        <f>+'Ark1'!D4967</f>
        <v>5</v>
      </c>
      <c r="F405" s="209" t="s">
        <v>467</v>
      </c>
      <c r="G405" s="91">
        <f>+'Ark1'!Q4967</f>
        <v>0</v>
      </c>
      <c r="H405" s="92">
        <f>+'Ark1'!R4967</f>
        <v>0</v>
      </c>
      <c r="I405" s="91" t="str">
        <f>IF(H405=0,"",'Ark1'!S4967)</f>
        <v/>
      </c>
      <c r="J405" s="261"/>
      <c r="K405" s="179" t="str">
        <f>IF(H405=0,"",100*H405/Måned!$G27)</f>
        <v/>
      </c>
      <c r="L405" s="261"/>
      <c r="M405" s="179" t="str">
        <f>+IF(H405=0,"",'Ark1'!AA4967)</f>
        <v/>
      </c>
      <c r="N405" s="179">
        <f>+IF(I405=0,"",'Ark1'!AB4967)</f>
        <v>0</v>
      </c>
      <c r="O405" s="256" t="str">
        <f>IF(H405=0,"",'Ark1'!W4967)</f>
        <v/>
      </c>
      <c r="P405" s="179" t="str">
        <f>IF(H405=0,"",'Ark1'!X4967)</f>
        <v/>
      </c>
      <c r="Q405" s="255"/>
      <c r="R405" s="179" t="str">
        <f>IF(H405=0,"",'Ark1'!AA4967)</f>
        <v/>
      </c>
      <c r="S405" s="179" t="str">
        <f>IF(H405=0,"",'Ark1'!AB4967)</f>
        <v/>
      </c>
      <c r="T405" s="179" t="str">
        <f>IF(H405=0,"",'Ark1'!AC4967)</f>
        <v/>
      </c>
      <c r="U405" s="84"/>
      <c r="V405" s="92" t="str">
        <f t="shared" si="31"/>
        <v/>
      </c>
      <c r="W405" s="179">
        <f>+'Ark1'!V4967</f>
        <v>0</v>
      </c>
      <c r="X405" s="261"/>
    </row>
    <row r="406" spans="1:38" ht="15.6">
      <c r="A406" s="261"/>
      <c r="B406" s="209">
        <f>+'Ark1'!C4968</f>
        <v>2022</v>
      </c>
      <c r="C406" s="209">
        <f>+'Ark1'!J4968</f>
        <v>181</v>
      </c>
      <c r="D406" s="209" t="s">
        <v>44</v>
      </c>
      <c r="E406" s="209">
        <f>+'Ark1'!D4968</f>
        <v>6</v>
      </c>
      <c r="F406" s="209" t="s">
        <v>573</v>
      </c>
      <c r="G406" s="91">
        <f>+'Ark1'!Q4968</f>
        <v>3</v>
      </c>
      <c r="H406" s="92">
        <f>+'Ark1'!R4968</f>
        <v>5</v>
      </c>
      <c r="I406" s="91">
        <f>IF(H406=0,"",'Ark1'!S4968)</f>
        <v>5</v>
      </c>
      <c r="J406" s="261"/>
      <c r="K406" s="179">
        <f>IF(H406=0,"",100*H406/Måned!$G28)</f>
        <v>0.16756032171581769</v>
      </c>
      <c r="L406" s="261"/>
      <c r="M406" s="179">
        <f>+IF(H406=0,"",'Ark1'!AA4968)</f>
        <v>21.828018691580745</v>
      </c>
      <c r="N406" s="179">
        <f>+IF(I406=0,"",'Ark1'!AB4968)</f>
        <v>2.5768197453450528</v>
      </c>
      <c r="O406" s="256">
        <f>IF(H406=0,"",'Ark1'!W4968)</f>
        <v>60.4</v>
      </c>
      <c r="P406" s="179">
        <f>IF(H406=0,"",'Ark1'!X4968)</f>
        <v>135.03791982665223</v>
      </c>
      <c r="Q406" s="255"/>
      <c r="R406" s="179">
        <f>IF(H406=0,"",'Ark1'!AA4968)</f>
        <v>21.828018691580745</v>
      </c>
      <c r="S406" s="179">
        <f>IF(H406=0,"",'Ark1'!AB4968)</f>
        <v>2.5768197453450528</v>
      </c>
      <c r="T406" s="179">
        <f>IF(H406=0,"",'Ark1'!AC4968)</f>
        <v>-44.582036642011715</v>
      </c>
      <c r="U406" s="84"/>
      <c r="V406" s="92">
        <f t="shared" si="31"/>
        <v>1.6666666666666667</v>
      </c>
      <c r="W406" s="179">
        <f>+'Ark1'!V4968</f>
        <v>15.8</v>
      </c>
      <c r="X406" s="261"/>
    </row>
    <row r="407" spans="1:38" ht="15.6">
      <c r="A407" s="261"/>
      <c r="B407" s="209">
        <f>+'Ark1'!C4969</f>
        <v>2022</v>
      </c>
      <c r="C407" s="209">
        <f>+'Ark1'!J4969</f>
        <v>181</v>
      </c>
      <c r="D407" s="209" t="s">
        <v>44</v>
      </c>
      <c r="E407" s="209">
        <f>+'Ark1'!D4969</f>
        <v>7</v>
      </c>
      <c r="F407" s="209" t="s">
        <v>574</v>
      </c>
      <c r="G407" s="91">
        <f>+'Ark1'!Q4969</f>
        <v>2</v>
      </c>
      <c r="H407" s="92">
        <f>+'Ark1'!R4969</f>
        <v>3</v>
      </c>
      <c r="I407" s="91">
        <f>IF(H407=0,"",'Ark1'!S4969)</f>
        <v>3</v>
      </c>
      <c r="J407" s="261"/>
      <c r="K407" s="179">
        <f>IF(H407=0,"",100*H407/Måned!$G29)</f>
        <v>0.1254180602006689</v>
      </c>
      <c r="L407" s="261"/>
      <c r="M407" s="179">
        <f>+IF(H407=0,"",'Ark1'!AA4969)</f>
        <v>3.4883934538530039</v>
      </c>
      <c r="N407" s="179">
        <f>+IF(I407=0,"",'Ark1'!AB4969)</f>
        <v>3.0912061651653002</v>
      </c>
      <c r="O407" s="256">
        <f>IF(H407=0,"",'Ark1'!W4969)</f>
        <v>56.66666666666665</v>
      </c>
      <c r="P407" s="179">
        <f>IF(H407=0,"",'Ark1'!X4969)</f>
        <v>139.61719032141565</v>
      </c>
      <c r="Q407" s="255"/>
      <c r="R407" s="179">
        <f>IF(H407=0,"",'Ark1'!AA4969)</f>
        <v>3.4883934538530039</v>
      </c>
      <c r="S407" s="179">
        <f>IF(H407=0,"",'Ark1'!AB4969)</f>
        <v>3.0912061651653002</v>
      </c>
      <c r="T407" s="179">
        <f>IF(H407=0,"",'Ark1'!AC4969)</f>
        <v>-38.124642583142254</v>
      </c>
      <c r="U407" s="84"/>
      <c r="V407" s="92">
        <f t="shared" si="31"/>
        <v>1.5</v>
      </c>
      <c r="W407" s="179">
        <f>+'Ark1'!V4969</f>
        <v>14</v>
      </c>
      <c r="X407" s="261"/>
    </row>
    <row r="408" spans="1:38" ht="15.6">
      <c r="A408" s="261"/>
      <c r="B408" s="209">
        <f>+'Ark1'!C4970</f>
        <v>2022</v>
      </c>
      <c r="C408" s="209">
        <f>+'Ark1'!J4970</f>
        <v>181</v>
      </c>
      <c r="D408" s="209" t="s">
        <v>44</v>
      </c>
      <c r="E408" s="209">
        <f>+'Ark1'!D4970</f>
        <v>8</v>
      </c>
      <c r="F408" s="209" t="s">
        <v>575</v>
      </c>
      <c r="G408" s="91">
        <f>+'Ark1'!Q4970</f>
        <v>2</v>
      </c>
      <c r="H408" s="92">
        <f>+'Ark1'!R4970</f>
        <v>2</v>
      </c>
      <c r="I408" s="91">
        <f>IF(H408=0,"",'Ark1'!S4970)</f>
        <v>2</v>
      </c>
      <c r="J408" s="261"/>
      <c r="K408" s="179">
        <f>IF(H408=0,"",100*H408/Måned!$G30)</f>
        <v>8.3194675540765387E-2</v>
      </c>
      <c r="L408" s="261"/>
      <c r="M408" s="179">
        <f>+IF(H408=0,"",'Ark1'!AA4970)</f>
        <v>27.999999999999929</v>
      </c>
      <c r="N408" s="179">
        <f>+IF(I408=0,"",'Ark1'!AB4970)</f>
        <v>0</v>
      </c>
      <c r="O408" s="256">
        <f>IF(H408=0,"",'Ark1'!W4970)</f>
        <v>58</v>
      </c>
      <c r="P408" s="179">
        <f>IF(H408=0,"",'Ark1'!X4970)</f>
        <v>172.58938244853735</v>
      </c>
      <c r="Q408" s="255"/>
      <c r="R408" s="179">
        <f>IF(H408=0,"",'Ark1'!AA4970)</f>
        <v>27.999999999999929</v>
      </c>
      <c r="S408" s="179">
        <f>IF(H408=0,"",'Ark1'!AB4970)</f>
        <v>0</v>
      </c>
      <c r="T408" s="179">
        <f>IF(H408=0,"",'Ark1'!AC4970)</f>
        <v>0</v>
      </c>
      <c r="U408" s="84"/>
      <c r="V408" s="92">
        <f t="shared" si="31"/>
        <v>1</v>
      </c>
      <c r="W408" s="179">
        <f>+'Ark1'!V4970</f>
        <v>14</v>
      </c>
      <c r="X408" s="261"/>
    </row>
    <row r="409" spans="1:38" ht="15.6">
      <c r="A409" s="261"/>
      <c r="B409" s="209">
        <f>+'Ark1'!C4971</f>
        <v>2022</v>
      </c>
      <c r="C409" s="209">
        <f>+'Ark1'!J4971</f>
        <v>181</v>
      </c>
      <c r="D409" s="209" t="s">
        <v>44</v>
      </c>
      <c r="E409" s="209">
        <f>+'Ark1'!D4971</f>
        <v>9</v>
      </c>
      <c r="F409" s="209" t="s">
        <v>576</v>
      </c>
      <c r="G409" s="91">
        <f>+'Ark1'!Q4971</f>
        <v>2</v>
      </c>
      <c r="H409" s="92">
        <f>+'Ark1'!R4971</f>
        <v>7</v>
      </c>
      <c r="I409" s="91">
        <f>IF(H409=0,"",'Ark1'!S4971)</f>
        <v>7</v>
      </c>
      <c r="J409" s="261"/>
      <c r="K409" s="179">
        <f>IF(H409=0,"",100*H409/Måned!$G31)</f>
        <v>0.24717514124293785</v>
      </c>
      <c r="L409" s="261"/>
      <c r="M409" s="179">
        <f>+IF(H409=0,"",'Ark1'!AA4971)</f>
        <v>3.6358756629912303</v>
      </c>
      <c r="N409" s="179">
        <f>+IF(I409=0,"",'Ark1'!AB4971)</f>
        <v>2.3123448651769807</v>
      </c>
      <c r="O409" s="256">
        <f>IF(H409=0,"",'Ark1'!W4971)</f>
        <v>58.714285714285694</v>
      </c>
      <c r="P409" s="179">
        <f>IF(H409=0,"",'Ark1'!X4971)</f>
        <v>142.40829592942262</v>
      </c>
      <c r="Q409" s="255"/>
      <c r="R409" s="179">
        <f>IF(H409=0,"",'Ark1'!AA4971)</f>
        <v>3.6358756629912303</v>
      </c>
      <c r="S409" s="179">
        <f>IF(H409=0,"",'Ark1'!AB4971)</f>
        <v>2.3123448651769807</v>
      </c>
      <c r="T409" s="179">
        <f>IF(H409=0,"",'Ark1'!AC4971)</f>
        <v>-68.331458465151684</v>
      </c>
      <c r="U409" s="84"/>
      <c r="V409" s="92">
        <f t="shared" si="31"/>
        <v>3.5</v>
      </c>
      <c r="W409" s="179">
        <f>+'Ark1'!V4971</f>
        <v>15.285714285714288</v>
      </c>
      <c r="X409" s="261"/>
    </row>
    <row r="410" spans="1:38" ht="15.6">
      <c r="A410" s="261"/>
      <c r="B410" s="209">
        <f>+'Ark1'!C4972</f>
        <v>2022</v>
      </c>
      <c r="C410" s="209">
        <f>+'Ark1'!J4972</f>
        <v>181</v>
      </c>
      <c r="D410" s="209" t="s">
        <v>44</v>
      </c>
      <c r="E410" s="209">
        <f>+'Ark1'!D4972</f>
        <v>10</v>
      </c>
      <c r="F410" s="209" t="s">
        <v>577</v>
      </c>
      <c r="G410" s="91">
        <f>+'Ark1'!Q4972</f>
        <v>1</v>
      </c>
      <c r="H410" s="92">
        <f>+'Ark1'!R4972</f>
        <v>1</v>
      </c>
      <c r="I410" s="91">
        <f>IF(H410=0,"",'Ark1'!S4972)</f>
        <v>1</v>
      </c>
      <c r="J410" s="261"/>
      <c r="K410" s="179">
        <f>IF(H410=0,"",100*H410/Måned!$G32)</f>
        <v>3.82262996941896E-2</v>
      </c>
      <c r="L410" s="261"/>
      <c r="M410" s="179">
        <f>+IF(H410=0,"",'Ark1'!AA4972)</f>
        <v>0</v>
      </c>
      <c r="N410" s="179">
        <f>+IF(I410=0,"",'Ark1'!AB4972)</f>
        <v>0</v>
      </c>
      <c r="O410" s="256">
        <f>IF(H410=0,"",'Ark1'!W4972)</f>
        <v>58</v>
      </c>
      <c r="P410" s="179">
        <f>IF(H410=0,"",'Ark1'!X4972)</f>
        <v>137.91982665222099</v>
      </c>
      <c r="Q410" s="255"/>
      <c r="R410" s="179">
        <f>IF(H410=0,"",'Ark1'!AA4972)</f>
        <v>0</v>
      </c>
      <c r="S410" s="179">
        <f>IF(H410=0,"",'Ark1'!AB4972)</f>
        <v>0</v>
      </c>
      <c r="T410" s="179">
        <f>IF(H410=0,"",'Ark1'!AC4972)</f>
        <v>0</v>
      </c>
      <c r="U410" s="84"/>
      <c r="V410" s="92">
        <f t="shared" si="31"/>
        <v>1</v>
      </c>
      <c r="W410" s="179">
        <f>+'Ark1'!V4972</f>
        <v>14</v>
      </c>
      <c r="X410" s="261"/>
    </row>
    <row r="411" spans="1:38" ht="15.6">
      <c r="A411" s="261"/>
      <c r="B411" s="209">
        <f>+'Ark1'!C4973</f>
        <v>2022</v>
      </c>
      <c r="C411" s="209">
        <f>+'Ark1'!J4973</f>
        <v>181</v>
      </c>
      <c r="D411" s="209" t="s">
        <v>44</v>
      </c>
      <c r="E411" s="209">
        <f>+'Ark1'!D4973</f>
        <v>11</v>
      </c>
      <c r="F411" s="209" t="s">
        <v>578</v>
      </c>
      <c r="G411" s="91">
        <f>+'Ark1'!Q4973</f>
        <v>4</v>
      </c>
      <c r="H411" s="92">
        <f>+'Ark1'!R4973</f>
        <v>5</v>
      </c>
      <c r="I411" s="91">
        <f>IF(H411=0,"",'Ark1'!S4973)</f>
        <v>5</v>
      </c>
      <c r="J411" s="261"/>
      <c r="K411" s="179">
        <f>IF(H411=0,"",100*H411/Måned!$G33)</f>
        <v>0.18580453363062058</v>
      </c>
      <c r="L411" s="261"/>
      <c r="M411" s="179">
        <f>+IF(H411=0,"",'Ark1'!AA4973)</f>
        <v>49.943183719102258</v>
      </c>
      <c r="N411" s="179">
        <f>+IF(I411=0,"",'Ark1'!AB4973)</f>
        <v>9.5791440118624642</v>
      </c>
      <c r="O411" s="256">
        <f>IF(H411=0,"",'Ark1'!W4973)</f>
        <v>53.8</v>
      </c>
      <c r="P411" s="179">
        <f>IF(H411=0,"",'Ark1'!X4973)</f>
        <v>161.30010834236188</v>
      </c>
      <c r="Q411" s="255"/>
      <c r="R411" s="179">
        <f>IF(H411=0,"",'Ark1'!AA4973)</f>
        <v>49.943183719102258</v>
      </c>
      <c r="S411" s="179">
        <f>IF(H411=0,"",'Ark1'!AB4973)</f>
        <v>9.5791440118624642</v>
      </c>
      <c r="T411" s="179">
        <f>IF(H411=0,"",'Ark1'!AC4973)</f>
        <v>38.509827187253535</v>
      </c>
      <c r="U411" s="84"/>
      <c r="V411" s="92">
        <f t="shared" si="31"/>
        <v>1.25</v>
      </c>
      <c r="W411" s="179">
        <f>+'Ark1'!V4973</f>
        <v>12.2</v>
      </c>
      <c r="X411" s="261"/>
    </row>
    <row r="412" spans="1:38" ht="15.6">
      <c r="A412" s="261"/>
      <c r="B412" s="209">
        <f>+'Ark1'!C4974</f>
        <v>2022</v>
      </c>
      <c r="C412" s="209">
        <f>+'Ark1'!J4974</f>
        <v>181</v>
      </c>
      <c r="D412" s="209" t="s">
        <v>44</v>
      </c>
      <c r="E412" s="209">
        <f>+'Ark1'!D4974</f>
        <v>12</v>
      </c>
      <c r="F412" s="209" t="s">
        <v>579</v>
      </c>
      <c r="G412" s="91">
        <f>+'Ark1'!Q4974</f>
        <v>2</v>
      </c>
      <c r="H412" s="92">
        <f>+'Ark1'!R4974</f>
        <v>11</v>
      </c>
      <c r="I412" s="91">
        <f>IF(H412=0,"",'Ark1'!S4974)</f>
        <v>11</v>
      </c>
      <c r="J412" s="261"/>
      <c r="K412" s="179">
        <f>IF(H412=0,"",100*H412/Måned!$G34)</f>
        <v>0.39625360230547552</v>
      </c>
      <c r="L412" s="261"/>
      <c r="M412" s="179">
        <f>+IF(H412=0,"",'Ark1'!AA4974)</f>
        <v>5.4183343480659643</v>
      </c>
      <c r="N412" s="179">
        <f>+IF(I412=0,"",'Ark1'!AB4974)</f>
        <v>2.4120907566221095</v>
      </c>
      <c r="O412" s="256">
        <f>IF(H412=0,"",'Ark1'!W4974)</f>
        <v>59</v>
      </c>
      <c r="P412" s="179">
        <f>IF(H412=0,"",'Ark1'!X4974)</f>
        <v>146.50842115630849</v>
      </c>
      <c r="Q412" s="255"/>
      <c r="R412" s="179">
        <f>IF(H412=0,"",'Ark1'!AA4974)</f>
        <v>5.4183343480659643</v>
      </c>
      <c r="S412" s="179">
        <f>IF(H412=0,"",'Ark1'!AB4974)</f>
        <v>2.4120907566221095</v>
      </c>
      <c r="T412" s="179">
        <f>IF(H412=0,"",'Ark1'!AC4974)</f>
        <v>4.6603944102102357</v>
      </c>
      <c r="U412" s="84"/>
      <c r="V412" s="92">
        <f t="shared" si="31"/>
        <v>5.5</v>
      </c>
      <c r="W412" s="179">
        <f>+'Ark1'!V4974</f>
        <v>15.363636363636362</v>
      </c>
      <c r="X412" s="261"/>
    </row>
    <row r="413" spans="1:38">
      <c r="A413" s="261"/>
      <c r="B413" s="261"/>
      <c r="C413" s="261"/>
      <c r="D413" s="261"/>
      <c r="E413" s="261"/>
      <c r="F413" s="261"/>
      <c r="G413" s="261"/>
      <c r="H413" s="261"/>
      <c r="I413" s="261"/>
      <c r="J413" s="261"/>
      <c r="K413" s="261"/>
      <c r="L413" s="261"/>
      <c r="M413" s="261"/>
      <c r="N413" s="261"/>
      <c r="O413" s="261"/>
      <c r="P413" s="261"/>
      <c r="Q413" s="261"/>
      <c r="R413" s="261"/>
      <c r="S413" s="261"/>
      <c r="T413" s="261"/>
      <c r="U413" s="261"/>
      <c r="V413" s="261"/>
      <c r="W413" s="262"/>
      <c r="X413" s="261"/>
    </row>
    <row r="414" spans="1:38" ht="15.6">
      <c r="A414" s="261"/>
      <c r="B414" s="209">
        <f>+'Ark1'!C4975</f>
        <v>2022</v>
      </c>
      <c r="C414" s="209">
        <f>+'Ark1'!J4975</f>
        <v>470</v>
      </c>
      <c r="D414" s="209" t="s">
        <v>45</v>
      </c>
      <c r="E414" s="209">
        <f>+'Ark1'!D4975</f>
        <v>1</v>
      </c>
      <c r="F414" s="209" t="s">
        <v>569</v>
      </c>
      <c r="G414" s="91">
        <f>+'Ark1'!Q4975</f>
        <v>4</v>
      </c>
      <c r="H414" s="92">
        <f>+'Ark1'!R4975</f>
        <v>14</v>
      </c>
      <c r="I414" s="91">
        <f>IF(H414=0,"",'Ark1'!S4975)</f>
        <v>14</v>
      </c>
      <c r="J414" s="261"/>
      <c r="K414" s="179">
        <f>IF(H414=0,"",100*H414/Måned!$G23)</f>
        <v>0.48560527228581341</v>
      </c>
      <c r="L414" s="261"/>
      <c r="M414" s="179">
        <f>+IF(H414=0,"",'Ark1'!AA4975)</f>
        <v>22.897247183262596</v>
      </c>
      <c r="N414" s="179">
        <f>+IF(I414=0,"",'Ark1'!AB4975)</f>
        <v>4.8360888228030277</v>
      </c>
      <c r="O414" s="256">
        <f>IF(H414=0,"",'Ark1'!W4975)</f>
        <v>56.428571428571438</v>
      </c>
      <c r="P414" s="179">
        <f>IF(H414=0,"",'Ark1'!X4975)</f>
        <v>149.78331527627302</v>
      </c>
      <c r="Q414" s="255"/>
      <c r="R414" s="179">
        <f>IF(H414=0,"",'Ark1'!AA4975)</f>
        <v>22.897247183262596</v>
      </c>
      <c r="S414" s="179">
        <f>IF(H414=0,"",'Ark1'!AB4975)</f>
        <v>4.8360888228030277</v>
      </c>
      <c r="T414" s="179">
        <f>IF(H414=0,"",'Ark1'!AC4975)</f>
        <v>-40.380227017390752</v>
      </c>
      <c r="U414" s="84"/>
      <c r="V414" s="92">
        <f t="shared" si="31"/>
        <v>3.5</v>
      </c>
      <c r="W414" s="179">
        <f>+'Ark1'!V4975</f>
        <v>14.214285714285712</v>
      </c>
      <c r="X414" s="261"/>
    </row>
    <row r="415" spans="1:38" ht="15.6">
      <c r="A415" s="261"/>
      <c r="B415" s="209">
        <f>+'Ark1'!C4976</f>
        <v>2022</v>
      </c>
      <c r="C415" s="209">
        <f>+'Ark1'!J4976</f>
        <v>470</v>
      </c>
      <c r="D415" s="209" t="s">
        <v>45</v>
      </c>
      <c r="E415" s="209">
        <f>+'Ark1'!D4976</f>
        <v>2</v>
      </c>
      <c r="F415" s="209" t="s">
        <v>570</v>
      </c>
      <c r="G415" s="91">
        <f>+'Ark1'!Q4976</f>
        <v>2</v>
      </c>
      <c r="H415" s="92">
        <f>+'Ark1'!R4976</f>
        <v>3</v>
      </c>
      <c r="I415" s="91">
        <f>IF(H415=0,"",'Ark1'!S4976)</f>
        <v>3</v>
      </c>
      <c r="J415" s="261"/>
      <c r="K415" s="179">
        <f>IF(H415=0,"",100*H415/Måned!$G24)</f>
        <v>0.13339261894175189</v>
      </c>
      <c r="L415" s="261"/>
      <c r="M415" s="179">
        <f>+IF(H415=0,"",'Ark1'!AA4976)</f>
        <v>8.0404532763329062</v>
      </c>
      <c r="N415" s="179">
        <f>+IF(I415=0,"",'Ark1'!AB4976)</f>
        <v>1.2472191289243233</v>
      </c>
      <c r="O415" s="256">
        <f>IF(H415=0,"",'Ark1'!W4976)</f>
        <v>61.33333333333335</v>
      </c>
      <c r="P415" s="179">
        <f>IF(H415=0,"",'Ark1'!X4976)</f>
        <v>143.19248826291076</v>
      </c>
      <c r="Q415" s="255"/>
      <c r="R415" s="179">
        <f>IF(H415=0,"",'Ark1'!AA4976)</f>
        <v>8.0404532763329062</v>
      </c>
      <c r="S415" s="179">
        <f>IF(H415=0,"",'Ark1'!AB4976)</f>
        <v>1.2472191289243233</v>
      </c>
      <c r="T415" s="179">
        <f>IF(H415=0,"",'Ark1'!AC4976)</f>
        <v>-10.858260849761415</v>
      </c>
      <c r="U415" s="84"/>
      <c r="V415" s="92">
        <f t="shared" si="31"/>
        <v>1.5</v>
      </c>
      <c r="W415" s="179">
        <f>+'Ark1'!V4976</f>
        <v>17</v>
      </c>
      <c r="X415" s="261"/>
    </row>
    <row r="416" spans="1:38" ht="15.6">
      <c r="A416" s="261"/>
      <c r="B416" s="209">
        <f>+'Ark1'!C4977</f>
        <v>2022</v>
      </c>
      <c r="C416" s="209">
        <f>+'Ark1'!J4977</f>
        <v>470</v>
      </c>
      <c r="D416" s="209" t="s">
        <v>45</v>
      </c>
      <c r="E416" s="209">
        <f>+'Ark1'!D4977</f>
        <v>3</v>
      </c>
      <c r="F416" s="209" t="s">
        <v>571</v>
      </c>
      <c r="G416" s="91">
        <f>+'Ark1'!Q4977</f>
        <v>10</v>
      </c>
      <c r="H416" s="92">
        <f>+'Ark1'!R4977</f>
        <v>37</v>
      </c>
      <c r="I416" s="91">
        <f>IF(H416=0,"",'Ark1'!S4977)</f>
        <v>37</v>
      </c>
      <c r="J416" s="261"/>
      <c r="K416" s="179">
        <f>IF(H416=0,"",100*H416/Måned!$G25)</f>
        <v>1.453260015710919</v>
      </c>
      <c r="L416" s="261"/>
      <c r="M416" s="179">
        <f>+IF(H416=0,"",'Ark1'!AA4977)</f>
        <v>28.472306332708179</v>
      </c>
      <c r="N416" s="179">
        <f>+IF(I416=0,"",'Ark1'!AB4977)</f>
        <v>5.7579620613610478</v>
      </c>
      <c r="O416" s="256">
        <f>IF(H416=0,"",'Ark1'!W4977)</f>
        <v>54.621621621621635</v>
      </c>
      <c r="P416" s="179">
        <f>IF(H416=0,"",'Ark1'!X4977)</f>
        <v>162.35249333840881</v>
      </c>
      <c r="Q416" s="255"/>
      <c r="R416" s="179">
        <f>IF(H416=0,"",'Ark1'!AA4977)</f>
        <v>28.472306332708179</v>
      </c>
      <c r="S416" s="179">
        <f>IF(H416=0,"",'Ark1'!AB4977)</f>
        <v>5.7579620613610478</v>
      </c>
      <c r="T416" s="179">
        <f>IF(H416=0,"",'Ark1'!AC4977)</f>
        <v>-34.866898396831942</v>
      </c>
      <c r="U416" s="84"/>
      <c r="V416" s="92">
        <f t="shared" si="31"/>
        <v>3.7</v>
      </c>
      <c r="W416" s="179">
        <f>+'Ark1'!V4977</f>
        <v>12.702702702702704</v>
      </c>
      <c r="X416" s="261"/>
      <c r="Y416" s="258"/>
      <c r="AB416" s="235"/>
      <c r="AJ416" s="259"/>
      <c r="AK416" s="90"/>
      <c r="AL416" s="90"/>
    </row>
    <row r="417" spans="1:38" ht="15.6">
      <c r="A417" s="261"/>
      <c r="B417" s="209">
        <f>+'Ark1'!C4978</f>
        <v>2022</v>
      </c>
      <c r="C417" s="209">
        <f>+'Ark1'!J4978</f>
        <v>470</v>
      </c>
      <c r="D417" s="209" t="s">
        <v>45</v>
      </c>
      <c r="E417" s="209">
        <f>+'Ark1'!D4978</f>
        <v>4</v>
      </c>
      <c r="F417" s="209" t="s">
        <v>572</v>
      </c>
      <c r="G417" s="91">
        <f>+'Ark1'!Q4978</f>
        <v>1</v>
      </c>
      <c r="H417" s="92">
        <f>+'Ark1'!R4978</f>
        <v>8</v>
      </c>
      <c r="I417" s="91">
        <f>IF(H417=0,"",'Ark1'!S4978)</f>
        <v>8</v>
      </c>
      <c r="J417" s="261"/>
      <c r="K417" s="179">
        <f>IF(H417=0,"",100*H417/Måned!$G26)</f>
        <v>0.35072336694432266</v>
      </c>
      <c r="L417" s="261"/>
      <c r="M417" s="179">
        <f>+IF(H417=0,"",'Ark1'!AA4978)</f>
        <v>17.925222278956571</v>
      </c>
      <c r="N417" s="179">
        <f>+IF(I417=0,"",'Ark1'!AB4978)</f>
        <v>1.2183492931011202</v>
      </c>
      <c r="O417" s="256">
        <f>IF(H417=0,"",'Ark1'!W4978)</f>
        <v>62.375</v>
      </c>
      <c r="P417" s="179">
        <f>IF(H417=0,"",'Ark1'!X4978)</f>
        <v>149.39057421451787</v>
      </c>
      <c r="Q417" s="255"/>
      <c r="R417" s="179">
        <f>IF(H417=0,"",'Ark1'!AA4978)</f>
        <v>17.925222278956571</v>
      </c>
      <c r="S417" s="179">
        <f>IF(H417=0,"",'Ark1'!AB4978)</f>
        <v>1.2183492931011202</v>
      </c>
      <c r="T417" s="179">
        <f>IF(H417=0,"",'Ark1'!AC4978)</f>
        <v>-84.001830244896382</v>
      </c>
      <c r="U417" s="84"/>
      <c r="V417" s="92">
        <f t="shared" si="31"/>
        <v>8</v>
      </c>
      <c r="W417" s="179">
        <f>+'Ark1'!V4978</f>
        <v>17</v>
      </c>
      <c r="X417" s="261"/>
    </row>
    <row r="418" spans="1:38" ht="15.6">
      <c r="A418" s="261"/>
      <c r="B418" s="209">
        <f>+'Ark1'!C4979</f>
        <v>2022</v>
      </c>
      <c r="C418" s="209">
        <f>+'Ark1'!J4979</f>
        <v>470</v>
      </c>
      <c r="D418" s="209" t="s">
        <v>45</v>
      </c>
      <c r="E418" s="209">
        <f>+'Ark1'!D4979</f>
        <v>5</v>
      </c>
      <c r="F418" s="209" t="s">
        <v>467</v>
      </c>
      <c r="G418" s="91">
        <f>+'Ark1'!Q4979</f>
        <v>3</v>
      </c>
      <c r="H418" s="92">
        <f>+'Ark1'!R4979</f>
        <v>7</v>
      </c>
      <c r="I418" s="91">
        <f>IF(H418=0,"",'Ark1'!S4979)</f>
        <v>7</v>
      </c>
      <c r="J418" s="261"/>
      <c r="K418" s="179">
        <f>IF(H418=0,"",100*H418/Måned!$G27)</f>
        <v>0.24054982817869416</v>
      </c>
      <c r="L418" s="261"/>
      <c r="M418" s="179">
        <f>+IF(H418=0,"",'Ark1'!AA4979)</f>
        <v>22.55760878918047</v>
      </c>
      <c r="N418" s="179">
        <f>+IF(I418=0,"",'Ark1'!AB4979)</f>
        <v>3.356382892705966</v>
      </c>
      <c r="O418" s="256">
        <f>IF(H418=0,"",'Ark1'!W4979)</f>
        <v>58.857142857142847</v>
      </c>
      <c r="P418" s="179">
        <f>IF(H418=0,"",'Ark1'!X4979)</f>
        <v>162.73022751895996</v>
      </c>
      <c r="Q418" s="255"/>
      <c r="R418" s="179">
        <f>IF(H418=0,"",'Ark1'!AA4979)</f>
        <v>22.55760878918047</v>
      </c>
      <c r="S418" s="179">
        <f>IF(H418=0,"",'Ark1'!AB4979)</f>
        <v>3.356382892705966</v>
      </c>
      <c r="T418" s="179">
        <f>IF(H418=0,"",'Ark1'!AC4979)</f>
        <v>-14.396666309784878</v>
      </c>
      <c r="U418" s="84"/>
      <c r="V418" s="92">
        <f t="shared" si="31"/>
        <v>2.3333333333333335</v>
      </c>
      <c r="W418" s="179">
        <f>+'Ark1'!V4979</f>
        <v>14.857142857142859</v>
      </c>
      <c r="X418" s="261"/>
    </row>
    <row r="419" spans="1:38" ht="15.6">
      <c r="A419" s="261"/>
      <c r="B419" s="209">
        <f>+'Ark1'!C4980</f>
        <v>2022</v>
      </c>
      <c r="C419" s="209">
        <f>+'Ark1'!J4980</f>
        <v>470</v>
      </c>
      <c r="D419" s="209" t="s">
        <v>45</v>
      </c>
      <c r="E419" s="209">
        <f>+'Ark1'!D4980</f>
        <v>6</v>
      </c>
      <c r="F419" s="209" t="s">
        <v>573</v>
      </c>
      <c r="G419" s="91">
        <f>+'Ark1'!Q4980</f>
        <v>5</v>
      </c>
      <c r="H419" s="92">
        <f>+'Ark1'!R4980</f>
        <v>17</v>
      </c>
      <c r="I419" s="91">
        <f>IF(H419=0,"",'Ark1'!S4980)</f>
        <v>17</v>
      </c>
      <c r="J419" s="261"/>
      <c r="K419" s="179">
        <f>IF(H419=0,"",100*H419/Måned!$G28)</f>
        <v>0.56970509383378021</v>
      </c>
      <c r="L419" s="261"/>
      <c r="M419" s="179">
        <f>+IF(H419=0,"",'Ark1'!AA4980)</f>
        <v>25.298262314328497</v>
      </c>
      <c r="N419" s="179">
        <f>+IF(I419=0,"",'Ark1'!AB4980)</f>
        <v>3.3617016617010842</v>
      </c>
      <c r="O419" s="256">
        <f>IF(H419=0,"",'Ark1'!W4980)</f>
        <v>60.588235294117645</v>
      </c>
      <c r="P419" s="179">
        <f>IF(H419=0,"",'Ark1'!X4980)</f>
        <v>149.37225160920261</v>
      </c>
      <c r="Q419" s="255"/>
      <c r="R419" s="179">
        <f>IF(H419=0,"",'Ark1'!AA4980)</f>
        <v>25.298262314328497</v>
      </c>
      <c r="S419" s="179">
        <f>IF(H419=0,"",'Ark1'!AB4980)</f>
        <v>3.3617016617010842</v>
      </c>
      <c r="T419" s="179">
        <f>IF(H419=0,"",'Ark1'!AC4980)</f>
        <v>-39.681723005518371</v>
      </c>
      <c r="U419" s="84"/>
      <c r="V419" s="92">
        <f t="shared" si="31"/>
        <v>3.4</v>
      </c>
      <c r="W419" s="179">
        <f>+'Ark1'!V4980</f>
        <v>15.941176470588236</v>
      </c>
      <c r="X419" s="261"/>
    </row>
    <row r="420" spans="1:38" ht="15.6">
      <c r="A420" s="261"/>
      <c r="B420" s="209">
        <f>+'Ark1'!C4981</f>
        <v>2022</v>
      </c>
      <c r="C420" s="209">
        <f>+'Ark1'!J4981</f>
        <v>470</v>
      </c>
      <c r="D420" s="209" t="s">
        <v>45</v>
      </c>
      <c r="E420" s="209">
        <f>+'Ark1'!D4981</f>
        <v>7</v>
      </c>
      <c r="F420" s="209" t="s">
        <v>574</v>
      </c>
      <c r="G420" s="91">
        <f>+'Ark1'!Q4981</f>
        <v>2</v>
      </c>
      <c r="H420" s="92">
        <f>+'Ark1'!R4981</f>
        <v>11</v>
      </c>
      <c r="I420" s="91">
        <f>IF(H420=0,"",'Ark1'!S4981)</f>
        <v>11</v>
      </c>
      <c r="J420" s="261"/>
      <c r="K420" s="179">
        <f>IF(H420=0,"",100*H420/Måned!$G29)</f>
        <v>0.45986622073578598</v>
      </c>
      <c r="L420" s="261"/>
      <c r="M420" s="179">
        <f>+IF(H420=0,"",'Ark1'!AA4981)</f>
        <v>12.394286873694591</v>
      </c>
      <c r="N420" s="179">
        <f>+IF(I420=0,"",'Ark1'!AB4981)</f>
        <v>4.9376274960000801</v>
      </c>
      <c r="O420" s="256">
        <f>IF(H420=0,"",'Ark1'!W4981)</f>
        <v>58.27272727272728</v>
      </c>
      <c r="P420" s="179">
        <f>IF(H420=0,"",'Ark1'!X4981)</f>
        <v>155.33339899537083</v>
      </c>
      <c r="Q420" s="255"/>
      <c r="R420" s="179">
        <f>IF(H420=0,"",'Ark1'!AA4981)</f>
        <v>12.394286873694591</v>
      </c>
      <c r="S420" s="179">
        <f>IF(H420=0,"",'Ark1'!AB4981)</f>
        <v>4.9376274960000801</v>
      </c>
      <c r="T420" s="179">
        <f>IF(H420=0,"",'Ark1'!AC4981)</f>
        <v>20.600937041910075</v>
      </c>
      <c r="U420" s="84"/>
      <c r="V420" s="92">
        <f t="shared" si="31"/>
        <v>5.5</v>
      </c>
      <c r="W420" s="179">
        <f>+'Ark1'!V4981</f>
        <v>14.81818181818182</v>
      </c>
      <c r="X420" s="261"/>
    </row>
    <row r="421" spans="1:38" ht="15.6">
      <c r="A421" s="261"/>
      <c r="B421" s="209">
        <f>+'Ark1'!C4982</f>
        <v>2022</v>
      </c>
      <c r="C421" s="209">
        <f>+'Ark1'!J4982</f>
        <v>470</v>
      </c>
      <c r="D421" s="209" t="s">
        <v>45</v>
      </c>
      <c r="E421" s="209">
        <f>+'Ark1'!D4982</f>
        <v>8</v>
      </c>
      <c r="F421" s="209" t="s">
        <v>575</v>
      </c>
      <c r="G421" s="91">
        <f>+'Ark1'!Q4982</f>
        <v>6</v>
      </c>
      <c r="H421" s="92">
        <f>+'Ark1'!R4982</f>
        <v>16</v>
      </c>
      <c r="I421" s="91">
        <f>IF(H421=0,"",'Ark1'!S4982)</f>
        <v>16</v>
      </c>
      <c r="J421" s="261"/>
      <c r="K421" s="179">
        <f>IF(H421=0,"",100*H421/Måned!$G30)</f>
        <v>0.66555740432612309</v>
      </c>
      <c r="L421" s="261"/>
      <c r="M421" s="179">
        <f>+IF(H421=0,"",'Ark1'!AA4982)</f>
        <v>13.158040258241559</v>
      </c>
      <c r="N421" s="179">
        <f>+IF(I421=0,"",'Ark1'!AB4982)</f>
        <v>5.8683472971527486</v>
      </c>
      <c r="O421" s="256">
        <f>IF(H421=0,"",'Ark1'!W4982)</f>
        <v>54.75</v>
      </c>
      <c r="P421" s="179">
        <f>IF(H421=0,"",'Ark1'!X4982)</f>
        <v>146.78358613217773</v>
      </c>
      <c r="Q421" s="255"/>
      <c r="R421" s="179">
        <f>IF(H421=0,"",'Ark1'!AA4982)</f>
        <v>13.158040258241559</v>
      </c>
      <c r="S421" s="179">
        <f>IF(H421=0,"",'Ark1'!AB4982)</f>
        <v>5.8683472971527486</v>
      </c>
      <c r="T421" s="179">
        <f>IF(H421=0,"",'Ark1'!AC4982)</f>
        <v>16.012316758853455</v>
      </c>
      <c r="U421" s="84"/>
      <c r="V421" s="92">
        <f t="shared" si="31"/>
        <v>2.6666666666666665</v>
      </c>
      <c r="W421" s="179">
        <f>+'Ark1'!V4982</f>
        <v>12.5</v>
      </c>
      <c r="X421" s="261"/>
    </row>
    <row r="422" spans="1:38" ht="15.6">
      <c r="A422" s="261"/>
      <c r="B422" s="209">
        <f>+'Ark1'!C4983</f>
        <v>2022</v>
      </c>
      <c r="C422" s="209">
        <f>+'Ark1'!J4983</f>
        <v>470</v>
      </c>
      <c r="D422" s="209" t="s">
        <v>45</v>
      </c>
      <c r="E422" s="209">
        <f>+'Ark1'!D4983</f>
        <v>9</v>
      </c>
      <c r="F422" s="209" t="s">
        <v>576</v>
      </c>
      <c r="G422" s="91">
        <f>+'Ark1'!Q4983</f>
        <v>7</v>
      </c>
      <c r="H422" s="92">
        <f>+'Ark1'!R4983</f>
        <v>46</v>
      </c>
      <c r="I422" s="91">
        <f>IF(H422=0,"",'Ark1'!S4983)</f>
        <v>46</v>
      </c>
      <c r="J422" s="261"/>
      <c r="K422" s="179">
        <f>IF(H422=0,"",100*H422/Måned!$G31)</f>
        <v>1.6242937853107344</v>
      </c>
      <c r="L422" s="261"/>
      <c r="M422" s="179">
        <f>+IF(H422=0,"",'Ark1'!AA4983)</f>
        <v>29.490961817521459</v>
      </c>
      <c r="N422" s="179">
        <f>+IF(I422=0,"",'Ark1'!AB4983)</f>
        <v>6.7166877357732373</v>
      </c>
      <c r="O422" s="256">
        <f>IF(H422=0,"",'Ark1'!W4983)</f>
        <v>54.804347826086953</v>
      </c>
      <c r="P422" s="179">
        <f>IF(H422=0,"",'Ark1'!X4983)</f>
        <v>158.55433604974331</v>
      </c>
      <c r="Q422" s="255"/>
      <c r="R422" s="179">
        <f>IF(H422=0,"",'Ark1'!AA4983)</f>
        <v>29.490961817521459</v>
      </c>
      <c r="S422" s="179">
        <f>IF(H422=0,"",'Ark1'!AB4983)</f>
        <v>6.7166877357732373</v>
      </c>
      <c r="T422" s="179">
        <f>IF(H422=0,"",'Ark1'!AC4983)</f>
        <v>-62.023073765472233</v>
      </c>
      <c r="U422" s="84"/>
      <c r="V422" s="92">
        <f t="shared" si="31"/>
        <v>6.5714285714285712</v>
      </c>
      <c r="W422" s="179">
        <f>+'Ark1'!V4983</f>
        <v>12.5</v>
      </c>
      <c r="X422" s="261"/>
    </row>
    <row r="423" spans="1:38" ht="15.6">
      <c r="A423" s="261"/>
      <c r="B423" s="209">
        <f>+'Ark1'!C4984</f>
        <v>2022</v>
      </c>
      <c r="C423" s="209">
        <f>+'Ark1'!J4984</f>
        <v>470</v>
      </c>
      <c r="D423" s="209" t="s">
        <v>45</v>
      </c>
      <c r="E423" s="209">
        <f>+'Ark1'!D4984</f>
        <v>10</v>
      </c>
      <c r="F423" s="209" t="s">
        <v>577</v>
      </c>
      <c r="G423" s="91">
        <f>+'Ark1'!Q4984</f>
        <v>4</v>
      </c>
      <c r="H423" s="92">
        <f>+'Ark1'!R4984</f>
        <v>25</v>
      </c>
      <c r="I423" s="91">
        <f>IF(H423=0,"",'Ark1'!S4984)</f>
        <v>25</v>
      </c>
      <c r="J423" s="261"/>
      <c r="K423" s="179">
        <f>IF(H423=0,"",100*H423/Måned!$G32)</f>
        <v>0.95565749235474007</v>
      </c>
      <c r="L423" s="261"/>
      <c r="M423" s="179">
        <f>+IF(H423=0,"",'Ark1'!AA4984)</f>
        <v>18.85487565591453</v>
      </c>
      <c r="N423" s="179">
        <f>+IF(I423=0,"",'Ark1'!AB4984)</f>
        <v>4.0603448129437929</v>
      </c>
      <c r="O423" s="256">
        <f>IF(H423=0,"",'Ark1'!W4984)</f>
        <v>55.56</v>
      </c>
      <c r="P423" s="179">
        <f>IF(H423=0,"",'Ark1'!X4984)</f>
        <v>156.88840736728059</v>
      </c>
      <c r="Q423" s="255"/>
      <c r="R423" s="179">
        <f>IF(H423=0,"",'Ark1'!AA4984)</f>
        <v>18.85487565591453</v>
      </c>
      <c r="S423" s="179">
        <f>IF(H423=0,"",'Ark1'!AB4984)</f>
        <v>4.0603448129437929</v>
      </c>
      <c r="T423" s="179">
        <f>IF(H423=0,"",'Ark1'!AC4984)</f>
        <v>-4.5514668832329779</v>
      </c>
      <c r="U423" s="84"/>
      <c r="V423" s="92">
        <f t="shared" si="31"/>
        <v>6.25</v>
      </c>
      <c r="W423" s="179">
        <f>+'Ark1'!V4984</f>
        <v>13.279999999999998</v>
      </c>
      <c r="X423" s="261"/>
    </row>
    <row r="424" spans="1:38" ht="15.6">
      <c r="A424" s="261"/>
      <c r="B424" s="209">
        <f>+'Ark1'!C4985</f>
        <v>2022</v>
      </c>
      <c r="C424" s="209">
        <f>+'Ark1'!J4985</f>
        <v>470</v>
      </c>
      <c r="D424" s="209" t="s">
        <v>45</v>
      </c>
      <c r="E424" s="209">
        <f>+'Ark1'!D4985</f>
        <v>11</v>
      </c>
      <c r="F424" s="209" t="s">
        <v>578</v>
      </c>
      <c r="G424" s="91">
        <f>+'Ark1'!Q4985</f>
        <v>8</v>
      </c>
      <c r="H424" s="92">
        <f>+'Ark1'!R4985</f>
        <v>24</v>
      </c>
      <c r="I424" s="91">
        <f>IF(H424=0,"",'Ark1'!S4985)</f>
        <v>24</v>
      </c>
      <c r="J424" s="261"/>
      <c r="K424" s="179">
        <f>IF(H424=0,"",100*H424/Måned!$G33)</f>
        <v>0.89186176142697882</v>
      </c>
      <c r="L424" s="261"/>
      <c r="M424" s="179">
        <f>+IF(H424=0,"",'Ark1'!AA4985)</f>
        <v>23.107320569224104</v>
      </c>
      <c r="N424" s="179">
        <f>+IF(I424=0,"",'Ark1'!AB4985)</f>
        <v>3.6199677714955776</v>
      </c>
      <c r="O424" s="256">
        <f>IF(H424=0,"",'Ark1'!W4985)</f>
        <v>55.25</v>
      </c>
      <c r="P424" s="179">
        <f>IF(H424=0,"",'Ark1'!X4985)</f>
        <v>163.53376670278075</v>
      </c>
      <c r="Q424" s="255"/>
      <c r="R424" s="179">
        <f>IF(H424=0,"",'Ark1'!AA4985)</f>
        <v>23.107320569224104</v>
      </c>
      <c r="S424" s="179">
        <f>IF(H424=0,"",'Ark1'!AB4985)</f>
        <v>3.6199677714955776</v>
      </c>
      <c r="T424" s="179">
        <f>IF(H424=0,"",'Ark1'!AC4985)</f>
        <v>-49.196876791520815</v>
      </c>
      <c r="U424" s="84"/>
      <c r="V424" s="92">
        <f t="shared" si="31"/>
        <v>3</v>
      </c>
      <c r="W424" s="179">
        <f>+'Ark1'!V4985</f>
        <v>12.75</v>
      </c>
      <c r="X424" s="261"/>
    </row>
    <row r="425" spans="1:38" ht="15.6">
      <c r="A425" s="261"/>
      <c r="B425" s="209">
        <f>+'Ark1'!C4986</f>
        <v>2022</v>
      </c>
      <c r="C425" s="209">
        <f>+'Ark1'!J4986</f>
        <v>470</v>
      </c>
      <c r="D425" s="209" t="s">
        <v>45</v>
      </c>
      <c r="E425" s="209">
        <f>+'Ark1'!D4986</f>
        <v>12</v>
      </c>
      <c r="F425" s="209" t="s">
        <v>579</v>
      </c>
      <c r="G425" s="91">
        <f>+'Ark1'!Q4986</f>
        <v>1</v>
      </c>
      <c r="H425" s="92">
        <f>+'Ark1'!R4986</f>
        <v>1</v>
      </c>
      <c r="I425" s="91">
        <f>IF(H425=0,"",'Ark1'!S4986)</f>
        <v>1</v>
      </c>
      <c r="J425" s="261"/>
      <c r="K425" s="179">
        <f>IF(H425=0,"",100*H425/Måned!$G34)</f>
        <v>3.6023054755043228E-2</v>
      </c>
      <c r="L425" s="261"/>
      <c r="M425" s="179">
        <f>+IF(H425=0,"",'Ark1'!AA4986)</f>
        <v>0</v>
      </c>
      <c r="N425" s="179">
        <f>+IF(I425=0,"",'Ark1'!AB4986)</f>
        <v>0</v>
      </c>
      <c r="O425" s="256">
        <f>IF(H425=0,"",'Ark1'!W4986)</f>
        <v>48</v>
      </c>
      <c r="P425" s="179">
        <f>IF(H425=0,"",'Ark1'!X4986)</f>
        <v>144.09534127843989</v>
      </c>
      <c r="Q425" s="255"/>
      <c r="R425" s="179">
        <f>IF(H425=0,"",'Ark1'!AA4986)</f>
        <v>0</v>
      </c>
      <c r="S425" s="179">
        <f>IF(H425=0,"",'Ark1'!AB4986)</f>
        <v>0</v>
      </c>
      <c r="T425" s="179">
        <f>IF(H425=0,"",'Ark1'!AC4986)</f>
        <v>0</v>
      </c>
      <c r="U425" s="84"/>
      <c r="V425" s="92">
        <f t="shared" si="31"/>
        <v>1</v>
      </c>
      <c r="W425" s="179">
        <f>+'Ark1'!V4986</f>
        <v>8</v>
      </c>
      <c r="X425" s="261"/>
    </row>
    <row r="426" spans="1:38">
      <c r="A426" s="261"/>
      <c r="B426" s="261"/>
      <c r="C426" s="261"/>
      <c r="D426" s="261"/>
      <c r="E426" s="261"/>
      <c r="F426" s="261"/>
      <c r="G426" s="261"/>
      <c r="H426" s="261"/>
      <c r="I426" s="261"/>
      <c r="J426" s="261"/>
      <c r="K426" s="261"/>
      <c r="L426" s="261"/>
      <c r="M426" s="261"/>
      <c r="N426" s="261"/>
      <c r="O426" s="261"/>
      <c r="P426" s="261"/>
      <c r="Q426" s="261"/>
      <c r="R426" s="261"/>
      <c r="S426" s="261"/>
      <c r="T426" s="261"/>
      <c r="U426" s="261"/>
      <c r="V426" s="261"/>
      <c r="W426" s="262"/>
      <c r="X426" s="261"/>
      <c r="Y426" s="258"/>
      <c r="AB426" s="235"/>
      <c r="AJ426" s="259"/>
      <c r="AK426" s="90"/>
      <c r="AL426" s="90"/>
    </row>
    <row r="427" spans="1:38" ht="15.6">
      <c r="A427" s="261"/>
      <c r="B427" s="209">
        <f>+'Ark1'!C4987</f>
        <v>2022</v>
      </c>
      <c r="C427" s="209">
        <f>+'Ark1'!J4987</f>
        <v>643</v>
      </c>
      <c r="D427" s="209" t="s">
        <v>56</v>
      </c>
      <c r="E427" s="209">
        <f>+'Ark1'!D4987</f>
        <v>1</v>
      </c>
      <c r="F427" s="209" t="s">
        <v>569</v>
      </c>
      <c r="G427" s="91">
        <f>+'Ark1'!Q4987</f>
        <v>26</v>
      </c>
      <c r="H427" s="92">
        <f>+'Ark1'!R4987</f>
        <v>252</v>
      </c>
      <c r="I427" s="91">
        <f>IF(H427=0,"",'Ark1'!S4987)</f>
        <v>252</v>
      </c>
      <c r="J427" s="261"/>
      <c r="K427" s="179">
        <f>IF(H427=0,"",100*H427/Måned!$G23)</f>
        <v>8.7408949011446406</v>
      </c>
      <c r="L427" s="261"/>
      <c r="M427" s="179">
        <f>+IF(H427=0,"",'Ark1'!AA4987)</f>
        <v>31.542064585273401</v>
      </c>
      <c r="N427" s="179">
        <f>+IF(I427=0,"",'Ark1'!AB4987)</f>
        <v>4.3820521393955323</v>
      </c>
      <c r="O427" s="256">
        <f>IF(H427=0,"",'Ark1'!W4987)</f>
        <v>59.16666666666665</v>
      </c>
      <c r="P427" s="179">
        <f>IF(H427=0,"",'Ark1'!X4987)</f>
        <v>163.462613286557</v>
      </c>
      <c r="Q427" s="255"/>
      <c r="R427" s="179">
        <f>IF(H427=0,"",'Ark1'!AA4987)</f>
        <v>31.542064585273401</v>
      </c>
      <c r="S427" s="179">
        <f>IF(H427=0,"",'Ark1'!AB4987)</f>
        <v>4.3820521393955323</v>
      </c>
      <c r="T427" s="179">
        <f>IF(H427=0,"",'Ark1'!AC4987)</f>
        <v>-50.248401700342562</v>
      </c>
      <c r="U427" s="84"/>
      <c r="V427" s="92">
        <f t="shared" ref="V427:V438" si="32">+(IF(H427=0,"",I427/G427))</f>
        <v>9.6923076923076916</v>
      </c>
      <c r="W427" s="179">
        <f>+'Ark1'!V4987</f>
        <v>15.0952380952381</v>
      </c>
      <c r="X427" s="261"/>
    </row>
    <row r="428" spans="1:38" ht="18" customHeight="1">
      <c r="A428" s="261"/>
      <c r="B428" s="209">
        <f>+'Ark1'!C4988</f>
        <v>2022</v>
      </c>
      <c r="C428" s="209">
        <f>+'Ark1'!J4988</f>
        <v>643</v>
      </c>
      <c r="D428" s="209" t="s">
        <v>56</v>
      </c>
      <c r="E428" s="209">
        <f>+'Ark1'!D4988</f>
        <v>2</v>
      </c>
      <c r="F428" s="209" t="s">
        <v>570</v>
      </c>
      <c r="G428" s="91">
        <f>+'Ark1'!Q4988</f>
        <v>21</v>
      </c>
      <c r="H428" s="92">
        <f>+'Ark1'!R4988</f>
        <v>160</v>
      </c>
      <c r="I428" s="91">
        <f>IF(H428=0,"",'Ark1'!S4988)</f>
        <v>160</v>
      </c>
      <c r="J428" s="261"/>
      <c r="K428" s="179">
        <f>IF(H428=0,"",100*H428/Måned!$G24)</f>
        <v>7.1142730102267677</v>
      </c>
      <c r="L428" s="261"/>
      <c r="M428" s="179">
        <f>+IF(H428=0,"",'Ark1'!AA4988)</f>
        <v>30.454472064870792</v>
      </c>
      <c r="N428" s="179">
        <f>+IF(I428=0,"",'Ark1'!AB4988)</f>
        <v>4.0373064969109196</v>
      </c>
      <c r="O428" s="256">
        <f>IF(H428=0,"",'Ark1'!W4988)</f>
        <v>59.012500000000003</v>
      </c>
      <c r="P428" s="179">
        <f>IF(H428=0,"",'Ark1'!X4988)</f>
        <v>159.10346695557956</v>
      </c>
      <c r="Q428" s="255"/>
      <c r="R428" s="179">
        <f>IF(H428=0,"",'Ark1'!AA4988)</f>
        <v>30.454472064870792</v>
      </c>
      <c r="S428" s="179">
        <f>IF(H428=0,"",'Ark1'!AB4988)</f>
        <v>4.0373064969109196</v>
      </c>
      <c r="T428" s="179">
        <f>IF(H428=0,"",'Ark1'!AC4988)</f>
        <v>-48.745882819518307</v>
      </c>
      <c r="U428" s="84"/>
      <c r="V428" s="92">
        <f t="shared" si="32"/>
        <v>7.6190476190476186</v>
      </c>
      <c r="W428" s="179">
        <f>+'Ark1'!V4988</f>
        <v>15.03125</v>
      </c>
      <c r="X428" s="261"/>
      <c r="Y428" s="209"/>
      <c r="Z428" s="234"/>
      <c r="AA428" s="234"/>
      <c r="AB428" s="91"/>
      <c r="AC428" s="235"/>
      <c r="AD428" s="91"/>
      <c r="AE428" s="91"/>
      <c r="AF428" s="91"/>
      <c r="AG428" s="91"/>
      <c r="AH428" s="91"/>
      <c r="AI428" s="91"/>
    </row>
    <row r="429" spans="1:38" ht="15.6">
      <c r="A429" s="261"/>
      <c r="B429" s="209">
        <f>+'Ark1'!C4989</f>
        <v>2022</v>
      </c>
      <c r="C429" s="209">
        <f>+'Ark1'!J4989</f>
        <v>643</v>
      </c>
      <c r="D429" s="209" t="s">
        <v>56</v>
      </c>
      <c r="E429" s="209">
        <f>+'Ark1'!D4989</f>
        <v>3</v>
      </c>
      <c r="F429" s="209" t="s">
        <v>571</v>
      </c>
      <c r="G429" s="91">
        <f>+'Ark1'!Q4989</f>
        <v>23</v>
      </c>
      <c r="H429" s="92">
        <f>+'Ark1'!R4989</f>
        <v>197</v>
      </c>
      <c r="I429" s="91">
        <f>IF(H429=0,"",'Ark1'!S4989)</f>
        <v>197</v>
      </c>
      <c r="J429" s="261"/>
      <c r="K429" s="179">
        <f>IF(H429=0,"",100*H429/Måned!$G25)</f>
        <v>7.7376276512175961</v>
      </c>
      <c r="L429" s="261"/>
      <c r="M429" s="179">
        <f>+IF(H429=0,"",'Ark1'!AA4989)</f>
        <v>30.26289623458446</v>
      </c>
      <c r="N429" s="179">
        <f>+IF(I429=0,"",'Ark1'!AB4989)</f>
        <v>4.2221786738908005</v>
      </c>
      <c r="O429" s="256">
        <f>IF(H429=0,"",'Ark1'!W4989)</f>
        <v>60.203045685279186</v>
      </c>
      <c r="P429" s="179">
        <f>IF(H429=0,"",'Ark1'!X4989)</f>
        <v>164.61439468517472</v>
      </c>
      <c r="Q429" s="255"/>
      <c r="R429" s="179">
        <f>IF(H429=0,"",'Ark1'!AA4989)</f>
        <v>30.26289623458446</v>
      </c>
      <c r="S429" s="179">
        <f>IF(H429=0,"",'Ark1'!AB4989)</f>
        <v>4.2221786738908005</v>
      </c>
      <c r="T429" s="179">
        <f>IF(H429=0,"",'Ark1'!AC4989)</f>
        <v>-42.756127840295136</v>
      </c>
      <c r="U429" s="84"/>
      <c r="V429" s="92">
        <f t="shared" si="32"/>
        <v>8.5652173913043477</v>
      </c>
      <c r="W429" s="179">
        <f>+'Ark1'!V4989</f>
        <v>15.568527918781728</v>
      </c>
      <c r="X429" s="261"/>
    </row>
    <row r="430" spans="1:38" ht="15.6">
      <c r="A430" s="261"/>
      <c r="B430" s="209">
        <f>+'Ark1'!C4990</f>
        <v>2022</v>
      </c>
      <c r="C430" s="209">
        <f>+'Ark1'!J4990</f>
        <v>643</v>
      </c>
      <c r="D430" s="209" t="s">
        <v>56</v>
      </c>
      <c r="E430" s="209">
        <f>+'Ark1'!D4990</f>
        <v>4</v>
      </c>
      <c r="F430" s="209" t="s">
        <v>572</v>
      </c>
      <c r="G430" s="91">
        <f>+'Ark1'!Q4990</f>
        <v>22</v>
      </c>
      <c r="H430" s="92">
        <f>+'Ark1'!R4990</f>
        <v>217</v>
      </c>
      <c r="I430" s="91">
        <f>IF(H430=0,"",'Ark1'!S4990)</f>
        <v>217</v>
      </c>
      <c r="J430" s="261"/>
      <c r="K430" s="179">
        <f>IF(H430=0,"",100*H430/Måned!$G26)</f>
        <v>9.5133713283647516</v>
      </c>
      <c r="L430" s="261"/>
      <c r="M430" s="179">
        <f>+IF(H430=0,"",'Ark1'!AA4990)</f>
        <v>29.297795584228748</v>
      </c>
      <c r="N430" s="179">
        <f>+IF(I430=0,"",'Ark1'!AB4990)</f>
        <v>4.026879889299682</v>
      </c>
      <c r="O430" s="256">
        <f>IF(H430=0,"",'Ark1'!W4990)</f>
        <v>59.926267281105986</v>
      </c>
      <c r="P430" s="179">
        <f>IF(H430=0,"",'Ark1'!X4990)</f>
        <v>157.20676415814998</v>
      </c>
      <c r="Q430" s="255"/>
      <c r="R430" s="179">
        <f>IF(H430=0,"",'Ark1'!AA4990)</f>
        <v>29.297795584228748</v>
      </c>
      <c r="S430" s="179">
        <f>IF(H430=0,"",'Ark1'!AB4990)</f>
        <v>4.026879889299682</v>
      </c>
      <c r="T430" s="179">
        <f>IF(H430=0,"",'Ark1'!AC4990)</f>
        <v>-39.560644809482653</v>
      </c>
      <c r="U430" s="84"/>
      <c r="V430" s="92">
        <f t="shared" si="32"/>
        <v>9.8636363636363633</v>
      </c>
      <c r="W430" s="179">
        <f>+'Ark1'!V4990</f>
        <v>15.493087557603687</v>
      </c>
      <c r="X430" s="261"/>
    </row>
    <row r="431" spans="1:38" ht="15.6">
      <c r="A431" s="261"/>
      <c r="B431" s="209">
        <f>+'Ark1'!C4991</f>
        <v>2022</v>
      </c>
      <c r="C431" s="209">
        <f>+'Ark1'!J4991</f>
        <v>643</v>
      </c>
      <c r="D431" s="209" t="s">
        <v>56</v>
      </c>
      <c r="E431" s="209">
        <f>+'Ark1'!D4991</f>
        <v>5</v>
      </c>
      <c r="F431" s="209" t="s">
        <v>467</v>
      </c>
      <c r="G431" s="91">
        <f>+'Ark1'!Q4991</f>
        <v>22</v>
      </c>
      <c r="H431" s="92">
        <f>+'Ark1'!R4991</f>
        <v>171</v>
      </c>
      <c r="I431" s="91">
        <f>IF(H431=0,"",'Ark1'!S4991)</f>
        <v>171</v>
      </c>
      <c r="J431" s="261"/>
      <c r="K431" s="179">
        <f>IF(H431=0,"",100*H431/Måned!$G27)</f>
        <v>5.8762886597938149</v>
      </c>
      <c r="L431" s="261"/>
      <c r="M431" s="179">
        <f>+IF(H431=0,"",'Ark1'!AA4991)</f>
        <v>26.117786105806921</v>
      </c>
      <c r="N431" s="179">
        <f>+IF(I431=0,"",'Ark1'!AB4991)</f>
        <v>4.2856440966728844</v>
      </c>
      <c r="O431" s="256">
        <f>IF(H431=0,"",'Ark1'!W4991)</f>
        <v>59.040935672514621</v>
      </c>
      <c r="P431" s="179">
        <f>IF(H431=0,"",'Ark1'!X4991)</f>
        <v>164.31798166416405</v>
      </c>
      <c r="Q431" s="255"/>
      <c r="R431" s="179">
        <f>IF(H431=0,"",'Ark1'!AA4991)</f>
        <v>26.117786105806921</v>
      </c>
      <c r="S431" s="179">
        <f>IF(H431=0,"",'Ark1'!AB4991)</f>
        <v>4.2856440966728844</v>
      </c>
      <c r="T431" s="179">
        <f>IF(H431=0,"",'Ark1'!AC4991)</f>
        <v>-46.113498108842464</v>
      </c>
      <c r="U431" s="84"/>
      <c r="V431" s="92">
        <f t="shared" si="32"/>
        <v>7.7727272727272725</v>
      </c>
      <c r="W431" s="179">
        <f>+'Ark1'!V4991</f>
        <v>15.052631578947365</v>
      </c>
      <c r="X431" s="261"/>
    </row>
    <row r="432" spans="1:38" ht="15.6">
      <c r="A432" s="261"/>
      <c r="B432" s="209">
        <f>+'Ark1'!C4992</f>
        <v>2022</v>
      </c>
      <c r="C432" s="209">
        <f>+'Ark1'!J4992</f>
        <v>643</v>
      </c>
      <c r="D432" s="209" t="s">
        <v>56</v>
      </c>
      <c r="E432" s="209">
        <f>+'Ark1'!D4992</f>
        <v>6</v>
      </c>
      <c r="F432" s="209" t="s">
        <v>573</v>
      </c>
      <c r="G432" s="91">
        <f>+'Ark1'!Q4992</f>
        <v>21</v>
      </c>
      <c r="H432" s="92">
        <f>+'Ark1'!R4992</f>
        <v>194</v>
      </c>
      <c r="I432" s="91">
        <f>IF(H432=0,"",'Ark1'!S4992)</f>
        <v>194</v>
      </c>
      <c r="J432" s="261"/>
      <c r="K432" s="179">
        <f>IF(H432=0,"",100*H432/Måned!$G28)</f>
        <v>6.5013404825737267</v>
      </c>
      <c r="L432" s="261"/>
      <c r="M432" s="179">
        <f>+IF(H432=0,"",'Ark1'!AA4992)</f>
        <v>28.810518393146197</v>
      </c>
      <c r="N432" s="179">
        <f>+IF(I432=0,"",'Ark1'!AB4992)</f>
        <v>3.9297692561563808</v>
      </c>
      <c r="O432" s="256">
        <f>IF(H432=0,"",'Ark1'!W4992)</f>
        <v>60.144329896907216</v>
      </c>
      <c r="P432" s="179">
        <f>IF(H432=0,"",'Ark1'!X4992)</f>
        <v>157.27904301303462</v>
      </c>
      <c r="Q432" s="255"/>
      <c r="R432" s="179">
        <f>IF(H432=0,"",'Ark1'!AA4992)</f>
        <v>28.810518393146197</v>
      </c>
      <c r="S432" s="179">
        <f>IF(H432=0,"",'Ark1'!AB4992)</f>
        <v>3.9297692561563808</v>
      </c>
      <c r="T432" s="179">
        <f>IF(H432=0,"",'Ark1'!AC4992)</f>
        <v>-51.217453692809158</v>
      </c>
      <c r="U432" s="84"/>
      <c r="V432" s="92">
        <f t="shared" si="32"/>
        <v>9.2380952380952372</v>
      </c>
      <c r="W432" s="179">
        <f>+'Ark1'!V4992</f>
        <v>15.546391752577318</v>
      </c>
      <c r="X432" s="261"/>
    </row>
    <row r="433" spans="1:24" ht="15.6">
      <c r="A433" s="261"/>
      <c r="B433" s="209">
        <f>+'Ark1'!C4993</f>
        <v>2022</v>
      </c>
      <c r="C433" s="209">
        <f>+'Ark1'!J4993</f>
        <v>643</v>
      </c>
      <c r="D433" s="209" t="s">
        <v>56</v>
      </c>
      <c r="E433" s="209">
        <f>+'Ark1'!D4993</f>
        <v>7</v>
      </c>
      <c r="F433" s="209" t="s">
        <v>574</v>
      </c>
      <c r="G433" s="91">
        <f>+'Ark1'!Q4993</f>
        <v>19</v>
      </c>
      <c r="H433" s="92">
        <f>+'Ark1'!R4993</f>
        <v>153</v>
      </c>
      <c r="I433" s="91">
        <f>IF(H433=0,"",'Ark1'!S4993)</f>
        <v>153</v>
      </c>
      <c r="J433" s="261"/>
      <c r="K433" s="179">
        <f>IF(H433=0,"",100*H433/Måned!$G29)</f>
        <v>6.396321070234114</v>
      </c>
      <c r="L433" s="261"/>
      <c r="M433" s="179">
        <f>+IF(H433=0,"",'Ark1'!AA4993)</f>
        <v>26.763137991056645</v>
      </c>
      <c r="N433" s="179">
        <f>+IF(I433=0,"",'Ark1'!AB4993)</f>
        <v>3.4916400528187528</v>
      </c>
      <c r="O433" s="256">
        <f>IF(H433=0,"",'Ark1'!W4993)</f>
        <v>60.209150326797378</v>
      </c>
      <c r="P433" s="179">
        <f>IF(H433=0,"",'Ark1'!X4993)</f>
        <v>156.66376337461671</v>
      </c>
      <c r="Q433" s="255"/>
      <c r="R433" s="179">
        <f>IF(H433=0,"",'Ark1'!AA4993)</f>
        <v>26.763137991056645</v>
      </c>
      <c r="S433" s="179">
        <f>IF(H433=0,"",'Ark1'!AB4993)</f>
        <v>3.4916400528187528</v>
      </c>
      <c r="T433" s="179">
        <f>IF(H433=0,"",'Ark1'!AC4993)</f>
        <v>-31.698853690203649</v>
      </c>
      <c r="U433" s="84"/>
      <c r="V433" s="92">
        <f t="shared" si="32"/>
        <v>8.0526315789473681</v>
      </c>
      <c r="W433" s="179">
        <f>+'Ark1'!V4993</f>
        <v>15.647058823529411</v>
      </c>
      <c r="X433" s="261"/>
    </row>
    <row r="434" spans="1:24" ht="15.6">
      <c r="A434" s="261"/>
      <c r="B434" s="209">
        <f>+'Ark1'!C4994</f>
        <v>2022</v>
      </c>
      <c r="C434" s="209">
        <f>+'Ark1'!J4994</f>
        <v>643</v>
      </c>
      <c r="D434" s="209" t="s">
        <v>56</v>
      </c>
      <c r="E434" s="209">
        <f>+'Ark1'!D4994</f>
        <v>8</v>
      </c>
      <c r="F434" s="209" t="s">
        <v>575</v>
      </c>
      <c r="G434" s="91">
        <f>+'Ark1'!Q4994</f>
        <v>26</v>
      </c>
      <c r="H434" s="92">
        <f>+'Ark1'!R4994</f>
        <v>188</v>
      </c>
      <c r="I434" s="91">
        <f>IF(H434=0,"",'Ark1'!S4994)</f>
        <v>188</v>
      </c>
      <c r="J434" s="261"/>
      <c r="K434" s="179">
        <f>IF(H434=0,"",100*H434/Måned!$G30)</f>
        <v>7.8202995008319469</v>
      </c>
      <c r="L434" s="261"/>
      <c r="M434" s="179">
        <f>+IF(H434=0,"",'Ark1'!AA4994)</f>
        <v>29.41706522609838</v>
      </c>
      <c r="N434" s="179">
        <f>+IF(I434=0,"",'Ark1'!AB4994)</f>
        <v>4.5330229141938156</v>
      </c>
      <c r="O434" s="256">
        <f>IF(H434=0,"",'Ark1'!W4994)</f>
        <v>59.10106382978725</v>
      </c>
      <c r="P434" s="179">
        <f>IF(H434=0,"",'Ark1'!X4994)</f>
        <v>160.91895069269958</v>
      </c>
      <c r="Q434" s="255"/>
      <c r="R434" s="179">
        <f>IF(H434=0,"",'Ark1'!AA4994)</f>
        <v>29.41706522609838</v>
      </c>
      <c r="S434" s="179">
        <f>IF(H434=0,"",'Ark1'!AB4994)</f>
        <v>4.5330229141938156</v>
      </c>
      <c r="T434" s="179">
        <f>IF(H434=0,"",'Ark1'!AC4994)</f>
        <v>-43.067271734033604</v>
      </c>
      <c r="U434" s="84"/>
      <c r="V434" s="92">
        <f t="shared" si="32"/>
        <v>7.2307692307692308</v>
      </c>
      <c r="W434" s="179">
        <f>+'Ark1'!V4994</f>
        <v>14.941489361702128</v>
      </c>
      <c r="X434" s="261"/>
    </row>
    <row r="435" spans="1:24" ht="15.6">
      <c r="A435" s="261"/>
      <c r="B435" s="209">
        <f>+'Ark1'!C4995</f>
        <v>2022</v>
      </c>
      <c r="C435" s="209">
        <f>+'Ark1'!J4995</f>
        <v>643</v>
      </c>
      <c r="D435" s="209" t="s">
        <v>56</v>
      </c>
      <c r="E435" s="209">
        <f>+'Ark1'!D4995</f>
        <v>9</v>
      </c>
      <c r="F435" s="209" t="s">
        <v>576</v>
      </c>
      <c r="G435" s="91">
        <f>+'Ark1'!Q4995</f>
        <v>25</v>
      </c>
      <c r="H435" s="92">
        <f>+'Ark1'!R4995</f>
        <v>204</v>
      </c>
      <c r="I435" s="91">
        <f>IF(H435=0,"",'Ark1'!S4995)</f>
        <v>204</v>
      </c>
      <c r="J435" s="261"/>
      <c r="K435" s="179">
        <f>IF(H435=0,"",100*H435/Måned!$G31)</f>
        <v>7.2033898305084749</v>
      </c>
      <c r="L435" s="261"/>
      <c r="M435" s="179">
        <f>+IF(H435=0,"",'Ark1'!AA4995)</f>
        <v>29.809443519030303</v>
      </c>
      <c r="N435" s="179">
        <f>+IF(I435=0,"",'Ark1'!AB4995)</f>
        <v>4.3131099159714612</v>
      </c>
      <c r="O435" s="256">
        <f>IF(H435=0,"",'Ark1'!W4995)</f>
        <v>59.495098039215677</v>
      </c>
      <c r="P435" s="179">
        <f>IF(H435=0,"",'Ark1'!X4995)</f>
        <v>156.56639687294211</v>
      </c>
      <c r="Q435" s="255"/>
      <c r="R435" s="179">
        <f>IF(H435=0,"",'Ark1'!AA4995)</f>
        <v>29.809443519030303</v>
      </c>
      <c r="S435" s="179">
        <f>IF(H435=0,"",'Ark1'!AB4995)</f>
        <v>4.3131099159714612</v>
      </c>
      <c r="T435" s="179">
        <f>IF(H435=0,"",'Ark1'!AC4995)</f>
        <v>-44.261241014895262</v>
      </c>
      <c r="U435" s="84"/>
      <c r="V435" s="92">
        <f t="shared" si="32"/>
        <v>8.16</v>
      </c>
      <c r="W435" s="179">
        <f>+'Ark1'!V4995</f>
        <v>15.220588235294121</v>
      </c>
      <c r="X435" s="261"/>
    </row>
    <row r="436" spans="1:24" ht="15.6">
      <c r="A436" s="261"/>
      <c r="B436" s="209">
        <f>+'Ark1'!C4996</f>
        <v>2022</v>
      </c>
      <c r="C436" s="209">
        <f>+'Ark1'!J4996</f>
        <v>643</v>
      </c>
      <c r="D436" s="209" t="s">
        <v>56</v>
      </c>
      <c r="E436" s="209">
        <f>+'Ark1'!D4996</f>
        <v>10</v>
      </c>
      <c r="F436" s="209" t="s">
        <v>577</v>
      </c>
      <c r="G436" s="91">
        <f>+'Ark1'!Q4996</f>
        <v>26</v>
      </c>
      <c r="H436" s="92">
        <f>+'Ark1'!R4996</f>
        <v>180</v>
      </c>
      <c r="I436" s="91">
        <f>IF(H436=0,"",'Ark1'!S4996)</f>
        <v>180</v>
      </c>
      <c r="J436" s="261"/>
      <c r="K436" s="179">
        <f>IF(H436=0,"",100*H436/Måned!$G32)</f>
        <v>6.8807339449541285</v>
      </c>
      <c r="L436" s="261"/>
      <c r="M436" s="179">
        <f>+IF(H436=0,"",'Ark1'!AA4996)</f>
        <v>29.384950397720999</v>
      </c>
      <c r="N436" s="179">
        <f>+IF(I436=0,"",'Ark1'!AB4996)</f>
        <v>3.8129530696182008</v>
      </c>
      <c r="O436" s="256">
        <f>IF(H436=0,"",'Ark1'!W4996)</f>
        <v>60.31666666666667</v>
      </c>
      <c r="P436" s="179">
        <f>IF(H436=0,"",'Ark1'!X4996)</f>
        <v>158.8503671602262</v>
      </c>
      <c r="Q436" s="255"/>
      <c r="R436" s="179">
        <f>IF(H436=0,"",'Ark1'!AA4996)</f>
        <v>29.384950397720999</v>
      </c>
      <c r="S436" s="179">
        <f>IF(H436=0,"",'Ark1'!AB4996)</f>
        <v>3.8129530696182008</v>
      </c>
      <c r="T436" s="179">
        <f>IF(H436=0,"",'Ark1'!AC4996)</f>
        <v>-46.298396664099563</v>
      </c>
      <c r="U436" s="84"/>
      <c r="V436" s="92">
        <f t="shared" si="32"/>
        <v>6.9230769230769234</v>
      </c>
      <c r="W436" s="179">
        <f>+'Ark1'!V4996</f>
        <v>15.566666666666663</v>
      </c>
      <c r="X436" s="261"/>
    </row>
    <row r="437" spans="1:24" ht="15.6">
      <c r="A437" s="261"/>
      <c r="B437" s="209">
        <f>+'Ark1'!C4997</f>
        <v>2022</v>
      </c>
      <c r="C437" s="209">
        <f>+'Ark1'!J4997</f>
        <v>643</v>
      </c>
      <c r="D437" s="209" t="s">
        <v>56</v>
      </c>
      <c r="E437" s="209">
        <f>+'Ark1'!D4997</f>
        <v>11</v>
      </c>
      <c r="F437" s="209" t="s">
        <v>578</v>
      </c>
      <c r="G437" s="91">
        <f>+'Ark1'!Q4997</f>
        <v>23</v>
      </c>
      <c r="H437" s="92">
        <f>+'Ark1'!R4997</f>
        <v>194</v>
      </c>
      <c r="I437" s="91">
        <f>IF(H437=0,"",'Ark1'!S4997)</f>
        <v>194</v>
      </c>
      <c r="J437" s="261"/>
      <c r="K437" s="179">
        <f>IF(H437=0,"",100*H437/Måned!$G33)</f>
        <v>7.2092159048680786</v>
      </c>
      <c r="L437" s="261"/>
      <c r="M437" s="179">
        <f>+IF(H437=0,"",'Ark1'!AA4997)</f>
        <v>29.210458892397288</v>
      </c>
      <c r="N437" s="179">
        <f>+IF(I437=0,"",'Ark1'!AB4997)</f>
        <v>4.0857531349786429</v>
      </c>
      <c r="O437" s="256">
        <f>IF(H437=0,"",'Ark1'!W4997)</f>
        <v>58.865979381443303</v>
      </c>
      <c r="P437" s="179">
        <f>IF(H437=0,"",'Ark1'!X4997)</f>
        <v>161.05818096525221</v>
      </c>
      <c r="Q437" s="255"/>
      <c r="R437" s="179">
        <f>IF(H437=0,"",'Ark1'!AA4997)</f>
        <v>29.210458892397288</v>
      </c>
      <c r="S437" s="179">
        <f>IF(H437=0,"",'Ark1'!AB4997)</f>
        <v>4.0857531349786429</v>
      </c>
      <c r="T437" s="179">
        <f>IF(H437=0,"",'Ark1'!AC4997)</f>
        <v>-25.996445490220193</v>
      </c>
      <c r="U437" s="84"/>
      <c r="V437" s="92">
        <f t="shared" si="32"/>
        <v>8.4347826086956523</v>
      </c>
      <c r="W437" s="179">
        <f>+'Ark1'!V4997</f>
        <v>14.95876288659794</v>
      </c>
      <c r="X437" s="261"/>
    </row>
    <row r="438" spans="1:24" ht="15.6">
      <c r="A438" s="261"/>
      <c r="B438" s="209">
        <f>+'Ark1'!C4998</f>
        <v>2022</v>
      </c>
      <c r="C438" s="209">
        <f>+'Ark1'!J4998</f>
        <v>643</v>
      </c>
      <c r="D438" s="209" t="s">
        <v>56</v>
      </c>
      <c r="E438" s="209">
        <f>+'Ark1'!D4998</f>
        <v>12</v>
      </c>
      <c r="F438" s="209" t="s">
        <v>579</v>
      </c>
      <c r="G438" s="91">
        <f>+'Ark1'!Q4998</f>
        <v>22</v>
      </c>
      <c r="H438" s="92">
        <f>+'Ark1'!R4998</f>
        <v>161</v>
      </c>
      <c r="I438" s="91">
        <f>IF(H438=0,"",'Ark1'!S4998)</f>
        <v>161</v>
      </c>
      <c r="J438" s="261"/>
      <c r="K438" s="179">
        <f>IF(H438=0,"",100*H438/Måned!$G34)</f>
        <v>5.7997118155619596</v>
      </c>
      <c r="L438" s="261"/>
      <c r="M438" s="179">
        <f>+IF(H438=0,"",'Ark1'!AA4998)</f>
        <v>32.1618065066341</v>
      </c>
      <c r="N438" s="179">
        <f>+IF(I438=0,"",'Ark1'!AB4998)</f>
        <v>3.7845511030273471</v>
      </c>
      <c r="O438" s="256">
        <f>IF(H438=0,"",'Ark1'!W4998)</f>
        <v>59.726708074534159</v>
      </c>
      <c r="P438" s="179">
        <f>IF(H438=0,"",'Ark1'!X4998)</f>
        <v>159.69462258500837</v>
      </c>
      <c r="Q438" s="255"/>
      <c r="R438" s="179">
        <f>IF(H438=0,"",'Ark1'!AA4998)</f>
        <v>32.1618065066341</v>
      </c>
      <c r="S438" s="179">
        <f>IF(H438=0,"",'Ark1'!AB4998)</f>
        <v>3.7845511030273471</v>
      </c>
      <c r="T438" s="179">
        <f>IF(H438=0,"",'Ark1'!AC4998)</f>
        <v>-44.563255146466439</v>
      </c>
      <c r="U438" s="84"/>
      <c r="V438" s="92">
        <f t="shared" si="32"/>
        <v>7.3181818181818183</v>
      </c>
      <c r="W438" s="179">
        <f>+'Ark1'!V4998</f>
        <v>15.39751552795031</v>
      </c>
      <c r="X438" s="261"/>
    </row>
    <row r="439" spans="1:24">
      <c r="A439" s="261"/>
      <c r="B439" s="261"/>
      <c r="C439" s="261"/>
      <c r="D439" s="261"/>
      <c r="E439" s="261"/>
      <c r="F439" s="261"/>
      <c r="G439" s="261"/>
      <c r="H439" s="261"/>
      <c r="I439" s="261"/>
      <c r="J439" s="261"/>
      <c r="K439" s="261"/>
      <c r="L439" s="261"/>
      <c r="M439" s="261"/>
      <c r="N439" s="261"/>
      <c r="O439" s="261"/>
      <c r="P439" s="261"/>
      <c r="Q439" s="261"/>
      <c r="R439" s="261"/>
      <c r="S439" s="261"/>
      <c r="T439" s="261"/>
      <c r="U439" s="261"/>
      <c r="V439" s="261"/>
      <c r="W439" s="261"/>
      <c r="X439" s="261"/>
    </row>
    <row r="440" spans="1:24">
      <c r="A440" s="261"/>
      <c r="B440" s="261"/>
      <c r="C440" s="261"/>
      <c r="D440" s="261"/>
      <c r="E440" s="261"/>
      <c r="F440" s="261"/>
      <c r="G440" s="261"/>
      <c r="H440" s="261"/>
      <c r="I440" s="261"/>
      <c r="J440" s="261"/>
      <c r="K440" s="261"/>
      <c r="L440" s="261"/>
      <c r="M440" s="261"/>
      <c r="N440" s="261"/>
      <c r="O440" s="261"/>
      <c r="P440" s="261"/>
      <c r="Q440" s="261"/>
      <c r="R440" s="261"/>
      <c r="S440" s="261"/>
      <c r="T440" s="261"/>
      <c r="U440" s="261"/>
      <c r="V440" s="261"/>
      <c r="W440" s="261"/>
      <c r="X440" s="261"/>
    </row>
  </sheetData>
  <mergeCells count="1">
    <mergeCell ref="T4:V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42"/>
  <sheetViews>
    <sheetView tabSelected="1" zoomScale="98" zoomScaleNormal="98" workbookViewId="0">
      <pane xSplit="7" ySplit="6" topLeftCell="H18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customWidth="1"/>
    <col min="3" max="3" width="5.453125" customWidth="1"/>
    <col min="4" max="4" width="1.54296875" customWidth="1"/>
    <col min="5" max="5" width="6.90625" style="296" customWidth="1"/>
    <col min="6" max="6" width="6.6328125" customWidth="1"/>
    <col min="7" max="7" width="6.54296875" style="228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28" customWidth="1"/>
    <col min="17" max="17" width="6.08984375" style="305" customWidth="1"/>
    <col min="18" max="18" width="9.90625" customWidth="1"/>
    <col min="19" max="19" width="8.54296875" style="9" customWidth="1"/>
    <col min="20" max="20" width="5.6328125" customWidth="1"/>
    <col min="21" max="21" width="7.36328125" customWidth="1"/>
    <col min="22" max="22" width="6" customWidth="1"/>
    <col min="23" max="23" width="6.54296875" customWidth="1"/>
    <col min="24" max="24" width="7" style="97" customWidth="1"/>
    <col min="25" max="25" width="6.81640625" customWidth="1"/>
    <col min="26" max="26" width="6.6328125" customWidth="1"/>
    <col min="27" max="27" width="5.6328125" customWidth="1"/>
    <col min="28" max="28" width="8.1796875" customWidth="1"/>
    <col min="29" max="29" width="6.36328125" style="97" customWidth="1"/>
    <col min="30" max="30" width="3.363281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43" ht="15.6">
      <c r="A1" s="28"/>
      <c r="B1" s="28"/>
      <c r="C1" s="28"/>
      <c r="D1" s="28"/>
      <c r="E1" s="293"/>
      <c r="F1" s="28"/>
      <c r="G1" s="222"/>
      <c r="H1" s="28"/>
      <c r="I1" s="28"/>
      <c r="J1" s="71"/>
      <c r="K1" s="71"/>
      <c r="L1" s="28"/>
      <c r="M1" s="28"/>
      <c r="N1" s="28"/>
      <c r="O1" s="71"/>
      <c r="P1" s="222"/>
      <c r="Q1" s="299"/>
      <c r="R1" s="28"/>
      <c r="S1" s="71"/>
      <c r="T1" s="28"/>
      <c r="U1" s="28"/>
      <c r="V1" s="34" t="s">
        <v>568</v>
      </c>
      <c r="W1" s="28"/>
      <c r="X1" s="28"/>
      <c r="Y1" s="28"/>
      <c r="Z1" s="28"/>
      <c r="AC1"/>
      <c r="AE1" s="4"/>
      <c r="AF1" s="4"/>
    </row>
    <row r="2" spans="1:43" ht="29.4">
      <c r="A2" s="28"/>
      <c r="B2" s="121" t="s">
        <v>552</v>
      </c>
      <c r="C2" s="122"/>
      <c r="D2" s="122"/>
      <c r="E2" s="294"/>
      <c r="F2" s="122"/>
      <c r="G2" s="283"/>
      <c r="H2" s="122"/>
      <c r="I2" s="122"/>
      <c r="J2" s="308">
        <v>2023</v>
      </c>
      <c r="K2" s="308"/>
      <c r="L2" s="309"/>
      <c r="M2" s="122"/>
      <c r="N2" s="123"/>
      <c r="O2" s="195" t="s">
        <v>64</v>
      </c>
      <c r="P2" s="283"/>
      <c r="Q2" s="300"/>
      <c r="R2" s="124">
        <v>52</v>
      </c>
      <c r="S2" s="290"/>
      <c r="T2" s="28"/>
      <c r="U2" s="28"/>
      <c r="V2" s="310">
        <v>45314</v>
      </c>
      <c r="W2" s="311"/>
      <c r="X2" s="311"/>
      <c r="Y2" s="309"/>
      <c r="Z2" s="28"/>
      <c r="AC2"/>
      <c r="AE2" s="4"/>
      <c r="AF2" s="4"/>
      <c r="AG2" s="4"/>
      <c r="AH2" s="4"/>
      <c r="AI2" s="4"/>
      <c r="AJ2" s="4"/>
      <c r="AK2" s="4"/>
      <c r="AL2" s="4"/>
    </row>
    <row r="3" spans="1:43" ht="22.8">
      <c r="A3" s="10"/>
      <c r="B3" s="10"/>
      <c r="C3" s="10"/>
      <c r="D3" s="10"/>
      <c r="E3" s="285"/>
      <c r="F3" s="10"/>
      <c r="G3" s="288"/>
      <c r="H3" s="26"/>
      <c r="I3" s="10"/>
      <c r="J3" s="188"/>
      <c r="K3" s="188"/>
      <c r="L3" s="6"/>
      <c r="M3" s="10"/>
      <c r="N3" s="6"/>
      <c r="O3" s="188"/>
      <c r="P3" s="284"/>
      <c r="Q3" s="301"/>
      <c r="R3" s="105"/>
      <c r="S3" s="188"/>
      <c r="T3" s="28"/>
      <c r="U3" s="10"/>
      <c r="V3" s="7"/>
      <c r="W3" s="28"/>
      <c r="X3" s="28"/>
      <c r="Y3" s="28"/>
      <c r="Z3" s="28"/>
      <c r="AC3"/>
      <c r="AE3" s="4"/>
      <c r="AF3" s="4"/>
      <c r="AG3" s="4"/>
      <c r="AH3" s="4"/>
      <c r="AI3" s="4"/>
      <c r="AJ3" s="4"/>
      <c r="AK3" s="4"/>
    </row>
    <row r="4" spans="1:43" ht="17.399999999999999">
      <c r="A4" s="10"/>
      <c r="B4" s="8" t="s">
        <v>3</v>
      </c>
      <c r="C4" s="8"/>
      <c r="D4" s="8"/>
      <c r="E4" s="285"/>
      <c r="F4" s="8" t="s">
        <v>3</v>
      </c>
      <c r="G4" s="285"/>
      <c r="H4" s="8" t="s">
        <v>18</v>
      </c>
      <c r="I4" s="8"/>
      <c r="J4" s="196" t="s">
        <v>476</v>
      </c>
      <c r="K4" s="196"/>
      <c r="L4" s="8" t="s">
        <v>18</v>
      </c>
      <c r="M4" s="8"/>
      <c r="N4" s="8"/>
      <c r="O4" s="196" t="s">
        <v>52</v>
      </c>
      <c r="P4" s="285" t="s">
        <v>3</v>
      </c>
      <c r="Q4" s="302"/>
      <c r="R4" s="105" t="s">
        <v>3</v>
      </c>
      <c r="S4" s="196" t="s">
        <v>537</v>
      </c>
      <c r="T4" s="8"/>
      <c r="U4" s="8" t="s">
        <v>3</v>
      </c>
      <c r="V4" s="8"/>
      <c r="AC4"/>
      <c r="AH4" s="4"/>
      <c r="AI4" s="4"/>
      <c r="AJ4" s="21"/>
      <c r="AK4" s="4"/>
      <c r="AL4" s="21"/>
    </row>
    <row r="5" spans="1:43">
      <c r="A5" s="6"/>
      <c r="B5" s="8" t="s">
        <v>11</v>
      </c>
      <c r="C5" s="8" t="s">
        <v>444</v>
      </c>
      <c r="D5" s="8"/>
      <c r="E5" s="289" t="s">
        <v>532</v>
      </c>
      <c r="F5" s="8" t="s">
        <v>474</v>
      </c>
      <c r="G5" s="285"/>
      <c r="H5" s="8" t="s">
        <v>1</v>
      </c>
      <c r="I5" s="8"/>
      <c r="J5" s="196" t="s">
        <v>31</v>
      </c>
      <c r="K5" s="196"/>
      <c r="L5" s="8" t="s">
        <v>479</v>
      </c>
      <c r="M5" s="8"/>
      <c r="N5" s="8" t="s">
        <v>476</v>
      </c>
      <c r="O5" s="196" t="s">
        <v>478</v>
      </c>
      <c r="P5" s="285" t="s">
        <v>526</v>
      </c>
      <c r="Q5" s="302"/>
      <c r="R5" s="105" t="s">
        <v>454</v>
      </c>
      <c r="S5" s="196" t="s">
        <v>538</v>
      </c>
      <c r="T5" s="118"/>
      <c r="U5" s="118" t="s">
        <v>454</v>
      </c>
      <c r="V5" s="118"/>
      <c r="AC5"/>
      <c r="AE5" s="4"/>
      <c r="AF5" s="4"/>
      <c r="AG5" s="4"/>
      <c r="AH5" s="4"/>
      <c r="AI5" s="4"/>
    </row>
    <row r="6" spans="1:43">
      <c r="A6" s="6"/>
      <c r="B6" s="8" t="s">
        <v>473</v>
      </c>
      <c r="C6" s="118" t="s">
        <v>532</v>
      </c>
      <c r="D6" s="118"/>
      <c r="E6" s="289" t="s">
        <v>554</v>
      </c>
      <c r="F6" s="8" t="s">
        <v>478</v>
      </c>
      <c r="G6" s="289" t="s">
        <v>532</v>
      </c>
      <c r="H6" s="8" t="s">
        <v>472</v>
      </c>
      <c r="I6" s="118" t="s">
        <v>532</v>
      </c>
      <c r="J6" s="196" t="s">
        <v>477</v>
      </c>
      <c r="K6" s="196"/>
      <c r="L6" s="8" t="s">
        <v>478</v>
      </c>
      <c r="M6" s="118" t="s">
        <v>532</v>
      </c>
      <c r="N6" s="8" t="s">
        <v>478</v>
      </c>
      <c r="O6" s="197" t="s">
        <v>587</v>
      </c>
      <c r="P6" s="285" t="s">
        <v>505</v>
      </c>
      <c r="Q6" s="303" t="s">
        <v>532</v>
      </c>
      <c r="R6" s="105" t="s">
        <v>540</v>
      </c>
      <c r="S6" s="196" t="s">
        <v>481</v>
      </c>
      <c r="T6" s="8"/>
      <c r="U6" s="8" t="s">
        <v>49</v>
      </c>
      <c r="V6" s="8"/>
      <c r="AC6"/>
      <c r="AE6" s="4"/>
      <c r="AF6" s="4"/>
      <c r="AG6" s="4"/>
      <c r="AH6" s="4"/>
      <c r="AI6" s="4"/>
    </row>
    <row r="7" spans="1:43" ht="15.6">
      <c r="A7" s="7">
        <v>1996</v>
      </c>
      <c r="B7" s="221">
        <f>+'Ark1'!R2</f>
        <v>34153.75</v>
      </c>
      <c r="C7" s="8"/>
      <c r="D7" s="8"/>
      <c r="E7" s="285"/>
      <c r="F7" s="229">
        <f>+'Ark1'!S2</f>
        <v>31212.25</v>
      </c>
      <c r="G7" s="229"/>
      <c r="H7" s="100">
        <f>+'Ark1'!Y2</f>
        <v>141.90398126120817</v>
      </c>
      <c r="I7" s="16"/>
      <c r="J7" s="70">
        <f>+'Ark1'!AA2</f>
        <v>29.780699710274646</v>
      </c>
      <c r="K7" s="196"/>
      <c r="L7" s="113">
        <f>+'Ark1'!W2</f>
        <v>55.168851973183607</v>
      </c>
      <c r="M7" s="16"/>
      <c r="N7" s="112">
        <f>+'Ark1'!AB2</f>
        <v>4.5112539230319681</v>
      </c>
      <c r="O7" s="198">
        <f>+'Ark1'!AC2</f>
        <v>-54.523038128884174</v>
      </c>
      <c r="P7" s="229">
        <f>+'Ark1'!Q2</f>
        <v>4083</v>
      </c>
      <c r="Q7" s="304"/>
      <c r="R7" s="100">
        <f>+B7/P7</f>
        <v>8.3648665197158945</v>
      </c>
      <c r="S7" s="70">
        <f>+B7*H7/1000</f>
        <v>4846.5530999999883</v>
      </c>
      <c r="T7" s="8"/>
      <c r="U7" s="115">
        <f t="shared" ref="U7:U32" si="0">+B7/P7</f>
        <v>8.3648665197158945</v>
      </c>
      <c r="V7" s="6"/>
      <c r="AC7"/>
      <c r="AE7" s="22"/>
      <c r="AF7" s="22"/>
      <c r="AG7" s="23"/>
      <c r="AH7" s="24"/>
      <c r="AI7" s="24"/>
      <c r="AO7" s="228">
        <f>+B34</f>
        <v>30030</v>
      </c>
      <c r="AP7" s="97">
        <f>+H34</f>
        <v>154.81993672993596</v>
      </c>
      <c r="AQ7" s="1">
        <f>+L34</f>
        <v>59.022313251407077</v>
      </c>
    </row>
    <row r="8" spans="1:43" ht="15.6">
      <c r="A8" s="7">
        <v>1997</v>
      </c>
      <c r="B8" s="221">
        <f>+'Ark1'!R3</f>
        <v>37721.5</v>
      </c>
      <c r="C8" s="15">
        <f t="shared" ref="C8:C25" si="1">100*B8/B7</f>
        <v>110.44614427405483</v>
      </c>
      <c r="D8" s="6"/>
      <c r="E8" s="221">
        <f t="shared" ref="E8:E26" si="2">+B8-B7</f>
        <v>3567.75</v>
      </c>
      <c r="F8" s="229">
        <f>+'Ark1'!S3</f>
        <v>34333</v>
      </c>
      <c r="G8" s="229">
        <f t="shared" ref="G8:I26" si="3">+F8-F7</f>
        <v>3120.75</v>
      </c>
      <c r="H8" s="100">
        <f>+'Ark1'!Y3</f>
        <v>143.58974590087797</v>
      </c>
      <c r="I8" s="180">
        <f t="shared" si="3"/>
        <v>1.6857646396697987</v>
      </c>
      <c r="J8" s="70">
        <f>+'Ark1'!AA3</f>
        <v>30.281247701617566</v>
      </c>
      <c r="K8" s="196"/>
      <c r="L8" s="113">
        <f>+'Ark1'!W3</f>
        <v>55.536422683715351</v>
      </c>
      <c r="M8" s="184">
        <f t="shared" ref="M8:M26" si="4">+L8-L7</f>
        <v>0.36757071053174428</v>
      </c>
      <c r="N8" s="112">
        <f>+'Ark1'!AB3</f>
        <v>5.0606100404318921</v>
      </c>
      <c r="O8" s="198">
        <f>+'Ark1'!AC3</f>
        <v>-45.015154685027404</v>
      </c>
      <c r="P8" s="229">
        <f>+'Ark1'!Q3</f>
        <v>3896</v>
      </c>
      <c r="Q8" s="304">
        <f t="shared" ref="Q8:Q33" si="5">+P8-P7</f>
        <v>-187</v>
      </c>
      <c r="R8" s="100">
        <f t="shared" ref="R8:R26" si="6">+B8/P8</f>
        <v>9.6821098562628336</v>
      </c>
      <c r="S8" s="70">
        <f t="shared" ref="S8:S26" si="7">+B8*H8/1000</f>
        <v>5416.4205999999676</v>
      </c>
      <c r="T8" s="15">
        <f t="shared" ref="T8:T25" si="8">100*S8/S7</f>
        <v>111.75820192705577</v>
      </c>
      <c r="U8" s="115">
        <f t="shared" si="0"/>
        <v>9.6821098562628336</v>
      </c>
      <c r="V8" s="6"/>
      <c r="AC8"/>
      <c r="AE8" s="22"/>
      <c r="AF8" s="22"/>
      <c r="AG8" s="23"/>
      <c r="AH8" s="24"/>
      <c r="AI8" s="24"/>
      <c r="AO8" s="228">
        <f>+AO7</f>
        <v>30030</v>
      </c>
      <c r="AP8" s="228">
        <f t="shared" ref="AP8:AQ8" si="9">+AP7</f>
        <v>154.81993672993596</v>
      </c>
      <c r="AQ8" s="228">
        <f t="shared" si="9"/>
        <v>59.022313251407077</v>
      </c>
    </row>
    <row r="9" spans="1:43" ht="15.6">
      <c r="A9" s="7">
        <v>1998</v>
      </c>
      <c r="B9" s="221">
        <f>+'Ark1'!R4</f>
        <v>37452.25</v>
      </c>
      <c r="C9" s="15">
        <f t="shared" si="1"/>
        <v>99.286216083665821</v>
      </c>
      <c r="D9" s="6"/>
      <c r="E9" s="221">
        <f t="shared" si="2"/>
        <v>-269.25</v>
      </c>
      <c r="F9" s="229">
        <f>+'Ark1'!S4</f>
        <v>33779</v>
      </c>
      <c r="G9" s="229">
        <f t="shared" si="3"/>
        <v>-554</v>
      </c>
      <c r="H9" s="100">
        <f>+'Ark1'!Y4</f>
        <v>145.48214059235397</v>
      </c>
      <c r="I9" s="180">
        <f t="shared" si="3"/>
        <v>1.8923946914759995</v>
      </c>
      <c r="J9" s="70">
        <f>+'Ark1'!AA4</f>
        <v>30.652011632307424</v>
      </c>
      <c r="K9" s="196"/>
      <c r="L9" s="113">
        <f>+'Ark1'!W4</f>
        <v>55.436040143284302</v>
      </c>
      <c r="M9" s="184">
        <f t="shared" si="4"/>
        <v>-0.10038254043104899</v>
      </c>
      <c r="N9" s="112">
        <f>+'Ark1'!AB4</f>
        <v>5.2281495209085183</v>
      </c>
      <c r="O9" s="198">
        <f>+'Ark1'!AC4</f>
        <v>-44.68512204535719</v>
      </c>
      <c r="P9" s="229">
        <f>+'Ark1'!Q4</f>
        <v>3664</v>
      </c>
      <c r="Q9" s="304">
        <f t="shared" si="5"/>
        <v>-232</v>
      </c>
      <c r="R9" s="100">
        <f t="shared" si="6"/>
        <v>10.221683951965066</v>
      </c>
      <c r="S9" s="70">
        <f t="shared" si="7"/>
        <v>5448.633499999989</v>
      </c>
      <c r="T9" s="15">
        <f t="shared" si="8"/>
        <v>100.59472670937005</v>
      </c>
      <c r="U9" s="115">
        <f t="shared" si="0"/>
        <v>10.221683951965066</v>
      </c>
      <c r="V9" s="6"/>
      <c r="AC9"/>
      <c r="AE9" s="22"/>
      <c r="AF9" s="22"/>
      <c r="AG9" s="23"/>
      <c r="AH9" s="24"/>
      <c r="AI9" s="24"/>
      <c r="AO9" s="228">
        <f t="shared" ref="AO9:AO34" si="10">+AO8</f>
        <v>30030</v>
      </c>
      <c r="AP9" s="228">
        <f t="shared" ref="AP9:AP34" si="11">+AP8</f>
        <v>154.81993672993596</v>
      </c>
      <c r="AQ9" s="228">
        <f t="shared" ref="AQ9:AQ34" si="12">+AQ8</f>
        <v>59.022313251407077</v>
      </c>
    </row>
    <row r="10" spans="1:43" ht="15.6">
      <c r="A10" s="7">
        <v>1999</v>
      </c>
      <c r="B10" s="221">
        <f>+'Ark1'!R5</f>
        <v>39922.25</v>
      </c>
      <c r="C10" s="15">
        <f t="shared" si="1"/>
        <v>106.59506438197972</v>
      </c>
      <c r="D10" s="6"/>
      <c r="E10" s="221">
        <f t="shared" si="2"/>
        <v>2470</v>
      </c>
      <c r="F10" s="229">
        <f>+'Ark1'!S5</f>
        <v>37021</v>
      </c>
      <c r="G10" s="229">
        <f t="shared" si="3"/>
        <v>3242</v>
      </c>
      <c r="H10" s="100">
        <f>+'Ark1'!Y5</f>
        <v>144.91590779577712</v>
      </c>
      <c r="I10" s="180">
        <f t="shared" si="3"/>
        <v>-0.56623279657685543</v>
      </c>
      <c r="J10" s="70">
        <f>+'Ark1'!AA5</f>
        <v>30.996058066571777</v>
      </c>
      <c r="K10" s="196"/>
      <c r="L10" s="113">
        <f>+'Ark1'!W5</f>
        <v>55.404446125172193</v>
      </c>
      <c r="M10" s="184">
        <f t="shared" si="4"/>
        <v>-3.1594018112109268E-2</v>
      </c>
      <c r="N10" s="112">
        <f>+'Ark1'!AB5</f>
        <v>5.0303802149044117</v>
      </c>
      <c r="O10" s="198">
        <f>+'Ark1'!AC5</f>
        <v>-49.109656092682414</v>
      </c>
      <c r="P10" s="229">
        <f>+'Ark1'!Q5</f>
        <v>4430</v>
      </c>
      <c r="Q10" s="304">
        <f t="shared" si="5"/>
        <v>766</v>
      </c>
      <c r="R10" s="100">
        <f t="shared" si="6"/>
        <v>9.0117945823927759</v>
      </c>
      <c r="S10" s="70">
        <f t="shared" si="7"/>
        <v>5785.3690999999635</v>
      </c>
      <c r="T10" s="15">
        <f t="shared" si="8"/>
        <v>106.18018444441115</v>
      </c>
      <c r="U10" s="115">
        <f t="shared" si="0"/>
        <v>9.0117945823927759</v>
      </c>
      <c r="V10" s="6"/>
      <c r="AC10"/>
      <c r="AE10" s="22"/>
      <c r="AF10" s="22"/>
      <c r="AG10" s="23"/>
      <c r="AH10" s="24"/>
      <c r="AI10" s="24"/>
      <c r="AO10" s="228">
        <f t="shared" si="10"/>
        <v>30030</v>
      </c>
      <c r="AP10" s="228">
        <f t="shared" si="11"/>
        <v>154.81993672993596</v>
      </c>
      <c r="AQ10" s="228">
        <f t="shared" si="12"/>
        <v>59.022313251407077</v>
      </c>
    </row>
    <row r="11" spans="1:43" ht="15.6">
      <c r="A11" s="7">
        <v>2000</v>
      </c>
      <c r="B11" s="221">
        <f>+'Ark1'!R6</f>
        <v>35941.25</v>
      </c>
      <c r="C11" s="15">
        <f t="shared" si="1"/>
        <v>90.028117152715595</v>
      </c>
      <c r="D11" s="6"/>
      <c r="E11" s="221">
        <f t="shared" si="2"/>
        <v>-3981</v>
      </c>
      <c r="F11" s="229">
        <f>+'Ark1'!S6</f>
        <v>35385.25</v>
      </c>
      <c r="G11" s="229">
        <f t="shared" si="3"/>
        <v>-1635.75</v>
      </c>
      <c r="H11" s="100">
        <f>+'Ark1'!Y6</f>
        <v>143.32046325600811</v>
      </c>
      <c r="I11" s="180">
        <f t="shared" si="3"/>
        <v>-1.5954445397690051</v>
      </c>
      <c r="J11" s="70">
        <f>+'Ark1'!AA6</f>
        <v>30.749809078872563</v>
      </c>
      <c r="K11" s="196"/>
      <c r="L11" s="113">
        <f>+'Ark1'!W6</f>
        <v>55.769451960915923</v>
      </c>
      <c r="M11" s="184">
        <f t="shared" si="4"/>
        <v>0.36500583574373024</v>
      </c>
      <c r="N11" s="112">
        <f>+'Ark1'!AB6</f>
        <v>4.887293285246912</v>
      </c>
      <c r="O11" s="198">
        <f>+'Ark1'!AC6</f>
        <v>-52.518158509343266</v>
      </c>
      <c r="P11" s="229">
        <f>+'Ark1'!Q6</f>
        <v>3012</v>
      </c>
      <c r="Q11" s="304">
        <f t="shared" si="5"/>
        <v>-1418</v>
      </c>
      <c r="R11" s="100">
        <f t="shared" si="6"/>
        <v>11.932685922974768</v>
      </c>
      <c r="S11" s="70">
        <f t="shared" si="7"/>
        <v>5151.1166000000012</v>
      </c>
      <c r="T11" s="15">
        <f t="shared" si="8"/>
        <v>89.036957037020059</v>
      </c>
      <c r="U11" s="115">
        <f t="shared" si="0"/>
        <v>11.932685922974768</v>
      </c>
      <c r="V11" s="6"/>
      <c r="AC11"/>
      <c r="AE11" s="22"/>
      <c r="AF11" s="22"/>
      <c r="AG11" s="23"/>
      <c r="AH11" s="24"/>
      <c r="AI11" s="24"/>
      <c r="AO11" s="228">
        <f t="shared" si="10"/>
        <v>30030</v>
      </c>
      <c r="AP11" s="228">
        <f t="shared" si="11"/>
        <v>154.81993672993596</v>
      </c>
      <c r="AQ11" s="228">
        <f t="shared" si="12"/>
        <v>59.022313251407077</v>
      </c>
    </row>
    <row r="12" spans="1:43" ht="15.6">
      <c r="A12" s="7">
        <v>2001</v>
      </c>
      <c r="B12" s="221">
        <f>+'Ark1'!R7</f>
        <v>30047.5</v>
      </c>
      <c r="C12" s="15">
        <f t="shared" si="1"/>
        <v>83.601711125795575</v>
      </c>
      <c r="D12" s="6"/>
      <c r="E12" s="221">
        <f t="shared" si="2"/>
        <v>-5893.75</v>
      </c>
      <c r="F12" s="229">
        <f>+'Ark1'!S7</f>
        <v>29625.5</v>
      </c>
      <c r="G12" s="229">
        <f t="shared" si="3"/>
        <v>-5759.75</v>
      </c>
      <c r="H12" s="100">
        <f>+'Ark1'!Y7</f>
        <v>140.91399950079071</v>
      </c>
      <c r="I12" s="180">
        <f t="shared" si="3"/>
        <v>-2.406463755217402</v>
      </c>
      <c r="J12" s="70">
        <f>+'Ark1'!AA7</f>
        <v>30.372585628959591</v>
      </c>
      <c r="K12" s="196"/>
      <c r="L12" s="113">
        <f>+'Ark1'!W7</f>
        <v>56.080099913925515</v>
      </c>
      <c r="M12" s="184">
        <f t="shared" si="4"/>
        <v>0.31064795300959247</v>
      </c>
      <c r="N12" s="112">
        <f>+'Ark1'!AB7</f>
        <v>4.6893394781133422</v>
      </c>
      <c r="O12" s="198">
        <f>+'Ark1'!AC7</f>
        <v>-48.666663290738526</v>
      </c>
      <c r="P12" s="229">
        <f>+'Ark1'!Q7</f>
        <v>2364</v>
      </c>
      <c r="Q12" s="304">
        <f t="shared" si="5"/>
        <v>-648</v>
      </c>
      <c r="R12" s="100">
        <f t="shared" si="6"/>
        <v>12.710448392554991</v>
      </c>
      <c r="S12" s="70">
        <f t="shared" si="7"/>
        <v>4234.1134000000084</v>
      </c>
      <c r="T12" s="15">
        <f t="shared" si="8"/>
        <v>82.197972377484277</v>
      </c>
      <c r="U12" s="115">
        <f t="shared" si="0"/>
        <v>12.710448392554991</v>
      </c>
      <c r="V12" s="6"/>
      <c r="AC12"/>
      <c r="AE12" s="22"/>
      <c r="AF12" s="22"/>
      <c r="AG12" s="23"/>
      <c r="AH12" s="24"/>
      <c r="AI12" s="24"/>
      <c r="AO12" s="228">
        <f t="shared" si="10"/>
        <v>30030</v>
      </c>
      <c r="AP12" s="228">
        <f t="shared" si="11"/>
        <v>154.81993672993596</v>
      </c>
      <c r="AQ12" s="228">
        <f t="shared" si="12"/>
        <v>59.022313251407077</v>
      </c>
    </row>
    <row r="13" spans="1:43" ht="15.6">
      <c r="A13" s="7">
        <v>2002</v>
      </c>
      <c r="B13" s="221">
        <f>+'Ark1'!R8</f>
        <v>33046</v>
      </c>
      <c r="C13" s="15">
        <f t="shared" si="1"/>
        <v>109.97919960063233</v>
      </c>
      <c r="D13" s="6"/>
      <c r="E13" s="221">
        <f t="shared" si="2"/>
        <v>2998.5</v>
      </c>
      <c r="F13" s="229">
        <f>+'Ark1'!S8</f>
        <v>32618</v>
      </c>
      <c r="G13" s="229">
        <f t="shared" si="3"/>
        <v>2992.5</v>
      </c>
      <c r="H13" s="100">
        <f>+'Ark1'!Y8</f>
        <v>143.26597470193045</v>
      </c>
      <c r="I13" s="180">
        <f t="shared" si="3"/>
        <v>2.3519752011397372</v>
      </c>
      <c r="J13" s="70">
        <f>+'Ark1'!AA8</f>
        <v>31.04709099227771</v>
      </c>
      <c r="K13" s="196"/>
      <c r="L13" s="113">
        <f>+'Ark1'!W8</f>
        <v>55.797535103317195</v>
      </c>
      <c r="M13" s="184">
        <f t="shared" si="4"/>
        <v>-0.28256481060832073</v>
      </c>
      <c r="N13" s="112">
        <f>+'Ark1'!AB8</f>
        <v>4.4359750730732541</v>
      </c>
      <c r="O13" s="198">
        <f>+'Ark1'!AC8</f>
        <v>-50.979056510766632</v>
      </c>
      <c r="P13" s="229">
        <f>+'Ark1'!Q8</f>
        <v>2251</v>
      </c>
      <c r="Q13" s="304">
        <f t="shared" si="5"/>
        <v>-113</v>
      </c>
      <c r="R13" s="100">
        <f t="shared" si="6"/>
        <v>14.680586406041758</v>
      </c>
      <c r="S13" s="70">
        <f t="shared" si="7"/>
        <v>4734.3673999999937</v>
      </c>
      <c r="T13" s="15">
        <f t="shared" si="8"/>
        <v>111.81484652725608</v>
      </c>
      <c r="U13" s="115">
        <f t="shared" si="0"/>
        <v>14.680586406041758</v>
      </c>
      <c r="V13" s="6"/>
      <c r="AC13"/>
      <c r="AE13" s="22"/>
      <c r="AF13" s="22"/>
      <c r="AG13" s="23"/>
      <c r="AH13" s="24"/>
      <c r="AI13" s="24"/>
      <c r="AO13" s="228">
        <f t="shared" si="10"/>
        <v>30030</v>
      </c>
      <c r="AP13" s="228">
        <f t="shared" si="11"/>
        <v>154.81993672993596</v>
      </c>
      <c r="AQ13" s="228">
        <f t="shared" si="12"/>
        <v>59.022313251407077</v>
      </c>
    </row>
    <row r="14" spans="1:43" ht="15.6">
      <c r="A14" s="7">
        <v>2003</v>
      </c>
      <c r="B14" s="221">
        <f>+'Ark1'!R9</f>
        <v>32427</v>
      </c>
      <c r="C14" s="15">
        <f t="shared" si="1"/>
        <v>98.12685347697149</v>
      </c>
      <c r="D14" s="6"/>
      <c r="E14" s="221">
        <f t="shared" si="2"/>
        <v>-619</v>
      </c>
      <c r="F14" s="229">
        <f>+'Ark1'!S9</f>
        <v>32051</v>
      </c>
      <c r="G14" s="229">
        <f t="shared" si="3"/>
        <v>-567</v>
      </c>
      <c r="H14" s="100">
        <f>+'Ark1'!Y9</f>
        <v>144.57000339223421</v>
      </c>
      <c r="I14" s="180">
        <f t="shared" si="3"/>
        <v>1.3040286903037668</v>
      </c>
      <c r="J14" s="70">
        <f>+'Ark1'!AA9</f>
        <v>31.827068570942313</v>
      </c>
      <c r="K14" s="196"/>
      <c r="L14" s="113">
        <f>+'Ark1'!W9</f>
        <v>56.016411344419822</v>
      </c>
      <c r="M14" s="184">
        <f t="shared" si="4"/>
        <v>0.21887624110262749</v>
      </c>
      <c r="N14" s="112">
        <f>+'Ark1'!AB9</f>
        <v>4.5841562361728956</v>
      </c>
      <c r="O14" s="198">
        <f>+'Ark1'!AC9</f>
        <v>-47.488425643322202</v>
      </c>
      <c r="P14" s="229">
        <f>+'Ark1'!Q9</f>
        <v>2206</v>
      </c>
      <c r="Q14" s="304">
        <f t="shared" si="5"/>
        <v>-45</v>
      </c>
      <c r="R14" s="100">
        <f t="shared" si="6"/>
        <v>14.699456029011786</v>
      </c>
      <c r="S14" s="70">
        <f t="shared" si="7"/>
        <v>4687.9714999999787</v>
      </c>
      <c r="T14" s="15">
        <f t="shared" si="8"/>
        <v>99.020019020914702</v>
      </c>
      <c r="U14" s="115">
        <f t="shared" si="0"/>
        <v>14.699456029011786</v>
      </c>
      <c r="V14" s="6"/>
      <c r="AC14"/>
      <c r="AE14" s="22"/>
      <c r="AF14" s="22"/>
      <c r="AG14" s="23"/>
      <c r="AH14" s="24"/>
      <c r="AI14" s="24"/>
      <c r="AO14" s="228">
        <f t="shared" si="10"/>
        <v>30030</v>
      </c>
      <c r="AP14" s="228">
        <f t="shared" si="11"/>
        <v>154.81993672993596</v>
      </c>
      <c r="AQ14" s="228">
        <f t="shared" si="12"/>
        <v>59.022313251407077</v>
      </c>
    </row>
    <row r="15" spans="1:43" ht="15.6">
      <c r="A15" s="7">
        <v>2004</v>
      </c>
      <c r="B15" s="221">
        <f>+'Ark1'!R10</f>
        <v>38061</v>
      </c>
      <c r="C15" s="15">
        <f t="shared" si="1"/>
        <v>117.3744102137108</v>
      </c>
      <c r="D15" s="6"/>
      <c r="E15" s="221">
        <f t="shared" si="2"/>
        <v>5634</v>
      </c>
      <c r="F15" s="229">
        <f>+'Ark1'!S10</f>
        <v>37556</v>
      </c>
      <c r="G15" s="229">
        <f t="shared" si="3"/>
        <v>5505</v>
      </c>
      <c r="H15" s="100">
        <f>+'Ark1'!Y10</f>
        <v>143.8685347205801</v>
      </c>
      <c r="I15" s="180">
        <f t="shared" si="3"/>
        <v>-0.70146867165411209</v>
      </c>
      <c r="J15" s="70">
        <f>+'Ark1'!AA10</f>
        <v>31.620355147395426</v>
      </c>
      <c r="K15" s="196"/>
      <c r="L15" s="113">
        <f>+'Ark1'!W10</f>
        <v>56.371418681435721</v>
      </c>
      <c r="M15" s="184">
        <f t="shared" si="4"/>
        <v>0.35500733701589837</v>
      </c>
      <c r="N15" s="112">
        <f>+'Ark1'!AB10</f>
        <v>4.5447798610991201</v>
      </c>
      <c r="O15" s="198">
        <f>+'Ark1'!AC10</f>
        <v>-47.890389906069288</v>
      </c>
      <c r="P15" s="229">
        <f>+'Ark1'!Q10</f>
        <v>2159</v>
      </c>
      <c r="Q15" s="304">
        <f t="shared" si="5"/>
        <v>-47</v>
      </c>
      <c r="R15" s="100">
        <f t="shared" si="6"/>
        <v>17.628994905048632</v>
      </c>
      <c r="S15" s="70">
        <f t="shared" si="7"/>
        <v>5475.7802999999985</v>
      </c>
      <c r="T15" s="15">
        <f t="shared" si="8"/>
        <v>116.80489738472221</v>
      </c>
      <c r="U15" s="115">
        <f t="shared" si="0"/>
        <v>17.628994905048632</v>
      </c>
      <c r="V15" s="6"/>
      <c r="AC15"/>
      <c r="AE15" s="22"/>
      <c r="AF15" s="22"/>
      <c r="AG15" s="23"/>
      <c r="AH15" s="24"/>
      <c r="AI15" s="24"/>
      <c r="AO15" s="228">
        <f t="shared" si="10"/>
        <v>30030</v>
      </c>
      <c r="AP15" s="228">
        <f t="shared" si="11"/>
        <v>154.81993672993596</v>
      </c>
      <c r="AQ15" s="228">
        <f t="shared" si="12"/>
        <v>59.022313251407077</v>
      </c>
    </row>
    <row r="16" spans="1:43" ht="15.6">
      <c r="A16" s="7">
        <v>2005</v>
      </c>
      <c r="B16" s="221">
        <f>+'Ark1'!R11</f>
        <v>39111.25</v>
      </c>
      <c r="C16" s="15">
        <f t="shared" si="1"/>
        <v>102.75938624839074</v>
      </c>
      <c r="D16" s="6"/>
      <c r="E16" s="221">
        <f t="shared" si="2"/>
        <v>1050.25</v>
      </c>
      <c r="F16" s="229">
        <f>+'Ark1'!S11</f>
        <v>38572</v>
      </c>
      <c r="G16" s="229">
        <f t="shared" si="3"/>
        <v>1016</v>
      </c>
      <c r="H16" s="100">
        <f>+'Ark1'!Y11</f>
        <v>145.01043305954127</v>
      </c>
      <c r="I16" s="180">
        <f t="shared" si="3"/>
        <v>1.1418983389611697</v>
      </c>
      <c r="J16" s="70">
        <f>+'Ark1'!AA11</f>
        <v>31.886182509889483</v>
      </c>
      <c r="K16" s="196"/>
      <c r="L16" s="113">
        <f>+'Ark1'!W11</f>
        <v>56.804417712330192</v>
      </c>
      <c r="M16" s="184">
        <f t="shared" si="4"/>
        <v>0.43299903089447156</v>
      </c>
      <c r="N16" s="112">
        <f>+'Ark1'!AB11</f>
        <v>4.6256091112471438</v>
      </c>
      <c r="O16" s="198">
        <f>+'Ark1'!AC11</f>
        <v>-47.503650312256518</v>
      </c>
      <c r="P16" s="229">
        <f>+'Ark1'!Q11</f>
        <v>1985</v>
      </c>
      <c r="Q16" s="304">
        <f t="shared" si="5"/>
        <v>-174</v>
      </c>
      <c r="R16" s="100">
        <f t="shared" si="6"/>
        <v>19.703400503778337</v>
      </c>
      <c r="S16" s="70">
        <f t="shared" si="7"/>
        <v>5671.539299999984</v>
      </c>
      <c r="T16" s="15">
        <f t="shared" si="8"/>
        <v>103.57499733873519</v>
      </c>
      <c r="U16" s="115">
        <f t="shared" si="0"/>
        <v>19.703400503778337</v>
      </c>
      <c r="V16" s="6"/>
      <c r="AC16"/>
      <c r="AE16" s="22"/>
      <c r="AF16" s="22"/>
      <c r="AG16" s="23"/>
      <c r="AH16" s="24"/>
      <c r="AI16" s="24"/>
      <c r="AO16" s="228">
        <f t="shared" si="10"/>
        <v>30030</v>
      </c>
      <c r="AP16" s="228">
        <f t="shared" si="11"/>
        <v>154.81993672993596</v>
      </c>
      <c r="AQ16" s="228">
        <f t="shared" si="12"/>
        <v>59.022313251407077</v>
      </c>
    </row>
    <row r="17" spans="1:43" ht="15.6">
      <c r="A17" s="7">
        <v>2006</v>
      </c>
      <c r="B17" s="221">
        <f>+'Ark1'!R12</f>
        <v>44177</v>
      </c>
      <c r="C17" s="15">
        <f t="shared" si="1"/>
        <v>112.95215570967433</v>
      </c>
      <c r="D17" s="6"/>
      <c r="E17" s="221">
        <f t="shared" si="2"/>
        <v>5065.75</v>
      </c>
      <c r="F17" s="229">
        <f>+'Ark1'!S12</f>
        <v>43928</v>
      </c>
      <c r="G17" s="229">
        <f t="shared" si="3"/>
        <v>5356</v>
      </c>
      <c r="H17" s="100">
        <f>+'Ark1'!Y12</f>
        <v>145.75551078615476</v>
      </c>
      <c r="I17" s="180">
        <f t="shared" si="3"/>
        <v>0.74507772661348781</v>
      </c>
      <c r="J17" s="70">
        <f>+'Ark1'!AA12</f>
        <v>31.94100204618189</v>
      </c>
      <c r="K17" s="196"/>
      <c r="L17" s="113">
        <f>+'Ark1'!W12</f>
        <v>56.870196685485354</v>
      </c>
      <c r="M17" s="184">
        <f t="shared" si="4"/>
        <v>6.577897315516168E-2</v>
      </c>
      <c r="N17" s="112">
        <f>+'Ark1'!AB12</f>
        <v>4.5606853820644302</v>
      </c>
      <c r="O17" s="198">
        <f>+'Ark1'!AC12</f>
        <v>-45.814787671301602</v>
      </c>
      <c r="P17" s="229">
        <f>+'Ark1'!Q12</f>
        <v>1856</v>
      </c>
      <c r="Q17" s="304">
        <f t="shared" si="5"/>
        <v>-129</v>
      </c>
      <c r="R17" s="100">
        <f t="shared" si="6"/>
        <v>23.802262931034484</v>
      </c>
      <c r="S17" s="70">
        <f t="shared" si="7"/>
        <v>6439.0411999999596</v>
      </c>
      <c r="T17" s="15">
        <f t="shared" si="8"/>
        <v>113.5325148853324</v>
      </c>
      <c r="U17" s="115">
        <f t="shared" si="0"/>
        <v>23.802262931034484</v>
      </c>
      <c r="V17" s="6"/>
      <c r="AC17"/>
      <c r="AE17" s="22"/>
      <c r="AF17" s="22"/>
      <c r="AG17" s="23"/>
      <c r="AH17" s="24"/>
      <c r="AI17" s="24"/>
      <c r="AO17" s="228">
        <f t="shared" si="10"/>
        <v>30030</v>
      </c>
      <c r="AP17" s="228">
        <f t="shared" si="11"/>
        <v>154.81993672993596</v>
      </c>
      <c r="AQ17" s="228">
        <f t="shared" si="12"/>
        <v>59.022313251407077</v>
      </c>
    </row>
    <row r="18" spans="1:43" ht="15.6">
      <c r="A18" s="7">
        <v>2007</v>
      </c>
      <c r="B18" s="221">
        <f>+'Ark1'!R13</f>
        <v>43908</v>
      </c>
      <c r="C18" s="15">
        <f t="shared" si="1"/>
        <v>99.391085859157485</v>
      </c>
      <c r="D18" s="6"/>
      <c r="E18" s="221">
        <f t="shared" si="2"/>
        <v>-269</v>
      </c>
      <c r="F18" s="229">
        <f>+'Ark1'!S13</f>
        <v>43748</v>
      </c>
      <c r="G18" s="229">
        <f t="shared" si="3"/>
        <v>-180</v>
      </c>
      <c r="H18" s="100">
        <f>+'Ark1'!Y13</f>
        <v>147.82996492666564</v>
      </c>
      <c r="I18" s="180">
        <f t="shared" si="3"/>
        <v>2.0744541405108805</v>
      </c>
      <c r="J18" s="70">
        <f>+'Ark1'!AA13</f>
        <v>32.646037387853397</v>
      </c>
      <c r="K18" s="196"/>
      <c r="L18" s="113">
        <f>+'Ark1'!W13</f>
        <v>56.752262960592496</v>
      </c>
      <c r="M18" s="184">
        <f t="shared" si="4"/>
        <v>-0.11793372489285758</v>
      </c>
      <c r="N18" s="112">
        <f>+'Ark1'!AB13</f>
        <v>4.598569515838836</v>
      </c>
      <c r="O18" s="198">
        <f>+'Ark1'!AC13</f>
        <v>-47.04078851457124</v>
      </c>
      <c r="P18" s="229">
        <f>+'Ark1'!Q13</f>
        <v>1767</v>
      </c>
      <c r="Q18" s="304">
        <f t="shared" si="5"/>
        <v>-89</v>
      </c>
      <c r="R18" s="100">
        <f t="shared" si="6"/>
        <v>24.848896434634973</v>
      </c>
      <c r="S18" s="70">
        <f t="shared" si="7"/>
        <v>6490.9181000000353</v>
      </c>
      <c r="T18" s="15">
        <f t="shared" si="8"/>
        <v>100.80566187400814</v>
      </c>
      <c r="U18" s="115">
        <f t="shared" si="0"/>
        <v>24.848896434634973</v>
      </c>
      <c r="V18" s="6"/>
      <c r="AC18"/>
      <c r="AE18" s="22"/>
      <c r="AF18" s="22"/>
      <c r="AG18" s="23"/>
      <c r="AH18" s="24"/>
      <c r="AI18" s="24"/>
      <c r="AO18" s="228">
        <f t="shared" si="10"/>
        <v>30030</v>
      </c>
      <c r="AP18" s="228">
        <f t="shared" si="11"/>
        <v>154.81993672993596</v>
      </c>
      <c r="AQ18" s="228">
        <f t="shared" si="12"/>
        <v>59.022313251407077</v>
      </c>
    </row>
    <row r="19" spans="1:43" ht="15.6">
      <c r="A19" s="7">
        <v>2008</v>
      </c>
      <c r="B19" s="221">
        <f>+'Ark1'!R14</f>
        <v>42424</v>
      </c>
      <c r="C19" s="15">
        <f t="shared" si="1"/>
        <v>96.620205885032334</v>
      </c>
      <c r="D19" s="6"/>
      <c r="E19" s="221">
        <f t="shared" si="2"/>
        <v>-1484</v>
      </c>
      <c r="F19" s="229">
        <f>+'Ark1'!S14</f>
        <v>42289</v>
      </c>
      <c r="G19" s="229">
        <f t="shared" si="3"/>
        <v>-1459</v>
      </c>
      <c r="H19" s="100">
        <f>+'Ark1'!Y14</f>
        <v>146.20438666792421</v>
      </c>
      <c r="I19" s="180">
        <f t="shared" si="3"/>
        <v>-1.6255782587414274</v>
      </c>
      <c r="J19" s="70">
        <f>+'Ark1'!AA14</f>
        <v>33.053766415605608</v>
      </c>
      <c r="K19" s="196"/>
      <c r="L19" s="113">
        <f>+'Ark1'!W14</f>
        <v>56.745844072926758</v>
      </c>
      <c r="M19" s="184">
        <f t="shared" si="4"/>
        <v>-6.4188876657382821E-3</v>
      </c>
      <c r="N19" s="112">
        <f>+'Ark1'!AB14</f>
        <v>4.6756418504525525</v>
      </c>
      <c r="O19" s="198">
        <f>+'Ark1'!AC14</f>
        <v>-45.039292069419695</v>
      </c>
      <c r="P19" s="229">
        <f>+'Ark1'!Q14</f>
        <v>1794</v>
      </c>
      <c r="Q19" s="304">
        <f t="shared" si="5"/>
        <v>27</v>
      </c>
      <c r="R19" s="100">
        <f t="shared" si="6"/>
        <v>23.647714604236345</v>
      </c>
      <c r="S19" s="70">
        <f t="shared" si="7"/>
        <v>6202.5749000000169</v>
      </c>
      <c r="T19" s="15">
        <f t="shared" si="8"/>
        <v>95.557743980778056</v>
      </c>
      <c r="U19" s="115">
        <f t="shared" si="0"/>
        <v>23.647714604236345</v>
      </c>
      <c r="V19" s="6"/>
      <c r="AC19"/>
      <c r="AE19" s="22"/>
      <c r="AF19" s="22"/>
      <c r="AG19" s="23"/>
      <c r="AH19" s="24"/>
      <c r="AI19" s="24"/>
      <c r="AO19" s="228">
        <f t="shared" si="10"/>
        <v>30030</v>
      </c>
      <c r="AP19" s="228">
        <f t="shared" si="11"/>
        <v>154.81993672993596</v>
      </c>
      <c r="AQ19" s="228">
        <f t="shared" si="12"/>
        <v>59.022313251407077</v>
      </c>
    </row>
    <row r="20" spans="1:43" ht="15.6">
      <c r="A20" s="7">
        <v>2009</v>
      </c>
      <c r="B20" s="221">
        <f>+'Ark1'!R15</f>
        <v>44066</v>
      </c>
      <c r="C20" s="15">
        <f t="shared" si="1"/>
        <v>103.87045068828965</v>
      </c>
      <c r="D20" s="6"/>
      <c r="E20" s="221">
        <f t="shared" si="2"/>
        <v>1642</v>
      </c>
      <c r="F20" s="229">
        <f>+'Ark1'!S15</f>
        <v>43930</v>
      </c>
      <c r="G20" s="229">
        <f t="shared" si="3"/>
        <v>1641</v>
      </c>
      <c r="H20" s="100">
        <f>+'Ark1'!Y15</f>
        <v>145.15006807969911</v>
      </c>
      <c r="I20" s="180">
        <f t="shared" si="3"/>
        <v>-1.0543185882251009</v>
      </c>
      <c r="J20" s="70">
        <f>+'Ark1'!AA15</f>
        <v>32.626251025371111</v>
      </c>
      <c r="K20" s="196"/>
      <c r="L20" s="113">
        <f>+'Ark1'!W15</f>
        <v>57.259412702025955</v>
      </c>
      <c r="M20" s="184">
        <f t="shared" si="4"/>
        <v>0.51356862909919698</v>
      </c>
      <c r="N20" s="112">
        <f>+'Ark1'!AB15</f>
        <v>4.8459438401119321</v>
      </c>
      <c r="O20" s="198">
        <f>+'Ark1'!AC15</f>
        <v>-44.121222708079003</v>
      </c>
      <c r="P20" s="229">
        <f>+'Ark1'!Q15</f>
        <v>1662</v>
      </c>
      <c r="Q20" s="304">
        <f t="shared" si="5"/>
        <v>-132</v>
      </c>
      <c r="R20" s="100">
        <f t="shared" si="6"/>
        <v>26.51383874849579</v>
      </c>
      <c r="S20" s="70">
        <f t="shared" si="7"/>
        <v>6396.1829000000207</v>
      </c>
      <c r="T20" s="15">
        <f t="shared" si="8"/>
        <v>103.12141333432351</v>
      </c>
      <c r="U20" s="115">
        <f t="shared" si="0"/>
        <v>26.51383874849579</v>
      </c>
      <c r="V20" s="6"/>
      <c r="AC20"/>
      <c r="AE20" s="22"/>
      <c r="AF20" s="22"/>
      <c r="AG20" s="23"/>
      <c r="AH20" s="24"/>
      <c r="AI20" s="24"/>
      <c r="AO20" s="228">
        <f t="shared" si="10"/>
        <v>30030</v>
      </c>
      <c r="AP20" s="228">
        <f t="shared" si="11"/>
        <v>154.81993672993596</v>
      </c>
      <c r="AQ20" s="228">
        <f t="shared" si="12"/>
        <v>59.022313251407077</v>
      </c>
    </row>
    <row r="21" spans="1:43" ht="15.6">
      <c r="A21" s="7">
        <v>2010</v>
      </c>
      <c r="B21" s="221">
        <f>+'Ark1'!R16</f>
        <v>42435</v>
      </c>
      <c r="C21" s="15">
        <f t="shared" si="1"/>
        <v>96.298733717605415</v>
      </c>
      <c r="D21" s="6"/>
      <c r="E21" s="221">
        <f t="shared" si="2"/>
        <v>-1631</v>
      </c>
      <c r="F21" s="229">
        <f>+'Ark1'!S16</f>
        <v>42304</v>
      </c>
      <c r="G21" s="229">
        <f t="shared" si="3"/>
        <v>-1626</v>
      </c>
      <c r="H21" s="100">
        <f>+'Ark1'!Y16</f>
        <v>144.17070272181061</v>
      </c>
      <c r="I21" s="180">
        <f t="shared" si="3"/>
        <v>-0.9793653578884971</v>
      </c>
      <c r="J21" s="70">
        <f>+'Ark1'!AA16</f>
        <v>32.449982841432117</v>
      </c>
      <c r="K21" s="196"/>
      <c r="L21" s="113">
        <f>+'Ark1'!W16</f>
        <v>58.320466149773054</v>
      </c>
      <c r="M21" s="184">
        <f t="shared" si="4"/>
        <v>1.0610534477470992</v>
      </c>
      <c r="N21" s="112">
        <f>+'Ark1'!AB16</f>
        <v>4.6067161195370865</v>
      </c>
      <c r="O21" s="198">
        <f>+'Ark1'!AC16</f>
        <v>-40.439621805778287</v>
      </c>
      <c r="P21" s="229">
        <f>+'Ark1'!Q16</f>
        <v>1658</v>
      </c>
      <c r="Q21" s="304">
        <f t="shared" si="5"/>
        <v>-4</v>
      </c>
      <c r="R21" s="100">
        <f t="shared" si="6"/>
        <v>25.594089264173704</v>
      </c>
      <c r="S21" s="70">
        <f t="shared" si="7"/>
        <v>6117.8837700000331</v>
      </c>
      <c r="T21" s="15">
        <f t="shared" si="8"/>
        <v>95.648981050870418</v>
      </c>
      <c r="U21" s="115">
        <f t="shared" si="0"/>
        <v>25.594089264173704</v>
      </c>
      <c r="V21" s="6"/>
      <c r="AC21"/>
      <c r="AE21" s="22"/>
      <c r="AF21" s="22"/>
      <c r="AG21" s="23"/>
      <c r="AH21" s="24"/>
      <c r="AI21" s="24"/>
      <c r="AO21" s="228">
        <f t="shared" si="10"/>
        <v>30030</v>
      </c>
      <c r="AP21" s="228">
        <f t="shared" si="11"/>
        <v>154.81993672993596</v>
      </c>
      <c r="AQ21" s="228">
        <f t="shared" si="12"/>
        <v>59.022313251407077</v>
      </c>
    </row>
    <row r="22" spans="1:43" ht="15.6">
      <c r="A22" s="7">
        <v>2011</v>
      </c>
      <c r="B22" s="221">
        <f>+'Ark1'!R17</f>
        <v>42924</v>
      </c>
      <c r="C22" s="15">
        <f t="shared" si="1"/>
        <v>101.15235065394133</v>
      </c>
      <c r="D22" s="6"/>
      <c r="E22" s="221">
        <f t="shared" si="2"/>
        <v>489</v>
      </c>
      <c r="F22" s="229">
        <f>+'Ark1'!S17</f>
        <v>42843</v>
      </c>
      <c r="G22" s="229">
        <f t="shared" si="3"/>
        <v>539</v>
      </c>
      <c r="H22" s="100">
        <f>+'Ark1'!Y17</f>
        <v>143.6621444879311</v>
      </c>
      <c r="I22" s="180">
        <f t="shared" si="3"/>
        <v>-0.50855823387951204</v>
      </c>
      <c r="J22" s="70">
        <f>+'Ark1'!AA17</f>
        <v>32.54954765432997</v>
      </c>
      <c r="K22" s="196"/>
      <c r="L22" s="113">
        <f>+'Ark1'!W17</f>
        <v>58.832551408631531</v>
      </c>
      <c r="M22" s="184">
        <f t="shared" si="4"/>
        <v>0.51208525885847678</v>
      </c>
      <c r="N22" s="112">
        <f>+'Ark1'!AB17</f>
        <v>4.4531832509281806</v>
      </c>
      <c r="O22" s="198">
        <f>+'Ark1'!AC17</f>
        <v>-38.100524079357243</v>
      </c>
      <c r="P22" s="229">
        <f>+'Ark1'!Q17</f>
        <v>1592</v>
      </c>
      <c r="Q22" s="304">
        <f t="shared" si="5"/>
        <v>-66</v>
      </c>
      <c r="R22" s="100">
        <f t="shared" si="6"/>
        <v>26.962311557788944</v>
      </c>
      <c r="S22" s="70">
        <f t="shared" si="7"/>
        <v>6166.5538899999547</v>
      </c>
      <c r="T22" s="15">
        <f t="shared" si="8"/>
        <v>100.7955384873211</v>
      </c>
      <c r="U22" s="115">
        <f t="shared" si="0"/>
        <v>26.962311557788944</v>
      </c>
      <c r="V22" s="6"/>
      <c r="AC22"/>
      <c r="AE22" s="22"/>
      <c r="AF22" s="22"/>
      <c r="AG22" s="23"/>
      <c r="AH22" s="24"/>
      <c r="AI22" s="24"/>
      <c r="AO22" s="228">
        <f t="shared" si="10"/>
        <v>30030</v>
      </c>
      <c r="AP22" s="228">
        <f t="shared" si="11"/>
        <v>154.81993672993596</v>
      </c>
      <c r="AQ22" s="228">
        <f t="shared" si="12"/>
        <v>59.022313251407077</v>
      </c>
    </row>
    <row r="23" spans="1:43" ht="15.6">
      <c r="A23" s="7">
        <v>2012</v>
      </c>
      <c r="B23" s="221">
        <f>+'Ark1'!R18</f>
        <v>42976</v>
      </c>
      <c r="C23" s="15">
        <f t="shared" si="1"/>
        <v>100.12114434815022</v>
      </c>
      <c r="D23" s="6"/>
      <c r="E23" s="221">
        <f t="shared" si="2"/>
        <v>52</v>
      </c>
      <c r="F23" s="229">
        <f>+'Ark1'!S18</f>
        <v>42866</v>
      </c>
      <c r="G23" s="229">
        <f t="shared" si="3"/>
        <v>23</v>
      </c>
      <c r="H23" s="100">
        <f>+'Ark1'!Y18</f>
        <v>144.22720355547276</v>
      </c>
      <c r="I23" s="180">
        <f t="shared" si="3"/>
        <v>0.5650590675416538</v>
      </c>
      <c r="J23" s="70">
        <f>+'Ark1'!AA18</f>
        <v>32.834810694977833</v>
      </c>
      <c r="K23" s="196"/>
      <c r="L23" s="113">
        <f>+'Ark1'!W18</f>
        <v>59.103415294172542</v>
      </c>
      <c r="M23" s="184">
        <f t="shared" si="4"/>
        <v>0.27086388554101148</v>
      </c>
      <c r="N23" s="112">
        <f>+'Ark1'!AB18</f>
        <v>4.4188842010461551</v>
      </c>
      <c r="O23" s="198">
        <f>+'Ark1'!AC18</f>
        <v>-40.259831212470743</v>
      </c>
      <c r="P23" s="229">
        <f>+'Ark1'!Q18</f>
        <v>1372</v>
      </c>
      <c r="Q23" s="304">
        <f t="shared" si="5"/>
        <v>-220</v>
      </c>
      <c r="R23" s="100">
        <f t="shared" si="6"/>
        <v>31.323615160349853</v>
      </c>
      <c r="S23" s="70">
        <f t="shared" si="7"/>
        <v>6198.308299999997</v>
      </c>
      <c r="T23" s="15">
        <f t="shared" si="8"/>
        <v>100.51494579576345</v>
      </c>
      <c r="U23" s="115">
        <f t="shared" si="0"/>
        <v>31.323615160349853</v>
      </c>
      <c r="V23" s="6"/>
      <c r="AC23"/>
      <c r="AE23" s="22"/>
      <c r="AF23" s="22"/>
      <c r="AG23" s="23"/>
      <c r="AH23" s="24"/>
      <c r="AI23" s="24"/>
      <c r="AO23" s="228">
        <f t="shared" si="10"/>
        <v>30030</v>
      </c>
      <c r="AP23" s="228">
        <f t="shared" si="11"/>
        <v>154.81993672993596</v>
      </c>
      <c r="AQ23" s="228">
        <f t="shared" si="12"/>
        <v>59.022313251407077</v>
      </c>
    </row>
    <row r="24" spans="1:43" ht="15.6">
      <c r="A24" s="7">
        <v>2013</v>
      </c>
      <c r="B24" s="221">
        <f>+'Ark1'!R19</f>
        <v>42958</v>
      </c>
      <c r="C24" s="15">
        <f t="shared" si="1"/>
        <v>99.958116157855542</v>
      </c>
      <c r="D24" s="6"/>
      <c r="E24" s="221">
        <f t="shared" si="2"/>
        <v>-18</v>
      </c>
      <c r="F24" s="229">
        <f>+'Ark1'!S19</f>
        <v>42834</v>
      </c>
      <c r="G24" s="229">
        <f t="shared" si="3"/>
        <v>-32</v>
      </c>
      <c r="H24" s="100">
        <f>+'Ark1'!Y19</f>
        <v>143.67384235765064</v>
      </c>
      <c r="I24" s="180">
        <f t="shared" si="3"/>
        <v>-0.55336119782211313</v>
      </c>
      <c r="J24" s="70">
        <f>+'Ark1'!AA19</f>
        <v>32.428895029852683</v>
      </c>
      <c r="K24" s="196"/>
      <c r="L24" s="113">
        <f>+'Ark1'!W19</f>
        <v>59.293575197273199</v>
      </c>
      <c r="M24" s="184">
        <f t="shared" si="4"/>
        <v>0.19015990310065689</v>
      </c>
      <c r="N24" s="112">
        <f>+'Ark1'!AB19</f>
        <v>4.4128084971028807</v>
      </c>
      <c r="O24" s="198">
        <f>+'Ark1'!AC19</f>
        <v>-41.005289788578125</v>
      </c>
      <c r="P24" s="229">
        <f>+'Ark1'!Q19</f>
        <v>1266</v>
      </c>
      <c r="Q24" s="304">
        <f t="shared" si="5"/>
        <v>-106</v>
      </c>
      <c r="R24" s="100">
        <f t="shared" si="6"/>
        <v>33.932069510268562</v>
      </c>
      <c r="S24" s="70">
        <f t="shared" si="7"/>
        <v>6171.9409199999563</v>
      </c>
      <c r="T24" s="15">
        <f t="shared" si="8"/>
        <v>99.574603605954209</v>
      </c>
      <c r="U24" s="115">
        <f t="shared" si="0"/>
        <v>33.932069510268562</v>
      </c>
      <c r="V24" s="6"/>
      <c r="AC24"/>
      <c r="AE24" s="22"/>
      <c r="AF24" s="22"/>
      <c r="AG24" s="23"/>
      <c r="AH24" s="24"/>
      <c r="AI24" s="24"/>
      <c r="AO24" s="228">
        <f t="shared" si="10"/>
        <v>30030</v>
      </c>
      <c r="AP24" s="228">
        <f t="shared" si="11"/>
        <v>154.81993672993596</v>
      </c>
      <c r="AQ24" s="228">
        <f t="shared" si="12"/>
        <v>59.022313251407077</v>
      </c>
    </row>
    <row r="25" spans="1:43" ht="15.6">
      <c r="A25" s="7">
        <v>2014</v>
      </c>
      <c r="B25" s="221">
        <f>+'Ark1'!R20</f>
        <v>43630</v>
      </c>
      <c r="C25" s="15">
        <f t="shared" si="1"/>
        <v>101.56431863680804</v>
      </c>
      <c r="D25" s="6"/>
      <c r="E25" s="221">
        <f t="shared" si="2"/>
        <v>672</v>
      </c>
      <c r="F25" s="229">
        <f>+'Ark1'!S20</f>
        <v>43540</v>
      </c>
      <c r="G25" s="229">
        <f t="shared" si="3"/>
        <v>706</v>
      </c>
      <c r="H25" s="100">
        <f>+'Ark1'!Y20</f>
        <v>142.6674377721738</v>
      </c>
      <c r="I25" s="180">
        <f t="shared" si="3"/>
        <v>-1.0064045854768437</v>
      </c>
      <c r="J25" s="70">
        <f>+'Ark1'!AA20</f>
        <v>31.966333015496755</v>
      </c>
      <c r="K25" s="196"/>
      <c r="L25" s="113">
        <f>+'Ark1'!W20</f>
        <v>59.327400091869521</v>
      </c>
      <c r="M25" s="184">
        <f t="shared" si="4"/>
        <v>3.3824894596321542E-2</v>
      </c>
      <c r="N25" s="112">
        <f>+'Ark1'!AB20</f>
        <v>4.4726749404450388</v>
      </c>
      <c r="O25" s="198">
        <f>+'Ark1'!AC20</f>
        <v>-37.910837767786774</v>
      </c>
      <c r="P25" s="229">
        <f>+'Ark1'!Q20</f>
        <v>1380</v>
      </c>
      <c r="Q25" s="304">
        <f t="shared" si="5"/>
        <v>114</v>
      </c>
      <c r="R25" s="100">
        <f t="shared" si="6"/>
        <v>31.615942028985508</v>
      </c>
      <c r="S25" s="70">
        <f t="shared" si="7"/>
        <v>6224.580309999943</v>
      </c>
      <c r="T25" s="15">
        <f t="shared" si="8"/>
        <v>100.85288227289101</v>
      </c>
      <c r="U25" s="115">
        <f t="shared" si="0"/>
        <v>31.615942028985508</v>
      </c>
      <c r="V25" s="6"/>
      <c r="AC25"/>
      <c r="AE25" s="22"/>
      <c r="AF25" s="22"/>
      <c r="AG25" s="23"/>
      <c r="AH25" s="24"/>
      <c r="AI25" s="24"/>
      <c r="AO25" s="228">
        <f t="shared" si="10"/>
        <v>30030</v>
      </c>
      <c r="AP25" s="228">
        <f t="shared" si="11"/>
        <v>154.81993672993596</v>
      </c>
      <c r="AQ25" s="228">
        <f t="shared" si="12"/>
        <v>59.022313251407077</v>
      </c>
    </row>
    <row r="26" spans="1:43" ht="15.6">
      <c r="A26" s="7">
        <v>2015</v>
      </c>
      <c r="B26" s="221">
        <f>+'Ark1'!R21</f>
        <v>48770</v>
      </c>
      <c r="C26" s="15">
        <f t="shared" ref="C26:C30" si="13">100*B26/B25</f>
        <v>111.78088471235388</v>
      </c>
      <c r="D26" s="6"/>
      <c r="E26" s="221">
        <f t="shared" si="2"/>
        <v>5140</v>
      </c>
      <c r="F26" s="229">
        <f>+'Ark1'!S21</f>
        <v>48755</v>
      </c>
      <c r="G26" s="229">
        <f t="shared" si="3"/>
        <v>5215</v>
      </c>
      <c r="H26" s="100">
        <f>+'Ark1'!Y21</f>
        <v>138.80549313102316</v>
      </c>
      <c r="I26" s="180">
        <f t="shared" si="3"/>
        <v>-3.8619446411506431</v>
      </c>
      <c r="J26" s="70">
        <f>+'Ark1'!AA21</f>
        <v>30.938022962392569</v>
      </c>
      <c r="K26" s="196"/>
      <c r="L26" s="113">
        <f>+'Ark1'!W21</f>
        <v>59.196738796020888</v>
      </c>
      <c r="M26" s="184">
        <f t="shared" si="4"/>
        <v>-0.13066129584863262</v>
      </c>
      <c r="N26" s="112">
        <f>+'Ark1'!AB21</f>
        <v>4.4114944849542486</v>
      </c>
      <c r="O26" s="198">
        <f>+'Ark1'!AC21</f>
        <v>-31.039313002406924</v>
      </c>
      <c r="P26" s="229">
        <f>+'Ark1'!Q21</f>
        <v>1624</v>
      </c>
      <c r="Q26" s="304">
        <f t="shared" si="5"/>
        <v>244</v>
      </c>
      <c r="R26" s="100">
        <f t="shared" si="6"/>
        <v>30.0307881773399</v>
      </c>
      <c r="S26" s="70">
        <f t="shared" si="7"/>
        <v>6769.5438999999997</v>
      </c>
      <c r="T26" s="15">
        <f t="shared" ref="T26:T30" si="14">100*S26/S25</f>
        <v>108.75502544524262</v>
      </c>
      <c r="U26" s="115">
        <f t="shared" si="0"/>
        <v>30.0307881773399</v>
      </c>
      <c r="V26" s="6"/>
      <c r="AC26"/>
      <c r="AE26" s="22"/>
      <c r="AF26" s="22"/>
      <c r="AG26" s="23"/>
      <c r="AH26" s="24"/>
      <c r="AI26" s="24"/>
      <c r="AO26" s="228">
        <f t="shared" si="10"/>
        <v>30030</v>
      </c>
      <c r="AP26" s="228">
        <f t="shared" si="11"/>
        <v>154.81993672993596</v>
      </c>
      <c r="AQ26" s="228">
        <f t="shared" si="12"/>
        <v>59.022313251407077</v>
      </c>
    </row>
    <row r="27" spans="1:43" ht="15.6">
      <c r="A27" s="7">
        <v>2016</v>
      </c>
      <c r="B27" s="221">
        <f>+'Ark1'!R22</f>
        <v>33296</v>
      </c>
      <c r="C27" s="15">
        <f t="shared" si="13"/>
        <v>68.271478367849085</v>
      </c>
      <c r="D27" s="6"/>
      <c r="E27" s="221">
        <f>+B27-B26</f>
        <v>-15474</v>
      </c>
      <c r="F27" s="229">
        <f>+'Ark1'!S22</f>
        <v>33258</v>
      </c>
      <c r="G27" s="229">
        <f>+F27-F26</f>
        <v>-15497</v>
      </c>
      <c r="H27" s="100">
        <f>+'Ark1'!Y22</f>
        <v>151.01360824123023</v>
      </c>
      <c r="I27" s="180">
        <f>+H27-H26</f>
        <v>12.208115110207075</v>
      </c>
      <c r="J27" s="70">
        <f>+'Ark1'!AA22</f>
        <v>29.995961449624904</v>
      </c>
      <c r="K27" s="196"/>
      <c r="L27" s="113">
        <f>+'Ark1'!W22</f>
        <v>58.838956040651858</v>
      </c>
      <c r="M27" s="184">
        <f>+L27-L26</f>
        <v>-0.35778275536902981</v>
      </c>
      <c r="N27" s="112">
        <f>+'Ark1'!AB22</f>
        <v>4.8907280537601761</v>
      </c>
      <c r="O27" s="198">
        <f>+'Ark1'!AC22</f>
        <v>-43.847136923871751</v>
      </c>
      <c r="P27" s="229">
        <f>+'Ark1'!Q22</f>
        <v>889</v>
      </c>
      <c r="Q27" s="304">
        <f t="shared" si="5"/>
        <v>-735</v>
      </c>
      <c r="R27" s="100">
        <f>+B27/P27</f>
        <v>37.453318335208102</v>
      </c>
      <c r="S27" s="70">
        <f>+B27*H27/1000</f>
        <v>5028.1491000000015</v>
      </c>
      <c r="T27" s="15">
        <f t="shared" si="14"/>
        <v>74.276039483250884</v>
      </c>
      <c r="U27" s="115">
        <f t="shared" si="0"/>
        <v>37.453318335208102</v>
      </c>
      <c r="V27" s="6"/>
      <c r="AC27"/>
      <c r="AE27" s="22"/>
      <c r="AF27" s="22"/>
      <c r="AG27" s="23"/>
      <c r="AH27" s="24"/>
      <c r="AI27" s="24"/>
      <c r="AO27" s="228">
        <f t="shared" si="10"/>
        <v>30030</v>
      </c>
      <c r="AP27" s="228">
        <f t="shared" si="11"/>
        <v>154.81993672993596</v>
      </c>
      <c r="AQ27" s="228">
        <f t="shared" si="12"/>
        <v>59.022313251407077</v>
      </c>
    </row>
    <row r="28" spans="1:43" ht="15.6">
      <c r="A28" s="7">
        <v>2017</v>
      </c>
      <c r="B28" s="221">
        <f>+'Ark1'!R23</f>
        <v>32549</v>
      </c>
      <c r="C28" s="15">
        <f t="shared" si="13"/>
        <v>97.756487265737633</v>
      </c>
      <c r="D28" s="6"/>
      <c r="E28" s="221">
        <f>+B28-B27</f>
        <v>-747</v>
      </c>
      <c r="F28" s="229">
        <f>+'Ark1'!S23</f>
        <v>32549</v>
      </c>
      <c r="G28" s="229">
        <f>+F28-F27</f>
        <v>-709</v>
      </c>
      <c r="H28" s="100">
        <f>+'Ark1'!Y23</f>
        <v>151.85775907093824</v>
      </c>
      <c r="I28" s="180">
        <f>+H28-H27</f>
        <v>0.84415082970801336</v>
      </c>
      <c r="J28" s="70">
        <f>+'Ark1'!AA23</f>
        <v>30.027178863314024</v>
      </c>
      <c r="K28" s="196"/>
      <c r="L28" s="113">
        <f>+'Ark1'!W23</f>
        <v>58.64213954345756</v>
      </c>
      <c r="M28" s="184">
        <f>+L28-L27</f>
        <v>-0.19681649719429828</v>
      </c>
      <c r="N28" s="112">
        <f>+'Ark1'!AB23</f>
        <v>4.9511163536751708</v>
      </c>
      <c r="O28" s="198">
        <f>+'Ark1'!AC23</f>
        <v>-43.917531117307192</v>
      </c>
      <c r="P28" s="229">
        <f>+'Ark1'!Q23</f>
        <v>902</v>
      </c>
      <c r="Q28" s="304">
        <f t="shared" si="5"/>
        <v>13</v>
      </c>
      <c r="R28" s="100">
        <f>+B28/P28</f>
        <v>36.085365853658537</v>
      </c>
      <c r="S28" s="70">
        <f>+B28*H28/1000</f>
        <v>4942.8181999999688</v>
      </c>
      <c r="T28" s="15">
        <f t="shared" si="14"/>
        <v>98.302936163924954</v>
      </c>
      <c r="U28" s="115">
        <f t="shared" si="0"/>
        <v>36.085365853658537</v>
      </c>
      <c r="V28" s="6"/>
      <c r="AC28"/>
      <c r="AE28" s="22"/>
      <c r="AF28" s="22"/>
      <c r="AG28" s="23"/>
      <c r="AH28" s="24"/>
      <c r="AI28" s="24"/>
      <c r="AO28" s="228">
        <f t="shared" si="10"/>
        <v>30030</v>
      </c>
      <c r="AP28" s="228">
        <f t="shared" si="11"/>
        <v>154.81993672993596</v>
      </c>
      <c r="AQ28" s="228">
        <f t="shared" si="12"/>
        <v>59.022313251407077</v>
      </c>
    </row>
    <row r="29" spans="1:43" ht="15.6">
      <c r="A29" s="7">
        <v>2018</v>
      </c>
      <c r="B29" s="221">
        <f>+'Ark1'!R24</f>
        <v>33110</v>
      </c>
      <c r="C29" s="15">
        <f t="shared" si="13"/>
        <v>101.72355525515377</v>
      </c>
      <c r="D29" s="6"/>
      <c r="E29" s="221">
        <f>+B29-B28</f>
        <v>561</v>
      </c>
      <c r="F29" s="229">
        <f>+'Ark1'!S24</f>
        <v>33108</v>
      </c>
      <c r="G29" s="229">
        <f>+F29-F28</f>
        <v>559</v>
      </c>
      <c r="H29" s="100">
        <f>+'Ark1'!Y24</f>
        <v>153.04793415886411</v>
      </c>
      <c r="I29" s="180">
        <f>+H29-H28</f>
        <v>1.1901750879258657</v>
      </c>
      <c r="J29" s="70">
        <f>+'Ark1'!AA24</f>
        <v>30.909244689899033</v>
      </c>
      <c r="K29" s="196"/>
      <c r="L29" s="113">
        <f>+'Ark1'!W24</f>
        <v>58.669777697233293</v>
      </c>
      <c r="M29" s="184">
        <f>+L29-L28</f>
        <v>2.7638153775733088E-2</v>
      </c>
      <c r="N29" s="112">
        <f>+'Ark1'!AB24</f>
        <v>4.8597046698526452</v>
      </c>
      <c r="O29" s="198">
        <f>+'Ark1'!AC24</f>
        <v>-45.25919350556039</v>
      </c>
      <c r="P29" s="229">
        <f>+'Ark1'!Q24</f>
        <v>858</v>
      </c>
      <c r="Q29" s="304">
        <f t="shared" si="5"/>
        <v>-44</v>
      </c>
      <c r="R29" s="100">
        <f>+B29/P29</f>
        <v>38.589743589743591</v>
      </c>
      <c r="S29" s="70">
        <f>+B29*H29/1000</f>
        <v>5067.4170999999906</v>
      </c>
      <c r="T29" s="15">
        <f t="shared" si="14"/>
        <v>102.52080685468104</v>
      </c>
      <c r="U29" s="115">
        <f t="shared" si="0"/>
        <v>38.589743589743591</v>
      </c>
      <c r="V29" s="6"/>
      <c r="AC29"/>
      <c r="AE29" s="22"/>
      <c r="AF29" s="22"/>
      <c r="AG29" s="23"/>
      <c r="AH29" s="24"/>
      <c r="AI29" s="24"/>
      <c r="AO29" s="228">
        <f t="shared" si="10"/>
        <v>30030</v>
      </c>
      <c r="AP29" s="228">
        <f t="shared" si="11"/>
        <v>154.81993672993596</v>
      </c>
      <c r="AQ29" s="228">
        <f t="shared" si="12"/>
        <v>59.022313251407077</v>
      </c>
    </row>
    <row r="30" spans="1:43" ht="15.6">
      <c r="A30" s="7">
        <v>2019</v>
      </c>
      <c r="B30" s="221">
        <f>+'Ark1'!R25</f>
        <v>32969</v>
      </c>
      <c r="C30" s="15">
        <f t="shared" si="13"/>
        <v>99.574146783449109</v>
      </c>
      <c r="D30" s="6"/>
      <c r="E30" s="221">
        <f>+B30-B29</f>
        <v>-141</v>
      </c>
      <c r="F30" s="229">
        <f>+'Ark1'!S25</f>
        <v>32934</v>
      </c>
      <c r="G30" s="229">
        <f>+F30-F29</f>
        <v>-174</v>
      </c>
      <c r="H30" s="100">
        <f>+'Ark1'!Y25</f>
        <v>152.19125420849949</v>
      </c>
      <c r="I30" s="180">
        <f>+H30-H29</f>
        <v>-0.8566799503646223</v>
      </c>
      <c r="J30" s="70">
        <f>+'Ark1'!AA25</f>
        <v>30.969477364760778</v>
      </c>
      <c r="K30" s="196"/>
      <c r="L30" s="113">
        <f>+'Ark1'!W25</f>
        <v>59.155614258820691</v>
      </c>
      <c r="M30" s="184">
        <f>+L30-L29</f>
        <v>0.48583656158739785</v>
      </c>
      <c r="N30" s="112">
        <f>+'Ark1'!AB25</f>
        <v>4.6695161194245447</v>
      </c>
      <c r="O30" s="198">
        <f>+'Ark1'!AC25</f>
        <v>-44.739641704392326</v>
      </c>
      <c r="P30" s="229">
        <f>+'Ark1'!Q25</f>
        <v>856</v>
      </c>
      <c r="Q30" s="304">
        <f t="shared" si="5"/>
        <v>-2</v>
      </c>
      <c r="R30" s="100">
        <f>+B30/P30</f>
        <v>38.515186915887853</v>
      </c>
      <c r="S30" s="70">
        <f>+B30*H30/1000</f>
        <v>5017.5934600000191</v>
      </c>
      <c r="T30" s="15">
        <f t="shared" si="14"/>
        <v>99.016784310098117</v>
      </c>
      <c r="U30" s="115">
        <f t="shared" si="0"/>
        <v>38.515186915887853</v>
      </c>
      <c r="V30" s="6"/>
      <c r="AC30"/>
      <c r="AE30" s="22"/>
      <c r="AF30" s="22"/>
      <c r="AG30" s="23"/>
      <c r="AH30" s="24"/>
      <c r="AI30" s="24"/>
      <c r="AO30" s="228">
        <f t="shared" si="10"/>
        <v>30030</v>
      </c>
      <c r="AP30" s="228">
        <f t="shared" si="11"/>
        <v>154.81993672993596</v>
      </c>
      <c r="AQ30" s="228">
        <f t="shared" si="12"/>
        <v>59.022313251407077</v>
      </c>
    </row>
    <row r="31" spans="1:43" ht="15.6">
      <c r="A31" s="7">
        <v>2020</v>
      </c>
      <c r="B31" s="221">
        <f>+'Ark1'!R26</f>
        <v>32214</v>
      </c>
      <c r="C31" s="15">
        <f t="shared" ref="C31" si="15">100*B31/B30</f>
        <v>97.709969971791679</v>
      </c>
      <c r="D31" s="6"/>
      <c r="E31" s="221">
        <f t="shared" ref="E31" si="16">+B31-B30</f>
        <v>-755</v>
      </c>
      <c r="F31" s="229">
        <f>+'Ark1'!S26</f>
        <v>32214</v>
      </c>
      <c r="G31" s="229">
        <f t="shared" ref="G31" si="17">+F31-F30</f>
        <v>-720</v>
      </c>
      <c r="H31" s="100">
        <f>+'Ark1'!Y26</f>
        <v>152.33161203203599</v>
      </c>
      <c r="I31" s="180">
        <f t="shared" ref="I31" si="18">+H31-H30</f>
        <v>0.14035782353650461</v>
      </c>
      <c r="J31" s="70">
        <f>+'Ark1'!AA26</f>
        <v>30.671676014351284</v>
      </c>
      <c r="K31" s="196"/>
      <c r="L31" s="113">
        <f>+'Ark1'!W26</f>
        <v>59.146364934500504</v>
      </c>
      <c r="M31" s="184">
        <f t="shared" ref="M31" si="19">+L31-L30</f>
        <v>-9.2493243201872133E-3</v>
      </c>
      <c r="N31" s="112">
        <f>+'Ark1'!AB26</f>
        <v>4.6101472636667475</v>
      </c>
      <c r="O31" s="198">
        <f>+'Ark1'!AC26</f>
        <v>-42.712678273674712</v>
      </c>
      <c r="P31" s="229">
        <f>+'Ark1'!Q26</f>
        <v>828</v>
      </c>
      <c r="Q31" s="304">
        <f t="shared" si="5"/>
        <v>-28</v>
      </c>
      <c r="R31" s="100">
        <f t="shared" ref="R31" si="20">+B31/P31</f>
        <v>38.905797101449274</v>
      </c>
      <c r="S31" s="70">
        <f t="shared" ref="S31" si="21">+B31*H31/1000</f>
        <v>4907.2105500000071</v>
      </c>
      <c r="T31" s="15">
        <f t="shared" ref="T31" si="22">100*S31/S30</f>
        <v>97.800082631644457</v>
      </c>
      <c r="U31" s="115">
        <f t="shared" si="0"/>
        <v>38.905797101449274</v>
      </c>
      <c r="V31" s="6"/>
      <c r="AC31"/>
      <c r="AE31" s="22"/>
      <c r="AF31" s="22"/>
      <c r="AG31" s="23"/>
      <c r="AH31" s="24"/>
      <c r="AI31" s="24"/>
      <c r="AO31" s="228">
        <f t="shared" si="10"/>
        <v>30030</v>
      </c>
      <c r="AP31" s="228">
        <f t="shared" si="11"/>
        <v>154.81993672993596</v>
      </c>
      <c r="AQ31" s="228">
        <f t="shared" si="12"/>
        <v>59.022313251407077</v>
      </c>
    </row>
    <row r="32" spans="1:43" ht="15.6">
      <c r="A32" s="7">
        <v>2021</v>
      </c>
      <c r="B32" s="221">
        <f>+'Ark1'!R27</f>
        <v>31831</v>
      </c>
      <c r="C32" s="15">
        <f t="shared" ref="C32" si="23">100*B32/B31</f>
        <v>98.811075929719991</v>
      </c>
      <c r="D32" s="6"/>
      <c r="E32" s="221">
        <f t="shared" ref="E32" si="24">+B32-B31</f>
        <v>-383</v>
      </c>
      <c r="F32" s="229">
        <f>+'Ark1'!S27</f>
        <v>31833</v>
      </c>
      <c r="G32" s="229">
        <f t="shared" ref="G32" si="25">+F32-F31</f>
        <v>-381</v>
      </c>
      <c r="H32" s="100">
        <f>+'Ark1'!Y27</f>
        <v>153.84287769784189</v>
      </c>
      <c r="I32" s="180">
        <f t="shared" ref="I32" si="26">+H32-H31</f>
        <v>1.5112656658058938</v>
      </c>
      <c r="J32" s="70">
        <f>+'Ark1'!AA27</f>
        <v>30.246022428537913</v>
      </c>
      <c r="K32" s="196"/>
      <c r="L32" s="113">
        <f>+'Ark1'!W27</f>
        <v>59.033895642886314</v>
      </c>
      <c r="M32" s="184">
        <f t="shared" ref="M32" si="27">+L32-L31</f>
        <v>-0.11246929161418961</v>
      </c>
      <c r="N32" s="112">
        <f>+'Ark1'!AB27</f>
        <v>4.6043827063158629</v>
      </c>
      <c r="O32" s="198">
        <f>+'Ark1'!AC27</f>
        <v>-40.934358826820144</v>
      </c>
      <c r="P32" s="229">
        <f>+'Ark1'!Q27</f>
        <v>870</v>
      </c>
      <c r="Q32" s="304">
        <f t="shared" si="5"/>
        <v>42</v>
      </c>
      <c r="R32" s="100">
        <f t="shared" ref="R32" si="28">+B32/P32</f>
        <v>36.587356321839081</v>
      </c>
      <c r="S32" s="70">
        <f t="shared" ref="S32" si="29">+B32*H32/1000</f>
        <v>4896.9726400000054</v>
      </c>
      <c r="T32" s="15">
        <f t="shared" ref="T32" si="30">100*S32/S31</f>
        <v>99.791370068683904</v>
      </c>
      <c r="U32" s="115">
        <f t="shared" si="0"/>
        <v>36.587356321839081</v>
      </c>
      <c r="V32" s="6"/>
      <c r="AC32"/>
      <c r="AE32" s="22"/>
      <c r="AF32" s="22"/>
      <c r="AG32" s="23"/>
      <c r="AH32" s="24"/>
      <c r="AI32" s="24"/>
      <c r="AO32" s="228">
        <f t="shared" si="10"/>
        <v>30030</v>
      </c>
      <c r="AP32" s="228">
        <f t="shared" si="11"/>
        <v>154.81993672993596</v>
      </c>
      <c r="AQ32" s="228">
        <f t="shared" si="12"/>
        <v>59.022313251407077</v>
      </c>
    </row>
    <row r="33" spans="1:43" ht="15.6">
      <c r="A33" s="7">
        <v>2022</v>
      </c>
      <c r="B33" s="221">
        <f>+'Ark1'!R28</f>
        <v>31564</v>
      </c>
      <c r="C33" s="15">
        <f t="shared" ref="C33:C34" si="31">100*B33/B32</f>
        <v>99.161195061418113</v>
      </c>
      <c r="D33" s="6"/>
      <c r="E33" s="221">
        <f t="shared" ref="E33:E34" si="32">+B33-B32</f>
        <v>-267</v>
      </c>
      <c r="F33" s="229">
        <f>+'Ark1'!S28</f>
        <v>31556</v>
      </c>
      <c r="G33" s="229">
        <f t="shared" ref="G33:G34" si="33">+F33-F32</f>
        <v>-277</v>
      </c>
      <c r="H33" s="100">
        <f>+'Ark1'!Y28</f>
        <v>154.53716765935877</v>
      </c>
      <c r="I33" s="180">
        <f t="shared" ref="I33:I34" si="34">+H33-H32</f>
        <v>0.69428996151688693</v>
      </c>
      <c r="J33" s="70">
        <f>+'Ark1'!AA28</f>
        <v>30.891436926729408</v>
      </c>
      <c r="K33" s="196"/>
      <c r="L33" s="113">
        <f>+'Ark1'!W28</f>
        <v>58.943021929268589</v>
      </c>
      <c r="M33" s="184">
        <f t="shared" ref="M33:M34" si="35">+L33-L32</f>
        <v>-9.0873713617725116E-2</v>
      </c>
      <c r="N33" s="112">
        <f>+'Ark1'!AB28</f>
        <v>4.7381543103971557</v>
      </c>
      <c r="O33" s="198">
        <f>+'Ark1'!AC28</f>
        <v>-41.331298530086706</v>
      </c>
      <c r="P33" s="229">
        <f>+'Ark1'!Q28</f>
        <v>919</v>
      </c>
      <c r="Q33" s="304">
        <f t="shared" si="5"/>
        <v>49</v>
      </c>
      <c r="R33" s="100">
        <f t="shared" ref="R33:R34" si="36">+B33/P33</f>
        <v>34.34602829162133</v>
      </c>
      <c r="S33" s="70">
        <f t="shared" ref="S33:S34" si="37">+B33*H33/1000</f>
        <v>4877.8111600000002</v>
      </c>
      <c r="T33" s="15">
        <f t="shared" ref="T33:T34" si="38">100*S33/S32</f>
        <v>99.608707636152829</v>
      </c>
      <c r="U33" s="115">
        <f t="shared" ref="U33:U34" si="39">+B33/P33</f>
        <v>34.34602829162133</v>
      </c>
      <c r="V33" s="6"/>
      <c r="AC33"/>
      <c r="AE33" s="22"/>
      <c r="AF33" s="22"/>
      <c r="AG33" s="23"/>
      <c r="AH33" s="24"/>
      <c r="AI33" s="24"/>
      <c r="AO33" s="228">
        <f t="shared" si="10"/>
        <v>30030</v>
      </c>
      <c r="AP33" s="228">
        <f t="shared" si="11"/>
        <v>154.81993672993596</v>
      </c>
      <c r="AQ33" s="228">
        <f t="shared" si="12"/>
        <v>59.022313251407077</v>
      </c>
    </row>
    <row r="34" spans="1:43" ht="15.6">
      <c r="A34" s="7">
        <v>2023</v>
      </c>
      <c r="B34" s="221">
        <f>+'Ark1'!R29</f>
        <v>30030</v>
      </c>
      <c r="C34" s="15">
        <f t="shared" si="31"/>
        <v>95.140032948929161</v>
      </c>
      <c r="D34" s="6"/>
      <c r="E34" s="221">
        <f t="shared" si="32"/>
        <v>-1534</v>
      </c>
      <c r="F34" s="229">
        <f>+'Ark1'!S29</f>
        <v>30027</v>
      </c>
      <c r="G34" s="229">
        <f t="shared" si="33"/>
        <v>-1529</v>
      </c>
      <c r="H34" s="100">
        <f>+'Ark1'!Y29</f>
        <v>154.81993672993596</v>
      </c>
      <c r="I34" s="180">
        <f t="shared" si="34"/>
        <v>0.28276907057718859</v>
      </c>
      <c r="J34" s="70">
        <f>+'Ark1'!AA29</f>
        <v>31.097035839185331</v>
      </c>
      <c r="K34" s="196"/>
      <c r="L34" s="113">
        <f>+'Ark1'!W29</f>
        <v>59.022313251407077</v>
      </c>
      <c r="M34" s="184">
        <f t="shared" si="35"/>
        <v>7.9291322138487885E-2</v>
      </c>
      <c r="N34" s="112">
        <f>+'Ark1'!AB29</f>
        <v>4.7169563238865049</v>
      </c>
      <c r="O34" s="198">
        <f>+'Ark1'!AC29</f>
        <v>-39.178514492231557</v>
      </c>
      <c r="P34" s="229">
        <f>+'Ark1'!Q29</f>
        <v>810</v>
      </c>
      <c r="Q34" s="304">
        <f>+P34-P33</f>
        <v>-109</v>
      </c>
      <c r="R34" s="100">
        <f t="shared" si="36"/>
        <v>37.074074074074076</v>
      </c>
      <c r="S34" s="70">
        <f t="shared" si="37"/>
        <v>4649.242699999977</v>
      </c>
      <c r="T34" s="15">
        <f t="shared" si="38"/>
        <v>95.314118310393482</v>
      </c>
      <c r="U34" s="115">
        <f t="shared" si="39"/>
        <v>37.074074074074076</v>
      </c>
      <c r="V34" s="6"/>
      <c r="AC34"/>
      <c r="AE34" s="22"/>
      <c r="AF34" s="22"/>
      <c r="AG34" s="23"/>
      <c r="AH34" s="24"/>
      <c r="AI34" s="24"/>
      <c r="AO34" s="228">
        <f t="shared" si="10"/>
        <v>30030</v>
      </c>
      <c r="AP34" s="228">
        <f t="shared" si="11"/>
        <v>154.81993672993596</v>
      </c>
      <c r="AQ34" s="228">
        <f t="shared" si="12"/>
        <v>59.022313251407077</v>
      </c>
    </row>
    <row r="35" spans="1:43">
      <c r="A35" s="6"/>
      <c r="B35" s="6"/>
      <c r="C35" s="6"/>
      <c r="D35" s="6"/>
      <c r="E35" s="295"/>
      <c r="F35" s="6"/>
      <c r="G35" s="284"/>
      <c r="H35" s="6"/>
      <c r="I35" s="6"/>
      <c r="J35" s="188"/>
      <c r="K35" s="196"/>
      <c r="L35" s="6"/>
      <c r="M35" s="6"/>
      <c r="N35" s="6"/>
      <c r="O35" s="188"/>
      <c r="P35" s="284"/>
      <c r="Q35" s="301"/>
      <c r="R35" s="104"/>
      <c r="S35" s="188"/>
      <c r="T35" s="6"/>
      <c r="U35" s="6"/>
      <c r="V35" s="6"/>
      <c r="AC35"/>
    </row>
    <row r="36" spans="1:43">
      <c r="A36" t="s">
        <v>2</v>
      </c>
    </row>
    <row r="124" spans="1:31">
      <c r="V124" s="29"/>
      <c r="W124" s="29"/>
      <c r="X124" s="106"/>
      <c r="Y124" s="29"/>
      <c r="Z124" s="29"/>
    </row>
    <row r="125" spans="1:31">
      <c r="A125" s="29"/>
      <c r="B125" s="29"/>
      <c r="C125" s="29"/>
      <c r="D125" s="29"/>
      <c r="E125" s="297"/>
      <c r="F125" s="29"/>
      <c r="G125" s="286"/>
      <c r="H125" s="29"/>
      <c r="I125" s="29"/>
      <c r="J125" s="199"/>
      <c r="K125" s="199"/>
      <c r="L125" s="29"/>
      <c r="M125" s="29"/>
      <c r="N125" s="29"/>
      <c r="O125" s="199"/>
      <c r="P125" s="286"/>
      <c r="Q125" s="306"/>
      <c r="R125" s="29"/>
      <c r="S125" s="199"/>
      <c r="T125" s="29"/>
      <c r="U125" s="119"/>
      <c r="V125" s="33"/>
      <c r="W125" s="33"/>
      <c r="X125" s="107"/>
      <c r="Y125" s="33"/>
      <c r="Z125" s="33"/>
      <c r="AE125" s="119"/>
    </row>
    <row r="126" spans="1:31">
      <c r="A126" s="33"/>
      <c r="B126" s="33"/>
      <c r="C126" s="33"/>
      <c r="D126" s="33"/>
      <c r="E126" s="298"/>
      <c r="F126" s="33"/>
      <c r="G126" s="287"/>
      <c r="H126" s="33"/>
      <c r="I126" s="33"/>
      <c r="J126" s="200"/>
      <c r="K126" s="200"/>
      <c r="L126" s="33"/>
      <c r="M126" s="33"/>
      <c r="N126" s="33"/>
      <c r="O126" s="200"/>
      <c r="P126" s="287"/>
      <c r="Q126" s="307"/>
      <c r="R126" s="33"/>
      <c r="S126" s="200"/>
      <c r="T126" s="33"/>
      <c r="U126" s="33"/>
      <c r="V126" s="33"/>
      <c r="W126" s="33"/>
      <c r="X126" s="107"/>
      <c r="Y126" s="33"/>
      <c r="Z126" s="33"/>
      <c r="AE126" s="33"/>
    </row>
    <row r="127" spans="1:31">
      <c r="A127" s="33"/>
      <c r="B127" s="33"/>
      <c r="C127" s="33"/>
      <c r="D127" s="33"/>
      <c r="E127" s="298"/>
      <c r="F127" s="33"/>
      <c r="G127" s="287"/>
      <c r="H127" s="33"/>
      <c r="I127" s="33"/>
      <c r="J127" s="200"/>
      <c r="K127" s="200"/>
      <c r="L127" s="33"/>
      <c r="M127" s="33"/>
      <c r="N127" s="33"/>
      <c r="O127" s="200"/>
      <c r="P127" s="287"/>
      <c r="Q127" s="307"/>
      <c r="R127" s="33"/>
      <c r="S127" s="200"/>
      <c r="T127" s="33"/>
      <c r="U127" s="33"/>
      <c r="V127" s="33"/>
      <c r="W127" s="33"/>
      <c r="X127" s="107"/>
      <c r="Y127" s="33"/>
      <c r="Z127" s="33"/>
      <c r="AE127" s="33"/>
    </row>
    <row r="128" spans="1:31">
      <c r="A128" s="33"/>
      <c r="B128" s="33"/>
      <c r="C128" s="33"/>
      <c r="D128" s="33"/>
      <c r="E128" s="298"/>
      <c r="F128" s="33"/>
      <c r="G128" s="287"/>
      <c r="H128" s="33"/>
      <c r="I128" s="33"/>
      <c r="J128" s="200"/>
      <c r="K128" s="200"/>
      <c r="L128" s="33"/>
      <c r="M128" s="33"/>
      <c r="N128" s="33"/>
      <c r="O128" s="200"/>
      <c r="P128" s="287"/>
      <c r="Q128" s="307"/>
      <c r="R128" s="33"/>
      <c r="S128" s="200"/>
      <c r="T128" s="33"/>
      <c r="U128" s="33"/>
      <c r="V128" s="33"/>
      <c r="W128" s="33"/>
      <c r="X128" s="107"/>
      <c r="Y128" s="33"/>
      <c r="Z128" s="33"/>
      <c r="AE128" s="33"/>
    </row>
    <row r="129" spans="1:31">
      <c r="A129" s="33"/>
      <c r="B129" s="33"/>
      <c r="C129" s="33"/>
      <c r="D129" s="33"/>
      <c r="E129" s="298"/>
      <c r="F129" s="33"/>
      <c r="G129" s="287"/>
      <c r="H129" s="33"/>
      <c r="I129" s="33"/>
      <c r="J129" s="200"/>
      <c r="K129" s="200"/>
      <c r="L129" s="33"/>
      <c r="M129" s="33"/>
      <c r="N129" s="33"/>
      <c r="O129" s="200"/>
      <c r="P129" s="287"/>
      <c r="Q129" s="307"/>
      <c r="R129" s="33"/>
      <c r="S129" s="200"/>
      <c r="T129" s="33"/>
      <c r="U129" s="33"/>
      <c r="V129" s="33"/>
      <c r="W129" s="33"/>
      <c r="X129" s="107"/>
      <c r="Y129" s="33"/>
      <c r="Z129" s="33"/>
      <c r="AE129" s="33"/>
    </row>
    <row r="130" spans="1:31">
      <c r="A130" s="33"/>
      <c r="B130" s="33"/>
      <c r="C130" s="33"/>
      <c r="D130" s="33"/>
      <c r="E130" s="298"/>
      <c r="F130" s="33"/>
      <c r="G130" s="287"/>
      <c r="H130" s="33"/>
      <c r="I130" s="33"/>
      <c r="J130" s="200"/>
      <c r="K130" s="200"/>
      <c r="L130" s="33"/>
      <c r="M130" s="33"/>
      <c r="N130" s="33"/>
      <c r="O130" s="200"/>
      <c r="P130" s="287"/>
      <c r="Q130" s="307"/>
      <c r="R130" s="33"/>
      <c r="S130" s="200"/>
      <c r="T130" s="33"/>
      <c r="U130" s="33"/>
      <c r="V130" s="33"/>
      <c r="W130" s="33"/>
      <c r="X130" s="107"/>
      <c r="Y130" s="33"/>
      <c r="Z130" s="33"/>
      <c r="AE130" s="33"/>
    </row>
    <row r="131" spans="1:31">
      <c r="A131" s="33"/>
      <c r="B131" s="33"/>
      <c r="C131" s="33"/>
      <c r="D131" s="33"/>
      <c r="E131" s="298"/>
      <c r="F131" s="33"/>
      <c r="G131" s="287"/>
      <c r="H131" s="33"/>
      <c r="I131" s="33"/>
      <c r="J131" s="200"/>
      <c r="K131" s="200"/>
      <c r="L131" s="33"/>
      <c r="M131" s="33"/>
      <c r="N131" s="33"/>
      <c r="O131" s="200"/>
      <c r="P131" s="287"/>
      <c r="Q131" s="307"/>
      <c r="R131" s="33"/>
      <c r="S131" s="200"/>
      <c r="T131" s="33"/>
      <c r="U131" s="33"/>
      <c r="V131" s="33"/>
      <c r="W131" s="33"/>
      <c r="X131" s="107"/>
      <c r="Y131" s="33"/>
      <c r="Z131" s="33"/>
      <c r="AE131" s="33"/>
    </row>
    <row r="132" spans="1:31">
      <c r="A132" s="33"/>
      <c r="B132" s="33"/>
      <c r="C132" s="33"/>
      <c r="D132" s="33"/>
      <c r="E132" s="298"/>
      <c r="F132" s="33"/>
      <c r="G132" s="287"/>
      <c r="H132" s="33"/>
      <c r="I132" s="33"/>
      <c r="J132" s="200"/>
      <c r="K132" s="200"/>
      <c r="L132" s="33"/>
      <c r="M132" s="33"/>
      <c r="N132" s="33"/>
      <c r="O132" s="200"/>
      <c r="P132" s="287"/>
      <c r="Q132" s="307"/>
      <c r="R132" s="33"/>
      <c r="S132" s="200"/>
      <c r="T132" s="33"/>
      <c r="U132" s="33"/>
      <c r="V132" s="33"/>
      <c r="W132" s="33"/>
      <c r="X132" s="107"/>
      <c r="Y132" s="33"/>
      <c r="Z132" s="33"/>
      <c r="AE132" s="33"/>
    </row>
    <row r="133" spans="1:31">
      <c r="A133" s="33"/>
      <c r="B133" s="33"/>
      <c r="C133" s="33"/>
      <c r="D133" s="33"/>
      <c r="E133" s="298"/>
      <c r="F133" s="33"/>
      <c r="G133" s="287"/>
      <c r="H133" s="33"/>
      <c r="I133" s="33"/>
      <c r="J133" s="200"/>
      <c r="K133" s="200"/>
      <c r="L133" s="33"/>
      <c r="M133" s="33"/>
      <c r="N133" s="33"/>
      <c r="O133" s="200"/>
      <c r="P133" s="287"/>
      <c r="Q133" s="307"/>
      <c r="R133" s="33"/>
      <c r="S133" s="200"/>
      <c r="T133" s="33"/>
      <c r="U133" s="33"/>
      <c r="V133" s="33"/>
      <c r="W133" s="33"/>
      <c r="X133" s="107"/>
      <c r="Y133" s="33"/>
      <c r="Z133" s="33"/>
      <c r="AE133" s="33"/>
    </row>
    <row r="134" spans="1:31">
      <c r="A134" s="33"/>
      <c r="B134" s="33"/>
      <c r="C134" s="33"/>
      <c r="D134" s="33"/>
      <c r="E134" s="298"/>
      <c r="F134" s="33"/>
      <c r="G134" s="287"/>
      <c r="H134" s="33"/>
      <c r="I134" s="33"/>
      <c r="J134" s="200"/>
      <c r="K134" s="200"/>
      <c r="L134" s="33"/>
      <c r="M134" s="33"/>
      <c r="N134" s="33"/>
      <c r="O134" s="200"/>
      <c r="P134" s="287"/>
      <c r="Q134" s="307"/>
      <c r="R134" s="33"/>
      <c r="S134" s="200"/>
      <c r="T134" s="33"/>
      <c r="U134" s="33"/>
      <c r="V134" s="33"/>
      <c r="W134" s="33"/>
      <c r="X134" s="107"/>
      <c r="Y134" s="33"/>
      <c r="Z134" s="33"/>
      <c r="AE134" s="33"/>
    </row>
    <row r="135" spans="1:31">
      <c r="A135" s="33"/>
      <c r="B135" s="33"/>
      <c r="C135" s="33"/>
      <c r="D135" s="33"/>
      <c r="E135" s="298"/>
      <c r="F135" s="33"/>
      <c r="G135" s="287"/>
      <c r="H135" s="33"/>
      <c r="I135" s="33"/>
      <c r="J135" s="200"/>
      <c r="K135" s="200"/>
      <c r="L135" s="33"/>
      <c r="M135" s="33"/>
      <c r="N135" s="33"/>
      <c r="O135" s="200"/>
      <c r="P135" s="287"/>
      <c r="Q135" s="307"/>
      <c r="R135" s="33"/>
      <c r="S135" s="200"/>
      <c r="T135" s="33"/>
      <c r="U135" s="33"/>
      <c r="V135" s="33"/>
      <c r="W135" s="33"/>
      <c r="X135" s="107"/>
      <c r="Y135" s="33"/>
      <c r="Z135" s="33"/>
      <c r="AE135" s="33"/>
    </row>
    <row r="136" spans="1:31">
      <c r="A136" s="33"/>
      <c r="B136" s="33"/>
      <c r="C136" s="33"/>
      <c r="D136" s="33"/>
      <c r="E136" s="298"/>
      <c r="F136" s="33"/>
      <c r="G136" s="287"/>
      <c r="H136" s="33"/>
      <c r="I136" s="33"/>
      <c r="J136" s="200"/>
      <c r="K136" s="200"/>
      <c r="L136" s="33"/>
      <c r="M136" s="33"/>
      <c r="N136" s="33"/>
      <c r="O136" s="200"/>
      <c r="P136" s="287"/>
      <c r="Q136" s="307"/>
      <c r="R136" s="33"/>
      <c r="S136" s="200"/>
      <c r="T136" s="33"/>
      <c r="U136" s="33"/>
      <c r="V136" s="33"/>
      <c r="W136" s="33"/>
      <c r="X136" s="107"/>
      <c r="Y136" s="33"/>
      <c r="Z136" s="33"/>
      <c r="AE136" s="33"/>
    </row>
    <row r="137" spans="1:31">
      <c r="A137" s="33"/>
      <c r="B137" s="33"/>
      <c r="C137" s="33"/>
      <c r="D137" s="33"/>
      <c r="E137" s="298"/>
      <c r="F137" s="33"/>
      <c r="G137" s="287"/>
      <c r="H137" s="33"/>
      <c r="I137" s="33"/>
      <c r="J137" s="200"/>
      <c r="K137" s="200"/>
      <c r="L137" s="33"/>
      <c r="M137" s="33"/>
      <c r="N137" s="33"/>
      <c r="O137" s="200"/>
      <c r="P137" s="287"/>
      <c r="Q137" s="307"/>
      <c r="R137" s="33"/>
      <c r="S137" s="200"/>
      <c r="T137" s="33"/>
      <c r="U137" s="33"/>
      <c r="V137" s="33"/>
      <c r="W137" s="33"/>
      <c r="X137" s="107"/>
      <c r="Y137" s="33"/>
      <c r="Z137" s="33"/>
      <c r="AE137" s="33"/>
    </row>
    <row r="138" spans="1:31">
      <c r="A138" s="33"/>
      <c r="B138" s="33"/>
      <c r="C138" s="33"/>
      <c r="D138" s="33"/>
      <c r="E138" s="298"/>
      <c r="F138" s="33"/>
      <c r="G138" s="287"/>
      <c r="H138" s="33"/>
      <c r="I138" s="33"/>
      <c r="J138" s="200"/>
      <c r="K138" s="200"/>
      <c r="L138" s="33"/>
      <c r="M138" s="33"/>
      <c r="N138" s="33"/>
      <c r="O138" s="200"/>
      <c r="P138" s="287"/>
      <c r="Q138" s="307"/>
      <c r="R138" s="33"/>
      <c r="S138" s="200"/>
      <c r="T138" s="33"/>
      <c r="U138" s="33"/>
      <c r="V138" s="33"/>
      <c r="W138" s="33"/>
      <c r="X138" s="107"/>
      <c r="Y138" s="33"/>
      <c r="Z138" s="33"/>
      <c r="AE138" s="33"/>
    </row>
    <row r="139" spans="1:31">
      <c r="A139" s="33"/>
      <c r="B139" s="33"/>
      <c r="C139" s="33"/>
      <c r="D139" s="33"/>
      <c r="E139" s="298"/>
      <c r="F139" s="33"/>
      <c r="G139" s="287"/>
      <c r="H139" s="33"/>
      <c r="I139" s="33"/>
      <c r="J139" s="200"/>
      <c r="K139" s="200"/>
      <c r="L139" s="33"/>
      <c r="M139" s="33"/>
      <c r="N139" s="33"/>
      <c r="O139" s="200"/>
      <c r="P139" s="287"/>
      <c r="Q139" s="307"/>
      <c r="R139" s="33"/>
      <c r="S139" s="200"/>
      <c r="T139" s="33"/>
      <c r="U139" s="33"/>
      <c r="V139" s="33"/>
      <c r="W139" s="33"/>
      <c r="X139" s="107"/>
      <c r="Y139" s="33"/>
      <c r="Z139" s="33"/>
      <c r="AE139" s="33"/>
    </row>
    <row r="140" spans="1:31">
      <c r="A140" s="33"/>
      <c r="B140" s="33"/>
      <c r="C140" s="33"/>
      <c r="D140" s="33"/>
      <c r="E140" s="298"/>
      <c r="F140" s="33"/>
      <c r="G140" s="287"/>
      <c r="H140" s="33"/>
      <c r="I140" s="33"/>
      <c r="J140" s="200"/>
      <c r="K140" s="200"/>
      <c r="L140" s="33"/>
      <c r="M140" s="33"/>
      <c r="N140" s="33"/>
      <c r="O140" s="200"/>
      <c r="P140" s="287"/>
      <c r="Q140" s="307"/>
      <c r="R140" s="33"/>
      <c r="S140" s="200"/>
      <c r="T140" s="33"/>
      <c r="U140" s="33"/>
      <c r="V140" s="33"/>
      <c r="W140" s="33"/>
      <c r="X140" s="107"/>
      <c r="Y140" s="33"/>
      <c r="Z140" s="33"/>
      <c r="AE140" s="33"/>
    </row>
    <row r="141" spans="1:31">
      <c r="A141" s="33"/>
      <c r="B141" s="33"/>
      <c r="C141" s="33"/>
      <c r="D141" s="33"/>
      <c r="E141" s="298"/>
      <c r="F141" s="33"/>
      <c r="G141" s="287"/>
      <c r="H141" s="33"/>
      <c r="I141" s="33"/>
      <c r="J141" s="200"/>
      <c r="K141" s="200"/>
      <c r="L141" s="33"/>
      <c r="M141" s="33"/>
      <c r="N141" s="33"/>
      <c r="O141" s="200"/>
      <c r="P141" s="287"/>
      <c r="Q141" s="307"/>
      <c r="R141" s="33"/>
      <c r="S141" s="200"/>
      <c r="T141" s="33"/>
      <c r="U141" s="33"/>
      <c r="V141" s="33"/>
      <c r="W141" s="33"/>
      <c r="X141" s="107"/>
      <c r="Y141" s="33"/>
      <c r="Z141" s="33"/>
      <c r="AE141" s="33"/>
    </row>
    <row r="142" spans="1:31">
      <c r="A142" s="33"/>
      <c r="B142" s="33"/>
      <c r="C142" s="33"/>
      <c r="D142" s="33"/>
      <c r="E142" s="298"/>
      <c r="F142" s="33"/>
      <c r="G142" s="287"/>
      <c r="H142" s="33"/>
      <c r="I142" s="33"/>
      <c r="J142" s="200"/>
      <c r="K142" s="200"/>
      <c r="L142" s="33"/>
      <c r="M142" s="33"/>
      <c r="N142" s="33"/>
      <c r="O142" s="200"/>
      <c r="P142" s="287"/>
      <c r="Q142" s="307"/>
      <c r="R142" s="33"/>
      <c r="S142" s="200"/>
      <c r="T142" s="33"/>
      <c r="U142" s="33"/>
      <c r="AE142" s="33"/>
    </row>
  </sheetData>
  <mergeCells count="2">
    <mergeCell ref="J2:L2"/>
    <mergeCell ref="V2:Y2"/>
  </mergeCells>
  <phoneticPr fontId="11" type="noConversion"/>
  <conditionalFormatting sqref="C8:C34 T8:T34 E8:E34">
    <cfRule type="cellIs" dxfId="142" priority="13" operator="lessThan">
      <formula>100</formula>
    </cfRule>
    <cfRule type="cellIs" dxfId="141" priority="14" operator="greaterThan">
      <formula>100</formula>
    </cfRule>
  </conditionalFormatting>
  <conditionalFormatting sqref="G8:G34 I8:I34 M8:M34">
    <cfRule type="cellIs" dxfId="140" priority="7" operator="lessThan">
      <formula>0</formula>
    </cfRule>
    <cfRule type="cellIs" dxfId="139" priority="8" operator="greaterThan">
      <formula>0</formula>
    </cfRule>
  </conditionalFormatting>
  <conditionalFormatting sqref="Q8:Q34">
    <cfRule type="cellIs" dxfId="138" priority="1" operator="lessThan">
      <formula>0</formula>
    </cfRule>
    <cfRule type="cellIs" dxfId="13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17"/>
  <sheetViews>
    <sheetView zoomScale="88" zoomScaleNormal="8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X23" sqref="X23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4" customWidth="1"/>
    <col min="5" max="5" width="7.54296875" customWidth="1"/>
    <col min="6" max="6" width="6.36328125" customWidth="1"/>
    <col min="7" max="7" width="6.90625" customWidth="1"/>
    <col min="8" max="8" width="6" customWidth="1"/>
    <col min="9" max="9" width="4.1796875" customWidth="1"/>
    <col min="10" max="10" width="6.08984375" customWidth="1"/>
    <col min="11" max="11" width="7.453125" customWidth="1"/>
    <col min="12" max="12" width="5.36328125" customWidth="1"/>
    <col min="13" max="13" width="7.1796875" style="97" customWidth="1"/>
    <col min="14" max="14" width="5.1796875" customWidth="1"/>
    <col min="15" max="15" width="5.54296875" style="97" customWidth="1"/>
    <col min="16" max="16" width="6.453125" style="97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7" customWidth="1"/>
    <col min="23" max="23" width="9.36328125" customWidth="1"/>
    <col min="24" max="24" width="9.453125" style="97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166"/>
      <c r="N1" s="42"/>
      <c r="O1" s="101"/>
      <c r="P1" s="101"/>
      <c r="Q1" s="64"/>
      <c r="R1" s="64"/>
      <c r="S1" s="39"/>
      <c r="T1" s="2"/>
      <c r="U1" s="4"/>
      <c r="V1" s="4"/>
      <c r="W1" s="4"/>
      <c r="X1"/>
    </row>
    <row r="2" spans="1:32" s="130" customFormat="1" ht="31.8">
      <c r="A2" s="147"/>
      <c r="B2" s="147"/>
      <c r="C2" s="147" t="s">
        <v>0</v>
      </c>
      <c r="D2" s="147"/>
      <c r="E2" s="147"/>
      <c r="F2" s="147"/>
      <c r="G2" s="147"/>
      <c r="H2" s="147" t="s">
        <v>502</v>
      </c>
      <c r="I2" s="147"/>
      <c r="J2" s="147"/>
      <c r="K2" s="147"/>
      <c r="L2" s="147"/>
      <c r="M2" s="149" t="str">
        <f>+År!B2</f>
        <v>Skålda purke</v>
      </c>
      <c r="N2" s="147"/>
      <c r="O2" s="149"/>
      <c r="P2" s="149"/>
      <c r="Q2" s="167"/>
      <c r="R2" s="167"/>
      <c r="S2" s="147"/>
      <c r="T2" s="2"/>
      <c r="U2" s="4"/>
      <c r="W2" s="148"/>
    </row>
    <row r="3" spans="1:32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66"/>
      <c r="N3" s="42"/>
      <c r="O3" s="101"/>
      <c r="P3" s="101"/>
      <c r="Q3" s="64"/>
      <c r="R3" s="64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7">
        <f>+År!R2</f>
        <v>52</v>
      </c>
      <c r="G4" s="39"/>
      <c r="H4" s="39"/>
      <c r="I4" s="39"/>
      <c r="J4" s="150" t="s">
        <v>453</v>
      </c>
      <c r="K4" s="101"/>
      <c r="L4" s="39"/>
      <c r="M4" s="101"/>
      <c r="N4" s="312">
        <f>SUM(F10:F16)</f>
        <v>30030</v>
      </c>
      <c r="O4" s="313"/>
      <c r="P4" s="64"/>
      <c r="Q4" s="39"/>
      <c r="R4" s="39"/>
      <c r="S4" s="39"/>
      <c r="T4" s="5"/>
      <c r="U4" s="4"/>
      <c r="V4" s="4"/>
      <c r="X4"/>
      <c r="AE4" s="5"/>
    </row>
    <row r="5" spans="1:32" ht="15.6">
      <c r="A5" s="45"/>
      <c r="B5" s="45"/>
      <c r="C5" s="39"/>
      <c r="D5" s="39"/>
      <c r="E5" s="45"/>
      <c r="F5" s="45"/>
      <c r="G5" s="45"/>
      <c r="H5" s="45"/>
      <c r="I5" s="45"/>
      <c r="J5" s="45"/>
      <c r="K5" s="45"/>
      <c r="L5" s="45"/>
      <c r="M5" s="150"/>
      <c r="N5" s="45"/>
      <c r="O5" s="150"/>
      <c r="P5" s="150"/>
      <c r="Q5" s="83"/>
      <c r="R5" s="64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45"/>
      <c r="G6" s="45"/>
      <c r="H6" s="45"/>
      <c r="I6" s="45"/>
      <c r="J6" s="45"/>
      <c r="K6" s="45"/>
      <c r="L6" s="45"/>
      <c r="M6" s="150"/>
      <c r="N6" s="45"/>
      <c r="O6" s="150"/>
      <c r="P6" s="150"/>
      <c r="Q6" s="83" t="s">
        <v>546</v>
      </c>
      <c r="R6" s="83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72"/>
      <c r="G7" s="72" t="s">
        <v>3</v>
      </c>
      <c r="H7" s="45"/>
      <c r="I7" s="45"/>
      <c r="J7" s="45"/>
      <c r="K7" s="45"/>
      <c r="L7" s="45"/>
      <c r="M7" s="96" t="s">
        <v>18</v>
      </c>
      <c r="N7" s="45"/>
      <c r="O7" s="96" t="s">
        <v>476</v>
      </c>
      <c r="P7" s="96" t="s">
        <v>476</v>
      </c>
      <c r="Q7" s="72" t="s">
        <v>547</v>
      </c>
      <c r="R7" s="72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526</v>
      </c>
      <c r="F8" s="72" t="s">
        <v>3</v>
      </c>
      <c r="G8" s="72" t="s">
        <v>482</v>
      </c>
      <c r="H8" s="96" t="s">
        <v>3</v>
      </c>
      <c r="I8" s="96"/>
      <c r="J8" s="96" t="s">
        <v>1</v>
      </c>
      <c r="K8" s="34" t="s">
        <v>18</v>
      </c>
      <c r="L8" s="96"/>
      <c r="M8" s="96" t="s">
        <v>480</v>
      </c>
      <c r="N8" s="96"/>
      <c r="O8" s="96" t="s">
        <v>480</v>
      </c>
      <c r="P8" s="96"/>
      <c r="Q8" s="72" t="s">
        <v>31</v>
      </c>
      <c r="R8" s="72" t="s">
        <v>533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505</v>
      </c>
      <c r="F9" s="72" t="s">
        <v>11</v>
      </c>
      <c r="G9" s="72" t="s">
        <v>475</v>
      </c>
      <c r="H9" s="96" t="s">
        <v>444</v>
      </c>
      <c r="I9" s="132" t="s">
        <v>532</v>
      </c>
      <c r="J9" s="96" t="s">
        <v>444</v>
      </c>
      <c r="K9" s="34" t="s">
        <v>475</v>
      </c>
      <c r="L9" s="132" t="s">
        <v>532</v>
      </c>
      <c r="M9" s="96" t="s">
        <v>477</v>
      </c>
      <c r="N9" s="132" t="s">
        <v>532</v>
      </c>
      <c r="O9" s="96" t="s">
        <v>477</v>
      </c>
      <c r="P9" s="96" t="s">
        <v>478</v>
      </c>
      <c r="Q9" s="72" t="s">
        <v>484</v>
      </c>
      <c r="R9" s="72" t="s">
        <v>540</v>
      </c>
      <c r="S9" s="39"/>
      <c r="T9" s="4"/>
      <c r="U9" s="52"/>
      <c r="V9" s="1"/>
      <c r="W9" s="5"/>
      <c r="X9"/>
    </row>
    <row r="10" spans="1:32" ht="15.6">
      <c r="A10" s="39"/>
      <c r="B10" s="60">
        <f>+'Ark1'!C2577</f>
        <v>2023</v>
      </c>
      <c r="C10" s="60">
        <f>+'Ark1'!L2577</f>
        <v>1</v>
      </c>
      <c r="D10" s="99" t="s">
        <v>24</v>
      </c>
      <c r="E10" s="60">
        <f>+'Ark1'!Q2577</f>
        <v>0</v>
      </c>
      <c r="F10" s="76">
        <f>+'Ark1'!R2577</f>
        <v>0</v>
      </c>
      <c r="G10" s="76" t="str">
        <f>+IF(F10=0,"",'Ark1'!S2577)</f>
        <v/>
      </c>
      <c r="H10" s="99" t="str">
        <f>+IF(F10=0,"",'Ark1'!T2577)</f>
        <v/>
      </c>
      <c r="I10" s="99" t="str">
        <f t="shared" ref="I10:I16" si="0">+IF(F10=0,"",H10-H18)</f>
        <v/>
      </c>
      <c r="J10" s="99" t="str">
        <f>+IF(F10=0,"",'Ark1'!U2577)</f>
        <v/>
      </c>
      <c r="K10" s="61" t="str">
        <f>+IF(F10=0,"",'Ark1'!W2577)</f>
        <v/>
      </c>
      <c r="L10" s="99" t="str">
        <f t="shared" ref="L10:L16" si="1">+IF(F10=0,"",K10-K18)</f>
        <v/>
      </c>
      <c r="M10" s="99" t="str">
        <f>+IF(F10=0,"",'Ark1'!Y2577)</f>
        <v/>
      </c>
      <c r="N10" s="99" t="str">
        <f t="shared" ref="N10:N16" si="2">+IF(F10=0,"",M10-M18)</f>
        <v/>
      </c>
      <c r="O10" s="99" t="str">
        <f>+IF(F10=0,"",'Ark1'!AA2577)</f>
        <v/>
      </c>
      <c r="P10" s="99" t="str">
        <f>+IF(F10=0,"",'Ark1'!AB2577)</f>
        <v/>
      </c>
      <c r="Q10" s="76" t="str">
        <f>+IF(F10=0,"",'Ark1'!AC2577)</f>
        <v/>
      </c>
      <c r="R10" s="76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60">
        <f>+'Ark1'!C2578</f>
        <v>2023</v>
      </c>
      <c r="C11" s="60">
        <f>+'Ark1'!L2578</f>
        <v>2</v>
      </c>
      <c r="D11" s="99" t="s">
        <v>25</v>
      </c>
      <c r="E11" s="60">
        <f>+'Ark1'!Q2578</f>
        <v>28</v>
      </c>
      <c r="F11" s="76">
        <f>+'Ark1'!R2578</f>
        <v>53</v>
      </c>
      <c r="G11" s="76">
        <f>+IF(F11=0,"",'Ark1'!S2578)</f>
        <v>52</v>
      </c>
      <c r="H11" s="99">
        <f>+IF(F11=0,"",'Ark1'!T2578)</f>
        <v>0.17649017649017651</v>
      </c>
      <c r="I11" s="99">
        <f t="shared" si="0"/>
        <v>-0.14983094884248088</v>
      </c>
      <c r="J11" s="99">
        <f>+IF(F11=0,"",'Ark1'!U2578)</f>
        <v>0.2323311369090468</v>
      </c>
      <c r="K11" s="61">
        <f>+IF(F11=0,"",'Ark1'!W2578)</f>
        <v>36.576923076923087</v>
      </c>
      <c r="L11" s="99">
        <f t="shared" si="1"/>
        <v>-0.15837104072397068</v>
      </c>
      <c r="M11" s="99">
        <f>+IF(F11=0,"",'Ark1'!Y2578)</f>
        <v>203.78301886792451</v>
      </c>
      <c r="N11" s="99">
        <f t="shared" si="2"/>
        <v>-13.886495695182219</v>
      </c>
      <c r="O11" s="99">
        <f>+IF(F11=0,"",'Ark1'!AA2578)</f>
        <v>58.049516298205297</v>
      </c>
      <c r="P11" s="99">
        <f>+IF(F11=0,"",'Ark1'!AB2578)</f>
        <v>1.5731662566320581</v>
      </c>
      <c r="Q11" s="76">
        <f>+IF(F11=0,"",'Ark1'!AC2578)</f>
        <v>-4.1265370133662991</v>
      </c>
      <c r="R11" s="76">
        <f t="shared" ref="R11:R16" si="3">+IF(F11=0,"",F11/E11)</f>
        <v>1.8928571428571428</v>
      </c>
      <c r="S11" s="39"/>
      <c r="T11" s="4"/>
      <c r="U11" s="52"/>
      <c r="V11" s="1"/>
      <c r="W11" s="5"/>
      <c r="X11"/>
    </row>
    <row r="12" spans="1:32" ht="15.6">
      <c r="A12" s="39"/>
      <c r="B12" s="60">
        <f>+'Ark1'!C2579</f>
        <v>2023</v>
      </c>
      <c r="C12" s="60">
        <f>+'Ark1'!L2579</f>
        <v>5</v>
      </c>
      <c r="D12" s="99" t="s">
        <v>442</v>
      </c>
      <c r="E12" s="60">
        <f>+'Ark1'!Q2579</f>
        <v>63</v>
      </c>
      <c r="F12" s="76">
        <f>+'Ark1'!R2579</f>
        <v>103</v>
      </c>
      <c r="G12" s="76">
        <f>+IF(F12=0,"",'Ark1'!S2579)</f>
        <v>101</v>
      </c>
      <c r="H12" s="99">
        <f>+IF(F12=0,"",'Ark1'!T2579)</f>
        <v>0.34299034299034298</v>
      </c>
      <c r="I12" s="99">
        <f t="shared" si="0"/>
        <v>-0.27797024502131579</v>
      </c>
      <c r="J12" s="99">
        <f>+IF(F12=0,"",'Ark1'!U2579)</f>
        <v>0.46302527557553241</v>
      </c>
      <c r="K12" s="61">
        <f>+IF(F12=0,"",'Ark1'!W2579)</f>
        <v>42.504950495049506</v>
      </c>
      <c r="L12" s="99">
        <f t="shared" si="1"/>
        <v>9.4694084793097488E-2</v>
      </c>
      <c r="M12" s="99">
        <f>+IF(F12=0,"",'Ark1'!Y2579)</f>
        <v>208.97961165048537</v>
      </c>
      <c r="N12" s="99">
        <f t="shared" si="2"/>
        <v>8.0466524668119632</v>
      </c>
      <c r="O12" s="99">
        <f>+IF(F12=0,"",'Ark1'!AA2579)</f>
        <v>36.275787402770654</v>
      </c>
      <c r="P12" s="99">
        <f>+IF(F12=0,"",'Ark1'!AB2579)</f>
        <v>1.418573836718533</v>
      </c>
      <c r="Q12" s="76">
        <f>+IF(F12=0,"",'Ark1'!AC2579)</f>
        <v>6.976329093330575</v>
      </c>
      <c r="R12" s="76">
        <f t="shared" si="3"/>
        <v>1.6349206349206349</v>
      </c>
      <c r="S12" s="39"/>
      <c r="T12" s="4"/>
      <c r="U12" s="52"/>
      <c r="V12" s="1"/>
      <c r="W12" s="5"/>
      <c r="X12"/>
    </row>
    <row r="13" spans="1:32" ht="15.6">
      <c r="A13" s="39"/>
      <c r="B13" s="60">
        <f>+'Ark1'!C2580</f>
        <v>2023</v>
      </c>
      <c r="C13" s="60">
        <f>+'Ark1'!L2580</f>
        <v>8</v>
      </c>
      <c r="D13" s="99" t="s">
        <v>26</v>
      </c>
      <c r="E13" s="60">
        <f>+'Ark1'!Q2580</f>
        <v>322</v>
      </c>
      <c r="F13" s="76">
        <f>+'Ark1'!R2580</f>
        <v>1284</v>
      </c>
      <c r="G13" s="76">
        <f>+IF(F13=0,"",'Ark1'!S2580)</f>
        <v>1284</v>
      </c>
      <c r="H13" s="99">
        <f>+IF(F13=0,"",'Ark1'!T2580)</f>
        <v>4.2757242757242748</v>
      </c>
      <c r="I13" s="99">
        <f t="shared" si="0"/>
        <v>0.47075659102018053</v>
      </c>
      <c r="J13" s="99">
        <f>+IF(F13=0,"",'Ark1'!U2580)</f>
        <v>5.1705976960228508</v>
      </c>
      <c r="K13" s="61">
        <f>+IF(F13=0,"",'Ark1'!W2580)</f>
        <v>48.116822429906549</v>
      </c>
      <c r="L13" s="99">
        <f t="shared" si="1"/>
        <v>0.30250103107224646</v>
      </c>
      <c r="M13" s="99">
        <f>+IF(F13=0,"",'Ark1'!Y2580)</f>
        <v>187.20272585669767</v>
      </c>
      <c r="N13" s="99">
        <f t="shared" si="2"/>
        <v>-0.34880619992176776</v>
      </c>
      <c r="O13" s="99">
        <f>+IF(F13=0,"",'Ark1'!AA2580)</f>
        <v>37.104986192665663</v>
      </c>
      <c r="P13" s="99">
        <f>+IF(F13=0,"",'Ark1'!AB2580)</f>
        <v>1.2268023918528981</v>
      </c>
      <c r="Q13" s="76">
        <f>+IF(F13=0,"",'Ark1'!AC2580)</f>
        <v>-2.9643441578266119</v>
      </c>
      <c r="R13" s="76">
        <f t="shared" si="3"/>
        <v>3.987577639751553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60">
        <f>+'Ark1'!C2581</f>
        <v>2023</v>
      </c>
      <c r="C14" s="60">
        <f>+'Ark1'!L2581</f>
        <v>11</v>
      </c>
      <c r="D14" s="99" t="s">
        <v>27</v>
      </c>
      <c r="E14" s="60">
        <f>+'Ark1'!Q2581</f>
        <v>521</v>
      </c>
      <c r="F14" s="76">
        <f>+'Ark1'!R2581</f>
        <v>3524</v>
      </c>
      <c r="G14" s="76">
        <f>+IF(F14=0,"",'Ark1'!S2581)</f>
        <v>3524</v>
      </c>
      <c r="H14" s="99">
        <f>+IF(F14=0,"",'Ark1'!T2581)</f>
        <v>11.734931734931736</v>
      </c>
      <c r="I14" s="99">
        <f t="shared" si="0"/>
        <v>0.51645498927212508</v>
      </c>
      <c r="J14" s="99">
        <f>+IF(F14=0,"",'Ark1'!U2581)</f>
        <v>13.047930039384548</v>
      </c>
      <c r="K14" s="61">
        <f>+IF(F14=0,"",'Ark1'!W2581)</f>
        <v>52.40493757094211</v>
      </c>
      <c r="L14" s="99">
        <f t="shared" si="1"/>
        <v>-2.3593502504226649E-2</v>
      </c>
      <c r="M14" s="99">
        <f>+IF(F14=0,"",'Ark1'!Y2581)</f>
        <v>172.12429057888761</v>
      </c>
      <c r="N14" s="99">
        <f t="shared" si="2"/>
        <v>1.0564227449418127</v>
      </c>
      <c r="O14" s="99">
        <f>+IF(F14=0,"",'Ark1'!AA2581)</f>
        <v>33.057842372383959</v>
      </c>
      <c r="P14" s="99">
        <f>+IF(F14=0,"",'Ark1'!AB2581)</f>
        <v>1.453317673660798</v>
      </c>
      <c r="Q14" s="76">
        <f>+IF(F14=0,"",'Ark1'!AC2581)</f>
        <v>-12.34033615199016</v>
      </c>
      <c r="R14" s="76">
        <f t="shared" si="3"/>
        <v>6.7639155470249523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ht="15.6">
      <c r="A15" s="39"/>
      <c r="B15" s="60">
        <f>+'Ark1'!C2582</f>
        <v>2023</v>
      </c>
      <c r="C15" s="60">
        <f>+'Ark1'!L2582</f>
        <v>14</v>
      </c>
      <c r="D15" s="99" t="s">
        <v>443</v>
      </c>
      <c r="E15" s="60">
        <f>+'Ark1'!Q2582</f>
        <v>633</v>
      </c>
      <c r="F15" s="76">
        <f>+'Ark1'!R2582</f>
        <v>9251</v>
      </c>
      <c r="G15" s="76">
        <f>+IF(F15=0,"",'Ark1'!S2582)</f>
        <v>9251</v>
      </c>
      <c r="H15" s="99">
        <f>+IF(F15=0,"",'Ark1'!T2582)</f>
        <v>30.805860805860807</v>
      </c>
      <c r="I15" s="99">
        <f t="shared" si="0"/>
        <v>-0.6476938766889333</v>
      </c>
      <c r="J15" s="99">
        <f>+IF(F15=0,"",'Ark1'!U2582)</f>
        <v>31.399779558073739</v>
      </c>
      <c r="K15" s="61">
        <f>+IF(F15=0,"",'Ark1'!W2582)</f>
        <v>57.33131553345585</v>
      </c>
      <c r="L15" s="99">
        <f t="shared" si="1"/>
        <v>-1.9047223496968968E-2</v>
      </c>
      <c r="M15" s="99">
        <f>+IF(F15=0,"",'Ark1'!Y2582)</f>
        <v>157.78814182250576</v>
      </c>
      <c r="N15" s="99">
        <f t="shared" si="2"/>
        <v>-0.33713718635812029</v>
      </c>
      <c r="O15" s="99">
        <f>+IF(F15=0,"",'Ark1'!AA2582)</f>
        <v>29.565364503134433</v>
      </c>
      <c r="P15" s="99">
        <f>+IF(F15=0,"",'Ark1'!AB2582)</f>
        <v>1.3752887252984249</v>
      </c>
      <c r="Q15" s="76">
        <f>+IF(F15=0,"",'Ark1'!AC2582)</f>
        <v>-13.373735532778584</v>
      </c>
      <c r="R15" s="76">
        <f t="shared" si="3"/>
        <v>14.614533965244865</v>
      </c>
      <c r="S15" s="39"/>
      <c r="T15" s="4"/>
      <c r="U15" s="52"/>
      <c r="V15" s="1"/>
      <c r="W15" s="5"/>
      <c r="X15"/>
    </row>
    <row r="16" spans="1:32" ht="15.6">
      <c r="A16" s="39"/>
      <c r="B16" s="60">
        <f>+'Ark1'!C2583</f>
        <v>2023</v>
      </c>
      <c r="C16" s="60">
        <f>+'Ark1'!L2583</f>
        <v>17</v>
      </c>
      <c r="D16" s="99" t="s">
        <v>485</v>
      </c>
      <c r="E16" s="60">
        <f>+'Ark1'!Q2583</f>
        <v>560</v>
      </c>
      <c r="F16" s="76">
        <f>+'Ark1'!R2583</f>
        <v>15815</v>
      </c>
      <c r="G16" s="76">
        <f>+IF(F16=0,"",'Ark1'!S2583)</f>
        <v>15815</v>
      </c>
      <c r="H16" s="99">
        <f>+IF(F16=0,"",'Ark1'!T2583)</f>
        <v>52.664002664002687</v>
      </c>
      <c r="I16" s="99">
        <f t="shared" si="0"/>
        <v>8.8283490260444353E-2</v>
      </c>
      <c r="J16" s="99">
        <f>+IF(F16=0,"",'Ark1'!U2583)</f>
        <v>49.686336294034255</v>
      </c>
      <c r="K16" s="61">
        <f>+IF(F16=0,"",'Ark1'!W2583)</f>
        <v>62.550679734429337</v>
      </c>
      <c r="L16" s="99">
        <f t="shared" si="1"/>
        <v>0.12920209190794196</v>
      </c>
      <c r="M16" s="99">
        <f>+IF(F16=0,"",'Ark1'!Y2583)</f>
        <v>146.05089472020217</v>
      </c>
      <c r="N16" s="99">
        <f t="shared" si="2"/>
        <v>0.59587634117252719</v>
      </c>
      <c r="O16" s="99">
        <f>+IF(F16=0,"",'Ark1'!AA2583)</f>
        <v>26.175158240919192</v>
      </c>
      <c r="P16" s="99">
        <f>+IF(F16=0,"",'Ark1'!AB2583)</f>
        <v>1.8946841487636965</v>
      </c>
      <c r="Q16" s="76">
        <f>+IF(F16=0,"",'Ark1'!AC2583)</f>
        <v>-12.89380177558626</v>
      </c>
      <c r="R16" s="76">
        <f t="shared" si="3"/>
        <v>28.241071428571427</v>
      </c>
      <c r="S16" s="39"/>
      <c r="T16" s="4"/>
      <c r="U16" s="52"/>
      <c r="V16" s="1"/>
      <c r="W16" s="5"/>
      <c r="X16"/>
    </row>
    <row r="17" spans="1:29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  <c r="X17"/>
    </row>
    <row r="18" spans="1:29" ht="15.6">
      <c r="A18" s="39"/>
      <c r="B18" s="3">
        <f>+'Ark1'!C2584</f>
        <v>2022</v>
      </c>
      <c r="C18" s="3">
        <f>+'Ark1'!L2584</f>
        <v>1</v>
      </c>
      <c r="D18" s="52" t="s">
        <v>24</v>
      </c>
      <c r="E18" s="3">
        <f>+'Ark1'!Q2584</f>
        <v>0</v>
      </c>
      <c r="F18" s="14">
        <f>+'Ark1'!R2584</f>
        <v>0</v>
      </c>
      <c r="G18" s="14">
        <f>+'Ark1'!S2584</f>
        <v>0</v>
      </c>
      <c r="H18" s="52">
        <f>+'Ark1'!T2584</f>
        <v>0</v>
      </c>
      <c r="I18" s="97"/>
      <c r="J18" s="52">
        <f>+'Ark1'!U2584</f>
        <v>0</v>
      </c>
      <c r="K18" s="11">
        <f>+'Ark1'!W2584</f>
        <v>0</v>
      </c>
      <c r="L18" s="97"/>
      <c r="M18" s="52">
        <f>+'Ark1'!Y2584</f>
        <v>0</v>
      </c>
      <c r="N18" s="97"/>
      <c r="O18" s="52">
        <f>+'Ark1'!AA2584</f>
        <v>0</v>
      </c>
      <c r="P18" s="52">
        <f>+'Ark1'!AB2584</f>
        <v>0</v>
      </c>
      <c r="Q18" s="14">
        <f>+'Ark1'!AC2584</f>
        <v>0</v>
      </c>
      <c r="R18" s="14" t="e">
        <f>+F18/E18</f>
        <v>#DIV/0!</v>
      </c>
      <c r="S18" s="39"/>
      <c r="T18" s="4"/>
      <c r="U18" s="52"/>
      <c r="V18" s="1"/>
      <c r="W18" s="5"/>
      <c r="X18"/>
      <c r="Y18" s="2"/>
      <c r="Z18" s="2"/>
      <c r="AA18" s="2"/>
    </row>
    <row r="19" spans="1:29" ht="15.6">
      <c r="A19" s="39"/>
      <c r="B19">
        <f>+'Ark1'!C2585</f>
        <v>2022</v>
      </c>
      <c r="C19">
        <f>+'Ark1'!L2585</f>
        <v>2</v>
      </c>
      <c r="D19" s="52" t="s">
        <v>25</v>
      </c>
      <c r="E19">
        <f>+'Ark1'!Q2585</f>
        <v>60</v>
      </c>
      <c r="F19" s="9">
        <f>+'Ark1'!R2585</f>
        <v>103</v>
      </c>
      <c r="G19" s="9">
        <f>+'Ark1'!S2585</f>
        <v>102</v>
      </c>
      <c r="H19" s="97">
        <f>+'Ark1'!T2585</f>
        <v>0.32632112533265739</v>
      </c>
      <c r="I19" s="97"/>
      <c r="J19" s="97">
        <f>+'Ark1'!U2585</f>
        <v>0.45975540398788639</v>
      </c>
      <c r="K19" s="1">
        <f>+'Ark1'!W2585</f>
        <v>36.735294117647058</v>
      </c>
      <c r="L19" s="97"/>
      <c r="M19" s="97">
        <f>+'Ark1'!Y2585</f>
        <v>217.66951456310673</v>
      </c>
      <c r="N19" s="97"/>
      <c r="O19" s="97">
        <f>+'Ark1'!AA2585</f>
        <v>44.768351974622192</v>
      </c>
      <c r="P19" s="97">
        <f>+'Ark1'!AB2585</f>
        <v>1.6973247149572372</v>
      </c>
      <c r="Q19" s="9">
        <f>+'Ark1'!AC2585</f>
        <v>11.710879592978664</v>
      </c>
      <c r="R19" s="9">
        <f t="shared" ref="R19:R82" si="4">+F19/E19</f>
        <v>1.7166666666666666</v>
      </c>
      <c r="S19" s="39"/>
      <c r="T19" s="4"/>
      <c r="U19" s="52"/>
      <c r="V19" s="1"/>
      <c r="W19" s="5"/>
      <c r="X19"/>
      <c r="Y19" s="2"/>
      <c r="Z19" s="2"/>
      <c r="AA19" s="2"/>
    </row>
    <row r="20" spans="1:29" ht="15.6">
      <c r="A20" s="39"/>
      <c r="B20">
        <f>+'Ark1'!C2586</f>
        <v>2022</v>
      </c>
      <c r="C20">
        <f>+'Ark1'!L2586</f>
        <v>5</v>
      </c>
      <c r="D20" s="52" t="s">
        <v>442</v>
      </c>
      <c r="E20">
        <f>+'Ark1'!Q2586</f>
        <v>114</v>
      </c>
      <c r="F20" s="9">
        <f>+'Ark1'!R2586</f>
        <v>196</v>
      </c>
      <c r="G20" s="9">
        <f>+'Ark1'!S2586</f>
        <v>195</v>
      </c>
      <c r="H20" s="97">
        <f>+'Ark1'!T2586</f>
        <v>0.62096058801165877</v>
      </c>
      <c r="I20" s="97"/>
      <c r="J20" s="97">
        <f>+'Ark1'!U2586</f>
        <v>0.80760548678491717</v>
      </c>
      <c r="K20" s="1">
        <f>+'Ark1'!W2586</f>
        <v>42.410256410256409</v>
      </c>
      <c r="L20" s="97"/>
      <c r="M20" s="97">
        <f>+'Ark1'!Y2586</f>
        <v>200.9329591836734</v>
      </c>
      <c r="N20" s="97"/>
      <c r="O20" s="97">
        <f>+'Ark1'!AA2586</f>
        <v>39.827486074392944</v>
      </c>
      <c r="P20" s="97">
        <f>+'Ark1'!AB2586</f>
        <v>1.3870823227736977</v>
      </c>
      <c r="Q20" s="9">
        <f>+'Ark1'!AC2586</f>
        <v>-22.446346987586953</v>
      </c>
      <c r="R20" s="9">
        <f t="shared" si="4"/>
        <v>1.7192982456140351</v>
      </c>
      <c r="S20" s="39"/>
      <c r="T20" s="4"/>
      <c r="U20" s="52"/>
      <c r="V20" s="1"/>
      <c r="W20" s="5"/>
      <c r="X20"/>
      <c r="Y20" s="2"/>
      <c r="Z20" s="2"/>
      <c r="AA20" s="2"/>
    </row>
    <row r="21" spans="1:29" ht="15.6">
      <c r="A21" s="39"/>
      <c r="B21">
        <f>+'Ark1'!C2587</f>
        <v>2022</v>
      </c>
      <c r="C21">
        <f>+'Ark1'!L2587</f>
        <v>8</v>
      </c>
      <c r="D21" s="52" t="s">
        <v>26</v>
      </c>
      <c r="E21">
        <f>+'Ark1'!Q2587</f>
        <v>342</v>
      </c>
      <c r="F21" s="9">
        <f>+'Ark1'!R2587</f>
        <v>1201</v>
      </c>
      <c r="G21" s="9">
        <f>+'Ark1'!S2587</f>
        <v>1201</v>
      </c>
      <c r="H21" s="97">
        <f>+'Ark1'!T2587</f>
        <v>3.8049676847040943</v>
      </c>
      <c r="I21" s="97"/>
      <c r="J21" s="97">
        <f>+'Ark1'!U2587</f>
        <v>4.6190815816564781</v>
      </c>
      <c r="K21" s="1">
        <f>+'Ark1'!W2587</f>
        <v>47.814321398834302</v>
      </c>
      <c r="L21" s="97"/>
      <c r="M21" s="97">
        <f>+'Ark1'!Y2587</f>
        <v>187.55153205661944</v>
      </c>
      <c r="N21" s="97"/>
      <c r="O21" s="97">
        <f>+'Ark1'!AA2587</f>
        <v>38.278011980115423</v>
      </c>
      <c r="P21" s="97">
        <f>+'Ark1'!AB2587</f>
        <v>1.2308799719561645</v>
      </c>
      <c r="Q21" s="9">
        <f>+'Ark1'!AC2587</f>
        <v>-16.652048324929499</v>
      </c>
      <c r="R21" s="9">
        <f t="shared" si="4"/>
        <v>3.5116959064327484</v>
      </c>
      <c r="S21" s="39"/>
      <c r="T21" s="4"/>
      <c r="U21" s="52"/>
      <c r="V21" s="1"/>
      <c r="W21" s="5"/>
      <c r="X21"/>
      <c r="Y21" s="2"/>
      <c r="Z21" s="2"/>
      <c r="AA21" s="2"/>
    </row>
    <row r="22" spans="1:29" ht="15.6">
      <c r="A22" s="39"/>
      <c r="B22">
        <f>+'Ark1'!C2588</f>
        <v>2022</v>
      </c>
      <c r="C22">
        <f>+'Ark1'!L2588</f>
        <v>11</v>
      </c>
      <c r="D22" s="52" t="s">
        <v>27</v>
      </c>
      <c r="E22">
        <f>+'Ark1'!Q2588</f>
        <v>584</v>
      </c>
      <c r="F22" s="9">
        <f>+'Ark1'!R2588</f>
        <v>3541</v>
      </c>
      <c r="G22" s="9">
        <f>+'Ark1'!S2588</f>
        <v>3540</v>
      </c>
      <c r="H22" s="97">
        <f>+'Ark1'!T2588</f>
        <v>11.218476745659611</v>
      </c>
      <c r="I22" s="97"/>
      <c r="J22" s="97">
        <f>+'Ark1'!U2588</f>
        <v>12.421852797364336</v>
      </c>
      <c r="K22" s="1">
        <f>+'Ark1'!W2588</f>
        <v>52.428531073446337</v>
      </c>
      <c r="L22" s="97"/>
      <c r="M22" s="97">
        <f>+'Ark1'!Y2588</f>
        <v>171.0678678339458</v>
      </c>
      <c r="N22" s="97"/>
      <c r="O22" s="97">
        <f>+'Ark1'!AA2588</f>
        <v>32.422305017044728</v>
      </c>
      <c r="P22" s="97">
        <f>+'Ark1'!AB2588</f>
        <v>1.3885038854806544</v>
      </c>
      <c r="Q22" s="9">
        <f>+'Ark1'!AC2588</f>
        <v>-11.03326370793639</v>
      </c>
      <c r="R22" s="9">
        <f t="shared" si="4"/>
        <v>6.0633561643835616</v>
      </c>
      <c r="S22" s="39"/>
      <c r="T22" s="4"/>
      <c r="U22" s="52"/>
      <c r="V22" s="11"/>
      <c r="W22" s="5"/>
      <c r="X22"/>
      <c r="Y22" s="2"/>
      <c r="Z22" s="2"/>
      <c r="AA22" s="4"/>
      <c r="AB22" s="4"/>
      <c r="AC22" s="4"/>
    </row>
    <row r="23" spans="1:29" ht="15.6">
      <c r="A23" s="39"/>
      <c r="B23">
        <f>+'Ark1'!C2589</f>
        <v>2022</v>
      </c>
      <c r="C23">
        <f>+'Ark1'!L2589</f>
        <v>14</v>
      </c>
      <c r="D23" s="52" t="s">
        <v>443</v>
      </c>
      <c r="E23">
        <f>+'Ark1'!Q2589</f>
        <v>695</v>
      </c>
      <c r="F23" s="9">
        <f>+'Ark1'!R2589</f>
        <v>9928</v>
      </c>
      <c r="G23" s="9">
        <f>+'Ark1'!S2589</f>
        <v>9924</v>
      </c>
      <c r="H23" s="97">
        <f>+'Ark1'!T2589</f>
        <v>31.45355468254974</v>
      </c>
      <c r="I23" s="97"/>
      <c r="J23" s="97">
        <f>+'Ark1'!U2589</f>
        <v>32.192528033230793</v>
      </c>
      <c r="K23" s="1">
        <f>+'Ark1'!W2589</f>
        <v>57.350362756952819</v>
      </c>
      <c r="L23" s="97"/>
      <c r="M23" s="97">
        <f>+'Ark1'!Y2589</f>
        <v>158.12527900886388</v>
      </c>
      <c r="N23" s="97"/>
      <c r="O23" s="97">
        <f>+'Ark1'!AA2589</f>
        <v>28.693388494446825</v>
      </c>
      <c r="P23" s="97">
        <f>+'Ark1'!AB2589</f>
        <v>1.3726612036975061</v>
      </c>
      <c r="Q23" s="9">
        <f>+'Ark1'!AC2589</f>
        <v>-13.159803927907143</v>
      </c>
      <c r="R23" s="9">
        <f t="shared" si="4"/>
        <v>14.284892086330935</v>
      </c>
      <c r="S23" s="39"/>
      <c r="T23" s="4"/>
      <c r="U23" s="52"/>
      <c r="V23" s="11"/>
      <c r="W23" s="5"/>
      <c r="X23"/>
      <c r="Y23" s="1"/>
      <c r="Z23" s="1"/>
      <c r="AA23" s="9"/>
      <c r="AB23" s="9"/>
      <c r="AC23" s="9"/>
    </row>
    <row r="24" spans="1:29" ht="15.6">
      <c r="A24" s="39"/>
      <c r="B24">
        <f>+'Ark1'!C2590</f>
        <v>2022</v>
      </c>
      <c r="C24">
        <f>+'Ark1'!L2590</f>
        <v>17</v>
      </c>
      <c r="D24" s="52" t="s">
        <v>485</v>
      </c>
      <c r="E24">
        <f>+'Ark1'!Q2590</f>
        <v>662</v>
      </c>
      <c r="F24" s="9">
        <f>+'Ark1'!R2590</f>
        <v>16595</v>
      </c>
      <c r="G24" s="9">
        <f>+'Ark1'!S2590</f>
        <v>16594</v>
      </c>
      <c r="H24" s="97">
        <f>+'Ark1'!T2590</f>
        <v>52.575719173742243</v>
      </c>
      <c r="I24" s="97"/>
      <c r="J24" s="97">
        <f>+'Ark1'!U2590</f>
        <v>49.499176696975589</v>
      </c>
      <c r="K24" s="1">
        <f>+'Ark1'!W2590</f>
        <v>62.421477642521396</v>
      </c>
      <c r="L24" s="97"/>
      <c r="M24" s="97">
        <f>+'Ark1'!Y2590</f>
        <v>145.45501837902964</v>
      </c>
      <c r="N24" s="97"/>
      <c r="O24" s="97">
        <f>+'Ark1'!AA2590</f>
        <v>26.088940793079367</v>
      </c>
      <c r="P24" s="97">
        <f>+'Ark1'!AB2590</f>
        <v>1.7683452825904347</v>
      </c>
      <c r="Q24" s="9">
        <f>+'Ark1'!AC2590</f>
        <v>-16.103509800859317</v>
      </c>
      <c r="R24" s="9">
        <f t="shared" si="4"/>
        <v>25.067975830815708</v>
      </c>
      <c r="S24" s="39"/>
      <c r="T24" s="4"/>
      <c r="U24" s="52"/>
      <c r="V24" s="11"/>
      <c r="W24" s="5"/>
      <c r="X24"/>
      <c r="Y24" s="1"/>
      <c r="Z24" s="1"/>
      <c r="AA24" s="9"/>
      <c r="AB24" s="9"/>
      <c r="AC24" s="9"/>
    </row>
    <row r="25" spans="1:29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4"/>
      <c r="U25" s="52"/>
      <c r="V25" s="11"/>
      <c r="W25" s="5"/>
      <c r="X25"/>
      <c r="Y25" s="1"/>
      <c r="Z25" s="1"/>
      <c r="AA25" s="9"/>
      <c r="AB25" s="9"/>
      <c r="AC25" s="9"/>
    </row>
    <row r="26" spans="1:29" ht="15.6">
      <c r="A26" s="39"/>
      <c r="B26" s="60">
        <f>+'Ark1'!C2591</f>
        <v>2021</v>
      </c>
      <c r="C26" s="60">
        <f>+'Ark1'!L2591</f>
        <v>1</v>
      </c>
      <c r="D26" s="99" t="s">
        <v>24</v>
      </c>
      <c r="E26" s="60">
        <f>+'Ark1'!Q2591</f>
        <v>0</v>
      </c>
      <c r="F26" s="76">
        <f>+'Ark1'!R2591</f>
        <v>0</v>
      </c>
      <c r="G26" s="76">
        <f>+'Ark1'!S2591</f>
        <v>0</v>
      </c>
      <c r="H26" s="99">
        <f>+'Ark1'!T2591</f>
        <v>0</v>
      </c>
      <c r="I26" s="99"/>
      <c r="J26" s="99">
        <f>+'Ark1'!U2591</f>
        <v>0</v>
      </c>
      <c r="K26" s="61">
        <f>+'Ark1'!W2591</f>
        <v>0</v>
      </c>
      <c r="L26" s="99"/>
      <c r="M26" s="99">
        <f>+'Ark1'!Y2591</f>
        <v>0</v>
      </c>
      <c r="N26" s="99"/>
      <c r="O26" s="99">
        <f>+'Ark1'!AA2591</f>
        <v>0</v>
      </c>
      <c r="P26" s="99">
        <f>+'Ark1'!AB2591</f>
        <v>0</v>
      </c>
      <c r="Q26" s="76">
        <f>+'Ark1'!AC2591</f>
        <v>0</v>
      </c>
      <c r="R26" s="76" t="e">
        <f t="shared" si="4"/>
        <v>#DIV/0!</v>
      </c>
      <c r="S26" s="39"/>
      <c r="T26" s="4"/>
      <c r="U26" s="52"/>
      <c r="V26" s="11"/>
      <c r="W26" s="5"/>
      <c r="X26"/>
      <c r="Y26" s="1"/>
      <c r="Z26" s="1"/>
      <c r="AA26" s="9"/>
      <c r="AB26" s="9"/>
      <c r="AC26" s="9"/>
    </row>
    <row r="27" spans="1:29" ht="15.6">
      <c r="A27" s="39"/>
      <c r="B27" s="60">
        <f>+'Ark1'!C2592</f>
        <v>2021</v>
      </c>
      <c r="C27" s="60">
        <f>+'Ark1'!L2592</f>
        <v>2</v>
      </c>
      <c r="D27" s="99" t="s">
        <v>25</v>
      </c>
      <c r="E27" s="60">
        <f>+'Ark1'!Q2592</f>
        <v>59</v>
      </c>
      <c r="F27" s="76">
        <f>+'Ark1'!R2592</f>
        <v>115</v>
      </c>
      <c r="G27" s="76">
        <f>+'Ark1'!S2592</f>
        <v>115</v>
      </c>
      <c r="H27" s="99">
        <f>+'Ark1'!T2592</f>
        <v>0.3612830259809619</v>
      </c>
      <c r="I27" s="99"/>
      <c r="J27" s="99">
        <f>+'Ark1'!U2592</f>
        <v>0.51130545849807141</v>
      </c>
      <c r="K27" s="61">
        <f>+'Ark1'!W2592</f>
        <v>36.547826086956512</v>
      </c>
      <c r="L27" s="99"/>
      <c r="M27" s="99">
        <f>+'Ark1'!Y2592</f>
        <v>217.73817391304345</v>
      </c>
      <c r="N27" s="99"/>
      <c r="O27" s="99">
        <f>+'Ark1'!AA2592</f>
        <v>48.803369441457043</v>
      </c>
      <c r="P27" s="99">
        <f>+'Ark1'!AB2592</f>
        <v>1.5893311596302886</v>
      </c>
      <c r="Q27" s="76">
        <f>+'Ark1'!AC2592</f>
        <v>-9.4821796714285753</v>
      </c>
      <c r="R27" s="76">
        <f t="shared" si="4"/>
        <v>1.9491525423728813</v>
      </c>
      <c r="S27" s="39"/>
      <c r="T27" s="4"/>
      <c r="U27" s="52"/>
      <c r="V27" s="5"/>
      <c r="W27" s="5"/>
      <c r="X27"/>
      <c r="Y27" s="1"/>
      <c r="Z27" s="1"/>
      <c r="AA27" s="9"/>
      <c r="AB27" s="9"/>
      <c r="AC27" s="9"/>
    </row>
    <row r="28" spans="1:29" ht="15.6">
      <c r="A28" s="39"/>
      <c r="B28" s="60">
        <f>+'Ark1'!C2593</f>
        <v>2021</v>
      </c>
      <c r="C28" s="60">
        <f>+'Ark1'!L2593</f>
        <v>5</v>
      </c>
      <c r="D28" s="99" t="s">
        <v>442</v>
      </c>
      <c r="E28" s="60">
        <f>+'Ark1'!Q2593</f>
        <v>127</v>
      </c>
      <c r="F28" s="76">
        <f>+'Ark1'!R2593</f>
        <v>246</v>
      </c>
      <c r="G28" s="76">
        <f>+'Ark1'!S2593</f>
        <v>246</v>
      </c>
      <c r="H28" s="99">
        <f>+'Ark1'!T2593</f>
        <v>0.77283151644623149</v>
      </c>
      <c r="I28" s="99"/>
      <c r="J28" s="99">
        <f>+'Ark1'!U2593</f>
        <v>1.0481093258204519</v>
      </c>
      <c r="K28" s="61">
        <f>+'Ark1'!W2593</f>
        <v>42.49593495934959</v>
      </c>
      <c r="L28" s="99"/>
      <c r="M28" s="99">
        <f>+'Ark1'!Y2593</f>
        <v>208.65243902439033</v>
      </c>
      <c r="N28" s="99"/>
      <c r="O28" s="99">
        <f>+'Ark1'!AA2593</f>
        <v>36.219447631543041</v>
      </c>
      <c r="P28" s="99">
        <f>+'Ark1'!AB2593</f>
        <v>1.3547506520033219</v>
      </c>
      <c r="Q28" s="76">
        <f>+'Ark1'!AC2593</f>
        <v>-6.2771078521129358</v>
      </c>
      <c r="R28" s="76">
        <f t="shared" si="4"/>
        <v>1.9370078740157479</v>
      </c>
      <c r="S28" s="39"/>
      <c r="T28" s="4"/>
      <c r="U28" s="52"/>
      <c r="V28" s="5"/>
      <c r="W28" s="5"/>
      <c r="X28"/>
      <c r="Y28" s="1"/>
      <c r="Z28" s="1"/>
      <c r="AA28" s="9"/>
      <c r="AB28" s="9"/>
      <c r="AC28" s="9"/>
    </row>
    <row r="29" spans="1:29" ht="15.6">
      <c r="A29" s="39"/>
      <c r="B29" s="60">
        <f>+'Ark1'!C2594</f>
        <v>2021</v>
      </c>
      <c r="C29" s="60">
        <f>+'Ark1'!L2594</f>
        <v>8</v>
      </c>
      <c r="D29" s="99" t="s">
        <v>26</v>
      </c>
      <c r="E29" s="60">
        <f>+'Ark1'!Q2594</f>
        <v>326</v>
      </c>
      <c r="F29" s="76">
        <f>+'Ark1'!R2594</f>
        <v>984</v>
      </c>
      <c r="G29" s="76">
        <f>+'Ark1'!S2594</f>
        <v>984</v>
      </c>
      <c r="H29" s="99">
        <f>+'Ark1'!T2594</f>
        <v>3.091326065784926</v>
      </c>
      <c r="I29" s="99"/>
      <c r="J29" s="99">
        <f>+'Ark1'!U2594</f>
        <v>3.6759634305215121</v>
      </c>
      <c r="K29" s="61">
        <f>+'Ark1'!W2594</f>
        <v>47.560975609756085</v>
      </c>
      <c r="L29" s="99"/>
      <c r="M29" s="99">
        <f>+'Ark1'!Y2594</f>
        <v>182.94817073170725</v>
      </c>
      <c r="N29" s="99"/>
      <c r="O29" s="99">
        <f>+'Ark1'!AA2594</f>
        <v>36.411989793456392</v>
      </c>
      <c r="P29" s="99">
        <f>+'Ark1'!AB2594</f>
        <v>1.2535889386267105</v>
      </c>
      <c r="Q29" s="76">
        <f>+'Ark1'!AC2594</f>
        <v>-22.945236398722699</v>
      </c>
      <c r="R29" s="76">
        <f t="shared" si="4"/>
        <v>3.01840490797546</v>
      </c>
      <c r="S29" s="39"/>
      <c r="T29" s="4"/>
      <c r="U29" s="52"/>
      <c r="V29" s="5"/>
      <c r="W29" s="5"/>
      <c r="X29"/>
      <c r="Y29" s="1"/>
      <c r="Z29" s="1"/>
      <c r="AA29" s="9"/>
      <c r="AB29" s="9"/>
      <c r="AC29" s="9"/>
    </row>
    <row r="30" spans="1:29" ht="15.6">
      <c r="A30" s="39"/>
      <c r="B30" s="60">
        <f>+'Ark1'!C2595</f>
        <v>2021</v>
      </c>
      <c r="C30" s="60">
        <f>+'Ark1'!L2595</f>
        <v>11</v>
      </c>
      <c r="D30" s="99" t="s">
        <v>27</v>
      </c>
      <c r="E30" s="60">
        <f>+'Ark1'!Q2595</f>
        <v>536</v>
      </c>
      <c r="F30" s="76">
        <f>+'Ark1'!R2595</f>
        <v>3228</v>
      </c>
      <c r="G30" s="76">
        <f>+'Ark1'!S2595</f>
        <v>3228</v>
      </c>
      <c r="H30" s="99">
        <f>+'Ark1'!T2595</f>
        <v>10.14105745970909</v>
      </c>
      <c r="I30" s="99"/>
      <c r="J30" s="99">
        <f>+'Ark1'!U2595</f>
        <v>11.285295944531878</v>
      </c>
      <c r="K30" s="61">
        <f>+'Ark1'!W2595</f>
        <v>52.526951672862467</v>
      </c>
      <c r="L30" s="99"/>
      <c r="M30" s="99">
        <f>+'Ark1'!Y2595</f>
        <v>171.2109014869888</v>
      </c>
      <c r="N30" s="99"/>
      <c r="O30" s="99">
        <f>+'Ark1'!AA2595</f>
        <v>31.003666106504632</v>
      </c>
      <c r="P30" s="99">
        <f>+'Ark1'!AB2595</f>
        <v>1.3593331521310799</v>
      </c>
      <c r="Q30" s="76">
        <f>+'Ark1'!AC2595</f>
        <v>-12.148052288436737</v>
      </c>
      <c r="R30" s="76">
        <f t="shared" si="4"/>
        <v>6.0223880597014929</v>
      </c>
      <c r="S30" s="39"/>
      <c r="T30" s="4"/>
      <c r="U30" s="52"/>
      <c r="V30" s="5"/>
      <c r="W30" s="5"/>
      <c r="X30"/>
      <c r="Y30" s="1"/>
      <c r="Z30" s="1"/>
      <c r="AA30" s="9"/>
      <c r="AB30" s="9"/>
      <c r="AC30" s="9"/>
    </row>
    <row r="31" spans="1:29" ht="15.6">
      <c r="A31" s="39"/>
      <c r="B31" s="60">
        <f>+'Ark1'!C2596</f>
        <v>2021</v>
      </c>
      <c r="C31" s="60">
        <f>+'Ark1'!L2596</f>
        <v>14</v>
      </c>
      <c r="D31" s="99" t="s">
        <v>443</v>
      </c>
      <c r="E31" s="60">
        <f>+'Ark1'!Q2596</f>
        <v>683</v>
      </c>
      <c r="F31" s="76">
        <f>+'Ark1'!R2596</f>
        <v>10161</v>
      </c>
      <c r="G31" s="76">
        <f>+'Ark1'!S2596</f>
        <v>10162</v>
      </c>
      <c r="H31" s="99">
        <f>+'Ark1'!T2596</f>
        <v>31.921711539065704</v>
      </c>
      <c r="I31" s="99"/>
      <c r="J31" s="99">
        <f>+'Ark1'!U2596</f>
        <v>32.748689183879371</v>
      </c>
      <c r="K31" s="61">
        <f>+'Ark1'!W2596</f>
        <v>57.398838811257619</v>
      </c>
      <c r="L31" s="99"/>
      <c r="M31" s="99">
        <f>+'Ark1'!Y2596</f>
        <v>157.83723255585147</v>
      </c>
      <c r="N31" s="99"/>
      <c r="O31" s="99">
        <f>+'Ark1'!AA2596</f>
        <v>27.705308231338631</v>
      </c>
      <c r="P31" s="99">
        <f>+'Ark1'!AB2596</f>
        <v>1.3777160038711096</v>
      </c>
      <c r="Q31" s="76">
        <f>+'Ark1'!AC2596</f>
        <v>-12.354337980788628</v>
      </c>
      <c r="R31" s="76">
        <f t="shared" si="4"/>
        <v>14.87701317715959</v>
      </c>
      <c r="S31" s="39"/>
      <c r="T31" s="4"/>
      <c r="U31" s="52"/>
      <c r="V31" s="5"/>
      <c r="W31" s="5"/>
      <c r="X31"/>
      <c r="Y31" s="1"/>
      <c r="Z31" s="1"/>
      <c r="AA31" s="9"/>
      <c r="AB31" s="9"/>
      <c r="AC31" s="9"/>
    </row>
    <row r="32" spans="1:29" ht="15.6">
      <c r="A32" s="39"/>
      <c r="B32" s="60">
        <f>+'Ark1'!C2597</f>
        <v>2021</v>
      </c>
      <c r="C32" s="60">
        <f>+'Ark1'!L2597</f>
        <v>17</v>
      </c>
      <c r="D32" s="99" t="s">
        <v>485</v>
      </c>
      <c r="E32" s="60">
        <f>+'Ark1'!Q2597</f>
        <v>600</v>
      </c>
      <c r="F32" s="76">
        <f>+'Ark1'!R2597</f>
        <v>17097</v>
      </c>
      <c r="G32" s="76">
        <f>+'Ark1'!S2597</f>
        <v>17098</v>
      </c>
      <c r="H32" s="99">
        <f>+'Ark1'!T2597</f>
        <v>53.711790393013089</v>
      </c>
      <c r="I32" s="99"/>
      <c r="J32" s="99">
        <f>+'Ark1'!U2597</f>
        <v>50.730636656748686</v>
      </c>
      <c r="K32" s="61">
        <f>+'Ark1'!W2597</f>
        <v>62.283600421101873</v>
      </c>
      <c r="L32" s="99"/>
      <c r="M32" s="99">
        <f>+'Ark1'!Y2597</f>
        <v>145.31230391296731</v>
      </c>
      <c r="N32" s="99"/>
      <c r="O32" s="99">
        <f>+'Ark1'!AA2597</f>
        <v>26.374792726792471</v>
      </c>
      <c r="P32" s="99">
        <f>+'Ark1'!AB2597</f>
        <v>1.6750217412179862</v>
      </c>
      <c r="Q32" s="76">
        <f>+'Ark1'!AC2597</f>
        <v>-15.380634148892939</v>
      </c>
      <c r="R32" s="76">
        <f t="shared" si="4"/>
        <v>28.495000000000001</v>
      </c>
      <c r="S32" s="39"/>
      <c r="T32" s="4"/>
      <c r="U32" s="52"/>
      <c r="V32" s="5"/>
      <c r="W32" s="5"/>
      <c r="X32"/>
      <c r="Y32" s="1"/>
      <c r="Z32" s="1"/>
      <c r="AA32" s="9"/>
      <c r="AB32" s="9"/>
      <c r="AC32" s="9"/>
    </row>
    <row r="33" spans="1:29" ht="15.6">
      <c r="A33" s="39"/>
      <c r="B33" s="3">
        <f>+'Ark1'!C2598</f>
        <v>2020</v>
      </c>
      <c r="C33" s="3">
        <f>+'Ark1'!L2598</f>
        <v>1</v>
      </c>
      <c r="D33" s="52" t="s">
        <v>24</v>
      </c>
      <c r="E33" s="3">
        <f>+'Ark1'!Q2598</f>
        <v>0</v>
      </c>
      <c r="F33" s="14">
        <f>+'Ark1'!R2598</f>
        <v>0</v>
      </c>
      <c r="G33" s="14">
        <f>+'Ark1'!S2598</f>
        <v>0</v>
      </c>
      <c r="H33" s="52">
        <f>+'Ark1'!T2598</f>
        <v>0</v>
      </c>
      <c r="I33" s="52"/>
      <c r="J33" s="52">
        <f>+'Ark1'!U2598</f>
        <v>0</v>
      </c>
      <c r="K33" s="11">
        <f>+'Ark1'!W2598</f>
        <v>0</v>
      </c>
      <c r="L33" s="52"/>
      <c r="M33" s="52">
        <f>+'Ark1'!Y2598</f>
        <v>0</v>
      </c>
      <c r="N33" s="52"/>
      <c r="O33" s="52">
        <f>+'Ark1'!AA2598</f>
        <v>0</v>
      </c>
      <c r="P33" s="52">
        <f>+'Ark1'!AB2598</f>
        <v>0</v>
      </c>
      <c r="Q33" s="14">
        <f>+'Ark1'!AC2598</f>
        <v>0</v>
      </c>
      <c r="R33" s="14" t="e">
        <f t="shared" si="4"/>
        <v>#DIV/0!</v>
      </c>
      <c r="S33" s="39"/>
      <c r="T33" s="4"/>
      <c r="U33" s="52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9"/>
      <c r="B34" s="3">
        <f>+'Ark1'!C2599</f>
        <v>2020</v>
      </c>
      <c r="C34" s="3">
        <f>+'Ark1'!L2599</f>
        <v>2</v>
      </c>
      <c r="D34" s="52" t="s">
        <v>25</v>
      </c>
      <c r="E34" s="3">
        <f>+'Ark1'!Q2599</f>
        <v>63</v>
      </c>
      <c r="F34" s="14">
        <f>+'Ark1'!R2599</f>
        <v>129</v>
      </c>
      <c r="G34" s="14">
        <f>+'Ark1'!S2599</f>
        <v>129</v>
      </c>
      <c r="H34" s="52">
        <f>+'Ark1'!T2599</f>
        <v>0.40044701061650223</v>
      </c>
      <c r="I34" s="52"/>
      <c r="J34" s="52">
        <f>+'Ark1'!U2599</f>
        <v>0.56091662910204687</v>
      </c>
      <c r="K34" s="11">
        <f>+'Ark1'!W2599</f>
        <v>36.581395348837219</v>
      </c>
      <c r="L34" s="52"/>
      <c r="M34" s="52">
        <f>+'Ark1'!Y2599</f>
        <v>213.37488372093011</v>
      </c>
      <c r="N34" s="52"/>
      <c r="O34" s="52">
        <f>+'Ark1'!AA2599</f>
        <v>49.918547874369565</v>
      </c>
      <c r="P34" s="52">
        <f>+'Ark1'!AB2599</f>
        <v>1.4821818948025764</v>
      </c>
      <c r="Q34" s="14">
        <f>+'Ark1'!AC2599</f>
        <v>-8.1595298179699807</v>
      </c>
      <c r="R34" s="14">
        <f t="shared" si="4"/>
        <v>2.0476190476190474</v>
      </c>
      <c r="S34" s="39"/>
      <c r="T34" s="4"/>
      <c r="U34" s="52"/>
      <c r="V34" s="5"/>
      <c r="W34" s="5"/>
      <c r="X34"/>
      <c r="Y34" s="11"/>
      <c r="Z34" s="11"/>
      <c r="AA34" s="9"/>
      <c r="AB34" s="9"/>
      <c r="AC34" s="9"/>
    </row>
    <row r="35" spans="1:29" ht="16.5" customHeight="1">
      <c r="A35" s="39"/>
      <c r="B35" s="3">
        <f>+'Ark1'!C2600</f>
        <v>2020</v>
      </c>
      <c r="C35" s="3">
        <f>+'Ark1'!L2600</f>
        <v>5</v>
      </c>
      <c r="D35" s="52" t="s">
        <v>442</v>
      </c>
      <c r="E35" s="3">
        <f>+'Ark1'!Q2600</f>
        <v>137</v>
      </c>
      <c r="F35" s="14">
        <f>+'Ark1'!R2600</f>
        <v>254</v>
      </c>
      <c r="G35" s="14">
        <f>+'Ark1'!S2600</f>
        <v>254</v>
      </c>
      <c r="H35" s="52">
        <f>+'Ark1'!T2600</f>
        <v>0.78847705966350012</v>
      </c>
      <c r="I35" s="52"/>
      <c r="J35" s="52">
        <f>+'Ark1'!U2600</f>
        <v>1.0695163670937262</v>
      </c>
      <c r="K35" s="11">
        <f>+'Ark1'!W2600</f>
        <v>42.484251968503926</v>
      </c>
      <c r="L35" s="52"/>
      <c r="M35" s="52">
        <f>+'Ark1'!Y2600</f>
        <v>206.6276377952756</v>
      </c>
      <c r="N35" s="52"/>
      <c r="O35" s="52">
        <f>+'Ark1'!AA2600</f>
        <v>35.537314091602624</v>
      </c>
      <c r="P35" s="52">
        <f>+'Ark1'!AB2600</f>
        <v>1.3681371435637304</v>
      </c>
      <c r="Q35" s="14">
        <f>+'Ark1'!AC2600</f>
        <v>-7.20873206627983</v>
      </c>
      <c r="R35" s="14">
        <f t="shared" si="4"/>
        <v>1.8540145985401459</v>
      </c>
      <c r="S35" s="39"/>
      <c r="T35" s="4"/>
      <c r="U35" s="51"/>
      <c r="V35" s="5"/>
      <c r="W35" s="5"/>
      <c r="X35"/>
      <c r="Y35" s="11"/>
      <c r="Z35" s="11"/>
      <c r="AA35" s="9"/>
      <c r="AB35" s="9"/>
      <c r="AC35" s="9"/>
    </row>
    <row r="36" spans="1:29">
      <c r="A36" s="39"/>
      <c r="B36">
        <f>+'Ark1'!C2601</f>
        <v>2020</v>
      </c>
      <c r="C36">
        <f>+'Ark1'!L2601</f>
        <v>8</v>
      </c>
      <c r="D36" s="52" t="s">
        <v>26</v>
      </c>
      <c r="E36">
        <f>+'Ark1'!Q2601</f>
        <v>289</v>
      </c>
      <c r="F36" s="9">
        <f>+'Ark1'!R2601</f>
        <v>902</v>
      </c>
      <c r="G36" s="9">
        <f>+'Ark1'!S2601</f>
        <v>902</v>
      </c>
      <c r="H36" s="97">
        <f>+'Ark1'!T2601</f>
        <v>2.8000248339231399</v>
      </c>
      <c r="I36" s="97"/>
      <c r="J36" s="97">
        <f>+'Ark1'!U2601</f>
        <v>3.4245212893911798</v>
      </c>
      <c r="K36" s="1">
        <f>+'Ark1'!W2601</f>
        <v>47.495565410199553</v>
      </c>
      <c r="L36" s="97"/>
      <c r="M36" s="97">
        <f>+'Ark1'!Y2601</f>
        <v>186.30650776053196</v>
      </c>
      <c r="N36" s="97"/>
      <c r="O36" s="97">
        <f>+'Ark1'!AA2601</f>
        <v>37.471789408043399</v>
      </c>
      <c r="P36" s="97">
        <f>+'Ark1'!AB2601</f>
        <v>1.3758618591551159</v>
      </c>
      <c r="Q36" s="9">
        <f>+'Ark1'!AC2601</f>
        <v>-5.7932585043028269</v>
      </c>
      <c r="R36" s="9">
        <f t="shared" si="4"/>
        <v>3.121107266435986</v>
      </c>
      <c r="S36" s="39"/>
      <c r="T36" s="4"/>
      <c r="U36"/>
      <c r="V36"/>
      <c r="X36"/>
      <c r="Y36" s="11"/>
      <c r="Z36" s="11"/>
      <c r="AA36" s="9"/>
      <c r="AB36" s="9"/>
      <c r="AC36" s="9"/>
    </row>
    <row r="37" spans="1:29" ht="17.25" customHeight="1">
      <c r="A37" s="39"/>
      <c r="B37">
        <f>+'Ark1'!C2602</f>
        <v>2020</v>
      </c>
      <c r="C37">
        <f>+'Ark1'!L2602</f>
        <v>11</v>
      </c>
      <c r="D37" s="52" t="s">
        <v>27</v>
      </c>
      <c r="E37">
        <f>+'Ark1'!Q2602</f>
        <v>520</v>
      </c>
      <c r="F37" s="9">
        <f>+'Ark1'!R2602</f>
        <v>3169</v>
      </c>
      <c r="G37" s="9">
        <f>+'Ark1'!S2602</f>
        <v>3169</v>
      </c>
      <c r="H37" s="97">
        <f>+'Ark1'!T2602</f>
        <v>9.8373378034395014</v>
      </c>
      <c r="I37" s="97"/>
      <c r="J37" s="97">
        <f>+'Ark1'!U2602</f>
        <v>11.041830271578609</v>
      </c>
      <c r="K37" s="1">
        <f>+'Ark1'!W2602</f>
        <v>52.500473335437022</v>
      </c>
      <c r="L37" s="97"/>
      <c r="M37" s="97">
        <f>+'Ark1'!Y2602</f>
        <v>170.98323130324977</v>
      </c>
      <c r="N37" s="97"/>
      <c r="O37" s="97">
        <f>+'Ark1'!AA2602</f>
        <v>31.770027397979128</v>
      </c>
      <c r="P37" s="97">
        <f>+'Ark1'!AB2602</f>
        <v>1.358475526374521</v>
      </c>
      <c r="Q37" s="9">
        <f>+'Ark1'!AC2602</f>
        <v>-15.440875868296049</v>
      </c>
      <c r="R37" s="9">
        <f t="shared" si="4"/>
        <v>6.0942307692307693</v>
      </c>
      <c r="S37" s="39"/>
      <c r="T37" s="4"/>
      <c r="U37" s="51"/>
      <c r="V37"/>
      <c r="W37" s="5"/>
      <c r="X37"/>
      <c r="Y37" s="11"/>
      <c r="Z37" s="11"/>
      <c r="AA37" s="9"/>
      <c r="AB37" s="9"/>
      <c r="AC37" s="9"/>
    </row>
    <row r="38" spans="1:29" ht="15.6">
      <c r="A38" s="39"/>
      <c r="B38">
        <f>+'Ark1'!C2603</f>
        <v>2020</v>
      </c>
      <c r="C38">
        <f>+'Ark1'!L2603</f>
        <v>14</v>
      </c>
      <c r="D38" s="52" t="s">
        <v>443</v>
      </c>
      <c r="E38">
        <f>+'Ark1'!Q2603</f>
        <v>663</v>
      </c>
      <c r="F38" s="9">
        <f>+'Ark1'!R2603</f>
        <v>10010</v>
      </c>
      <c r="G38" s="9">
        <f>+'Ark1'!S2603</f>
        <v>10010</v>
      </c>
      <c r="H38" s="97">
        <f>+'Ark1'!T2603</f>
        <v>31.073446327683623</v>
      </c>
      <c r="I38" s="97"/>
      <c r="J38" s="97">
        <f>+'Ark1'!U2603</f>
        <v>31.991720836188794</v>
      </c>
      <c r="K38" s="1">
        <f>+'Ark1'!W2603</f>
        <v>57.392707292707279</v>
      </c>
      <c r="L38" s="97"/>
      <c r="M38" s="97">
        <f>+'Ark1'!Y2603</f>
        <v>156.83327672327712</v>
      </c>
      <c r="N38" s="97"/>
      <c r="O38" s="97">
        <f>+'Ark1'!AA2603</f>
        <v>28.130471415001377</v>
      </c>
      <c r="P38" s="97">
        <f>+'Ark1'!AB2603</f>
        <v>1.3638426216173118</v>
      </c>
      <c r="Q38" s="9">
        <f>+'Ark1'!AC2603</f>
        <v>-15.102036162548725</v>
      </c>
      <c r="R38" s="9">
        <f t="shared" si="4"/>
        <v>15.098039215686274</v>
      </c>
      <c r="S38" s="39"/>
      <c r="T38" s="4"/>
      <c r="U38" s="51"/>
      <c r="V38"/>
      <c r="X38"/>
      <c r="Y38" s="11"/>
      <c r="Z38" s="11"/>
      <c r="AA38" s="9"/>
      <c r="AB38" s="9"/>
      <c r="AC38" s="9"/>
    </row>
    <row r="39" spans="1:29">
      <c r="A39" s="39"/>
      <c r="B39">
        <f>+'Ark1'!C2604</f>
        <v>2020</v>
      </c>
      <c r="C39">
        <f>+'Ark1'!L2604</f>
        <v>17</v>
      </c>
      <c r="D39" s="52" t="s">
        <v>485</v>
      </c>
      <c r="E39">
        <f>+'Ark1'!Q2604</f>
        <v>628</v>
      </c>
      <c r="F39" s="9">
        <f>+'Ark1'!R2604</f>
        <v>17750</v>
      </c>
      <c r="G39" s="9">
        <f>+'Ark1'!S2604</f>
        <v>17750</v>
      </c>
      <c r="H39" s="97">
        <f>+'Ark1'!T2604</f>
        <v>55.10026696467375</v>
      </c>
      <c r="I39" s="97"/>
      <c r="J39" s="97">
        <f>+'Ark1'!U2604</f>
        <v>51.91149460664564</v>
      </c>
      <c r="K39" s="1">
        <f>+'Ark1'!W2604</f>
        <v>62.316338028169021</v>
      </c>
      <c r="L39" s="97"/>
      <c r="M39" s="97">
        <f>+'Ark1'!Y2604</f>
        <v>143.51585014084472</v>
      </c>
      <c r="N39" s="97"/>
      <c r="O39" s="97">
        <f>+'Ark1'!AA2604</f>
        <v>26.34702139224926</v>
      </c>
      <c r="P39" s="97">
        <f>+'Ark1'!AB2604</f>
        <v>1.6778383472610805</v>
      </c>
      <c r="Q39" s="9">
        <f>+'Ark1'!AC2604</f>
        <v>-16.532138950355446</v>
      </c>
      <c r="R39" s="9">
        <f t="shared" si="4"/>
        <v>28.264331210191084</v>
      </c>
      <c r="S39" s="39"/>
      <c r="T39" s="4"/>
      <c r="U39" s="11"/>
      <c r="V39"/>
      <c r="X39"/>
      <c r="Y39" s="11"/>
      <c r="Z39" s="11"/>
      <c r="AA39" s="9"/>
      <c r="AB39" s="9"/>
      <c r="AC39" s="9"/>
    </row>
    <row r="40" spans="1:29" ht="21">
      <c r="A40" s="39"/>
      <c r="B40" s="60">
        <f>+'Ark1'!C2605</f>
        <v>2019</v>
      </c>
      <c r="C40" s="60">
        <f>+'Ark1'!L2605</f>
        <v>1</v>
      </c>
      <c r="D40" s="99" t="s">
        <v>24</v>
      </c>
      <c r="E40" s="60">
        <f>+'Ark1'!Q2605</f>
        <v>0</v>
      </c>
      <c r="F40" s="76">
        <f>+'Ark1'!R2605</f>
        <v>0</v>
      </c>
      <c r="G40" s="76">
        <f>+'Ark1'!S2605</f>
        <v>0</v>
      </c>
      <c r="H40" s="99">
        <f>+'Ark1'!T2605</f>
        <v>0</v>
      </c>
      <c r="I40" s="99"/>
      <c r="J40" s="99">
        <f>+'Ark1'!U2605</f>
        <v>0</v>
      </c>
      <c r="K40" s="61">
        <f>+'Ark1'!W2605</f>
        <v>0</v>
      </c>
      <c r="L40" s="99"/>
      <c r="M40" s="99">
        <f>+'Ark1'!Y2605</f>
        <v>0</v>
      </c>
      <c r="N40" s="99"/>
      <c r="O40" s="99">
        <f>+'Ark1'!AA2605</f>
        <v>0</v>
      </c>
      <c r="P40" s="99">
        <f>+'Ark1'!AB2605</f>
        <v>0</v>
      </c>
      <c r="Q40" s="76">
        <f>+'Ark1'!AC2605</f>
        <v>0</v>
      </c>
      <c r="R40" s="76" t="e">
        <f t="shared" si="4"/>
        <v>#DIV/0!</v>
      </c>
      <c r="S40" s="39"/>
      <c r="T40" s="4"/>
      <c r="U40" s="5"/>
      <c r="V40"/>
      <c r="X40"/>
      <c r="Y40" s="50"/>
      <c r="Z40" s="50"/>
      <c r="AA40" s="9"/>
      <c r="AB40" s="9"/>
      <c r="AC40" s="9"/>
    </row>
    <row r="41" spans="1:29" ht="15.6">
      <c r="A41" s="39"/>
      <c r="B41" s="60">
        <f>+'Ark1'!C2606</f>
        <v>2019</v>
      </c>
      <c r="C41" s="60">
        <f>+'Ark1'!L2606</f>
        <v>2</v>
      </c>
      <c r="D41" s="99" t="s">
        <v>25</v>
      </c>
      <c r="E41" s="60">
        <f>+'Ark1'!Q2606</f>
        <v>80</v>
      </c>
      <c r="F41" s="76">
        <f>+'Ark1'!R2606</f>
        <v>154</v>
      </c>
      <c r="G41" s="76">
        <f>+'Ark1'!S2606</f>
        <v>154</v>
      </c>
      <c r="H41" s="99">
        <f>+'Ark1'!T2606</f>
        <v>0.46710546270739184</v>
      </c>
      <c r="I41" s="99"/>
      <c r="J41" s="99">
        <f>+'Ark1'!U2606</f>
        <v>0.67070250583248148</v>
      </c>
      <c r="K41" s="61">
        <f>+'Ark1'!W2606</f>
        <v>36.954545454545446</v>
      </c>
      <c r="L41" s="99"/>
      <c r="M41" s="99">
        <f>+'Ark1'!Y2606</f>
        <v>218.29512987012984</v>
      </c>
      <c r="N41" s="99"/>
      <c r="O41" s="99">
        <f>+'Ark1'!AA2606</f>
        <v>46.755075705252999</v>
      </c>
      <c r="P41" s="99">
        <f>+'Ark1'!AB2606</f>
        <v>3.0093812391817547</v>
      </c>
      <c r="Q41" s="76">
        <f>+'Ark1'!AC2606</f>
        <v>-2.3873210250737609</v>
      </c>
      <c r="R41" s="76">
        <f t="shared" si="4"/>
        <v>1.925</v>
      </c>
      <c r="S41" s="39"/>
      <c r="T41" s="4"/>
      <c r="U41" s="4"/>
      <c r="V41" s="4"/>
      <c r="W41" s="4"/>
      <c r="X41"/>
    </row>
    <row r="42" spans="1:29" ht="15.6">
      <c r="A42" s="39"/>
      <c r="B42" s="60">
        <f>+'Ark1'!C2607</f>
        <v>2019</v>
      </c>
      <c r="C42" s="60">
        <f>+'Ark1'!L2607</f>
        <v>5</v>
      </c>
      <c r="D42" s="99" t="s">
        <v>442</v>
      </c>
      <c r="E42" s="60">
        <f>+'Ark1'!Q2607</f>
        <v>126</v>
      </c>
      <c r="F42" s="76">
        <f>+'Ark1'!R2607</f>
        <v>255</v>
      </c>
      <c r="G42" s="76">
        <f>+'Ark1'!S2607</f>
        <v>254</v>
      </c>
      <c r="H42" s="99">
        <f>+'Ark1'!T2607</f>
        <v>0.77345385058691507</v>
      </c>
      <c r="I42" s="99"/>
      <c r="J42" s="99">
        <f>+'Ark1'!U2607</f>
        <v>1.0421711947773649</v>
      </c>
      <c r="K42" s="61">
        <f>+'Ark1'!W2607</f>
        <v>42.476377952755904</v>
      </c>
      <c r="L42" s="99"/>
      <c r="M42" s="99">
        <f>+'Ark1'!Y2607</f>
        <v>204.84894117647059</v>
      </c>
      <c r="N42" s="99"/>
      <c r="O42" s="99">
        <f>+'Ark1'!AA2607</f>
        <v>40.165002075707349</v>
      </c>
      <c r="P42" s="99">
        <f>+'Ark1'!AB2607</f>
        <v>1.4271802877307285</v>
      </c>
      <c r="Q42" s="76">
        <f>+'Ark1'!AC2607</f>
        <v>-17.563553867777344</v>
      </c>
      <c r="R42" s="76">
        <f t="shared" si="4"/>
        <v>2.0238095238095237</v>
      </c>
      <c r="S42" s="39"/>
      <c r="T42" s="4"/>
      <c r="U42" s="14"/>
      <c r="V42" s="1"/>
      <c r="W42" s="18"/>
      <c r="X42"/>
      <c r="Y42" s="1"/>
      <c r="Z42" s="5"/>
    </row>
    <row r="43" spans="1:29" ht="15.6">
      <c r="A43" s="39"/>
      <c r="B43" s="60">
        <f>+'Ark1'!C2608</f>
        <v>2019</v>
      </c>
      <c r="C43" s="60">
        <f>+'Ark1'!L2608</f>
        <v>8</v>
      </c>
      <c r="D43" s="99" t="s">
        <v>26</v>
      </c>
      <c r="E43" s="60">
        <f>+'Ark1'!Q2608</f>
        <v>324</v>
      </c>
      <c r="F43" s="76">
        <f>+'Ark1'!R2608</f>
        <v>948</v>
      </c>
      <c r="G43" s="76">
        <f>+'Ark1'!S2608</f>
        <v>948</v>
      </c>
      <c r="H43" s="99">
        <f>+'Ark1'!T2608</f>
        <v>2.8754284327701778</v>
      </c>
      <c r="I43" s="99"/>
      <c r="J43" s="99">
        <f>+'Ark1'!U2608</f>
        <v>3.5290773386229524</v>
      </c>
      <c r="K43" s="61">
        <f>+'Ark1'!W2608</f>
        <v>47.462025316455687</v>
      </c>
      <c r="L43" s="99"/>
      <c r="M43" s="99">
        <f>+'Ark1'!Y2608</f>
        <v>186.58970464134984</v>
      </c>
      <c r="N43" s="99"/>
      <c r="O43" s="99">
        <f>+'Ark1'!AA2608</f>
        <v>34.60842844035664</v>
      </c>
      <c r="P43" s="99">
        <f>+'Ark1'!AB2608</f>
        <v>1.3762730628997479</v>
      </c>
      <c r="Q43" s="76">
        <f>+'Ark1'!AC2608</f>
        <v>-8.5402469126489748</v>
      </c>
      <c r="R43" s="76">
        <f t="shared" si="4"/>
        <v>2.925925925925926</v>
      </c>
      <c r="S43" s="39"/>
      <c r="T43" s="4"/>
      <c r="U43" s="14"/>
      <c r="V43" s="1"/>
      <c r="W43" s="18"/>
      <c r="X43"/>
    </row>
    <row r="44" spans="1:29" ht="15.6">
      <c r="A44" s="39"/>
      <c r="B44" s="60">
        <f>+'Ark1'!C2609</f>
        <v>2019</v>
      </c>
      <c r="C44" s="60">
        <f>+'Ark1'!L2609</f>
        <v>11</v>
      </c>
      <c r="D44" s="99" t="s">
        <v>27</v>
      </c>
      <c r="E44" s="60">
        <f>+'Ark1'!Q2609</f>
        <v>525</v>
      </c>
      <c r="F44" s="76">
        <f>+'Ark1'!R2609</f>
        <v>3229</v>
      </c>
      <c r="G44" s="76">
        <f>+'Ark1'!S2609</f>
        <v>3223</v>
      </c>
      <c r="H44" s="99">
        <f>+'Ark1'!T2609</f>
        <v>9.7940489550790168</v>
      </c>
      <c r="I44" s="99"/>
      <c r="J44" s="99">
        <f>+'Ark1'!U2609</f>
        <v>11.040059778052049</v>
      </c>
      <c r="K44" s="61">
        <f>+'Ark1'!W2609</f>
        <v>52.499224325162878</v>
      </c>
      <c r="L44" s="99"/>
      <c r="M44" s="99">
        <f>+'Ark1'!Y2609</f>
        <v>171.37135026323924</v>
      </c>
      <c r="N44" s="99"/>
      <c r="O44" s="99">
        <f>+'Ark1'!AA2609</f>
        <v>31.648160156773383</v>
      </c>
      <c r="P44" s="99">
        <f>+'Ark1'!AB2609</f>
        <v>1.3686970802295324</v>
      </c>
      <c r="Q44" s="76">
        <f>+'Ark1'!AC2609</f>
        <v>-14.891926673849779</v>
      </c>
      <c r="R44" s="76">
        <f t="shared" si="4"/>
        <v>6.1504761904761907</v>
      </c>
      <c r="S44" s="39"/>
      <c r="T44" s="4"/>
      <c r="U44" s="14"/>
      <c r="V44" s="1"/>
      <c r="W44" s="18"/>
      <c r="X44"/>
    </row>
    <row r="45" spans="1:29" ht="15.6">
      <c r="A45" s="39"/>
      <c r="B45" s="60">
        <f>+'Ark1'!C2610</f>
        <v>2019</v>
      </c>
      <c r="C45" s="60">
        <f>+'Ark1'!L2610</f>
        <v>14</v>
      </c>
      <c r="D45" s="99" t="s">
        <v>443</v>
      </c>
      <c r="E45" s="60">
        <f>+'Ark1'!Q2610</f>
        <v>698</v>
      </c>
      <c r="F45" s="76">
        <f>+'Ark1'!R2610</f>
        <v>10203</v>
      </c>
      <c r="G45" s="76">
        <f>+'Ark1'!S2610</f>
        <v>10189</v>
      </c>
      <c r="H45" s="99">
        <f>+'Ark1'!T2610</f>
        <v>30.947253480542344</v>
      </c>
      <c r="I45" s="99"/>
      <c r="J45" s="99">
        <f>+'Ark1'!U2610</f>
        <v>32.004615908498629</v>
      </c>
      <c r="K45" s="61">
        <f>+'Ark1'!W2610</f>
        <v>57.380312101285696</v>
      </c>
      <c r="L45" s="99"/>
      <c r="M45" s="99">
        <f>+'Ark1'!Y2610</f>
        <v>157.22426443203028</v>
      </c>
      <c r="N45" s="99"/>
      <c r="O45" s="99">
        <f>+'Ark1'!AA2610</f>
        <v>28.318220794976195</v>
      </c>
      <c r="P45" s="99">
        <f>+'Ark1'!AB2610</f>
        <v>1.3627293097338928</v>
      </c>
      <c r="Q45" s="76">
        <f>+'Ark1'!AC2610</f>
        <v>-13.249944268730328</v>
      </c>
      <c r="R45" s="76">
        <f t="shared" si="4"/>
        <v>14.617478510028654</v>
      </c>
      <c r="S45" s="39"/>
      <c r="T45" s="4"/>
      <c r="U45" s="14"/>
      <c r="V45" s="1"/>
      <c r="W45" s="18"/>
      <c r="X45"/>
    </row>
    <row r="46" spans="1:29" ht="15.6">
      <c r="A46" s="39"/>
      <c r="B46" s="60">
        <f>+'Ark1'!C2611</f>
        <v>2019</v>
      </c>
      <c r="C46" s="60">
        <f>+'Ark1'!L2611</f>
        <v>17</v>
      </c>
      <c r="D46" s="99" t="s">
        <v>485</v>
      </c>
      <c r="E46" s="60">
        <f>+'Ark1'!Q2611</f>
        <v>655</v>
      </c>
      <c r="F46" s="76">
        <f>+'Ark1'!R2611</f>
        <v>18180</v>
      </c>
      <c r="G46" s="76">
        <f>+'Ark1'!S2611</f>
        <v>18166</v>
      </c>
      <c r="H46" s="99">
        <f>+'Ark1'!T2611</f>
        <v>55.142709818314174</v>
      </c>
      <c r="I46" s="99"/>
      <c r="J46" s="99">
        <f>+'Ark1'!U2611</f>
        <v>51.713373274216551</v>
      </c>
      <c r="K46" s="61">
        <f>+'Ark1'!W2611</f>
        <v>62.363976659693954</v>
      </c>
      <c r="L46" s="99"/>
      <c r="M46" s="99">
        <f>+'Ark1'!Y2611</f>
        <v>142.57514686468639</v>
      </c>
      <c r="N46" s="99"/>
      <c r="O46" s="99">
        <f>+'Ark1'!AA2611</f>
        <v>26.375988747199397</v>
      </c>
      <c r="P46" s="99">
        <f>+'Ark1'!AB2611</f>
        <v>1.6810100205874587</v>
      </c>
      <c r="Q46" s="76">
        <f>+'Ark1'!AC2611</f>
        <v>-18.600960332248871</v>
      </c>
      <c r="R46" s="76">
        <f t="shared" si="4"/>
        <v>27.755725190839694</v>
      </c>
      <c r="S46" s="39"/>
      <c r="T46" s="4"/>
      <c r="U46" s="14"/>
      <c r="V46" s="11"/>
      <c r="W46" s="18"/>
      <c r="X46"/>
    </row>
    <row r="47" spans="1:29" ht="15.6">
      <c r="A47" s="39"/>
      <c r="B47" s="3">
        <f>+'Ark1'!C2612</f>
        <v>2018</v>
      </c>
      <c r="C47" s="3">
        <f>+'Ark1'!L2612</f>
        <v>1</v>
      </c>
      <c r="D47" s="52" t="s">
        <v>24</v>
      </c>
      <c r="E47" s="3">
        <f>+'Ark1'!Q2612</f>
        <v>0</v>
      </c>
      <c r="F47" s="14">
        <f>+'Ark1'!R2612</f>
        <v>0</v>
      </c>
      <c r="G47" s="14">
        <f>+'Ark1'!S2612</f>
        <v>0</v>
      </c>
      <c r="H47" s="52">
        <f>+'Ark1'!T2612</f>
        <v>0</v>
      </c>
      <c r="I47" s="52"/>
      <c r="J47" s="52">
        <f>+'Ark1'!U2612</f>
        <v>0</v>
      </c>
      <c r="K47" s="11">
        <f>+'Ark1'!W2612</f>
        <v>0</v>
      </c>
      <c r="L47" s="52"/>
      <c r="M47" s="52">
        <f>+'Ark1'!Y2612</f>
        <v>0</v>
      </c>
      <c r="N47" s="52"/>
      <c r="O47" s="52">
        <f>+'Ark1'!AA2612</f>
        <v>0</v>
      </c>
      <c r="P47" s="52">
        <f>+'Ark1'!AB2612</f>
        <v>0</v>
      </c>
      <c r="Q47" s="14">
        <f>+'Ark1'!AC2612</f>
        <v>0</v>
      </c>
      <c r="R47" s="14" t="e">
        <f t="shared" si="4"/>
        <v>#DIV/0!</v>
      </c>
      <c r="S47" s="39"/>
      <c r="T47" s="4"/>
      <c r="U47" s="14"/>
      <c r="V47" s="11"/>
      <c r="W47" s="18"/>
      <c r="X47"/>
    </row>
    <row r="48" spans="1:29" ht="15.6">
      <c r="A48" s="39"/>
      <c r="B48" s="3">
        <f>+'Ark1'!C2613</f>
        <v>2018</v>
      </c>
      <c r="C48" s="3">
        <f>+'Ark1'!L2613</f>
        <v>2</v>
      </c>
      <c r="D48" s="52" t="s">
        <v>25</v>
      </c>
      <c r="E48" s="3">
        <f>+'Ark1'!Q2613</f>
        <v>95</v>
      </c>
      <c r="F48" s="14">
        <f>+'Ark1'!R2613</f>
        <v>191</v>
      </c>
      <c r="G48" s="14">
        <f>+'Ark1'!S2613</f>
        <v>191</v>
      </c>
      <c r="H48" s="52">
        <f>+'Ark1'!T2613</f>
        <v>0.57686499546964654</v>
      </c>
      <c r="I48" s="52"/>
      <c r="J48" s="52">
        <f>+'Ark1'!U2613</f>
        <v>0.8315118643682472</v>
      </c>
      <c r="K48" s="11">
        <f>+'Ark1'!W2613</f>
        <v>36.565445026177997</v>
      </c>
      <c r="L48" s="52"/>
      <c r="M48" s="52">
        <f>+'Ark1'!Y2613</f>
        <v>220.59685863874356</v>
      </c>
      <c r="N48" s="52"/>
      <c r="O48" s="52">
        <f>+'Ark1'!AA2613</f>
        <v>45.686183031358119</v>
      </c>
      <c r="P48" s="52">
        <f>+'Ark1'!AB2613</f>
        <v>1.5966783865307321</v>
      </c>
      <c r="Q48" s="14">
        <f>+'Ark1'!AC2613</f>
        <v>-0.26312702458582699</v>
      </c>
      <c r="R48" s="14">
        <f t="shared" si="4"/>
        <v>2.0105263157894737</v>
      </c>
      <c r="S48" s="39"/>
      <c r="T48" s="4"/>
      <c r="U48" s="14"/>
      <c r="V48" s="11"/>
      <c r="W48" s="18"/>
      <c r="X48"/>
    </row>
    <row r="49" spans="1:24" ht="15.6">
      <c r="A49" s="39"/>
      <c r="B49" s="3">
        <f>+'Ark1'!C2614</f>
        <v>2018</v>
      </c>
      <c r="C49" s="3">
        <f>+'Ark1'!L2614</f>
        <v>5</v>
      </c>
      <c r="D49" s="52" t="s">
        <v>442</v>
      </c>
      <c r="E49" s="3">
        <f>+'Ark1'!Q2614</f>
        <v>157</v>
      </c>
      <c r="F49" s="14">
        <f>+'Ark1'!R2614</f>
        <v>324</v>
      </c>
      <c r="G49" s="14">
        <f>+'Ark1'!S2614</f>
        <v>324</v>
      </c>
      <c r="H49" s="52">
        <f>+'Ark1'!T2614</f>
        <v>0.97855632739353637</v>
      </c>
      <c r="I49" s="52"/>
      <c r="J49" s="52">
        <f>+'Ark1'!U2614</f>
        <v>1.3142777774576337</v>
      </c>
      <c r="K49" s="11">
        <f>+'Ark1'!W2614</f>
        <v>42.441358024691354</v>
      </c>
      <c r="L49" s="52"/>
      <c r="M49" s="52">
        <f>+'Ark1'!Y2614</f>
        <v>205.54475308641969</v>
      </c>
      <c r="N49" s="52"/>
      <c r="O49" s="52">
        <f>+'Ark1'!AA2614</f>
        <v>35.2692466097661</v>
      </c>
      <c r="P49" s="52">
        <f>+'Ark1'!AB2614</f>
        <v>1.3831947749316065</v>
      </c>
      <c r="Q49" s="14">
        <f>+'Ark1'!AC2614</f>
        <v>-14.142012783522604</v>
      </c>
      <c r="R49" s="14">
        <f t="shared" si="4"/>
        <v>2.0636942675159236</v>
      </c>
      <c r="S49" s="39"/>
      <c r="T49" s="4"/>
      <c r="U49" s="14"/>
      <c r="V49" s="11"/>
      <c r="W49" s="18"/>
      <c r="X49"/>
    </row>
    <row r="50" spans="1:24" ht="15.6">
      <c r="A50" s="39"/>
      <c r="B50" s="3">
        <f>+'Ark1'!C2615</f>
        <v>2018</v>
      </c>
      <c r="C50" s="3">
        <f>+'Ark1'!L2615</f>
        <v>8</v>
      </c>
      <c r="D50" s="52" t="s">
        <v>26</v>
      </c>
      <c r="E50" s="3">
        <f>+'Ark1'!Q2615</f>
        <v>339</v>
      </c>
      <c r="F50" s="14">
        <f>+'Ark1'!R2615</f>
        <v>1153</v>
      </c>
      <c r="G50" s="14">
        <f>+'Ark1'!S2615</f>
        <v>1153</v>
      </c>
      <c r="H50" s="52">
        <f>+'Ark1'!T2615</f>
        <v>3.4823316218665048</v>
      </c>
      <c r="I50" s="52"/>
      <c r="J50" s="52">
        <f>+'Ark1'!U2615</f>
        <v>4.1827647842509572</v>
      </c>
      <c r="K50" s="11">
        <f>+'Ark1'!W2615</f>
        <v>47.523850823937551</v>
      </c>
      <c r="L50" s="52"/>
      <c r="M50" s="52">
        <f>+'Ark1'!Y2615</f>
        <v>183.822376409367</v>
      </c>
      <c r="N50" s="52"/>
      <c r="O50" s="52">
        <f>+'Ark1'!AA2615</f>
        <v>35.451935661413437</v>
      </c>
      <c r="P50" s="52">
        <f>+'Ark1'!AB2615</f>
        <v>1.3812001588739993</v>
      </c>
      <c r="Q50" s="14">
        <f>+'Ark1'!AC2615</f>
        <v>-11.493693584423937</v>
      </c>
      <c r="R50" s="14">
        <f t="shared" si="4"/>
        <v>3.4011799410029497</v>
      </c>
      <c r="S50" s="39"/>
      <c r="T50" s="4"/>
      <c r="U50" s="14"/>
      <c r="V50" s="5"/>
      <c r="W50" s="18"/>
      <c r="X50"/>
    </row>
    <row r="51" spans="1:24" ht="15.6">
      <c r="A51" s="39"/>
      <c r="B51" s="3">
        <f>+'Ark1'!C2616</f>
        <v>2018</v>
      </c>
      <c r="C51" s="3">
        <f>+'Ark1'!L2616</f>
        <v>11</v>
      </c>
      <c r="D51" s="52" t="s">
        <v>27</v>
      </c>
      <c r="E51" s="3">
        <f>+'Ark1'!Q2616</f>
        <v>555</v>
      </c>
      <c r="F51" s="14">
        <f>+'Ark1'!R2616</f>
        <v>3799</v>
      </c>
      <c r="G51" s="14">
        <f>+'Ark1'!S2616</f>
        <v>3799</v>
      </c>
      <c r="H51" s="52">
        <f>+'Ark1'!T2616</f>
        <v>11.473874962247056</v>
      </c>
      <c r="I51" s="52"/>
      <c r="J51" s="52">
        <f>+'Ark1'!U2616</f>
        <v>12.813806230856612</v>
      </c>
      <c r="K51" s="11">
        <f>+'Ark1'!W2616</f>
        <v>52.423269281389842</v>
      </c>
      <c r="L51" s="52"/>
      <c r="M51" s="52">
        <f>+'Ark1'!Y2616</f>
        <v>170.91221374045787</v>
      </c>
      <c r="N51" s="52"/>
      <c r="O51" s="52">
        <f>+'Ark1'!AA2616</f>
        <v>31.155877210058247</v>
      </c>
      <c r="P51" s="52">
        <f>+'Ark1'!AB2616</f>
        <v>1.3608467661373289</v>
      </c>
      <c r="Q51" s="14">
        <f>+'Ark1'!AC2616</f>
        <v>-11.615927292678697</v>
      </c>
      <c r="R51" s="14">
        <f t="shared" si="4"/>
        <v>6.8450450450450449</v>
      </c>
      <c r="S51" s="39"/>
      <c r="T51" s="4"/>
      <c r="U51" s="14"/>
      <c r="V51" s="5"/>
      <c r="W51" s="18"/>
      <c r="X51"/>
    </row>
    <row r="52" spans="1:24" ht="15.6">
      <c r="A52" s="39"/>
      <c r="B52" s="3">
        <f>+'Ark1'!C2617</f>
        <v>2018</v>
      </c>
      <c r="C52" s="3">
        <f>+'Ark1'!L2617</f>
        <v>14</v>
      </c>
      <c r="D52" s="52" t="s">
        <v>443</v>
      </c>
      <c r="E52" s="3">
        <f>+'Ark1'!Q2617</f>
        <v>687</v>
      </c>
      <c r="F52" s="14">
        <f>+'Ark1'!R2617</f>
        <v>10855</v>
      </c>
      <c r="G52" s="14">
        <f>+'Ark1'!S2617</f>
        <v>10854</v>
      </c>
      <c r="H52" s="52">
        <f>+'Ark1'!T2617</f>
        <v>32.784657203261858</v>
      </c>
      <c r="I52" s="52"/>
      <c r="J52" s="52">
        <f>+'Ark1'!U2617</f>
        <v>33.500411947089354</v>
      </c>
      <c r="K52" s="11">
        <f>+'Ark1'!W2617</f>
        <v>57.361986364473921</v>
      </c>
      <c r="L52" s="52"/>
      <c r="M52" s="52">
        <f>+'Ark1'!Y2617</f>
        <v>156.38120681713556</v>
      </c>
      <c r="N52" s="52"/>
      <c r="O52" s="52">
        <f>+'Ark1'!AA2617</f>
        <v>28.195159964858671</v>
      </c>
      <c r="P52" s="52">
        <f>+'Ark1'!AB2617</f>
        <v>1.361936006645261</v>
      </c>
      <c r="Q52" s="14">
        <f>+'Ark1'!AC2617</f>
        <v>-14.4230774805516</v>
      </c>
      <c r="R52" s="14">
        <f t="shared" si="4"/>
        <v>15.800582241630277</v>
      </c>
      <c r="S52" s="39"/>
      <c r="T52" s="4"/>
      <c r="U52" s="14"/>
      <c r="V52" s="5"/>
      <c r="W52" s="18"/>
      <c r="X52"/>
    </row>
    <row r="53" spans="1:24" ht="15.6">
      <c r="A53" s="39"/>
      <c r="B53" s="3">
        <f>+'Ark1'!C2618</f>
        <v>2018</v>
      </c>
      <c r="C53" s="3">
        <f>+'Ark1'!L2618</f>
        <v>17</v>
      </c>
      <c r="D53" s="52" t="s">
        <v>485</v>
      </c>
      <c r="E53" s="3">
        <f>+'Ark1'!Q2618</f>
        <v>614</v>
      </c>
      <c r="F53" s="14">
        <f>+'Ark1'!R2618</f>
        <v>16788</v>
      </c>
      <c r="G53" s="14">
        <f>+'Ark1'!S2618</f>
        <v>16787</v>
      </c>
      <c r="H53" s="52">
        <f>+'Ark1'!T2618</f>
        <v>50.703714889761393</v>
      </c>
      <c r="I53" s="52"/>
      <c r="J53" s="52">
        <f>+'Ark1'!U2618</f>
        <v>47.357227395977191</v>
      </c>
      <c r="K53" s="11">
        <f>+'Ark1'!W2618</f>
        <v>62.259248227795311</v>
      </c>
      <c r="L53" s="52"/>
      <c r="M53" s="52">
        <f>+'Ark1'!Y2618</f>
        <v>142.93926614248215</v>
      </c>
      <c r="N53" s="52"/>
      <c r="O53" s="52">
        <f>+'Ark1'!AA2618</f>
        <v>25.784658849168167</v>
      </c>
      <c r="P53" s="52">
        <f>+'Ark1'!AB2618</f>
        <v>1.6634681992121696</v>
      </c>
      <c r="Q53" s="14">
        <f>+'Ark1'!AC2618</f>
        <v>-17.564325300202803</v>
      </c>
      <c r="R53" s="14">
        <f t="shared" si="4"/>
        <v>27.34201954397394</v>
      </c>
      <c r="S53" s="39"/>
      <c r="T53" s="4"/>
      <c r="U53" s="14"/>
      <c r="V53" s="5"/>
      <c r="W53" s="18"/>
      <c r="X53"/>
    </row>
    <row r="54" spans="1:24" ht="15.6">
      <c r="A54" s="39"/>
      <c r="B54" s="60">
        <f>+'Ark1'!C2619</f>
        <v>2017</v>
      </c>
      <c r="C54" s="60">
        <f>+'Ark1'!L2619</f>
        <v>1</v>
      </c>
      <c r="D54" s="99" t="s">
        <v>24</v>
      </c>
      <c r="E54" s="60">
        <f>+'Ark1'!Q2619</f>
        <v>0</v>
      </c>
      <c r="F54" s="76">
        <f>+'Ark1'!R2619</f>
        <v>0</v>
      </c>
      <c r="G54" s="76">
        <f>+'Ark1'!S2619</f>
        <v>0</v>
      </c>
      <c r="H54" s="99">
        <f>+'Ark1'!T2619</f>
        <v>0</v>
      </c>
      <c r="I54" s="99"/>
      <c r="J54" s="99">
        <f>+'Ark1'!U2619</f>
        <v>0</v>
      </c>
      <c r="K54" s="61">
        <f>+'Ark1'!W2619</f>
        <v>0</v>
      </c>
      <c r="L54" s="99"/>
      <c r="M54" s="99">
        <f>+'Ark1'!Y2619</f>
        <v>0</v>
      </c>
      <c r="N54" s="99"/>
      <c r="O54" s="99">
        <f>+'Ark1'!AA2619</f>
        <v>0</v>
      </c>
      <c r="P54" s="99">
        <f>+'Ark1'!AB2619</f>
        <v>0</v>
      </c>
      <c r="Q54" s="76">
        <f>+'Ark1'!AC2619</f>
        <v>0</v>
      </c>
      <c r="R54" s="76" t="e">
        <f t="shared" si="4"/>
        <v>#DIV/0!</v>
      </c>
      <c r="S54" s="39"/>
      <c r="T54" s="4"/>
      <c r="U54" s="14"/>
      <c r="V54" s="5"/>
      <c r="W54" s="18"/>
      <c r="X54"/>
    </row>
    <row r="55" spans="1:24" ht="15.6">
      <c r="A55" s="39"/>
      <c r="B55" s="60">
        <f>+'Ark1'!C2620</f>
        <v>2017</v>
      </c>
      <c r="C55" s="60">
        <f>+'Ark1'!L2620</f>
        <v>2</v>
      </c>
      <c r="D55" s="99" t="s">
        <v>25</v>
      </c>
      <c r="E55" s="60">
        <f>+'Ark1'!Q2620</f>
        <v>89</v>
      </c>
      <c r="F55" s="76">
        <f>+'Ark1'!R2620</f>
        <v>175</v>
      </c>
      <c r="G55" s="76">
        <f>+'Ark1'!S2620</f>
        <v>175</v>
      </c>
      <c r="H55" s="99">
        <f>+'Ark1'!T2620</f>
        <v>0.53765092629573874</v>
      </c>
      <c r="I55" s="99"/>
      <c r="J55" s="99">
        <f>+'Ark1'!U2620</f>
        <v>0.75913979599735248</v>
      </c>
      <c r="K55" s="61">
        <f>+'Ark1'!W2620</f>
        <v>36.811428571428557</v>
      </c>
      <c r="L55" s="99"/>
      <c r="M55" s="99">
        <f>+'Ark1'!Y2620</f>
        <v>214.41657142857153</v>
      </c>
      <c r="N55" s="99"/>
      <c r="O55" s="99">
        <f>+'Ark1'!AA2620</f>
        <v>44.990982076910363</v>
      </c>
      <c r="P55" s="99">
        <f>+'Ark1'!AB2620</f>
        <v>2.5464565215857378</v>
      </c>
      <c r="Q55" s="76">
        <f>+'Ark1'!AC2620</f>
        <v>-7.7027682032137124</v>
      </c>
      <c r="R55" s="76">
        <f t="shared" si="4"/>
        <v>1.9662921348314606</v>
      </c>
      <c r="S55" s="39"/>
      <c r="T55" s="4"/>
      <c r="U55" s="14"/>
      <c r="V55" s="5"/>
      <c r="W55" s="18"/>
      <c r="X55"/>
    </row>
    <row r="56" spans="1:24" ht="15.6">
      <c r="A56" s="39"/>
      <c r="B56" s="60">
        <f>+'Ark1'!C2621</f>
        <v>2017</v>
      </c>
      <c r="C56" s="60">
        <f>+'Ark1'!L2621</f>
        <v>5</v>
      </c>
      <c r="D56" s="99" t="s">
        <v>442</v>
      </c>
      <c r="E56" s="60">
        <f>+'Ark1'!Q2621</f>
        <v>173</v>
      </c>
      <c r="F56" s="76">
        <f>+'Ark1'!R2621</f>
        <v>392</v>
      </c>
      <c r="G56" s="76">
        <f>+'Ark1'!S2621</f>
        <v>392</v>
      </c>
      <c r="H56" s="99">
        <f>+'Ark1'!T2621</f>
        <v>1.2043380749024548</v>
      </c>
      <c r="I56" s="99"/>
      <c r="J56" s="99">
        <f>+'Ark1'!U2621</f>
        <v>1.5307320022411499</v>
      </c>
      <c r="K56" s="61">
        <f>+'Ark1'!W2621</f>
        <v>42.497448979591852</v>
      </c>
      <c r="L56" s="99"/>
      <c r="M56" s="99">
        <f>+'Ark1'!Y2621</f>
        <v>193.01352040816329</v>
      </c>
      <c r="N56" s="99"/>
      <c r="O56" s="99">
        <f>+'Ark1'!AA2621</f>
        <v>40.128866345030978</v>
      </c>
      <c r="P56" s="99">
        <f>+'Ark1'!AB2621</f>
        <v>1.5452341551803161</v>
      </c>
      <c r="Q56" s="76">
        <f>+'Ark1'!AC2621</f>
        <v>-13.410508189397268</v>
      </c>
      <c r="R56" s="76">
        <f t="shared" si="4"/>
        <v>2.2658959537572256</v>
      </c>
      <c r="S56" s="39"/>
      <c r="T56" s="4"/>
      <c r="U56" s="14"/>
      <c r="V56" s="5"/>
      <c r="W56" s="18"/>
      <c r="X56"/>
    </row>
    <row r="57" spans="1:24" ht="15.6">
      <c r="A57" s="39"/>
      <c r="B57" s="60">
        <f>+'Ark1'!C2622</f>
        <v>2017</v>
      </c>
      <c r="C57" s="60">
        <f>+'Ark1'!L2622</f>
        <v>8</v>
      </c>
      <c r="D57" s="99" t="s">
        <v>26</v>
      </c>
      <c r="E57" s="60">
        <f>+'Ark1'!Q2622</f>
        <v>353</v>
      </c>
      <c r="F57" s="76">
        <f>+'Ark1'!R2622</f>
        <v>1188</v>
      </c>
      <c r="G57" s="76">
        <f>+'Ark1'!S2622</f>
        <v>1188</v>
      </c>
      <c r="H57" s="99">
        <f>+'Ark1'!T2622</f>
        <v>3.649881716796215</v>
      </c>
      <c r="I57" s="99"/>
      <c r="J57" s="99">
        <f>+'Ark1'!U2622</f>
        <v>4.2981410888225637</v>
      </c>
      <c r="K57" s="61">
        <f>+'Ark1'!W2622</f>
        <v>47.484006734006734</v>
      </c>
      <c r="L57" s="99"/>
      <c r="M57" s="99">
        <f>+'Ark1'!Y2622</f>
        <v>178.82937710437699</v>
      </c>
      <c r="N57" s="99"/>
      <c r="O57" s="99">
        <f>+'Ark1'!AA2622</f>
        <v>35.066416117743074</v>
      </c>
      <c r="P57" s="99">
        <f>+'Ark1'!AB2622</f>
        <v>1.3696739910306388</v>
      </c>
      <c r="Q57" s="76">
        <f>+'Ark1'!AC2622</f>
        <v>-18.055821278778463</v>
      </c>
      <c r="R57" s="76">
        <f t="shared" si="4"/>
        <v>3.3654390934844192</v>
      </c>
      <c r="S57" s="39"/>
      <c r="T57" s="4"/>
      <c r="U57" s="14"/>
      <c r="V57" s="5"/>
      <c r="W57" s="18"/>
      <c r="X57"/>
    </row>
    <row r="58" spans="1:24" ht="15.6">
      <c r="A58" s="39"/>
      <c r="B58" s="60">
        <f>+'Ark1'!C2623</f>
        <v>2017</v>
      </c>
      <c r="C58" s="60">
        <f>+'Ark1'!L2623</f>
        <v>11</v>
      </c>
      <c r="D58" s="99" t="s">
        <v>27</v>
      </c>
      <c r="E58" s="60">
        <f>+'Ark1'!Q2623</f>
        <v>590</v>
      </c>
      <c r="F58" s="76">
        <f>+'Ark1'!R2623</f>
        <v>3821</v>
      </c>
      <c r="G58" s="76">
        <f>+'Ark1'!S2623</f>
        <v>3821</v>
      </c>
      <c r="H58" s="99">
        <f>+'Ark1'!T2623</f>
        <v>11.739223939291531</v>
      </c>
      <c r="I58" s="99"/>
      <c r="J58" s="99">
        <f>+'Ark1'!U2623</f>
        <v>12.996668580689452</v>
      </c>
      <c r="K58" s="61">
        <f>+'Ark1'!W2623</f>
        <v>52.475791677571323</v>
      </c>
      <c r="L58" s="99"/>
      <c r="M58" s="99">
        <f>+'Ark1'!Y2623</f>
        <v>168.12397278199424</v>
      </c>
      <c r="N58" s="99"/>
      <c r="O58" s="99">
        <f>+'Ark1'!AA2623</f>
        <v>30.840414571176002</v>
      </c>
      <c r="P58" s="99">
        <f>+'Ark1'!AB2623</f>
        <v>1.4118994363500856</v>
      </c>
      <c r="Q58" s="76">
        <f>+'Ark1'!AC2623</f>
        <v>-11.368305871592622</v>
      </c>
      <c r="R58" s="76">
        <f t="shared" si="4"/>
        <v>6.4762711864406777</v>
      </c>
      <c r="S58" s="39"/>
      <c r="T58" s="4"/>
      <c r="U58" s="18"/>
      <c r="V58" s="5"/>
      <c r="W58" s="18"/>
      <c r="X58"/>
    </row>
    <row r="59" spans="1:24" ht="15.6">
      <c r="A59" s="39"/>
      <c r="B59" s="60">
        <f>+'Ark1'!C2624</f>
        <v>2017</v>
      </c>
      <c r="C59" s="60">
        <f>+'Ark1'!L2624</f>
        <v>14</v>
      </c>
      <c r="D59" s="99" t="s">
        <v>443</v>
      </c>
      <c r="E59" s="60">
        <f>+'Ark1'!Q2624</f>
        <v>706</v>
      </c>
      <c r="F59" s="76">
        <f>+'Ark1'!R2624</f>
        <v>10513</v>
      </c>
      <c r="G59" s="76">
        <f>+'Ark1'!S2624</f>
        <v>10513</v>
      </c>
      <c r="H59" s="99">
        <f>+'Ark1'!T2624</f>
        <v>32.298995360840586</v>
      </c>
      <c r="I59" s="99"/>
      <c r="J59" s="99">
        <f>+'Ark1'!U2624</f>
        <v>33.171353540779542</v>
      </c>
      <c r="K59" s="61">
        <f>+'Ark1'!W2624</f>
        <v>57.344240464187195</v>
      </c>
      <c r="L59" s="99"/>
      <c r="M59" s="99">
        <f>+'Ark1'!Y2624</f>
        <v>155.95925996385395</v>
      </c>
      <c r="N59" s="99"/>
      <c r="O59" s="99">
        <f>+'Ark1'!AA2624</f>
        <v>27.237562750771687</v>
      </c>
      <c r="P59" s="99">
        <f>+'Ark1'!AB2624</f>
        <v>1.3831751775455721</v>
      </c>
      <c r="Q59" s="76">
        <f>+'Ark1'!AC2624</f>
        <v>-13.142183015715981</v>
      </c>
      <c r="R59" s="76">
        <f t="shared" si="4"/>
        <v>14.890934844192634</v>
      </c>
      <c r="S59" s="39"/>
      <c r="T59" s="4"/>
      <c r="U59"/>
      <c r="V59"/>
      <c r="X59"/>
    </row>
    <row r="60" spans="1:24" ht="15.6">
      <c r="A60" s="39"/>
      <c r="B60" s="60">
        <f>+'Ark1'!C2625</f>
        <v>2017</v>
      </c>
      <c r="C60" s="60">
        <f>+'Ark1'!L2625</f>
        <v>17</v>
      </c>
      <c r="D60" s="99" t="s">
        <v>485</v>
      </c>
      <c r="E60" s="60">
        <f>+'Ark1'!Q2625</f>
        <v>661</v>
      </c>
      <c r="F60" s="76">
        <f>+'Ark1'!R2625</f>
        <v>16460</v>
      </c>
      <c r="G60" s="76">
        <f>+'Ark1'!S2625</f>
        <v>16460</v>
      </c>
      <c r="H60" s="99">
        <f>+'Ark1'!T2625</f>
        <v>50.569909981873487</v>
      </c>
      <c r="I60" s="99"/>
      <c r="J60" s="99">
        <f>+'Ark1'!U2625</f>
        <v>47.243964991469937</v>
      </c>
      <c r="K60" s="61">
        <f>+'Ark1'!W2625</f>
        <v>62.324483596597808</v>
      </c>
      <c r="L60" s="99"/>
      <c r="M60" s="99">
        <f>+'Ark1'!Y2625</f>
        <v>141.87018833535876</v>
      </c>
      <c r="N60" s="99"/>
      <c r="O60" s="99">
        <f>+'Ark1'!AA2625</f>
        <v>25.165725067847081</v>
      </c>
      <c r="P60" s="99">
        <f>+'Ark1'!AB2625</f>
        <v>1.6750606726387425</v>
      </c>
      <c r="Q60" s="76">
        <f>+'Ark1'!AC2625</f>
        <v>-19.819375519909705</v>
      </c>
      <c r="R60" s="76">
        <f t="shared" si="4"/>
        <v>24.901664145234495</v>
      </c>
      <c r="S60" s="39"/>
      <c r="T60" s="4"/>
      <c r="U60" s="18"/>
      <c r="V60"/>
      <c r="W60" s="18"/>
      <c r="X60"/>
    </row>
    <row r="61" spans="1:24">
      <c r="A61" s="39"/>
      <c r="B61" s="3">
        <f>+'Ark1'!C2626</f>
        <v>2016</v>
      </c>
      <c r="C61" s="3">
        <f>+'Ark1'!L2626</f>
        <v>1</v>
      </c>
      <c r="D61" s="52" t="s">
        <v>24</v>
      </c>
      <c r="E61" s="3">
        <f>+'Ark1'!Q2626</f>
        <v>2</v>
      </c>
      <c r="F61" s="14">
        <f>+'Ark1'!R2626</f>
        <v>7</v>
      </c>
      <c r="G61" s="14">
        <f>+'Ark1'!S2626</f>
        <v>0</v>
      </c>
      <c r="H61" s="52">
        <f>+'Ark1'!T2626</f>
        <v>2.1023546371936569E-2</v>
      </c>
      <c r="I61" s="52"/>
      <c r="J61" s="52">
        <f>+'Ark1'!U2626</f>
        <v>0</v>
      </c>
      <c r="K61" s="11">
        <f>+'Ark1'!W2626</f>
        <v>0</v>
      </c>
      <c r="L61" s="52"/>
      <c r="M61" s="52">
        <f>+'Ark1'!Y2626</f>
        <v>0</v>
      </c>
      <c r="N61" s="52"/>
      <c r="O61" s="52">
        <f>+'Ark1'!AA2626</f>
        <v>0</v>
      </c>
      <c r="P61" s="52">
        <f>+'Ark1'!AB2626</f>
        <v>0</v>
      </c>
      <c r="Q61" s="14">
        <f>+'Ark1'!AC2626</f>
        <v>0</v>
      </c>
      <c r="R61" s="14">
        <f t="shared" si="4"/>
        <v>3.5</v>
      </c>
      <c r="S61" s="39"/>
      <c r="T61" s="4"/>
      <c r="U61"/>
      <c r="V61"/>
      <c r="X61"/>
    </row>
    <row r="62" spans="1:24">
      <c r="A62" s="39"/>
      <c r="B62" s="3">
        <f>+'Ark1'!C2627</f>
        <v>2016</v>
      </c>
      <c r="C62" s="3">
        <f>+'Ark1'!L2627</f>
        <v>2</v>
      </c>
      <c r="D62" s="52" t="s">
        <v>25</v>
      </c>
      <c r="E62" s="3">
        <f>+'Ark1'!Q2627</f>
        <v>92</v>
      </c>
      <c r="F62" s="14">
        <f>+'Ark1'!R2627</f>
        <v>164</v>
      </c>
      <c r="G62" s="14">
        <f>+'Ark1'!S2627</f>
        <v>163</v>
      </c>
      <c r="H62" s="52">
        <f>+'Ark1'!T2627</f>
        <v>0.49255165785679966</v>
      </c>
      <c r="I62" s="52"/>
      <c r="J62" s="52">
        <f>+'Ark1'!U2627</f>
        <v>0.70891115048997555</v>
      </c>
      <c r="K62" s="11">
        <f>+'Ark1'!W2627</f>
        <v>36.423312883435578</v>
      </c>
      <c r="L62" s="52"/>
      <c r="M62" s="52">
        <f>+'Ark1'!Y2627</f>
        <v>217.12560975609748</v>
      </c>
      <c r="N62" s="52"/>
      <c r="O62" s="52">
        <f>+'Ark1'!AA2627</f>
        <v>39.405614335914848</v>
      </c>
      <c r="P62" s="52">
        <f>+'Ark1'!AB2627</f>
        <v>1.5855780448970598</v>
      </c>
      <c r="Q62" s="14">
        <f>+'Ark1'!AC2627</f>
        <v>-21.963886416681913</v>
      </c>
      <c r="R62" s="14">
        <f t="shared" si="4"/>
        <v>1.7826086956521738</v>
      </c>
      <c r="S62" s="39"/>
      <c r="T62" s="4"/>
      <c r="U62"/>
      <c r="V62"/>
      <c r="X62"/>
    </row>
    <row r="63" spans="1:24" ht="15.6">
      <c r="A63" s="39"/>
      <c r="B63" s="3">
        <f>+'Ark1'!C2628</f>
        <v>2016</v>
      </c>
      <c r="C63" s="3">
        <f>+'Ark1'!L2628</f>
        <v>5</v>
      </c>
      <c r="D63" s="52" t="s">
        <v>442</v>
      </c>
      <c r="E63" s="3">
        <f>+'Ark1'!Q2628</f>
        <v>164</v>
      </c>
      <c r="F63" s="14">
        <f>+'Ark1'!R2628</f>
        <v>324</v>
      </c>
      <c r="G63" s="14">
        <f>+'Ark1'!S2628</f>
        <v>323</v>
      </c>
      <c r="H63" s="52">
        <f>+'Ark1'!T2628</f>
        <v>0.97308986064392133</v>
      </c>
      <c r="I63" s="52"/>
      <c r="J63" s="52">
        <f>+'Ark1'!U2628</f>
        <v>1.2535220492777319</v>
      </c>
      <c r="K63" s="11">
        <f>+'Ark1'!W2628</f>
        <v>42.386996904024777</v>
      </c>
      <c r="L63" s="52"/>
      <c r="M63" s="52">
        <f>+'Ark1'!Y2628</f>
        <v>194.33456790123464</v>
      </c>
      <c r="N63" s="52"/>
      <c r="O63" s="52">
        <f>+'Ark1'!AA2628</f>
        <v>33.939364351835849</v>
      </c>
      <c r="P63" s="52">
        <f>+'Ark1'!AB2628</f>
        <v>1.3476563615109864</v>
      </c>
      <c r="Q63" s="14">
        <f>+'Ark1'!AC2628</f>
        <v>-17.253299155566605</v>
      </c>
      <c r="R63" s="14">
        <f t="shared" si="4"/>
        <v>1.975609756097561</v>
      </c>
      <c r="S63" s="39"/>
      <c r="T63" s="4"/>
      <c r="U63" s="5"/>
      <c r="V63"/>
      <c r="X63"/>
    </row>
    <row r="64" spans="1:24">
      <c r="A64" s="39"/>
      <c r="B64" s="3">
        <f>+'Ark1'!C2629</f>
        <v>2016</v>
      </c>
      <c r="C64" s="3">
        <f>+'Ark1'!L2629</f>
        <v>8</v>
      </c>
      <c r="D64" s="52" t="s">
        <v>26</v>
      </c>
      <c r="E64" s="3">
        <f>+'Ark1'!Q2629</f>
        <v>359</v>
      </c>
      <c r="F64" s="14">
        <f>+'Ark1'!R2629</f>
        <v>1224</v>
      </c>
      <c r="G64" s="14">
        <f>+'Ark1'!S2629</f>
        <v>1220</v>
      </c>
      <c r="H64" s="52">
        <f>+'Ark1'!T2629</f>
        <v>3.6761172513214806</v>
      </c>
      <c r="I64" s="52"/>
      <c r="J64" s="52">
        <f>+'Ark1'!U2629</f>
        <v>4.3806259965411041</v>
      </c>
      <c r="K64" s="11">
        <f>+'Ark1'!W2629</f>
        <v>47.461475409836062</v>
      </c>
      <c r="L64" s="52"/>
      <c r="M64" s="52">
        <f>+'Ark1'!Y2629</f>
        <v>179.77026143790837</v>
      </c>
      <c r="N64" s="52"/>
      <c r="O64" s="52">
        <f>+'Ark1'!AA2629</f>
        <v>33.278384850428104</v>
      </c>
      <c r="P64" s="52">
        <f>+'Ark1'!AB2629</f>
        <v>1.3775689397710329</v>
      </c>
      <c r="Q64" s="14">
        <f>+'Ark1'!AC2629</f>
        <v>-10.801763389084901</v>
      </c>
      <c r="R64" s="14">
        <f t="shared" si="4"/>
        <v>3.4094707520891365</v>
      </c>
      <c r="S64" s="39"/>
      <c r="T64" s="4"/>
      <c r="U64" s="4"/>
      <c r="V64" s="4"/>
      <c r="W64" s="4"/>
      <c r="X64"/>
    </row>
    <row r="65" spans="1:24" ht="15.6">
      <c r="A65" s="39"/>
      <c r="B65" s="3">
        <f>+'Ark1'!C2630</f>
        <v>2016</v>
      </c>
      <c r="C65" s="3">
        <f>+'Ark1'!L2630</f>
        <v>11</v>
      </c>
      <c r="D65" s="52" t="s">
        <v>27</v>
      </c>
      <c r="E65" s="3">
        <f>+'Ark1'!Q2630</f>
        <v>568</v>
      </c>
      <c r="F65" s="14">
        <f>+'Ark1'!R2630</f>
        <v>3766</v>
      </c>
      <c r="G65" s="14">
        <f>+'Ark1'!S2630</f>
        <v>3750</v>
      </c>
      <c r="H65" s="52">
        <f>+'Ark1'!T2630</f>
        <v>11.310667948101877</v>
      </c>
      <c r="I65" s="52"/>
      <c r="J65" s="52">
        <f>+'Ark1'!U2630</f>
        <v>12.508419770738559</v>
      </c>
      <c r="K65" s="11">
        <f>+'Ark1'!W2630</f>
        <v>52.480800000000002</v>
      </c>
      <c r="L65" s="52"/>
      <c r="M65" s="52">
        <f>+'Ark1'!Y2630</f>
        <v>166.83425385023904</v>
      </c>
      <c r="N65" s="52"/>
      <c r="O65" s="52">
        <f>+'Ark1'!AA2630</f>
        <v>29.782711841496681</v>
      </c>
      <c r="P65" s="52">
        <f>+'Ark1'!AB2630</f>
        <v>0.69744631334560692</v>
      </c>
      <c r="Q65" s="14">
        <f>+'Ark1'!AC2630</f>
        <v>-37.679703035384826</v>
      </c>
      <c r="R65" s="14">
        <f t="shared" si="4"/>
        <v>6.630281690140845</v>
      </c>
      <c r="S65" s="39"/>
      <c r="T65" s="4"/>
      <c r="U65" s="11"/>
      <c r="V65" s="1"/>
      <c r="W65" s="5"/>
      <c r="X65"/>
    </row>
    <row r="66" spans="1:24" ht="15.6">
      <c r="A66" s="39"/>
      <c r="B66" s="3">
        <f>+'Ark1'!C2631</f>
        <v>2016</v>
      </c>
      <c r="C66" s="3">
        <f>+'Ark1'!L2631</f>
        <v>14</v>
      </c>
      <c r="D66" s="52" t="s">
        <v>443</v>
      </c>
      <c r="E66" s="3">
        <f>+'Ark1'!Q2631</f>
        <v>704</v>
      </c>
      <c r="F66" s="14">
        <f>+'Ark1'!R2631</f>
        <v>10320</v>
      </c>
      <c r="G66" s="14">
        <f>+'Ark1'!S2631</f>
        <v>10314</v>
      </c>
      <c r="H66" s="52">
        <f>+'Ark1'!T2631</f>
        <v>30.994714079769334</v>
      </c>
      <c r="I66" s="52"/>
      <c r="J66" s="52">
        <f>+'Ark1'!U2631</f>
        <v>31.792932867396459</v>
      </c>
      <c r="K66" s="11">
        <f>+'Ark1'!W2631</f>
        <v>57.357475276323449</v>
      </c>
      <c r="L66" s="52"/>
      <c r="M66" s="52">
        <f>+'Ark1'!Y2631</f>
        <v>154.74406007751898</v>
      </c>
      <c r="N66" s="52"/>
      <c r="O66" s="52">
        <f>+'Ark1'!AA2631</f>
        <v>27.97519332942711</v>
      </c>
      <c r="P66" s="52">
        <f>+'Ark1'!AB2631</f>
        <v>1.3705887568668871</v>
      </c>
      <c r="Q66" s="14">
        <f>+'Ark1'!AC2631</f>
        <v>-10.041144808349763</v>
      </c>
      <c r="R66" s="14">
        <f t="shared" si="4"/>
        <v>14.659090909090908</v>
      </c>
      <c r="S66" s="39"/>
      <c r="T66" s="4"/>
      <c r="U66" s="11"/>
      <c r="V66" s="1"/>
      <c r="W66" s="5"/>
      <c r="X66"/>
    </row>
    <row r="67" spans="1:24" ht="15.6">
      <c r="A67" s="39"/>
      <c r="B67" s="3">
        <f>+'Ark1'!C2632</f>
        <v>2016</v>
      </c>
      <c r="C67" s="3">
        <f>+'Ark1'!L2632</f>
        <v>17</v>
      </c>
      <c r="D67" s="52" t="s">
        <v>485</v>
      </c>
      <c r="E67" s="3">
        <f>+'Ark1'!Q2632</f>
        <v>678</v>
      </c>
      <c r="F67" s="14">
        <f>+'Ark1'!R2632</f>
        <v>17491</v>
      </c>
      <c r="G67" s="14">
        <f>+'Ark1'!S2632</f>
        <v>17488</v>
      </c>
      <c r="H67" s="52">
        <f>+'Ark1'!T2632</f>
        <v>52.531835655934643</v>
      </c>
      <c r="I67" s="52"/>
      <c r="J67" s="52">
        <f>+'Ark1'!U2632</f>
        <v>49.355588165556178</v>
      </c>
      <c r="K67" s="11">
        <f>+'Ark1'!W2632</f>
        <v>62.382605215004567</v>
      </c>
      <c r="L67" s="52"/>
      <c r="M67" s="52">
        <f>+'Ark1'!Y2632</f>
        <v>141.73750500257302</v>
      </c>
      <c r="N67" s="52"/>
      <c r="O67" s="52">
        <f>+'Ark1'!AA2632</f>
        <v>25.601339630117504</v>
      </c>
      <c r="P67" s="52">
        <f>+'Ark1'!AB2632</f>
        <v>1.6892471895444199</v>
      </c>
      <c r="Q67" s="14">
        <f>+'Ark1'!AC2632</f>
        <v>-19.350559388579249</v>
      </c>
      <c r="R67" s="14">
        <f t="shared" si="4"/>
        <v>25.797935103244839</v>
      </c>
      <c r="S67" s="39"/>
      <c r="T67" s="4"/>
      <c r="U67" s="11"/>
      <c r="V67" s="1"/>
      <c r="W67" s="5"/>
      <c r="X67"/>
    </row>
    <row r="68" spans="1:24" ht="15.6">
      <c r="A68" s="39"/>
      <c r="B68" s="60">
        <f>+'Ark1'!C2633</f>
        <v>2015</v>
      </c>
      <c r="C68" s="60">
        <f>+'Ark1'!L2633</f>
        <v>1</v>
      </c>
      <c r="D68" s="99" t="s">
        <v>24</v>
      </c>
      <c r="E68" s="60">
        <f>+'Ark1'!Q2633</f>
        <v>4</v>
      </c>
      <c r="F68" s="76">
        <f>+'Ark1'!R2633</f>
        <v>3</v>
      </c>
      <c r="G68" s="76">
        <f>+'Ark1'!S2633</f>
        <v>0</v>
      </c>
      <c r="H68" s="99">
        <f>+'Ark1'!T2633</f>
        <v>6.151322534344885E-3</v>
      </c>
      <c r="I68" s="99"/>
      <c r="J68" s="99">
        <f>+'Ark1'!U2633</f>
        <v>0</v>
      </c>
      <c r="K68" s="61">
        <f>+'Ark1'!W2633</f>
        <v>0</v>
      </c>
      <c r="L68" s="99"/>
      <c r="M68" s="99">
        <f>+'Ark1'!Y2633</f>
        <v>0</v>
      </c>
      <c r="N68" s="99"/>
      <c r="O68" s="99">
        <f>+'Ark1'!AA2633</f>
        <v>0</v>
      </c>
      <c r="P68" s="99">
        <f>+'Ark1'!AB2633</f>
        <v>0</v>
      </c>
      <c r="Q68" s="76">
        <f>+'Ark1'!AC2633</f>
        <v>0</v>
      </c>
      <c r="R68" s="76">
        <f t="shared" si="4"/>
        <v>0.75</v>
      </c>
      <c r="S68" s="39"/>
      <c r="T68" s="4"/>
      <c r="U68" s="11"/>
      <c r="V68" s="1"/>
      <c r="W68" s="5"/>
      <c r="X68"/>
    </row>
    <row r="69" spans="1:24" ht="15.6">
      <c r="A69" s="39"/>
      <c r="B69" s="60">
        <f>+'Ark1'!C2634</f>
        <v>2015</v>
      </c>
      <c r="C69" s="60">
        <f>+'Ark1'!L2634</f>
        <v>2</v>
      </c>
      <c r="D69" s="99" t="s">
        <v>25</v>
      </c>
      <c r="E69" s="60">
        <f>+'Ark1'!Q2634</f>
        <v>76</v>
      </c>
      <c r="F69" s="76">
        <f>+'Ark1'!R2634</f>
        <v>147</v>
      </c>
      <c r="G69" s="76">
        <f>+'Ark1'!S2634</f>
        <v>147</v>
      </c>
      <c r="H69" s="99">
        <f>+'Ark1'!T2634</f>
        <v>0.30141480418289929</v>
      </c>
      <c r="I69" s="99"/>
      <c r="J69" s="99">
        <f>+'Ark1'!U2634</f>
        <v>0.47754946721927194</v>
      </c>
      <c r="K69" s="61">
        <f>+'Ark1'!W2634</f>
        <v>36.945578231292529</v>
      </c>
      <c r="L69" s="99"/>
      <c r="M69" s="99">
        <f>+'Ark1'!Y2634</f>
        <v>219.86462585033996</v>
      </c>
      <c r="N69" s="99"/>
      <c r="O69" s="99">
        <f>+'Ark1'!AA2634</f>
        <v>41.768435666868591</v>
      </c>
      <c r="P69" s="99">
        <f>+'Ark1'!AB2634</f>
        <v>3.364040154672252</v>
      </c>
      <c r="Q69" s="76">
        <f>+'Ark1'!AC2634</f>
        <v>8.4740299890861497</v>
      </c>
      <c r="R69" s="76">
        <f t="shared" si="4"/>
        <v>1.9342105263157894</v>
      </c>
      <c r="S69" s="39"/>
      <c r="T69" s="4"/>
      <c r="U69" s="11"/>
      <c r="V69" s="11"/>
      <c r="W69" s="5"/>
      <c r="X69"/>
    </row>
    <row r="70" spans="1:24" ht="15.6">
      <c r="A70" s="39"/>
      <c r="B70" s="60">
        <f>+'Ark1'!C2635</f>
        <v>2015</v>
      </c>
      <c r="C70" s="60">
        <f>+'Ark1'!L2635</f>
        <v>5</v>
      </c>
      <c r="D70" s="99" t="s">
        <v>442</v>
      </c>
      <c r="E70" s="60">
        <f>+'Ark1'!Q2635</f>
        <v>160</v>
      </c>
      <c r="F70" s="76">
        <f>+'Ark1'!R2635</f>
        <v>322</v>
      </c>
      <c r="G70" s="76">
        <f>+'Ark1'!S2635</f>
        <v>322</v>
      </c>
      <c r="H70" s="99">
        <f>+'Ark1'!T2635</f>
        <v>0.6602419520196845</v>
      </c>
      <c r="I70" s="99"/>
      <c r="J70" s="99">
        <f>+'Ark1'!U2635</f>
        <v>0.93951952230071067</v>
      </c>
      <c r="K70" s="61">
        <f>+'Ark1'!W2635</f>
        <v>42.518633540372655</v>
      </c>
      <c r="L70" s="99"/>
      <c r="M70" s="99">
        <f>+'Ark1'!Y2635</f>
        <v>197.47142857142873</v>
      </c>
      <c r="N70" s="99"/>
      <c r="O70" s="99">
        <f>+'Ark1'!AA2635</f>
        <v>35.863810594825807</v>
      </c>
      <c r="P70" s="99">
        <f>+'Ark1'!AB2635</f>
        <v>1.3925134774794969</v>
      </c>
      <c r="Q70" s="76">
        <f>+'Ark1'!AC2635</f>
        <v>-11.894375204106383</v>
      </c>
      <c r="R70" s="76">
        <f t="shared" si="4"/>
        <v>2.0125000000000002</v>
      </c>
      <c r="S70" s="39"/>
      <c r="T70" s="4"/>
      <c r="U70" s="11"/>
      <c r="V70" s="11"/>
      <c r="W70" s="5"/>
      <c r="X70"/>
    </row>
    <row r="71" spans="1:24" ht="15.6">
      <c r="A71" s="39"/>
      <c r="B71" s="60">
        <f>+'Ark1'!C2636</f>
        <v>2015</v>
      </c>
      <c r="C71" s="60">
        <f>+'Ark1'!L2636</f>
        <v>8</v>
      </c>
      <c r="D71" s="99" t="s">
        <v>26</v>
      </c>
      <c r="E71" s="60">
        <f>+'Ark1'!Q2636</f>
        <v>376</v>
      </c>
      <c r="F71" s="76">
        <f>+'Ark1'!R2636</f>
        <v>1165</v>
      </c>
      <c r="G71" s="76">
        <f>+'Ark1'!S2636</f>
        <v>1165</v>
      </c>
      <c r="H71" s="99">
        <f>+'Ark1'!T2636</f>
        <v>2.3887635841705968</v>
      </c>
      <c r="I71" s="99"/>
      <c r="J71" s="99">
        <f>+'Ark1'!U2636</f>
        <v>3.0022165496324487</v>
      </c>
      <c r="K71" s="61">
        <f>+'Ark1'!W2636</f>
        <v>47.658369098712448</v>
      </c>
      <c r="L71" s="99"/>
      <c r="M71" s="99">
        <f>+'Ark1'!Y2636</f>
        <v>174.40961373390556</v>
      </c>
      <c r="N71" s="99"/>
      <c r="O71" s="99">
        <f>+'Ark1'!AA2636</f>
        <v>38.915723317317799</v>
      </c>
      <c r="P71" s="99">
        <f>+'Ark1'!AB2636</f>
        <v>1.2904505322608084</v>
      </c>
      <c r="Q71" s="76">
        <f>+'Ark1'!AC2636</f>
        <v>-20.202700278240485</v>
      </c>
      <c r="R71" s="76">
        <f t="shared" si="4"/>
        <v>3.0984042553191489</v>
      </c>
      <c r="S71" s="39"/>
      <c r="T71" s="4"/>
      <c r="U71" s="11"/>
      <c r="V71" s="11"/>
      <c r="W71" s="5"/>
      <c r="X71"/>
    </row>
    <row r="72" spans="1:24" ht="15.6">
      <c r="A72" s="39"/>
      <c r="B72" s="60">
        <f>+'Ark1'!C2637</f>
        <v>2015</v>
      </c>
      <c r="C72" s="60">
        <f>+'Ark1'!L2637</f>
        <v>11</v>
      </c>
      <c r="D72" s="99" t="s">
        <v>27</v>
      </c>
      <c r="E72" s="60">
        <f>+'Ark1'!Q2637</f>
        <v>814</v>
      </c>
      <c r="F72" s="76">
        <f>+'Ark1'!R2637</f>
        <v>4642</v>
      </c>
      <c r="G72" s="76">
        <f>+'Ark1'!S2637</f>
        <v>4641</v>
      </c>
      <c r="H72" s="99">
        <f>+'Ark1'!T2637</f>
        <v>9.5181464014763186</v>
      </c>
      <c r="I72" s="99"/>
      <c r="J72" s="99">
        <f>+'Ark1'!U2637</f>
        <v>10.474851143770325</v>
      </c>
      <c r="K72" s="61">
        <f>+'Ark1'!W2637</f>
        <v>52.564748976513677</v>
      </c>
      <c r="L72" s="99"/>
      <c r="M72" s="99">
        <f>+'Ark1'!Y2637</f>
        <v>152.72040068935812</v>
      </c>
      <c r="N72" s="99"/>
      <c r="O72" s="99">
        <f>+'Ark1'!AA2637</f>
        <v>36.225456518951567</v>
      </c>
      <c r="P72" s="99">
        <f>+'Ark1'!AB2637</f>
        <v>1.3665433907243389</v>
      </c>
      <c r="Q72" s="76">
        <f>+'Ark1'!AC2637</f>
        <v>-13.031154691306911</v>
      </c>
      <c r="R72" s="76">
        <f t="shared" si="4"/>
        <v>5.7027027027027026</v>
      </c>
      <c r="S72" s="39"/>
      <c r="T72" s="4"/>
      <c r="U72" s="11"/>
      <c r="V72" s="11"/>
      <c r="W72" s="5"/>
      <c r="X72"/>
    </row>
    <row r="73" spans="1:24" ht="15.6">
      <c r="A73" s="39"/>
      <c r="B73" s="60">
        <f>+'Ark1'!C2638</f>
        <v>2015</v>
      </c>
      <c r="C73" s="60">
        <f>+'Ark1'!L2638</f>
        <v>14</v>
      </c>
      <c r="D73" s="99" t="s">
        <v>443</v>
      </c>
      <c r="E73" s="60">
        <f>+'Ark1'!Q2638</f>
        <v>1315</v>
      </c>
      <c r="F73" s="76">
        <f>+'Ark1'!R2638</f>
        <v>16200</v>
      </c>
      <c r="G73" s="76">
        <f>+'Ark1'!S2638</f>
        <v>16191</v>
      </c>
      <c r="H73" s="99">
        <f>+'Ark1'!T2638</f>
        <v>33.217141685462373</v>
      </c>
      <c r="I73" s="99"/>
      <c r="J73" s="99">
        <f>+'Ark1'!U2638</f>
        <v>33.158357011508201</v>
      </c>
      <c r="K73" s="61">
        <f>+'Ark1'!W2638</f>
        <v>57.392810820826391</v>
      </c>
      <c r="L73" s="99"/>
      <c r="M73" s="99">
        <f>+'Ark1'!Y2638</f>
        <v>138.52632716049337</v>
      </c>
      <c r="N73" s="99"/>
      <c r="O73" s="99">
        <f>+'Ark1'!AA2638</f>
        <v>30.603261412423674</v>
      </c>
      <c r="P73" s="99">
        <f>+'Ark1'!AB2638</f>
        <v>1.3668142831549801</v>
      </c>
      <c r="Q73" s="76">
        <f>+'Ark1'!AC2638</f>
        <v>-9.1946552963487278</v>
      </c>
      <c r="R73" s="76">
        <f t="shared" si="4"/>
        <v>12.319391634980988</v>
      </c>
      <c r="S73" s="39"/>
      <c r="T73" s="4"/>
      <c r="U73" s="11"/>
      <c r="V73" s="5"/>
      <c r="W73" s="5"/>
      <c r="X73"/>
    </row>
    <row r="74" spans="1:24" ht="15.6">
      <c r="A74" s="39"/>
      <c r="B74" s="60">
        <f>+'Ark1'!C2639</f>
        <v>2015</v>
      </c>
      <c r="C74" s="60">
        <f>+'Ark1'!L2639</f>
        <v>17</v>
      </c>
      <c r="D74" s="99" t="s">
        <v>485</v>
      </c>
      <c r="E74" s="60">
        <f>+'Ark1'!Q2639</f>
        <v>1275</v>
      </c>
      <c r="F74" s="76">
        <f>+'Ark1'!R2639</f>
        <v>26291</v>
      </c>
      <c r="G74" s="76">
        <f>+'Ark1'!S2639</f>
        <v>26289</v>
      </c>
      <c r="H74" s="99">
        <f>+'Ark1'!T2639</f>
        <v>53.908140250153778</v>
      </c>
      <c r="I74" s="99"/>
      <c r="J74" s="99">
        <f>+'Ark1'!U2639</f>
        <v>51.947506305569028</v>
      </c>
      <c r="K74" s="61">
        <f>+'Ark1'!W2639</f>
        <v>62.318574308646191</v>
      </c>
      <c r="L74" s="99"/>
      <c r="M74" s="99">
        <f>+'Ark1'!Y2639</f>
        <v>133.72479175383165</v>
      </c>
      <c r="N74" s="99"/>
      <c r="O74" s="99">
        <f>+'Ark1'!AA2639</f>
        <v>26.055256580014955</v>
      </c>
      <c r="P74" s="99">
        <f>+'Ark1'!AB2639</f>
        <v>1.6915177979906415</v>
      </c>
      <c r="Q74" s="76">
        <f>+'Ark1'!AC2639</f>
        <v>-5.4294776020521667</v>
      </c>
      <c r="R74" s="76">
        <f t="shared" si="4"/>
        <v>20.620392156862746</v>
      </c>
      <c r="S74" s="39"/>
      <c r="T74" s="4"/>
      <c r="U74" s="11"/>
      <c r="V74" s="5"/>
      <c r="W74" s="5"/>
      <c r="X74"/>
    </row>
    <row r="75" spans="1:24" ht="15.6">
      <c r="A75" s="39"/>
      <c r="B75">
        <f>+'Ark1'!C2640</f>
        <v>2014</v>
      </c>
      <c r="C75">
        <f>+'Ark1'!L2640</f>
        <v>1</v>
      </c>
      <c r="D75" s="52" t="s">
        <v>24</v>
      </c>
      <c r="E75">
        <f>+'Ark1'!Q2640</f>
        <v>9</v>
      </c>
      <c r="F75" s="9">
        <f>+'Ark1'!R2640</f>
        <v>9</v>
      </c>
      <c r="G75" s="9">
        <f>+'Ark1'!S2640</f>
        <v>0</v>
      </c>
      <c r="H75" s="97">
        <f>+'Ark1'!T2640</f>
        <v>2.0628008251203301E-2</v>
      </c>
      <c r="I75" s="97"/>
      <c r="J75" s="97">
        <f>+'Ark1'!U2640</f>
        <v>0</v>
      </c>
      <c r="K75" s="1">
        <f>+'Ark1'!W2640</f>
        <v>0</v>
      </c>
      <c r="L75" s="97"/>
      <c r="M75" s="97">
        <f>+'Ark1'!Y2640</f>
        <v>0</v>
      </c>
      <c r="N75" s="97"/>
      <c r="O75" s="97">
        <f>+'Ark1'!AA2640</f>
        <v>0</v>
      </c>
      <c r="P75" s="97">
        <f>+'Ark1'!AB2640</f>
        <v>0</v>
      </c>
      <c r="Q75" s="9">
        <f>+'Ark1'!AC2640</f>
        <v>0</v>
      </c>
      <c r="R75" s="9">
        <f t="shared" si="4"/>
        <v>1</v>
      </c>
      <c r="S75" s="39"/>
      <c r="T75" s="4"/>
      <c r="U75" s="11"/>
      <c r="V75" s="5"/>
      <c r="W75" s="5"/>
      <c r="X75"/>
    </row>
    <row r="76" spans="1:24" ht="15.6">
      <c r="A76" s="39"/>
      <c r="B76">
        <f>+'Ark1'!C2641</f>
        <v>2014</v>
      </c>
      <c r="C76">
        <f>+'Ark1'!L2641</f>
        <v>2</v>
      </c>
      <c r="D76" s="52" t="s">
        <v>25</v>
      </c>
      <c r="E76">
        <f>+'Ark1'!Q2641</f>
        <v>85</v>
      </c>
      <c r="F76" s="9">
        <f>+'Ark1'!R2641</f>
        <v>139</v>
      </c>
      <c r="G76" s="9">
        <f>+'Ark1'!S2641</f>
        <v>138</v>
      </c>
      <c r="H76" s="97">
        <f>+'Ark1'!T2641</f>
        <v>0.318588127435251</v>
      </c>
      <c r="I76" s="97"/>
      <c r="J76" s="97">
        <f>+'Ark1'!U2641</f>
        <v>0.46029528963204863</v>
      </c>
      <c r="K76" s="1">
        <f>+'Ark1'!W2641</f>
        <v>37.231884057971008</v>
      </c>
      <c r="L76" s="97"/>
      <c r="M76" s="97">
        <f>+'Ark1'!Y2641</f>
        <v>205.75539568345337</v>
      </c>
      <c r="N76" s="97"/>
      <c r="O76" s="97">
        <f>+'Ark1'!AA2641</f>
        <v>40.0786846731948</v>
      </c>
      <c r="P76" s="97">
        <f>+'Ark1'!AB2641</f>
        <v>3.2016523249325273</v>
      </c>
      <c r="Q76" s="9">
        <f>+'Ark1'!AC2641</f>
        <v>16.229582423713278</v>
      </c>
      <c r="R76" s="9">
        <f t="shared" ref="R76:R81" si="5">+F76/E76</f>
        <v>1.6352941176470588</v>
      </c>
      <c r="S76" s="39"/>
      <c r="T76" s="4"/>
      <c r="U76" s="11"/>
      <c r="V76" s="5"/>
      <c r="W76" s="5"/>
      <c r="X76"/>
    </row>
    <row r="77" spans="1:24" ht="15.6">
      <c r="A77" s="39"/>
      <c r="B77">
        <f>+'Ark1'!C2642</f>
        <v>2014</v>
      </c>
      <c r="C77">
        <f>+'Ark1'!L2642</f>
        <v>5</v>
      </c>
      <c r="D77" s="52" t="s">
        <v>442</v>
      </c>
      <c r="E77">
        <f>+'Ark1'!Q2642</f>
        <v>170</v>
      </c>
      <c r="F77" s="9">
        <f>+'Ark1'!R2642</f>
        <v>337</v>
      </c>
      <c r="G77" s="9">
        <f>+'Ark1'!S2642</f>
        <v>337</v>
      </c>
      <c r="H77" s="97">
        <f>+'Ark1'!T2642</f>
        <v>0.77240430896172352</v>
      </c>
      <c r="I77" s="97"/>
      <c r="J77" s="97">
        <f>+'Ark1'!U2642</f>
        <v>1.0711827819059903</v>
      </c>
      <c r="K77" s="1">
        <f>+'Ark1'!W2642</f>
        <v>42.462908011869438</v>
      </c>
      <c r="L77" s="97"/>
      <c r="M77" s="97">
        <f>+'Ark1'!Y2642</f>
        <v>197.49821958456988</v>
      </c>
      <c r="N77" s="97"/>
      <c r="O77" s="97">
        <f>+'Ark1'!AA2642</f>
        <v>33.336795816140445</v>
      </c>
      <c r="P77" s="97">
        <f>+'Ark1'!AB2642</f>
        <v>1.9879356829061912</v>
      </c>
      <c r="Q77" s="9">
        <f>+'Ark1'!AC2642</f>
        <v>-12.846741015804172</v>
      </c>
      <c r="R77" s="9">
        <f t="shared" si="5"/>
        <v>1.9823529411764707</v>
      </c>
      <c r="S77" s="39"/>
      <c r="T77" s="4"/>
      <c r="U77" s="11"/>
      <c r="V77" s="5"/>
      <c r="W77" s="5"/>
      <c r="X77"/>
    </row>
    <row r="78" spans="1:24" ht="15.6">
      <c r="A78" s="39"/>
      <c r="B78">
        <f>+'Ark1'!C2643</f>
        <v>2014</v>
      </c>
      <c r="C78">
        <f>+'Ark1'!L2643</f>
        <v>8</v>
      </c>
      <c r="D78" s="52" t="s">
        <v>26</v>
      </c>
      <c r="E78">
        <f>+'Ark1'!Q2643</f>
        <v>384</v>
      </c>
      <c r="F78" s="9">
        <f>+'Ark1'!R2643</f>
        <v>1114</v>
      </c>
      <c r="G78" s="9">
        <f>+'Ark1'!S2643</f>
        <v>1113</v>
      </c>
      <c r="H78" s="97">
        <f>+'Ark1'!T2643</f>
        <v>2.5532890213156088</v>
      </c>
      <c r="I78" s="97"/>
      <c r="J78" s="97">
        <f>+'Ark1'!U2643</f>
        <v>3.264914724962364</v>
      </c>
      <c r="K78" s="1">
        <f>+'Ark1'!W2643</f>
        <v>47.527403414195859</v>
      </c>
      <c r="L78" s="97"/>
      <c r="M78" s="97">
        <f>+'Ark1'!Y2643</f>
        <v>182.10260323159807</v>
      </c>
      <c r="N78" s="97"/>
      <c r="O78" s="97">
        <f>+'Ark1'!AA2643</f>
        <v>35.776650039210665</v>
      </c>
      <c r="P78" s="97">
        <f>+'Ark1'!AB2643</f>
        <v>1.3104782622049935</v>
      </c>
      <c r="Q78" s="9">
        <f>+'Ark1'!AC2643</f>
        <v>-16.298134438559131</v>
      </c>
      <c r="R78" s="9">
        <f t="shared" si="5"/>
        <v>2.9010416666666665</v>
      </c>
      <c r="S78" s="39"/>
      <c r="T78" s="4"/>
      <c r="U78" s="11"/>
      <c r="V78" s="5"/>
      <c r="W78" s="5"/>
      <c r="X78"/>
    </row>
    <row r="79" spans="1:24" ht="15.6">
      <c r="A79" s="39"/>
      <c r="B79">
        <f>+'Ark1'!C2644</f>
        <v>2014</v>
      </c>
      <c r="C79">
        <f>+'Ark1'!L2644</f>
        <v>11</v>
      </c>
      <c r="D79" s="52" t="s">
        <v>27</v>
      </c>
      <c r="E79">
        <f>+'Ark1'!Q2644</f>
        <v>691</v>
      </c>
      <c r="F79" s="9">
        <f>+'Ark1'!R2644</f>
        <v>3788</v>
      </c>
      <c r="G79" s="9">
        <f>+'Ark1'!S2644</f>
        <v>3784</v>
      </c>
      <c r="H79" s="97">
        <f>+'Ark1'!T2644</f>
        <v>8.6820994728397896</v>
      </c>
      <c r="I79" s="97"/>
      <c r="J79" s="97">
        <f>+'Ark1'!U2644</f>
        <v>9.8695453783004865</v>
      </c>
      <c r="K79" s="1">
        <f>+'Ark1'!W2644</f>
        <v>52.563160676532782</v>
      </c>
      <c r="L79" s="97"/>
      <c r="M79" s="97">
        <f>+'Ark1'!Y2644</f>
        <v>161.88875395987347</v>
      </c>
      <c r="N79" s="97"/>
      <c r="O79" s="97">
        <f>+'Ark1'!AA2644</f>
        <v>35.521030643223639</v>
      </c>
      <c r="P79" s="97">
        <f>+'Ark1'!AB2644</f>
        <v>1.3358870605158504</v>
      </c>
      <c r="Q79" s="9">
        <f>+'Ark1'!AC2644</f>
        <v>-13.086869898173262</v>
      </c>
      <c r="R79" s="9">
        <f t="shared" si="5"/>
        <v>5.4819102749638207</v>
      </c>
      <c r="S79" s="39"/>
      <c r="T79" s="4"/>
      <c r="U79" s="11"/>
      <c r="V79" s="5"/>
      <c r="W79" s="5"/>
      <c r="X79"/>
    </row>
    <row r="80" spans="1:24" ht="15.6">
      <c r="A80" s="39"/>
      <c r="B80">
        <f>+'Ark1'!C2645</f>
        <v>2014</v>
      </c>
      <c r="C80">
        <f>+'Ark1'!L2645</f>
        <v>14</v>
      </c>
      <c r="D80" s="52" t="s">
        <v>443</v>
      </c>
      <c r="E80">
        <f>+'Ark1'!Q2645</f>
        <v>1053</v>
      </c>
      <c r="F80" s="9">
        <f>+'Ark1'!R2645</f>
        <v>13609</v>
      </c>
      <c r="G80" s="9">
        <f>+'Ark1'!S2645</f>
        <v>13592</v>
      </c>
      <c r="H80" s="97">
        <f>+'Ark1'!T2645</f>
        <v>31.191840476736193</v>
      </c>
      <c r="I80" s="97"/>
      <c r="J80" s="97">
        <f>+'Ark1'!U2645</f>
        <v>31.755281157367712</v>
      </c>
      <c r="K80" s="1">
        <f>+'Ark1'!W2645</f>
        <v>57.417598587404363</v>
      </c>
      <c r="L80" s="97"/>
      <c r="M80" s="97">
        <f>+'Ark1'!Y2645</f>
        <v>144.98372400617248</v>
      </c>
      <c r="N80" s="97"/>
      <c r="O80" s="97">
        <f>+'Ark1'!AA2645</f>
        <v>31.673229818504424</v>
      </c>
      <c r="P80" s="97">
        <f>+'Ark1'!AB2645</f>
        <v>1.3574536028298805</v>
      </c>
      <c r="Q80" s="9">
        <f>+'Ark1'!AC2645</f>
        <v>-13.231446430960132</v>
      </c>
      <c r="R80" s="9">
        <f t="shared" si="5"/>
        <v>12.924026590693257</v>
      </c>
      <c r="S80" s="39"/>
      <c r="T80" s="4"/>
      <c r="U80" s="11"/>
      <c r="V80" s="5"/>
      <c r="W80" s="5"/>
      <c r="X80"/>
    </row>
    <row r="81" spans="1:24" ht="15.6">
      <c r="A81" s="39"/>
      <c r="B81">
        <f>+'Ark1'!C2646</f>
        <v>2014</v>
      </c>
      <c r="C81">
        <f>+'Ark1'!L2646</f>
        <v>17</v>
      </c>
      <c r="D81" s="52" t="s">
        <v>485</v>
      </c>
      <c r="E81">
        <f>+'Ark1'!Q2646</f>
        <v>1110</v>
      </c>
      <c r="F81" s="9">
        <f>+'Ark1'!R2646</f>
        <v>24144</v>
      </c>
      <c r="G81" s="9">
        <f>+'Ark1'!S2646</f>
        <v>24129</v>
      </c>
      <c r="H81" s="97">
        <f>+'Ark1'!T2646</f>
        <v>55.338070135228051</v>
      </c>
      <c r="I81" s="97"/>
      <c r="J81" s="97">
        <f>+'Ark1'!U2646</f>
        <v>52.641284697929919</v>
      </c>
      <c r="K81" s="1">
        <f>+'Ark1'!W2646</f>
        <v>62.328650171992209</v>
      </c>
      <c r="L81" s="97"/>
      <c r="M81" s="97">
        <f>+'Ark1'!Y2646</f>
        <v>135.47113195824997</v>
      </c>
      <c r="N81" s="97"/>
      <c r="O81" s="97">
        <f>+'Ark1'!AA2646</f>
        <v>26.905220392770062</v>
      </c>
      <c r="P81" s="97">
        <f>+'Ark1'!AB2646</f>
        <v>1.6907228727888197</v>
      </c>
      <c r="Q81" s="9">
        <f>+'Ark1'!AC2646</f>
        <v>-11.06427015238309</v>
      </c>
      <c r="R81" s="9">
        <f t="shared" si="5"/>
        <v>21.751351351351353</v>
      </c>
      <c r="S81" s="39"/>
      <c r="T81" s="4"/>
      <c r="U81" s="5"/>
      <c r="V81" s="5"/>
      <c r="W81" s="5"/>
      <c r="X81"/>
    </row>
    <row r="82" spans="1:24" ht="15.6">
      <c r="A82" s="39"/>
      <c r="B82" s="60">
        <f>+'Ark1'!C2647</f>
        <v>2013</v>
      </c>
      <c r="C82" s="60">
        <f>+'Ark1'!L2647</f>
        <v>1</v>
      </c>
      <c r="D82" s="99" t="s">
        <v>24</v>
      </c>
      <c r="E82" s="60">
        <f>+'Ark1'!Q2647</f>
        <v>7</v>
      </c>
      <c r="F82" s="76">
        <f>+'Ark1'!R2647</f>
        <v>7</v>
      </c>
      <c r="G82" s="76">
        <f>+'Ark1'!S2647</f>
        <v>0</v>
      </c>
      <c r="H82" s="99">
        <f>+'Ark1'!T2647</f>
        <v>1.6294985800083803E-2</v>
      </c>
      <c r="I82" s="99"/>
      <c r="J82" s="99">
        <f>+'Ark1'!U2647</f>
        <v>0</v>
      </c>
      <c r="K82" s="61">
        <f>+'Ark1'!W2647</f>
        <v>0</v>
      </c>
      <c r="L82" s="99"/>
      <c r="M82" s="99">
        <f>+'Ark1'!Y2647</f>
        <v>0</v>
      </c>
      <c r="N82" s="99"/>
      <c r="O82" s="99">
        <f>+'Ark1'!AA2647</f>
        <v>0</v>
      </c>
      <c r="P82" s="99">
        <f>+'Ark1'!AB2647</f>
        <v>0</v>
      </c>
      <c r="Q82" s="76">
        <f>+'Ark1'!AC2647</f>
        <v>0</v>
      </c>
      <c r="R82" s="76">
        <f t="shared" si="4"/>
        <v>1</v>
      </c>
      <c r="S82" s="39"/>
      <c r="T82" s="4"/>
      <c r="U82"/>
      <c r="V82"/>
      <c r="X82"/>
    </row>
    <row r="83" spans="1:24" ht="15.6">
      <c r="A83" s="39"/>
      <c r="B83" s="60">
        <f>+'Ark1'!C2648</f>
        <v>2013</v>
      </c>
      <c r="C83" s="60">
        <f>+'Ark1'!L2648</f>
        <v>2</v>
      </c>
      <c r="D83" s="99" t="s">
        <v>25</v>
      </c>
      <c r="E83" s="60">
        <f>+'Ark1'!Q2648</f>
        <v>87</v>
      </c>
      <c r="F83" s="76">
        <f>+'Ark1'!R2648</f>
        <v>166</v>
      </c>
      <c r="G83" s="76">
        <f>+'Ark1'!S2648</f>
        <v>165</v>
      </c>
      <c r="H83" s="99">
        <f>+'Ark1'!T2648</f>
        <v>0.38642394897341598</v>
      </c>
      <c r="I83" s="99"/>
      <c r="J83" s="99">
        <f>+'Ark1'!U2648</f>
        <v>0.58933110458331761</v>
      </c>
      <c r="K83" s="61">
        <f>+'Ark1'!W2648</f>
        <v>36.757575757575751</v>
      </c>
      <c r="L83" s="99"/>
      <c r="M83" s="99">
        <f>+'Ark1'!Y2648</f>
        <v>218.56867469879512</v>
      </c>
      <c r="N83" s="99"/>
      <c r="O83" s="99">
        <f>+'Ark1'!AA2648</f>
        <v>37.244037364280928</v>
      </c>
      <c r="P83" s="99">
        <f>+'Ark1'!AB2648</f>
        <v>1.5614737217304628</v>
      </c>
      <c r="Q83" s="76">
        <f>+'Ark1'!AC2648</f>
        <v>-17.109450281293899</v>
      </c>
      <c r="R83" s="76">
        <f t="shared" ref="R83:R88" si="6">+F83/E83</f>
        <v>1.9080459770114941</v>
      </c>
      <c r="S83" s="39"/>
      <c r="T83" s="4"/>
      <c r="U83" s="5"/>
      <c r="V83"/>
      <c r="W83" s="5"/>
      <c r="X83"/>
    </row>
    <row r="84" spans="1:24" ht="15.6">
      <c r="A84" s="39"/>
      <c r="B84" s="60">
        <f>+'Ark1'!C2649</f>
        <v>2013</v>
      </c>
      <c r="C84" s="60">
        <f>+'Ark1'!L2649</f>
        <v>5</v>
      </c>
      <c r="D84" s="99" t="s">
        <v>442</v>
      </c>
      <c r="E84" s="60">
        <f>+'Ark1'!Q2649</f>
        <v>150</v>
      </c>
      <c r="F84" s="76">
        <f>+'Ark1'!R2649</f>
        <v>295</v>
      </c>
      <c r="G84" s="76">
        <f>+'Ark1'!S2649</f>
        <v>293</v>
      </c>
      <c r="H84" s="99">
        <f>+'Ark1'!T2649</f>
        <v>0.68671725871781719</v>
      </c>
      <c r="I84" s="99"/>
      <c r="J84" s="99">
        <f>+'Ark1'!U2649</f>
        <v>0.95127309123636494</v>
      </c>
      <c r="K84" s="61">
        <f>+'Ark1'!W2649</f>
        <v>42.569965870307151</v>
      </c>
      <c r="L84" s="99"/>
      <c r="M84" s="99">
        <f>+'Ark1'!Y2649</f>
        <v>198.52711864406777</v>
      </c>
      <c r="N84" s="99"/>
      <c r="O84" s="99">
        <f>+'Ark1'!AA2649</f>
        <v>34.069785224347598</v>
      </c>
      <c r="P84" s="99">
        <f>+'Ark1'!AB2649</f>
        <v>1.6039793727436487</v>
      </c>
      <c r="Q84" s="76">
        <f>+'Ark1'!AC2649</f>
        <v>-5.7572879733276254</v>
      </c>
      <c r="R84" s="76">
        <f t="shared" si="6"/>
        <v>1.9666666666666666</v>
      </c>
      <c r="S84" s="39"/>
      <c r="T84" s="4"/>
      <c r="U84"/>
      <c r="V84"/>
      <c r="X84"/>
    </row>
    <row r="85" spans="1:24" ht="15.6">
      <c r="A85" s="39"/>
      <c r="B85" s="60">
        <f>+'Ark1'!C2650</f>
        <v>2013</v>
      </c>
      <c r="C85" s="60">
        <f>+'Ark1'!L2650</f>
        <v>8</v>
      </c>
      <c r="D85" s="99" t="s">
        <v>26</v>
      </c>
      <c r="E85" s="60">
        <f>+'Ark1'!Q2650</f>
        <v>325</v>
      </c>
      <c r="F85" s="76">
        <f>+'Ark1'!R2650</f>
        <v>947</v>
      </c>
      <c r="G85" s="76">
        <f>+'Ark1'!S2650</f>
        <v>947</v>
      </c>
      <c r="H85" s="99">
        <f>+'Ark1'!T2650</f>
        <v>2.2044787932399097</v>
      </c>
      <c r="I85" s="99"/>
      <c r="J85" s="99">
        <f>+'Ark1'!U2650</f>
        <v>2.83914706936842</v>
      </c>
      <c r="K85" s="61">
        <f>+'Ark1'!W2650</f>
        <v>47.562829989440317</v>
      </c>
      <c r="L85" s="99"/>
      <c r="M85" s="99">
        <f>+'Ark1'!Y2650</f>
        <v>184.57571277719111</v>
      </c>
      <c r="N85" s="99"/>
      <c r="O85" s="99">
        <f>+'Ark1'!AA2650</f>
        <v>35.659268991961177</v>
      </c>
      <c r="P85" s="99">
        <f>+'Ark1'!AB2650</f>
        <v>1.2994238084751553</v>
      </c>
      <c r="Q85" s="76">
        <f>+'Ark1'!AC2650</f>
        <v>-11.464626878541139</v>
      </c>
      <c r="R85" s="76">
        <f t="shared" si="6"/>
        <v>2.913846153846154</v>
      </c>
      <c r="S85" s="39"/>
      <c r="T85" s="4"/>
      <c r="U85"/>
      <c r="V85"/>
      <c r="X85"/>
    </row>
    <row r="86" spans="1:24" ht="15.6">
      <c r="A86" s="39"/>
      <c r="B86" s="60">
        <f>+'Ark1'!C2651</f>
        <v>2013</v>
      </c>
      <c r="C86" s="60">
        <f>+'Ark1'!L2651</f>
        <v>11</v>
      </c>
      <c r="D86" s="99" t="s">
        <v>27</v>
      </c>
      <c r="E86" s="60">
        <f>+'Ark1'!Q2651</f>
        <v>643</v>
      </c>
      <c r="F86" s="76">
        <f>+'Ark1'!R2651</f>
        <v>3793</v>
      </c>
      <c r="G86" s="76">
        <f>+'Ark1'!S2651</f>
        <v>3784</v>
      </c>
      <c r="H86" s="99">
        <f>+'Ark1'!T2651</f>
        <v>8.829554448531125</v>
      </c>
      <c r="I86" s="99"/>
      <c r="J86" s="99">
        <f>+'Ark1'!U2651</f>
        <v>10.189244115450405</v>
      </c>
      <c r="K86" s="61">
        <f>+'Ark1'!W2651</f>
        <v>52.514270613107826</v>
      </c>
      <c r="L86" s="99"/>
      <c r="M86" s="99">
        <f>+'Ark1'!Y2651</f>
        <v>165.3848668600055</v>
      </c>
      <c r="N86" s="99"/>
      <c r="O86" s="99">
        <f>+'Ark1'!AA2651</f>
        <v>36.226348067520227</v>
      </c>
      <c r="P86" s="99">
        <f>+'Ark1'!AB2651</f>
        <v>1.3664305697037462</v>
      </c>
      <c r="Q86" s="76">
        <f>+'Ark1'!AC2651</f>
        <v>-18.88694551825855</v>
      </c>
      <c r="R86" s="76">
        <f t="shared" si="6"/>
        <v>5.8989113530326591</v>
      </c>
      <c r="S86" s="39"/>
      <c r="T86" s="4"/>
      <c r="U86" s="5"/>
      <c r="V86"/>
      <c r="W86" s="2"/>
      <c r="X86"/>
    </row>
    <row r="87" spans="1:24" ht="15.6">
      <c r="A87" s="39"/>
      <c r="B87" s="60">
        <f>+'Ark1'!C2652</f>
        <v>2013</v>
      </c>
      <c r="C87" s="60">
        <f>+'Ark1'!L2652</f>
        <v>14</v>
      </c>
      <c r="D87" s="99" t="s">
        <v>443</v>
      </c>
      <c r="E87" s="60">
        <f>+'Ark1'!Q2652</f>
        <v>977</v>
      </c>
      <c r="F87" s="76">
        <f>+'Ark1'!R2652</f>
        <v>13362</v>
      </c>
      <c r="G87" s="76">
        <f>+'Ark1'!S2652</f>
        <v>13329</v>
      </c>
      <c r="H87" s="99">
        <f>+'Ark1'!T2652</f>
        <v>31.104800037245685</v>
      </c>
      <c r="I87" s="99"/>
      <c r="J87" s="99">
        <f>+'Ark1'!U2652</f>
        <v>31.731330897479992</v>
      </c>
      <c r="K87" s="61">
        <f>+'Ark1'!W2652</f>
        <v>57.394778302948446</v>
      </c>
      <c r="L87" s="99"/>
      <c r="M87" s="99">
        <f>+'Ark1'!Y2652</f>
        <v>146.20205059122875</v>
      </c>
      <c r="N87" s="99"/>
      <c r="O87" s="99">
        <f>+'Ark1'!AA2652</f>
        <v>31.803800870449358</v>
      </c>
      <c r="P87" s="99">
        <f>+'Ark1'!AB2652</f>
        <v>1.3666410456881171</v>
      </c>
      <c r="Q87" s="76">
        <f>+'Ark1'!AC2652</f>
        <v>-15.015337680561329</v>
      </c>
      <c r="R87" s="76">
        <f t="shared" si="6"/>
        <v>13.676560900716479</v>
      </c>
      <c r="S87" s="39"/>
      <c r="T87" s="4"/>
      <c r="U87" s="4"/>
      <c r="V87" s="4"/>
      <c r="W87" s="4"/>
      <c r="X87"/>
    </row>
    <row r="88" spans="1:24" ht="15.6">
      <c r="A88" s="39"/>
      <c r="B88" s="60">
        <f>+'Ark1'!C2653</f>
        <v>2013</v>
      </c>
      <c r="C88" s="60">
        <f>+'Ark1'!L2653</f>
        <v>17</v>
      </c>
      <c r="D88" s="99" t="s">
        <v>485</v>
      </c>
      <c r="E88" s="60">
        <f>+'Ark1'!Q2653</f>
        <v>1047</v>
      </c>
      <c r="F88" s="76">
        <f>+'Ark1'!R2653</f>
        <v>23821</v>
      </c>
      <c r="G88" s="76">
        <f>+'Ark1'!S2653</f>
        <v>23805</v>
      </c>
      <c r="H88" s="99">
        <f>+'Ark1'!T2653</f>
        <v>55.451836677685158</v>
      </c>
      <c r="I88" s="99"/>
      <c r="J88" s="99">
        <f>+'Ark1'!U2653</f>
        <v>52.594716558870736</v>
      </c>
      <c r="K88" s="61">
        <f>+'Ark1'!W2653</f>
        <v>62.226044948540221</v>
      </c>
      <c r="L88" s="99"/>
      <c r="M88" s="99">
        <f>+'Ark1'!Y2653</f>
        <v>135.93108181856297</v>
      </c>
      <c r="N88" s="99"/>
      <c r="O88" s="99">
        <f>+'Ark1'!AA2653</f>
        <v>27.070089007435396</v>
      </c>
      <c r="P88" s="99">
        <f>+'Ark1'!AB2653</f>
        <v>1.7031378448200587</v>
      </c>
      <c r="Q88" s="76">
        <f>+'Ark1'!AC2653</f>
        <v>-15.488359617362372</v>
      </c>
      <c r="R88" s="76">
        <f t="shared" si="6"/>
        <v>22.751671442215855</v>
      </c>
      <c r="S88" s="39"/>
      <c r="T88" s="4"/>
      <c r="U88" s="11"/>
      <c r="V88" s="1"/>
      <c r="W88" s="5"/>
      <c r="X88"/>
    </row>
    <row r="89" spans="1:24" ht="15.6">
      <c r="A89" s="39"/>
      <c r="B89">
        <f>+'Ark1'!C2654</f>
        <v>2012</v>
      </c>
      <c r="C89">
        <f>+'Ark1'!L2654</f>
        <v>1</v>
      </c>
      <c r="D89" s="52" t="s">
        <v>24</v>
      </c>
      <c r="E89">
        <f>+'Ark1'!Q2654</f>
        <v>9</v>
      </c>
      <c r="F89" s="9">
        <f>+'Ark1'!R2654</f>
        <v>11</v>
      </c>
      <c r="G89" s="9">
        <f>+'Ark1'!S2654</f>
        <v>0</v>
      </c>
      <c r="H89" s="97">
        <f>+'Ark1'!T2654</f>
        <v>2.5595681310498875E-2</v>
      </c>
      <c r="I89" s="97"/>
      <c r="J89" s="97">
        <f>+'Ark1'!U2654</f>
        <v>0</v>
      </c>
      <c r="K89" s="1">
        <f>+'Ark1'!W2654</f>
        <v>0</v>
      </c>
      <c r="L89" s="97"/>
      <c r="M89" s="97">
        <f>+'Ark1'!Y2654</f>
        <v>0</v>
      </c>
      <c r="N89" s="97"/>
      <c r="O89" s="97">
        <f>+'Ark1'!AA2654</f>
        <v>0</v>
      </c>
      <c r="P89" s="97">
        <f>+'Ark1'!AB2654</f>
        <v>0</v>
      </c>
      <c r="Q89" s="9">
        <f>+'Ark1'!AC2654</f>
        <v>0</v>
      </c>
      <c r="R89" s="9">
        <f>+F89/E89</f>
        <v>1.2222222222222223</v>
      </c>
      <c r="S89" s="39"/>
      <c r="T89" s="4"/>
      <c r="U89" s="11"/>
      <c r="V89" s="1"/>
      <c r="W89" s="5"/>
      <c r="X89"/>
    </row>
    <row r="90" spans="1:24" ht="15.6">
      <c r="A90" s="39"/>
      <c r="B90">
        <f>+'Ark1'!C2655</f>
        <v>2012</v>
      </c>
      <c r="C90">
        <f>+'Ark1'!L2655</f>
        <v>2</v>
      </c>
      <c r="D90" s="52" t="s">
        <v>25</v>
      </c>
      <c r="E90">
        <f>+'Ark1'!Q2655</f>
        <v>84</v>
      </c>
      <c r="F90" s="9">
        <f>+'Ark1'!R2655</f>
        <v>132</v>
      </c>
      <c r="G90" s="9">
        <f>+'Ark1'!S2655</f>
        <v>130</v>
      </c>
      <c r="H90" s="97">
        <f>+'Ark1'!T2655</f>
        <v>0.30714817572598657</v>
      </c>
      <c r="I90" s="97"/>
      <c r="J90" s="97">
        <f>+'Ark1'!U2655</f>
        <v>0.45169793392597568</v>
      </c>
      <c r="K90" s="1">
        <f>+'Ark1'!W2655</f>
        <v>36.415384615384625</v>
      </c>
      <c r="L90" s="97"/>
      <c r="M90" s="97">
        <f>+'Ark1'!Y2655</f>
        <v>211.60681818181828</v>
      </c>
      <c r="N90" s="97"/>
      <c r="O90" s="97">
        <f>+'Ark1'!AA2655</f>
        <v>38.206749837378979</v>
      </c>
      <c r="P90" s="97">
        <f>+'Ark1'!AB2655</f>
        <v>1.4976115106015355</v>
      </c>
      <c r="Q90" s="9">
        <f>+'Ark1'!AC2655</f>
        <v>-4.9494783541949552</v>
      </c>
      <c r="R90" s="9">
        <f t="shared" ref="R90:R95" si="7">+F90/E90</f>
        <v>1.5714285714285714</v>
      </c>
      <c r="S90" s="39"/>
      <c r="T90" s="4"/>
      <c r="U90" s="11"/>
      <c r="V90" s="1"/>
      <c r="W90" s="5"/>
      <c r="X90"/>
    </row>
    <row r="91" spans="1:24" ht="15.6">
      <c r="A91" s="39"/>
      <c r="B91">
        <f>+'Ark1'!C2656</f>
        <v>2012</v>
      </c>
      <c r="C91">
        <f>+'Ark1'!L2656</f>
        <v>5</v>
      </c>
      <c r="D91" s="52" t="s">
        <v>442</v>
      </c>
      <c r="E91">
        <f>+'Ark1'!Q2656</f>
        <v>171</v>
      </c>
      <c r="F91" s="9">
        <f>+'Ark1'!R2656</f>
        <v>293</v>
      </c>
      <c r="G91" s="9">
        <f>+'Ark1'!S2656</f>
        <v>289</v>
      </c>
      <c r="H91" s="97">
        <f>+'Ark1'!T2656</f>
        <v>0.68177587490692493</v>
      </c>
      <c r="I91" s="97"/>
      <c r="J91" s="97">
        <f>+'Ark1'!U2656</f>
        <v>0.9434974189902342</v>
      </c>
      <c r="K91" s="1">
        <f>+'Ark1'!W2656</f>
        <v>42.463667820069197</v>
      </c>
      <c r="L91" s="97"/>
      <c r="M91" s="97">
        <f>+'Ark1'!Y2656</f>
        <v>199.12627986348127</v>
      </c>
      <c r="N91" s="97"/>
      <c r="O91" s="97">
        <f>+'Ark1'!AA2656</f>
        <v>36.041828832698705</v>
      </c>
      <c r="P91" s="97">
        <f>+'Ark1'!AB2656</f>
        <v>1.7289200102280662</v>
      </c>
      <c r="Q91" s="9">
        <f>+'Ark1'!AC2656</f>
        <v>-22.667164272923472</v>
      </c>
      <c r="R91" s="9">
        <f t="shared" si="7"/>
        <v>1.7134502923976609</v>
      </c>
      <c r="S91" s="39"/>
      <c r="T91" s="4"/>
      <c r="U91" s="11"/>
      <c r="V91" s="1"/>
      <c r="W91" s="5"/>
      <c r="X91"/>
    </row>
    <row r="92" spans="1:24" ht="15.6">
      <c r="A92" s="39"/>
      <c r="B92">
        <f>+'Ark1'!C2657</f>
        <v>2012</v>
      </c>
      <c r="C92">
        <f>+'Ark1'!L2657</f>
        <v>8</v>
      </c>
      <c r="D92" s="52" t="s">
        <v>26</v>
      </c>
      <c r="E92">
        <f>+'Ark1'!Q2657</f>
        <v>363</v>
      </c>
      <c r="F92" s="9">
        <f>+'Ark1'!R2657</f>
        <v>1098</v>
      </c>
      <c r="G92" s="9">
        <f>+'Ark1'!S2657</f>
        <v>1095</v>
      </c>
      <c r="H92" s="97">
        <f>+'Ark1'!T2657</f>
        <v>2.5549143708116158</v>
      </c>
      <c r="I92" s="97"/>
      <c r="J92" s="97">
        <f>+'Ark1'!U2657</f>
        <v>3.3262245984091994</v>
      </c>
      <c r="K92" s="1">
        <f>+'Ark1'!W2657</f>
        <v>47.501369863013679</v>
      </c>
      <c r="L92" s="97"/>
      <c r="M92" s="97">
        <f>+'Ark1'!Y2657</f>
        <v>187.32887067395271</v>
      </c>
      <c r="N92" s="97"/>
      <c r="O92" s="97">
        <f>+'Ark1'!AA2657</f>
        <v>35.358260473557621</v>
      </c>
      <c r="P92" s="97">
        <f>+'Ark1'!AB2657</f>
        <v>1.3418953219167349</v>
      </c>
      <c r="Q92" s="9">
        <f>+'Ark1'!AC2657</f>
        <v>-11.173443580141141</v>
      </c>
      <c r="R92" s="9">
        <f t="shared" si="7"/>
        <v>3.0247933884297522</v>
      </c>
      <c r="S92" s="39"/>
      <c r="T92" s="4"/>
      <c r="U92" s="11"/>
      <c r="V92" s="11"/>
      <c r="W92" s="5"/>
      <c r="X92"/>
    </row>
    <row r="93" spans="1:24" ht="15.6">
      <c r="A93" s="39"/>
      <c r="B93">
        <f>+'Ark1'!C2658</f>
        <v>2012</v>
      </c>
      <c r="C93">
        <f>+'Ark1'!L2658</f>
        <v>11</v>
      </c>
      <c r="D93" s="52" t="s">
        <v>27</v>
      </c>
      <c r="E93">
        <f>+'Ark1'!Q2658</f>
        <v>695</v>
      </c>
      <c r="F93" s="9">
        <f>+'Ark1'!R2658</f>
        <v>4025</v>
      </c>
      <c r="G93" s="9">
        <f>+'Ark1'!S2658</f>
        <v>4020</v>
      </c>
      <c r="H93" s="97">
        <f>+'Ark1'!T2658</f>
        <v>9.3656924795234566</v>
      </c>
      <c r="I93" s="97"/>
      <c r="J93" s="97">
        <f>+'Ark1'!U2658</f>
        <v>10.73464576566967</v>
      </c>
      <c r="K93" s="1">
        <f>+'Ark1'!W2658</f>
        <v>52.526616915422885</v>
      </c>
      <c r="L93" s="97"/>
      <c r="M93" s="97">
        <f>+'Ark1'!Y2658</f>
        <v>164.92151552795056</v>
      </c>
      <c r="N93" s="97"/>
      <c r="O93" s="97">
        <f>+'Ark1'!AA2658</f>
        <v>36.600377199017693</v>
      </c>
      <c r="P93" s="97">
        <f>+'Ark1'!AB2658</f>
        <v>1.3742616280754585</v>
      </c>
      <c r="Q93" s="9">
        <f>+'Ark1'!AC2658</f>
        <v>-16.564989943072362</v>
      </c>
      <c r="R93" s="9">
        <f t="shared" si="7"/>
        <v>5.7913669064748206</v>
      </c>
      <c r="S93" s="39"/>
      <c r="T93" s="4"/>
      <c r="U93" s="11"/>
      <c r="V93" s="11"/>
      <c r="W93" s="5"/>
      <c r="X93"/>
    </row>
    <row r="94" spans="1:24" ht="15.6">
      <c r="A94" s="39"/>
      <c r="B94">
        <f>+'Ark1'!C2659</f>
        <v>2012</v>
      </c>
      <c r="C94">
        <f>+'Ark1'!L2659</f>
        <v>14</v>
      </c>
      <c r="D94" s="52" t="s">
        <v>443</v>
      </c>
      <c r="E94">
        <f>+'Ark1'!Q2659</f>
        <v>1072</v>
      </c>
      <c r="F94" s="9">
        <f>+'Ark1'!R2659</f>
        <v>14216</v>
      </c>
      <c r="G94" s="9">
        <f>+'Ark1'!S2659</f>
        <v>14198</v>
      </c>
      <c r="H94" s="97">
        <f>+'Ark1'!T2659</f>
        <v>33.078927773641112</v>
      </c>
      <c r="I94" s="97"/>
      <c r="J94" s="97">
        <f>+'Ark1'!U2659</f>
        <v>33.688073097181196</v>
      </c>
      <c r="K94" s="1">
        <f>+'Ark1'!W2659</f>
        <v>57.423580786026193</v>
      </c>
      <c r="L94" s="97"/>
      <c r="M94" s="97">
        <f>+'Ark1'!Y2659</f>
        <v>146.53934299380987</v>
      </c>
      <c r="N94" s="97"/>
      <c r="O94" s="97">
        <f>+'Ark1'!AA2659</f>
        <v>32.293112899838327</v>
      </c>
      <c r="P94" s="97">
        <f>+'Ark1'!AB2659</f>
        <v>1.3677968017130009</v>
      </c>
      <c r="Q94" s="9">
        <f>+'Ark1'!AC2659</f>
        <v>-14.395143698797279</v>
      </c>
      <c r="R94" s="9">
        <f t="shared" si="7"/>
        <v>13.261194029850746</v>
      </c>
      <c r="S94" s="39"/>
      <c r="T94" s="4"/>
      <c r="U94" s="11"/>
      <c r="V94" s="11"/>
      <c r="W94" s="5"/>
      <c r="X94"/>
    </row>
    <row r="95" spans="1:24" ht="15.6">
      <c r="A95" s="39"/>
      <c r="B95">
        <f>+'Ark1'!C2660</f>
        <v>2012</v>
      </c>
      <c r="C95">
        <f>+'Ark1'!L2660</f>
        <v>17</v>
      </c>
      <c r="D95" s="52" t="s">
        <v>485</v>
      </c>
      <c r="E95">
        <f>+'Ark1'!Q2660</f>
        <v>1125</v>
      </c>
      <c r="F95" s="9">
        <f>+'Ark1'!R2660</f>
        <v>22580.5</v>
      </c>
      <c r="G95" s="9">
        <f>+'Ark1'!S2660</f>
        <v>22571.5</v>
      </c>
      <c r="H95" s="97">
        <f>+'Ark1'!T2660</f>
        <v>52.54211653015637</v>
      </c>
      <c r="I95" s="97"/>
      <c r="J95" s="97">
        <f>+'Ark1'!U2660</f>
        <v>49.625727750249034</v>
      </c>
      <c r="K95" s="1">
        <f>+'Ark1'!W2660</f>
        <v>62.191258888421231</v>
      </c>
      <c r="L95" s="97"/>
      <c r="M95" s="97">
        <f>+'Ark1'!Y2660</f>
        <v>135.90292951883237</v>
      </c>
      <c r="N95" s="97"/>
      <c r="O95" s="97">
        <f>+'Ark1'!AA2660</f>
        <v>26.941205009164264</v>
      </c>
      <c r="P95" s="97">
        <f>+'Ark1'!AB2660</f>
        <v>1.7113339295632075</v>
      </c>
      <c r="Q95" s="9">
        <f>+'Ark1'!AC2660</f>
        <v>-11.300787661627311</v>
      </c>
      <c r="R95" s="9">
        <f t="shared" si="7"/>
        <v>20.071555555555555</v>
      </c>
      <c r="S95" s="39"/>
      <c r="T95" s="4"/>
      <c r="U95" s="11"/>
      <c r="V95" s="11"/>
      <c r="W95" s="5"/>
      <c r="X95"/>
    </row>
    <row r="96" spans="1:24" ht="15.6">
      <c r="A96" s="39"/>
      <c r="B96" s="60">
        <f>+'Ark1'!C2661</f>
        <v>2011</v>
      </c>
      <c r="C96" s="60">
        <f>+'Ark1'!L2661</f>
        <v>1</v>
      </c>
      <c r="D96" s="99" t="s">
        <v>24</v>
      </c>
      <c r="E96" s="60">
        <f>+'Ark1'!Q2661</f>
        <v>10</v>
      </c>
      <c r="F96" s="76">
        <f>+'Ark1'!R2661</f>
        <v>14</v>
      </c>
      <c r="G96" s="76">
        <f>+'Ark1'!S2661</f>
        <v>0</v>
      </c>
      <c r="H96" s="99">
        <f>+'Ark1'!T2661</f>
        <v>3.2615786040443573E-2</v>
      </c>
      <c r="I96" s="99"/>
      <c r="J96" s="99">
        <f>+'Ark1'!U2661</f>
        <v>0</v>
      </c>
      <c r="K96" s="61">
        <f>+'Ark1'!W2661</f>
        <v>0</v>
      </c>
      <c r="L96" s="99"/>
      <c r="M96" s="99">
        <f>+'Ark1'!Y2661</f>
        <v>0</v>
      </c>
      <c r="N96" s="99"/>
      <c r="O96" s="99">
        <f>+'Ark1'!AA2661</f>
        <v>0</v>
      </c>
      <c r="P96" s="99">
        <f>+'Ark1'!AB2661</f>
        <v>0</v>
      </c>
      <c r="Q96" s="76">
        <f>+'Ark1'!AC2661</f>
        <v>0</v>
      </c>
      <c r="R96" s="76">
        <f>+F96/E96</f>
        <v>1.4</v>
      </c>
      <c r="S96" s="39"/>
      <c r="T96" s="4"/>
      <c r="U96" s="11"/>
      <c r="V96" s="5"/>
      <c r="W96" s="5"/>
      <c r="X96"/>
    </row>
    <row r="97" spans="1:24" ht="15.6">
      <c r="A97" s="39"/>
      <c r="B97" s="60">
        <f>+'Ark1'!C2662</f>
        <v>2011</v>
      </c>
      <c r="C97" s="60">
        <f>+'Ark1'!L2662</f>
        <v>2</v>
      </c>
      <c r="D97" s="99" t="s">
        <v>25</v>
      </c>
      <c r="E97" s="60">
        <f>+'Ark1'!Q2662</f>
        <v>73</v>
      </c>
      <c r="F97" s="76">
        <f>+'Ark1'!R2662</f>
        <v>117</v>
      </c>
      <c r="G97" s="76">
        <f>+'Ark1'!S2662</f>
        <v>117</v>
      </c>
      <c r="H97" s="99">
        <f>+'Ark1'!T2662</f>
        <v>0.27257478333799279</v>
      </c>
      <c r="I97" s="99"/>
      <c r="J97" s="99">
        <f>+'Ark1'!U2662</f>
        <v>0.40462582565896249</v>
      </c>
      <c r="K97" s="61">
        <f>+'Ark1'!W2662</f>
        <v>37.606837606837608</v>
      </c>
      <c r="L97" s="99"/>
      <c r="M97" s="99">
        <f>+'Ark1'!Y2662</f>
        <v>212.88034188034192</v>
      </c>
      <c r="N97" s="99"/>
      <c r="O97" s="99">
        <f>+'Ark1'!AA2662</f>
        <v>46.360355962948681</v>
      </c>
      <c r="P97" s="99">
        <f>+'Ark1'!AB2662</f>
        <v>3.7688722041981193</v>
      </c>
      <c r="Q97" s="76">
        <f>+'Ark1'!AC2662</f>
        <v>-28.668552962265476</v>
      </c>
      <c r="R97" s="76">
        <f t="shared" ref="R97:R102" si="8">+F97/E97</f>
        <v>1.6027397260273972</v>
      </c>
      <c r="S97" s="39"/>
      <c r="T97" s="4"/>
      <c r="U97" s="11"/>
      <c r="V97" s="5"/>
      <c r="W97" s="5"/>
      <c r="X97"/>
    </row>
    <row r="98" spans="1:24" ht="15.6">
      <c r="A98" s="39"/>
      <c r="B98" s="60">
        <f>+'Ark1'!C2663</f>
        <v>2011</v>
      </c>
      <c r="C98" s="60">
        <f>+'Ark1'!L2663</f>
        <v>5</v>
      </c>
      <c r="D98" s="99" t="s">
        <v>442</v>
      </c>
      <c r="E98" s="60">
        <f>+'Ark1'!Q2663</f>
        <v>181</v>
      </c>
      <c r="F98" s="76">
        <f>+'Ark1'!R2663</f>
        <v>317</v>
      </c>
      <c r="G98" s="76">
        <f>+'Ark1'!S2663</f>
        <v>317</v>
      </c>
      <c r="H98" s="99">
        <f>+'Ark1'!T2663</f>
        <v>0.73851458391575808</v>
      </c>
      <c r="I98" s="99"/>
      <c r="J98" s="99">
        <f>+'Ark1'!U2663</f>
        <v>1.0278311494138903</v>
      </c>
      <c r="K98" s="61">
        <f>+'Ark1'!W2663</f>
        <v>42.457413249211363</v>
      </c>
      <c r="L98" s="99"/>
      <c r="M98" s="99">
        <f>+'Ark1'!Y2663</f>
        <v>199.58611987381713</v>
      </c>
      <c r="N98" s="99"/>
      <c r="O98" s="99">
        <f>+'Ark1'!AA2663</f>
        <v>35.37676967416153</v>
      </c>
      <c r="P98" s="99">
        <f>+'Ark1'!AB2663</f>
        <v>1.401525845902561</v>
      </c>
      <c r="Q98" s="76">
        <f>+'Ark1'!AC2663</f>
        <v>-19.75392121440688</v>
      </c>
      <c r="R98" s="76">
        <f t="shared" si="8"/>
        <v>1.7513812154696133</v>
      </c>
      <c r="S98" s="39"/>
      <c r="T98" s="4"/>
      <c r="U98" s="11"/>
      <c r="V98" s="5"/>
      <c r="W98" s="5"/>
      <c r="X98"/>
    </row>
    <row r="99" spans="1:24" ht="15.6">
      <c r="A99" s="39"/>
      <c r="B99" s="60">
        <f>+'Ark1'!C2664</f>
        <v>2011</v>
      </c>
      <c r="C99" s="60">
        <f>+'Ark1'!L2664</f>
        <v>8</v>
      </c>
      <c r="D99" s="99" t="s">
        <v>26</v>
      </c>
      <c r="E99" s="60">
        <f>+'Ark1'!Q2664</f>
        <v>426</v>
      </c>
      <c r="F99" s="76">
        <f>+'Ark1'!R2664</f>
        <v>1208</v>
      </c>
      <c r="G99" s="76">
        <f>+'Ark1'!S2664</f>
        <v>1206</v>
      </c>
      <c r="H99" s="99">
        <f>+'Ark1'!T2664</f>
        <v>2.8142763954897032</v>
      </c>
      <c r="I99" s="99"/>
      <c r="J99" s="99">
        <f>+'Ark1'!U2664</f>
        <v>3.5766456926489076</v>
      </c>
      <c r="K99" s="61">
        <f>+'Ark1'!W2664</f>
        <v>47.625207296849105</v>
      </c>
      <c r="L99" s="99"/>
      <c r="M99" s="99">
        <f>+'Ark1'!Y2664</f>
        <v>182.25389072847673</v>
      </c>
      <c r="N99" s="99"/>
      <c r="O99" s="99">
        <f>+'Ark1'!AA2664</f>
        <v>37.022381733872464</v>
      </c>
      <c r="P99" s="99">
        <f>+'Ark1'!AB2664</f>
        <v>1.8435027087838036</v>
      </c>
      <c r="Q99" s="76">
        <f>+'Ark1'!AC2664</f>
        <v>-4.1649910223434929</v>
      </c>
      <c r="R99" s="76">
        <f t="shared" si="8"/>
        <v>2.835680751173709</v>
      </c>
      <c r="S99" s="39"/>
      <c r="T99" s="4"/>
      <c r="U99" s="11"/>
      <c r="V99" s="5"/>
      <c r="W99" s="5"/>
      <c r="X99"/>
    </row>
    <row r="100" spans="1:24" ht="15.6">
      <c r="A100" s="39"/>
      <c r="B100" s="60">
        <f>+'Ark1'!C2665</f>
        <v>2011</v>
      </c>
      <c r="C100" s="60">
        <f>+'Ark1'!L2665</f>
        <v>11</v>
      </c>
      <c r="D100" s="99" t="s">
        <v>27</v>
      </c>
      <c r="E100" s="60">
        <f>+'Ark1'!Q2665</f>
        <v>795</v>
      </c>
      <c r="F100" s="76">
        <f>+'Ark1'!R2665</f>
        <v>4620</v>
      </c>
      <c r="G100" s="76">
        <f>+'Ark1'!S2665</f>
        <v>4618</v>
      </c>
      <c r="H100" s="99">
        <f>+'Ark1'!T2665</f>
        <v>10.763209393346376</v>
      </c>
      <c r="I100" s="99"/>
      <c r="J100" s="99">
        <f>+'Ark1'!U2665</f>
        <v>12.067182624946239</v>
      </c>
      <c r="K100" s="61">
        <f>+'Ark1'!W2665</f>
        <v>52.561931572109138</v>
      </c>
      <c r="L100" s="99"/>
      <c r="M100" s="99">
        <f>+'Ark1'!Y2665</f>
        <v>160.77989177489141</v>
      </c>
      <c r="N100" s="99"/>
      <c r="O100" s="99">
        <f>+'Ark1'!AA2665</f>
        <v>36.266557079459403</v>
      </c>
      <c r="P100" s="99">
        <f>+'Ark1'!AB2665</f>
        <v>1.356918301934148</v>
      </c>
      <c r="Q100" s="76">
        <f>+'Ark1'!AC2665</f>
        <v>-14.051385562017993</v>
      </c>
      <c r="R100" s="76">
        <f t="shared" si="8"/>
        <v>5.8113207547169807</v>
      </c>
      <c r="S100" s="39"/>
      <c r="T100" s="4"/>
      <c r="U100" s="11"/>
      <c r="V100" s="5"/>
      <c r="W100" s="5"/>
      <c r="X100"/>
    </row>
    <row r="101" spans="1:24" ht="15.6">
      <c r="A101" s="39"/>
      <c r="B101" s="60">
        <f>+'Ark1'!C2666</f>
        <v>2011</v>
      </c>
      <c r="C101" s="60">
        <f>+'Ark1'!L2666</f>
        <v>14</v>
      </c>
      <c r="D101" s="99" t="s">
        <v>443</v>
      </c>
      <c r="E101" s="60">
        <f>+'Ark1'!Q2666</f>
        <v>1258</v>
      </c>
      <c r="F101" s="76">
        <f>+'Ark1'!R2666</f>
        <v>14873</v>
      </c>
      <c r="G101" s="76">
        <f>+'Ark1'!S2666</f>
        <v>14867</v>
      </c>
      <c r="H101" s="99">
        <f>+'Ark1'!T2666</f>
        <v>34.649613269965513</v>
      </c>
      <c r="I101" s="99"/>
      <c r="J101" s="99">
        <f>+'Ark1'!U2666</f>
        <v>35.175437120291441</v>
      </c>
      <c r="K101" s="61">
        <f>+'Ark1'!W2666</f>
        <v>57.377614851684953</v>
      </c>
      <c r="L101" s="99"/>
      <c r="M101" s="99">
        <f>+'Ark1'!Y2666</f>
        <v>145.58235729173722</v>
      </c>
      <c r="N101" s="99"/>
      <c r="O101" s="99">
        <f>+'Ark1'!AA2666</f>
        <v>31.802390829569433</v>
      </c>
      <c r="P101" s="99">
        <f>+'Ark1'!AB2666</f>
        <v>1.3750036284741143</v>
      </c>
      <c r="Q101" s="76">
        <f>+'Ark1'!AC2666</f>
        <v>-11.165061276498344</v>
      </c>
      <c r="R101" s="76">
        <f t="shared" si="8"/>
        <v>11.822734499205087</v>
      </c>
      <c r="S101" s="39"/>
      <c r="T101" s="4"/>
      <c r="U101" s="11"/>
      <c r="V101" s="5"/>
      <c r="W101" s="5"/>
      <c r="X101"/>
    </row>
    <row r="102" spans="1:24" ht="15.6">
      <c r="A102" s="39"/>
      <c r="B102" s="60">
        <f>+'Ark1'!C2667</f>
        <v>2011</v>
      </c>
      <c r="C102" s="60">
        <f>+'Ark1'!L2667</f>
        <v>17</v>
      </c>
      <c r="D102" s="99" t="s">
        <v>485</v>
      </c>
      <c r="E102" s="60">
        <f>+'Ark1'!Q2667</f>
        <v>1258</v>
      </c>
      <c r="F102" s="76">
        <f>+'Ark1'!R2667</f>
        <v>21132</v>
      </c>
      <c r="G102" s="76">
        <f>+'Ark1'!S2667</f>
        <v>21129</v>
      </c>
      <c r="H102" s="99">
        <f>+'Ark1'!T2667</f>
        <v>49.231199329046682</v>
      </c>
      <c r="I102" s="99"/>
      <c r="J102" s="99">
        <f>+'Ark1'!U2667</f>
        <v>46.473232843330877</v>
      </c>
      <c r="K102" s="61">
        <f>+'Ark1'!W2667</f>
        <v>62.172322400492199</v>
      </c>
      <c r="L102" s="99"/>
      <c r="M102" s="99">
        <f>+'Ark1'!Y2667</f>
        <v>135.37239257997368</v>
      </c>
      <c r="N102" s="99"/>
      <c r="O102" s="99">
        <f>+'Ark1'!AA2667</f>
        <v>26.714828066358002</v>
      </c>
      <c r="P102" s="99">
        <f>+'Ark1'!AB2667</f>
        <v>1.6778728871193691</v>
      </c>
      <c r="Q102" s="76">
        <f>+'Ark1'!AC2667</f>
        <v>-11.20966082478704</v>
      </c>
      <c r="R102" s="76">
        <f t="shared" si="8"/>
        <v>16.798092209856915</v>
      </c>
      <c r="S102" s="39"/>
      <c r="T102" s="4"/>
      <c r="U102" s="11"/>
      <c r="V102" s="5"/>
      <c r="W102" s="5"/>
      <c r="X102"/>
    </row>
    <row r="103" spans="1:24" ht="15.6">
      <c r="A103" s="39"/>
      <c r="B103">
        <f>+'Ark1'!C2668</f>
        <v>2010</v>
      </c>
      <c r="C103">
        <f>+'Ark1'!L2668</f>
        <v>1</v>
      </c>
      <c r="D103" s="52" t="s">
        <v>24</v>
      </c>
      <c r="E103">
        <f>+'Ark1'!Q2668</f>
        <v>24</v>
      </c>
      <c r="F103" s="9">
        <f>+'Ark1'!R2668</f>
        <v>35</v>
      </c>
      <c r="G103" s="9">
        <f>+'Ark1'!S2668</f>
        <v>0</v>
      </c>
      <c r="H103" s="97">
        <f>+'Ark1'!T2668</f>
        <v>8.247908566042185E-2</v>
      </c>
      <c r="I103" s="97"/>
      <c r="J103" s="97">
        <f>+'Ark1'!U2668</f>
        <v>0</v>
      </c>
      <c r="K103" s="1">
        <f>+'Ark1'!W2668</f>
        <v>0</v>
      </c>
      <c r="L103" s="97"/>
      <c r="M103" s="97">
        <f>+'Ark1'!Y2668</f>
        <v>0</v>
      </c>
      <c r="N103" s="97"/>
      <c r="O103" s="97">
        <f>+'Ark1'!AA2668</f>
        <v>0</v>
      </c>
      <c r="P103" s="97">
        <f>+'Ark1'!AB2668</f>
        <v>0</v>
      </c>
      <c r="Q103" s="9">
        <f>+'Ark1'!AC2668</f>
        <v>0</v>
      </c>
      <c r="R103" s="9">
        <f>+F103/E103</f>
        <v>1.4583333333333333</v>
      </c>
      <c r="S103" s="39"/>
      <c r="T103" s="4"/>
      <c r="U103" s="11"/>
      <c r="V103" s="5"/>
      <c r="W103" s="5"/>
      <c r="X103"/>
    </row>
    <row r="104" spans="1:24" ht="15.6">
      <c r="A104" s="39"/>
      <c r="B104">
        <f>+'Ark1'!C2669</f>
        <v>2010</v>
      </c>
      <c r="C104">
        <f>+'Ark1'!L2669</f>
        <v>2</v>
      </c>
      <c r="D104" s="52" t="s">
        <v>25</v>
      </c>
      <c r="E104">
        <f>+'Ark1'!Q2669</f>
        <v>115</v>
      </c>
      <c r="F104" s="9">
        <f>+'Ark1'!R2669</f>
        <v>175</v>
      </c>
      <c r="G104" s="9">
        <f>+'Ark1'!S2669</f>
        <v>174</v>
      </c>
      <c r="H104" s="97">
        <f>+'Ark1'!T2669</f>
        <v>0.41239542830210929</v>
      </c>
      <c r="I104" s="97"/>
      <c r="J104" s="97">
        <f>+'Ark1'!U2669</f>
        <v>0.60475561163324076</v>
      </c>
      <c r="K104" s="1">
        <f>+'Ark1'!W2669</f>
        <v>36.908045977011504</v>
      </c>
      <c r="L104" s="97"/>
      <c r="M104" s="97">
        <f>+'Ark1'!Y2669</f>
        <v>210.88399999999996</v>
      </c>
      <c r="N104" s="97"/>
      <c r="O104" s="97">
        <f>+'Ark1'!AA2669</f>
        <v>38.733527250185873</v>
      </c>
      <c r="P104" s="97">
        <f>+'Ark1'!AB2669</f>
        <v>1.5619924198679436</v>
      </c>
      <c r="Q104" s="9">
        <f>+'Ark1'!AC2669</f>
        <v>0.97020177203260716</v>
      </c>
      <c r="R104" s="9">
        <f t="shared" ref="R104:R109" si="9">+F104/E104</f>
        <v>1.5217391304347827</v>
      </c>
      <c r="S104" s="39"/>
      <c r="T104" s="4"/>
      <c r="U104" s="5"/>
      <c r="V104" s="5"/>
      <c r="W104" s="5"/>
      <c r="X104"/>
    </row>
    <row r="105" spans="1:24">
      <c r="A105" s="39"/>
      <c r="B105">
        <f>+'Ark1'!C2670</f>
        <v>2010</v>
      </c>
      <c r="C105">
        <f>+'Ark1'!L2670</f>
        <v>5</v>
      </c>
      <c r="D105" s="52" t="s">
        <v>442</v>
      </c>
      <c r="E105">
        <f>+'Ark1'!Q2670</f>
        <v>223</v>
      </c>
      <c r="F105" s="9">
        <f>+'Ark1'!R2670</f>
        <v>381</v>
      </c>
      <c r="G105" s="9">
        <f>+'Ark1'!S2670</f>
        <v>381</v>
      </c>
      <c r="H105" s="97">
        <f>+'Ark1'!T2670</f>
        <v>0.89784376104630625</v>
      </c>
      <c r="I105" s="97"/>
      <c r="J105" s="97">
        <f>+'Ark1'!U2670</f>
        <v>1.2200398410434696</v>
      </c>
      <c r="K105" s="1">
        <f>+'Ark1'!W2670</f>
        <v>42.459317585301847</v>
      </c>
      <c r="L105" s="97"/>
      <c r="M105" s="97">
        <f>+'Ark1'!Y2670</f>
        <v>195.41181102362219</v>
      </c>
      <c r="N105" s="97"/>
      <c r="O105" s="97">
        <f>+'Ark1'!AA2670</f>
        <v>35.472621391345079</v>
      </c>
      <c r="P105" s="97">
        <f>+'Ark1'!AB2670</f>
        <v>1.5408858468759397</v>
      </c>
      <c r="Q105" s="9">
        <f>+'Ark1'!AC2670</f>
        <v>-9.0177712527403688</v>
      </c>
      <c r="R105" s="9">
        <f t="shared" si="9"/>
        <v>1.7085201793721974</v>
      </c>
      <c r="S105" s="39"/>
      <c r="T105" s="4"/>
      <c r="U105"/>
      <c r="V105"/>
      <c r="X105"/>
    </row>
    <row r="106" spans="1:24" ht="15.6">
      <c r="A106" s="39"/>
      <c r="B106">
        <f>+'Ark1'!C2671</f>
        <v>2010</v>
      </c>
      <c r="C106">
        <f>+'Ark1'!L2671</f>
        <v>8</v>
      </c>
      <c r="D106" s="52" t="s">
        <v>26</v>
      </c>
      <c r="E106">
        <f>+'Ark1'!Q2671</f>
        <v>512</v>
      </c>
      <c r="F106" s="9">
        <f>+'Ark1'!R2671</f>
        <v>1471</v>
      </c>
      <c r="G106" s="9">
        <f>+'Ark1'!S2671</f>
        <v>1471</v>
      </c>
      <c r="H106" s="97">
        <f>+'Ark1'!T2671</f>
        <v>3.4664781430423002</v>
      </c>
      <c r="I106" s="97"/>
      <c r="J106" s="97">
        <f>+'Ark1'!U2671</f>
        <v>4.3470475142853555</v>
      </c>
      <c r="K106" s="1">
        <f>+'Ark1'!W2671</f>
        <v>47.515975526852486</v>
      </c>
      <c r="L106" s="97"/>
      <c r="M106" s="97">
        <f>+'Ark1'!Y2671</f>
        <v>180.33643779741664</v>
      </c>
      <c r="N106" s="97"/>
      <c r="O106" s="97">
        <f>+'Ark1'!AA2671</f>
        <v>34.259204372717029</v>
      </c>
      <c r="P106" s="97">
        <f>+'Ark1'!AB2671</f>
        <v>1.3750655568376613</v>
      </c>
      <c r="Q106" s="9">
        <f>+'Ark1'!AC2671</f>
        <v>-10.263033094175301</v>
      </c>
      <c r="R106" s="9">
        <f t="shared" si="9"/>
        <v>2.873046875</v>
      </c>
      <c r="S106" s="39"/>
      <c r="T106" s="4"/>
      <c r="U106" s="5"/>
      <c r="V106"/>
      <c r="W106" s="5"/>
      <c r="X106"/>
    </row>
    <row r="107" spans="1:24">
      <c r="A107" s="39"/>
      <c r="B107">
        <f>+'Ark1'!C2672</f>
        <v>2010</v>
      </c>
      <c r="C107">
        <f>+'Ark1'!L2672</f>
        <v>11</v>
      </c>
      <c r="D107" s="52" t="s">
        <v>27</v>
      </c>
      <c r="E107">
        <f>+'Ark1'!Q2672</f>
        <v>922</v>
      </c>
      <c r="F107" s="9">
        <f>+'Ark1'!R2672</f>
        <v>5164</v>
      </c>
      <c r="G107" s="9">
        <f>+'Ark1'!S2672</f>
        <v>5162</v>
      </c>
      <c r="H107" s="97">
        <f>+'Ark1'!T2672</f>
        <v>12.169199952869096</v>
      </c>
      <c r="I107" s="97"/>
      <c r="J107" s="97">
        <f>+'Ark1'!U2672</f>
        <v>13.636973819483339</v>
      </c>
      <c r="K107" s="1">
        <f>+'Ark1'!W2672</f>
        <v>52.469585432003086</v>
      </c>
      <c r="L107" s="97"/>
      <c r="M107" s="97">
        <f>+'Ark1'!Y2672</f>
        <v>161.15120061967482</v>
      </c>
      <c r="N107" s="97"/>
      <c r="O107" s="97">
        <f>+'Ark1'!AA2672</f>
        <v>34.028385716321239</v>
      </c>
      <c r="P107" s="97">
        <f>+'Ark1'!AB2672</f>
        <v>1.3866667987293129</v>
      </c>
      <c r="Q107" s="9">
        <f>+'Ark1'!AC2672</f>
        <v>-16.458205440412218</v>
      </c>
      <c r="R107" s="9">
        <f t="shared" si="9"/>
        <v>5.6008676789587852</v>
      </c>
      <c r="S107" s="39"/>
      <c r="T107" s="4"/>
      <c r="U107"/>
      <c r="V107"/>
      <c r="X107"/>
    </row>
    <row r="108" spans="1:24">
      <c r="A108" s="39"/>
      <c r="B108">
        <f>+'Ark1'!C2673</f>
        <v>2010</v>
      </c>
      <c r="C108">
        <f>+'Ark1'!L2673</f>
        <v>14</v>
      </c>
      <c r="D108" s="52" t="s">
        <v>443</v>
      </c>
      <c r="E108">
        <f>+'Ark1'!Q2673</f>
        <v>1374</v>
      </c>
      <c r="F108" s="9">
        <f>+'Ark1'!R2673</f>
        <v>15396</v>
      </c>
      <c r="G108" s="9">
        <f>+'Ark1'!S2673</f>
        <v>15393</v>
      </c>
      <c r="H108" s="97">
        <f>+'Ark1'!T2673</f>
        <v>36.281371509367254</v>
      </c>
      <c r="I108" s="97"/>
      <c r="J108" s="97">
        <f>+'Ark1'!U2673</f>
        <v>36.553714032846784</v>
      </c>
      <c r="K108" s="1">
        <f>+'Ark1'!W2673</f>
        <v>57.329890209835639</v>
      </c>
      <c r="L108" s="97"/>
      <c r="M108" s="97">
        <f>+'Ark1'!Y2673</f>
        <v>144.88565211743321</v>
      </c>
      <c r="N108" s="97"/>
      <c r="O108" s="97">
        <f>+'Ark1'!AA2673</f>
        <v>30.612618395325224</v>
      </c>
      <c r="P108" s="97">
        <f>+'Ark1'!AB2673</f>
        <v>1.3784076444502951</v>
      </c>
      <c r="Q108" s="9">
        <f>+'Ark1'!AC2673</f>
        <v>-12.851878530598675</v>
      </c>
      <c r="R108" s="9">
        <f t="shared" si="9"/>
        <v>11.20524017467249</v>
      </c>
      <c r="S108" s="39"/>
      <c r="T108" s="4"/>
      <c r="U108"/>
      <c r="V108"/>
      <c r="X108"/>
    </row>
    <row r="109" spans="1:24">
      <c r="A109" s="39"/>
      <c r="B109">
        <f>+'Ark1'!C2674</f>
        <v>2010</v>
      </c>
      <c r="C109">
        <f>+'Ark1'!L2674</f>
        <v>17</v>
      </c>
      <c r="D109" s="52" t="s">
        <v>485</v>
      </c>
      <c r="E109">
        <f>+'Ark1'!Q2674</f>
        <v>1235</v>
      </c>
      <c r="F109" s="9">
        <f>+'Ark1'!R2674</f>
        <v>19083</v>
      </c>
      <c r="G109" s="9">
        <f>+'Ark1'!S2674</f>
        <v>19075</v>
      </c>
      <c r="H109" s="97">
        <f>+'Ark1'!T2674</f>
        <v>44.969954047366564</v>
      </c>
      <c r="I109" s="97"/>
      <c r="J109" s="97">
        <f>+'Ark1'!U2674</f>
        <v>42.210403612522256</v>
      </c>
      <c r="K109" s="1">
        <f>+'Ark1'!W2674</f>
        <v>61.981965923984284</v>
      </c>
      <c r="L109" s="97"/>
      <c r="M109" s="97">
        <f>+'Ark1'!Y2674</f>
        <v>134.9816171461508</v>
      </c>
      <c r="N109" s="97"/>
      <c r="O109" s="97">
        <f>+'Ark1'!AA2674</f>
        <v>27.309194361547942</v>
      </c>
      <c r="P109" s="97">
        <f>+'Ark1'!AB2674</f>
        <v>1.5896750127884378</v>
      </c>
      <c r="Q109" s="9">
        <f>+'Ark1'!AC2674</f>
        <v>-11.125559965098768</v>
      </c>
      <c r="R109" s="9">
        <f t="shared" si="9"/>
        <v>15.451821862348178</v>
      </c>
      <c r="S109" s="39"/>
      <c r="T109" s="4"/>
      <c r="U109"/>
      <c r="V109"/>
      <c r="X109"/>
    </row>
    <row r="110" spans="1:24" ht="15.6">
      <c r="A110" s="39"/>
      <c r="B110" s="60">
        <f>+'Ark1'!C2675</f>
        <v>2009</v>
      </c>
      <c r="C110" s="60">
        <f>+'Ark1'!L2675</f>
        <v>1</v>
      </c>
      <c r="D110" s="99" t="s">
        <v>24</v>
      </c>
      <c r="E110" s="60">
        <f>+'Ark1'!Q2675</f>
        <v>13</v>
      </c>
      <c r="F110" s="76">
        <f>+'Ark1'!R2675</f>
        <v>15</v>
      </c>
      <c r="G110" s="76">
        <f>+'Ark1'!S2675</f>
        <v>0</v>
      </c>
      <c r="H110" s="99">
        <f>+'Ark1'!T2675</f>
        <v>3.4039849316933699E-2</v>
      </c>
      <c r="I110" s="99"/>
      <c r="J110" s="99">
        <f>+'Ark1'!U2675</f>
        <v>0</v>
      </c>
      <c r="K110" s="61">
        <f>+'Ark1'!W2675</f>
        <v>0</v>
      </c>
      <c r="L110" s="99"/>
      <c r="M110" s="99">
        <f>+'Ark1'!Y2675</f>
        <v>0</v>
      </c>
      <c r="N110" s="99"/>
      <c r="O110" s="99">
        <f>+'Ark1'!AA2675</f>
        <v>0</v>
      </c>
      <c r="P110" s="99">
        <f>+'Ark1'!AB2675</f>
        <v>0</v>
      </c>
      <c r="Q110" s="76">
        <f>+'Ark1'!AC2675</f>
        <v>0</v>
      </c>
      <c r="R110" s="76">
        <f>+F110/E110</f>
        <v>1.1538461538461537</v>
      </c>
      <c r="S110" s="39"/>
      <c r="T110" s="4"/>
      <c r="U110"/>
      <c r="V110"/>
      <c r="X110"/>
    </row>
    <row r="111" spans="1:24" ht="15.6">
      <c r="A111" s="39"/>
      <c r="B111" s="60">
        <f>+'Ark1'!C2676</f>
        <v>2009</v>
      </c>
      <c r="C111" s="60">
        <f>+'Ark1'!L2676</f>
        <v>2</v>
      </c>
      <c r="D111" s="99" t="s">
        <v>25</v>
      </c>
      <c r="E111" s="60">
        <f>+'Ark1'!Q2676</f>
        <v>149</v>
      </c>
      <c r="F111" s="76">
        <f>+'Ark1'!R2676</f>
        <v>264</v>
      </c>
      <c r="G111" s="76">
        <f>+'Ark1'!S2676</f>
        <v>264</v>
      </c>
      <c r="H111" s="99">
        <f>+'Ark1'!T2676</f>
        <v>0.59910134797803283</v>
      </c>
      <c r="I111" s="99"/>
      <c r="J111" s="99">
        <f>+'Ark1'!U2676</f>
        <v>0.87225230077365312</v>
      </c>
      <c r="K111" s="61">
        <f>+'Ark1'!W2676</f>
        <v>37.083333333333343</v>
      </c>
      <c r="L111" s="99"/>
      <c r="M111" s="99">
        <f>+'Ark1'!Y2676</f>
        <v>210.77045454545444</v>
      </c>
      <c r="N111" s="99"/>
      <c r="O111" s="99">
        <f>+'Ark1'!AA2676</f>
        <v>35.163123630158218</v>
      </c>
      <c r="P111" s="99">
        <f>+'Ark1'!AB2676</f>
        <v>2.7635113441950634</v>
      </c>
      <c r="Q111" s="76">
        <f>+'Ark1'!AC2676</f>
        <v>-11.563759384706897</v>
      </c>
      <c r="R111" s="76">
        <f t="shared" ref="R111:R116" si="10">+F111/E111</f>
        <v>1.7718120805369129</v>
      </c>
      <c r="S111" s="39"/>
      <c r="T111" s="4"/>
      <c r="U111"/>
      <c r="V111"/>
      <c r="X111"/>
    </row>
    <row r="112" spans="1:24" ht="15.6">
      <c r="A112" s="39"/>
      <c r="B112" s="60">
        <f>+'Ark1'!C2677</f>
        <v>2009</v>
      </c>
      <c r="C112" s="60">
        <f>+'Ark1'!L2677</f>
        <v>5</v>
      </c>
      <c r="D112" s="99" t="s">
        <v>442</v>
      </c>
      <c r="E112" s="60">
        <f>+'Ark1'!Q2677</f>
        <v>300</v>
      </c>
      <c r="F112" s="76">
        <f>+'Ark1'!R2677</f>
        <v>628</v>
      </c>
      <c r="G112" s="76">
        <f>+'Ark1'!S2677</f>
        <v>627</v>
      </c>
      <c r="H112" s="99">
        <f>+'Ark1'!T2677</f>
        <v>1.4251350247356238</v>
      </c>
      <c r="I112" s="99"/>
      <c r="J112" s="99">
        <f>+'Ark1'!U2677</f>
        <v>1.9482894153807075</v>
      </c>
      <c r="K112" s="61">
        <f>+'Ark1'!W2677</f>
        <v>42.492822966507177</v>
      </c>
      <c r="L112" s="99"/>
      <c r="M112" s="99">
        <f>+'Ark1'!Y2677</f>
        <v>197.90891719745215</v>
      </c>
      <c r="N112" s="99"/>
      <c r="O112" s="99">
        <f>+'Ark1'!AA2677</f>
        <v>33.309178530983552</v>
      </c>
      <c r="P112" s="99">
        <f>+'Ark1'!AB2677</f>
        <v>1.4807201701361004</v>
      </c>
      <c r="Q112" s="76">
        <f>+'Ark1'!AC2677</f>
        <v>-15.662241089653669</v>
      </c>
      <c r="R112" s="76">
        <f t="shared" si="10"/>
        <v>2.0933333333333333</v>
      </c>
      <c r="S112" s="39"/>
      <c r="T112" s="4"/>
      <c r="U112"/>
      <c r="V112"/>
      <c r="X112"/>
    </row>
    <row r="113" spans="1:24" ht="15.6">
      <c r="A113" s="39"/>
      <c r="B113" s="60">
        <f>+'Ark1'!C2678</f>
        <v>2009</v>
      </c>
      <c r="C113" s="60">
        <f>+'Ark1'!L2678</f>
        <v>8</v>
      </c>
      <c r="D113" s="99" t="s">
        <v>26</v>
      </c>
      <c r="E113" s="60">
        <f>+'Ark1'!Q2678</f>
        <v>628</v>
      </c>
      <c r="F113" s="76">
        <f>+'Ark1'!R2678</f>
        <v>2164</v>
      </c>
      <c r="G113" s="76">
        <f>+'Ark1'!S2678</f>
        <v>2164</v>
      </c>
      <c r="H113" s="99">
        <f>+'Ark1'!T2678</f>
        <v>4.9108155947896321</v>
      </c>
      <c r="I113" s="99"/>
      <c r="J113" s="99">
        <f>+'Ark1'!U2678</f>
        <v>6.1100283431756788</v>
      </c>
      <c r="K113" s="61">
        <f>+'Ark1'!W2678</f>
        <v>47.439001848428816</v>
      </c>
      <c r="L113" s="99"/>
      <c r="M113" s="99">
        <f>+'Ark1'!Y2678</f>
        <v>180.11816081330875</v>
      </c>
      <c r="N113" s="99"/>
      <c r="O113" s="99">
        <f>+'Ark1'!AA2678</f>
        <v>35.018257426366851</v>
      </c>
      <c r="P113" s="99">
        <f>+'Ark1'!AB2678</f>
        <v>1.3607496717351424</v>
      </c>
      <c r="Q113" s="76">
        <f>+'Ark1'!AC2678</f>
        <v>-16.826190168774723</v>
      </c>
      <c r="R113" s="76">
        <f t="shared" si="10"/>
        <v>3.4458598726114649</v>
      </c>
      <c r="S113" s="39"/>
      <c r="T113" s="4"/>
      <c r="U113"/>
      <c r="V113"/>
      <c r="X113"/>
    </row>
    <row r="114" spans="1:24" ht="15.6">
      <c r="A114" s="39"/>
      <c r="B114" s="60">
        <f>+'Ark1'!C2679</f>
        <v>2009</v>
      </c>
      <c r="C114" s="60">
        <f>+'Ark1'!L2679</f>
        <v>11</v>
      </c>
      <c r="D114" s="99" t="s">
        <v>27</v>
      </c>
      <c r="E114" s="60">
        <f>+'Ark1'!Q2679</f>
        <v>1040</v>
      </c>
      <c r="F114" s="76">
        <f>+'Ark1'!R2679</f>
        <v>7033</v>
      </c>
      <c r="G114" s="76">
        <f>+'Ark1'!S2679</f>
        <v>7033</v>
      </c>
      <c r="H114" s="99">
        <f>+'Ark1'!T2679</f>
        <v>15.96015068306631</v>
      </c>
      <c r="I114" s="99"/>
      <c r="J114" s="99">
        <f>+'Ark1'!U2679</f>
        <v>17.469163164402524</v>
      </c>
      <c r="K114" s="61">
        <f>+'Ark1'!W2679</f>
        <v>52.448315086023037</v>
      </c>
      <c r="L114" s="99"/>
      <c r="M114" s="99">
        <f>+'Ark1'!Y2679</f>
        <v>158.45393146594631</v>
      </c>
      <c r="N114" s="99"/>
      <c r="O114" s="99">
        <f>+'Ark1'!AA2679</f>
        <v>34.131813836058562</v>
      </c>
      <c r="P114" s="99">
        <f>+'Ark1'!AB2679</f>
        <v>1.3743120008142291</v>
      </c>
      <c r="Q114" s="76">
        <f>+'Ark1'!AC2679</f>
        <v>-16.127728791868059</v>
      </c>
      <c r="R114" s="76">
        <f t="shared" si="10"/>
        <v>6.7625000000000002</v>
      </c>
      <c r="S114" s="39"/>
      <c r="T114" s="4"/>
      <c r="U114"/>
      <c r="V114"/>
      <c r="X114"/>
    </row>
    <row r="115" spans="1:24" ht="15.6">
      <c r="A115" s="39"/>
      <c r="B115" s="60">
        <f>+'Ark1'!C2680</f>
        <v>2009</v>
      </c>
      <c r="C115" s="60">
        <f>+'Ark1'!L2680</f>
        <v>14</v>
      </c>
      <c r="D115" s="99" t="s">
        <v>443</v>
      </c>
      <c r="E115" s="60">
        <f>+'Ark1'!Q2680</f>
        <v>1410</v>
      </c>
      <c r="F115" s="76">
        <f>+'Ark1'!R2680</f>
        <v>17794</v>
      </c>
      <c r="G115" s="76">
        <f>+'Ark1'!S2680</f>
        <v>17789</v>
      </c>
      <c r="H115" s="99">
        <f>+'Ark1'!T2680</f>
        <v>40.380338583034529</v>
      </c>
      <c r="I115" s="99"/>
      <c r="J115" s="99">
        <f>+'Ark1'!U2680</f>
        <v>39.925316941426395</v>
      </c>
      <c r="K115" s="61">
        <f>+'Ark1'!W2680</f>
        <v>57.202821968632314</v>
      </c>
      <c r="L115" s="99"/>
      <c r="M115" s="99">
        <f>+'Ark1'!Y2680</f>
        <v>143.1351579184001</v>
      </c>
      <c r="N115" s="99"/>
      <c r="O115" s="99">
        <f>+'Ark1'!AA2680</f>
        <v>29.339978193423175</v>
      </c>
      <c r="P115" s="99">
        <f>+'Ark1'!AB2680</f>
        <v>1.3902444800363856</v>
      </c>
      <c r="Q115" s="76">
        <f>+'Ark1'!AC2680</f>
        <v>-10.948118577936988</v>
      </c>
      <c r="R115" s="76">
        <f t="shared" si="10"/>
        <v>12.61985815602837</v>
      </c>
      <c r="S115" s="39"/>
      <c r="T115" s="4"/>
      <c r="U115"/>
      <c r="V115"/>
      <c r="X115"/>
    </row>
    <row r="116" spans="1:24" ht="15.6">
      <c r="A116" s="39"/>
      <c r="B116" s="60">
        <f>+'Ark1'!C2681</f>
        <v>2009</v>
      </c>
      <c r="C116" s="60">
        <f>+'Ark1'!L2681</f>
        <v>17</v>
      </c>
      <c r="D116" s="99" t="s">
        <v>485</v>
      </c>
      <c r="E116" s="60">
        <f>+'Ark1'!Q2681</f>
        <v>1186</v>
      </c>
      <c r="F116" s="76">
        <f>+'Ark1'!R2681</f>
        <v>15425</v>
      </c>
      <c r="G116" s="76">
        <f>+'Ark1'!S2681</f>
        <v>15425</v>
      </c>
      <c r="H116" s="99">
        <f>+'Ark1'!T2681</f>
        <v>35.004311714246796</v>
      </c>
      <c r="I116" s="99"/>
      <c r="J116" s="99">
        <f>+'Ark1'!U2681</f>
        <v>32.352920936304727</v>
      </c>
      <c r="K116" s="61">
        <f>+'Ark1'!W2681</f>
        <v>61.766288492706643</v>
      </c>
      <c r="L116" s="99"/>
      <c r="M116" s="99">
        <f>+'Ark1'!Y2681</f>
        <v>133.80115397082716</v>
      </c>
      <c r="N116" s="99"/>
      <c r="O116" s="99">
        <f>+'Ark1'!AA2681</f>
        <v>25.510995601136461</v>
      </c>
      <c r="P116" s="99">
        <f>+'Ark1'!AB2681</f>
        <v>1.5149705672149123</v>
      </c>
      <c r="Q116" s="76">
        <f>+'Ark1'!AC2681</f>
        <v>-8.4518153981256727</v>
      </c>
      <c r="R116" s="76">
        <f t="shared" si="10"/>
        <v>13.005902192242832</v>
      </c>
      <c r="S116" s="39"/>
      <c r="T116" s="4"/>
      <c r="U116"/>
      <c r="V116"/>
      <c r="X116"/>
    </row>
    <row r="117" spans="1:24">
      <c r="A117" s="39"/>
      <c r="B117">
        <f>+'Ark1'!C2682</f>
        <v>2008</v>
      </c>
      <c r="C117">
        <f>+'Ark1'!L2682</f>
        <v>1</v>
      </c>
      <c r="D117" s="52" t="s">
        <v>24</v>
      </c>
      <c r="E117">
        <f>+'Ark1'!Q2682</f>
        <v>17</v>
      </c>
      <c r="F117" s="9">
        <f>+'Ark1'!R2682</f>
        <v>20</v>
      </c>
      <c r="G117" s="9">
        <f>+'Ark1'!S2682</f>
        <v>0</v>
      </c>
      <c r="H117" s="97">
        <f>+'Ark1'!T2682</f>
        <v>4.7143126532151608E-2</v>
      </c>
      <c r="I117" s="97"/>
      <c r="J117" s="97">
        <f>+'Ark1'!U2682</f>
        <v>0</v>
      </c>
      <c r="K117" s="1">
        <f>+'Ark1'!W2682</f>
        <v>0</v>
      </c>
      <c r="L117" s="97"/>
      <c r="M117" s="97">
        <f>+'Ark1'!Y2682</f>
        <v>0</v>
      </c>
      <c r="N117" s="97"/>
      <c r="O117" s="97">
        <f>+'Ark1'!AA2682</f>
        <v>0</v>
      </c>
      <c r="P117" s="97">
        <f>+'Ark1'!AB2682</f>
        <v>0</v>
      </c>
      <c r="Q117" s="9">
        <f>+'Ark1'!AC2682</f>
        <v>0</v>
      </c>
      <c r="R117" s="9">
        <f t="shared" ref="R117:R131" si="11">+F117/E117</f>
        <v>1.1764705882352942</v>
      </c>
      <c r="S117" s="39"/>
      <c r="T117" s="4"/>
      <c r="U117"/>
      <c r="V117"/>
      <c r="X117"/>
    </row>
    <row r="118" spans="1:24">
      <c r="A118" s="39"/>
      <c r="B118">
        <f>+'Ark1'!C2683</f>
        <v>2008</v>
      </c>
      <c r="C118">
        <f>+'Ark1'!L2683</f>
        <v>2</v>
      </c>
      <c r="D118" s="52" t="s">
        <v>25</v>
      </c>
      <c r="E118">
        <f>+'Ark1'!Q2683</f>
        <v>122</v>
      </c>
      <c r="F118" s="9">
        <f>+'Ark1'!R2683</f>
        <v>206</v>
      </c>
      <c r="G118" s="9">
        <f>+'Ark1'!S2683</f>
        <v>206</v>
      </c>
      <c r="H118" s="97">
        <f>+'Ark1'!T2683</f>
        <v>0.48557420328116158</v>
      </c>
      <c r="I118" s="97"/>
      <c r="J118" s="97">
        <f>+'Ark1'!U2683</f>
        <v>0.69322358089349223</v>
      </c>
      <c r="K118" s="1">
        <f>+'Ark1'!W2683</f>
        <v>36.660194174757272</v>
      </c>
      <c r="L118" s="97"/>
      <c r="M118" s="97">
        <f>+'Ark1'!Y2683</f>
        <v>208.19660194174753</v>
      </c>
      <c r="N118" s="97"/>
      <c r="O118" s="97">
        <f>+'Ark1'!AA2683</f>
        <v>38.882675630431891</v>
      </c>
      <c r="P118" s="97">
        <f>+'Ark1'!AB2683</f>
        <v>1.5520321664808876</v>
      </c>
      <c r="Q118" s="9">
        <f>+'Ark1'!AC2683</f>
        <v>1.0872538783318548</v>
      </c>
      <c r="R118" s="9">
        <f t="shared" si="11"/>
        <v>1.6885245901639345</v>
      </c>
      <c r="S118" s="39"/>
      <c r="T118" s="4"/>
      <c r="U118"/>
      <c r="V118"/>
      <c r="X118"/>
    </row>
    <row r="119" spans="1:24">
      <c r="A119" s="39"/>
      <c r="B119">
        <f>+'Ark1'!C2684</f>
        <v>2008</v>
      </c>
      <c r="C119">
        <f>+'Ark1'!L2684</f>
        <v>5</v>
      </c>
      <c r="D119" s="52" t="s">
        <v>442</v>
      </c>
      <c r="E119">
        <f>+'Ark1'!Q2684</f>
        <v>319</v>
      </c>
      <c r="F119" s="9">
        <f>+'Ark1'!R2684</f>
        <v>644</v>
      </c>
      <c r="G119" s="9">
        <f>+'Ark1'!S2684</f>
        <v>644</v>
      </c>
      <c r="H119" s="97">
        <f>+'Ark1'!T2684</f>
        <v>1.5180086743352821</v>
      </c>
      <c r="I119" s="97"/>
      <c r="J119" s="97">
        <f>+'Ark1'!U2684</f>
        <v>2.0212562487870298</v>
      </c>
      <c r="K119" s="1">
        <f>+'Ark1'!W2684</f>
        <v>42.445652173913047</v>
      </c>
      <c r="L119" s="97"/>
      <c r="M119" s="97">
        <f>+'Ark1'!Y2684</f>
        <v>194.17934782608688</v>
      </c>
      <c r="N119" s="97"/>
      <c r="O119" s="97">
        <f>+'Ark1'!AA2684</f>
        <v>33.191702157637501</v>
      </c>
      <c r="P119" s="97">
        <f>+'Ark1'!AB2684</f>
        <v>1.3859867810617172</v>
      </c>
      <c r="Q119" s="9">
        <f>+'Ark1'!AC2684</f>
        <v>-12.379870658026659</v>
      </c>
      <c r="R119" s="9">
        <f t="shared" si="11"/>
        <v>2.018808777429467</v>
      </c>
      <c r="S119" s="39"/>
      <c r="T119" s="4"/>
      <c r="U119"/>
      <c r="V119"/>
      <c r="X119"/>
    </row>
    <row r="120" spans="1:24">
      <c r="A120" s="39"/>
      <c r="B120">
        <f>+'Ark1'!C2685</f>
        <v>2008</v>
      </c>
      <c r="C120">
        <f>+'Ark1'!L2685</f>
        <v>8</v>
      </c>
      <c r="D120" s="52" t="s">
        <v>26</v>
      </c>
      <c r="E120">
        <f>+'Ark1'!Q2685</f>
        <v>645</v>
      </c>
      <c r="F120" s="9">
        <f>+'Ark1'!R2685</f>
        <v>2303</v>
      </c>
      <c r="G120" s="9">
        <f>+'Ark1'!S2685</f>
        <v>2301</v>
      </c>
      <c r="H120" s="97">
        <f>+'Ark1'!T2685</f>
        <v>5.4285310201772594</v>
      </c>
      <c r="I120" s="97"/>
      <c r="J120" s="97">
        <f>+'Ark1'!U2685</f>
        <v>6.6932616941686716</v>
      </c>
      <c r="K120" s="1">
        <f>+'Ark1'!W2685</f>
        <v>47.467188179052577</v>
      </c>
      <c r="L120" s="97"/>
      <c r="M120" s="97">
        <f>+'Ark1'!Y2685</f>
        <v>179.80898827616124</v>
      </c>
      <c r="N120" s="97"/>
      <c r="O120" s="97">
        <f>+'Ark1'!AA2685</f>
        <v>35.7482940609802</v>
      </c>
      <c r="P120" s="97">
        <f>+'Ark1'!AB2685</f>
        <v>0</v>
      </c>
      <c r="Q120" s="9">
        <f>+'Ark1'!AC2685</f>
        <v>0</v>
      </c>
      <c r="R120" s="9">
        <f t="shared" si="11"/>
        <v>3.5705426356589149</v>
      </c>
      <c r="S120" s="39"/>
      <c r="T120" s="4"/>
      <c r="U120"/>
      <c r="V120"/>
      <c r="X120"/>
    </row>
    <row r="121" spans="1:24">
      <c r="A121" s="39"/>
      <c r="B121">
        <f>+'Ark1'!C2686</f>
        <v>2008</v>
      </c>
      <c r="C121">
        <f>+'Ark1'!L2686</f>
        <v>11</v>
      </c>
      <c r="D121" s="52" t="s">
        <v>27</v>
      </c>
      <c r="E121">
        <f>+'Ark1'!Q2686</f>
        <v>1155</v>
      </c>
      <c r="F121" s="9">
        <f>+'Ark1'!R2686</f>
        <v>7673</v>
      </c>
      <c r="G121" s="9">
        <f>+'Ark1'!S2686</f>
        <v>7673</v>
      </c>
      <c r="H121" s="97">
        <f>+'Ark1'!T2686</f>
        <v>18.086460494059963</v>
      </c>
      <c r="I121" s="97"/>
      <c r="J121" s="97">
        <f>+'Ark1'!U2686</f>
        <v>19.842543683219944</v>
      </c>
      <c r="K121" s="1">
        <f>+'Ark1'!W2686</f>
        <v>52.431382770754574</v>
      </c>
      <c r="L121" s="97"/>
      <c r="M121" s="97">
        <f>+'Ark1'!Y2686</f>
        <v>159.99251922325021</v>
      </c>
      <c r="N121" s="97"/>
      <c r="O121" s="97">
        <f>+'Ark1'!AA2686</f>
        <v>34.287734595992276</v>
      </c>
      <c r="P121" s="97">
        <f>+'Ark1'!AB2686</f>
        <v>1.3683184773061301</v>
      </c>
      <c r="Q121" s="9">
        <f>+'Ark1'!AC2686</f>
        <v>-17.669832361255249</v>
      </c>
      <c r="R121" s="9">
        <f t="shared" si="11"/>
        <v>6.643290043290043</v>
      </c>
      <c r="S121" s="39"/>
      <c r="T121" s="4"/>
      <c r="U121"/>
      <c r="V121"/>
      <c r="X121"/>
    </row>
    <row r="122" spans="1:24">
      <c r="A122" s="39"/>
      <c r="B122">
        <f>+'Ark1'!C2687</f>
        <v>2008</v>
      </c>
      <c r="C122">
        <f>+'Ark1'!L2687</f>
        <v>14</v>
      </c>
      <c r="D122" s="52" t="s">
        <v>443</v>
      </c>
      <c r="E122">
        <f>+'Ark1'!Q2687</f>
        <v>1536</v>
      </c>
      <c r="F122" s="9">
        <f>+'Ark1'!R2687</f>
        <v>18416</v>
      </c>
      <c r="G122" s="9">
        <f>+'Ark1'!S2687</f>
        <v>18411</v>
      </c>
      <c r="H122" s="97">
        <f>+'Ark1'!T2687</f>
        <v>43.4093909108052</v>
      </c>
      <c r="I122" s="97"/>
      <c r="J122" s="97">
        <f>+'Ark1'!U2687</f>
        <v>42.69577587726139</v>
      </c>
      <c r="K122" s="1">
        <f>+'Ark1'!W2687</f>
        <v>57.163869425886702</v>
      </c>
      <c r="L122" s="97"/>
      <c r="M122" s="97">
        <f>+'Ark1'!Y2687</f>
        <v>143.4356592093844</v>
      </c>
      <c r="N122" s="97"/>
      <c r="O122" s="97">
        <f>+'Ark1'!AA2687</f>
        <v>29.498441756362038</v>
      </c>
      <c r="P122" s="97">
        <f>+'Ark1'!AB2687</f>
        <v>1.3910685631698576</v>
      </c>
      <c r="Q122" s="9">
        <f>+'Ark1'!AC2687</f>
        <v>-12.965869694376799</v>
      </c>
      <c r="R122" s="9">
        <f t="shared" si="11"/>
        <v>11.989583333333334</v>
      </c>
      <c r="S122" s="39"/>
      <c r="T122" s="4"/>
      <c r="U122"/>
      <c r="V122"/>
      <c r="X122"/>
    </row>
    <row r="123" spans="1:24">
      <c r="A123" s="39"/>
      <c r="B123">
        <f>+'Ark1'!C2688</f>
        <v>2008</v>
      </c>
      <c r="C123">
        <f>+'Ark1'!L2688</f>
        <v>17</v>
      </c>
      <c r="D123" s="52" t="s">
        <v>485</v>
      </c>
      <c r="E123">
        <f>+'Ark1'!Q2688</f>
        <v>1171</v>
      </c>
      <c r="F123" s="9">
        <f>+'Ark1'!R2688</f>
        <v>12494</v>
      </c>
      <c r="G123" s="9">
        <f>+'Ark1'!S2688</f>
        <v>12493</v>
      </c>
      <c r="H123" s="97">
        <f>+'Ark1'!T2688</f>
        <v>29.450311144635112</v>
      </c>
      <c r="I123" s="97"/>
      <c r="J123" s="97">
        <f>+'Ark1'!U2688</f>
        <v>26.835736487401277</v>
      </c>
      <c r="K123" s="1">
        <f>+'Ark1'!W2688</f>
        <v>61.489714239974383</v>
      </c>
      <c r="L123" s="97"/>
      <c r="M123" s="97">
        <f>+'Ark1'!Y2688</f>
        <v>132.88609732671691</v>
      </c>
      <c r="N123" s="97"/>
      <c r="O123" s="97">
        <f>+'Ark1'!AA2688</f>
        <v>25.136769636638927</v>
      </c>
      <c r="P123" s="97">
        <f>+'Ark1'!AB2688</f>
        <v>1.3854490842754288</v>
      </c>
      <c r="Q123" s="9">
        <f>+'Ark1'!AC2688</f>
        <v>-9.4383656735749355</v>
      </c>
      <c r="R123" s="9">
        <f t="shared" si="11"/>
        <v>10.669513236549957</v>
      </c>
      <c r="S123" s="39"/>
      <c r="T123" s="4"/>
      <c r="U123"/>
      <c r="V123"/>
      <c r="X123"/>
    </row>
    <row r="124" spans="1:24" ht="15.6">
      <c r="A124" s="39"/>
      <c r="B124" s="60">
        <f>+'Ark1'!C2689</f>
        <v>2007</v>
      </c>
      <c r="C124" s="60">
        <f>+'Ark1'!L2689</f>
        <v>1</v>
      </c>
      <c r="D124" s="99" t="s">
        <v>24</v>
      </c>
      <c r="E124" s="60">
        <f>+'Ark1'!Q2689</f>
        <v>8</v>
      </c>
      <c r="F124" s="76">
        <f>+'Ark1'!R2689</f>
        <v>8</v>
      </c>
      <c r="G124" s="76">
        <f>+'Ark1'!S2689</f>
        <v>0</v>
      </c>
      <c r="H124" s="99">
        <f>+'Ark1'!T2689</f>
        <v>1.8219914366402475E-2</v>
      </c>
      <c r="I124" s="99"/>
      <c r="J124" s="99">
        <f>+'Ark1'!U2689</f>
        <v>0</v>
      </c>
      <c r="K124" s="61">
        <f>+'Ark1'!W2689</f>
        <v>0</v>
      </c>
      <c r="L124" s="99"/>
      <c r="M124" s="99">
        <f>+'Ark1'!Y2689</f>
        <v>0</v>
      </c>
      <c r="N124" s="99"/>
      <c r="O124" s="99">
        <f>+'Ark1'!AA2689</f>
        <v>0</v>
      </c>
      <c r="P124" s="99">
        <f>+'Ark1'!AB2689</f>
        <v>0</v>
      </c>
      <c r="Q124" s="76">
        <f>+'Ark1'!AC2689</f>
        <v>0</v>
      </c>
      <c r="R124" s="76">
        <f t="shared" si="11"/>
        <v>1</v>
      </c>
      <c r="S124" s="39"/>
      <c r="T124" s="4"/>
      <c r="U124"/>
      <c r="V124"/>
      <c r="X124"/>
    </row>
    <row r="125" spans="1:24" ht="15.6">
      <c r="A125" s="39"/>
      <c r="B125" s="60">
        <f>+'Ark1'!C2690</f>
        <v>2007</v>
      </c>
      <c r="C125" s="60">
        <f>+'Ark1'!L2690</f>
        <v>2</v>
      </c>
      <c r="D125" s="99" t="s">
        <v>25</v>
      </c>
      <c r="E125" s="60">
        <f>+'Ark1'!Q2690</f>
        <v>115</v>
      </c>
      <c r="F125" s="76">
        <f>+'Ark1'!R2690</f>
        <v>167</v>
      </c>
      <c r="G125" s="76">
        <f>+'Ark1'!S2690</f>
        <v>167</v>
      </c>
      <c r="H125" s="99">
        <f>+'Ark1'!T2690</f>
        <v>0.38034071239865186</v>
      </c>
      <c r="I125" s="99"/>
      <c r="J125" s="99">
        <f>+'Ark1'!U2690</f>
        <v>0.53750818773450437</v>
      </c>
      <c r="K125" s="61">
        <f>+'Ark1'!W2690</f>
        <v>37.311377245508979</v>
      </c>
      <c r="L125" s="99"/>
      <c r="M125" s="99">
        <f>+'Ark1'!Y2690</f>
        <v>208.28982035928152</v>
      </c>
      <c r="N125" s="99"/>
      <c r="O125" s="99">
        <f>+'Ark1'!AA2690</f>
        <v>35.702132033034793</v>
      </c>
      <c r="P125" s="99">
        <f>+'Ark1'!AB2690</f>
        <v>1.5472757268991837</v>
      </c>
      <c r="Q125" s="76">
        <f>+'Ark1'!AC2690</f>
        <v>-3.6429420413724638</v>
      </c>
      <c r="R125" s="76">
        <f t="shared" si="11"/>
        <v>1.4521739130434783</v>
      </c>
      <c r="S125" s="39"/>
      <c r="T125" s="4"/>
      <c r="U125"/>
      <c r="V125"/>
      <c r="X125"/>
    </row>
    <row r="126" spans="1:24" ht="15.6">
      <c r="A126" s="39"/>
      <c r="B126" s="60">
        <f>+'Ark1'!C2691</f>
        <v>2007</v>
      </c>
      <c r="C126" s="60">
        <f>+'Ark1'!L2691</f>
        <v>5</v>
      </c>
      <c r="D126" s="99" t="s">
        <v>442</v>
      </c>
      <c r="E126" s="60">
        <f>+'Ark1'!Q2691</f>
        <v>313</v>
      </c>
      <c r="F126" s="76">
        <f>+'Ark1'!R2691</f>
        <v>643</v>
      </c>
      <c r="G126" s="76">
        <f>+'Ark1'!S2691</f>
        <v>641</v>
      </c>
      <c r="H126" s="99">
        <f>+'Ark1'!T2691</f>
        <v>1.4644256171995995</v>
      </c>
      <c r="I126" s="99"/>
      <c r="J126" s="99">
        <f>+'Ark1'!U2691</f>
        <v>1.9539999712891327</v>
      </c>
      <c r="K126" s="61">
        <f>+'Ark1'!W2691</f>
        <v>42.536661466458654</v>
      </c>
      <c r="L126" s="99"/>
      <c r="M126" s="99">
        <f>+'Ark1'!Y2691</f>
        <v>196.65863141524125</v>
      </c>
      <c r="N126" s="99"/>
      <c r="O126" s="99">
        <f>+'Ark1'!AA2691</f>
        <v>34.356252470120538</v>
      </c>
      <c r="P126" s="99">
        <f>+'Ark1'!AB2691</f>
        <v>1.3826360540423213</v>
      </c>
      <c r="Q126" s="76">
        <f>+'Ark1'!AC2691</f>
        <v>-9.3206876855529472</v>
      </c>
      <c r="R126" s="76">
        <f t="shared" si="11"/>
        <v>2.0543130990415337</v>
      </c>
      <c r="S126" s="39"/>
      <c r="T126" s="4"/>
      <c r="U126"/>
      <c r="V126"/>
      <c r="X126"/>
    </row>
    <row r="127" spans="1:24" ht="15.6">
      <c r="A127" s="39"/>
      <c r="B127" s="60">
        <f>+'Ark1'!C2692</f>
        <v>2007</v>
      </c>
      <c r="C127" s="60">
        <f>+'Ark1'!L2692</f>
        <v>8</v>
      </c>
      <c r="D127" s="99" t="s">
        <v>26</v>
      </c>
      <c r="E127" s="60">
        <f>+'Ark1'!Q2692</f>
        <v>684</v>
      </c>
      <c r="F127" s="76">
        <f>+'Ark1'!R2692</f>
        <v>2377</v>
      </c>
      <c r="G127" s="76">
        <f>+'Ark1'!S2692</f>
        <v>2377</v>
      </c>
      <c r="H127" s="99">
        <f>+'Ark1'!T2692</f>
        <v>5.4135920561173361</v>
      </c>
      <c r="I127" s="99"/>
      <c r="J127" s="99">
        <f>+'Ark1'!U2692</f>
        <v>6.6958419327499046</v>
      </c>
      <c r="K127" s="61">
        <f>+'Ark1'!W2692</f>
        <v>47.490113588557008</v>
      </c>
      <c r="L127" s="99"/>
      <c r="M127" s="99">
        <f>+'Ark1'!Y2692</f>
        <v>182.29528817837624</v>
      </c>
      <c r="N127" s="99"/>
      <c r="O127" s="99">
        <f>+'Ark1'!AA2692</f>
        <v>33.731747380361867</v>
      </c>
      <c r="P127" s="99">
        <f>+'Ark1'!AB2692</f>
        <v>1.4139186810918511</v>
      </c>
      <c r="Q127" s="76">
        <f>+'Ark1'!AC2692</f>
        <v>-14.226887326329123</v>
      </c>
      <c r="R127" s="76">
        <f t="shared" si="11"/>
        <v>3.4751461988304095</v>
      </c>
      <c r="S127" s="39"/>
      <c r="T127" s="4"/>
      <c r="U127"/>
      <c r="V127"/>
      <c r="X127"/>
    </row>
    <row r="128" spans="1:24" ht="15.6">
      <c r="A128" s="39"/>
      <c r="B128" s="60">
        <f>+'Ark1'!C2693</f>
        <v>2007</v>
      </c>
      <c r="C128" s="60">
        <f>+'Ark1'!L2693</f>
        <v>11</v>
      </c>
      <c r="D128" s="99" t="s">
        <v>27</v>
      </c>
      <c r="E128" s="60">
        <f>+'Ark1'!Q2693</f>
        <v>1176</v>
      </c>
      <c r="F128" s="76">
        <f>+'Ark1'!R2693</f>
        <v>8133</v>
      </c>
      <c r="G128" s="76">
        <f>+'Ark1'!S2693</f>
        <v>8132</v>
      </c>
      <c r="H128" s="99">
        <f>+'Ark1'!T2693</f>
        <v>18.522820442743924</v>
      </c>
      <c r="I128" s="99"/>
      <c r="J128" s="99">
        <f>+'Ark1'!U2693</f>
        <v>20.35332072599784</v>
      </c>
      <c r="K128" s="61">
        <f>+'Ark1'!W2693</f>
        <v>52.458312838170201</v>
      </c>
      <c r="L128" s="99"/>
      <c r="M128" s="99">
        <f>+'Ark1'!Y2693</f>
        <v>161.95111275052201</v>
      </c>
      <c r="N128" s="99"/>
      <c r="O128" s="99">
        <f>+'Ark1'!AA2693</f>
        <v>33.146215809720076</v>
      </c>
      <c r="P128" s="99">
        <f>+'Ark1'!AB2693</f>
        <v>1.3792105880020928</v>
      </c>
      <c r="Q128" s="76">
        <f>+'Ark1'!AC2693</f>
        <v>-17.110994146308204</v>
      </c>
      <c r="R128" s="76">
        <f t="shared" si="11"/>
        <v>6.9158163265306118</v>
      </c>
      <c r="S128" s="39"/>
      <c r="T128" s="4"/>
      <c r="U128"/>
      <c r="V128"/>
      <c r="X128"/>
    </row>
    <row r="129" spans="1:24" ht="15.6">
      <c r="A129" s="39"/>
      <c r="B129" s="60">
        <f>+'Ark1'!C2694</f>
        <v>2007</v>
      </c>
      <c r="C129" s="60">
        <f>+'Ark1'!L2694</f>
        <v>14</v>
      </c>
      <c r="D129" s="99" t="s">
        <v>443</v>
      </c>
      <c r="E129" s="60">
        <f>+'Ark1'!Q2694</f>
        <v>1504</v>
      </c>
      <c r="F129" s="76">
        <f>+'Ark1'!R2694</f>
        <v>18948</v>
      </c>
      <c r="G129" s="76">
        <f>+'Ark1'!S2694</f>
        <v>18943</v>
      </c>
      <c r="H129" s="99">
        <f>+'Ark1'!T2694</f>
        <v>43.153867176824271</v>
      </c>
      <c r="I129" s="99"/>
      <c r="J129" s="99">
        <f>+'Ark1'!U2694</f>
        <v>42.660119126601998</v>
      </c>
      <c r="K129" s="61">
        <f>+'Ark1'!W2694</f>
        <v>57.119991553608195</v>
      </c>
      <c r="L129" s="99"/>
      <c r="M129" s="99">
        <f>+'Ark1'!Y2694</f>
        <v>145.69951973823157</v>
      </c>
      <c r="N129" s="99"/>
      <c r="O129" s="99">
        <f>+'Ark1'!AA2694</f>
        <v>28.94026814805332</v>
      </c>
      <c r="P129" s="99">
        <f>+'Ark1'!AB2694</f>
        <v>1.3995847680737248</v>
      </c>
      <c r="Q129" s="76">
        <f>+'Ark1'!AC2694</f>
        <v>-14.265101250842838</v>
      </c>
      <c r="R129" s="76">
        <f t="shared" si="11"/>
        <v>12.598404255319149</v>
      </c>
      <c r="S129" s="39"/>
      <c r="T129" s="4"/>
      <c r="U129"/>
      <c r="V129"/>
      <c r="X129"/>
    </row>
    <row r="130" spans="1:24" ht="15.6">
      <c r="A130" s="39"/>
      <c r="B130" s="60">
        <f>+'Ark1'!C2695</f>
        <v>2007</v>
      </c>
      <c r="C130" s="60">
        <f>+'Ark1'!L2695</f>
        <v>17</v>
      </c>
      <c r="D130" s="99" t="s">
        <v>485</v>
      </c>
      <c r="E130" s="60">
        <f>+'Ark1'!Q2695</f>
        <v>1199</v>
      </c>
      <c r="F130" s="76">
        <f>+'Ark1'!R2695</f>
        <v>12958</v>
      </c>
      <c r="G130" s="76">
        <f>+'Ark1'!S2695</f>
        <v>12956</v>
      </c>
      <c r="H130" s="99">
        <f>+'Ark1'!T2695</f>
        <v>29.511706294980407</v>
      </c>
      <c r="I130" s="99"/>
      <c r="J130" s="99">
        <f>+'Ark1'!U2695</f>
        <v>26.699015271414204</v>
      </c>
      <c r="K130" s="61">
        <f>+'Ark1'!W2695</f>
        <v>61.490583513430096</v>
      </c>
      <c r="L130" s="99"/>
      <c r="M130" s="99">
        <f>+'Ark1'!Y2695</f>
        <v>133.33884858774539</v>
      </c>
      <c r="N130" s="99"/>
      <c r="O130" s="99">
        <f>+'Ark1'!AA2695</f>
        <v>25.152816820316403</v>
      </c>
      <c r="P130" s="99">
        <f>+'Ark1'!AB2695</f>
        <v>1.1465228311704121</v>
      </c>
      <c r="Q130" s="76">
        <f>+'Ark1'!AC2695</f>
        <v>-17.468235818649756</v>
      </c>
      <c r="R130" s="76">
        <f t="shared" si="11"/>
        <v>10.807339449541285</v>
      </c>
      <c r="S130" s="39"/>
      <c r="T130" s="4"/>
      <c r="U130"/>
      <c r="V130"/>
      <c r="X130"/>
    </row>
    <row r="131" spans="1:24">
      <c r="A131" s="39"/>
      <c r="B131">
        <f>+'Ark1'!C2696</f>
        <v>2006</v>
      </c>
      <c r="C131">
        <f>+'Ark1'!L2696</f>
        <v>1</v>
      </c>
      <c r="D131" s="52" t="s">
        <v>24</v>
      </c>
      <c r="E131">
        <f>+'Ark1'!Q2696</f>
        <v>13</v>
      </c>
      <c r="F131" s="9">
        <f>+'Ark1'!R2696</f>
        <v>16</v>
      </c>
      <c r="G131" s="9">
        <f>+'Ark1'!S2696</f>
        <v>0</v>
      </c>
      <c r="H131" s="97">
        <f>+'Ark1'!T2696</f>
        <v>3.6217941462752097E-2</v>
      </c>
      <c r="I131" s="97"/>
      <c r="J131" s="97">
        <f>+'Ark1'!U2696</f>
        <v>0</v>
      </c>
      <c r="K131" s="1">
        <f>+'Ark1'!W2696</f>
        <v>0</v>
      </c>
      <c r="L131" s="97"/>
      <c r="M131" s="97">
        <f>+'Ark1'!Y2696</f>
        <v>0</v>
      </c>
      <c r="N131" s="97"/>
      <c r="O131" s="97">
        <f>+'Ark1'!AA2696</f>
        <v>0</v>
      </c>
      <c r="P131" s="97">
        <f>+'Ark1'!AB2696</f>
        <v>0</v>
      </c>
      <c r="Q131" s="9">
        <f>+'Ark1'!AC2696</f>
        <v>0</v>
      </c>
      <c r="R131" s="9">
        <f t="shared" si="11"/>
        <v>1.2307692307692308</v>
      </c>
      <c r="S131" s="39"/>
      <c r="T131" s="4"/>
      <c r="U131"/>
      <c r="V131"/>
      <c r="X131"/>
    </row>
    <row r="132" spans="1:24">
      <c r="A132" s="39"/>
      <c r="B132">
        <f>+'Ark1'!C2697</f>
        <v>2006</v>
      </c>
      <c r="C132">
        <f>+'Ark1'!L2697</f>
        <v>2</v>
      </c>
      <c r="D132" s="52" t="s">
        <v>25</v>
      </c>
      <c r="E132">
        <f>+'Ark1'!Q2697</f>
        <v>81</v>
      </c>
      <c r="F132" s="9">
        <f>+'Ark1'!R2697</f>
        <v>104</v>
      </c>
      <c r="G132" s="9">
        <f>+'Ark1'!S2697</f>
        <v>104</v>
      </c>
      <c r="H132" s="97">
        <f>+'Ark1'!T2697</f>
        <v>0.23541661950788875</v>
      </c>
      <c r="I132" s="97"/>
      <c r="J132" s="97">
        <f>+'Ark1'!U2697</f>
        <v>0.32980676165814599</v>
      </c>
      <c r="K132" s="1">
        <f>+'Ark1'!W2697</f>
        <v>37.528846153846146</v>
      </c>
      <c r="L132" s="97"/>
      <c r="M132" s="97">
        <f>+'Ark1'!Y2697</f>
        <v>203.21346153846139</v>
      </c>
      <c r="N132" s="97"/>
      <c r="O132" s="97">
        <f>+'Ark1'!AA2697</f>
        <v>37.403388518063245</v>
      </c>
      <c r="P132" s="97">
        <f>+'Ark1'!AB2697</f>
        <v>1.7864701485656125</v>
      </c>
      <c r="Q132" s="9">
        <f>+'Ark1'!AC2697</f>
        <v>-13.163088514413282</v>
      </c>
      <c r="R132" s="9">
        <f t="shared" ref="R132:R137" si="12">+F132/E132</f>
        <v>1.2839506172839505</v>
      </c>
      <c r="S132" s="39"/>
      <c r="T132" s="4"/>
      <c r="U132"/>
      <c r="V132"/>
      <c r="X132"/>
    </row>
    <row r="133" spans="1:24">
      <c r="A133" s="39"/>
      <c r="B133">
        <f>+'Ark1'!C2698</f>
        <v>2006</v>
      </c>
      <c r="C133">
        <f>+'Ark1'!L2698</f>
        <v>5</v>
      </c>
      <c r="D133" s="52" t="s">
        <v>442</v>
      </c>
      <c r="E133">
        <f>+'Ark1'!Q2698</f>
        <v>330</v>
      </c>
      <c r="F133" s="9">
        <f>+'Ark1'!R2698</f>
        <v>637</v>
      </c>
      <c r="G133" s="9">
        <f>+'Ark1'!S2698</f>
        <v>635</v>
      </c>
      <c r="H133" s="97">
        <f>+'Ark1'!T2698</f>
        <v>1.4419267944858181</v>
      </c>
      <c r="I133" s="97"/>
      <c r="J133" s="97">
        <f>+'Ark1'!U2698</f>
        <v>1.9439048545054689</v>
      </c>
      <c r="K133" s="1">
        <f>+'Ark1'!W2698</f>
        <v>42.492913385826782</v>
      </c>
      <c r="L133" s="97"/>
      <c r="M133" s="97">
        <f>+'Ark1'!Y2698</f>
        <v>195.55180533751965</v>
      </c>
      <c r="N133" s="97"/>
      <c r="O133" s="97">
        <f>+'Ark1'!AA2698</f>
        <v>34.886507740742296</v>
      </c>
      <c r="P133" s="97">
        <f>+'Ark1'!AB2698</f>
        <v>1.4034367884837062</v>
      </c>
      <c r="Q133" s="9">
        <f>+'Ark1'!AC2698</f>
        <v>-18.347543203423161</v>
      </c>
      <c r="R133" s="9">
        <f t="shared" si="12"/>
        <v>1.9303030303030304</v>
      </c>
      <c r="S133" s="39"/>
      <c r="T133" s="4"/>
      <c r="U133"/>
      <c r="V133"/>
      <c r="X133"/>
    </row>
    <row r="134" spans="1:24">
      <c r="A134" s="39"/>
      <c r="B134">
        <f>+'Ark1'!C2699</f>
        <v>2006</v>
      </c>
      <c r="C134">
        <f>+'Ark1'!L2699</f>
        <v>8</v>
      </c>
      <c r="D134" s="52" t="s">
        <v>26</v>
      </c>
      <c r="E134">
        <f>+'Ark1'!Q2699</f>
        <v>746</v>
      </c>
      <c r="F134" s="9">
        <f>+'Ark1'!R2699</f>
        <v>2316</v>
      </c>
      <c r="G134" s="9">
        <f>+'Ark1'!S2699</f>
        <v>2311</v>
      </c>
      <c r="H134" s="97">
        <f>+'Ark1'!T2699</f>
        <v>5.2425470267333676</v>
      </c>
      <c r="I134" s="97"/>
      <c r="J134" s="97">
        <f>+'Ark1'!U2699</f>
        <v>6.4731868579038618</v>
      </c>
      <c r="K134" s="1">
        <f>+'Ark1'!W2699</f>
        <v>47.515361315447841</v>
      </c>
      <c r="L134" s="97"/>
      <c r="M134" s="97">
        <f>+'Ark1'!Y2699</f>
        <v>179.10423143350579</v>
      </c>
      <c r="N134" s="97"/>
      <c r="O134" s="97">
        <f>+'Ark1'!AA2699</f>
        <v>34.80713898522437</v>
      </c>
      <c r="P134" s="97">
        <f>+'Ark1'!AB2699</f>
        <v>1.3815882521057825</v>
      </c>
      <c r="Q134" s="9">
        <f>+'Ark1'!AC2699</f>
        <v>-16.301364413982125</v>
      </c>
      <c r="R134" s="9">
        <f t="shared" si="12"/>
        <v>3.1045576407506701</v>
      </c>
      <c r="S134" s="39"/>
      <c r="T134" s="4"/>
      <c r="U134"/>
      <c r="V134"/>
      <c r="X134"/>
    </row>
    <row r="135" spans="1:24">
      <c r="A135" s="39"/>
      <c r="B135">
        <f>+'Ark1'!C2700</f>
        <v>2006</v>
      </c>
      <c r="C135">
        <f>+'Ark1'!L2700</f>
        <v>11</v>
      </c>
      <c r="D135" s="52" t="s">
        <v>27</v>
      </c>
      <c r="E135">
        <f>+'Ark1'!Q2700</f>
        <v>1286</v>
      </c>
      <c r="F135" s="9">
        <f>+'Ark1'!R2700</f>
        <v>8013</v>
      </c>
      <c r="G135" s="9">
        <f>+'Ark1'!S2700</f>
        <v>7989</v>
      </c>
      <c r="H135" s="97">
        <f>+'Ark1'!T2700</f>
        <v>18.138397808814535</v>
      </c>
      <c r="I135" s="97"/>
      <c r="J135" s="97">
        <f>+'Ark1'!U2700</f>
        <v>19.95333248835518</v>
      </c>
      <c r="K135" s="1">
        <f>+'Ark1'!W2700</f>
        <v>52.432219301539611</v>
      </c>
      <c r="L135" s="97"/>
      <c r="M135" s="97">
        <f>+'Ark1'!Y2700</f>
        <v>159.56827655060533</v>
      </c>
      <c r="N135" s="97"/>
      <c r="O135" s="97">
        <f>+'Ark1'!AA2700</f>
        <v>32.283124634865814</v>
      </c>
      <c r="P135" s="97">
        <f>+'Ark1'!AB2700</f>
        <v>1.3811920285300083</v>
      </c>
      <c r="Q135" s="9">
        <f>+'Ark1'!AC2700</f>
        <v>-16.524197041121337</v>
      </c>
      <c r="R135" s="9">
        <f t="shared" si="12"/>
        <v>6.23094867807154</v>
      </c>
      <c r="S135" s="39"/>
      <c r="T135" s="4"/>
      <c r="U135"/>
      <c r="V135"/>
      <c r="X135"/>
    </row>
    <row r="136" spans="1:24">
      <c r="A136" s="39"/>
      <c r="B136">
        <f>+'Ark1'!C2701</f>
        <v>2006</v>
      </c>
      <c r="C136">
        <f>+'Ark1'!L2701</f>
        <v>14</v>
      </c>
      <c r="D136" s="52" t="s">
        <v>443</v>
      </c>
      <c r="E136">
        <f>+'Ark1'!Q2701</f>
        <v>1543</v>
      </c>
      <c r="F136" s="9">
        <f>+'Ark1'!R2701</f>
        <v>18839</v>
      </c>
      <c r="G136" s="9">
        <f>+'Ark1'!S2701</f>
        <v>18800</v>
      </c>
      <c r="H136" s="97">
        <f>+'Ark1'!T2701</f>
        <v>42.644362451049183</v>
      </c>
      <c r="I136" s="97"/>
      <c r="J136" s="97">
        <f>+'Ark1'!U2701</f>
        <v>42.194043765601776</v>
      </c>
      <c r="K136" s="1">
        <f>+'Ark1'!W2701</f>
        <v>57.144840425531918</v>
      </c>
      <c r="L136" s="97"/>
      <c r="M136" s="97">
        <f>+'Ark1'!Y2701</f>
        <v>143.52235787462237</v>
      </c>
      <c r="N136" s="97"/>
      <c r="O136" s="97">
        <f>+'Ark1'!AA2701</f>
        <v>28.295738892274361</v>
      </c>
      <c r="P136" s="97">
        <f>+'Ark1'!AB2701</f>
        <v>1.4036919314313685</v>
      </c>
      <c r="Q136" s="9">
        <f>+'Ark1'!AC2701</f>
        <v>-15.282565033629252</v>
      </c>
      <c r="R136" s="9">
        <f t="shared" si="12"/>
        <v>12.209332469215813</v>
      </c>
      <c r="S136" s="39"/>
      <c r="T136" s="4"/>
      <c r="U136"/>
      <c r="V136"/>
      <c r="X136"/>
    </row>
    <row r="137" spans="1:24">
      <c r="A137" s="39"/>
      <c r="B137">
        <f>+'Ark1'!C2702</f>
        <v>2006</v>
      </c>
      <c r="C137">
        <f>+'Ark1'!L2702</f>
        <v>17</v>
      </c>
      <c r="D137" s="52" t="s">
        <v>485</v>
      </c>
      <c r="E137">
        <f>+'Ark1'!Q2702</f>
        <v>1270</v>
      </c>
      <c r="F137" s="9">
        <f>+'Ark1'!R2702</f>
        <v>13459</v>
      </c>
      <c r="G137" s="9">
        <f>+'Ark1'!S2702</f>
        <v>13439</v>
      </c>
      <c r="H137" s="97">
        <f>+'Ark1'!T2702</f>
        <v>30.466079634198792</v>
      </c>
      <c r="I137" s="97"/>
      <c r="J137" s="97">
        <f>+'Ark1'!U2702</f>
        <v>27.748809724709862</v>
      </c>
      <c r="K137" s="1">
        <f>+'Ark1'!W2702</f>
        <v>61.496242279931522</v>
      </c>
      <c r="L137" s="97"/>
      <c r="M137" s="97">
        <f>+'Ark1'!Y2702</f>
        <v>132.11673229809037</v>
      </c>
      <c r="N137" s="97"/>
      <c r="O137" s="97">
        <f>+'Ark1'!AA2702</f>
        <v>24.934420579772965</v>
      </c>
      <c r="P137" s="97">
        <f>+'Ark1'!AB2702</f>
        <v>1.3932100777140679</v>
      </c>
      <c r="Q137" s="9">
        <f>+'Ark1'!AC2702</f>
        <v>-10.82143912308505</v>
      </c>
      <c r="R137" s="9">
        <f t="shared" si="12"/>
        <v>10.59763779527559</v>
      </c>
      <c r="S137" s="39"/>
      <c r="T137" s="4"/>
      <c r="U137"/>
      <c r="V137"/>
      <c r="X137"/>
    </row>
    <row r="138" spans="1:24" ht="15.6">
      <c r="A138" s="39"/>
      <c r="B138" s="60">
        <f>+'Ark1'!C2703</f>
        <v>2005</v>
      </c>
      <c r="C138" s="60">
        <f>+'Ark1'!L2703</f>
        <v>1</v>
      </c>
      <c r="D138" s="99" t="s">
        <v>24</v>
      </c>
      <c r="E138" s="60">
        <f>+'Ark1'!Q2703</f>
        <v>68</v>
      </c>
      <c r="F138" s="76">
        <f>+'Ark1'!R2703</f>
        <v>142</v>
      </c>
      <c r="G138" s="76">
        <f>+'Ark1'!S2703</f>
        <v>0</v>
      </c>
      <c r="H138" s="99">
        <f>+'Ark1'!T2703</f>
        <v>0.36306689251813745</v>
      </c>
      <c r="I138" s="99"/>
      <c r="J138" s="99">
        <f>+'Ark1'!U2703</f>
        <v>0</v>
      </c>
      <c r="K138" s="61">
        <f>+'Ark1'!W2703</f>
        <v>0</v>
      </c>
      <c r="L138" s="99"/>
      <c r="M138" s="99">
        <f>+'Ark1'!Y2703</f>
        <v>0</v>
      </c>
      <c r="N138" s="99"/>
      <c r="O138" s="99">
        <f>+'Ark1'!AA2703</f>
        <v>0</v>
      </c>
      <c r="P138" s="99">
        <f>+'Ark1'!AB2703</f>
        <v>0</v>
      </c>
      <c r="Q138" s="76">
        <f>+'Ark1'!AC2703</f>
        <v>0</v>
      </c>
      <c r="R138" s="76">
        <f>+F138/E138</f>
        <v>2.0882352941176472</v>
      </c>
      <c r="S138" s="39"/>
      <c r="T138" s="4"/>
      <c r="U138"/>
      <c r="V138"/>
      <c r="X138"/>
    </row>
    <row r="139" spans="1:24" ht="15.6">
      <c r="A139" s="39"/>
      <c r="B139" s="60">
        <f>+'Ark1'!C2704</f>
        <v>2005</v>
      </c>
      <c r="C139" s="60">
        <f>+'Ark1'!L2704</f>
        <v>2</v>
      </c>
      <c r="D139" s="99" t="s">
        <v>25</v>
      </c>
      <c r="E139" s="60">
        <f>+'Ark1'!Q2704</f>
        <v>122</v>
      </c>
      <c r="F139" s="76">
        <f>+'Ark1'!R2704</f>
        <v>162</v>
      </c>
      <c r="G139" s="76">
        <f>+'Ark1'!S2704</f>
        <v>162</v>
      </c>
      <c r="H139" s="99">
        <f>+'Ark1'!T2704</f>
        <v>0.41420307456294542</v>
      </c>
      <c r="I139" s="99"/>
      <c r="J139" s="99">
        <f>+'Ark1'!U2704</f>
        <v>0.61155689874219377</v>
      </c>
      <c r="K139" s="61">
        <f>+'Ark1'!W2704</f>
        <v>37.327160493827151</v>
      </c>
      <c r="L139" s="99"/>
      <c r="M139" s="99">
        <f>+'Ark1'!Y2704</f>
        <v>211.57037037037031</v>
      </c>
      <c r="N139" s="99"/>
      <c r="O139" s="99">
        <f>+'Ark1'!AA2704</f>
        <v>35.732122161772679</v>
      </c>
      <c r="P139" s="99">
        <f>+'Ark1'!AB2704</f>
        <v>1.4649411015573459</v>
      </c>
      <c r="Q139" s="76">
        <f>+'Ark1'!AC2704</f>
        <v>-1.5133275977016587</v>
      </c>
      <c r="R139" s="76">
        <f t="shared" ref="R139:R145" si="13">+F139/E139</f>
        <v>1.3278688524590163</v>
      </c>
      <c r="S139" s="39"/>
      <c r="T139" s="4"/>
      <c r="U139"/>
      <c r="V139"/>
      <c r="X139"/>
    </row>
    <row r="140" spans="1:24" ht="15.6">
      <c r="A140" s="39"/>
      <c r="B140" s="60">
        <f>+'Ark1'!C2705</f>
        <v>2005</v>
      </c>
      <c r="C140" s="60">
        <f>+'Ark1'!L2705</f>
        <v>5</v>
      </c>
      <c r="D140" s="99" t="s">
        <v>442</v>
      </c>
      <c r="E140" s="60">
        <f>+'Ark1'!Q2705</f>
        <v>310</v>
      </c>
      <c r="F140" s="76">
        <f>+'Ark1'!R2705</f>
        <v>584</v>
      </c>
      <c r="G140" s="76">
        <f>+'Ark1'!S2705</f>
        <v>583</v>
      </c>
      <c r="H140" s="99">
        <f>+'Ark1'!T2705</f>
        <v>1.4931765157083963</v>
      </c>
      <c r="I140" s="99"/>
      <c r="J140" s="99">
        <f>+'Ark1'!U2705</f>
        <v>2.0384355652817936</v>
      </c>
      <c r="K140" s="61">
        <f>+'Ark1'!W2705</f>
        <v>42.49228130360207</v>
      </c>
      <c r="L140" s="99"/>
      <c r="M140" s="99">
        <f>+'Ark1'!Y2705</f>
        <v>195.62174657534248</v>
      </c>
      <c r="N140" s="99"/>
      <c r="O140" s="99">
        <f>+'Ark1'!AA2705</f>
        <v>33.309705458505739</v>
      </c>
      <c r="P140" s="99">
        <f>+'Ark1'!AB2705</f>
        <v>1.3809008829327103</v>
      </c>
      <c r="Q140" s="76">
        <f>+'Ark1'!AC2705</f>
        <v>-16.475097933900688</v>
      </c>
      <c r="R140" s="76">
        <f t="shared" si="13"/>
        <v>1.8838709677419354</v>
      </c>
      <c r="S140" s="39"/>
      <c r="T140" s="4"/>
      <c r="U140"/>
      <c r="V140"/>
      <c r="X140"/>
    </row>
    <row r="141" spans="1:24" ht="15.6">
      <c r="A141" s="39"/>
      <c r="B141" s="60">
        <f>+'Ark1'!C2706</f>
        <v>2005</v>
      </c>
      <c r="C141" s="60">
        <f>+'Ark1'!L2706</f>
        <v>8</v>
      </c>
      <c r="D141" s="99" t="s">
        <v>26</v>
      </c>
      <c r="E141" s="60">
        <f>+'Ark1'!Q2706</f>
        <v>730</v>
      </c>
      <c r="F141" s="76">
        <f>+'Ark1'!R2706</f>
        <v>2076</v>
      </c>
      <c r="G141" s="76">
        <f>+'Ark1'!S2706</f>
        <v>2072</v>
      </c>
      <c r="H141" s="99">
        <f>+'Ark1'!T2706</f>
        <v>5.3079356962510804</v>
      </c>
      <c r="I141" s="99"/>
      <c r="J141" s="99">
        <f>+'Ark1'!U2706</f>
        <v>6.6507687043468948</v>
      </c>
      <c r="K141" s="61">
        <f>+'Ark1'!W2706</f>
        <v>47.564189189189186</v>
      </c>
      <c r="L141" s="99"/>
      <c r="M141" s="99">
        <f>+'Ark1'!Y2706</f>
        <v>179.54672447013525</v>
      </c>
      <c r="N141" s="99"/>
      <c r="O141" s="99">
        <f>+'Ark1'!AA2706</f>
        <v>32.69975992680191</v>
      </c>
      <c r="P141" s="99">
        <f>+'Ark1'!AB2706</f>
        <v>1.3202211917310802</v>
      </c>
      <c r="Q141" s="76">
        <f>+'Ark1'!AC2706</f>
        <v>-9.6828405003471865</v>
      </c>
      <c r="R141" s="76">
        <f t="shared" si="13"/>
        <v>2.8438356164383563</v>
      </c>
      <c r="S141" s="39"/>
      <c r="T141" s="4"/>
      <c r="U141"/>
      <c r="V141"/>
      <c r="X141"/>
    </row>
    <row r="142" spans="1:24" ht="15.6">
      <c r="A142" s="39"/>
      <c r="B142" s="60">
        <f>+'Ark1'!C2707</f>
        <v>2005</v>
      </c>
      <c r="C142" s="60">
        <f>+'Ark1'!L2707</f>
        <v>11</v>
      </c>
      <c r="D142" s="99" t="s">
        <v>27</v>
      </c>
      <c r="E142" s="60">
        <f>+'Ark1'!Q2707</f>
        <v>1287</v>
      </c>
      <c r="F142" s="76">
        <f>+'Ark1'!R2707</f>
        <v>6823</v>
      </c>
      <c r="G142" s="76">
        <f>+'Ark1'!S2707</f>
        <v>6791</v>
      </c>
      <c r="H142" s="99">
        <f>+'Ark1'!T2707</f>
        <v>17.445108504586276</v>
      </c>
      <c r="I142" s="99"/>
      <c r="J142" s="99">
        <f>+'Ark1'!U2707</f>
        <v>19.338645528796736</v>
      </c>
      <c r="K142" s="61">
        <f>+'Ark1'!W2707</f>
        <v>52.416286261228088</v>
      </c>
      <c r="L142" s="99"/>
      <c r="M142" s="99">
        <f>+'Ark1'!Y2707</f>
        <v>158.84870291660604</v>
      </c>
      <c r="N142" s="99"/>
      <c r="O142" s="99">
        <f>+'Ark1'!AA2707</f>
        <v>32.124935983013081</v>
      </c>
      <c r="P142" s="99">
        <f>+'Ark1'!AB2707</f>
        <v>1.3959867768230401</v>
      </c>
      <c r="Q142" s="76">
        <f>+'Ark1'!AC2707</f>
        <v>-17.14259997258953</v>
      </c>
      <c r="R142" s="76">
        <f t="shared" si="13"/>
        <v>5.3014763014763018</v>
      </c>
      <c r="S142" s="39"/>
      <c r="T142" s="4"/>
      <c r="U142"/>
      <c r="V142"/>
      <c r="X142"/>
    </row>
    <row r="143" spans="1:24" ht="15.6">
      <c r="A143" s="39"/>
      <c r="B143" s="60">
        <f>+'Ark1'!C2708</f>
        <v>2005</v>
      </c>
      <c r="C143" s="60">
        <f>+'Ark1'!L2708</f>
        <v>14</v>
      </c>
      <c r="D143" s="99" t="s">
        <v>443</v>
      </c>
      <c r="E143" s="60">
        <f>+'Ark1'!Q2708</f>
        <v>1679</v>
      </c>
      <c r="F143" s="76">
        <f>+'Ark1'!R2708</f>
        <v>16909</v>
      </c>
      <c r="G143" s="76">
        <f>+'Ark1'!S2708</f>
        <v>16795</v>
      </c>
      <c r="H143" s="99">
        <f>+'Ark1'!T2708</f>
        <v>43.233085109782991</v>
      </c>
      <c r="I143" s="99"/>
      <c r="J143" s="99">
        <f>+'Ark1'!U2708</f>
        <v>42.75657990983207</v>
      </c>
      <c r="K143" s="61">
        <f>+'Ark1'!W2708</f>
        <v>57.138791306936596</v>
      </c>
      <c r="L143" s="99"/>
      <c r="M143" s="99">
        <f>+'Ark1'!Y2708</f>
        <v>141.71571943935203</v>
      </c>
      <c r="N143" s="99"/>
      <c r="O143" s="99">
        <f>+'Ark1'!AA2708</f>
        <v>28.098693233368319</v>
      </c>
      <c r="P143" s="99">
        <f>+'Ark1'!AB2708</f>
        <v>1.406010943646802</v>
      </c>
      <c r="Q143" s="76">
        <f>+'Ark1'!AC2708</f>
        <v>-15.62528686321474</v>
      </c>
      <c r="R143" s="76">
        <f t="shared" si="13"/>
        <v>10.070875521143538</v>
      </c>
      <c r="S143" s="39"/>
      <c r="T143" s="4"/>
      <c r="U143"/>
      <c r="V143"/>
      <c r="X143"/>
    </row>
    <row r="144" spans="1:24" ht="15.6">
      <c r="A144" s="39"/>
      <c r="B144" s="60">
        <f>+'Ark1'!C2709</f>
        <v>2005</v>
      </c>
      <c r="C144" s="60">
        <f>+'Ark1'!L2709</f>
        <v>17</v>
      </c>
      <c r="D144" s="99" t="s">
        <v>485</v>
      </c>
      <c r="E144" s="60">
        <f>+'Ark1'!Q2709</f>
        <v>1345</v>
      </c>
      <c r="F144" s="76">
        <f>+'Ark1'!R2709</f>
        <v>11675</v>
      </c>
      <c r="G144" s="76">
        <f>+'Ark1'!S2709</f>
        <v>11635</v>
      </c>
      <c r="H144" s="99">
        <f>+'Ark1'!T2709</f>
        <v>29.850746268656724</v>
      </c>
      <c r="I144" s="99"/>
      <c r="J144" s="99">
        <f>+'Ark1'!U2709</f>
        <v>27.309558070989141</v>
      </c>
      <c r="K144" s="61">
        <f>+'Ark1'!W2709</f>
        <v>61.464976364417709</v>
      </c>
      <c r="L144" s="99"/>
      <c r="M144" s="99">
        <f>+'Ark1'!Y2709</f>
        <v>131.09640256959258</v>
      </c>
      <c r="N144" s="99"/>
      <c r="O144" s="99">
        <f>+'Ark1'!AA2709</f>
        <v>24.423592174665316</v>
      </c>
      <c r="P144" s="99">
        <f>+'Ark1'!AB2709</f>
        <v>1.3993822035649393</v>
      </c>
      <c r="Q144" s="76">
        <f>+'Ark1'!AC2709</f>
        <v>-8.312875126592866</v>
      </c>
      <c r="R144" s="76">
        <f t="shared" si="13"/>
        <v>8.6802973977695164</v>
      </c>
      <c r="S144" s="39"/>
      <c r="T144" s="4"/>
      <c r="U144"/>
      <c r="V144"/>
      <c r="X144"/>
    </row>
    <row r="145" spans="1:24">
      <c r="A145" s="39"/>
      <c r="B145">
        <f>+'Ark1'!C2710</f>
        <v>2004</v>
      </c>
      <c r="C145">
        <f>+'Ark1'!L2710</f>
        <v>1</v>
      </c>
      <c r="D145" s="52" t="s">
        <v>24</v>
      </c>
      <c r="E145">
        <f>+'Ark1'!Q2710</f>
        <v>65</v>
      </c>
      <c r="F145" s="9">
        <f>+'Ark1'!R2710</f>
        <v>118</v>
      </c>
      <c r="G145" s="9">
        <f>+'Ark1'!S2710</f>
        <v>0</v>
      </c>
      <c r="H145" s="97">
        <f>+'Ark1'!T2710</f>
        <v>0.31002863823861704</v>
      </c>
      <c r="I145" s="97"/>
      <c r="J145" s="97">
        <f>+'Ark1'!U2710</f>
        <v>0</v>
      </c>
      <c r="K145" s="1">
        <f>+'Ark1'!W2710</f>
        <v>0</v>
      </c>
      <c r="L145" s="97"/>
      <c r="M145" s="97">
        <f>+'Ark1'!Y2710</f>
        <v>0</v>
      </c>
      <c r="N145" s="97"/>
      <c r="O145" s="97">
        <f>+'Ark1'!AA2710</f>
        <v>0</v>
      </c>
      <c r="P145" s="97">
        <f>+'Ark1'!AB2710</f>
        <v>0</v>
      </c>
      <c r="Q145" s="9">
        <f>+'Ark1'!AC2710</f>
        <v>0</v>
      </c>
      <c r="R145" s="9">
        <f t="shared" si="13"/>
        <v>1.8153846153846154</v>
      </c>
      <c r="S145" s="39"/>
      <c r="T145" s="4"/>
      <c r="U145"/>
      <c r="V145"/>
      <c r="X145"/>
    </row>
    <row r="146" spans="1:24">
      <c r="A146" s="39"/>
      <c r="B146">
        <f>+'Ark1'!C2711</f>
        <v>2004</v>
      </c>
      <c r="C146">
        <f>+'Ark1'!L2711</f>
        <v>2</v>
      </c>
      <c r="D146" s="52" t="s">
        <v>25</v>
      </c>
      <c r="E146">
        <f>+'Ark1'!Q2711</f>
        <v>111</v>
      </c>
      <c r="F146" s="9">
        <f>+'Ark1'!R2711</f>
        <v>173</v>
      </c>
      <c r="G146" s="9">
        <f>+'Ark1'!S2711</f>
        <v>173</v>
      </c>
      <c r="H146" s="97">
        <f>+'Ark1'!T2711</f>
        <v>0.45453351199390446</v>
      </c>
      <c r="I146" s="97"/>
      <c r="J146" s="97">
        <f>+'Ark1'!U2711</f>
        <v>0.6304519438799413</v>
      </c>
      <c r="K146" s="1">
        <f>+'Ark1'!W2711</f>
        <v>37.057803468208071</v>
      </c>
      <c r="L146" s="97"/>
      <c r="M146" s="97">
        <f>+'Ark1'!Y2711</f>
        <v>197.21502890173403</v>
      </c>
      <c r="N146" s="97"/>
      <c r="O146" s="97">
        <f>+'Ark1'!AA2711</f>
        <v>41.77894627879968</v>
      </c>
      <c r="P146" s="97">
        <f>+'Ark1'!AB2711</f>
        <v>1.8891567151306476</v>
      </c>
      <c r="Q146" s="9">
        <f>+'Ark1'!AC2711</f>
        <v>19.544294582071974</v>
      </c>
      <c r="R146" s="9">
        <f t="shared" ref="R146:R152" si="14">+F146/E146</f>
        <v>1.5585585585585586</v>
      </c>
      <c r="S146" s="39"/>
      <c r="T146" s="4"/>
      <c r="U146"/>
      <c r="V146"/>
      <c r="X146"/>
    </row>
    <row r="147" spans="1:24">
      <c r="A147" s="39"/>
      <c r="B147">
        <f>+'Ark1'!C2712</f>
        <v>2004</v>
      </c>
      <c r="C147">
        <f>+'Ark1'!L2712</f>
        <v>5</v>
      </c>
      <c r="D147" s="52" t="s">
        <v>442</v>
      </c>
      <c r="E147">
        <f>+'Ark1'!Q2712</f>
        <v>308</v>
      </c>
      <c r="F147" s="9">
        <f>+'Ark1'!R2712</f>
        <v>553</v>
      </c>
      <c r="G147" s="9">
        <f>+'Ark1'!S2712</f>
        <v>550</v>
      </c>
      <c r="H147" s="97">
        <f>+'Ark1'!T2712</f>
        <v>1.4529308215758912</v>
      </c>
      <c r="I147" s="97"/>
      <c r="J147" s="97">
        <f>+'Ark1'!U2712</f>
        <v>2.0080251601292849</v>
      </c>
      <c r="K147" s="1">
        <f>+'Ark1'!W2712</f>
        <v>42.527272727272717</v>
      </c>
      <c r="L147" s="97"/>
      <c r="M147" s="97">
        <f>+'Ark1'!Y2712</f>
        <v>196.50705244122963</v>
      </c>
      <c r="N147" s="97"/>
      <c r="O147" s="97">
        <f>+'Ark1'!AA2712</f>
        <v>34.097888906805672</v>
      </c>
      <c r="P147" s="97">
        <f>+'Ark1'!AB2712</f>
        <v>1.3246549527337801</v>
      </c>
      <c r="Q147" s="9">
        <f>+'Ark1'!AC2712</f>
        <v>-5.9683673504670232</v>
      </c>
      <c r="R147" s="9">
        <f t="shared" si="14"/>
        <v>1.7954545454545454</v>
      </c>
      <c r="S147" s="39"/>
      <c r="T147" s="4"/>
      <c r="U147"/>
      <c r="V147"/>
      <c r="X147"/>
    </row>
    <row r="148" spans="1:24">
      <c r="A148" s="39"/>
      <c r="B148">
        <f>+'Ark1'!C2713</f>
        <v>2004</v>
      </c>
      <c r="C148">
        <f>+'Ark1'!L2713</f>
        <v>8</v>
      </c>
      <c r="D148" s="52" t="s">
        <v>26</v>
      </c>
      <c r="E148">
        <f>+'Ark1'!Q2713</f>
        <v>787</v>
      </c>
      <c r="F148" s="9">
        <f>+'Ark1'!R2713</f>
        <v>2142</v>
      </c>
      <c r="G148" s="9">
        <f>+'Ark1'!S2713</f>
        <v>2135</v>
      </c>
      <c r="H148" s="97">
        <f>+'Ark1'!T2713</f>
        <v>5.6278079924331994</v>
      </c>
      <c r="I148" s="97"/>
      <c r="J148" s="97">
        <f>+'Ark1'!U2713</f>
        <v>7.0634096451412249</v>
      </c>
      <c r="K148" s="1">
        <f>+'Ark1'!W2713</f>
        <v>47.511475409836066</v>
      </c>
      <c r="L148" s="97"/>
      <c r="M148" s="97">
        <f>+'Ark1'!Y2713</f>
        <v>178.45513538748858</v>
      </c>
      <c r="N148" s="97"/>
      <c r="O148" s="97">
        <f>+'Ark1'!AA2713</f>
        <v>34.458676156728835</v>
      </c>
      <c r="P148" s="97">
        <f>+'Ark1'!AB2713</f>
        <v>1.3583756749218703</v>
      </c>
      <c r="Q148" s="9">
        <f>+'Ark1'!AC2713</f>
        <v>-18.224234035296082</v>
      </c>
      <c r="R148" s="9">
        <f t="shared" si="14"/>
        <v>2.7217280813214741</v>
      </c>
      <c r="S148" s="39"/>
      <c r="T148" s="4"/>
      <c r="U148"/>
      <c r="V148"/>
      <c r="X148"/>
    </row>
    <row r="149" spans="1:24">
      <c r="A149" s="39"/>
      <c r="B149">
        <f>+'Ark1'!C2714</f>
        <v>2004</v>
      </c>
      <c r="C149">
        <f>+'Ark1'!L2714</f>
        <v>11</v>
      </c>
      <c r="D149" s="52" t="s">
        <v>27</v>
      </c>
      <c r="E149">
        <f>+'Ark1'!Q2714</f>
        <v>1400</v>
      </c>
      <c r="F149" s="9">
        <f>+'Ark1'!R2714</f>
        <v>7483</v>
      </c>
      <c r="G149" s="9">
        <f>+'Ark1'!S2714</f>
        <v>7455</v>
      </c>
      <c r="H149" s="97">
        <f>+'Ark1'!T2714</f>
        <v>19.660544914742125</v>
      </c>
      <c r="I149" s="97"/>
      <c r="J149" s="97">
        <f>+'Ark1'!U2714</f>
        <v>21.598152123995035</v>
      </c>
      <c r="K149" s="1">
        <f>+'Ark1'!W2714</f>
        <v>52.443460764587513</v>
      </c>
      <c r="L149" s="97"/>
      <c r="M149" s="97">
        <f>+'Ark1'!Y2714</f>
        <v>156.19782172925306</v>
      </c>
      <c r="N149" s="97"/>
      <c r="O149" s="97">
        <f>+'Ark1'!AA2714</f>
        <v>32.348919074779189</v>
      </c>
      <c r="P149" s="97">
        <f>+'Ark1'!AB2714</f>
        <v>1.3840094125258662</v>
      </c>
      <c r="Q149" s="9">
        <f>+'Ark1'!AC2714</f>
        <v>-19.163979501575337</v>
      </c>
      <c r="R149" s="9">
        <f t="shared" si="14"/>
        <v>5.3449999999999998</v>
      </c>
      <c r="S149" s="39"/>
      <c r="T149" s="4"/>
      <c r="U149"/>
      <c r="V149"/>
      <c r="X149"/>
    </row>
    <row r="150" spans="1:24">
      <c r="A150" s="39"/>
      <c r="B150">
        <f>+'Ark1'!C2715</f>
        <v>2004</v>
      </c>
      <c r="C150">
        <f>+'Ark1'!L2715</f>
        <v>14</v>
      </c>
      <c r="D150" s="52" t="s">
        <v>443</v>
      </c>
      <c r="E150">
        <f>+'Ark1'!Q2715</f>
        <v>1780</v>
      </c>
      <c r="F150" s="9">
        <f>+'Ark1'!R2715</f>
        <v>17315</v>
      </c>
      <c r="G150" s="9">
        <f>+'Ark1'!S2715</f>
        <v>17216</v>
      </c>
      <c r="H150" s="97">
        <f>+'Ark1'!T2715</f>
        <v>45.492761619505529</v>
      </c>
      <c r="I150" s="97"/>
      <c r="J150" s="97">
        <f>+'Ark1'!U2715</f>
        <v>44.681113536656071</v>
      </c>
      <c r="K150" s="1">
        <f>+'Ark1'!W2715</f>
        <v>56.994191449814146</v>
      </c>
      <c r="L150" s="97"/>
      <c r="M150" s="97">
        <f>+'Ark1'!Y2715</f>
        <v>139.64828761189796</v>
      </c>
      <c r="N150" s="97"/>
      <c r="O150" s="97">
        <f>+'Ark1'!AA2715</f>
        <v>26.843215220765913</v>
      </c>
      <c r="P150" s="97">
        <f>+'Ark1'!AB2715</f>
        <v>1.420185631277783</v>
      </c>
      <c r="Q150" s="9">
        <f>+'Ark1'!AC2715</f>
        <v>-15.168336114353126</v>
      </c>
      <c r="R150" s="9">
        <f t="shared" si="14"/>
        <v>9.72752808988764</v>
      </c>
      <c r="S150" s="39"/>
      <c r="T150" s="4"/>
      <c r="U150"/>
      <c r="V150"/>
      <c r="X150"/>
    </row>
    <row r="151" spans="1:24">
      <c r="A151" s="39"/>
      <c r="B151">
        <f>+'Ark1'!C2716</f>
        <v>2004</v>
      </c>
      <c r="C151">
        <f>+'Ark1'!L2716</f>
        <v>17</v>
      </c>
      <c r="D151" s="52" t="s">
        <v>485</v>
      </c>
      <c r="E151">
        <f>+'Ark1'!Q2716</f>
        <v>1390</v>
      </c>
      <c r="F151" s="9">
        <f>+'Ark1'!R2716</f>
        <v>9740</v>
      </c>
      <c r="G151" s="9">
        <f>+'Ark1'!S2716</f>
        <v>9686</v>
      </c>
      <c r="H151" s="97">
        <f>+'Ark1'!T2716</f>
        <v>25.590499461390927</v>
      </c>
      <c r="I151" s="97"/>
      <c r="J151" s="97">
        <f>+'Ark1'!U2716</f>
        <v>23.172328810008455</v>
      </c>
      <c r="K151" s="1">
        <f>+'Ark1'!W2716</f>
        <v>61.324901920297357</v>
      </c>
      <c r="L151" s="97"/>
      <c r="M151" s="97">
        <f>+'Ark1'!Y2716</f>
        <v>128.74929158110879</v>
      </c>
      <c r="N151" s="97"/>
      <c r="O151" s="97">
        <f>+'Ark1'!AA2716</f>
        <v>23.457176200036937</v>
      </c>
      <c r="P151" s="97">
        <f>+'Ark1'!AB2716</f>
        <v>1.3550303057680784</v>
      </c>
      <c r="Q151" s="9">
        <f>+'Ark1'!AC2716</f>
        <v>-10.825396504784548</v>
      </c>
      <c r="R151" s="9">
        <f t="shared" si="14"/>
        <v>7.0071942446043165</v>
      </c>
      <c r="S151" s="39"/>
      <c r="T151" s="4"/>
      <c r="U151"/>
      <c r="V151"/>
      <c r="X151"/>
    </row>
    <row r="152" spans="1:24" ht="15.6">
      <c r="A152" s="39"/>
      <c r="B152" s="60">
        <f>+'Ark1'!C2717</f>
        <v>2003</v>
      </c>
      <c r="C152" s="60">
        <f>+'Ark1'!L2717</f>
        <v>1</v>
      </c>
      <c r="D152" s="99" t="s">
        <v>24</v>
      </c>
      <c r="E152" s="60">
        <f>+'Ark1'!Q2717</f>
        <v>70</v>
      </c>
      <c r="F152" s="76">
        <f>+'Ark1'!R2717</f>
        <v>123</v>
      </c>
      <c r="G152" s="76">
        <f>+'Ark1'!S2717</f>
        <v>0</v>
      </c>
      <c r="H152" s="99">
        <f>+'Ark1'!T2717</f>
        <v>0.37931353501711529</v>
      </c>
      <c r="I152" s="99"/>
      <c r="J152" s="99">
        <f>+'Ark1'!U2717</f>
        <v>0</v>
      </c>
      <c r="K152" s="61">
        <f>+'Ark1'!W2717</f>
        <v>0</v>
      </c>
      <c r="L152" s="99"/>
      <c r="M152" s="99">
        <f>+'Ark1'!Y2717</f>
        <v>0</v>
      </c>
      <c r="N152" s="99"/>
      <c r="O152" s="99">
        <f>+'Ark1'!AA2717</f>
        <v>0</v>
      </c>
      <c r="P152" s="99">
        <f>+'Ark1'!AB2717</f>
        <v>0</v>
      </c>
      <c r="Q152" s="76">
        <f>+'Ark1'!AC2717</f>
        <v>0</v>
      </c>
      <c r="R152" s="76">
        <f t="shared" si="14"/>
        <v>1.7571428571428571</v>
      </c>
      <c r="S152" s="39"/>
      <c r="T152" s="4"/>
      <c r="U152"/>
      <c r="V152"/>
      <c r="X152"/>
    </row>
    <row r="153" spans="1:24" ht="15.6">
      <c r="A153" s="39"/>
      <c r="B153" s="60">
        <f>+'Ark1'!C2718</f>
        <v>2003</v>
      </c>
      <c r="C153" s="60">
        <f>+'Ark1'!L2718</f>
        <v>2</v>
      </c>
      <c r="D153" s="99" t="s">
        <v>25</v>
      </c>
      <c r="E153" s="60">
        <f>+'Ark1'!Q2718</f>
        <v>107</v>
      </c>
      <c r="F153" s="76">
        <f>+'Ark1'!R2718</f>
        <v>136</v>
      </c>
      <c r="G153" s="76">
        <f>+'Ark1'!S2718</f>
        <v>136</v>
      </c>
      <c r="H153" s="99">
        <f>+'Ark1'!T2718</f>
        <v>0.41940358343355838</v>
      </c>
      <c r="I153" s="99"/>
      <c r="J153" s="99">
        <f>+'Ark1'!U2718</f>
        <v>0.59343885493076609</v>
      </c>
      <c r="K153" s="61">
        <f>+'Ark1'!W2718</f>
        <v>37.264705882352942</v>
      </c>
      <c r="L153" s="99"/>
      <c r="M153" s="99">
        <f>+'Ark1'!Y2718</f>
        <v>202.50147058823529</v>
      </c>
      <c r="N153" s="99"/>
      <c r="O153" s="99">
        <f>+'Ark1'!AA2718</f>
        <v>39.539375358238743</v>
      </c>
      <c r="P153" s="99">
        <f>+'Ark1'!AB2718</f>
        <v>1.5350574530235328</v>
      </c>
      <c r="Q153" s="76">
        <f>+'Ark1'!AC2718</f>
        <v>-3.7052653417070007</v>
      </c>
      <c r="R153" s="76">
        <f t="shared" ref="R153:R163" si="15">+F153/E153</f>
        <v>1.2710280373831775</v>
      </c>
      <c r="S153" s="39"/>
      <c r="T153" s="4"/>
      <c r="U153"/>
      <c r="V153"/>
      <c r="X153"/>
    </row>
    <row r="154" spans="1:24" ht="15.6">
      <c r="A154" s="39"/>
      <c r="B154" s="60">
        <f>+'Ark1'!C2719</f>
        <v>2003</v>
      </c>
      <c r="C154" s="60">
        <f>+'Ark1'!L2719</f>
        <v>5</v>
      </c>
      <c r="D154" s="99" t="s">
        <v>442</v>
      </c>
      <c r="E154" s="60">
        <f>+'Ark1'!Q2719</f>
        <v>320</v>
      </c>
      <c r="F154" s="76">
        <f>+'Ark1'!R2719</f>
        <v>549</v>
      </c>
      <c r="G154" s="76">
        <f>+'Ark1'!S2719</f>
        <v>544</v>
      </c>
      <c r="H154" s="99">
        <f>+'Ark1'!T2719</f>
        <v>1.6930335831251737</v>
      </c>
      <c r="I154" s="99"/>
      <c r="J154" s="99">
        <f>+'Ark1'!U2719</f>
        <v>2.2634270168381518</v>
      </c>
      <c r="K154" s="61">
        <f>+'Ark1'!W2719</f>
        <v>42.441176470588239</v>
      </c>
      <c r="L154" s="99"/>
      <c r="M154" s="99">
        <f>+'Ark1'!Y2719</f>
        <v>191.33096539162105</v>
      </c>
      <c r="N154" s="99"/>
      <c r="O154" s="99">
        <f>+'Ark1'!AA2719</f>
        <v>33.110339993384152</v>
      </c>
      <c r="P154" s="99">
        <f>+'Ark1'!AB2719</f>
        <v>1.5074067422250603</v>
      </c>
      <c r="Q154" s="76">
        <f>+'Ark1'!AC2719</f>
        <v>-12.488414288437555</v>
      </c>
      <c r="R154" s="76">
        <f t="shared" si="15"/>
        <v>1.715625</v>
      </c>
      <c r="S154" s="39"/>
      <c r="T154" s="4"/>
      <c r="U154"/>
      <c r="V154"/>
      <c r="X154"/>
    </row>
    <row r="155" spans="1:24" ht="15.6">
      <c r="A155" s="39"/>
      <c r="B155" s="60">
        <f>+'Ark1'!C2720</f>
        <v>2003</v>
      </c>
      <c r="C155" s="60">
        <f>+'Ark1'!L2720</f>
        <v>8</v>
      </c>
      <c r="D155" s="99" t="s">
        <v>26</v>
      </c>
      <c r="E155" s="60">
        <f>+'Ark1'!Q2720</f>
        <v>769</v>
      </c>
      <c r="F155" s="76">
        <f>+'Ark1'!R2720</f>
        <v>1935</v>
      </c>
      <c r="G155" s="76">
        <f>+'Ark1'!S2720</f>
        <v>1930</v>
      </c>
      <c r="H155" s="99">
        <f>+'Ark1'!T2720</f>
        <v>5.967249514293643</v>
      </c>
      <c r="I155" s="99"/>
      <c r="J155" s="99">
        <f>+'Ark1'!U2720</f>
        <v>7.3865793376951396</v>
      </c>
      <c r="K155" s="61">
        <f>+'Ark1'!W2720</f>
        <v>47.52435233160621</v>
      </c>
      <c r="L155" s="99"/>
      <c r="M155" s="99">
        <f>+'Ark1'!Y2720</f>
        <v>177.15503875968977</v>
      </c>
      <c r="N155" s="99"/>
      <c r="O155" s="99">
        <f>+'Ark1'!AA2720</f>
        <v>34.090067706111526</v>
      </c>
      <c r="P155" s="99">
        <f>+'Ark1'!AB2720</f>
        <v>1.3750846305400315</v>
      </c>
      <c r="Q155" s="76">
        <f>+'Ark1'!AC2720</f>
        <v>-15.150372030276047</v>
      </c>
      <c r="R155" s="76">
        <f t="shared" si="15"/>
        <v>2.5162548764629387</v>
      </c>
      <c r="S155" s="39"/>
      <c r="T155" s="4"/>
      <c r="U155"/>
      <c r="V155"/>
      <c r="X155"/>
    </row>
    <row r="156" spans="1:24" ht="15.6">
      <c r="A156" s="39"/>
      <c r="B156" s="60">
        <f>+'Ark1'!C2721</f>
        <v>2003</v>
      </c>
      <c r="C156" s="60">
        <f>+'Ark1'!L2721</f>
        <v>11</v>
      </c>
      <c r="D156" s="99" t="s">
        <v>27</v>
      </c>
      <c r="E156" s="60">
        <f>+'Ark1'!Q2721</f>
        <v>1419</v>
      </c>
      <c r="F156" s="76">
        <f>+'Ark1'!R2721</f>
        <v>7255</v>
      </c>
      <c r="G156" s="76">
        <f>+'Ark1'!S2721</f>
        <v>7218</v>
      </c>
      <c r="H156" s="99">
        <f>+'Ark1'!T2721</f>
        <v>22.373330866253433</v>
      </c>
      <c r="I156" s="99"/>
      <c r="J156" s="99">
        <f>+'Ark1'!U2721</f>
        <v>24.409803056011327</v>
      </c>
      <c r="K156" s="61">
        <f>+'Ark1'!W2721</f>
        <v>52.454003879190914</v>
      </c>
      <c r="L156" s="99"/>
      <c r="M156" s="99">
        <f>+'Ark1'!Y2721</f>
        <v>156.14136457615527</v>
      </c>
      <c r="N156" s="99"/>
      <c r="O156" s="99">
        <f>+'Ark1'!AA2721</f>
        <v>31.464808449392088</v>
      </c>
      <c r="P156" s="99">
        <f>+'Ark1'!AB2721</f>
        <v>1.631857158091031</v>
      </c>
      <c r="Q156" s="76">
        <f>+'Ark1'!AC2721</f>
        <v>-14.696732873397243</v>
      </c>
      <c r="R156" s="76">
        <f t="shared" si="15"/>
        <v>5.1127554615926707</v>
      </c>
      <c r="S156" s="39"/>
      <c r="T156" s="4"/>
      <c r="U156"/>
      <c r="V156"/>
      <c r="X156"/>
    </row>
    <row r="157" spans="1:24" ht="15.6">
      <c r="A157" s="39"/>
      <c r="B157" s="60">
        <f>+'Ark1'!C2722</f>
        <v>2003</v>
      </c>
      <c r="C157" s="60">
        <f>+'Ark1'!L2722</f>
        <v>14</v>
      </c>
      <c r="D157" s="99" t="s">
        <v>443</v>
      </c>
      <c r="E157" s="60">
        <f>+'Ark1'!Q2722</f>
        <v>1803</v>
      </c>
      <c r="F157" s="76">
        <f>+'Ark1'!R2722</f>
        <v>14850</v>
      </c>
      <c r="G157" s="76">
        <f>+'Ark1'!S2722</f>
        <v>14738</v>
      </c>
      <c r="H157" s="99">
        <f>+'Ark1'!T2722</f>
        <v>45.79517069109076</v>
      </c>
      <c r="I157" s="99"/>
      <c r="J157" s="99">
        <f>+'Ark1'!U2722</f>
        <v>44.581729275160328</v>
      </c>
      <c r="K157" s="61">
        <f>+'Ark1'!W2722</f>
        <v>56.856018455692762</v>
      </c>
      <c r="L157" s="99"/>
      <c r="M157" s="99">
        <f>+'Ark1'!Y2722</f>
        <v>139.32259932659915</v>
      </c>
      <c r="N157" s="99"/>
      <c r="O157" s="99">
        <f>+'Ark1'!AA2722</f>
        <v>26.991818877375039</v>
      </c>
      <c r="P157" s="99">
        <f>+'Ark1'!AB2722</f>
        <v>1.537659324358398</v>
      </c>
      <c r="Q157" s="76">
        <f>+'Ark1'!AC2722</f>
        <v>-12.849619432552457</v>
      </c>
      <c r="R157" s="76">
        <f t="shared" si="15"/>
        <v>8.2362728785357735</v>
      </c>
      <c r="S157" s="39"/>
      <c r="T157" s="4"/>
      <c r="U157"/>
      <c r="V157"/>
      <c r="X157"/>
    </row>
    <row r="158" spans="1:24" ht="15.6">
      <c r="A158" s="39"/>
      <c r="B158" s="60">
        <f>+'Ark1'!C2723</f>
        <v>2003</v>
      </c>
      <c r="C158" s="60">
        <f>+'Ark1'!L2723</f>
        <v>17</v>
      </c>
      <c r="D158" s="99" t="s">
        <v>485</v>
      </c>
      <c r="E158" s="60">
        <f>+'Ark1'!Q2723</f>
        <v>1279</v>
      </c>
      <c r="F158" s="76">
        <f>+'Ark1'!R2723</f>
        <v>7482</v>
      </c>
      <c r="G158" s="76">
        <f>+'Ark1'!S2723</f>
        <v>7430</v>
      </c>
      <c r="H158" s="99">
        <f>+'Ark1'!T2723</f>
        <v>23.073364788602088</v>
      </c>
      <c r="I158" s="99"/>
      <c r="J158" s="99">
        <f>+'Ark1'!U2723</f>
        <v>20.629821090043169</v>
      </c>
      <c r="K158" s="61">
        <f>+'Ark1'!W2723</f>
        <v>61.339973082099597</v>
      </c>
      <c r="L158" s="99"/>
      <c r="M158" s="99">
        <f>+'Ark1'!Y2723</f>
        <v>127.9584202085006</v>
      </c>
      <c r="N158" s="99"/>
      <c r="O158" s="99">
        <f>+'Ark1'!AA2723</f>
        <v>24.38615756619598</v>
      </c>
      <c r="P158" s="99">
        <f>+'Ark1'!AB2723</f>
        <v>1.3309256634958848</v>
      </c>
      <c r="Q158" s="76">
        <f>+'Ark1'!AC2723</f>
        <v>-10.357357943257348</v>
      </c>
      <c r="R158" s="76">
        <f t="shared" si="15"/>
        <v>5.8498827208756845</v>
      </c>
      <c r="S158" s="39"/>
      <c r="T158" s="4"/>
      <c r="U158"/>
      <c r="V158"/>
      <c r="X158"/>
    </row>
    <row r="159" spans="1:24">
      <c r="A159" s="39"/>
      <c r="B159">
        <f>+'Ark1'!C2724</f>
        <v>2002</v>
      </c>
      <c r="C159">
        <f>+'Ark1'!L2724</f>
        <v>1</v>
      </c>
      <c r="D159" s="52" t="s">
        <v>24</v>
      </c>
      <c r="E159">
        <f>+'Ark1'!Q2724</f>
        <v>76</v>
      </c>
      <c r="F159" s="9">
        <f>+'Ark1'!R2724</f>
        <v>166</v>
      </c>
      <c r="G159" s="9">
        <f>+'Ark1'!S2724</f>
        <v>0</v>
      </c>
      <c r="H159" s="97">
        <f>+'Ark1'!T2724</f>
        <v>0.50233008533559265</v>
      </c>
      <c r="I159" s="97"/>
      <c r="J159" s="97">
        <f>+'Ark1'!U2724</f>
        <v>0</v>
      </c>
      <c r="K159" s="1">
        <f>+'Ark1'!W2724</f>
        <v>0</v>
      </c>
      <c r="L159" s="97"/>
      <c r="M159" s="97">
        <f>+'Ark1'!Y2724</f>
        <v>0</v>
      </c>
      <c r="N159" s="97"/>
      <c r="O159" s="97">
        <f>+'Ark1'!AA2724</f>
        <v>0</v>
      </c>
      <c r="P159" s="97">
        <f>+'Ark1'!AB2724</f>
        <v>0</v>
      </c>
      <c r="Q159" s="9">
        <f>+'Ark1'!AC2724</f>
        <v>0</v>
      </c>
      <c r="R159" s="9">
        <f t="shared" si="15"/>
        <v>2.1842105263157894</v>
      </c>
      <c r="S159" s="39"/>
      <c r="T159" s="4"/>
      <c r="U159"/>
      <c r="V159"/>
      <c r="X159"/>
    </row>
    <row r="160" spans="1:24">
      <c r="A160" s="39"/>
      <c r="B160">
        <f>+'Ark1'!C2725</f>
        <v>2002</v>
      </c>
      <c r="C160">
        <f>+'Ark1'!L2725</f>
        <v>2</v>
      </c>
      <c r="D160" s="52" t="s">
        <v>25</v>
      </c>
      <c r="E160">
        <f>+'Ark1'!Q2725</f>
        <v>106</v>
      </c>
      <c r="F160" s="9">
        <f>+'Ark1'!R2725</f>
        <v>155</v>
      </c>
      <c r="G160" s="9">
        <f>+'Ark1'!S2725</f>
        <v>155</v>
      </c>
      <c r="H160" s="97">
        <f>+'Ark1'!T2725</f>
        <v>0.46904315196998125</v>
      </c>
      <c r="I160" s="97"/>
      <c r="J160" s="97">
        <f>+'Ark1'!U2725</f>
        <v>0.6321726445053224</v>
      </c>
      <c r="K160" s="1">
        <f>+'Ark1'!W2725</f>
        <v>37.129032258064512</v>
      </c>
      <c r="L160" s="97"/>
      <c r="M160" s="97">
        <f>+'Ark1'!Y2725</f>
        <v>190.97677419354841</v>
      </c>
      <c r="N160" s="97"/>
      <c r="O160" s="97">
        <f>+'Ark1'!AA2725</f>
        <v>42.482979998985222</v>
      </c>
      <c r="P160" s="97">
        <f>+'Ark1'!AB2725</f>
        <v>1.5312220606297275</v>
      </c>
      <c r="Q160" s="9">
        <f>+'Ark1'!AC2725</f>
        <v>14.021427428183648</v>
      </c>
      <c r="R160" s="9">
        <f t="shared" si="15"/>
        <v>1.4622641509433962</v>
      </c>
      <c r="S160" s="39"/>
      <c r="T160" s="4"/>
      <c r="U160"/>
      <c r="V160"/>
      <c r="X160"/>
    </row>
    <row r="161" spans="1:28">
      <c r="A161" s="39"/>
      <c r="B161">
        <f>+'Ark1'!C2726</f>
        <v>2002</v>
      </c>
      <c r="C161">
        <f>+'Ark1'!L2726</f>
        <v>5</v>
      </c>
      <c r="D161" s="52" t="s">
        <v>442</v>
      </c>
      <c r="E161">
        <f>+'Ark1'!Q2726</f>
        <v>316</v>
      </c>
      <c r="F161" s="9">
        <f>+'Ark1'!R2726</f>
        <v>542</v>
      </c>
      <c r="G161" s="9">
        <f>+'Ark1'!S2726</f>
        <v>540</v>
      </c>
      <c r="H161" s="97">
        <f>+'Ark1'!T2726</f>
        <v>1.640137989469225</v>
      </c>
      <c r="I161" s="97"/>
      <c r="J161" s="97">
        <f>+'Ark1'!U2726</f>
        <v>2.186415179780437</v>
      </c>
      <c r="K161" s="1">
        <f>+'Ark1'!W2726</f>
        <v>42.570370370370362</v>
      </c>
      <c r="L161" s="97"/>
      <c r="M161" s="97">
        <f>+'Ark1'!Y2726</f>
        <v>188.89040590405912</v>
      </c>
      <c r="N161" s="97"/>
      <c r="O161" s="97">
        <f>+'Ark1'!AA2726</f>
        <v>35.373409033716918</v>
      </c>
      <c r="P161" s="97">
        <f>+'Ark1'!AB2726</f>
        <v>2.4115178583921359</v>
      </c>
      <c r="Q161" s="9">
        <f>+'Ark1'!AC2726</f>
        <v>3.2519574671888374</v>
      </c>
      <c r="R161" s="9">
        <f t="shared" si="15"/>
        <v>1.7151898734177216</v>
      </c>
      <c r="S161" s="39"/>
      <c r="T161" s="4"/>
      <c r="U161"/>
      <c r="V161"/>
      <c r="X161"/>
    </row>
    <row r="162" spans="1:28">
      <c r="A162" s="39"/>
      <c r="B162">
        <f>+'Ark1'!C2727</f>
        <v>2002</v>
      </c>
      <c r="C162">
        <f>+'Ark1'!L2727</f>
        <v>8</v>
      </c>
      <c r="D162" s="52" t="s">
        <v>26</v>
      </c>
      <c r="E162">
        <f>+'Ark1'!Q2727</f>
        <v>804</v>
      </c>
      <c r="F162" s="9">
        <f>+'Ark1'!R2727</f>
        <v>2253</v>
      </c>
      <c r="G162" s="9">
        <f>+'Ark1'!S2727</f>
        <v>2245</v>
      </c>
      <c r="H162" s="97">
        <f>+'Ark1'!T2727</f>
        <v>6.8177691702475309</v>
      </c>
      <c r="I162" s="97"/>
      <c r="J162" s="97">
        <f>+'Ark1'!U2727</f>
        <v>8.4632893885208613</v>
      </c>
      <c r="K162" s="1">
        <f>+'Ark1'!W2727</f>
        <v>47.627616926503322</v>
      </c>
      <c r="L162" s="97"/>
      <c r="M162" s="97">
        <f>+'Ark1'!Y2727</f>
        <v>175.89542831779872</v>
      </c>
      <c r="N162" s="97"/>
      <c r="O162" s="97">
        <f>+'Ark1'!AA2727</f>
        <v>32.948896793964906</v>
      </c>
      <c r="P162" s="97">
        <f>+'Ark1'!AB2727</f>
        <v>1.7191036860946172</v>
      </c>
      <c r="Q162" s="9">
        <f>+'Ark1'!AC2727</f>
        <v>-13.349225445813978</v>
      </c>
      <c r="R162" s="9">
        <f t="shared" si="15"/>
        <v>2.8022388059701493</v>
      </c>
      <c r="S162" s="39"/>
      <c r="T162" s="4"/>
      <c r="U162"/>
      <c r="V162"/>
      <c r="X162"/>
    </row>
    <row r="163" spans="1:28">
      <c r="A163" s="39"/>
      <c r="B163">
        <f>+'Ark1'!C2728</f>
        <v>2002</v>
      </c>
      <c r="C163">
        <f>+'Ark1'!L2728</f>
        <v>11</v>
      </c>
      <c r="D163" s="52" t="s">
        <v>27</v>
      </c>
      <c r="E163">
        <f>+'Ark1'!Q2728</f>
        <v>1479</v>
      </c>
      <c r="F163" s="9">
        <f>+'Ark1'!R2728</f>
        <v>7927</v>
      </c>
      <c r="G163" s="9">
        <f>+'Ark1'!S2728</f>
        <v>7899</v>
      </c>
      <c r="H163" s="97">
        <f>+'Ark1'!T2728</f>
        <v>23.987774617200277</v>
      </c>
      <c r="I163" s="97"/>
      <c r="J163" s="97">
        <f>+'Ark1'!U2728</f>
        <v>26.010561866625327</v>
      </c>
      <c r="K163" s="1">
        <f>+'Ark1'!W2728</f>
        <v>52.418027598430179</v>
      </c>
      <c r="L163" s="97"/>
      <c r="M163" s="97">
        <f>+'Ark1'!Y2728</f>
        <v>153.64464488457205</v>
      </c>
      <c r="N163" s="97"/>
      <c r="O163" s="97">
        <f>+'Ark1'!AA2728</f>
        <v>29.801520376618157</v>
      </c>
      <c r="P163" s="97">
        <f>+'Ark1'!AB2728</f>
        <v>1.5088745731593411</v>
      </c>
      <c r="Q163" s="9">
        <f>+'Ark1'!AC2728</f>
        <v>-17.055711677677099</v>
      </c>
      <c r="R163" s="9">
        <f t="shared" si="15"/>
        <v>5.3597025016903315</v>
      </c>
      <c r="S163" s="39"/>
      <c r="T163" s="4"/>
      <c r="U163"/>
      <c r="V163"/>
      <c r="X163"/>
    </row>
    <row r="164" spans="1:28">
      <c r="A164" s="39"/>
      <c r="B164">
        <f>+'Ark1'!C2729</f>
        <v>2002</v>
      </c>
      <c r="C164">
        <f>+'Ark1'!L2729</f>
        <v>14</v>
      </c>
      <c r="D164" s="52" t="s">
        <v>443</v>
      </c>
      <c r="E164">
        <f>+'Ark1'!Q2729</f>
        <v>1872</v>
      </c>
      <c r="F164" s="9">
        <f>+'Ark1'!R2729</f>
        <v>14817</v>
      </c>
      <c r="G164" s="9">
        <f>+'Ark1'!S2729</f>
        <v>14733</v>
      </c>
      <c r="H164" s="97">
        <f>+'Ark1'!T2729</f>
        <v>44.837499243478788</v>
      </c>
      <c r="I164" s="97"/>
      <c r="J164" s="97">
        <f>+'Ark1'!U2729</f>
        <v>43.555034550338256</v>
      </c>
      <c r="K164" s="1">
        <f>+'Ark1'!W2729</f>
        <v>56.923301432159079</v>
      </c>
      <c r="L164" s="97"/>
      <c r="M164" s="97">
        <f>+'Ark1'!Y2729</f>
        <v>137.64315988391675</v>
      </c>
      <c r="N164" s="97"/>
      <c r="O164" s="97">
        <f>+'Ark1'!AA2729</f>
        <v>25.824790577317</v>
      </c>
      <c r="P164" s="97">
        <f>+'Ark1'!AB2729</f>
        <v>1.4242408497590444</v>
      </c>
      <c r="Q164" s="9">
        <f>+'Ark1'!AC2729</f>
        <v>-15.596150593086405</v>
      </c>
      <c r="R164" s="9">
        <f>+F164/E164</f>
        <v>7.9150641025641022</v>
      </c>
      <c r="S164" s="39"/>
      <c r="T164" s="4"/>
      <c r="U164"/>
      <c r="V164"/>
      <c r="X164"/>
    </row>
    <row r="165" spans="1:28">
      <c r="A165" s="39"/>
      <c r="B165">
        <f>+'Ark1'!C2730</f>
        <v>2002</v>
      </c>
      <c r="C165">
        <f>+'Ark1'!L2730</f>
        <v>17</v>
      </c>
      <c r="D165" s="52" t="s">
        <v>485</v>
      </c>
      <c r="E165">
        <f>+'Ark1'!Q2730</f>
        <v>1262</v>
      </c>
      <c r="F165" s="9">
        <f>+'Ark1'!R2730</f>
        <v>7095</v>
      </c>
      <c r="G165" s="9">
        <f>+'Ark1'!S2730</f>
        <v>7008</v>
      </c>
      <c r="H165" s="97">
        <f>+'Ark1'!T2730</f>
        <v>21.470072020819465</v>
      </c>
      <c r="I165" s="97"/>
      <c r="J165" s="97">
        <f>+'Ark1'!U2730</f>
        <v>19.056434266006605</v>
      </c>
      <c r="K165" s="1">
        <f>+'Ark1'!W2730</f>
        <v>61.280536529680361</v>
      </c>
      <c r="L165" s="97"/>
      <c r="M165" s="97">
        <f>+'Ark1'!Y2730</f>
        <v>125.76673713883048</v>
      </c>
      <c r="N165" s="97"/>
      <c r="O165" s="97">
        <f>+'Ark1'!AA2730</f>
        <v>24.200068412424098</v>
      </c>
      <c r="P165" s="97">
        <f>+'Ark1'!AB2730</f>
        <v>0</v>
      </c>
      <c r="Q165" s="9">
        <f>+'Ark1'!AC2730</f>
        <v>0</v>
      </c>
      <c r="R165" s="9">
        <f>+F165/E165</f>
        <v>5.62202852614897</v>
      </c>
      <c r="S165" s="39"/>
      <c r="T165" s="4"/>
      <c r="U165"/>
      <c r="V165"/>
      <c r="X165"/>
    </row>
    <row r="166" spans="1:28">
      <c r="A166" s="39"/>
      <c r="B166" s="39"/>
      <c r="C166" s="39"/>
      <c r="D166" s="39"/>
      <c r="E166" s="39"/>
      <c r="F166" s="39"/>
      <c r="G166" s="39"/>
      <c r="H166" s="101"/>
      <c r="I166" s="101"/>
      <c r="J166" s="101"/>
      <c r="K166" s="39"/>
      <c r="L166" s="101"/>
      <c r="M166" s="101"/>
      <c r="N166" s="101"/>
      <c r="O166" s="101"/>
      <c r="P166" s="101"/>
      <c r="Q166" s="64"/>
      <c r="R166" s="64"/>
      <c r="S166" s="39"/>
      <c r="T166"/>
      <c r="U166"/>
      <c r="V166"/>
      <c r="X166"/>
    </row>
    <row r="167" spans="1:28">
      <c r="A167" s="39"/>
      <c r="B167" s="39"/>
      <c r="C167" s="39"/>
      <c r="D167" s="39"/>
      <c r="E167" s="39"/>
      <c r="F167" s="39"/>
      <c r="G167" s="39"/>
      <c r="H167" s="101"/>
      <c r="I167" s="101"/>
      <c r="J167" s="101"/>
      <c r="K167" s="39"/>
      <c r="L167" s="101"/>
      <c r="M167" s="101"/>
      <c r="N167" s="101"/>
      <c r="O167" s="101"/>
      <c r="P167" s="101"/>
      <c r="Q167" s="64"/>
      <c r="R167" s="64"/>
      <c r="S167" s="39"/>
      <c r="T167"/>
      <c r="U167"/>
      <c r="V167"/>
      <c r="X167"/>
    </row>
    <row r="168" spans="1:28">
      <c r="O168" s="156"/>
      <c r="P168" s="156"/>
      <c r="R168" s="14"/>
      <c r="U168" s="114"/>
      <c r="V168" s="114"/>
      <c r="W168" s="1"/>
      <c r="Y168" s="1"/>
      <c r="Z168" s="1"/>
      <c r="AA168" s="1"/>
      <c r="AB168" s="1"/>
    </row>
    <row r="169" spans="1:28">
      <c r="O169" s="156"/>
      <c r="P169" s="156"/>
      <c r="R169" s="14"/>
      <c r="U169" s="114"/>
      <c r="V169" s="114"/>
      <c r="W169" s="1"/>
      <c r="Y169" s="1"/>
      <c r="Z169" s="1"/>
      <c r="AA169" s="1"/>
      <c r="AB169" s="1"/>
    </row>
    <row r="170" spans="1:28">
      <c r="O170" s="156"/>
      <c r="P170" s="156"/>
      <c r="R170" s="14"/>
      <c r="U170" s="114"/>
      <c r="V170" s="114"/>
      <c r="W170" s="1"/>
      <c r="Y170" s="1"/>
      <c r="Z170" s="1"/>
      <c r="AA170" s="1"/>
      <c r="AB170" s="1"/>
    </row>
    <row r="171" spans="1:28">
      <c r="O171" s="156"/>
      <c r="P171" s="156"/>
      <c r="R171" s="14"/>
      <c r="U171" s="114"/>
      <c r="V171" s="114"/>
      <c r="W171" s="1"/>
      <c r="Y171" s="1"/>
      <c r="Z171" s="1"/>
      <c r="AA171" s="1"/>
      <c r="AB171" s="1"/>
    </row>
    <row r="172" spans="1:28">
      <c r="O172" s="156"/>
      <c r="P172" s="156"/>
      <c r="R172" s="14"/>
      <c r="U172" s="114"/>
      <c r="V172" s="114"/>
      <c r="W172" s="1"/>
      <c r="Y172" s="1"/>
      <c r="Z172" s="1"/>
      <c r="AA172" s="1"/>
      <c r="AB172" s="1"/>
    </row>
    <row r="173" spans="1:28">
      <c r="O173" s="156"/>
      <c r="P173" s="156"/>
      <c r="R173" s="14"/>
      <c r="U173" s="114"/>
      <c r="V173" s="114"/>
      <c r="W173" s="1"/>
      <c r="Y173" s="1"/>
      <c r="Z173" s="1"/>
      <c r="AA173" s="1"/>
      <c r="AB173" s="1"/>
    </row>
    <row r="174" spans="1:28">
      <c r="O174" s="156"/>
      <c r="P174" s="156"/>
      <c r="R174" s="14"/>
      <c r="U174" s="114"/>
      <c r="V174" s="114"/>
      <c r="W174" s="1"/>
      <c r="Y174" s="1"/>
      <c r="Z174" s="1"/>
      <c r="AA174" s="1"/>
      <c r="AB174" s="1"/>
    </row>
    <row r="175" spans="1:28">
      <c r="O175" s="156"/>
      <c r="P175" s="156"/>
      <c r="R175" s="14"/>
      <c r="U175" s="114"/>
      <c r="V175" s="114"/>
      <c r="W175" s="1"/>
      <c r="Y175" s="1"/>
      <c r="Z175" s="1"/>
      <c r="AA175" s="1"/>
      <c r="AB175" s="1"/>
    </row>
    <row r="176" spans="1:28">
      <c r="O176" s="156"/>
      <c r="P176" s="156"/>
      <c r="R176" s="14"/>
      <c r="U176" s="114"/>
      <c r="V176" s="114"/>
      <c r="W176" s="1"/>
      <c r="Y176" s="1"/>
      <c r="Z176" s="1"/>
      <c r="AA176" s="1"/>
      <c r="AB176" s="1"/>
    </row>
    <row r="177" spans="7:28">
      <c r="G177" s="12"/>
      <c r="H177" s="12"/>
      <c r="I177" s="12"/>
      <c r="J177" s="12"/>
      <c r="K177" s="12"/>
      <c r="L177" s="12"/>
      <c r="M177" s="154"/>
      <c r="N177" s="12"/>
      <c r="O177" s="156"/>
      <c r="P177" s="156"/>
      <c r="R177" s="14"/>
      <c r="U177" s="114"/>
      <c r="V177" s="114"/>
      <c r="W177" s="1"/>
      <c r="Y177" s="1"/>
      <c r="Z177" s="1"/>
      <c r="AA177" s="1"/>
      <c r="AB177" s="1"/>
    </row>
    <row r="178" spans="7:28">
      <c r="G178" s="12"/>
      <c r="H178" s="12"/>
      <c r="I178" s="12"/>
      <c r="J178" s="12"/>
      <c r="K178" s="12"/>
      <c r="L178" s="12"/>
      <c r="M178" s="154"/>
      <c r="N178" s="12"/>
      <c r="O178" s="156"/>
      <c r="P178" s="156"/>
      <c r="R178" s="14"/>
      <c r="U178" s="114"/>
      <c r="V178" s="114"/>
      <c r="W178" s="1"/>
      <c r="Y178" s="1"/>
      <c r="Z178" s="1"/>
      <c r="AA178" s="1"/>
      <c r="AB178" s="1"/>
    </row>
    <row r="179" spans="7:28">
      <c r="G179" s="12"/>
      <c r="H179" s="12"/>
      <c r="I179" s="12"/>
      <c r="J179" s="12"/>
      <c r="K179" s="12"/>
      <c r="L179" s="12"/>
      <c r="M179" s="154"/>
      <c r="N179" s="12"/>
      <c r="O179" s="156"/>
      <c r="P179" s="156"/>
      <c r="R179" s="14"/>
      <c r="U179" s="114"/>
      <c r="V179" s="114"/>
      <c r="W179" s="1"/>
      <c r="Y179" s="1"/>
      <c r="Z179" s="1"/>
      <c r="AA179" s="1"/>
      <c r="AB179" s="1"/>
    </row>
    <row r="180" spans="7:28">
      <c r="G180" s="12"/>
      <c r="H180" s="12"/>
      <c r="I180" s="12"/>
      <c r="J180" s="12"/>
      <c r="K180" s="12"/>
      <c r="L180" s="12"/>
      <c r="M180" s="154"/>
      <c r="N180" s="12"/>
      <c r="O180" s="156"/>
      <c r="P180" s="156"/>
      <c r="R180" s="14"/>
      <c r="U180" s="114"/>
      <c r="V180" s="114"/>
      <c r="W180" s="1"/>
      <c r="Y180" s="1"/>
      <c r="Z180" s="1"/>
      <c r="AA180" s="1"/>
      <c r="AB180" s="1"/>
    </row>
    <row r="181" spans="7:28">
      <c r="G181" s="12"/>
      <c r="H181" s="12"/>
      <c r="I181" s="12"/>
      <c r="J181" s="12"/>
      <c r="K181" s="12"/>
      <c r="L181" s="12"/>
      <c r="M181" s="154"/>
      <c r="N181" s="12"/>
      <c r="O181" s="156"/>
      <c r="P181" s="156"/>
      <c r="R181" s="14"/>
      <c r="U181" s="114"/>
      <c r="V181" s="114"/>
      <c r="W181" s="1"/>
      <c r="Y181" s="1"/>
      <c r="Z181" s="1"/>
      <c r="AA181" s="1"/>
      <c r="AB181" s="1"/>
    </row>
    <row r="182" spans="7:28">
      <c r="G182" s="12"/>
      <c r="H182" s="12"/>
      <c r="I182" s="12"/>
      <c r="J182" s="12"/>
      <c r="K182" s="12"/>
      <c r="L182" s="12"/>
      <c r="M182" s="154"/>
      <c r="N182" s="12"/>
      <c r="O182" s="156"/>
      <c r="P182" s="156"/>
      <c r="R182" s="14"/>
      <c r="U182" s="114"/>
      <c r="V182" s="114"/>
      <c r="W182" s="1"/>
      <c r="Y182" s="1"/>
      <c r="Z182" s="1"/>
      <c r="AA182" s="1"/>
      <c r="AB182" s="1"/>
    </row>
    <row r="183" spans="7:28">
      <c r="G183" s="12"/>
      <c r="H183" s="12"/>
      <c r="I183" s="12"/>
      <c r="J183" s="12"/>
      <c r="K183" s="12"/>
      <c r="L183" s="12"/>
      <c r="M183" s="154"/>
      <c r="N183" s="12"/>
      <c r="O183" s="156"/>
      <c r="P183" s="156"/>
      <c r="R183" s="14"/>
      <c r="U183" s="114"/>
      <c r="V183" s="114"/>
      <c r="W183" s="1"/>
      <c r="Y183" s="1"/>
      <c r="Z183" s="1"/>
      <c r="AA183" s="1"/>
      <c r="AB183" s="1"/>
    </row>
    <row r="184" spans="7:28">
      <c r="G184" s="12"/>
      <c r="H184" s="12"/>
      <c r="I184" s="12"/>
      <c r="J184" s="12"/>
      <c r="K184" s="12"/>
      <c r="L184" s="12"/>
      <c r="M184" s="154"/>
      <c r="N184" s="12"/>
      <c r="O184" s="156"/>
      <c r="P184" s="156"/>
      <c r="R184" s="14"/>
      <c r="U184" s="114"/>
      <c r="V184" s="114"/>
      <c r="W184" s="1"/>
      <c r="Y184" s="1"/>
      <c r="Z184" s="1"/>
      <c r="AA184" s="1"/>
      <c r="AB184" s="1"/>
    </row>
    <row r="185" spans="7:28">
      <c r="G185" s="12"/>
      <c r="H185" s="12"/>
      <c r="I185" s="12"/>
      <c r="J185" s="12"/>
      <c r="K185" s="12"/>
      <c r="L185" s="12"/>
      <c r="M185" s="154"/>
      <c r="N185" s="12"/>
      <c r="O185" s="156"/>
      <c r="P185" s="156"/>
      <c r="R185" s="14"/>
      <c r="U185" s="114"/>
      <c r="V185" s="114"/>
      <c r="W185" s="1"/>
      <c r="Y185" s="1"/>
      <c r="Z185" s="1"/>
      <c r="AA185" s="1"/>
      <c r="AB185" s="1"/>
    </row>
    <row r="186" spans="7:28">
      <c r="G186" s="12"/>
      <c r="H186" s="12"/>
      <c r="I186" s="12"/>
      <c r="J186" s="12"/>
      <c r="K186" s="12"/>
      <c r="L186" s="12"/>
      <c r="M186" s="154"/>
      <c r="N186" s="12"/>
      <c r="O186" s="156"/>
      <c r="P186" s="156"/>
      <c r="R186" s="14"/>
      <c r="U186" s="114"/>
      <c r="V186" s="114"/>
      <c r="W186" s="1"/>
      <c r="Y186" s="1"/>
      <c r="Z186" s="1"/>
      <c r="AA186" s="1"/>
      <c r="AB186" s="1"/>
    </row>
    <row r="187" spans="7:28">
      <c r="G187" s="12"/>
      <c r="H187" s="12"/>
      <c r="I187" s="12"/>
      <c r="J187" s="12"/>
      <c r="K187" s="12"/>
      <c r="L187" s="12"/>
      <c r="M187" s="154"/>
      <c r="N187" s="12"/>
      <c r="O187" s="156"/>
      <c r="P187" s="156"/>
      <c r="R187" s="14"/>
      <c r="U187" s="114"/>
      <c r="V187" s="114"/>
      <c r="W187" s="1"/>
      <c r="Y187" s="1"/>
      <c r="Z187" s="1"/>
      <c r="AA187" s="1"/>
      <c r="AB187" s="1"/>
    </row>
    <row r="188" spans="7:28">
      <c r="G188" s="12"/>
      <c r="H188" s="12"/>
      <c r="I188" s="12"/>
      <c r="J188" s="12"/>
      <c r="K188" s="12"/>
      <c r="L188" s="12"/>
      <c r="M188" s="154"/>
      <c r="N188" s="12"/>
      <c r="O188" s="156"/>
      <c r="P188" s="156"/>
      <c r="R188" s="14"/>
      <c r="U188" s="114"/>
      <c r="V188" s="114"/>
      <c r="W188" s="1"/>
      <c r="Y188" s="1"/>
      <c r="Z188" s="1"/>
      <c r="AA188" s="1"/>
      <c r="AB188" s="1"/>
    </row>
    <row r="189" spans="7:28">
      <c r="G189" s="12"/>
      <c r="H189" s="12"/>
      <c r="I189" s="12"/>
      <c r="J189" s="12"/>
      <c r="K189" s="12"/>
      <c r="L189" s="12"/>
      <c r="M189" s="154"/>
      <c r="N189" s="12"/>
      <c r="O189" s="156"/>
      <c r="P189" s="156"/>
      <c r="R189" s="14"/>
      <c r="U189" s="114"/>
      <c r="V189" s="114"/>
      <c r="W189" s="1"/>
      <c r="Y189" s="1"/>
      <c r="Z189" s="1"/>
      <c r="AA189" s="1"/>
      <c r="AB189" s="1"/>
    </row>
    <row r="190" spans="7:28">
      <c r="G190" s="12"/>
      <c r="H190" s="12"/>
      <c r="I190" s="12"/>
      <c r="J190" s="12"/>
      <c r="K190" s="12"/>
      <c r="L190" s="12"/>
      <c r="M190" s="154"/>
      <c r="N190" s="12"/>
      <c r="O190" s="156"/>
      <c r="P190" s="156"/>
      <c r="R190" s="14"/>
      <c r="U190" s="114"/>
      <c r="V190" s="114"/>
      <c r="W190" s="1"/>
      <c r="Y190" s="1"/>
      <c r="Z190" s="1"/>
      <c r="AA190" s="1"/>
      <c r="AB190" s="1"/>
    </row>
    <row r="191" spans="7:28">
      <c r="G191" s="12"/>
      <c r="H191" s="12"/>
      <c r="I191" s="12"/>
      <c r="J191" s="12"/>
      <c r="K191" s="12"/>
      <c r="L191" s="12"/>
      <c r="M191" s="154"/>
      <c r="N191" s="12"/>
      <c r="O191" s="156"/>
      <c r="P191" s="156"/>
      <c r="R191" s="14"/>
      <c r="U191" s="114"/>
      <c r="V191" s="114"/>
      <c r="W191" s="1"/>
      <c r="Y191" s="1"/>
      <c r="Z191" s="1"/>
      <c r="AA191" s="1"/>
      <c r="AB191" s="1"/>
    </row>
    <row r="192" spans="7:28">
      <c r="G192" s="12"/>
      <c r="H192" s="12"/>
      <c r="I192" s="12"/>
      <c r="J192" s="12"/>
      <c r="K192" s="12"/>
      <c r="L192" s="12"/>
      <c r="M192" s="154"/>
      <c r="N192" s="12"/>
      <c r="O192" s="156"/>
      <c r="P192" s="156"/>
      <c r="R192" s="14"/>
      <c r="U192" s="114"/>
      <c r="V192" s="114"/>
      <c r="W192" s="1"/>
      <c r="Y192" s="1"/>
      <c r="Z192" s="1"/>
      <c r="AA192" s="1"/>
      <c r="AB192" s="1"/>
    </row>
    <row r="193" spans="7:28">
      <c r="G193" s="12"/>
      <c r="H193" s="12"/>
      <c r="I193" s="12"/>
      <c r="J193" s="12"/>
      <c r="K193" s="12"/>
      <c r="L193" s="12"/>
      <c r="M193" s="154"/>
      <c r="N193" s="12"/>
      <c r="O193" s="156"/>
      <c r="P193" s="156"/>
      <c r="R193" s="14"/>
      <c r="U193" s="114"/>
      <c r="V193" s="114"/>
      <c r="W193" s="1"/>
      <c r="Y193" s="1"/>
      <c r="Z193" s="1"/>
      <c r="AA193" s="1"/>
      <c r="AB193" s="1"/>
    </row>
    <row r="194" spans="7:28">
      <c r="G194" s="12"/>
      <c r="H194" s="12"/>
      <c r="I194" s="12"/>
      <c r="J194" s="12"/>
      <c r="K194" s="12"/>
      <c r="L194" s="12"/>
      <c r="M194" s="154"/>
      <c r="N194" s="12"/>
      <c r="O194" s="156"/>
      <c r="P194" s="156"/>
      <c r="R194" s="14"/>
      <c r="U194" s="114"/>
      <c r="V194" s="114"/>
      <c r="W194" s="1"/>
      <c r="Y194" s="1"/>
      <c r="Z194" s="1"/>
      <c r="AA194" s="1"/>
      <c r="AB194" s="1"/>
    </row>
    <row r="195" spans="7:28">
      <c r="G195" s="12"/>
      <c r="H195" s="12"/>
      <c r="I195" s="12"/>
      <c r="J195" s="12"/>
      <c r="K195" s="12"/>
      <c r="L195" s="12"/>
      <c r="M195" s="154"/>
      <c r="N195" s="12"/>
      <c r="O195" s="156"/>
      <c r="P195" s="156"/>
      <c r="R195" s="14"/>
      <c r="U195" s="114"/>
      <c r="V195" s="114"/>
      <c r="W195" s="1"/>
      <c r="Y195" s="1"/>
      <c r="Z195" s="1"/>
      <c r="AA195" s="1"/>
      <c r="AB195" s="1"/>
    </row>
    <row r="196" spans="7:28">
      <c r="G196" s="12"/>
      <c r="H196" s="12"/>
      <c r="I196" s="12"/>
      <c r="J196" s="12"/>
      <c r="K196" s="12"/>
      <c r="L196" s="12"/>
      <c r="M196" s="154"/>
      <c r="N196" s="12"/>
      <c r="O196" s="156"/>
      <c r="P196" s="156"/>
      <c r="R196" s="14"/>
      <c r="U196" s="114"/>
      <c r="V196" s="114"/>
      <c r="W196" s="1"/>
      <c r="Y196" s="1"/>
      <c r="Z196" s="1"/>
      <c r="AA196" s="1"/>
      <c r="AB196" s="1"/>
    </row>
    <row r="197" spans="7:28">
      <c r="G197" s="12"/>
      <c r="H197" s="12"/>
      <c r="I197" s="12"/>
      <c r="J197" s="12"/>
      <c r="K197" s="12"/>
      <c r="L197" s="12"/>
      <c r="M197" s="154"/>
      <c r="N197" s="12"/>
      <c r="O197" s="156"/>
      <c r="P197" s="156"/>
      <c r="R197" s="14"/>
      <c r="U197" s="114"/>
      <c r="V197" s="114"/>
      <c r="W197" s="1"/>
      <c r="Y197" s="1"/>
      <c r="Z197" s="1"/>
      <c r="AA197" s="1"/>
      <c r="AB197" s="1"/>
    </row>
    <row r="198" spans="7:28">
      <c r="G198" s="12"/>
      <c r="H198" s="12"/>
      <c r="I198" s="12"/>
      <c r="J198" s="12"/>
      <c r="K198" s="12"/>
      <c r="L198" s="12"/>
      <c r="M198" s="154"/>
      <c r="N198" s="12"/>
      <c r="O198" s="156"/>
      <c r="P198" s="156"/>
      <c r="R198" s="14"/>
      <c r="U198" s="114"/>
      <c r="V198" s="114"/>
      <c r="W198" s="1"/>
      <c r="Y198" s="1"/>
      <c r="Z198" s="1"/>
      <c r="AA198" s="1"/>
      <c r="AB198" s="1"/>
    </row>
    <row r="199" spans="7:28">
      <c r="G199" s="12"/>
      <c r="H199" s="12"/>
      <c r="I199" s="12"/>
      <c r="J199" s="12"/>
      <c r="K199" s="12"/>
      <c r="L199" s="12"/>
      <c r="M199" s="154"/>
      <c r="N199" s="12"/>
      <c r="O199" s="156"/>
      <c r="P199" s="156"/>
      <c r="R199" s="14"/>
      <c r="U199" s="114"/>
      <c r="V199" s="114"/>
      <c r="W199" s="1"/>
      <c r="Y199" s="1"/>
      <c r="Z199" s="1"/>
      <c r="AA199" s="1"/>
      <c r="AB199" s="1"/>
    </row>
    <row r="200" spans="7:28">
      <c r="G200" s="12"/>
      <c r="H200" s="12"/>
      <c r="I200" s="12"/>
      <c r="J200" s="12"/>
      <c r="K200" s="12"/>
      <c r="L200" s="12"/>
      <c r="M200" s="154"/>
      <c r="N200" s="12"/>
      <c r="O200" s="156"/>
      <c r="P200" s="156"/>
      <c r="R200" s="14"/>
      <c r="U200" s="114"/>
      <c r="V200" s="114"/>
      <c r="W200" s="1"/>
      <c r="Y200" s="1"/>
      <c r="Z200" s="1"/>
      <c r="AA200" s="1"/>
      <c r="AB200" s="1"/>
    </row>
    <row r="201" spans="7:28">
      <c r="G201" s="12"/>
      <c r="H201" s="12"/>
      <c r="I201" s="12"/>
      <c r="J201" s="12"/>
      <c r="K201" s="12"/>
      <c r="L201" s="12"/>
      <c r="M201" s="154"/>
      <c r="N201" s="12"/>
      <c r="O201" s="156"/>
      <c r="P201" s="156"/>
      <c r="R201" s="14"/>
      <c r="U201" s="114"/>
      <c r="V201" s="114"/>
      <c r="W201" s="1"/>
      <c r="Y201" s="1"/>
      <c r="Z201" s="1"/>
      <c r="AA201" s="1"/>
      <c r="AB201" s="1"/>
    </row>
    <row r="202" spans="7:28">
      <c r="G202" s="12"/>
      <c r="H202" s="12"/>
      <c r="I202" s="12"/>
      <c r="J202" s="12"/>
      <c r="K202" s="12"/>
      <c r="L202" s="12"/>
      <c r="M202" s="154"/>
      <c r="N202" s="12"/>
      <c r="O202" s="156"/>
      <c r="P202" s="156"/>
      <c r="R202" s="14"/>
      <c r="U202" s="114"/>
      <c r="V202" s="114"/>
      <c r="W202" s="1"/>
      <c r="Y202" s="1"/>
      <c r="Z202" s="1"/>
      <c r="AA202" s="1"/>
      <c r="AB202" s="1"/>
    </row>
    <row r="203" spans="7:28">
      <c r="G203" s="12"/>
      <c r="H203" s="12"/>
      <c r="I203" s="12"/>
      <c r="J203" s="12"/>
      <c r="K203" s="12"/>
      <c r="L203" s="12"/>
      <c r="M203" s="154"/>
      <c r="N203" s="12"/>
      <c r="O203" s="156"/>
      <c r="P203" s="156"/>
      <c r="R203" s="14"/>
      <c r="U203" s="114"/>
      <c r="V203" s="114"/>
      <c r="W203" s="1"/>
      <c r="Y203" s="1"/>
      <c r="Z203" s="1"/>
      <c r="AA203" s="1"/>
      <c r="AB203" s="1"/>
    </row>
    <row r="204" spans="7:28">
      <c r="G204" s="12"/>
      <c r="H204" s="12"/>
      <c r="I204" s="12"/>
      <c r="J204" s="12"/>
      <c r="K204" s="12"/>
      <c r="L204" s="12"/>
      <c r="M204" s="154"/>
      <c r="N204" s="12"/>
      <c r="O204" s="156"/>
      <c r="P204" s="156"/>
      <c r="R204" s="14"/>
      <c r="U204" s="114"/>
      <c r="V204" s="114"/>
      <c r="W204" s="1"/>
      <c r="Y204" s="1"/>
      <c r="Z204" s="1"/>
      <c r="AA204" s="1"/>
      <c r="AB204" s="1"/>
    </row>
    <row r="205" spans="7:28">
      <c r="G205" s="12"/>
      <c r="H205" s="12"/>
      <c r="I205" s="12"/>
      <c r="J205" s="12"/>
      <c r="K205" s="12"/>
      <c r="L205" s="12"/>
      <c r="M205" s="154"/>
      <c r="N205" s="12"/>
      <c r="O205" s="156"/>
      <c r="P205" s="156"/>
      <c r="R205" s="14"/>
      <c r="U205" s="114"/>
      <c r="V205" s="114"/>
      <c r="W205" s="1"/>
      <c r="Y205" s="1"/>
      <c r="Z205" s="1"/>
      <c r="AA205" s="1"/>
      <c r="AB205" s="1"/>
    </row>
    <row r="206" spans="7:28">
      <c r="G206" s="12"/>
      <c r="H206" s="12"/>
      <c r="I206" s="12"/>
      <c r="J206" s="12"/>
      <c r="K206" s="12"/>
      <c r="L206" s="12"/>
      <c r="M206" s="154"/>
      <c r="N206" s="12"/>
      <c r="O206" s="156"/>
      <c r="P206" s="156"/>
      <c r="R206" s="14"/>
      <c r="U206" s="114"/>
      <c r="V206" s="114"/>
      <c r="W206" s="1"/>
      <c r="Y206" s="1"/>
      <c r="Z206" s="1"/>
      <c r="AA206" s="1"/>
      <c r="AB206" s="1"/>
    </row>
    <row r="207" spans="7:28">
      <c r="G207" s="12"/>
      <c r="H207" s="12"/>
      <c r="I207" s="12"/>
      <c r="J207" s="12"/>
      <c r="K207" s="12"/>
      <c r="L207" s="12"/>
      <c r="M207" s="154"/>
      <c r="N207" s="12"/>
      <c r="O207" s="156"/>
      <c r="P207" s="156"/>
      <c r="R207" s="14"/>
      <c r="U207" s="114"/>
      <c r="V207" s="114"/>
      <c r="W207" s="1"/>
      <c r="Y207" s="1"/>
      <c r="Z207" s="1"/>
      <c r="AA207" s="1"/>
      <c r="AB207" s="1"/>
    </row>
    <row r="208" spans="7:28">
      <c r="G208" s="12"/>
      <c r="H208" s="12"/>
      <c r="I208" s="12"/>
      <c r="J208" s="12"/>
      <c r="K208" s="12"/>
      <c r="L208" s="12"/>
      <c r="M208" s="154"/>
      <c r="N208" s="12"/>
      <c r="O208" s="156"/>
      <c r="P208" s="156"/>
      <c r="R208" s="14"/>
      <c r="U208" s="114"/>
      <c r="V208" s="114"/>
      <c r="W208" s="1"/>
      <c r="Y208" s="1"/>
      <c r="Z208" s="1"/>
      <c r="AA208" s="1"/>
      <c r="AB208" s="1"/>
    </row>
    <row r="209" spans="7:28">
      <c r="G209" s="12"/>
      <c r="H209" s="12"/>
      <c r="I209" s="12"/>
      <c r="J209" s="12"/>
      <c r="K209" s="12"/>
      <c r="L209" s="12"/>
      <c r="M209" s="154"/>
      <c r="N209" s="12"/>
      <c r="O209" s="156"/>
      <c r="P209" s="156"/>
      <c r="R209" s="14"/>
      <c r="U209" s="114"/>
      <c r="V209" s="114"/>
      <c r="W209" s="1"/>
      <c r="Y209" s="1"/>
      <c r="Z209" s="1"/>
      <c r="AA209" s="1"/>
      <c r="AB209" s="1"/>
    </row>
    <row r="210" spans="7:28">
      <c r="G210" s="12"/>
      <c r="H210" s="12"/>
      <c r="I210" s="12"/>
      <c r="J210" s="12"/>
      <c r="K210" s="12"/>
      <c r="L210" s="12"/>
      <c r="M210" s="154"/>
      <c r="N210" s="12"/>
      <c r="O210" s="156"/>
      <c r="P210" s="156"/>
      <c r="R210" s="14"/>
      <c r="U210" s="114"/>
      <c r="V210" s="114"/>
      <c r="W210" s="1"/>
      <c r="Y210" s="1"/>
      <c r="Z210" s="1"/>
      <c r="AA210" s="1"/>
      <c r="AB210" s="1"/>
    </row>
    <row r="211" spans="7:28">
      <c r="G211" s="12"/>
      <c r="H211" s="12"/>
      <c r="I211" s="12"/>
      <c r="J211" s="12"/>
      <c r="K211" s="12"/>
      <c r="L211" s="12"/>
      <c r="M211" s="154"/>
      <c r="N211" s="12"/>
      <c r="O211" s="156"/>
      <c r="P211" s="156"/>
      <c r="Q211" s="68"/>
      <c r="R211" s="68"/>
      <c r="S211" s="32"/>
      <c r="T211" s="68"/>
    </row>
    <row r="212" spans="7:28">
      <c r="G212" s="12"/>
      <c r="H212" s="12"/>
      <c r="I212" s="12"/>
      <c r="J212" s="12"/>
      <c r="K212" s="12"/>
      <c r="L212" s="12"/>
      <c r="M212" s="154"/>
      <c r="N212" s="12"/>
      <c r="Q212" s="68"/>
      <c r="R212" s="68"/>
      <c r="S212" s="32"/>
      <c r="T212" s="68"/>
    </row>
    <row r="213" spans="7:28">
      <c r="G213" s="12"/>
      <c r="H213" s="12"/>
      <c r="I213" s="12"/>
      <c r="J213" s="12"/>
      <c r="K213" s="12"/>
      <c r="L213" s="12"/>
      <c r="M213" s="154"/>
      <c r="N213" s="12"/>
    </row>
    <row r="214" spans="7:28">
      <c r="G214" s="12"/>
      <c r="H214" s="12"/>
      <c r="I214" s="12"/>
      <c r="J214" s="12"/>
      <c r="K214" s="12"/>
      <c r="L214" s="12"/>
      <c r="M214" s="154"/>
      <c r="N214" s="12"/>
    </row>
    <row r="215" spans="7:28">
      <c r="G215" s="12"/>
      <c r="H215" s="12"/>
      <c r="I215" s="12"/>
      <c r="J215" s="12"/>
      <c r="K215" s="12"/>
      <c r="L215" s="12"/>
      <c r="M215" s="154"/>
      <c r="N215" s="12"/>
    </row>
    <row r="216" spans="7:28">
      <c r="G216" s="12"/>
      <c r="H216" s="12"/>
      <c r="I216" s="12"/>
      <c r="J216" s="12"/>
      <c r="K216" s="12"/>
      <c r="L216" s="12"/>
      <c r="M216" s="154"/>
      <c r="N216" s="12"/>
    </row>
    <row r="217" spans="7:28">
      <c r="G217" s="12"/>
      <c r="H217" s="12"/>
      <c r="I217" s="12"/>
      <c r="J217" s="12"/>
      <c r="K217" s="12"/>
      <c r="L217" s="12"/>
      <c r="M217" s="154"/>
      <c r="N217" s="12"/>
    </row>
    <row r="218" spans="7:28">
      <c r="G218" s="12"/>
      <c r="H218" s="12"/>
      <c r="I218" s="12"/>
      <c r="J218" s="12"/>
      <c r="K218" s="12"/>
      <c r="L218" s="12"/>
      <c r="M218" s="154"/>
      <c r="N218" s="12"/>
    </row>
    <row r="219" spans="7:28">
      <c r="G219" s="12"/>
      <c r="H219" s="12"/>
      <c r="I219" s="12"/>
      <c r="J219" s="12"/>
      <c r="K219" s="12"/>
      <c r="L219" s="12"/>
      <c r="M219" s="154"/>
      <c r="N219" s="12"/>
    </row>
    <row r="220" spans="7:28">
      <c r="G220" s="12"/>
      <c r="H220" s="12"/>
      <c r="I220" s="12"/>
      <c r="J220" s="12"/>
      <c r="K220" s="12"/>
      <c r="L220" s="12"/>
      <c r="M220" s="154"/>
      <c r="N220" s="12"/>
    </row>
    <row r="221" spans="7:28">
      <c r="G221" s="12"/>
      <c r="H221" s="12"/>
      <c r="I221" s="12"/>
      <c r="J221" s="12"/>
      <c r="K221" s="12"/>
      <c r="L221" s="12"/>
      <c r="M221" s="154"/>
      <c r="N221" s="12"/>
    </row>
    <row r="222" spans="7:28">
      <c r="G222" s="12"/>
      <c r="H222" s="12"/>
      <c r="I222" s="12"/>
      <c r="J222" s="12"/>
      <c r="K222" s="12"/>
      <c r="L222" s="12"/>
      <c r="M222" s="154"/>
      <c r="N222" s="12"/>
    </row>
    <row r="223" spans="7:28">
      <c r="G223" s="12"/>
      <c r="H223" s="12"/>
      <c r="I223" s="12"/>
      <c r="J223" s="12"/>
      <c r="K223" s="12"/>
      <c r="L223" s="12"/>
      <c r="M223" s="154"/>
      <c r="N223" s="12"/>
    </row>
    <row r="224" spans="7:28">
      <c r="G224" s="12"/>
      <c r="H224" s="12"/>
      <c r="I224" s="12"/>
      <c r="J224" s="12"/>
      <c r="K224" s="12"/>
      <c r="L224" s="12"/>
      <c r="M224" s="154"/>
      <c r="N224" s="12"/>
    </row>
    <row r="225" spans="7:14">
      <c r="G225" s="12"/>
      <c r="H225" s="12"/>
      <c r="I225" s="12"/>
      <c r="J225" s="12"/>
      <c r="K225" s="12"/>
      <c r="L225" s="12"/>
      <c r="M225" s="154"/>
      <c r="N225" s="12"/>
    </row>
    <row r="226" spans="7:14">
      <c r="G226" s="12"/>
      <c r="H226" s="12"/>
      <c r="I226" s="12"/>
      <c r="J226" s="12"/>
      <c r="K226" s="12"/>
      <c r="L226" s="12"/>
      <c r="M226" s="154"/>
      <c r="N226" s="12"/>
    </row>
    <row r="227" spans="7:14">
      <c r="G227" s="12"/>
      <c r="H227" s="12"/>
      <c r="I227" s="12"/>
      <c r="J227" s="12"/>
      <c r="K227" s="12"/>
      <c r="L227" s="12"/>
      <c r="M227" s="154"/>
      <c r="N227" s="12"/>
    </row>
    <row r="228" spans="7:14">
      <c r="G228" s="12"/>
      <c r="H228" s="12"/>
      <c r="I228" s="12"/>
      <c r="J228" s="12"/>
      <c r="K228" s="12"/>
      <c r="L228" s="12"/>
      <c r="M228" s="154"/>
      <c r="N228" s="12"/>
    </row>
    <row r="229" spans="7:14">
      <c r="G229" s="12"/>
      <c r="H229" s="12"/>
      <c r="I229" s="12"/>
      <c r="J229" s="12"/>
      <c r="K229" s="12"/>
      <c r="L229" s="12"/>
      <c r="M229" s="154"/>
      <c r="N229" s="12"/>
    </row>
    <row r="230" spans="7:14">
      <c r="G230" s="12"/>
      <c r="H230" s="12"/>
      <c r="I230" s="12"/>
      <c r="J230" s="12"/>
      <c r="K230" s="12"/>
      <c r="L230" s="12"/>
      <c r="M230" s="154"/>
      <c r="N230" s="12"/>
    </row>
    <row r="231" spans="7:14">
      <c r="G231" s="12"/>
      <c r="H231" s="12"/>
      <c r="I231" s="12"/>
      <c r="J231" s="12"/>
      <c r="K231" s="12"/>
      <c r="L231" s="12"/>
      <c r="M231" s="154"/>
      <c r="N231" s="12"/>
    </row>
    <row r="232" spans="7:14">
      <c r="G232" s="12"/>
      <c r="H232" s="12"/>
      <c r="I232" s="12"/>
      <c r="J232" s="12"/>
      <c r="K232" s="12"/>
      <c r="L232" s="12"/>
      <c r="M232" s="154"/>
      <c r="N232" s="12"/>
    </row>
    <row r="233" spans="7:14">
      <c r="G233" s="12"/>
      <c r="H233" s="12"/>
      <c r="I233" s="12"/>
      <c r="J233" s="12"/>
      <c r="K233" s="12"/>
      <c r="L233" s="12"/>
      <c r="M233" s="154"/>
      <c r="N233" s="12"/>
    </row>
    <row r="234" spans="7:14">
      <c r="G234" s="12"/>
      <c r="H234" s="12"/>
      <c r="I234" s="12"/>
      <c r="J234" s="12"/>
      <c r="K234" s="12"/>
      <c r="L234" s="12"/>
      <c r="M234" s="154"/>
      <c r="N234" s="12"/>
    </row>
    <row r="235" spans="7:14">
      <c r="G235" s="12"/>
      <c r="H235" s="12"/>
      <c r="I235" s="12"/>
      <c r="J235" s="12"/>
      <c r="K235" s="12"/>
      <c r="L235" s="12"/>
      <c r="M235" s="154"/>
      <c r="N235" s="12"/>
    </row>
    <row r="236" spans="7:14">
      <c r="G236" s="12"/>
      <c r="H236" s="12"/>
      <c r="I236" s="12"/>
      <c r="J236" s="12"/>
      <c r="K236" s="12"/>
      <c r="L236" s="12"/>
      <c r="M236" s="154"/>
      <c r="N236" s="12"/>
    </row>
    <row r="237" spans="7:14">
      <c r="G237" s="12"/>
      <c r="H237" s="12"/>
      <c r="I237" s="12"/>
      <c r="J237" s="12"/>
      <c r="K237" s="12"/>
      <c r="L237" s="12"/>
      <c r="M237" s="154"/>
      <c r="N237" s="12"/>
    </row>
    <row r="238" spans="7:14">
      <c r="G238" s="12"/>
      <c r="H238" s="12"/>
      <c r="I238" s="12"/>
      <c r="J238" s="12"/>
      <c r="K238" s="12"/>
      <c r="L238" s="12"/>
      <c r="M238" s="154"/>
      <c r="N238" s="12"/>
    </row>
    <row r="239" spans="7:14">
      <c r="G239" s="12"/>
      <c r="H239" s="12"/>
      <c r="I239" s="12"/>
      <c r="J239" s="12"/>
      <c r="K239" s="12"/>
      <c r="L239" s="12"/>
      <c r="M239" s="154"/>
      <c r="N239" s="12"/>
    </row>
    <row r="240" spans="7:14">
      <c r="G240" s="12"/>
      <c r="H240" s="12"/>
      <c r="I240" s="12"/>
      <c r="J240" s="12"/>
      <c r="K240" s="12"/>
      <c r="L240" s="12"/>
      <c r="M240" s="154"/>
      <c r="N240" s="12"/>
    </row>
    <row r="241" spans="7:14">
      <c r="G241" s="12"/>
      <c r="H241" s="12"/>
      <c r="I241" s="12"/>
      <c r="J241" s="12"/>
      <c r="K241" s="12"/>
      <c r="L241" s="12"/>
      <c r="M241" s="154"/>
      <c r="N241" s="12"/>
    </row>
    <row r="242" spans="7:14">
      <c r="G242" s="12"/>
      <c r="H242" s="12"/>
      <c r="I242" s="12"/>
      <c r="J242" s="12"/>
      <c r="K242" s="12"/>
      <c r="L242" s="12"/>
      <c r="M242" s="154"/>
      <c r="N242" s="12"/>
    </row>
    <row r="243" spans="7:14">
      <c r="G243" s="12"/>
      <c r="H243" s="12"/>
      <c r="I243" s="12"/>
      <c r="J243" s="12"/>
      <c r="K243" s="12"/>
      <c r="L243" s="12"/>
      <c r="M243" s="154"/>
      <c r="N243" s="12"/>
    </row>
    <row r="244" spans="7:14">
      <c r="G244" s="12"/>
      <c r="H244" s="12"/>
      <c r="I244" s="12"/>
      <c r="J244" s="12"/>
      <c r="K244" s="12"/>
      <c r="L244" s="12"/>
      <c r="M244" s="154"/>
      <c r="N244" s="12"/>
    </row>
    <row r="245" spans="7:14">
      <c r="G245" s="12"/>
      <c r="H245" s="12"/>
      <c r="I245" s="12"/>
      <c r="J245" s="12"/>
      <c r="K245" s="12"/>
      <c r="L245" s="12"/>
      <c r="M245" s="154"/>
      <c r="N245" s="12"/>
    </row>
    <row r="246" spans="7:14">
      <c r="G246" s="12"/>
      <c r="H246" s="12"/>
      <c r="I246" s="12"/>
      <c r="J246" s="12"/>
      <c r="K246" s="12"/>
      <c r="L246" s="12"/>
      <c r="M246" s="154"/>
      <c r="N246" s="12"/>
    </row>
    <row r="247" spans="7:14">
      <c r="G247" s="12"/>
      <c r="H247" s="12"/>
      <c r="I247" s="12"/>
      <c r="J247" s="12"/>
      <c r="K247" s="12"/>
      <c r="L247" s="12"/>
      <c r="M247" s="154"/>
      <c r="N247" s="12"/>
    </row>
    <row r="248" spans="7:14">
      <c r="G248" s="12"/>
      <c r="H248" s="12"/>
      <c r="I248" s="12"/>
      <c r="J248" s="12"/>
      <c r="K248" s="12"/>
      <c r="L248" s="12"/>
      <c r="M248" s="154"/>
      <c r="N248" s="12"/>
    </row>
    <row r="249" spans="7:14">
      <c r="G249" s="12"/>
      <c r="H249" s="12"/>
      <c r="I249" s="12"/>
      <c r="J249" s="12"/>
      <c r="K249" s="12"/>
      <c r="L249" s="12"/>
      <c r="M249" s="154"/>
      <c r="N249" s="12"/>
    </row>
    <row r="250" spans="7:14">
      <c r="G250" s="12"/>
      <c r="H250" s="12"/>
      <c r="I250" s="12"/>
      <c r="J250" s="12"/>
      <c r="K250" s="12"/>
      <c r="L250" s="12"/>
      <c r="M250" s="154"/>
      <c r="N250" s="12"/>
    </row>
    <row r="251" spans="7:14">
      <c r="G251" s="12"/>
      <c r="H251" s="12"/>
      <c r="I251" s="12"/>
      <c r="J251" s="12"/>
      <c r="K251" s="12"/>
      <c r="L251" s="12"/>
      <c r="M251" s="154"/>
      <c r="N251" s="12"/>
    </row>
    <row r="252" spans="7:14">
      <c r="G252" s="12"/>
      <c r="H252" s="12"/>
      <c r="I252" s="12"/>
      <c r="J252" s="12"/>
      <c r="K252" s="12"/>
      <c r="L252" s="12"/>
      <c r="M252" s="154"/>
      <c r="N252" s="12"/>
    </row>
    <row r="253" spans="7:14">
      <c r="G253" s="12"/>
      <c r="H253" s="12"/>
      <c r="I253" s="12"/>
      <c r="J253" s="12"/>
      <c r="K253" s="12"/>
      <c r="L253" s="12"/>
      <c r="M253" s="154"/>
      <c r="N253" s="12"/>
    </row>
    <row r="254" spans="7:14">
      <c r="G254" s="12"/>
      <c r="H254" s="12"/>
      <c r="I254" s="12"/>
      <c r="J254" s="12"/>
      <c r="K254" s="12"/>
      <c r="L254" s="12"/>
      <c r="M254" s="154"/>
      <c r="N254" s="12"/>
    </row>
    <row r="255" spans="7:14">
      <c r="G255" s="12"/>
      <c r="H255" s="12"/>
      <c r="I255" s="12"/>
      <c r="J255" s="12"/>
      <c r="K255" s="12"/>
      <c r="L255" s="12"/>
      <c r="M255" s="154"/>
      <c r="N255" s="12"/>
    </row>
    <row r="256" spans="7:14">
      <c r="G256" s="12"/>
      <c r="H256" s="12"/>
      <c r="I256" s="12"/>
      <c r="J256" s="12"/>
      <c r="K256" s="12"/>
      <c r="L256" s="12"/>
      <c r="M256" s="154"/>
      <c r="N256" s="12"/>
    </row>
    <row r="257" spans="7:14">
      <c r="G257" s="12"/>
      <c r="H257" s="12"/>
      <c r="I257" s="12"/>
      <c r="J257" s="12"/>
      <c r="K257" s="12"/>
      <c r="L257" s="12"/>
      <c r="M257" s="154"/>
      <c r="N257" s="12"/>
    </row>
    <row r="258" spans="7:14">
      <c r="G258" s="12"/>
      <c r="H258" s="12"/>
      <c r="I258" s="12"/>
      <c r="J258" s="12"/>
      <c r="K258" s="12"/>
      <c r="L258" s="12"/>
      <c r="M258" s="154"/>
      <c r="N258" s="12"/>
    </row>
    <row r="259" spans="7:14">
      <c r="G259" s="12"/>
      <c r="H259" s="12"/>
      <c r="I259" s="12"/>
      <c r="J259" s="12"/>
      <c r="K259" s="12"/>
      <c r="L259" s="12"/>
      <c r="M259" s="154"/>
      <c r="N259" s="12"/>
    </row>
    <row r="260" spans="7:14">
      <c r="G260" s="12"/>
      <c r="H260" s="12"/>
      <c r="I260" s="12"/>
      <c r="J260" s="12"/>
      <c r="K260" s="12"/>
      <c r="L260" s="12"/>
      <c r="M260" s="154"/>
      <c r="N260" s="12"/>
    </row>
    <row r="261" spans="7:14">
      <c r="G261" s="12"/>
      <c r="H261" s="12"/>
      <c r="I261" s="12"/>
      <c r="J261" s="12"/>
      <c r="K261" s="12"/>
      <c r="L261" s="12"/>
      <c r="M261" s="154"/>
      <c r="N261" s="12"/>
    </row>
    <row r="262" spans="7:14">
      <c r="G262" s="12"/>
      <c r="H262" s="12"/>
      <c r="I262" s="12"/>
      <c r="J262" s="12"/>
      <c r="K262" s="12"/>
      <c r="L262" s="12"/>
      <c r="M262" s="154"/>
      <c r="N262" s="12"/>
    </row>
    <row r="263" spans="7:14">
      <c r="G263" s="12"/>
      <c r="H263" s="12"/>
      <c r="I263" s="12"/>
      <c r="J263" s="12"/>
      <c r="K263" s="12"/>
      <c r="L263" s="12"/>
      <c r="M263" s="154"/>
      <c r="N263" s="12"/>
    </row>
    <row r="264" spans="7:14">
      <c r="G264" s="12"/>
      <c r="H264" s="12"/>
      <c r="I264" s="12"/>
      <c r="J264" s="12"/>
      <c r="K264" s="12"/>
      <c r="L264" s="12"/>
      <c r="M264" s="154"/>
      <c r="N264" s="12"/>
    </row>
    <row r="265" spans="7:14">
      <c r="G265" s="12"/>
      <c r="H265" s="12"/>
      <c r="I265" s="12"/>
      <c r="J265" s="12"/>
      <c r="K265" s="12"/>
      <c r="L265" s="12"/>
      <c r="M265" s="154"/>
      <c r="N265" s="12"/>
    </row>
    <row r="266" spans="7:14">
      <c r="G266" s="12"/>
      <c r="H266" s="12"/>
      <c r="I266" s="12"/>
      <c r="J266" s="12"/>
      <c r="K266" s="12"/>
      <c r="L266" s="12"/>
      <c r="M266" s="154"/>
      <c r="N266" s="12"/>
    </row>
    <row r="267" spans="7:14">
      <c r="G267" s="12"/>
      <c r="H267" s="12"/>
      <c r="I267" s="12"/>
      <c r="J267" s="12"/>
      <c r="K267" s="12"/>
      <c r="L267" s="12"/>
      <c r="M267" s="154"/>
      <c r="N267" s="12"/>
    </row>
    <row r="268" spans="7:14">
      <c r="G268" s="12"/>
      <c r="H268" s="12"/>
      <c r="I268" s="12"/>
      <c r="J268" s="12"/>
      <c r="K268" s="12"/>
      <c r="L268" s="12"/>
      <c r="M268" s="154"/>
      <c r="N268" s="12"/>
    </row>
    <row r="269" spans="7:14">
      <c r="G269" s="12"/>
      <c r="H269" s="12"/>
      <c r="I269" s="12"/>
      <c r="J269" s="12"/>
      <c r="K269" s="12"/>
      <c r="L269" s="12"/>
      <c r="M269" s="154"/>
      <c r="N269" s="12"/>
    </row>
    <row r="270" spans="7:14">
      <c r="G270" s="12"/>
      <c r="H270" s="12"/>
      <c r="I270" s="12"/>
      <c r="J270" s="12"/>
      <c r="K270" s="12"/>
      <c r="L270" s="12"/>
      <c r="M270" s="154"/>
      <c r="N270" s="12"/>
    </row>
    <row r="271" spans="7:14">
      <c r="G271" s="12"/>
      <c r="H271" s="12"/>
      <c r="I271" s="12"/>
      <c r="J271" s="12"/>
      <c r="K271" s="12"/>
      <c r="L271" s="12"/>
      <c r="M271" s="154"/>
      <c r="N271" s="12"/>
    </row>
    <row r="272" spans="7:14">
      <c r="G272" s="12"/>
      <c r="H272" s="12"/>
      <c r="I272" s="12"/>
      <c r="J272" s="12"/>
      <c r="K272" s="12"/>
      <c r="L272" s="12"/>
      <c r="M272" s="154"/>
      <c r="N272" s="12"/>
    </row>
    <row r="273" spans="1:14">
      <c r="G273" s="12"/>
      <c r="H273" s="12"/>
      <c r="I273" s="12"/>
      <c r="J273" s="12"/>
      <c r="K273" s="12"/>
      <c r="L273" s="12"/>
      <c r="M273" s="154"/>
      <c r="N273" s="12"/>
    </row>
    <row r="274" spans="1:14">
      <c r="G274" s="12"/>
      <c r="H274" s="12"/>
      <c r="I274" s="12"/>
      <c r="J274" s="12"/>
      <c r="K274" s="12"/>
      <c r="L274" s="12"/>
      <c r="M274" s="154"/>
      <c r="N274" s="12"/>
    </row>
    <row r="275" spans="1:14">
      <c r="G275" s="12"/>
      <c r="H275" s="12"/>
      <c r="I275" s="12"/>
      <c r="J275" s="12"/>
      <c r="K275" s="12"/>
      <c r="L275" s="12"/>
      <c r="M275" s="154"/>
      <c r="N275" s="12"/>
    </row>
    <row r="276" spans="1:14">
      <c r="G276" s="12"/>
      <c r="H276" s="12"/>
      <c r="I276" s="12"/>
      <c r="J276" s="12"/>
      <c r="K276" s="12"/>
      <c r="L276" s="12"/>
      <c r="M276" s="154"/>
      <c r="N276" s="12"/>
    </row>
    <row r="277" spans="1:14">
      <c r="G277" s="12"/>
      <c r="H277" s="12"/>
      <c r="I277" s="12"/>
      <c r="J277" s="12"/>
      <c r="K277" s="12"/>
      <c r="L277" s="12"/>
      <c r="M277" s="154"/>
      <c r="N277" s="12"/>
    </row>
    <row r="278" spans="1:14">
      <c r="G278" s="12"/>
      <c r="H278" s="12"/>
      <c r="I278" s="12"/>
      <c r="J278" s="12"/>
      <c r="K278" s="12"/>
      <c r="L278" s="12"/>
      <c r="M278" s="154"/>
      <c r="N278" s="12"/>
    </row>
    <row r="279" spans="1:14">
      <c r="G279" s="12"/>
      <c r="H279" s="12"/>
      <c r="I279" s="12"/>
      <c r="J279" s="12"/>
      <c r="K279" s="12"/>
      <c r="L279" s="12"/>
      <c r="M279" s="154"/>
      <c r="N279" s="12"/>
    </row>
    <row r="280" spans="1:14">
      <c r="G280" s="12"/>
      <c r="H280" s="12"/>
      <c r="I280" s="12"/>
      <c r="J280" s="12"/>
      <c r="K280" s="12"/>
      <c r="L280" s="12"/>
      <c r="M280" s="154"/>
      <c r="N280" s="12"/>
    </row>
    <row r="281" spans="1:14">
      <c r="G281" s="12"/>
      <c r="H281" s="12"/>
      <c r="I281" s="12"/>
      <c r="J281" s="12"/>
      <c r="K281" s="12"/>
      <c r="L281" s="12"/>
      <c r="M281" s="154"/>
      <c r="N281" s="12"/>
    </row>
    <row r="282" spans="1:14">
      <c r="G282" s="12"/>
      <c r="H282" s="12"/>
      <c r="I282" s="12"/>
      <c r="J282" s="12"/>
      <c r="K282" s="12"/>
      <c r="L282" s="12"/>
      <c r="M282" s="154"/>
      <c r="N282" s="12"/>
    </row>
    <row r="283" spans="1:14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155"/>
      <c r="N283" s="30"/>
    </row>
    <row r="284" spans="1:1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156"/>
      <c r="N284" s="32"/>
    </row>
    <row r="285" spans="1:14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156"/>
      <c r="N285" s="32"/>
    </row>
    <row r="286" spans="1:14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156"/>
      <c r="N286" s="32"/>
    </row>
    <row r="287" spans="1:14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156"/>
      <c r="N287" s="32"/>
    </row>
    <row r="288" spans="1:14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156"/>
      <c r="N288" s="32"/>
    </row>
    <row r="289" spans="1:14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156"/>
      <c r="N289" s="32"/>
    </row>
    <row r="290" spans="1:14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156"/>
      <c r="N290" s="32"/>
    </row>
    <row r="291" spans="1:14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156"/>
      <c r="N291" s="32"/>
    </row>
    <row r="292" spans="1:14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156"/>
      <c r="N292" s="32"/>
    </row>
    <row r="293" spans="1:14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156"/>
      <c r="N293" s="32"/>
    </row>
    <row r="294" spans="1:1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156"/>
      <c r="N294" s="32"/>
    </row>
    <row r="295" spans="1:14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156"/>
      <c r="N295" s="32"/>
    </row>
    <row r="296" spans="1:14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156"/>
      <c r="N296" s="32"/>
    </row>
    <row r="297" spans="1:14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156"/>
      <c r="N297" s="32"/>
    </row>
    <row r="298" spans="1:14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156"/>
      <c r="N298" s="32"/>
    </row>
    <row r="299" spans="1:14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156"/>
      <c r="N299" s="32"/>
    </row>
    <row r="300" spans="1:14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156"/>
      <c r="N300" s="32"/>
    </row>
    <row r="301" spans="1:14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156"/>
      <c r="N301" s="32"/>
    </row>
    <row r="302" spans="1:14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156"/>
      <c r="N302" s="32"/>
    </row>
    <row r="303" spans="1:14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156"/>
      <c r="N303" s="32"/>
    </row>
    <row r="304" spans="1:1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156"/>
      <c r="N304" s="32"/>
    </row>
    <row r="305" spans="1:14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156"/>
      <c r="N305" s="32"/>
    </row>
    <row r="306" spans="1:14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156"/>
      <c r="N306" s="32"/>
    </row>
    <row r="307" spans="1:14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156"/>
      <c r="N307" s="32"/>
    </row>
    <row r="308" spans="1:14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156"/>
      <c r="N308" s="32"/>
    </row>
    <row r="309" spans="1:14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156"/>
      <c r="N309" s="32"/>
    </row>
    <row r="310" spans="1:14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156"/>
      <c r="N310" s="32"/>
    </row>
    <row r="311" spans="1:14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156"/>
      <c r="N311" s="32"/>
    </row>
    <row r="312" spans="1:14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156"/>
      <c r="N312" s="32"/>
    </row>
    <row r="313" spans="1:14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156"/>
      <c r="N313" s="32"/>
    </row>
    <row r="314" spans="1: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156"/>
      <c r="N314" s="32"/>
    </row>
    <row r="315" spans="1:14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156"/>
      <c r="N315" s="32"/>
    </row>
    <row r="316" spans="1:14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156"/>
      <c r="N316" s="32"/>
    </row>
    <row r="317" spans="1:14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156"/>
      <c r="N317" s="32"/>
    </row>
  </sheetData>
  <mergeCells count="1">
    <mergeCell ref="N4:O4"/>
  </mergeCells>
  <conditionalFormatting sqref="U37:U38 U106">
    <cfRule type="cellIs" dxfId="68" priority="8" stopIfTrue="1" operator="lessThan">
      <formula>0</formula>
    </cfRule>
  </conditionalFormatting>
  <conditionalFormatting sqref="U83">
    <cfRule type="cellIs" dxfId="67" priority="9" stopIfTrue="1" operator="greaterThan">
      <formula>0</formula>
    </cfRule>
  </conditionalFormatting>
  <conditionalFormatting sqref="U60">
    <cfRule type="cellIs" dxfId="66" priority="10" stopIfTrue="1" operator="greaterThan">
      <formula>0</formula>
    </cfRule>
    <cfRule type="cellIs" dxfId="65" priority="11" stopIfTrue="1" operator="lessThan">
      <formula>0</formula>
    </cfRule>
  </conditionalFormatting>
  <conditionalFormatting sqref="U83">
    <cfRule type="cellIs" dxfId="64" priority="7" operator="lessThan">
      <formula>0</formula>
    </cfRule>
  </conditionalFormatting>
  <conditionalFormatting sqref="I10:I16">
    <cfRule type="cellIs" dxfId="63" priority="5" operator="lessThan">
      <formula>0</formula>
    </cfRule>
    <cfRule type="cellIs" dxfId="62" priority="6" operator="greaterThan">
      <formula>0</formula>
    </cfRule>
  </conditionalFormatting>
  <conditionalFormatting sqref="N10:N16">
    <cfRule type="cellIs" dxfId="61" priority="3" operator="lessThan">
      <formula>0</formula>
    </cfRule>
    <cfRule type="cellIs" dxfId="60" priority="4" operator="greaterThan">
      <formula>0</formula>
    </cfRule>
  </conditionalFormatting>
  <conditionalFormatting sqref="L10:L16">
    <cfRule type="cellIs" dxfId="59" priority="1" operator="lessThan">
      <formula>0</formula>
    </cfRule>
    <cfRule type="cellIs" dxfId="5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zoomScale="98" zoomScaleNormal="98" workbookViewId="0">
      <selection activeCell="A65" sqref="A6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7"/>
  <sheetViews>
    <sheetView zoomScale="89" zoomScaleNormal="89" workbookViewId="0">
      <selection activeCell="Q28" sqref="Q28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7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7" customWidth="1"/>
    <col min="21" max="21" width="10.90625" style="97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101"/>
      <c r="L1" s="64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30" customFormat="1" ht="31.8">
      <c r="A2" s="147"/>
      <c r="B2" s="147" t="s">
        <v>549</v>
      </c>
      <c r="C2" s="147"/>
      <c r="D2" s="147"/>
      <c r="E2" s="147"/>
      <c r="F2" s="147" t="s">
        <v>502</v>
      </c>
      <c r="G2" s="147"/>
      <c r="H2" s="147"/>
      <c r="I2" s="147" t="str">
        <f>+År!B2</f>
        <v>Skålda purke</v>
      </c>
      <c r="J2" s="147"/>
      <c r="K2" s="149"/>
      <c r="L2" s="147"/>
      <c r="M2" s="167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101"/>
      <c r="L3" s="64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101"/>
      <c r="L4" s="64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9" customFormat="1" ht="19.8">
      <c r="A5" s="159"/>
      <c r="B5" s="159"/>
      <c r="C5" s="144" t="s">
        <v>8</v>
      </c>
      <c r="D5" s="144"/>
      <c r="E5" s="138">
        <f>+År!R2</f>
        <v>52</v>
      </c>
      <c r="F5" s="159"/>
      <c r="G5" s="159"/>
      <c r="H5" s="144" t="s">
        <v>453</v>
      </c>
      <c r="I5" s="159"/>
      <c r="J5" s="159"/>
      <c r="K5" s="159"/>
      <c r="L5" s="314">
        <f>SUM(E11:E44)</f>
        <v>29929</v>
      </c>
      <c r="M5" s="313"/>
      <c r="N5" s="39"/>
      <c r="O5" s="4"/>
      <c r="P5" s="138"/>
      <c r="Q5" s="138"/>
      <c r="R5" s="138"/>
      <c r="S5" s="138"/>
      <c r="Z5" s="164"/>
    </row>
    <row r="6" spans="1:27" ht="18.75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150"/>
      <c r="L6" s="64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9"/>
      <c r="I7" s="54"/>
      <c r="J7" s="39"/>
      <c r="K7" s="150"/>
      <c r="L7" s="83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2" t="s">
        <v>3</v>
      </c>
      <c r="G8" s="57"/>
      <c r="H8" s="69"/>
      <c r="I8" s="96" t="s">
        <v>18</v>
      </c>
      <c r="J8" s="96" t="s">
        <v>476</v>
      </c>
      <c r="K8" s="96" t="s">
        <v>507</v>
      </c>
      <c r="L8" s="72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550</v>
      </c>
      <c r="D9" s="34" t="s">
        <v>526</v>
      </c>
      <c r="E9" s="72" t="s">
        <v>3</v>
      </c>
      <c r="F9" s="72" t="s">
        <v>482</v>
      </c>
      <c r="G9" s="78" t="s">
        <v>3</v>
      </c>
      <c r="H9" s="78" t="s">
        <v>1</v>
      </c>
      <c r="I9" s="96" t="s">
        <v>480</v>
      </c>
      <c r="J9" s="96" t="s">
        <v>480</v>
      </c>
      <c r="K9" s="96" t="s">
        <v>508</v>
      </c>
      <c r="L9" s="72" t="s">
        <v>533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444</v>
      </c>
      <c r="D10" s="34" t="s">
        <v>505</v>
      </c>
      <c r="E10" s="72" t="s">
        <v>11</v>
      </c>
      <c r="F10" s="72" t="s">
        <v>475</v>
      </c>
      <c r="G10" s="78" t="s">
        <v>444</v>
      </c>
      <c r="H10" s="78" t="s">
        <v>444</v>
      </c>
      <c r="I10" s="96" t="s">
        <v>477</v>
      </c>
      <c r="J10" s="96" t="s">
        <v>477</v>
      </c>
      <c r="K10" s="96" t="s">
        <v>475</v>
      </c>
      <c r="L10" s="72" t="s">
        <v>540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+'Ark1'!C2773</f>
        <v>2023</v>
      </c>
      <c r="C11" s="47">
        <f>+'Ark1'!M2773</f>
        <v>0</v>
      </c>
      <c r="D11" s="47">
        <f>+'Ark1'!Q2773</f>
        <v>2</v>
      </c>
      <c r="E11" s="65">
        <f>+'Ark1'!R2773</f>
        <v>3</v>
      </c>
      <c r="F11" s="65">
        <f>+'Ark1'!S2773</f>
        <v>0</v>
      </c>
      <c r="G11" s="102">
        <f>+'Ark1'!T2773</f>
        <v>9.9900099900099917E-3</v>
      </c>
      <c r="H11" s="102">
        <f>+'Ark1'!U2773</f>
        <v>0</v>
      </c>
      <c r="I11" s="102">
        <f>+'Ark1'!Y2773</f>
        <v>0</v>
      </c>
      <c r="J11" s="102">
        <f>+'Ark1'!AA2773</f>
        <v>0</v>
      </c>
      <c r="K11" s="102" t="e">
        <f>+I11/C11</f>
        <v>#DIV/0!</v>
      </c>
      <c r="L11" s="65">
        <f>+E11/D11</f>
        <v>1.5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+'Ark1'!C2774</f>
        <v>2023</v>
      </c>
      <c r="C12" s="47">
        <f>+'Ark1'!M2774</f>
        <v>35</v>
      </c>
      <c r="D12" s="47">
        <f>+'Ark1'!Q2774</f>
        <v>10</v>
      </c>
      <c r="E12" s="65">
        <f>+'Ark1'!R2774</f>
        <v>22</v>
      </c>
      <c r="F12" s="65">
        <f>+'Ark1'!S2774</f>
        <v>22</v>
      </c>
      <c r="G12" s="102">
        <f>+'Ark1'!T2774</f>
        <v>7.3260073260073263E-2</v>
      </c>
      <c r="H12" s="102">
        <f>+'Ark1'!U2774</f>
        <v>9.8828659997336477E-2</v>
      </c>
      <c r="I12" s="102">
        <f>+'Ark1'!Y2774</f>
        <v>208.83181818181816</v>
      </c>
      <c r="J12" s="102">
        <f>+'Ark1'!AA2774</f>
        <v>65.809065321674481</v>
      </c>
      <c r="K12" s="102">
        <f t="shared" ref="K12:K45" si="0">+I12/C12</f>
        <v>5.9666233766233763</v>
      </c>
      <c r="L12" s="65">
        <f t="shared" ref="L12:L46" si="1">+E12/D12</f>
        <v>2.2000000000000002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+'Ark1'!C2775</f>
        <v>2023</v>
      </c>
      <c r="C13" s="47">
        <f>+'Ark1'!M2775</f>
        <v>36</v>
      </c>
      <c r="D13" s="47">
        <f>+'Ark1'!Q2775</f>
        <v>4</v>
      </c>
      <c r="E13" s="65">
        <f>+'Ark1'!R2775</f>
        <v>5</v>
      </c>
      <c r="F13" s="65">
        <f>+'Ark1'!S2775</f>
        <v>5</v>
      </c>
      <c r="G13" s="102">
        <f>+'Ark1'!T2775</f>
        <v>1.6650016650016652E-2</v>
      </c>
      <c r="H13" s="102">
        <f>+'Ark1'!U2775</f>
        <v>2.5105658986764329E-2</v>
      </c>
      <c r="I13" s="102">
        <f>+'Ark1'!Y2775</f>
        <v>233.42</v>
      </c>
      <c r="J13" s="102">
        <f>+'Ark1'!AA2775</f>
        <v>22.560265955879327</v>
      </c>
      <c r="K13" s="102">
        <f t="shared" si="0"/>
        <v>6.4838888888888881</v>
      </c>
      <c r="L13" s="65">
        <f t="shared" si="1"/>
        <v>1.25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+'Ark1'!C2776</f>
        <v>2023</v>
      </c>
      <c r="C14" s="47">
        <f>+'Ark1'!M2776</f>
        <v>37</v>
      </c>
      <c r="D14" s="47">
        <f>+'Ark1'!Q2776</f>
        <v>6</v>
      </c>
      <c r="E14" s="65">
        <f>+'Ark1'!R2776</f>
        <v>7</v>
      </c>
      <c r="F14" s="65">
        <f>+'Ark1'!S2776</f>
        <v>7</v>
      </c>
      <c r="G14" s="102">
        <f>+'Ark1'!T2776</f>
        <v>2.3310023310023312E-2</v>
      </c>
      <c r="H14" s="102">
        <f>+'Ark1'!U2776</f>
        <v>2.8844296234557705E-2</v>
      </c>
      <c r="I14" s="102">
        <f>+'Ark1'!Y2776</f>
        <v>191.55714285714296</v>
      </c>
      <c r="J14" s="102">
        <f>+'Ark1'!AA2776</f>
        <v>44.96839706609375</v>
      </c>
      <c r="K14" s="102">
        <f t="shared" si="0"/>
        <v>5.1772200772200803</v>
      </c>
      <c r="L14" s="65">
        <f t="shared" si="1"/>
        <v>1.1666666666666667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+'Ark1'!C2777</f>
        <v>2023</v>
      </c>
      <c r="C15" s="47">
        <f>+'Ark1'!M2777</f>
        <v>38</v>
      </c>
      <c r="D15" s="47">
        <f>+'Ark1'!Q2777</f>
        <v>6</v>
      </c>
      <c r="E15" s="65">
        <f>+'Ark1'!R2777</f>
        <v>9</v>
      </c>
      <c r="F15" s="65">
        <f>+'Ark1'!S2777</f>
        <v>9</v>
      </c>
      <c r="G15" s="102">
        <f>+'Ark1'!T2777</f>
        <v>2.9970029970029975E-2</v>
      </c>
      <c r="H15" s="102">
        <f>+'Ark1'!U2777</f>
        <v>3.885128154913467E-2</v>
      </c>
      <c r="I15" s="102">
        <f>+'Ark1'!Y2777</f>
        <v>200.67777777777775</v>
      </c>
      <c r="J15" s="102">
        <f>+'Ark1'!AA2777</f>
        <v>58.442617208445157</v>
      </c>
      <c r="K15" s="102">
        <f t="shared" si="0"/>
        <v>5.2809941520467829</v>
      </c>
      <c r="L15" s="65">
        <f t="shared" si="1"/>
        <v>1.5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+'Ark1'!C2778</f>
        <v>2023</v>
      </c>
      <c r="C16" s="47">
        <f>+'Ark1'!M2778</f>
        <v>39</v>
      </c>
      <c r="D16" s="47">
        <f>+'Ark1'!Q2778</f>
        <v>9</v>
      </c>
      <c r="E16" s="65">
        <f>+'Ark1'!R2778</f>
        <v>9</v>
      </c>
      <c r="F16" s="65">
        <f>+'Ark1'!S2778</f>
        <v>9</v>
      </c>
      <c r="G16" s="102">
        <f>+'Ark1'!T2778</f>
        <v>2.9970029970029975E-2</v>
      </c>
      <c r="H16" s="102">
        <f>+'Ark1'!U2778</f>
        <v>4.070124014125337E-2</v>
      </c>
      <c r="I16" s="102">
        <f>+'Ark1'!Y2778</f>
        <v>210.23333333333329</v>
      </c>
      <c r="J16" s="102">
        <f>+'Ark1'!AA2778</f>
        <v>54.617070998401779</v>
      </c>
      <c r="K16" s="102">
        <f t="shared" si="0"/>
        <v>5.3905982905982892</v>
      </c>
      <c r="L16" s="65">
        <f t="shared" si="1"/>
        <v>1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+'Ark1'!C2779</f>
        <v>2023</v>
      </c>
      <c r="C17" s="47">
        <f>+'Ark1'!M2779</f>
        <v>40</v>
      </c>
      <c r="D17" s="47">
        <f>+'Ark1'!Q2779</f>
        <v>14</v>
      </c>
      <c r="E17" s="65">
        <f>+'Ark1'!R2779</f>
        <v>15</v>
      </c>
      <c r="F17" s="65">
        <f>+'Ark1'!S2779</f>
        <v>15</v>
      </c>
      <c r="G17" s="102">
        <f>+'Ark1'!T2779</f>
        <v>4.9950049950049959E-2</v>
      </c>
      <c r="H17" s="102">
        <f>+'Ark1'!U2779</f>
        <v>6.641996680098726E-2</v>
      </c>
      <c r="I17" s="102">
        <f>+'Ark1'!Y2779</f>
        <v>205.84666666666672</v>
      </c>
      <c r="J17" s="102">
        <f>+'Ark1'!AA2779</f>
        <v>34.675329686809079</v>
      </c>
      <c r="K17" s="102">
        <f t="shared" si="0"/>
        <v>5.1461666666666677</v>
      </c>
      <c r="L17" s="65">
        <f t="shared" si="1"/>
        <v>1.0714285714285714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+'Ark1'!C2780</f>
        <v>2023</v>
      </c>
      <c r="C18" s="47">
        <f>+'Ark1'!M2780</f>
        <v>41</v>
      </c>
      <c r="D18" s="47">
        <f>+'Ark1'!Q2780</f>
        <v>10</v>
      </c>
      <c r="E18" s="65">
        <f>+'Ark1'!R2780</f>
        <v>11</v>
      </c>
      <c r="F18" s="65">
        <f>+'Ark1'!S2780</f>
        <v>11</v>
      </c>
      <c r="G18" s="102">
        <f>+'Ark1'!T2780</f>
        <v>3.6630036630036632E-2</v>
      </c>
      <c r="H18" s="102">
        <f>+'Ark1'!U2780</f>
        <v>4.814194568792611E-2</v>
      </c>
      <c r="I18" s="102">
        <f>+'Ark1'!Y2780</f>
        <v>203.45454545454547</v>
      </c>
      <c r="J18" s="102">
        <f>+'Ark1'!AA2780</f>
        <v>30.405094179530391</v>
      </c>
      <c r="K18" s="102">
        <f t="shared" si="0"/>
        <v>4.9623059866962311</v>
      </c>
      <c r="L18" s="65">
        <f t="shared" si="1"/>
        <v>1.1000000000000001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+'Ark1'!C2781</f>
        <v>2023</v>
      </c>
      <c r="C19" s="47">
        <f>+'Ark1'!M2781</f>
        <v>42</v>
      </c>
      <c r="D19" s="47">
        <f>+'Ark1'!Q2781</f>
        <v>11</v>
      </c>
      <c r="E19" s="65">
        <f>+'Ark1'!R2781</f>
        <v>16</v>
      </c>
      <c r="F19" s="65">
        <f>+'Ark1'!S2781</f>
        <v>16</v>
      </c>
      <c r="G19" s="102">
        <f>+'Ark1'!T2781</f>
        <v>5.328005328005328E-2</v>
      </c>
      <c r="H19" s="102">
        <f>+'Ark1'!U2781</f>
        <v>7.6153760556030445E-2</v>
      </c>
      <c r="I19" s="102">
        <f>+'Ark1'!Y2781</f>
        <v>221.26250000000005</v>
      </c>
      <c r="J19" s="102">
        <f>+'Ark1'!AA2781</f>
        <v>28.003546092414528</v>
      </c>
      <c r="K19" s="102">
        <f t="shared" si="0"/>
        <v>5.2681547619047633</v>
      </c>
      <c r="L19" s="65">
        <f t="shared" si="1"/>
        <v>1.4545454545454546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+'Ark1'!C2782</f>
        <v>2023</v>
      </c>
      <c r="C20" s="47">
        <f>+'Ark1'!M2782</f>
        <v>43</v>
      </c>
      <c r="D20" s="47">
        <f>+'Ark1'!Q2782</f>
        <v>18</v>
      </c>
      <c r="E20" s="65">
        <f>+'Ark1'!R2782</f>
        <v>26</v>
      </c>
      <c r="F20" s="65">
        <f>+'Ark1'!S2782</f>
        <v>26</v>
      </c>
      <c r="G20" s="102">
        <f>+'Ark1'!T2782</f>
        <v>8.6580086580086577E-2</v>
      </c>
      <c r="H20" s="102">
        <f>+'Ark1'!U2782</f>
        <v>0.1220327336405742</v>
      </c>
      <c r="I20" s="102">
        <f>+'Ark1'!Y2782</f>
        <v>218.19230769230765</v>
      </c>
      <c r="J20" s="102">
        <f>+'Ark1'!AA2782</f>
        <v>39.865725813969227</v>
      </c>
      <c r="K20" s="102">
        <f t="shared" si="0"/>
        <v>5.0742397137745963</v>
      </c>
      <c r="L20" s="65">
        <f t="shared" si="1"/>
        <v>1.4444444444444444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+'Ark1'!C2783</f>
        <v>2023</v>
      </c>
      <c r="C21" s="47">
        <f>+'Ark1'!M2783</f>
        <v>44</v>
      </c>
      <c r="D21" s="47">
        <f>+'Ark1'!Q2783</f>
        <v>30</v>
      </c>
      <c r="E21" s="65">
        <f>+'Ark1'!R2783</f>
        <v>33</v>
      </c>
      <c r="F21" s="65">
        <f>+'Ark1'!S2783</f>
        <v>33</v>
      </c>
      <c r="G21" s="102">
        <f>+'Ark1'!T2783</f>
        <v>0.10989010989010986</v>
      </c>
      <c r="H21" s="102">
        <f>+'Ark1'!U2783</f>
        <v>0.15027686889001429</v>
      </c>
      <c r="I21" s="102">
        <f>+'Ark1'!Y2783</f>
        <v>211.69696969696963</v>
      </c>
      <c r="J21" s="102">
        <f>+'Ark1'!AA2783</f>
        <v>37.826673968835458</v>
      </c>
      <c r="K21" s="102">
        <f t="shared" si="0"/>
        <v>4.811294765840219</v>
      </c>
      <c r="L21" s="65">
        <f t="shared" si="1"/>
        <v>1.1000000000000001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+'Ark1'!C2784</f>
        <v>2023</v>
      </c>
      <c r="C22" s="47">
        <f>+'Ark1'!M2784</f>
        <v>45</v>
      </c>
      <c r="D22" s="47">
        <f>+'Ark1'!Q2784</f>
        <v>35</v>
      </c>
      <c r="E22" s="65">
        <f>+'Ark1'!R2784</f>
        <v>44</v>
      </c>
      <c r="F22" s="65">
        <f>+'Ark1'!S2784</f>
        <v>44</v>
      </c>
      <c r="G22" s="102">
        <f>+'Ark1'!T2784</f>
        <v>0.14652014652014653</v>
      </c>
      <c r="H22" s="102">
        <f>+'Ark1'!U2784</f>
        <v>0.18436128039248031</v>
      </c>
      <c r="I22" s="102">
        <f>+'Ark1'!Y2784</f>
        <v>194.78409090909088</v>
      </c>
      <c r="J22" s="102">
        <f>+'Ark1'!AA2784</f>
        <v>38.504001817885779</v>
      </c>
      <c r="K22" s="102">
        <f t="shared" si="0"/>
        <v>4.3285353535353526</v>
      </c>
      <c r="L22" s="65">
        <f t="shared" si="1"/>
        <v>1.2571428571428571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+'Ark1'!C2785</f>
        <v>2023</v>
      </c>
      <c r="C23" s="47">
        <f>+'Ark1'!M2785</f>
        <v>46</v>
      </c>
      <c r="D23" s="47">
        <f>+'Ark1'!Q2785</f>
        <v>35</v>
      </c>
      <c r="E23" s="65">
        <f>+'Ark1'!R2785</f>
        <v>44</v>
      </c>
      <c r="F23" s="65">
        <f>+'Ark1'!S2785</f>
        <v>44</v>
      </c>
      <c r="G23" s="102">
        <f>+'Ark1'!T2785</f>
        <v>0.14652014652014653</v>
      </c>
      <c r="H23" s="102">
        <f>+'Ark1'!U2785</f>
        <v>0.18347502115997699</v>
      </c>
      <c r="I23" s="102">
        <f>+'Ark1'!Y2785</f>
        <v>193.84772727272727</v>
      </c>
      <c r="J23" s="102">
        <f>+'Ark1'!AA2785</f>
        <v>37.064473854452849</v>
      </c>
      <c r="K23" s="102">
        <f t="shared" si="0"/>
        <v>4.2140810276679845</v>
      </c>
      <c r="L23" s="65">
        <f t="shared" si="1"/>
        <v>1.2571428571428571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+'Ark1'!C2786</f>
        <v>2023</v>
      </c>
      <c r="C24" s="47">
        <f>+'Ark1'!M2786</f>
        <v>47</v>
      </c>
      <c r="D24" s="47">
        <f>+'Ark1'!Q2786</f>
        <v>49</v>
      </c>
      <c r="E24" s="65">
        <f>+'Ark1'!R2786</f>
        <v>69</v>
      </c>
      <c r="F24" s="65">
        <f>+'Ark1'!S2786</f>
        <v>69</v>
      </c>
      <c r="G24" s="102">
        <f>+'Ark1'!T2786</f>
        <v>0.22977022977022976</v>
      </c>
      <c r="H24" s="102">
        <f>+'Ark1'!U2786</f>
        <v>0.28986915135322205</v>
      </c>
      <c r="I24" s="102">
        <f>+'Ark1'!Y2786</f>
        <v>195.29420289855076</v>
      </c>
      <c r="J24" s="102">
        <f>+'Ark1'!AA2786</f>
        <v>38.893633785007751</v>
      </c>
      <c r="K24" s="102">
        <f t="shared" si="0"/>
        <v>4.1551958063521441</v>
      </c>
      <c r="L24" s="65">
        <f t="shared" si="1"/>
        <v>1.4081632653061225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+'Ark1'!C2787</f>
        <v>2023</v>
      </c>
      <c r="C25" s="47">
        <f>+'Ark1'!M2787</f>
        <v>48</v>
      </c>
      <c r="D25" s="47">
        <f>+'Ark1'!Q2787</f>
        <v>210</v>
      </c>
      <c r="E25" s="65">
        <f>+'Ark1'!R2787</f>
        <v>773</v>
      </c>
      <c r="F25" s="65">
        <f>+'Ark1'!S2787</f>
        <v>773</v>
      </c>
      <c r="G25" s="102">
        <f>+'Ark1'!T2787</f>
        <v>2.5740925740925742</v>
      </c>
      <c r="H25" s="102">
        <f>+'Ark1'!U2787</f>
        <v>3.1341933934235766</v>
      </c>
      <c r="I25" s="102">
        <f>+'Ark1'!Y2787</f>
        <v>188.48758085381641</v>
      </c>
      <c r="J25" s="102">
        <f>+'Ark1'!AA2787</f>
        <v>37.695952215367129</v>
      </c>
      <c r="K25" s="102">
        <f t="shared" si="0"/>
        <v>3.9268246011211754</v>
      </c>
      <c r="L25" s="65">
        <f t="shared" si="1"/>
        <v>3.6809523809523808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+'Ark1'!C2788</f>
        <v>2023</v>
      </c>
      <c r="C26" s="47">
        <f>+'Ark1'!M2788</f>
        <v>49</v>
      </c>
      <c r="D26" s="47">
        <f>+'Ark1'!Q2788</f>
        <v>179</v>
      </c>
      <c r="E26" s="65">
        <f>+'Ark1'!R2788</f>
        <v>349</v>
      </c>
      <c r="F26" s="65">
        <f>+'Ark1'!S2788</f>
        <v>349</v>
      </c>
      <c r="G26" s="102">
        <f>+'Ark1'!T2788</f>
        <v>1.1621711621711621</v>
      </c>
      <c r="H26" s="102">
        <f>+'Ark1'!U2788</f>
        <v>1.358050300245053</v>
      </c>
      <c r="I26" s="102">
        <f>+'Ark1'!Y2788</f>
        <v>180.89512893982817</v>
      </c>
      <c r="J26" s="102">
        <f>+'Ark1'!AA2788</f>
        <v>34.882782089469522</v>
      </c>
      <c r="K26" s="102">
        <f t="shared" si="0"/>
        <v>3.6917373253026158</v>
      </c>
      <c r="L26" s="65">
        <f t="shared" si="1"/>
        <v>1.9497206703910615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+'Ark1'!C2789</f>
        <v>2023</v>
      </c>
      <c r="C27" s="47">
        <f>+'Ark1'!M2789</f>
        <v>50</v>
      </c>
      <c r="D27" s="47">
        <f>+'Ark1'!Q2789</f>
        <v>233</v>
      </c>
      <c r="E27" s="65">
        <f>+'Ark1'!R2789</f>
        <v>488</v>
      </c>
      <c r="F27" s="65">
        <f>+'Ark1'!S2789</f>
        <v>488</v>
      </c>
      <c r="G27" s="102">
        <f>+'Ark1'!T2789</f>
        <v>1.6250416250416253</v>
      </c>
      <c r="H27" s="102">
        <f>+'Ark1'!U2789</f>
        <v>1.892015034484412</v>
      </c>
      <c r="I27" s="102">
        <f>+'Ark1'!Y2789</f>
        <v>180.23586065573775</v>
      </c>
      <c r="J27" s="102">
        <f>+'Ark1'!AA2789</f>
        <v>35.765171102810882</v>
      </c>
      <c r="K27" s="102">
        <f t="shared" si="0"/>
        <v>3.6047172131147551</v>
      </c>
      <c r="L27" s="65">
        <f t="shared" si="1"/>
        <v>2.0944206008583692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+'Ark1'!C2790</f>
        <v>2023</v>
      </c>
      <c r="C28" s="47">
        <f>+'Ark1'!M2790</f>
        <v>51</v>
      </c>
      <c r="D28" s="47">
        <f>+'Ark1'!Q2790</f>
        <v>232</v>
      </c>
      <c r="E28" s="65">
        <f>+'Ark1'!R2790</f>
        <v>540</v>
      </c>
      <c r="F28" s="65">
        <f>+'Ark1'!S2790</f>
        <v>540</v>
      </c>
      <c r="G28" s="102">
        <f>+'Ark1'!T2790</f>
        <v>1.7982017982017979</v>
      </c>
      <c r="H28" s="102">
        <f>+'Ark1'!U2790</f>
        <v>2.0434061807589812</v>
      </c>
      <c r="I28" s="102">
        <f>+'Ark1'!Y2790</f>
        <v>175.91277777777779</v>
      </c>
      <c r="J28" s="102">
        <f>+'Ark1'!AA2790</f>
        <v>33.769065447134153</v>
      </c>
      <c r="K28" s="102">
        <f t="shared" si="0"/>
        <v>3.4492701525054468</v>
      </c>
      <c r="L28" s="65">
        <f t="shared" si="1"/>
        <v>2.3275862068965516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+'Ark1'!C2791</f>
        <v>2023</v>
      </c>
      <c r="C29" s="47">
        <f>+'Ark1'!M2791</f>
        <v>52</v>
      </c>
      <c r="D29" s="47">
        <f>+'Ark1'!Q2791</f>
        <v>241</v>
      </c>
      <c r="E29" s="65">
        <f>+'Ark1'!R2791</f>
        <v>629</v>
      </c>
      <c r="F29" s="65">
        <f>+'Ark1'!S2791</f>
        <v>629</v>
      </c>
      <c r="G29" s="102">
        <f>+'Ark1'!T2791</f>
        <v>2.0945720945720945</v>
      </c>
      <c r="H29" s="102">
        <f>+'Ark1'!U2791</f>
        <v>2.3474146086540597</v>
      </c>
      <c r="I29" s="102">
        <f>+'Ark1'!Y2791</f>
        <v>173.49046104928465</v>
      </c>
      <c r="J29" s="102">
        <f>+'Ark1'!AA2791</f>
        <v>33.721345317084925</v>
      </c>
      <c r="K29" s="102">
        <f t="shared" si="0"/>
        <v>3.336355020178551</v>
      </c>
      <c r="L29" s="65">
        <f t="shared" si="1"/>
        <v>2.6099585062240664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+'Ark1'!C2792</f>
        <v>2023</v>
      </c>
      <c r="C30" s="47">
        <f>+'Ark1'!M2792</f>
        <v>53</v>
      </c>
      <c r="D30" s="47">
        <f>+'Ark1'!Q2792</f>
        <v>288</v>
      </c>
      <c r="E30" s="65">
        <f>+'Ark1'!R2792</f>
        <v>841</v>
      </c>
      <c r="F30" s="65">
        <f>+'Ark1'!S2792</f>
        <v>841</v>
      </c>
      <c r="G30" s="102">
        <f>+'Ark1'!T2792</f>
        <v>2.8005328005328005</v>
      </c>
      <c r="H30" s="102">
        <f>+'Ark1'!U2792</f>
        <v>3.0687887527336115</v>
      </c>
      <c r="I30" s="102">
        <f>+'Ark1'!Y2792</f>
        <v>169.63186682520819</v>
      </c>
      <c r="J30" s="102">
        <f>+'Ark1'!AA2792</f>
        <v>31.556172777940631</v>
      </c>
      <c r="K30" s="102">
        <f t="shared" si="0"/>
        <v>3.2006012608529848</v>
      </c>
      <c r="L30" s="65">
        <f t="shared" si="1"/>
        <v>2.9201388888888888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+'Ark1'!C2793</f>
        <v>2023</v>
      </c>
      <c r="C31" s="47">
        <f>+'Ark1'!M2793</f>
        <v>54</v>
      </c>
      <c r="D31" s="47">
        <f>+'Ark1'!Q2793</f>
        <v>318</v>
      </c>
      <c r="E31" s="65">
        <f>+'Ark1'!R2793</f>
        <v>1023</v>
      </c>
      <c r="F31" s="65">
        <f>+'Ark1'!S2793</f>
        <v>1023</v>
      </c>
      <c r="G31" s="102">
        <f>+'Ark1'!T2793</f>
        <v>3.406593406593406</v>
      </c>
      <c r="H31" s="102">
        <f>+'Ark1'!U2793</f>
        <v>3.6870406119903967</v>
      </c>
      <c r="I31" s="102">
        <f>+'Ark1'!Y2793</f>
        <v>167.54780058651031</v>
      </c>
      <c r="J31" s="102">
        <f>+'Ark1'!AA2793</f>
        <v>31.027269760157676</v>
      </c>
      <c r="K31" s="102">
        <f t="shared" si="0"/>
        <v>3.1027370478983389</v>
      </c>
      <c r="L31" s="65">
        <f t="shared" si="1"/>
        <v>3.2169811320754715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+'Ark1'!C2794</f>
        <v>2023</v>
      </c>
      <c r="C32" s="47">
        <f>+'Ark1'!M2794</f>
        <v>55</v>
      </c>
      <c r="D32" s="47">
        <f>+'Ark1'!Q2794</f>
        <v>354</v>
      </c>
      <c r="E32" s="65">
        <f>+'Ark1'!R2794</f>
        <v>1254</v>
      </c>
      <c r="F32" s="65">
        <f>+'Ark1'!S2794</f>
        <v>1254</v>
      </c>
      <c r="G32" s="102">
        <f>+'Ark1'!T2794</f>
        <v>4.1758241758241752</v>
      </c>
      <c r="H32" s="102">
        <f>+'Ark1'!U2794</f>
        <v>4.4334644860760193</v>
      </c>
      <c r="I32" s="102">
        <f>+'Ark1'!Y2794</f>
        <v>164.35470494417862</v>
      </c>
      <c r="J32" s="102">
        <f>+'Ark1'!AA2794</f>
        <v>30.28615212533424</v>
      </c>
      <c r="K32" s="102">
        <f t="shared" si="0"/>
        <v>2.9882673626214293</v>
      </c>
      <c r="L32" s="65">
        <f t="shared" si="1"/>
        <v>3.5423728813559321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+'Ark1'!C2795</f>
        <v>2023</v>
      </c>
      <c r="C33" s="47">
        <f>+'Ark1'!M2795</f>
        <v>56</v>
      </c>
      <c r="D33" s="47">
        <f>+'Ark1'!Q2795</f>
        <v>380</v>
      </c>
      <c r="E33" s="65">
        <f>+'Ark1'!R2795</f>
        <v>1485</v>
      </c>
      <c r="F33" s="65">
        <f>+'Ark1'!S2795</f>
        <v>1485</v>
      </c>
      <c r="G33" s="102">
        <f>+'Ark1'!T2795</f>
        <v>4.9450549450549444</v>
      </c>
      <c r="H33" s="102">
        <f>+'Ark1'!U2795</f>
        <v>5.1820717415232735</v>
      </c>
      <c r="I33" s="102">
        <f>+'Ark1'!Y2795</f>
        <v>162.22336700336703</v>
      </c>
      <c r="J33" s="102">
        <f>+'Ark1'!AA2795</f>
        <v>30.754754461654027</v>
      </c>
      <c r="K33" s="102">
        <f t="shared" si="0"/>
        <v>2.8968458393458398</v>
      </c>
      <c r="L33" s="65">
        <f t="shared" si="1"/>
        <v>3.9078947368421053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+'Ark1'!C2796</f>
        <v>2023</v>
      </c>
      <c r="C34" s="47">
        <f>+'Ark1'!M2796</f>
        <v>57</v>
      </c>
      <c r="D34" s="47">
        <f>+'Ark1'!Q2796</f>
        <v>399</v>
      </c>
      <c r="E34" s="65">
        <f>+'Ark1'!R2796</f>
        <v>1887</v>
      </c>
      <c r="F34" s="65">
        <f>+'Ark1'!S2796</f>
        <v>1887</v>
      </c>
      <c r="G34" s="102">
        <f>+'Ark1'!T2796</f>
        <v>6.2837162837162852</v>
      </c>
      <c r="H34" s="102">
        <f>+'Ark1'!U2796</f>
        <v>6.4218042831144784</v>
      </c>
      <c r="I34" s="102">
        <f>+'Ark1'!Y2796</f>
        <v>158.20551139374663</v>
      </c>
      <c r="J34" s="102">
        <f>+'Ark1'!AA2796</f>
        <v>28.7506109027657</v>
      </c>
      <c r="K34" s="102">
        <f t="shared" si="0"/>
        <v>2.77553528760959</v>
      </c>
      <c r="L34" s="65">
        <f t="shared" si="1"/>
        <v>4.7293233082706765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+'Ark1'!C2797</f>
        <v>2023</v>
      </c>
      <c r="C35" s="47">
        <f>+'Ark1'!M2797</f>
        <v>58</v>
      </c>
      <c r="D35" s="47">
        <f>+'Ark1'!Q2797</f>
        <v>393</v>
      </c>
      <c r="E35" s="65">
        <f>+'Ark1'!R2797</f>
        <v>2185</v>
      </c>
      <c r="F35" s="65">
        <f>+'Ark1'!S2797</f>
        <v>2185</v>
      </c>
      <c r="G35" s="102">
        <f>+'Ark1'!T2797</f>
        <v>7.2760572760572764</v>
      </c>
      <c r="H35" s="102">
        <f>+'Ark1'!U2797</f>
        <v>7.32197477400765</v>
      </c>
      <c r="I35" s="102">
        <f>+'Ark1'!Y2797</f>
        <v>155.78054919908453</v>
      </c>
      <c r="J35" s="102">
        <f>+'Ark1'!AA2797</f>
        <v>29.062012001491112</v>
      </c>
      <c r="K35" s="102">
        <f t="shared" si="0"/>
        <v>2.6858715379152507</v>
      </c>
      <c r="L35" s="65">
        <f t="shared" si="1"/>
        <v>5.559796437659033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+'Ark1'!C2798</f>
        <v>2023</v>
      </c>
      <c r="C36" s="47">
        <f>+'Ark1'!M2798</f>
        <v>59</v>
      </c>
      <c r="D36" s="47">
        <f>+'Ark1'!Q2798</f>
        <v>396</v>
      </c>
      <c r="E36" s="65">
        <f>+'Ark1'!R2798</f>
        <v>2444</v>
      </c>
      <c r="F36" s="65">
        <f>+'Ark1'!S2798</f>
        <v>2444</v>
      </c>
      <c r="G36" s="102">
        <f>+'Ark1'!T2798</f>
        <v>8.1385281385281392</v>
      </c>
      <c r="H36" s="102">
        <f>+'Ark1'!U2798</f>
        <v>8.0530525962372792</v>
      </c>
      <c r="I36" s="102">
        <f>+'Ark1'!Y2798</f>
        <v>153.17778232405911</v>
      </c>
      <c r="J36" s="102">
        <f>+'Ark1'!AA2798</f>
        <v>28.483077380189112</v>
      </c>
      <c r="K36" s="102">
        <f t="shared" si="0"/>
        <v>2.5962335987128662</v>
      </c>
      <c r="L36" s="65">
        <f t="shared" si="1"/>
        <v>6.1717171717171722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+'Ark1'!C2799</f>
        <v>2023</v>
      </c>
      <c r="C37" s="47">
        <f>+'Ark1'!M2799</f>
        <v>60</v>
      </c>
      <c r="D37" s="47">
        <f>+'Ark1'!Q2799</f>
        <v>398</v>
      </c>
      <c r="E37" s="65">
        <f>+'Ark1'!R2799</f>
        <v>2616</v>
      </c>
      <c r="F37" s="65">
        <f>+'Ark1'!S2799</f>
        <v>2616</v>
      </c>
      <c r="G37" s="102">
        <f>+'Ark1'!T2799</f>
        <v>8.7112887112887112</v>
      </c>
      <c r="H37" s="102">
        <f>+'Ark1'!U2799</f>
        <v>8.5194551218007319</v>
      </c>
      <c r="I37" s="102">
        <f>+'Ark1'!Y2799</f>
        <v>151.39464831804275</v>
      </c>
      <c r="J37" s="102">
        <f>+'Ark1'!AA2799</f>
        <v>28.114750290510599</v>
      </c>
      <c r="K37" s="102">
        <f t="shared" si="0"/>
        <v>2.5232441386340461</v>
      </c>
      <c r="L37" s="65">
        <f t="shared" si="1"/>
        <v>6.5728643216080398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+'Ark1'!C2800</f>
        <v>2023</v>
      </c>
      <c r="C38" s="47">
        <f>+'Ark1'!M2800</f>
        <v>61</v>
      </c>
      <c r="D38" s="47">
        <f>+'Ark1'!Q2800</f>
        <v>375</v>
      </c>
      <c r="E38" s="65">
        <f>+'Ark1'!R2800</f>
        <v>2864</v>
      </c>
      <c r="F38" s="65">
        <f>+'Ark1'!S2800</f>
        <v>2864</v>
      </c>
      <c r="G38" s="102">
        <f>+'Ark1'!T2800</f>
        <v>9.5371295371295375</v>
      </c>
      <c r="H38" s="102">
        <f>+'Ark1'!U2800</f>
        <v>9.1868040216464824</v>
      </c>
      <c r="I38" s="102">
        <f>+'Ark1'!Y2800</f>
        <v>149.11724860335178</v>
      </c>
      <c r="J38" s="102">
        <f>+'Ark1'!AA2800</f>
        <v>26.507820127364745</v>
      </c>
      <c r="K38" s="102">
        <f t="shared" si="0"/>
        <v>2.4445450590713409</v>
      </c>
      <c r="L38" s="65">
        <f t="shared" si="1"/>
        <v>7.6373333333333333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+'Ark1'!C2801</f>
        <v>2023</v>
      </c>
      <c r="C39" s="47">
        <f>+'Ark1'!M2801</f>
        <v>62</v>
      </c>
      <c r="D39" s="47">
        <f>+'Ark1'!Q2801</f>
        <v>359</v>
      </c>
      <c r="E39" s="65">
        <f>+'Ark1'!R2801</f>
        <v>2763</v>
      </c>
      <c r="F39" s="65">
        <f>+'Ark1'!S2801</f>
        <v>2763</v>
      </c>
      <c r="G39" s="102">
        <f>+'Ark1'!T2801</f>
        <v>9.2007992007992012</v>
      </c>
      <c r="H39" s="102">
        <f>+'Ark1'!U2801</f>
        <v>8.7317507769341898</v>
      </c>
      <c r="I39" s="102">
        <f>+'Ark1'!Y2801</f>
        <v>146.91187115454198</v>
      </c>
      <c r="J39" s="102">
        <f>+'Ark1'!AA2801</f>
        <v>25.827861145940822</v>
      </c>
      <c r="K39" s="102">
        <f t="shared" si="0"/>
        <v>2.3695463089442255</v>
      </c>
      <c r="L39" s="65">
        <f t="shared" si="1"/>
        <v>7.6963788300835656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+'Ark1'!C2802</f>
        <v>2023</v>
      </c>
      <c r="C40" s="47">
        <f>+'Ark1'!M2802</f>
        <v>63</v>
      </c>
      <c r="D40" s="47">
        <f>+'Ark1'!Q2802</f>
        <v>327</v>
      </c>
      <c r="E40" s="65">
        <f>+'Ark1'!R2802</f>
        <v>2518</v>
      </c>
      <c r="F40" s="65">
        <f>+'Ark1'!S2802</f>
        <v>2518</v>
      </c>
      <c r="G40" s="102">
        <f>+'Ark1'!T2802</f>
        <v>8.3849483849483875</v>
      </c>
      <c r="H40" s="102">
        <f>+'Ark1'!U2802</f>
        <v>7.827422181438056</v>
      </c>
      <c r="I40" s="102">
        <f>+'Ark1'!Y2802</f>
        <v>144.51052422557603</v>
      </c>
      <c r="J40" s="102">
        <f>+'Ark1'!AA2802</f>
        <v>26.160147335615274</v>
      </c>
      <c r="K40" s="102">
        <f t="shared" si="0"/>
        <v>2.2938178448504134</v>
      </c>
      <c r="L40" s="65">
        <f t="shared" si="1"/>
        <v>7.7003058103975537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+'Ark1'!C2803</f>
        <v>2023</v>
      </c>
      <c r="C41" s="47">
        <f>+'Ark1'!M2803</f>
        <v>64</v>
      </c>
      <c r="D41" s="47">
        <f>+'Ark1'!Q2803</f>
        <v>321</v>
      </c>
      <c r="E41" s="65">
        <f>+'Ark1'!R2803</f>
        <v>2108</v>
      </c>
      <c r="F41" s="65">
        <f>+'Ark1'!S2803</f>
        <v>2108</v>
      </c>
      <c r="G41" s="102">
        <f>+'Ark1'!T2803</f>
        <v>7.0196470196470191</v>
      </c>
      <c r="H41" s="102">
        <f>+'Ark1'!U2803</f>
        <v>6.4527502183542804</v>
      </c>
      <c r="I41" s="102">
        <f>+'Ark1'!Y2803</f>
        <v>142.30189753320712</v>
      </c>
      <c r="J41" s="102">
        <f>+'Ark1'!AA2803</f>
        <v>25.038284844897127</v>
      </c>
      <c r="K41" s="102">
        <f t="shared" si="0"/>
        <v>2.2234671489563613</v>
      </c>
      <c r="L41" s="65">
        <f t="shared" si="1"/>
        <v>6.5669781931464177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+'Ark1'!C2804</f>
        <v>2023</v>
      </c>
      <c r="C42" s="47">
        <f>+'Ark1'!M2804</f>
        <v>65</v>
      </c>
      <c r="D42" s="47">
        <f>+'Ark1'!Q2804</f>
        <v>295</v>
      </c>
      <c r="E42" s="65">
        <f>+'Ark1'!R2804</f>
        <v>2144</v>
      </c>
      <c r="F42" s="65">
        <f>+'Ark1'!S2804</f>
        <v>2144</v>
      </c>
      <c r="G42" s="102">
        <f>+'Ark1'!T2804</f>
        <v>7.1395271395271402</v>
      </c>
      <c r="H42" s="102">
        <f>+'Ark1'!U2804</f>
        <v>6.466880890437551</v>
      </c>
      <c r="I42" s="102">
        <f>+'Ark1'!Y2804</f>
        <v>140.21888992537305</v>
      </c>
      <c r="J42" s="102">
        <f>+'Ark1'!AA2804</f>
        <v>23.818661794916597</v>
      </c>
      <c r="K42" s="102">
        <f t="shared" si="0"/>
        <v>2.1572136911595852</v>
      </c>
      <c r="L42" s="65">
        <f t="shared" si="1"/>
        <v>7.2677966101694915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+'Ark1'!C2805</f>
        <v>2023</v>
      </c>
      <c r="C43" s="47">
        <f>+'Ark1'!M2805</f>
        <v>66</v>
      </c>
      <c r="D43" s="47">
        <f>+'Ark1'!Q2805</f>
        <v>80</v>
      </c>
      <c r="E43" s="65">
        <f>+'Ark1'!R2805</f>
        <v>441</v>
      </c>
      <c r="F43" s="65">
        <f>+'Ark1'!S2805</f>
        <v>441</v>
      </c>
      <c r="G43" s="102">
        <f>+'Ark1'!T2805</f>
        <v>1.4685314685314692</v>
      </c>
      <c r="H43" s="102">
        <f>+'Ark1'!U2805</f>
        <v>1.3791312237366382</v>
      </c>
      <c r="I43" s="102">
        <f>+'Ark1'!Y2805</f>
        <v>145.37959183673476</v>
      </c>
      <c r="J43" s="102">
        <f>+'Ark1'!AA2805</f>
        <v>24.119942931087454</v>
      </c>
      <c r="K43" s="102">
        <f t="shared" si="0"/>
        <v>2.202721088435375</v>
      </c>
      <c r="L43" s="65">
        <f t="shared" si="1"/>
        <v>5.5125000000000002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+'Ark1'!C2806</f>
        <v>2023</v>
      </c>
      <c r="C44" s="47">
        <f>+'Ark1'!M2806</f>
        <v>67</v>
      </c>
      <c r="D44" s="47">
        <f>+'Ark1'!Q2806</f>
        <v>72</v>
      </c>
      <c r="E44" s="65">
        <f>+'Ark1'!R2806</f>
        <v>264</v>
      </c>
      <c r="F44" s="65">
        <f>+'Ark1'!S2806</f>
        <v>264</v>
      </c>
      <c r="G44" s="102">
        <f>+'Ark1'!T2806</f>
        <v>0.87912087912087888</v>
      </c>
      <c r="H44" s="102">
        <f>+'Ark1'!U2806</f>
        <v>0.81473251954228498</v>
      </c>
      <c r="I44" s="102">
        <f>+'Ark1'!Y2806</f>
        <v>143.46553030303028</v>
      </c>
      <c r="J44" s="102">
        <f>+'Ark1'!AA2806</f>
        <v>22.728011045457283</v>
      </c>
      <c r="K44" s="102">
        <f t="shared" si="0"/>
        <v>2.141276571687019</v>
      </c>
      <c r="L44" s="65">
        <f t="shared" si="1"/>
        <v>3.6666666666666665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+'Ark1'!C2807</f>
        <v>2023</v>
      </c>
      <c r="C45" s="47">
        <f>+'Ark1'!M2807</f>
        <v>68</v>
      </c>
      <c r="D45" s="47">
        <f>+'Ark1'!Q2807</f>
        <v>36</v>
      </c>
      <c r="E45" s="65">
        <f>+'Ark1'!R2807</f>
        <v>101</v>
      </c>
      <c r="F45" s="65">
        <f>+'Ark1'!S2807</f>
        <v>101</v>
      </c>
      <c r="G45" s="102">
        <f>+'Ark1'!T2807</f>
        <v>0.33633033633033632</v>
      </c>
      <c r="H45" s="102">
        <f>+'Ark1'!U2807</f>
        <v>0.32473441747073356</v>
      </c>
      <c r="I45" s="102">
        <f>+'Ark1'!Y2807</f>
        <v>149.46633663366339</v>
      </c>
      <c r="J45" s="102">
        <f>+'Ark1'!AA2807</f>
        <v>21.526471280441434</v>
      </c>
      <c r="K45" s="102">
        <f t="shared" si="0"/>
        <v>2.1980343622597558</v>
      </c>
      <c r="L45" s="65">
        <f t="shared" si="1"/>
        <v>2.8055555555555554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>
        <f>+'Ark1'!C2808</f>
        <v>2022</v>
      </c>
      <c r="C46">
        <f>+'Ark1'!M2808</f>
        <v>0</v>
      </c>
      <c r="D46">
        <f>+'Ark1'!Q2808</f>
        <v>5</v>
      </c>
      <c r="E46" s="9">
        <f>+'Ark1'!R2808</f>
        <v>8</v>
      </c>
      <c r="F46" s="9">
        <f>+'Ark1'!S2808</f>
        <v>0</v>
      </c>
      <c r="G46" s="97">
        <f>+'Ark1'!T2808</f>
        <v>2.5345330122924843E-2</v>
      </c>
      <c r="H46" s="97">
        <f>+'Ark1'!U2808</f>
        <v>0</v>
      </c>
      <c r="I46" s="97">
        <f>+'Ark1'!Y2808</f>
        <v>0</v>
      </c>
      <c r="J46" s="97">
        <f>+'Ark1'!AA2808</f>
        <v>0</v>
      </c>
      <c r="K46" s="97" t="e">
        <f>+I46/C46</f>
        <v>#DIV/0!</v>
      </c>
      <c r="L46" s="9">
        <f t="shared" si="1"/>
        <v>1.6</v>
      </c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+'Ark1'!C2809</f>
        <v>2022</v>
      </c>
      <c r="C47">
        <f>+'Ark1'!M2809</f>
        <v>35</v>
      </c>
      <c r="D47">
        <f>+'Ark1'!Q2809</f>
        <v>29</v>
      </c>
      <c r="E47" s="9">
        <f>+'Ark1'!R2809</f>
        <v>44</v>
      </c>
      <c r="F47" s="9">
        <f>+'Ark1'!S2809</f>
        <v>44</v>
      </c>
      <c r="G47" s="97">
        <f>+'Ark1'!T2809</f>
        <v>0.13939931567608671</v>
      </c>
      <c r="H47" s="97">
        <f>+'Ark1'!U2809</f>
        <v>0.19441023666058288</v>
      </c>
      <c r="I47" s="97">
        <f>+'Ark1'!Y2809</f>
        <v>215.46386363636367</v>
      </c>
      <c r="J47" s="97">
        <f>+'Ark1'!AA2809</f>
        <v>53.12208979048804</v>
      </c>
      <c r="K47" s="97">
        <f t="shared" ref="K47:K110" si="2">+I47/C47</f>
        <v>6.1561103896103901</v>
      </c>
      <c r="L47" s="9">
        <f t="shared" ref="L47:L110" si="3">+E47/D47</f>
        <v>1.5172413793103448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+'Ark1'!C2810</f>
        <v>2022</v>
      </c>
      <c r="C48">
        <f>+'Ark1'!M2810</f>
        <v>36</v>
      </c>
      <c r="D48">
        <f>+'Ark1'!Q2810</f>
        <v>7</v>
      </c>
      <c r="E48" s="9">
        <f>+'Ark1'!R2810</f>
        <v>7</v>
      </c>
      <c r="F48" s="9">
        <f>+'Ark1'!S2810</f>
        <v>7</v>
      </c>
      <c r="G48" s="97">
        <f>+'Ark1'!T2810</f>
        <v>2.2177163857559249E-2</v>
      </c>
      <c r="H48" s="97">
        <f>+'Ark1'!U2810</f>
        <v>3.030453827809234E-2</v>
      </c>
      <c r="I48" s="97">
        <f>+'Ark1'!Y2810</f>
        <v>211.11428571428564</v>
      </c>
      <c r="J48" s="97">
        <f>+'Ark1'!AA2810</f>
        <v>35.059558654684025</v>
      </c>
      <c r="K48" s="97">
        <f t="shared" si="2"/>
        <v>5.8642857142857121</v>
      </c>
      <c r="L48" s="9">
        <f t="shared" si="3"/>
        <v>1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+'Ark1'!C2811</f>
        <v>2022</v>
      </c>
      <c r="C49">
        <f>+'Ark1'!M2811</f>
        <v>37</v>
      </c>
      <c r="D49">
        <f>+'Ark1'!Q2811</f>
        <v>8</v>
      </c>
      <c r="E49" s="9">
        <f>+'Ark1'!R2811</f>
        <v>8</v>
      </c>
      <c r="F49" s="9">
        <f>+'Ark1'!S2811</f>
        <v>8</v>
      </c>
      <c r="G49" s="97">
        <f>+'Ark1'!T2811</f>
        <v>2.5345330122924843E-2</v>
      </c>
      <c r="H49" s="97">
        <f>+'Ark1'!U2811</f>
        <v>3.7635619909177742E-2</v>
      </c>
      <c r="I49" s="97">
        <f>+'Ark1'!Y2811</f>
        <v>229.41249999999999</v>
      </c>
      <c r="J49" s="97">
        <f>+'Ark1'!AA2811</f>
        <v>33.423810281743847</v>
      </c>
      <c r="K49" s="97">
        <f t="shared" si="2"/>
        <v>6.2003378378378375</v>
      </c>
      <c r="L49" s="9">
        <f t="shared" si="3"/>
        <v>1</v>
      </c>
      <c r="M49" s="39"/>
      <c r="N49" s="4"/>
      <c r="O49" s="14"/>
      <c r="P49" s="14"/>
      <c r="Q49" s="5"/>
      <c r="R49" s="18"/>
      <c r="S49"/>
      <c r="T49"/>
      <c r="U49"/>
      <c r="V49"/>
      <c r="W49"/>
    </row>
    <row r="50" spans="1:23" ht="15.6">
      <c r="A50" s="39"/>
      <c r="B50">
        <f>+'Ark1'!C2812</f>
        <v>2022</v>
      </c>
      <c r="C50">
        <f>+'Ark1'!M2812</f>
        <v>38</v>
      </c>
      <c r="D50">
        <f>+'Ark1'!Q2812</f>
        <v>16</v>
      </c>
      <c r="E50" s="9">
        <f>+'Ark1'!R2812</f>
        <v>18</v>
      </c>
      <c r="F50" s="9">
        <f>+'Ark1'!S2812</f>
        <v>18</v>
      </c>
      <c r="G50" s="97">
        <f>+'Ark1'!T2812</f>
        <v>5.7026992776580923E-2</v>
      </c>
      <c r="H50" s="97">
        <f>+'Ark1'!U2812</f>
        <v>7.8771908196656415E-2</v>
      </c>
      <c r="I50" s="97">
        <f>+'Ark1'!Y2812</f>
        <v>213.40611111111113</v>
      </c>
      <c r="J50" s="97">
        <f>+'Ark1'!AA2812</f>
        <v>42.660357233865042</v>
      </c>
      <c r="K50" s="97">
        <f t="shared" si="2"/>
        <v>5.6159502923976614</v>
      </c>
      <c r="L50" s="9">
        <f t="shared" si="3"/>
        <v>1.125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+'Ark1'!C2813</f>
        <v>2022</v>
      </c>
      <c r="C51">
        <f>+'Ark1'!M2813</f>
        <v>39</v>
      </c>
      <c r="D51">
        <f>+'Ark1'!Q2813</f>
        <v>19</v>
      </c>
      <c r="E51" s="9">
        <f>+'Ark1'!R2813</f>
        <v>25</v>
      </c>
      <c r="F51" s="9">
        <f>+'Ark1'!S2813</f>
        <v>25</v>
      </c>
      <c r="G51" s="97">
        <f>+'Ark1'!T2813</f>
        <v>7.9204156634140141E-2</v>
      </c>
      <c r="H51" s="97">
        <f>+'Ark1'!U2813</f>
        <v>0.11863310094337738</v>
      </c>
      <c r="I51" s="97">
        <f>+'Ark1'!Y2813</f>
        <v>231.40559999999999</v>
      </c>
      <c r="J51" s="97">
        <f>+'Ark1'!AA2813</f>
        <v>30.832081224594976</v>
      </c>
      <c r="K51" s="97">
        <f t="shared" si="2"/>
        <v>5.9334769230769231</v>
      </c>
      <c r="L51" s="9">
        <f t="shared" si="3"/>
        <v>1.3157894736842106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+'Ark1'!C2814</f>
        <v>2022</v>
      </c>
      <c r="C52">
        <f>+'Ark1'!M2814</f>
        <v>40</v>
      </c>
      <c r="D52">
        <f>+'Ark1'!Q2814</f>
        <v>21</v>
      </c>
      <c r="E52" s="9">
        <f>+'Ark1'!R2814</f>
        <v>25</v>
      </c>
      <c r="F52" s="9">
        <f>+'Ark1'!S2814</f>
        <v>25</v>
      </c>
      <c r="G52" s="97">
        <f>+'Ark1'!T2814</f>
        <v>7.9204156634140141E-2</v>
      </c>
      <c r="H52" s="97">
        <f>+'Ark1'!U2814</f>
        <v>0.10991844426991625</v>
      </c>
      <c r="I52" s="97">
        <f>+'Ark1'!Y2814</f>
        <v>214.40680000000003</v>
      </c>
      <c r="J52" s="97">
        <f>+'Ark1'!AA2814</f>
        <v>40.880774818488625</v>
      </c>
      <c r="K52" s="97">
        <f t="shared" si="2"/>
        <v>5.360170000000001</v>
      </c>
      <c r="L52" s="9">
        <f t="shared" si="3"/>
        <v>1.1904761904761905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+'Ark1'!C2815</f>
        <v>2022</v>
      </c>
      <c r="C53">
        <f>+'Ark1'!M2815</f>
        <v>41</v>
      </c>
      <c r="D53">
        <f>+'Ark1'!Q2815</f>
        <v>24</v>
      </c>
      <c r="E53" s="9">
        <f>+'Ark1'!R2815</f>
        <v>29</v>
      </c>
      <c r="F53" s="9">
        <f>+'Ark1'!S2815</f>
        <v>29</v>
      </c>
      <c r="G53" s="97">
        <f>+'Ark1'!T2815</f>
        <v>9.1876821695602573E-2</v>
      </c>
      <c r="H53" s="97">
        <f>+'Ark1'!U2815</f>
        <v>0.12924132986247328</v>
      </c>
      <c r="I53" s="97">
        <f>+'Ark1'!Y2815</f>
        <v>217.32586206896548</v>
      </c>
      <c r="J53" s="97">
        <f>+'Ark1'!AA2815</f>
        <v>38.343819491834338</v>
      </c>
      <c r="K53" s="97">
        <f t="shared" si="2"/>
        <v>5.3006307821698897</v>
      </c>
      <c r="L53" s="9">
        <f t="shared" si="3"/>
        <v>1.2083333333333333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+'Ark1'!C2816</f>
        <v>2022</v>
      </c>
      <c r="C54">
        <f>+'Ark1'!M2816</f>
        <v>42</v>
      </c>
      <c r="D54">
        <f>+'Ark1'!Q2816</f>
        <v>37</v>
      </c>
      <c r="E54" s="9">
        <f>+'Ark1'!R2816</f>
        <v>42</v>
      </c>
      <c r="F54" s="9">
        <f>+'Ark1'!S2816</f>
        <v>42</v>
      </c>
      <c r="G54" s="97">
        <f>+'Ark1'!T2816</f>
        <v>0.13306298314535545</v>
      </c>
      <c r="H54" s="97">
        <f>+'Ark1'!U2816</f>
        <v>0.17147000057928885</v>
      </c>
      <c r="I54" s="97">
        <f>+'Ark1'!Y2816</f>
        <v>199.08880952380952</v>
      </c>
      <c r="J54" s="97">
        <f>+'Ark1'!AA2816</f>
        <v>33.755927747679756</v>
      </c>
      <c r="K54" s="97">
        <f t="shared" si="2"/>
        <v>4.7402097505668932</v>
      </c>
      <c r="L54" s="9">
        <f t="shared" si="3"/>
        <v>1.1351351351351351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+'Ark1'!C2817</f>
        <v>2022</v>
      </c>
      <c r="C55">
        <f>+'Ark1'!M2817</f>
        <v>43</v>
      </c>
      <c r="D55">
        <f>+'Ark1'!Q2817</f>
        <v>34</v>
      </c>
      <c r="E55" s="9">
        <f>+'Ark1'!R2817</f>
        <v>39</v>
      </c>
      <c r="F55" s="9">
        <f>+'Ark1'!S2817</f>
        <v>39</v>
      </c>
      <c r="G55" s="97">
        <f>+'Ark1'!T2817</f>
        <v>0.12355848434925862</v>
      </c>
      <c r="H55" s="97">
        <f>+'Ark1'!U2817</f>
        <v>0.16313368923755781</v>
      </c>
      <c r="I55" s="97">
        <f>+'Ark1'!Y2817</f>
        <v>203.97974358974361</v>
      </c>
      <c r="J55" s="97">
        <f>+'Ark1'!AA2817</f>
        <v>42.826505121944237</v>
      </c>
      <c r="K55" s="97">
        <f t="shared" si="2"/>
        <v>4.7437149672033394</v>
      </c>
      <c r="L55" s="9">
        <f t="shared" si="3"/>
        <v>1.1470588235294117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+'Ark1'!C2818</f>
        <v>2022</v>
      </c>
      <c r="C56">
        <f>+'Ark1'!M2818</f>
        <v>44</v>
      </c>
      <c r="D56">
        <f>+'Ark1'!Q2818</f>
        <v>46</v>
      </c>
      <c r="E56" s="9">
        <f>+'Ark1'!R2818</f>
        <v>60</v>
      </c>
      <c r="F56" s="9">
        <f>+'Ark1'!S2818</f>
        <v>60</v>
      </c>
      <c r="G56" s="97">
        <f>+'Ark1'!T2818</f>
        <v>0.19008997592193633</v>
      </c>
      <c r="H56" s="97">
        <f>+'Ark1'!U2818</f>
        <v>0.23384202283568159</v>
      </c>
      <c r="I56" s="97">
        <f>+'Ark1'!Y2818</f>
        <v>190.05499999999995</v>
      </c>
      <c r="J56" s="97">
        <f>+'Ark1'!AA2818</f>
        <v>37.810802799376823</v>
      </c>
      <c r="K56" s="97">
        <f t="shared" si="2"/>
        <v>4.3194318181818172</v>
      </c>
      <c r="L56" s="9">
        <f t="shared" si="3"/>
        <v>1.3043478260869565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+'Ark1'!C2819</f>
        <v>2022</v>
      </c>
      <c r="C57">
        <f>+'Ark1'!M2819</f>
        <v>45</v>
      </c>
      <c r="D57">
        <f>+'Ark1'!Q2819</f>
        <v>58</v>
      </c>
      <c r="E57" s="9">
        <f>+'Ark1'!R2819</f>
        <v>75</v>
      </c>
      <c r="F57" s="9">
        <f>+'Ark1'!S2819</f>
        <v>75</v>
      </c>
      <c r="G57" s="97">
        <f>+'Ark1'!T2819</f>
        <v>0.23761246990242044</v>
      </c>
      <c r="H57" s="97">
        <f>+'Ark1'!U2819</f>
        <v>0.32482946114932071</v>
      </c>
      <c r="I57" s="97">
        <f>+'Ark1'!Y2819</f>
        <v>211.20400000000004</v>
      </c>
      <c r="J57" s="97">
        <f>+'Ark1'!AA2819</f>
        <v>35.23378272813369</v>
      </c>
      <c r="K57" s="97">
        <f t="shared" si="2"/>
        <v>4.6934222222222228</v>
      </c>
      <c r="L57" s="9">
        <f t="shared" si="3"/>
        <v>1.2931034482758621</v>
      </c>
      <c r="M57" s="39"/>
      <c r="N57" s="4"/>
      <c r="O57" s="18"/>
      <c r="P57" s="18"/>
      <c r="Q57" s="5"/>
      <c r="R57" s="18"/>
      <c r="S57"/>
      <c r="T57"/>
      <c r="U57"/>
      <c r="V57"/>
      <c r="W57"/>
    </row>
    <row r="58" spans="1:23">
      <c r="A58" s="39"/>
      <c r="B58">
        <f>+'Ark1'!C2820</f>
        <v>2022</v>
      </c>
      <c r="C58">
        <f>+'Ark1'!M2820</f>
        <v>46</v>
      </c>
      <c r="D58">
        <f>+'Ark1'!Q2820</f>
        <v>69</v>
      </c>
      <c r="E58" s="9">
        <f>+'Ark1'!R2820</f>
        <v>105</v>
      </c>
      <c r="F58" s="9">
        <f>+'Ark1'!S2820</f>
        <v>105</v>
      </c>
      <c r="G58" s="97">
        <f>+'Ark1'!T2820</f>
        <v>0.33265745786338857</v>
      </c>
      <c r="H58" s="97">
        <f>+'Ark1'!U2820</f>
        <v>0.42572031921936904</v>
      </c>
      <c r="I58" s="97">
        <f>+'Ark1'!Y2820</f>
        <v>197.71657142857151</v>
      </c>
      <c r="J58" s="97">
        <f>+'Ark1'!AA2820</f>
        <v>34.305910578584523</v>
      </c>
      <c r="K58" s="97">
        <f t="shared" si="2"/>
        <v>4.2981863354037282</v>
      </c>
      <c r="L58" s="9">
        <f t="shared" si="3"/>
        <v>1.5217391304347827</v>
      </c>
      <c r="M58" s="39"/>
      <c r="N58" s="11"/>
      <c r="O58" s="11"/>
      <c r="P58"/>
      <c r="Q58"/>
      <c r="R58"/>
      <c r="S58"/>
      <c r="T58"/>
      <c r="U58"/>
      <c r="V58"/>
      <c r="W58"/>
    </row>
    <row r="59" spans="1:23" ht="15.6">
      <c r="A59" s="39"/>
      <c r="B59">
        <f>+'Ark1'!C2821</f>
        <v>2022</v>
      </c>
      <c r="C59">
        <f>+'Ark1'!M2821</f>
        <v>47</v>
      </c>
      <c r="D59">
        <f>+'Ark1'!Q2821</f>
        <v>100</v>
      </c>
      <c r="E59" s="9">
        <f>+'Ark1'!R2821</f>
        <v>145</v>
      </c>
      <c r="F59" s="9">
        <f>+'Ark1'!S2821</f>
        <v>145</v>
      </c>
      <c r="G59" s="97">
        <f>+'Ark1'!T2821</f>
        <v>0.45938410847801286</v>
      </c>
      <c r="H59" s="97">
        <f>+'Ark1'!U2821</f>
        <v>0.58080560868470787</v>
      </c>
      <c r="I59" s="97">
        <f>+'Ark1'!Y2821</f>
        <v>195.33082758620699</v>
      </c>
      <c r="J59" s="97">
        <f>+'Ark1'!AA2821</f>
        <v>39.192767233929821</v>
      </c>
      <c r="K59" s="97">
        <f t="shared" si="2"/>
        <v>4.1559750550256807</v>
      </c>
      <c r="L59" s="9">
        <f t="shared" si="3"/>
        <v>1.45</v>
      </c>
      <c r="M59" s="39"/>
      <c r="N59" s="5"/>
      <c r="O59" s="18"/>
      <c r="P59" s="18"/>
      <c r="Q59"/>
      <c r="R59" s="18"/>
      <c r="S59"/>
      <c r="T59"/>
      <c r="U59"/>
      <c r="V59"/>
      <c r="W59"/>
    </row>
    <row r="60" spans="1:23">
      <c r="A60" s="39"/>
      <c r="B60">
        <f>+'Ark1'!C2822</f>
        <v>2022</v>
      </c>
      <c r="C60">
        <f>+'Ark1'!M2822</f>
        <v>48</v>
      </c>
      <c r="D60">
        <f>+'Ark1'!Q2822</f>
        <v>204</v>
      </c>
      <c r="E60" s="9">
        <f>+'Ark1'!R2822</f>
        <v>542</v>
      </c>
      <c r="F60" s="9">
        <f>+'Ark1'!S2822</f>
        <v>542</v>
      </c>
      <c r="G60" s="97">
        <f>+'Ark1'!T2822</f>
        <v>1.7171461158281589</v>
      </c>
      <c r="H60" s="97">
        <f>+'Ark1'!U2822</f>
        <v>2.0539994840928189</v>
      </c>
      <c r="I60" s="97">
        <f>+'Ark1'!Y2822</f>
        <v>184.80300738007389</v>
      </c>
      <c r="J60" s="97">
        <f>+'Ark1'!AA2822</f>
        <v>39.710628797334238</v>
      </c>
      <c r="K60" s="97">
        <f t="shared" si="2"/>
        <v>3.8500626537515394</v>
      </c>
      <c r="L60" s="9">
        <f t="shared" si="3"/>
        <v>2.6568627450980391</v>
      </c>
      <c r="M60" s="39"/>
      <c r="N60" s="11"/>
      <c r="O60" s="11"/>
      <c r="P60"/>
      <c r="Q60"/>
      <c r="R60"/>
      <c r="S60"/>
      <c r="T60"/>
      <c r="U60"/>
      <c r="V60"/>
      <c r="W60"/>
    </row>
    <row r="61" spans="1:23">
      <c r="A61" s="39"/>
      <c r="B61">
        <f>+'Ark1'!C2823</f>
        <v>2022</v>
      </c>
      <c r="C61">
        <f>+'Ark1'!M2823</f>
        <v>49</v>
      </c>
      <c r="D61">
        <f>+'Ark1'!Q2823</f>
        <v>183</v>
      </c>
      <c r="E61" s="9">
        <f>+'Ark1'!R2823</f>
        <v>333</v>
      </c>
      <c r="F61" s="9">
        <f>+'Ark1'!S2823</f>
        <v>333</v>
      </c>
      <c r="G61" s="97">
        <f>+'Ark1'!T2823</f>
        <v>1.0549993663667467</v>
      </c>
      <c r="H61" s="97">
        <f>+'Ark1'!U2823</f>
        <v>1.229038917570779</v>
      </c>
      <c r="I61" s="97">
        <f>+'Ark1'!Y2823</f>
        <v>179.98213213213197</v>
      </c>
      <c r="J61" s="97">
        <f>+'Ark1'!AA2823</f>
        <v>33.812188883237241</v>
      </c>
      <c r="K61" s="97">
        <f t="shared" si="2"/>
        <v>3.6731047373904482</v>
      </c>
      <c r="L61" s="9">
        <f t="shared" si="3"/>
        <v>1.819672131147541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 ht="15.6">
      <c r="A62" s="39"/>
      <c r="B62">
        <f>+'Ark1'!C2824</f>
        <v>2022</v>
      </c>
      <c r="C62">
        <f>+'Ark1'!M2824</f>
        <v>50</v>
      </c>
      <c r="D62">
        <f>+'Ark1'!Q2824</f>
        <v>231</v>
      </c>
      <c r="E62" s="9">
        <f>+'Ark1'!R2824</f>
        <v>427</v>
      </c>
      <c r="F62" s="9">
        <f>+'Ark1'!S2824</f>
        <v>427</v>
      </c>
      <c r="G62" s="97">
        <f>+'Ark1'!T2824</f>
        <v>1.3528069953111137</v>
      </c>
      <c r="H62" s="97">
        <f>+'Ark1'!U2824</f>
        <v>1.5562159653638121</v>
      </c>
      <c r="I62" s="97">
        <f>+'Ark1'!Y2824</f>
        <v>177.72559718969549</v>
      </c>
      <c r="J62" s="97">
        <f>+'Ark1'!AA2824</f>
        <v>33.845285888410153</v>
      </c>
      <c r="K62" s="97">
        <f t="shared" si="2"/>
        <v>3.5545119437939099</v>
      </c>
      <c r="L62" s="9">
        <f t="shared" si="3"/>
        <v>1.8484848484848484</v>
      </c>
      <c r="M62" s="39"/>
      <c r="N62" s="2"/>
      <c r="O62" s="5"/>
      <c r="P62" s="5"/>
      <c r="Q62"/>
      <c r="R62"/>
      <c r="S62"/>
      <c r="T62"/>
      <c r="U62"/>
      <c r="V62"/>
      <c r="W62"/>
    </row>
    <row r="63" spans="1:23">
      <c r="A63" s="39"/>
      <c r="B63">
        <f>+'Ark1'!C2825</f>
        <v>2022</v>
      </c>
      <c r="C63">
        <f>+'Ark1'!M2825</f>
        <v>51</v>
      </c>
      <c r="D63">
        <f>+'Ark1'!Q2825</f>
        <v>260</v>
      </c>
      <c r="E63" s="9">
        <f>+'Ark1'!R2825</f>
        <v>563</v>
      </c>
      <c r="F63" s="9">
        <f>+'Ark1'!S2825</f>
        <v>563</v>
      </c>
      <c r="G63" s="97">
        <f>+'Ark1'!T2825</f>
        <v>1.7836776074008371</v>
      </c>
      <c r="H63" s="97">
        <f>+'Ark1'!U2825</f>
        <v>2.0222894287937634</v>
      </c>
      <c r="I63" s="97">
        <f>+'Ark1'!Y2825</f>
        <v>175.16321492007123</v>
      </c>
      <c r="J63" s="97">
        <f>+'Ark1'!AA2825</f>
        <v>33.625746682127989</v>
      </c>
      <c r="K63" s="97">
        <f t="shared" si="2"/>
        <v>3.4345728415700241</v>
      </c>
      <c r="L63" s="9">
        <f t="shared" si="3"/>
        <v>2.1653846153846152</v>
      </c>
      <c r="M63" s="39"/>
      <c r="N63" s="4"/>
      <c r="O63" s="4"/>
      <c r="P63" s="4"/>
      <c r="Q63" s="4"/>
      <c r="R63" s="4"/>
      <c r="S63"/>
      <c r="T63"/>
      <c r="U63"/>
      <c r="V63"/>
      <c r="W63"/>
    </row>
    <row r="64" spans="1:23" ht="15.6">
      <c r="A64" s="39"/>
      <c r="B64">
        <f>+'Ark1'!C2826</f>
        <v>2022</v>
      </c>
      <c r="C64">
        <f>+'Ark1'!M2826</f>
        <v>52</v>
      </c>
      <c r="D64">
        <f>+'Ark1'!Q2826</f>
        <v>299</v>
      </c>
      <c r="E64" s="9">
        <f>+'Ark1'!R2826</f>
        <v>673</v>
      </c>
      <c r="F64" s="9">
        <f>+'Ark1'!S2826</f>
        <v>673</v>
      </c>
      <c r="G64" s="97">
        <f>+'Ark1'!T2826</f>
        <v>2.1321758965910522</v>
      </c>
      <c r="H64" s="97">
        <f>+'Ark1'!U2826</f>
        <v>2.3695854253651358</v>
      </c>
      <c r="I64" s="97">
        <f>+'Ark1'!Y2826</f>
        <v>171.69802377414555</v>
      </c>
      <c r="J64" s="97">
        <f>+'Ark1'!AA2826</f>
        <v>33.335103395411366</v>
      </c>
      <c r="K64" s="97">
        <f t="shared" si="2"/>
        <v>3.3018850725797222</v>
      </c>
      <c r="L64" s="9">
        <f t="shared" si="3"/>
        <v>2.2508361204013378</v>
      </c>
      <c r="M64" s="39"/>
      <c r="N64" s="4"/>
      <c r="O64" s="11"/>
      <c r="P64" s="11"/>
      <c r="Q64" s="1"/>
      <c r="R64" s="5"/>
      <c r="S64"/>
      <c r="T64"/>
      <c r="U64"/>
      <c r="V64"/>
      <c r="W64"/>
    </row>
    <row r="65" spans="1:23" ht="15.6">
      <c r="A65" s="39"/>
      <c r="B65">
        <f>+'Ark1'!C2827</f>
        <v>2022</v>
      </c>
      <c r="C65">
        <f>+'Ark1'!M2827</f>
        <v>53</v>
      </c>
      <c r="D65">
        <f>+'Ark1'!Q2827</f>
        <v>319</v>
      </c>
      <c r="E65" s="9">
        <f>+'Ark1'!R2827</f>
        <v>833</v>
      </c>
      <c r="F65" s="9">
        <f>+'Ark1'!S2827</f>
        <v>833</v>
      </c>
      <c r="G65" s="97">
        <f>+'Ark1'!T2827</f>
        <v>2.6390824990495498</v>
      </c>
      <c r="H65" s="97">
        <f>+'Ark1'!U2827</f>
        <v>2.899760841251191</v>
      </c>
      <c r="I65" s="97">
        <f>+'Ark1'!Y2827</f>
        <v>169.75601440576213</v>
      </c>
      <c r="J65" s="97">
        <f>+'Ark1'!AA2827</f>
        <v>32.243337630743646</v>
      </c>
      <c r="K65" s="97">
        <f t="shared" si="2"/>
        <v>3.2029436680332477</v>
      </c>
      <c r="L65" s="9">
        <f t="shared" si="3"/>
        <v>2.6112852664576804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+'Ark1'!C2828</f>
        <v>2022</v>
      </c>
      <c r="C66">
        <f>+'Ark1'!M2828</f>
        <v>54</v>
      </c>
      <c r="D66">
        <f>+'Ark1'!Q2828</f>
        <v>358</v>
      </c>
      <c r="E66" s="9">
        <f>+'Ark1'!R2828</f>
        <v>1042</v>
      </c>
      <c r="F66" s="9">
        <f>+'Ark1'!S2828</f>
        <v>1042</v>
      </c>
      <c r="G66" s="97">
        <f>+'Ark1'!T2828</f>
        <v>3.3012292485109622</v>
      </c>
      <c r="H66" s="97">
        <f>+'Ark1'!U2828</f>
        <v>3.5621750253270408</v>
      </c>
      <c r="I66" s="97">
        <f>+'Ark1'!Y2828</f>
        <v>166.70764875239911</v>
      </c>
      <c r="J66" s="97">
        <f>+'Ark1'!AA2828</f>
        <v>29.579908156459897</v>
      </c>
      <c r="K66" s="97">
        <f t="shared" si="2"/>
        <v>3.0871786805999837</v>
      </c>
      <c r="L66" s="9">
        <f t="shared" si="3"/>
        <v>2.9106145251396649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+'Ark1'!C2829</f>
        <v>2022</v>
      </c>
      <c r="C67">
        <f>+'Ark1'!M2829</f>
        <v>55</v>
      </c>
      <c r="D67">
        <f>+'Ark1'!Q2829</f>
        <v>386</v>
      </c>
      <c r="E67" s="9">
        <f>+'Ark1'!R2829</f>
        <v>1293</v>
      </c>
      <c r="F67" s="9">
        <f>+'Ark1'!S2829</f>
        <v>1293</v>
      </c>
      <c r="G67" s="97">
        <f>+'Ark1'!T2829</f>
        <v>4.0964389811177284</v>
      </c>
      <c r="H67" s="97">
        <f>+'Ark1'!U2829</f>
        <v>4.3433367367392819</v>
      </c>
      <c r="I67" s="97">
        <f>+'Ark1'!Y2829</f>
        <v>163.80719257540613</v>
      </c>
      <c r="J67" s="97">
        <f>+'Ark1'!AA2829</f>
        <v>30.458235045126912</v>
      </c>
      <c r="K67" s="97">
        <f t="shared" si="2"/>
        <v>2.9783125922801115</v>
      </c>
      <c r="L67" s="9">
        <f t="shared" si="3"/>
        <v>3.349740932642487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+'Ark1'!C2830</f>
        <v>2022</v>
      </c>
      <c r="C68">
        <f>+'Ark1'!M2830</f>
        <v>56</v>
      </c>
      <c r="D68">
        <f>+'Ark1'!Q2830</f>
        <v>421</v>
      </c>
      <c r="E68" s="9">
        <f>+'Ark1'!R2830</f>
        <v>1651</v>
      </c>
      <c r="F68" s="9">
        <f>+'Ark1'!S2830</f>
        <v>1651</v>
      </c>
      <c r="G68" s="97">
        <f>+'Ark1'!T2830</f>
        <v>5.2306425041186158</v>
      </c>
      <c r="H68" s="97">
        <f>+'Ark1'!U2830</f>
        <v>5.5131052435129613</v>
      </c>
      <c r="I68" s="97">
        <f>+'Ark1'!Y2830</f>
        <v>162.83854027861872</v>
      </c>
      <c r="J68" s="97">
        <f>+'Ark1'!AA2830</f>
        <v>29.03281232727289</v>
      </c>
      <c r="K68" s="97">
        <f t="shared" si="2"/>
        <v>2.9078310764039057</v>
      </c>
      <c r="L68" s="9">
        <f t="shared" si="3"/>
        <v>3.9216152019002375</v>
      </c>
      <c r="M68" s="39"/>
      <c r="N68" s="4"/>
      <c r="O68" s="11"/>
      <c r="P68" s="11"/>
      <c r="Q68" s="11"/>
      <c r="R68" s="5"/>
      <c r="S68"/>
      <c r="T68"/>
      <c r="U68"/>
      <c r="V68"/>
      <c r="W68"/>
    </row>
    <row r="69" spans="1:23" ht="15.6">
      <c r="A69" s="39"/>
      <c r="B69">
        <f>+'Ark1'!C2831</f>
        <v>2022</v>
      </c>
      <c r="C69">
        <f>+'Ark1'!M2831</f>
        <v>57</v>
      </c>
      <c r="D69">
        <f>+'Ark1'!Q2831</f>
        <v>428</v>
      </c>
      <c r="E69" s="9">
        <f>+'Ark1'!R2831</f>
        <v>1923</v>
      </c>
      <c r="F69" s="9">
        <f>+'Ark1'!S2831</f>
        <v>1923</v>
      </c>
      <c r="G69" s="97">
        <f>+'Ark1'!T2831</f>
        <v>6.0923837282980609</v>
      </c>
      <c r="H69" s="97">
        <f>+'Ark1'!U2831</f>
        <v>6.2664720048149949</v>
      </c>
      <c r="I69" s="97">
        <f>+'Ark1'!Y2831</f>
        <v>158.9102132085286</v>
      </c>
      <c r="J69" s="97">
        <f>+'Ark1'!AA2831</f>
        <v>28.503623628669356</v>
      </c>
      <c r="K69" s="97">
        <f t="shared" si="2"/>
        <v>2.787898477342607</v>
      </c>
      <c r="L69" s="9">
        <f t="shared" si="3"/>
        <v>4.4929906542056077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+'Ark1'!C2832</f>
        <v>2022</v>
      </c>
      <c r="C70">
        <f>+'Ark1'!M2832</f>
        <v>58</v>
      </c>
      <c r="D70">
        <f>+'Ark1'!Q2832</f>
        <v>455</v>
      </c>
      <c r="E70" s="9">
        <f>+'Ark1'!R2832</f>
        <v>2397</v>
      </c>
      <c r="F70" s="9">
        <f>+'Ark1'!S2832</f>
        <v>2397</v>
      </c>
      <c r="G70" s="97">
        <f>+'Ark1'!T2832</f>
        <v>7.5940945380813583</v>
      </c>
      <c r="H70" s="97">
        <f>+'Ark1'!U2832</f>
        <v>7.6909516117791181</v>
      </c>
      <c r="I70" s="97">
        <f>+'Ark1'!Y2832</f>
        <v>156.46602002503153</v>
      </c>
      <c r="J70" s="97">
        <f>+'Ark1'!AA2832</f>
        <v>28.267467942130207</v>
      </c>
      <c r="K70" s="97">
        <f t="shared" si="2"/>
        <v>2.697690000431578</v>
      </c>
      <c r="L70" s="9">
        <f t="shared" si="3"/>
        <v>5.2681318681318681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+'Ark1'!C2833</f>
        <v>2022</v>
      </c>
      <c r="C71">
        <f>+'Ark1'!M2833</f>
        <v>59</v>
      </c>
      <c r="D71">
        <f>+'Ark1'!Q2833</f>
        <v>467</v>
      </c>
      <c r="E71" s="9">
        <f>+'Ark1'!R2833</f>
        <v>2659</v>
      </c>
      <c r="F71" s="9">
        <f>+'Ark1'!S2833</f>
        <v>2659</v>
      </c>
      <c r="G71" s="97">
        <f>+'Ark1'!T2833</f>
        <v>8.4241540996071489</v>
      </c>
      <c r="H71" s="97">
        <f>+'Ark1'!U2833</f>
        <v>8.3749302493722304</v>
      </c>
      <c r="I71" s="97">
        <f>+'Ark1'!Y2833</f>
        <v>153.59279804437722</v>
      </c>
      <c r="J71" s="97">
        <f>+'Ark1'!AA2833</f>
        <v>27.138498726325039</v>
      </c>
      <c r="K71" s="97">
        <f t="shared" si="2"/>
        <v>2.6032677634640207</v>
      </c>
      <c r="L71" s="9">
        <f t="shared" si="3"/>
        <v>5.6937901498929335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+'Ark1'!C2834</f>
        <v>2022</v>
      </c>
      <c r="C72">
        <f>+'Ark1'!M2834</f>
        <v>60</v>
      </c>
      <c r="D72">
        <f>+'Ark1'!Q2834</f>
        <v>485</v>
      </c>
      <c r="E72" s="9">
        <f>+'Ark1'!R2834</f>
        <v>2927</v>
      </c>
      <c r="F72" s="9">
        <f>+'Ark1'!S2834</f>
        <v>2927</v>
      </c>
      <c r="G72" s="97">
        <f>+'Ark1'!T2834</f>
        <v>9.2732226587251283</v>
      </c>
      <c r="H72" s="97">
        <f>+'Ark1'!U2834</f>
        <v>9.1109308574152283</v>
      </c>
      <c r="I72" s="97">
        <f>+'Ark1'!Y2834</f>
        <v>151.79169798428413</v>
      </c>
      <c r="J72" s="97">
        <f>+'Ark1'!AA2834</f>
        <v>27.174042309203649</v>
      </c>
      <c r="K72" s="97">
        <f t="shared" si="2"/>
        <v>2.5298616330714023</v>
      </c>
      <c r="L72" s="9">
        <f t="shared" si="3"/>
        <v>6.0350515463917525</v>
      </c>
      <c r="M72" s="39"/>
      <c r="N72" s="4"/>
      <c r="O72" s="11"/>
      <c r="P72" s="11"/>
      <c r="Q72" s="5"/>
      <c r="R72" s="5"/>
      <c r="S72"/>
      <c r="T72"/>
      <c r="U72"/>
      <c r="V72"/>
      <c r="W72"/>
    </row>
    <row r="73" spans="1:23" ht="15.6">
      <c r="A73" s="39"/>
      <c r="B73">
        <f>+'Ark1'!C2835</f>
        <v>2022</v>
      </c>
      <c r="C73">
        <f>+'Ark1'!M2835</f>
        <v>61</v>
      </c>
      <c r="D73">
        <f>+'Ark1'!Q2835</f>
        <v>444</v>
      </c>
      <c r="E73" s="9">
        <f>+'Ark1'!R2835</f>
        <v>3021</v>
      </c>
      <c r="F73" s="9">
        <f>+'Ark1'!S2835</f>
        <v>3021</v>
      </c>
      <c r="G73" s="97">
        <f>+'Ark1'!T2835</f>
        <v>9.5710302876694975</v>
      </c>
      <c r="H73" s="97">
        <f>+'Ark1'!U2835</f>
        <v>9.2347162220224313</v>
      </c>
      <c r="I73" s="97">
        <f>+'Ark1'!Y2835</f>
        <v>149.06676266137063</v>
      </c>
      <c r="J73" s="97">
        <f>+'Ark1'!AA2835</f>
        <v>26.878434316265754</v>
      </c>
      <c r="K73" s="97">
        <f t="shared" si="2"/>
        <v>2.4437174206782073</v>
      </c>
      <c r="L73" s="9">
        <f t="shared" si="3"/>
        <v>6.8040540540540544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+'Ark1'!C2836</f>
        <v>2022</v>
      </c>
      <c r="C74">
        <f>+'Ark1'!M2836</f>
        <v>62</v>
      </c>
      <c r="D74">
        <f>+'Ark1'!Q2836</f>
        <v>422</v>
      </c>
      <c r="E74" s="9">
        <f>+'Ark1'!R2836</f>
        <v>3016</v>
      </c>
      <c r="F74" s="9">
        <f>+'Ark1'!S2836</f>
        <v>3016</v>
      </c>
      <c r="G74" s="97">
        <f>+'Ark1'!T2836</f>
        <v>9.5551894563426636</v>
      </c>
      <c r="H74" s="97">
        <f>+'Ark1'!U2836</f>
        <v>9.0525785236100837</v>
      </c>
      <c r="I74" s="97">
        <f>+'Ark1'!Y2836</f>
        <v>146.36894893899171</v>
      </c>
      <c r="J74" s="97">
        <f>+'Ark1'!AA2836</f>
        <v>25.936337002582889</v>
      </c>
      <c r="K74" s="97">
        <f t="shared" si="2"/>
        <v>2.3607894990159952</v>
      </c>
      <c r="L74" s="9">
        <f t="shared" si="3"/>
        <v>7.1469194312796205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+'Ark1'!C2837</f>
        <v>2022</v>
      </c>
      <c r="C75">
        <f>+'Ark1'!M2837</f>
        <v>63</v>
      </c>
      <c r="D75">
        <f>+'Ark1'!Q2837</f>
        <v>390</v>
      </c>
      <c r="E75" s="9">
        <f>+'Ark1'!R2837</f>
        <v>2643</v>
      </c>
      <c r="F75" s="9">
        <f>+'Ark1'!S2837</f>
        <v>2643</v>
      </c>
      <c r="G75" s="97">
        <f>+'Ark1'!T2837</f>
        <v>8.3734634393612968</v>
      </c>
      <c r="H75" s="97">
        <f>+'Ark1'!U2837</f>
        <v>7.7340657541178244</v>
      </c>
      <c r="I75" s="97">
        <f>+'Ark1'!Y2837</f>
        <v>142.69826333711691</v>
      </c>
      <c r="J75" s="97">
        <f>+'Ark1'!AA2837</f>
        <v>26.013658688053145</v>
      </c>
      <c r="K75" s="97">
        <f t="shared" si="2"/>
        <v>2.2650517990018559</v>
      </c>
      <c r="L75" s="9">
        <f t="shared" si="3"/>
        <v>6.7769230769230768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+'Ark1'!C2838</f>
        <v>2022</v>
      </c>
      <c r="C76">
        <f>+'Ark1'!M2838</f>
        <v>64</v>
      </c>
      <c r="D76">
        <f>+'Ark1'!Q2838</f>
        <v>351</v>
      </c>
      <c r="E76" s="9">
        <f>+'Ark1'!R2838</f>
        <v>2192</v>
      </c>
      <c r="F76" s="9">
        <f>+'Ark1'!S2838</f>
        <v>2192</v>
      </c>
      <c r="G76" s="97">
        <f>+'Ark1'!T2838</f>
        <v>6.9446204536814093</v>
      </c>
      <c r="H76" s="97">
        <f>+'Ark1'!U2838</f>
        <v>6.4023488350807742</v>
      </c>
      <c r="I76" s="97">
        <f>+'Ark1'!Y2838</f>
        <v>142.43173813868617</v>
      </c>
      <c r="J76" s="97">
        <f>+'Ark1'!AA2838</f>
        <v>24.885519985775517</v>
      </c>
      <c r="K76" s="97">
        <f t="shared" si="2"/>
        <v>2.2254959084169714</v>
      </c>
      <c r="L76" s="9">
        <f t="shared" si="3"/>
        <v>6.2450142450142447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+'Ark1'!C2839</f>
        <v>2022</v>
      </c>
      <c r="C77">
        <f>+'Ark1'!M2839</f>
        <v>65</v>
      </c>
      <c r="D77">
        <f>+'Ark1'!Q2839</f>
        <v>366</v>
      </c>
      <c r="E77" s="9">
        <f>+'Ark1'!R2839</f>
        <v>2504</v>
      </c>
      <c r="F77" s="9">
        <f>+'Ark1'!S2839</f>
        <v>2504</v>
      </c>
      <c r="G77" s="97">
        <f>+'Ark1'!T2839</f>
        <v>7.9330883284754785</v>
      </c>
      <c r="H77" s="97">
        <f>+'Ark1'!U2839</f>
        <v>7.138761419151642</v>
      </c>
      <c r="I77" s="97">
        <f>+'Ark1'!Y2839</f>
        <v>139.026162140575</v>
      </c>
      <c r="J77" s="97">
        <f>+'Ark1'!AA2839</f>
        <v>23.056911158345564</v>
      </c>
      <c r="K77" s="97">
        <f t="shared" si="2"/>
        <v>2.1388640329319228</v>
      </c>
      <c r="L77" s="9">
        <f t="shared" si="3"/>
        <v>6.8415300546448083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+'Ark1'!C2840</f>
        <v>2022</v>
      </c>
      <c r="C78">
        <f>+'Ark1'!M2840</f>
        <v>66</v>
      </c>
      <c r="D78">
        <f>+'Ark1'!Q2840</f>
        <v>59</v>
      </c>
      <c r="E78" s="9">
        <f>+'Ark1'!R2840</f>
        <v>171</v>
      </c>
      <c r="F78" s="9">
        <f>+'Ark1'!S2840</f>
        <v>171</v>
      </c>
      <c r="G78" s="97">
        <f>+'Ark1'!T2840</f>
        <v>0.54175643137751883</v>
      </c>
      <c r="H78" s="97">
        <f>+'Ark1'!U2840</f>
        <v>0.49147776320017</v>
      </c>
      <c r="I78" s="97">
        <f>+'Ark1'!Y2840</f>
        <v>140.15730994152051</v>
      </c>
      <c r="J78" s="97">
        <f>+'Ark1'!AA2840</f>
        <v>23.973240242702843</v>
      </c>
      <c r="K78" s="97">
        <f t="shared" si="2"/>
        <v>2.123595605174553</v>
      </c>
      <c r="L78" s="9">
        <f t="shared" si="3"/>
        <v>2.8983050847457625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+'Ark1'!C2841</f>
        <v>2022</v>
      </c>
      <c r="C79">
        <f>+'Ark1'!M2841</f>
        <v>67</v>
      </c>
      <c r="D79">
        <f>+'Ark1'!Q2841</f>
        <v>41</v>
      </c>
      <c r="E79" s="9">
        <f>+'Ark1'!R2841</f>
        <v>97</v>
      </c>
      <c r="F79" s="9">
        <f>+'Ark1'!S2841</f>
        <v>97</v>
      </c>
      <c r="G79" s="97">
        <f>+'Ark1'!T2841</f>
        <v>0.30731212774046379</v>
      </c>
      <c r="H79" s="97">
        <f>+'Ark1'!U2841</f>
        <v>0.27623925716370695</v>
      </c>
      <c r="I79" s="97">
        <f>+'Ark1'!Y2841</f>
        <v>138.87422680412365</v>
      </c>
      <c r="J79" s="97">
        <f>+'Ark1'!AA2841</f>
        <v>25.010934838897462</v>
      </c>
      <c r="K79" s="97">
        <f t="shared" si="2"/>
        <v>2.0727496537928904</v>
      </c>
      <c r="L79" s="9">
        <f t="shared" si="3"/>
        <v>2.3658536585365852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+'Ark1'!C2842</f>
        <v>2022</v>
      </c>
      <c r="C80">
        <f>+'Ark1'!M2842</f>
        <v>68</v>
      </c>
      <c r="D80">
        <f>+'Ark1'!Q2842</f>
        <v>14</v>
      </c>
      <c r="E80" s="9">
        <f>+'Ark1'!R2842</f>
        <v>27</v>
      </c>
      <c r="F80" s="9">
        <f>+'Ark1'!S2842</f>
        <v>27</v>
      </c>
      <c r="G80" s="97">
        <f>+'Ark1'!T2842</f>
        <v>8.5540489164871392E-2</v>
      </c>
      <c r="H80" s="97">
        <f>+'Ark1'!U2842</f>
        <v>7.8304154428810113E-2</v>
      </c>
      <c r="I80" s="97">
        <f>+'Ark1'!Y2842</f>
        <v>141.42592592592595</v>
      </c>
      <c r="J80" s="97">
        <f>+'Ark1'!AA2842</f>
        <v>23.672262133413255</v>
      </c>
      <c r="K80" s="97">
        <f t="shared" si="2"/>
        <v>2.0797930283224404</v>
      </c>
      <c r="L80" s="9">
        <f t="shared" si="3"/>
        <v>1.9285714285714286</v>
      </c>
      <c r="M80" s="39"/>
      <c r="N80" s="4"/>
      <c r="O80" s="5"/>
      <c r="P80" s="5"/>
      <c r="Q80" s="5"/>
      <c r="R80" s="5"/>
      <c r="S80"/>
      <c r="T80"/>
      <c r="U80"/>
      <c r="V80"/>
      <c r="W80"/>
    </row>
    <row r="81" spans="1:23">
      <c r="A81" s="39"/>
      <c r="B81" s="47">
        <f>+'Ark1'!C2843</f>
        <v>2021</v>
      </c>
      <c r="C81" s="47">
        <f>+'Ark1'!M2843</f>
        <v>0</v>
      </c>
      <c r="D81" s="47">
        <f>+'Ark1'!Q2843</f>
        <v>2</v>
      </c>
      <c r="E81" s="65">
        <f>+'Ark1'!R2843</f>
        <v>-2</v>
      </c>
      <c r="F81" s="65">
        <f>+'Ark1'!S2843</f>
        <v>0</v>
      </c>
      <c r="G81" s="102">
        <f>+'Ark1'!T2843</f>
        <v>-6.2831830605384687E-3</v>
      </c>
      <c r="H81" s="102">
        <f>+'Ark1'!U2843</f>
        <v>0</v>
      </c>
      <c r="I81" s="102">
        <f>+'Ark1'!Y2843</f>
        <v>0</v>
      </c>
      <c r="J81" s="102">
        <f>+'Ark1'!AA2843</f>
        <v>0</v>
      </c>
      <c r="K81" s="102" t="e">
        <f t="shared" si="2"/>
        <v>#DIV/0!</v>
      </c>
      <c r="L81" s="65">
        <f t="shared" si="3"/>
        <v>-1</v>
      </c>
      <c r="M81" s="39"/>
      <c r="N81" s="11"/>
      <c r="O81" s="11"/>
      <c r="P81"/>
      <c r="Q81"/>
      <c r="R81"/>
      <c r="S81"/>
      <c r="T81"/>
      <c r="U81"/>
      <c r="V81"/>
      <c r="W81"/>
    </row>
    <row r="82" spans="1:23" ht="15.6">
      <c r="A82" s="39"/>
      <c r="B82" s="47">
        <f>+'Ark1'!C2844</f>
        <v>2021</v>
      </c>
      <c r="C82" s="47">
        <f>+'Ark1'!M2844</f>
        <v>35</v>
      </c>
      <c r="D82" s="47">
        <f>+'Ark1'!Q2844</f>
        <v>30</v>
      </c>
      <c r="E82" s="65">
        <f>+'Ark1'!R2844</f>
        <v>50</v>
      </c>
      <c r="F82" s="65">
        <f>+'Ark1'!S2844</f>
        <v>50</v>
      </c>
      <c r="G82" s="102">
        <f>+'Ark1'!T2844</f>
        <v>0.15707957651346172</v>
      </c>
      <c r="H82" s="102">
        <f>+'Ark1'!U2844</f>
        <v>0.22528638111754043</v>
      </c>
      <c r="I82" s="102">
        <f>+'Ark1'!Y2844</f>
        <v>220.65660000000003</v>
      </c>
      <c r="J82" s="102">
        <f>+'Ark1'!AA2844</f>
        <v>53.765655789174474</v>
      </c>
      <c r="K82" s="102">
        <f t="shared" si="2"/>
        <v>6.3044742857142868</v>
      </c>
      <c r="L82" s="65">
        <f t="shared" si="3"/>
        <v>1.6666666666666667</v>
      </c>
      <c r="M82" s="39"/>
      <c r="N82" s="5"/>
      <c r="O82" s="5"/>
      <c r="P82" s="5"/>
      <c r="Q82"/>
      <c r="R82" s="5"/>
      <c r="S82"/>
      <c r="T82"/>
      <c r="U82"/>
      <c r="V82"/>
      <c r="W82"/>
    </row>
    <row r="83" spans="1:23">
      <c r="A83" s="39"/>
      <c r="B83" s="47">
        <f>+'Ark1'!C2845</f>
        <v>2021</v>
      </c>
      <c r="C83" s="47">
        <f>+'Ark1'!M2845</f>
        <v>36</v>
      </c>
      <c r="D83" s="47">
        <f>+'Ark1'!Q2845</f>
        <v>11</v>
      </c>
      <c r="E83" s="65">
        <f>+'Ark1'!R2845</f>
        <v>12</v>
      </c>
      <c r="F83" s="65">
        <f>+'Ark1'!S2845</f>
        <v>12</v>
      </c>
      <c r="G83" s="102">
        <f>+'Ark1'!T2845</f>
        <v>3.7699098363230814E-2</v>
      </c>
      <c r="H83" s="102">
        <f>+'Ark1'!U2845</f>
        <v>5.4605784250904253E-2</v>
      </c>
      <c r="I83" s="102">
        <f>+'Ark1'!Y2845</f>
        <v>222.84833333333339</v>
      </c>
      <c r="J83" s="102">
        <f>+'Ark1'!AA2845</f>
        <v>36.347335489994578</v>
      </c>
      <c r="K83" s="102">
        <f t="shared" si="2"/>
        <v>6.1902314814814829</v>
      </c>
      <c r="L83" s="65">
        <f t="shared" si="3"/>
        <v>1.0909090909090908</v>
      </c>
      <c r="M83" s="39"/>
      <c r="N83" s="11"/>
      <c r="O83" s="11"/>
      <c r="P83"/>
      <c r="Q83"/>
      <c r="R83"/>
      <c r="S83"/>
      <c r="T83"/>
      <c r="U83"/>
      <c r="V83"/>
      <c r="W83"/>
    </row>
    <row r="84" spans="1:23">
      <c r="A84" s="39"/>
      <c r="B84" s="47">
        <f>+'Ark1'!C2846</f>
        <v>2021</v>
      </c>
      <c r="C84" s="47">
        <f>+'Ark1'!M2846</f>
        <v>37</v>
      </c>
      <c r="D84" s="47">
        <f>+'Ark1'!Q2846</f>
        <v>10</v>
      </c>
      <c r="E84" s="65">
        <f>+'Ark1'!R2846</f>
        <v>14</v>
      </c>
      <c r="F84" s="65">
        <f>+'Ark1'!S2846</f>
        <v>14</v>
      </c>
      <c r="G84" s="102">
        <f>+'Ark1'!T2846</f>
        <v>4.3982281423769289E-2</v>
      </c>
      <c r="H84" s="102">
        <f>+'Ark1'!U2846</f>
        <v>6.1008157162985202E-2</v>
      </c>
      <c r="I84" s="102">
        <f>+'Ark1'!Y2846</f>
        <v>213.40857142857152</v>
      </c>
      <c r="J84" s="102">
        <f>+'Ark1'!AA2846</f>
        <v>52.187746763439613</v>
      </c>
      <c r="K84" s="102">
        <f t="shared" si="2"/>
        <v>5.7677992277992303</v>
      </c>
      <c r="L84" s="65">
        <f t="shared" si="3"/>
        <v>1.4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 ht="15.6">
      <c r="A85" s="39"/>
      <c r="B85" s="47">
        <f>+'Ark1'!C2847</f>
        <v>2021</v>
      </c>
      <c r="C85" s="47">
        <f>+'Ark1'!M2847</f>
        <v>38</v>
      </c>
      <c r="D85" s="47">
        <f>+'Ark1'!Q2847</f>
        <v>16</v>
      </c>
      <c r="E85" s="65">
        <f>+'Ark1'!R2847</f>
        <v>18</v>
      </c>
      <c r="F85" s="65">
        <f>+'Ark1'!S2847</f>
        <v>18</v>
      </c>
      <c r="G85" s="102">
        <f>+'Ark1'!T2847</f>
        <v>5.6548647544846238E-2</v>
      </c>
      <c r="H85" s="102">
        <f>+'Ark1'!U2847</f>
        <v>8.4101745365185568E-2</v>
      </c>
      <c r="I85" s="102">
        <f>+'Ark1'!Y2847</f>
        <v>228.81500000000003</v>
      </c>
      <c r="J85" s="102">
        <f>+'Ark1'!AA2847</f>
        <v>39.245541608074312</v>
      </c>
      <c r="K85" s="102">
        <f t="shared" si="2"/>
        <v>6.021447368421053</v>
      </c>
      <c r="L85" s="65">
        <f t="shared" si="3"/>
        <v>1.125</v>
      </c>
      <c r="M85" s="39"/>
      <c r="N85" s="2"/>
      <c r="O85" s="5"/>
      <c r="P85" s="5"/>
      <c r="Q85"/>
      <c r="R85" s="2"/>
      <c r="S85"/>
      <c r="T85"/>
      <c r="U85"/>
      <c r="V85"/>
      <c r="W85"/>
    </row>
    <row r="86" spans="1:23">
      <c r="A86" s="39"/>
      <c r="B86" s="47">
        <f>+'Ark1'!C2848</f>
        <v>2021</v>
      </c>
      <c r="C86" s="47">
        <f>+'Ark1'!M2848</f>
        <v>39</v>
      </c>
      <c r="D86" s="47">
        <f>+'Ark1'!Q2848</f>
        <v>19</v>
      </c>
      <c r="E86" s="65">
        <f>+'Ark1'!R2848</f>
        <v>21</v>
      </c>
      <c r="F86" s="65">
        <f>+'Ark1'!S2848</f>
        <v>21</v>
      </c>
      <c r="G86" s="102">
        <f>+'Ark1'!T2848</f>
        <v>6.5973422135653909E-2</v>
      </c>
      <c r="H86" s="102">
        <f>+'Ark1'!U2848</f>
        <v>8.6303390601457058E-2</v>
      </c>
      <c r="I86" s="102">
        <f>+'Ark1'!Y2848</f>
        <v>201.26142857142847</v>
      </c>
      <c r="J86" s="102">
        <f>+'Ark1'!AA2848</f>
        <v>42.954888771684381</v>
      </c>
      <c r="K86" s="102">
        <f t="shared" si="2"/>
        <v>5.160549450549448</v>
      </c>
      <c r="L86" s="65">
        <f t="shared" si="3"/>
        <v>1.1052631578947369</v>
      </c>
      <c r="M86" s="39"/>
      <c r="N86" s="4"/>
      <c r="O86" s="4"/>
      <c r="P86" s="4"/>
      <c r="Q86" s="4"/>
      <c r="R86" s="4"/>
      <c r="S86"/>
      <c r="T86"/>
      <c r="U86"/>
      <c r="V86"/>
      <c r="W86"/>
    </row>
    <row r="87" spans="1:23" ht="15.6">
      <c r="A87" s="39"/>
      <c r="B87" s="47">
        <f>+'Ark1'!C2849</f>
        <v>2021</v>
      </c>
      <c r="C87" s="47">
        <f>+'Ark1'!M2849</f>
        <v>40</v>
      </c>
      <c r="D87" s="47">
        <f>+'Ark1'!Q2849</f>
        <v>24</v>
      </c>
      <c r="E87" s="65">
        <f>+'Ark1'!R2849</f>
        <v>26</v>
      </c>
      <c r="F87" s="65">
        <f>+'Ark1'!S2849</f>
        <v>26</v>
      </c>
      <c r="G87" s="102">
        <f>+'Ark1'!T2849</f>
        <v>8.1681379787000075E-2</v>
      </c>
      <c r="H87" s="102">
        <f>+'Ark1'!U2849</f>
        <v>0.11499849356171717</v>
      </c>
      <c r="I87" s="102">
        <f>+'Ark1'!Y2849</f>
        <v>216.6061538461538</v>
      </c>
      <c r="J87" s="102">
        <f>+'Ark1'!AA2849</f>
        <v>38.409548299761425</v>
      </c>
      <c r="K87" s="102">
        <f t="shared" si="2"/>
        <v>5.4151538461538449</v>
      </c>
      <c r="L87" s="65">
        <f t="shared" si="3"/>
        <v>1.0833333333333333</v>
      </c>
      <c r="M87" s="39"/>
      <c r="N87" s="4"/>
      <c r="O87" s="11"/>
      <c r="P87" s="11"/>
      <c r="Q87" s="1"/>
      <c r="R87" s="5"/>
      <c r="S87"/>
      <c r="T87"/>
      <c r="U87"/>
      <c r="V87"/>
      <c r="W87"/>
    </row>
    <row r="88" spans="1:23" ht="15.6">
      <c r="A88" s="39"/>
      <c r="B88" s="47">
        <f>+'Ark1'!C2850</f>
        <v>2021</v>
      </c>
      <c r="C88" s="47">
        <f>+'Ark1'!M2850</f>
        <v>41</v>
      </c>
      <c r="D88" s="47">
        <f>+'Ark1'!Q2850</f>
        <v>31</v>
      </c>
      <c r="E88" s="65">
        <f>+'Ark1'!R2850</f>
        <v>38</v>
      </c>
      <c r="F88" s="65">
        <f>+'Ark1'!S2850</f>
        <v>38</v>
      </c>
      <c r="G88" s="102">
        <f>+'Ark1'!T2850</f>
        <v>0.11938047815023096</v>
      </c>
      <c r="H88" s="102">
        <f>+'Ark1'!U2850</f>
        <v>0.16565777461456729</v>
      </c>
      <c r="I88" s="102">
        <f>+'Ark1'!Y2850</f>
        <v>213.49131578947365</v>
      </c>
      <c r="J88" s="102">
        <f>+'Ark1'!AA2850</f>
        <v>31.177887252536447</v>
      </c>
      <c r="K88" s="102">
        <f t="shared" si="2"/>
        <v>5.207105263157894</v>
      </c>
      <c r="L88" s="65">
        <f t="shared" si="3"/>
        <v>1.2258064516129032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+'Ark1'!C2851</f>
        <v>2021</v>
      </c>
      <c r="C89" s="47">
        <f>+'Ark1'!M2851</f>
        <v>42</v>
      </c>
      <c r="D89" s="47">
        <f>+'Ark1'!Q2851</f>
        <v>36</v>
      </c>
      <c r="E89" s="65">
        <f>+'Ark1'!R2851</f>
        <v>49</v>
      </c>
      <c r="F89" s="65">
        <f>+'Ark1'!S2851</f>
        <v>49</v>
      </c>
      <c r="G89" s="102">
        <f>+'Ark1'!T2851</f>
        <v>0.15393798498319247</v>
      </c>
      <c r="H89" s="102">
        <f>+'Ark1'!U2851</f>
        <v>0.20487450381201527</v>
      </c>
      <c r="I89" s="102">
        <f>+'Ark1'!Y2851</f>
        <v>204.75938775510195</v>
      </c>
      <c r="J89" s="102">
        <f>+'Ark1'!AA2851</f>
        <v>40.408352258886254</v>
      </c>
      <c r="K89" s="102">
        <f t="shared" si="2"/>
        <v>4.8752235179786183</v>
      </c>
      <c r="L89" s="65">
        <f t="shared" si="3"/>
        <v>1.3611111111111112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+'Ark1'!C2852</f>
        <v>2021</v>
      </c>
      <c r="C90" s="47">
        <f>+'Ark1'!M2852</f>
        <v>43</v>
      </c>
      <c r="D90" s="47">
        <f>+'Ark1'!Q2852</f>
        <v>41</v>
      </c>
      <c r="E90" s="65">
        <f>+'Ark1'!R2852</f>
        <v>54</v>
      </c>
      <c r="F90" s="65">
        <f>+'Ark1'!S2852</f>
        <v>54</v>
      </c>
      <c r="G90" s="102">
        <f>+'Ark1'!T2852</f>
        <v>0.16964594263453869</v>
      </c>
      <c r="H90" s="102">
        <f>+'Ark1'!U2852</f>
        <v>0.22518019900634956</v>
      </c>
      <c r="I90" s="102">
        <f>+'Ark1'!Y2852</f>
        <v>204.21537037037035</v>
      </c>
      <c r="J90" s="102">
        <f>+'Ark1'!AA2852</f>
        <v>32.721659646906822</v>
      </c>
      <c r="K90" s="102">
        <f t="shared" si="2"/>
        <v>4.7491946597760544</v>
      </c>
      <c r="L90" s="65">
        <f t="shared" si="3"/>
        <v>1.3170731707317074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+'Ark1'!C2853</f>
        <v>2021</v>
      </c>
      <c r="C91" s="47">
        <f>+'Ark1'!M2853</f>
        <v>44</v>
      </c>
      <c r="D91" s="47">
        <f>+'Ark1'!Q2853</f>
        <v>58</v>
      </c>
      <c r="E91" s="65">
        <f>+'Ark1'!R2853</f>
        <v>79</v>
      </c>
      <c r="F91" s="65">
        <f>+'Ark1'!S2853</f>
        <v>79</v>
      </c>
      <c r="G91" s="102">
        <f>+'Ark1'!T2853</f>
        <v>0.24818573089126952</v>
      </c>
      <c r="H91" s="102">
        <f>+'Ark1'!U2853</f>
        <v>0.33739835482580449</v>
      </c>
      <c r="I91" s="102">
        <f>+'Ark1'!Y2853</f>
        <v>209.15481012658236</v>
      </c>
      <c r="J91" s="102">
        <f>+'Ark1'!AA2853</f>
        <v>36.497167459391449</v>
      </c>
      <c r="K91" s="102">
        <f t="shared" si="2"/>
        <v>4.7535184119677814</v>
      </c>
      <c r="L91" s="65">
        <f t="shared" si="3"/>
        <v>1.3620689655172413</v>
      </c>
      <c r="M91" s="39"/>
      <c r="N91" s="4"/>
      <c r="O91" s="11"/>
      <c r="P91" s="11"/>
      <c r="Q91" s="11"/>
      <c r="R91" s="5"/>
      <c r="S91"/>
      <c r="T91"/>
      <c r="U91"/>
      <c r="V91"/>
      <c r="W91"/>
    </row>
    <row r="92" spans="1:23" ht="15.6">
      <c r="A92" s="39"/>
      <c r="B92" s="47">
        <f>+'Ark1'!C2854</f>
        <v>2021</v>
      </c>
      <c r="C92" s="47">
        <f>+'Ark1'!M2854</f>
        <v>45</v>
      </c>
      <c r="D92" s="47">
        <f>+'Ark1'!Q2854</f>
        <v>67</v>
      </c>
      <c r="E92" s="65">
        <f>+'Ark1'!R2854</f>
        <v>96</v>
      </c>
      <c r="F92" s="65">
        <f>+'Ark1'!S2854</f>
        <v>96</v>
      </c>
      <c r="G92" s="102">
        <f>+'Ark1'!T2854</f>
        <v>0.30159278690584651</v>
      </c>
      <c r="H92" s="102">
        <f>+'Ark1'!U2854</f>
        <v>0.39548507455646392</v>
      </c>
      <c r="I92" s="102">
        <f>+'Ark1'!Y2854</f>
        <v>201.74875000000003</v>
      </c>
      <c r="J92" s="102">
        <f>+'Ark1'!AA2854</f>
        <v>35.133445670577998</v>
      </c>
      <c r="K92" s="102">
        <f t="shared" si="2"/>
        <v>4.4833055555555559</v>
      </c>
      <c r="L92" s="65">
        <f t="shared" si="3"/>
        <v>1.4328358208955223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+'Ark1'!C2855</f>
        <v>2021</v>
      </c>
      <c r="C93" s="47">
        <f>+'Ark1'!M2855</f>
        <v>46</v>
      </c>
      <c r="D93" s="47">
        <f>+'Ark1'!Q2855</f>
        <v>77</v>
      </c>
      <c r="E93" s="65">
        <f>+'Ark1'!R2855</f>
        <v>112</v>
      </c>
      <c r="F93" s="65">
        <f>+'Ark1'!S2855</f>
        <v>112</v>
      </c>
      <c r="G93" s="102">
        <f>+'Ark1'!T2855</f>
        <v>0.35185825139015431</v>
      </c>
      <c r="H93" s="102">
        <f>+'Ark1'!U2855</f>
        <v>0.46073745322157295</v>
      </c>
      <c r="I93" s="102">
        <f>+'Ark1'!Y2855</f>
        <v>201.45937499999997</v>
      </c>
      <c r="J93" s="102">
        <f>+'Ark1'!AA2855</f>
        <v>35.997903393344522</v>
      </c>
      <c r="K93" s="102">
        <f t="shared" si="2"/>
        <v>4.3795516304347819</v>
      </c>
      <c r="L93" s="65">
        <f t="shared" si="3"/>
        <v>1.4545454545454546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+'Ark1'!C2856</f>
        <v>2021</v>
      </c>
      <c r="C94" s="47">
        <f>+'Ark1'!M2856</f>
        <v>47</v>
      </c>
      <c r="D94" s="47">
        <f>+'Ark1'!Q2856</f>
        <v>113</v>
      </c>
      <c r="E94" s="65">
        <f>+'Ark1'!R2856</f>
        <v>172</v>
      </c>
      <c r="F94" s="65">
        <f>+'Ark1'!S2856</f>
        <v>172</v>
      </c>
      <c r="G94" s="102">
        <f>+'Ark1'!T2856</f>
        <v>0.54035374320630836</v>
      </c>
      <c r="H94" s="102">
        <f>+'Ark1'!U2856</f>
        <v>0.64463649775328014</v>
      </c>
      <c r="I94" s="102">
        <f>+'Ark1'!Y2856</f>
        <v>183.54325581395344</v>
      </c>
      <c r="J94" s="102">
        <f>+'Ark1'!AA2856</f>
        <v>36.577177054280575</v>
      </c>
      <c r="K94" s="102">
        <f t="shared" si="2"/>
        <v>3.9051756556160306</v>
      </c>
      <c r="L94" s="65">
        <f t="shared" si="3"/>
        <v>1.5221238938053097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+'Ark1'!C2857</f>
        <v>2021</v>
      </c>
      <c r="C95" s="47">
        <f>+'Ark1'!M2857</f>
        <v>48</v>
      </c>
      <c r="D95" s="47">
        <f>+'Ark1'!Q2857</f>
        <v>179</v>
      </c>
      <c r="E95" s="65">
        <f>+'Ark1'!R2857</f>
        <v>352</v>
      </c>
      <c r="F95" s="65">
        <f>+'Ark1'!S2857</f>
        <v>352</v>
      </c>
      <c r="G95" s="102">
        <f>+'Ark1'!T2857</f>
        <v>1.1058402186547702</v>
      </c>
      <c r="H95" s="102">
        <f>+'Ark1'!U2857</f>
        <v>1.2468187328996267</v>
      </c>
      <c r="I95" s="102">
        <f>+'Ark1'!Y2857</f>
        <v>173.46531250000004</v>
      </c>
      <c r="J95" s="102">
        <f>+'Ark1'!AA2857</f>
        <v>33.468259164366842</v>
      </c>
      <c r="K95" s="102">
        <f t="shared" si="2"/>
        <v>3.6138606770833341</v>
      </c>
      <c r="L95" s="65">
        <f t="shared" si="3"/>
        <v>1.9664804469273742</v>
      </c>
      <c r="M95" s="39"/>
      <c r="N95" s="4"/>
      <c r="O95" s="11"/>
      <c r="P95" s="11"/>
      <c r="Q95" s="5"/>
      <c r="R95" s="5"/>
      <c r="S95"/>
      <c r="T95"/>
      <c r="U95"/>
      <c r="V95"/>
      <c r="W95"/>
    </row>
    <row r="96" spans="1:23" ht="15.6">
      <c r="A96" s="39"/>
      <c r="B96" s="47">
        <f>+'Ark1'!C2858</f>
        <v>2021</v>
      </c>
      <c r="C96" s="47">
        <f>+'Ark1'!M2858</f>
        <v>49</v>
      </c>
      <c r="D96" s="47">
        <f>+'Ark1'!Q2858</f>
        <v>159</v>
      </c>
      <c r="E96" s="65">
        <f>+'Ark1'!R2858</f>
        <v>253</v>
      </c>
      <c r="F96" s="65">
        <f>+'Ark1'!S2858</f>
        <v>253</v>
      </c>
      <c r="G96" s="102">
        <f>+'Ark1'!T2858</f>
        <v>0.79482265715811617</v>
      </c>
      <c r="H96" s="102">
        <f>+'Ark1'!U2858</f>
        <v>0.9312587712039242</v>
      </c>
      <c r="I96" s="102">
        <f>+'Ark1'!Y2858</f>
        <v>180.26102766798411</v>
      </c>
      <c r="J96" s="102">
        <f>+'Ark1'!AA2858</f>
        <v>35.124182357681704</v>
      </c>
      <c r="K96" s="102">
        <f t="shared" si="2"/>
        <v>3.6787964830200837</v>
      </c>
      <c r="L96" s="65">
        <f t="shared" si="3"/>
        <v>1.5911949685534592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+'Ark1'!C2859</f>
        <v>2021</v>
      </c>
      <c r="C97" s="47">
        <f>+'Ark1'!M2859</f>
        <v>50</v>
      </c>
      <c r="D97" s="47">
        <f>+'Ark1'!Q2859</f>
        <v>197</v>
      </c>
      <c r="E97" s="65">
        <f>+'Ark1'!R2859</f>
        <v>368</v>
      </c>
      <c r="F97" s="65">
        <f>+'Ark1'!S2859</f>
        <v>368</v>
      </c>
      <c r="G97" s="102">
        <f>+'Ark1'!T2859</f>
        <v>1.1561056831390781</v>
      </c>
      <c r="H97" s="102">
        <f>+'Ark1'!U2859</f>
        <v>1.3339405425427229</v>
      </c>
      <c r="I97" s="102">
        <f>+'Ark1'!Y2859</f>
        <v>177.51728260869541</v>
      </c>
      <c r="J97" s="102">
        <f>+'Ark1'!AA2859</f>
        <v>31.452411952278997</v>
      </c>
      <c r="K97" s="102">
        <f t="shared" si="2"/>
        <v>3.5503456521739083</v>
      </c>
      <c r="L97" s="65">
        <f t="shared" si="3"/>
        <v>1.868020304568528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+'Ark1'!C2860</f>
        <v>2021</v>
      </c>
      <c r="C98" s="47">
        <f>+'Ark1'!M2860</f>
        <v>51</v>
      </c>
      <c r="D98" s="47">
        <f>+'Ark1'!Q2860</f>
        <v>218</v>
      </c>
      <c r="E98" s="65">
        <f>+'Ark1'!R2860</f>
        <v>450</v>
      </c>
      <c r="F98" s="65">
        <f>+'Ark1'!S2860</f>
        <v>450</v>
      </c>
      <c r="G98" s="102">
        <f>+'Ark1'!T2860</f>
        <v>1.413716188621156</v>
      </c>
      <c r="H98" s="102">
        <f>+'Ark1'!U2860</f>
        <v>1.6230352256131779</v>
      </c>
      <c r="I98" s="102">
        <f>+'Ark1'!Y2860</f>
        <v>176.63120000000004</v>
      </c>
      <c r="J98" s="102">
        <f>+'Ark1'!AA2860</f>
        <v>32.064162229019097</v>
      </c>
      <c r="K98" s="102">
        <f t="shared" si="2"/>
        <v>3.4633568627450986</v>
      </c>
      <c r="L98" s="65">
        <f t="shared" si="3"/>
        <v>2.0642201834862384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+'Ark1'!C2861</f>
        <v>2021</v>
      </c>
      <c r="C99" s="47">
        <f>+'Ark1'!M2861</f>
        <v>52</v>
      </c>
      <c r="D99" s="47">
        <f>+'Ark1'!Q2861</f>
        <v>265</v>
      </c>
      <c r="E99" s="65">
        <f>+'Ark1'!R2861</f>
        <v>559</v>
      </c>
      <c r="F99" s="65">
        <f>+'Ark1'!S2861</f>
        <v>559</v>
      </c>
      <c r="G99" s="102">
        <f>+'Ark1'!T2861</f>
        <v>1.756149665420502</v>
      </c>
      <c r="H99" s="102">
        <f>+'Ark1'!U2861</f>
        <v>1.9778721544347924</v>
      </c>
      <c r="I99" s="102">
        <f>+'Ark1'!Y2861</f>
        <v>173.27599284436499</v>
      </c>
      <c r="J99" s="102">
        <f>+'Ark1'!AA2861</f>
        <v>31.637891748951155</v>
      </c>
      <c r="K99" s="102">
        <f t="shared" si="2"/>
        <v>3.3322306316224037</v>
      </c>
      <c r="L99" s="65">
        <f t="shared" si="3"/>
        <v>2.1094339622641511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+'Ark1'!C2862</f>
        <v>2021</v>
      </c>
      <c r="C100" s="47">
        <f>+'Ark1'!M2862</f>
        <v>53</v>
      </c>
      <c r="D100" s="47">
        <f>+'Ark1'!Q2862</f>
        <v>325</v>
      </c>
      <c r="E100" s="65">
        <f>+'Ark1'!R2862</f>
        <v>824</v>
      </c>
      <c r="F100" s="65">
        <f>+'Ark1'!S2862</f>
        <v>824</v>
      </c>
      <c r="G100" s="102">
        <f>+'Ark1'!T2862</f>
        <v>2.5886714209418495</v>
      </c>
      <c r="H100" s="102">
        <f>+'Ark1'!U2862</f>
        <v>2.8307956856966743</v>
      </c>
      <c r="I100" s="102">
        <f>+'Ark1'!Y2862</f>
        <v>168.24156553398075</v>
      </c>
      <c r="J100" s="102">
        <f>+'Ark1'!AA2862</f>
        <v>30.593974097336648</v>
      </c>
      <c r="K100" s="102">
        <f t="shared" si="2"/>
        <v>3.1743691610185047</v>
      </c>
      <c r="L100" s="65">
        <f t="shared" si="3"/>
        <v>2.5353846153846153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+'Ark1'!C2863</f>
        <v>2021</v>
      </c>
      <c r="C101" s="47">
        <f>+'Ark1'!M2863</f>
        <v>54</v>
      </c>
      <c r="D101" s="47">
        <f>+'Ark1'!Q2863</f>
        <v>349</v>
      </c>
      <c r="E101" s="65">
        <f>+'Ark1'!R2863</f>
        <v>1031</v>
      </c>
      <c r="F101" s="65">
        <f>+'Ark1'!S2863</f>
        <v>1031</v>
      </c>
      <c r="G101" s="102">
        <f>+'Ark1'!T2863</f>
        <v>3.2389808677075802</v>
      </c>
      <c r="H101" s="102">
        <f>+'Ark1'!U2863</f>
        <v>3.5338664453983943</v>
      </c>
      <c r="I101" s="102">
        <f>+'Ark1'!Y2863</f>
        <v>167.85854510184288</v>
      </c>
      <c r="J101" s="102">
        <f>+'Ark1'!AA2863</f>
        <v>29.517462700659788</v>
      </c>
      <c r="K101" s="102">
        <f t="shared" si="2"/>
        <v>3.1084915759600533</v>
      </c>
      <c r="L101" s="65">
        <f t="shared" si="3"/>
        <v>2.9541547277936964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+'Ark1'!C2864</f>
        <v>2021</v>
      </c>
      <c r="C102" s="47">
        <f>+'Ark1'!M2864</f>
        <v>55</v>
      </c>
      <c r="D102" s="47">
        <f>+'Ark1'!Q2864</f>
        <v>366</v>
      </c>
      <c r="E102" s="65">
        <f>+'Ark1'!R2864</f>
        <v>1248</v>
      </c>
      <c r="F102" s="65">
        <f>+'Ark1'!S2864</f>
        <v>1248</v>
      </c>
      <c r="G102" s="102">
        <f>+'Ark1'!T2864</f>
        <v>3.9207062297760049</v>
      </c>
      <c r="H102" s="102">
        <f>+'Ark1'!U2864</f>
        <v>4.1833718013425196</v>
      </c>
      <c r="I102" s="102">
        <f>+'Ark1'!Y2864</f>
        <v>164.15868589743604</v>
      </c>
      <c r="J102" s="102">
        <f>+'Ark1'!AA2864</f>
        <v>29.06354879338399</v>
      </c>
      <c r="K102" s="102">
        <f t="shared" si="2"/>
        <v>2.9847033799533826</v>
      </c>
      <c r="L102" s="65">
        <f t="shared" si="3"/>
        <v>3.4098360655737703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+'Ark1'!C2865</f>
        <v>2021</v>
      </c>
      <c r="C103" s="47">
        <f>+'Ark1'!M2865</f>
        <v>56</v>
      </c>
      <c r="D103" s="47">
        <f>+'Ark1'!Q2865</f>
        <v>421</v>
      </c>
      <c r="E103" s="65">
        <f>+'Ark1'!R2865</f>
        <v>1595</v>
      </c>
      <c r="F103" s="65">
        <f>+'Ark1'!S2865</f>
        <v>1595</v>
      </c>
      <c r="G103" s="102">
        <f>+'Ark1'!T2865</f>
        <v>5.0108384907794301</v>
      </c>
      <c r="H103" s="102">
        <f>+'Ark1'!U2865</f>
        <v>5.2500842330436317</v>
      </c>
      <c r="I103" s="102">
        <f>+'Ark1'!Y2865</f>
        <v>161.19722884012549</v>
      </c>
      <c r="J103" s="102">
        <f>+'Ark1'!AA2865</f>
        <v>28.110095516348014</v>
      </c>
      <c r="K103" s="102">
        <f t="shared" si="2"/>
        <v>2.8785219435736695</v>
      </c>
      <c r="L103" s="65">
        <f t="shared" si="3"/>
        <v>3.7885985748218527</v>
      </c>
      <c r="M103" s="39"/>
      <c r="N103" s="4"/>
      <c r="O103" s="5"/>
      <c r="P103" s="5"/>
      <c r="Q103" s="5"/>
      <c r="R103" s="5"/>
      <c r="S103"/>
      <c r="T103"/>
      <c r="U103"/>
      <c r="V103"/>
      <c r="W103"/>
    </row>
    <row r="104" spans="1:23">
      <c r="A104" s="39"/>
      <c r="B104" s="47">
        <f>+'Ark1'!C2866</f>
        <v>2021</v>
      </c>
      <c r="C104" s="47">
        <f>+'Ark1'!M2866</f>
        <v>57</v>
      </c>
      <c r="D104" s="47">
        <f>+'Ark1'!Q2866</f>
        <v>433</v>
      </c>
      <c r="E104" s="65">
        <f>+'Ark1'!R2866</f>
        <v>2041</v>
      </c>
      <c r="F104" s="65">
        <f>+'Ark1'!S2866</f>
        <v>2041</v>
      </c>
      <c r="G104" s="102">
        <f>+'Ark1'!T2866</f>
        <v>6.411988313279509</v>
      </c>
      <c r="H104" s="102">
        <f>+'Ark1'!U2866</f>
        <v>6.6062182661998552</v>
      </c>
      <c r="I104" s="102">
        <f>+'Ark1'!Y2866</f>
        <v>158.51191082802575</v>
      </c>
      <c r="J104" s="102">
        <f>+'Ark1'!AA2866</f>
        <v>27.739030371515423</v>
      </c>
      <c r="K104" s="102">
        <f t="shared" si="2"/>
        <v>2.7809107162811535</v>
      </c>
      <c r="L104" s="65">
        <f t="shared" si="3"/>
        <v>4.7136258660508084</v>
      </c>
      <c r="M104" s="39"/>
      <c r="N104" s="11"/>
      <c r="O104" s="11"/>
      <c r="P104"/>
      <c r="Q104"/>
      <c r="R104"/>
      <c r="S104"/>
      <c r="T104"/>
      <c r="U104"/>
      <c r="V104"/>
      <c r="W104"/>
    </row>
    <row r="105" spans="1:23" ht="15.6">
      <c r="A105" s="39"/>
      <c r="B105" s="47">
        <f>+'Ark1'!C2867</f>
        <v>2021</v>
      </c>
      <c r="C105" s="47">
        <f>+'Ark1'!M2867</f>
        <v>58</v>
      </c>
      <c r="D105" s="47">
        <f>+'Ark1'!Q2867</f>
        <v>446</v>
      </c>
      <c r="E105" s="65">
        <f>+'Ark1'!R2867</f>
        <v>2406</v>
      </c>
      <c r="F105" s="65">
        <f>+'Ark1'!S2867</f>
        <v>2406</v>
      </c>
      <c r="G105" s="102">
        <f>+'Ark1'!T2867</f>
        <v>7.5586692218277776</v>
      </c>
      <c r="H105" s="102">
        <f>+'Ark1'!U2867</f>
        <v>7.6934058760804476</v>
      </c>
      <c r="I105" s="102">
        <f>+'Ark1'!Y2867</f>
        <v>156.59396093100551</v>
      </c>
      <c r="J105" s="102">
        <f>+'Ark1'!AA2867</f>
        <v>27.18000235914144</v>
      </c>
      <c r="K105" s="102">
        <f t="shared" si="2"/>
        <v>2.6998958781207847</v>
      </c>
      <c r="L105" s="65">
        <f t="shared" si="3"/>
        <v>5.3946188340807177</v>
      </c>
      <c r="M105" s="39"/>
      <c r="N105" s="5"/>
      <c r="O105" s="5"/>
      <c r="P105" s="5"/>
      <c r="Q105"/>
      <c r="R105" s="5"/>
      <c r="S105"/>
      <c r="T105"/>
      <c r="U105"/>
      <c r="V105"/>
      <c r="W105"/>
    </row>
    <row r="106" spans="1:23">
      <c r="A106" s="39"/>
      <c r="B106" s="47">
        <f>+'Ark1'!C2868</f>
        <v>2021</v>
      </c>
      <c r="C106" s="47">
        <f>+'Ark1'!M2868</f>
        <v>59</v>
      </c>
      <c r="D106" s="47">
        <f>+'Ark1'!Q2868</f>
        <v>460</v>
      </c>
      <c r="E106" s="65">
        <f>+'Ark1'!R2868</f>
        <v>2858</v>
      </c>
      <c r="F106" s="65">
        <f>+'Ark1'!S2868</f>
        <v>2858</v>
      </c>
      <c r="G106" s="102">
        <f>+'Ark1'!T2868</f>
        <v>8.9786685935094717</v>
      </c>
      <c r="H106" s="102">
        <f>+'Ark1'!U2868</f>
        <v>8.9697567128514404</v>
      </c>
      <c r="I106" s="102">
        <f>+'Ark1'!Y2868</f>
        <v>153.69878236529027</v>
      </c>
      <c r="J106" s="102">
        <f>+'Ark1'!AA2868</f>
        <v>26.499782463178473</v>
      </c>
      <c r="K106" s="102">
        <f t="shared" si="2"/>
        <v>2.605064107886276</v>
      </c>
      <c r="L106" s="65">
        <f t="shared" si="3"/>
        <v>6.2130434782608699</v>
      </c>
      <c r="M106" s="39"/>
      <c r="N106" s="11"/>
      <c r="O106" s="11"/>
      <c r="P106"/>
      <c r="Q106"/>
      <c r="R106"/>
      <c r="S106"/>
      <c r="T106"/>
      <c r="U106"/>
      <c r="V106"/>
      <c r="W106"/>
    </row>
    <row r="107" spans="1:23">
      <c r="A107" s="39"/>
      <c r="B107" s="47">
        <f>+'Ark1'!C2869</f>
        <v>2021</v>
      </c>
      <c r="C107" s="47">
        <f>+'Ark1'!M2869</f>
        <v>60</v>
      </c>
      <c r="D107" s="47">
        <f>+'Ark1'!Q2869</f>
        <v>437</v>
      </c>
      <c r="E107" s="65">
        <f>+'Ark1'!R2869</f>
        <v>3191</v>
      </c>
      <c r="F107" s="65">
        <f>+'Ark1'!S2869</f>
        <v>3191</v>
      </c>
      <c r="G107" s="102">
        <f>+'Ark1'!T2869</f>
        <v>10.024818573089124</v>
      </c>
      <c r="H107" s="102">
        <f>+'Ark1'!U2869</f>
        <v>9.8604508546348946</v>
      </c>
      <c r="I107" s="102">
        <f>+'Ark1'!Y2869</f>
        <v>151.32892823566272</v>
      </c>
      <c r="J107" s="102">
        <f>+'Ark1'!AA2869</f>
        <v>26.924621311341816</v>
      </c>
      <c r="K107" s="102">
        <f t="shared" si="2"/>
        <v>2.522148803927712</v>
      </c>
      <c r="L107" s="65">
        <f t="shared" si="3"/>
        <v>7.3020594965675061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+'Ark1'!C2870</f>
        <v>2021</v>
      </c>
      <c r="C108" s="47">
        <f>+'Ark1'!M2870</f>
        <v>61</v>
      </c>
      <c r="D108" s="47">
        <f>+'Ark1'!Q2870</f>
        <v>426</v>
      </c>
      <c r="E108" s="65">
        <f>+'Ark1'!R2870</f>
        <v>3276</v>
      </c>
      <c r="F108" s="65">
        <f>+'Ark1'!S2870</f>
        <v>3276</v>
      </c>
      <c r="G108" s="102">
        <f>+'Ark1'!T2870</f>
        <v>10.291853853162012</v>
      </c>
      <c r="H108" s="102">
        <f>+'Ark1'!U2870</f>
        <v>9.8980156352178597</v>
      </c>
      <c r="I108" s="102">
        <f>+'Ark1'!Y2870</f>
        <v>147.96405677655676</v>
      </c>
      <c r="J108" s="102">
        <f>+'Ark1'!AA2870</f>
        <v>26.640121914135808</v>
      </c>
      <c r="K108" s="102">
        <f t="shared" si="2"/>
        <v>2.4256402750255206</v>
      </c>
      <c r="L108" s="65">
        <f t="shared" si="3"/>
        <v>7.6901408450704229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+'Ark1'!C2871</f>
        <v>2021</v>
      </c>
      <c r="C109" s="47">
        <f>+'Ark1'!M2871</f>
        <v>62</v>
      </c>
      <c r="D109" s="47">
        <f>+'Ark1'!Q2871</f>
        <v>411</v>
      </c>
      <c r="E109" s="65">
        <f>+'Ark1'!R2871</f>
        <v>3154</v>
      </c>
      <c r="F109" s="65">
        <f>+'Ark1'!S2871</f>
        <v>3154</v>
      </c>
      <c r="G109" s="102">
        <f>+'Ark1'!T2871</f>
        <v>9.9085796864691655</v>
      </c>
      <c r="H109" s="102">
        <f>+'Ark1'!U2871</f>
        <v>9.4226850843840317</v>
      </c>
      <c r="I109" s="102">
        <f>+'Ark1'!Y2871</f>
        <v>146.3069562460368</v>
      </c>
      <c r="J109" s="102">
        <f>+'Ark1'!AA2871</f>
        <v>26.630915614167392</v>
      </c>
      <c r="K109" s="102">
        <f t="shared" si="2"/>
        <v>2.3597896168715615</v>
      </c>
      <c r="L109" s="65">
        <f t="shared" si="3"/>
        <v>7.6739659367396591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+'Ark1'!C2872</f>
        <v>2021</v>
      </c>
      <c r="C110" s="47">
        <f>+'Ark1'!M2872</f>
        <v>63</v>
      </c>
      <c r="D110" s="47">
        <f>+'Ark1'!Q2872</f>
        <v>385</v>
      </c>
      <c r="E110" s="65">
        <f>+'Ark1'!R2872</f>
        <v>2835</v>
      </c>
      <c r="F110" s="65">
        <f>+'Ark1'!S2872</f>
        <v>2835</v>
      </c>
      <c r="G110" s="102">
        <f>+'Ark1'!T2872</f>
        <v>8.9064119883132804</v>
      </c>
      <c r="H110" s="102">
        <f>+'Ark1'!U2872</f>
        <v>8.2724475578600281</v>
      </c>
      <c r="I110" s="102">
        <f>+'Ark1'!Y2872</f>
        <v>142.90023633156937</v>
      </c>
      <c r="J110" s="102">
        <f>+'Ark1'!AA2872</f>
        <v>26.151153575857464</v>
      </c>
      <c r="K110" s="102">
        <f t="shared" si="2"/>
        <v>2.2682577195487204</v>
      </c>
      <c r="L110" s="65">
        <f t="shared" si="3"/>
        <v>7.3636363636363633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+'Ark1'!C2873</f>
        <v>2021</v>
      </c>
      <c r="C111" s="47">
        <f>+'Ark1'!M2873</f>
        <v>64</v>
      </c>
      <c r="D111" s="47">
        <f>+'Ark1'!Q2873</f>
        <v>352</v>
      </c>
      <c r="E111" s="65">
        <f>+'Ark1'!R2873</f>
        <v>2275</v>
      </c>
      <c r="F111" s="65">
        <f>+'Ark1'!S2873</f>
        <v>2275</v>
      </c>
      <c r="G111" s="102">
        <f>+'Ark1'!T2873</f>
        <v>7.1471207313625102</v>
      </c>
      <c r="H111" s="102">
        <f>+'Ark1'!U2873</f>
        <v>6.5356518812623792</v>
      </c>
      <c r="I111" s="102">
        <f>+'Ark1'!Y2873</f>
        <v>140.68879120879151</v>
      </c>
      <c r="J111" s="102">
        <f>+'Ark1'!AA2873</f>
        <v>25.225074188462976</v>
      </c>
      <c r="K111" s="102">
        <f t="shared" ref="K111:K174" si="4">+I111/C111</f>
        <v>2.1982623626373674</v>
      </c>
      <c r="L111" s="65">
        <f t="shared" ref="L111:L174" si="5">+E111/D111</f>
        <v>6.4630681818181817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+'Ark1'!C2874</f>
        <v>2021</v>
      </c>
      <c r="C112" s="47">
        <f>+'Ark1'!M2874</f>
        <v>65</v>
      </c>
      <c r="D112" s="47">
        <f>+'Ark1'!Q2874</f>
        <v>324</v>
      </c>
      <c r="E112" s="65">
        <f>+'Ark1'!R2874</f>
        <v>2376</v>
      </c>
      <c r="F112" s="65">
        <f>+'Ark1'!S2874</f>
        <v>2376</v>
      </c>
      <c r="G112" s="102">
        <f>+'Ark1'!T2874</f>
        <v>7.464421475919699</v>
      </c>
      <c r="H112" s="102">
        <f>+'Ark1'!U2874</f>
        <v>6.7700507294837609</v>
      </c>
      <c r="I112" s="102">
        <f>+'Ark1'!Y2874</f>
        <v>139.53960016835012</v>
      </c>
      <c r="J112" s="102">
        <f>+'Ark1'!AA2874</f>
        <v>23.867928777434575</v>
      </c>
      <c r="K112" s="102">
        <f t="shared" si="4"/>
        <v>2.1467630795130788</v>
      </c>
      <c r="L112" s="65">
        <f t="shared" si="5"/>
        <v>7.333333333333333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+'Ark1'!C2875</f>
        <v>2021</v>
      </c>
      <c r="C113" s="47">
        <f>+'Ark1'!M2875</f>
        <v>66</v>
      </c>
      <c r="D113" s="47">
        <f>+'Ark1'!Q2875</f>
        <v>0</v>
      </c>
      <c r="E113" s="65">
        <f>+'Ark1'!R2875</f>
        <v>0</v>
      </c>
      <c r="F113" s="65">
        <f>+'Ark1'!S2875</f>
        <v>0</v>
      </c>
      <c r="G113" s="102">
        <f>+'Ark1'!T2875</f>
        <v>0</v>
      </c>
      <c r="H113" s="102">
        <f>+'Ark1'!U2875</f>
        <v>0</v>
      </c>
      <c r="I113" s="102">
        <f>+'Ark1'!Y2875</f>
        <v>0</v>
      </c>
      <c r="J113" s="102">
        <f>+'Ark1'!AA2875</f>
        <v>0</v>
      </c>
      <c r="K113" s="102">
        <f t="shared" si="4"/>
        <v>0</v>
      </c>
      <c r="L113" s="65" t="e">
        <f t="shared" si="5"/>
        <v>#DIV/0!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+'Ark1'!C2876</f>
        <v>2021</v>
      </c>
      <c r="C114" s="47">
        <f>+'Ark1'!M2876</f>
        <v>67</v>
      </c>
      <c r="D114" s="47">
        <f>+'Ark1'!Q2876</f>
        <v>0</v>
      </c>
      <c r="E114" s="65">
        <f>+'Ark1'!R2876</f>
        <v>0</v>
      </c>
      <c r="F114" s="65">
        <f>+'Ark1'!S2876</f>
        <v>0</v>
      </c>
      <c r="G114" s="102">
        <f>+'Ark1'!T2876</f>
        <v>0</v>
      </c>
      <c r="H114" s="102">
        <f>+'Ark1'!U2876</f>
        <v>0</v>
      </c>
      <c r="I114" s="102">
        <f>+'Ark1'!Y2876</f>
        <v>0</v>
      </c>
      <c r="J114" s="102">
        <f>+'Ark1'!AA2876</f>
        <v>0</v>
      </c>
      <c r="K114" s="102">
        <f t="shared" si="4"/>
        <v>0</v>
      </c>
      <c r="L114" s="65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+'Ark1'!C2877</f>
        <v>2021</v>
      </c>
      <c r="C115" s="47">
        <f>+'Ark1'!M2877</f>
        <v>68</v>
      </c>
      <c r="D115" s="47">
        <f>+'Ark1'!Q2877</f>
        <v>0</v>
      </c>
      <c r="E115" s="65">
        <f>+'Ark1'!R2877</f>
        <v>0</v>
      </c>
      <c r="F115" s="65">
        <f>+'Ark1'!S2877</f>
        <v>0</v>
      </c>
      <c r="G115" s="102">
        <f>+'Ark1'!T2877</f>
        <v>0</v>
      </c>
      <c r="H115" s="102">
        <f>+'Ark1'!U2877</f>
        <v>0</v>
      </c>
      <c r="I115" s="102">
        <f>+'Ark1'!Y2877</f>
        <v>0</v>
      </c>
      <c r="J115" s="102">
        <f>+'Ark1'!AA2877</f>
        <v>0</v>
      </c>
      <c r="K115" s="102">
        <f t="shared" si="4"/>
        <v>0</v>
      </c>
      <c r="L115" s="65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>
        <f>+'Ark1'!C2878</f>
        <v>2020</v>
      </c>
      <c r="C116">
        <f>+'Ark1'!M2878</f>
        <v>0</v>
      </c>
      <c r="D116">
        <f>+'Ark1'!Q2878</f>
        <v>0</v>
      </c>
      <c r="E116" s="9">
        <f>+'Ark1'!R2878</f>
        <v>0</v>
      </c>
      <c r="F116" s="9">
        <f>+'Ark1'!S2878</f>
        <v>0</v>
      </c>
      <c r="G116" s="97">
        <f>+'Ark1'!T2878</f>
        <v>0</v>
      </c>
      <c r="H116" s="97">
        <f>+'Ark1'!U2878</f>
        <v>0</v>
      </c>
      <c r="I116" s="97">
        <f>+'Ark1'!Y2878</f>
        <v>0</v>
      </c>
      <c r="J116" s="97">
        <f>+'Ark1'!AA2878</f>
        <v>0</v>
      </c>
      <c r="K116" s="97" t="e">
        <f t="shared" si="4"/>
        <v>#DIV/0!</v>
      </c>
      <c r="L116" s="9" t="e">
        <f t="shared" si="5"/>
        <v>#DIV/0!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+'Ark1'!C2879</f>
        <v>2020</v>
      </c>
      <c r="C117">
        <f>+'Ark1'!M2879</f>
        <v>35</v>
      </c>
      <c r="D117">
        <f>+'Ark1'!Q2879</f>
        <v>24</v>
      </c>
      <c r="E117" s="9">
        <f>+'Ark1'!R2879</f>
        <v>42</v>
      </c>
      <c r="F117" s="9">
        <f>+'Ark1'!S2879</f>
        <v>42</v>
      </c>
      <c r="G117" s="97">
        <f>+'Ark1'!T2879</f>
        <v>0.1303780964797914</v>
      </c>
      <c r="H117" s="97">
        <f>+'Ark1'!U2879</f>
        <v>0.19810541856615452</v>
      </c>
      <c r="I117" s="97">
        <f>+'Ark1'!Y2879</f>
        <v>231.46309523809529</v>
      </c>
      <c r="J117" s="97">
        <f>+'Ark1'!AA2879</f>
        <v>46.379317767837023</v>
      </c>
      <c r="K117" s="97">
        <f t="shared" si="4"/>
        <v>6.6132312925170087</v>
      </c>
      <c r="L117" s="9">
        <f t="shared" si="5"/>
        <v>1.75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+'Ark1'!C2880</f>
        <v>2020</v>
      </c>
      <c r="C118">
        <f>+'Ark1'!M2880</f>
        <v>36</v>
      </c>
      <c r="D118">
        <f>+'Ark1'!Q2880</f>
        <v>19</v>
      </c>
      <c r="E118" s="9">
        <f>+'Ark1'!R2880</f>
        <v>29</v>
      </c>
      <c r="F118" s="9">
        <f>+'Ark1'!S2880</f>
        <v>29</v>
      </c>
      <c r="G118" s="97">
        <f>+'Ark1'!T2880</f>
        <v>9.002297137890361E-2</v>
      </c>
      <c r="H118" s="97">
        <f>+'Ark1'!U2880</f>
        <v>0.1070290330216216</v>
      </c>
      <c r="I118" s="97">
        <f>+'Ark1'!Y2880</f>
        <v>181.10827586206901</v>
      </c>
      <c r="J118" s="97">
        <f>+'Ark1'!AA2880</f>
        <v>56.270036987233162</v>
      </c>
      <c r="K118" s="97">
        <f t="shared" si="4"/>
        <v>5.0307854406130277</v>
      </c>
      <c r="L118" s="9">
        <f t="shared" si="5"/>
        <v>1.5263157894736843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+'Ark1'!C2881</f>
        <v>2020</v>
      </c>
      <c r="C119">
        <f>+'Ark1'!M2881</f>
        <v>37</v>
      </c>
      <c r="D119">
        <f>+'Ark1'!Q2881</f>
        <v>20</v>
      </c>
      <c r="E119" s="9">
        <f>+'Ark1'!R2881</f>
        <v>24</v>
      </c>
      <c r="F119" s="9">
        <f>+'Ark1'!S2881</f>
        <v>24</v>
      </c>
      <c r="G119" s="97">
        <f>+'Ark1'!T2881</f>
        <v>7.4501769417023647E-2</v>
      </c>
      <c r="H119" s="97">
        <f>+'Ark1'!U2881</f>
        <v>0.10913858179572097</v>
      </c>
      <c r="I119" s="97">
        <f>+'Ark1'!Y2881</f>
        <v>223.15250000000003</v>
      </c>
      <c r="J119" s="97">
        <f>+'Ark1'!AA2881</f>
        <v>34.882834753165653</v>
      </c>
      <c r="K119" s="97">
        <f t="shared" si="4"/>
        <v>6.0311486486486494</v>
      </c>
      <c r="L119" s="9">
        <f t="shared" si="5"/>
        <v>1.2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+'Ark1'!C2882</f>
        <v>2020</v>
      </c>
      <c r="C120">
        <f>+'Ark1'!M2882</f>
        <v>38</v>
      </c>
      <c r="D120">
        <f>+'Ark1'!Q2882</f>
        <v>8</v>
      </c>
      <c r="E120" s="9">
        <f>+'Ark1'!R2882</f>
        <v>9</v>
      </c>
      <c r="F120" s="9">
        <f>+'Ark1'!S2882</f>
        <v>9</v>
      </c>
      <c r="G120" s="97">
        <f>+'Ark1'!T2882</f>
        <v>2.7938163531383876E-2</v>
      </c>
      <c r="H120" s="97">
        <f>+'Ark1'!U2882</f>
        <v>4.0719874960327515E-2</v>
      </c>
      <c r="I120" s="97">
        <f>+'Ark1'!Y2882</f>
        <v>222.0233333333334</v>
      </c>
      <c r="J120" s="97">
        <f>+'Ark1'!AA2882</f>
        <v>39.761842680305136</v>
      </c>
      <c r="K120" s="97">
        <f t="shared" si="4"/>
        <v>5.8427192982456155</v>
      </c>
      <c r="L120" s="9">
        <f t="shared" si="5"/>
        <v>1.125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+'Ark1'!C2883</f>
        <v>2020</v>
      </c>
      <c r="C121">
        <f>+'Ark1'!M2883</f>
        <v>39</v>
      </c>
      <c r="D121">
        <f>+'Ark1'!Q2883</f>
        <v>16</v>
      </c>
      <c r="E121" s="9">
        <f>+'Ark1'!R2883</f>
        <v>25</v>
      </c>
      <c r="F121" s="9">
        <f>+'Ark1'!S2883</f>
        <v>25</v>
      </c>
      <c r="G121" s="97">
        <f>+'Ark1'!T2883</f>
        <v>7.760600980939962E-2</v>
      </c>
      <c r="H121" s="97">
        <f>+'Ark1'!U2883</f>
        <v>0.10592372075822176</v>
      </c>
      <c r="I121" s="97">
        <f>+'Ark1'!Y2883</f>
        <v>207.91600000000005</v>
      </c>
      <c r="J121" s="97">
        <f>+'Ark1'!AA2883</f>
        <v>43.910588882409627</v>
      </c>
      <c r="K121" s="97">
        <f t="shared" si="4"/>
        <v>5.3311794871794884</v>
      </c>
      <c r="L121" s="9">
        <f t="shared" si="5"/>
        <v>1.5625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+'Ark1'!C2884</f>
        <v>2020</v>
      </c>
      <c r="C122">
        <f>+'Ark1'!M2884</f>
        <v>40</v>
      </c>
      <c r="D122">
        <f>+'Ark1'!Q2884</f>
        <v>27</v>
      </c>
      <c r="E122" s="9">
        <f>+'Ark1'!R2884</f>
        <v>32</v>
      </c>
      <c r="F122" s="9">
        <f>+'Ark1'!S2884</f>
        <v>32</v>
      </c>
      <c r="G122" s="97">
        <f>+'Ark1'!T2884</f>
        <v>9.9335692556031516E-2</v>
      </c>
      <c r="H122" s="97">
        <f>+'Ark1'!U2884</f>
        <v>0.13608607032359765</v>
      </c>
      <c r="I122" s="97">
        <f>+'Ark1'!Y2884</f>
        <v>208.68843749999999</v>
      </c>
      <c r="J122" s="97">
        <f>+'Ark1'!AA2884</f>
        <v>40.277379671269379</v>
      </c>
      <c r="K122" s="97">
        <f t="shared" si="4"/>
        <v>5.2172109375</v>
      </c>
      <c r="L122" s="9">
        <f t="shared" si="5"/>
        <v>1.1851851851851851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+'Ark1'!C2885</f>
        <v>2020</v>
      </c>
      <c r="C123">
        <f>+'Ark1'!M2885</f>
        <v>41</v>
      </c>
      <c r="D123">
        <f>+'Ark1'!Q2885</f>
        <v>27</v>
      </c>
      <c r="E123" s="9">
        <f>+'Ark1'!R2885</f>
        <v>32</v>
      </c>
      <c r="F123" s="9">
        <f>+'Ark1'!S2885</f>
        <v>32</v>
      </c>
      <c r="G123" s="97">
        <f>+'Ark1'!T2885</f>
        <v>9.9335692556031516E-2</v>
      </c>
      <c r="H123" s="97">
        <f>+'Ark1'!U2885</f>
        <v>0.13742776942799001</v>
      </c>
      <c r="I123" s="97">
        <f>+'Ark1'!Y2885</f>
        <v>210.74593750000005</v>
      </c>
      <c r="J123" s="97">
        <f>+'Ark1'!AA2885</f>
        <v>35.725173272793114</v>
      </c>
      <c r="K123" s="97">
        <f t="shared" si="4"/>
        <v>5.1401448170731721</v>
      </c>
      <c r="L123" s="9">
        <f t="shared" si="5"/>
        <v>1.1851851851851851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+'Ark1'!C2886</f>
        <v>2020</v>
      </c>
      <c r="C124">
        <f>+'Ark1'!M2886</f>
        <v>42</v>
      </c>
      <c r="D124">
        <f>+'Ark1'!Q2886</f>
        <v>44</v>
      </c>
      <c r="E124" s="9">
        <f>+'Ark1'!R2886</f>
        <v>49</v>
      </c>
      <c r="F124" s="9">
        <f>+'Ark1'!S2886</f>
        <v>49</v>
      </c>
      <c r="G124" s="97">
        <f>+'Ark1'!T2886</f>
        <v>0.1521077792264233</v>
      </c>
      <c r="H124" s="97">
        <f>+'Ark1'!U2886</f>
        <v>0.20514648591958204</v>
      </c>
      <c r="I124" s="97">
        <f>+'Ark1'!Y2886</f>
        <v>205.44836734693877</v>
      </c>
      <c r="J124" s="97">
        <f>+'Ark1'!AA2886</f>
        <v>35.152316226814541</v>
      </c>
      <c r="K124" s="97">
        <f t="shared" si="4"/>
        <v>4.8916277939747328</v>
      </c>
      <c r="L124" s="9">
        <f t="shared" si="5"/>
        <v>1.1136363636363635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+'Ark1'!C2887</f>
        <v>2020</v>
      </c>
      <c r="C125">
        <f>+'Ark1'!M2887</f>
        <v>43</v>
      </c>
      <c r="D125">
        <f>+'Ark1'!Q2887</f>
        <v>49</v>
      </c>
      <c r="E125" s="9">
        <f>+'Ark1'!R2887</f>
        <v>63</v>
      </c>
      <c r="F125" s="9">
        <f>+'Ark1'!S2887</f>
        <v>63</v>
      </c>
      <c r="G125" s="97">
        <f>+'Ark1'!T2887</f>
        <v>0.19556714471968703</v>
      </c>
      <c r="H125" s="97">
        <f>+'Ark1'!U2887</f>
        <v>0.27233822278116848</v>
      </c>
      <c r="I125" s="97">
        <f>+'Ark1'!Y2887</f>
        <v>212.13031746031757</v>
      </c>
      <c r="J125" s="97">
        <f>+'Ark1'!AA2887</f>
        <v>32.961345517315721</v>
      </c>
      <c r="K125" s="97">
        <f t="shared" si="4"/>
        <v>4.9332631967515717</v>
      </c>
      <c r="L125" s="9">
        <f t="shared" si="5"/>
        <v>1.2857142857142858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+'Ark1'!C2888</f>
        <v>2020</v>
      </c>
      <c r="C126">
        <f>+'Ark1'!M2888</f>
        <v>44</v>
      </c>
      <c r="D126">
        <f>+'Ark1'!Q2888</f>
        <v>61</v>
      </c>
      <c r="E126" s="9">
        <f>+'Ark1'!R2888</f>
        <v>78</v>
      </c>
      <c r="F126" s="9">
        <f>+'Ark1'!S2888</f>
        <v>78</v>
      </c>
      <c r="G126" s="97">
        <f>+'Ark1'!T2888</f>
        <v>0.24213075060532688</v>
      </c>
      <c r="H126" s="97">
        <f>+'Ark1'!U2888</f>
        <v>0.31851781864138679</v>
      </c>
      <c r="I126" s="97">
        <f>+'Ark1'!Y2888</f>
        <v>200.38897435897437</v>
      </c>
      <c r="J126" s="97">
        <f>+'Ark1'!AA2888</f>
        <v>34.592469856067169</v>
      </c>
      <c r="K126" s="97">
        <f t="shared" si="4"/>
        <v>4.5542948717948724</v>
      </c>
      <c r="L126" s="9">
        <f t="shared" si="5"/>
        <v>1.278688524590164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+'Ark1'!C2889</f>
        <v>2020</v>
      </c>
      <c r="C127">
        <f>+'Ark1'!M2889</f>
        <v>45</v>
      </c>
      <c r="D127">
        <f>+'Ark1'!Q2889</f>
        <v>70</v>
      </c>
      <c r="E127" s="9">
        <f>+'Ark1'!R2889</f>
        <v>121</v>
      </c>
      <c r="F127" s="9">
        <f>+'Ark1'!S2889</f>
        <v>121</v>
      </c>
      <c r="G127" s="97">
        <f>+'Ark1'!T2889</f>
        <v>0.37561308747749422</v>
      </c>
      <c r="H127" s="97">
        <f>+'Ark1'!U2889</f>
        <v>0.45523622376463935</v>
      </c>
      <c r="I127" s="97">
        <f>+'Ark1'!Y2889</f>
        <v>184.62314049586777</v>
      </c>
      <c r="J127" s="97">
        <f>+'Ark1'!AA2889</f>
        <v>47.426996793472142</v>
      </c>
      <c r="K127" s="97">
        <f t="shared" si="4"/>
        <v>4.1027364554637282</v>
      </c>
      <c r="L127" s="9">
        <f t="shared" si="5"/>
        <v>1.7285714285714286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+'Ark1'!C2890</f>
        <v>2020</v>
      </c>
      <c r="C128">
        <f>+'Ark1'!M2890</f>
        <v>46</v>
      </c>
      <c r="D128">
        <f>+'Ark1'!Q2890</f>
        <v>76</v>
      </c>
      <c r="E128" s="9">
        <f>+'Ark1'!R2890</f>
        <v>104</v>
      </c>
      <c r="F128" s="9">
        <f>+'Ark1'!S2890</f>
        <v>104</v>
      </c>
      <c r="G128" s="97">
        <f>+'Ark1'!T2890</f>
        <v>0.32284100080710249</v>
      </c>
      <c r="H128" s="97">
        <f>+'Ark1'!U2890</f>
        <v>0.41382940049311728</v>
      </c>
      <c r="I128" s="97">
        <f>+'Ark1'!Y2890</f>
        <v>195.26423076923089</v>
      </c>
      <c r="J128" s="97">
        <f>+'Ark1'!AA2890</f>
        <v>38.22023038845667</v>
      </c>
      <c r="K128" s="97">
        <f t="shared" si="4"/>
        <v>4.2448745819398024</v>
      </c>
      <c r="L128" s="9">
        <f t="shared" si="5"/>
        <v>1.368421052631579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+'Ark1'!C2891</f>
        <v>2020</v>
      </c>
      <c r="C129">
        <f>+'Ark1'!M2891</f>
        <v>47</v>
      </c>
      <c r="D129">
        <f>+'Ark1'!Q2891</f>
        <v>108</v>
      </c>
      <c r="E129" s="9">
        <f>+'Ark1'!R2891</f>
        <v>158</v>
      </c>
      <c r="F129" s="9">
        <f>+'Ark1'!S2891</f>
        <v>158</v>
      </c>
      <c r="G129" s="97">
        <f>+'Ark1'!T2891</f>
        <v>0.49046998199540559</v>
      </c>
      <c r="H129" s="97">
        <f>+'Ark1'!U2891</f>
        <v>0.61606812448673109</v>
      </c>
      <c r="I129" s="97">
        <f>+'Ark1'!Y2891</f>
        <v>191.34025316455697</v>
      </c>
      <c r="J129" s="97">
        <f>+'Ark1'!AA2891</f>
        <v>33.564220871647166</v>
      </c>
      <c r="K129" s="97">
        <f t="shared" si="4"/>
        <v>4.07106921626717</v>
      </c>
      <c r="L129" s="9">
        <f t="shared" si="5"/>
        <v>1.462962962962963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+'Ark1'!C2892</f>
        <v>2020</v>
      </c>
      <c r="C130">
        <f>+'Ark1'!M2892</f>
        <v>48</v>
      </c>
      <c r="D130">
        <f>+'Ark1'!Q2892</f>
        <v>139</v>
      </c>
      <c r="E130" s="9">
        <f>+'Ark1'!R2892</f>
        <v>246</v>
      </c>
      <c r="F130" s="9">
        <f>+'Ark1'!S2892</f>
        <v>246</v>
      </c>
      <c r="G130" s="97">
        <f>+'Ark1'!T2892</f>
        <v>0.76364313652449245</v>
      </c>
      <c r="H130" s="97">
        <f>+'Ark1'!U2892</f>
        <v>0.91844520508703298</v>
      </c>
      <c r="I130" s="97">
        <f>+'Ark1'!Y2892</f>
        <v>183.21154471544725</v>
      </c>
      <c r="J130" s="97">
        <f>+'Ark1'!AA2892</f>
        <v>36.516665902992095</v>
      </c>
      <c r="K130" s="97">
        <f t="shared" si="4"/>
        <v>3.8169071815718176</v>
      </c>
      <c r="L130" s="9">
        <f t="shared" si="5"/>
        <v>1.7697841726618706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+'Ark1'!C2893</f>
        <v>2020</v>
      </c>
      <c r="C131">
        <f>+'Ark1'!M2893</f>
        <v>49</v>
      </c>
      <c r="D131">
        <f>+'Ark1'!Q2893</f>
        <v>153</v>
      </c>
      <c r="E131" s="9">
        <f>+'Ark1'!R2893</f>
        <v>274</v>
      </c>
      <c r="F131" s="9">
        <f>+'Ark1'!S2893</f>
        <v>274</v>
      </c>
      <c r="G131" s="97">
        <f>+'Ark1'!T2893</f>
        <v>0.85056186751102003</v>
      </c>
      <c r="H131" s="97">
        <f>+'Ark1'!U2893</f>
        <v>1.0270883934254671</v>
      </c>
      <c r="I131" s="97">
        <f>+'Ark1'!Y2893</f>
        <v>183.94667883211687</v>
      </c>
      <c r="J131" s="97">
        <f>+'Ark1'!AA2893</f>
        <v>34.868385973969005</v>
      </c>
      <c r="K131" s="97">
        <f t="shared" si="4"/>
        <v>3.7540138537166707</v>
      </c>
      <c r="L131" s="9">
        <f t="shared" si="5"/>
        <v>1.7908496732026145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+'Ark1'!C2894</f>
        <v>2020</v>
      </c>
      <c r="C132">
        <f>+'Ark1'!M2894</f>
        <v>50</v>
      </c>
      <c r="D132">
        <f>+'Ark1'!Q2894</f>
        <v>197</v>
      </c>
      <c r="E132" s="9">
        <f>+'Ark1'!R2894</f>
        <v>346</v>
      </c>
      <c r="F132" s="9">
        <f>+'Ark1'!S2894</f>
        <v>346</v>
      </c>
      <c r="G132" s="97">
        <f>+'Ark1'!T2894</f>
        <v>1.074067175762091</v>
      </c>
      <c r="H132" s="97">
        <f>+'Ark1'!U2894</f>
        <v>1.265133610376673</v>
      </c>
      <c r="I132" s="97">
        <f>+'Ark1'!Y2894</f>
        <v>179.42997109826587</v>
      </c>
      <c r="J132" s="97">
        <f>+'Ark1'!AA2894</f>
        <v>32.857722906851677</v>
      </c>
      <c r="K132" s="97">
        <f t="shared" si="4"/>
        <v>3.5885994219653172</v>
      </c>
      <c r="L132" s="9">
        <f t="shared" si="5"/>
        <v>1.7563451776649746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+'Ark1'!C2895</f>
        <v>2020</v>
      </c>
      <c r="C133">
        <f>+'Ark1'!M2895</f>
        <v>51</v>
      </c>
      <c r="D133">
        <f>+'Ark1'!Q2895</f>
        <v>225</v>
      </c>
      <c r="E133" s="9">
        <f>+'Ark1'!R2895</f>
        <v>467</v>
      </c>
      <c r="F133" s="9">
        <f>+'Ark1'!S2895</f>
        <v>467</v>
      </c>
      <c r="G133" s="97">
        <f>+'Ark1'!T2895</f>
        <v>1.4496802632395851</v>
      </c>
      <c r="H133" s="97">
        <f>+'Ark1'!U2895</f>
        <v>1.6931419419123963</v>
      </c>
      <c r="I133" s="97">
        <f>+'Ark1'!Y2895</f>
        <v>177.91443254817997</v>
      </c>
      <c r="J133" s="97">
        <f>+'Ark1'!AA2895</f>
        <v>31.874593096437408</v>
      </c>
      <c r="K133" s="97">
        <f t="shared" si="4"/>
        <v>3.4885182852584307</v>
      </c>
      <c r="L133" s="9">
        <f t="shared" si="5"/>
        <v>2.0755555555555554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+'Ark1'!C2896</f>
        <v>2020</v>
      </c>
      <c r="C134">
        <f>+'Ark1'!M2896</f>
        <v>52</v>
      </c>
      <c r="D134">
        <f>+'Ark1'!Q2896</f>
        <v>256</v>
      </c>
      <c r="E134" s="9">
        <f>+'Ark1'!R2896</f>
        <v>588</v>
      </c>
      <c r="F134" s="9">
        <f>+'Ark1'!S2896</f>
        <v>588</v>
      </c>
      <c r="G134" s="97">
        <f>+'Ark1'!T2896</f>
        <v>1.8252933507170797</v>
      </c>
      <c r="H134" s="97">
        <f>+'Ark1'!U2896</f>
        <v>2.0524159086672986</v>
      </c>
      <c r="I134" s="97">
        <f>+'Ark1'!Y2896</f>
        <v>171.28634353741501</v>
      </c>
      <c r="J134" s="97">
        <f>+'Ark1'!AA2896</f>
        <v>31.504492327291182</v>
      </c>
      <c r="K134" s="97">
        <f t="shared" si="4"/>
        <v>3.2939681449502887</v>
      </c>
      <c r="L134" s="9">
        <f t="shared" si="5"/>
        <v>2.296875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+'Ark1'!C2897</f>
        <v>2020</v>
      </c>
      <c r="C135">
        <f>+'Ark1'!M2897</f>
        <v>53</v>
      </c>
      <c r="D135">
        <f>+'Ark1'!Q2897</f>
        <v>329</v>
      </c>
      <c r="E135" s="9">
        <f>+'Ark1'!R2897</f>
        <v>806</v>
      </c>
      <c r="F135" s="9">
        <f>+'Ark1'!S2897</f>
        <v>806</v>
      </c>
      <c r="G135" s="97">
        <f>+'Ark1'!T2897</f>
        <v>2.5020177562550447</v>
      </c>
      <c r="H135" s="97">
        <f>+'Ark1'!U2897</f>
        <v>2.7922278574331778</v>
      </c>
      <c r="I135" s="97">
        <f>+'Ark1'!Y2897</f>
        <v>170.00062034739435</v>
      </c>
      <c r="J135" s="97">
        <f>+'Ark1'!AA2897</f>
        <v>30.807358626161619</v>
      </c>
      <c r="K135" s="97">
        <f t="shared" si="4"/>
        <v>3.2075588744791386</v>
      </c>
      <c r="L135" s="9">
        <f t="shared" si="5"/>
        <v>2.4498480243161094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+'Ark1'!C2898</f>
        <v>2020</v>
      </c>
      <c r="C136">
        <f>+'Ark1'!M2898</f>
        <v>54</v>
      </c>
      <c r="D136">
        <f>+'Ark1'!Q2898</f>
        <v>320</v>
      </c>
      <c r="E136" s="9">
        <f>+'Ark1'!R2898</f>
        <v>959</v>
      </c>
      <c r="F136" s="9">
        <f>+'Ark1'!S2898</f>
        <v>959</v>
      </c>
      <c r="G136" s="97">
        <f>+'Ark1'!T2898</f>
        <v>2.9769665362885704</v>
      </c>
      <c r="H136" s="97">
        <f>+'Ark1'!U2898</f>
        <v>3.2290927480175093</v>
      </c>
      <c r="I136" s="97">
        <f>+'Ark1'!Y2898</f>
        <v>165.23293013555801</v>
      </c>
      <c r="J136" s="97">
        <f>+'Ark1'!AA2898</f>
        <v>30.996930600277608</v>
      </c>
      <c r="K136" s="97">
        <f t="shared" si="4"/>
        <v>3.0598690765844077</v>
      </c>
      <c r="L136" s="9">
        <f t="shared" si="5"/>
        <v>2.9968750000000002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+'Ark1'!C2899</f>
        <v>2020</v>
      </c>
      <c r="C137">
        <f>+'Ark1'!M2899</f>
        <v>55</v>
      </c>
      <c r="D137">
        <f>+'Ark1'!Q2899</f>
        <v>389</v>
      </c>
      <c r="E137" s="9">
        <f>+'Ark1'!R2899</f>
        <v>1254</v>
      </c>
      <c r="F137" s="9">
        <f>+'Ark1'!S2899</f>
        <v>1254</v>
      </c>
      <c r="G137" s="97">
        <f>+'Ark1'!T2899</f>
        <v>3.8927174520394847</v>
      </c>
      <c r="H137" s="97">
        <f>+'Ark1'!U2899</f>
        <v>4.2102179618113276</v>
      </c>
      <c r="I137" s="97">
        <f>+'Ark1'!Y2899</f>
        <v>164.75618819776747</v>
      </c>
      <c r="J137" s="97">
        <f>+'Ark1'!AA2899</f>
        <v>28.835389047949811</v>
      </c>
      <c r="K137" s="97">
        <f t="shared" si="4"/>
        <v>2.9955670581412268</v>
      </c>
      <c r="L137" s="9">
        <f t="shared" si="5"/>
        <v>3.2236503856041132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+'Ark1'!C2900</f>
        <v>2020</v>
      </c>
      <c r="C138">
        <f>+'Ark1'!M2900</f>
        <v>56</v>
      </c>
      <c r="D138">
        <f>+'Ark1'!Q2900</f>
        <v>390</v>
      </c>
      <c r="E138" s="9">
        <f>+'Ark1'!R2900</f>
        <v>1555</v>
      </c>
      <c r="F138" s="9">
        <f>+'Ark1'!S2900</f>
        <v>1555</v>
      </c>
      <c r="G138" s="97">
        <f>+'Ark1'!T2900</f>
        <v>4.8270938101446568</v>
      </c>
      <c r="H138" s="97">
        <f>+'Ark1'!U2900</f>
        <v>5.0866117819215999</v>
      </c>
      <c r="I138" s="97">
        <f>+'Ark1'!Y2900</f>
        <v>160.52138263665577</v>
      </c>
      <c r="J138" s="97">
        <f>+'Ark1'!AA2900</f>
        <v>28.998744351653848</v>
      </c>
      <c r="K138" s="97">
        <f t="shared" si="4"/>
        <v>2.8664532613688531</v>
      </c>
      <c r="L138" s="9">
        <f t="shared" si="5"/>
        <v>3.9871794871794872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+'Ark1'!C2901</f>
        <v>2020</v>
      </c>
      <c r="C139">
        <f>+'Ark1'!M2901</f>
        <v>57</v>
      </c>
      <c r="D139">
        <f>+'Ark1'!Q2901</f>
        <v>446</v>
      </c>
      <c r="E139" s="9">
        <f>+'Ark1'!R2901</f>
        <v>2000</v>
      </c>
      <c r="F139" s="9">
        <f>+'Ark1'!S2901</f>
        <v>2000</v>
      </c>
      <c r="G139" s="97">
        <f>+'Ark1'!T2901</f>
        <v>6.2084807847519698</v>
      </c>
      <c r="H139" s="97">
        <f>+'Ark1'!U2901</f>
        <v>6.4386939745228524</v>
      </c>
      <c r="I139" s="97">
        <f>+'Ark1'!Y2901</f>
        <v>157.98013499999979</v>
      </c>
      <c r="J139" s="97">
        <f>+'Ark1'!AA2901</f>
        <v>27.929781254636158</v>
      </c>
      <c r="K139" s="97">
        <f t="shared" si="4"/>
        <v>2.77158131578947</v>
      </c>
      <c r="L139" s="9">
        <f t="shared" si="5"/>
        <v>4.4843049327354256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+'Ark1'!C2902</f>
        <v>2020</v>
      </c>
      <c r="C140">
        <f>+'Ark1'!M2902</f>
        <v>58</v>
      </c>
      <c r="D140">
        <f>+'Ark1'!Q2902</f>
        <v>447</v>
      </c>
      <c r="E140" s="9">
        <f>+'Ark1'!R2902</f>
        <v>2416</v>
      </c>
      <c r="F140" s="9">
        <f>+'Ark1'!S2902</f>
        <v>2416</v>
      </c>
      <c r="G140" s="97">
        <f>+'Ark1'!T2902</f>
        <v>7.4998447879803809</v>
      </c>
      <c r="H140" s="97">
        <f>+'Ark1'!U2902</f>
        <v>7.646300605544627</v>
      </c>
      <c r="I140" s="97">
        <f>+'Ark1'!Y2902</f>
        <v>155.30632036423839</v>
      </c>
      <c r="J140" s="97">
        <f>+'Ark1'!AA2902</f>
        <v>27.04428593499016</v>
      </c>
      <c r="K140" s="97">
        <f t="shared" si="4"/>
        <v>2.6776951786937655</v>
      </c>
      <c r="L140" s="9">
        <f t="shared" si="5"/>
        <v>5.4049217002237135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+'Ark1'!C2903</f>
        <v>2020</v>
      </c>
      <c r="C141">
        <f>+'Ark1'!M2903</f>
        <v>59</v>
      </c>
      <c r="D141">
        <f>+'Ark1'!Q2903</f>
        <v>456</v>
      </c>
      <c r="E141" s="9">
        <f>+'Ark1'!R2903</f>
        <v>2787</v>
      </c>
      <c r="F141" s="9">
        <f>+'Ark1'!S2903</f>
        <v>2787</v>
      </c>
      <c r="G141" s="97">
        <f>+'Ark1'!T2903</f>
        <v>8.6515179735518739</v>
      </c>
      <c r="H141" s="97">
        <f>+'Ark1'!U2903</f>
        <v>8.6165927810046856</v>
      </c>
      <c r="I141" s="97">
        <f>+'Ark1'!Y2903</f>
        <v>151.71666666666681</v>
      </c>
      <c r="J141" s="97">
        <f>+'Ark1'!AA2903</f>
        <v>27.20859218866152</v>
      </c>
      <c r="K141" s="97">
        <f t="shared" si="4"/>
        <v>2.5714689265536745</v>
      </c>
      <c r="L141" s="9">
        <f t="shared" si="5"/>
        <v>6.1118421052631575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+'Ark1'!C2904</f>
        <v>2020</v>
      </c>
      <c r="C142">
        <f>+'Ark1'!M2904</f>
        <v>60</v>
      </c>
      <c r="D142">
        <f>+'Ark1'!Q2904</f>
        <v>478</v>
      </c>
      <c r="E142" s="9">
        <f>+'Ark1'!R2904</f>
        <v>3207</v>
      </c>
      <c r="F142" s="9">
        <f>+'Ark1'!S2904</f>
        <v>3207</v>
      </c>
      <c r="G142" s="97">
        <f>+'Ark1'!T2904</f>
        <v>9.9552989383497845</v>
      </c>
      <c r="H142" s="97">
        <f>+'Ark1'!U2904</f>
        <v>9.8070210172661412</v>
      </c>
      <c r="I142" s="97">
        <f>+'Ark1'!Y2904</f>
        <v>150.06272840661097</v>
      </c>
      <c r="J142" s="97">
        <f>+'Ark1'!AA2904</f>
        <v>27.159977218834921</v>
      </c>
      <c r="K142" s="97">
        <f t="shared" si="4"/>
        <v>2.5010454734435164</v>
      </c>
      <c r="L142" s="9">
        <f t="shared" si="5"/>
        <v>6.7092050209205025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+'Ark1'!C2905</f>
        <v>2020</v>
      </c>
      <c r="C143">
        <f>+'Ark1'!M2905</f>
        <v>61</v>
      </c>
      <c r="D143">
        <f>+'Ark1'!Q2905</f>
        <v>432</v>
      </c>
      <c r="E143" s="9">
        <f>+'Ark1'!R2905</f>
        <v>3330</v>
      </c>
      <c r="F143" s="9">
        <f>+'Ark1'!S2905</f>
        <v>3330</v>
      </c>
      <c r="G143" s="97">
        <f>+'Ark1'!T2905</f>
        <v>10.337120506612033</v>
      </c>
      <c r="H143" s="97">
        <f>+'Ark1'!U2905</f>
        <v>10.015973331325659</v>
      </c>
      <c r="I143" s="97">
        <f>+'Ark1'!Y2905</f>
        <v>147.59906906906889</v>
      </c>
      <c r="J143" s="97">
        <f>+'Ark1'!AA2905</f>
        <v>26.703094289967861</v>
      </c>
      <c r="K143" s="97">
        <f t="shared" si="4"/>
        <v>2.4196568699847361</v>
      </c>
      <c r="L143" s="9">
        <f t="shared" si="5"/>
        <v>7.708333333333333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+'Ark1'!C2906</f>
        <v>2020</v>
      </c>
      <c r="C144">
        <f>+'Ark1'!M2906</f>
        <v>62</v>
      </c>
      <c r="D144">
        <f>+'Ark1'!Q2906</f>
        <v>422</v>
      </c>
      <c r="E144" s="9">
        <f>+'Ark1'!R2906</f>
        <v>3283</v>
      </c>
      <c r="F144" s="9">
        <f>+'Ark1'!S2906</f>
        <v>3283</v>
      </c>
      <c r="G144" s="97">
        <f>+'Ark1'!T2906</f>
        <v>10.191221208170361</v>
      </c>
      <c r="H144" s="97">
        <f>+'Ark1'!U2906</f>
        <v>9.5668153061009438</v>
      </c>
      <c r="I144" s="97">
        <f>+'Ark1'!Y2906</f>
        <v>142.99840694486761</v>
      </c>
      <c r="J144" s="97">
        <f>+'Ark1'!AA2906</f>
        <v>26.345309965221208</v>
      </c>
      <c r="K144" s="97">
        <f t="shared" si="4"/>
        <v>2.3064259184656066</v>
      </c>
      <c r="L144" s="9">
        <f t="shared" si="5"/>
        <v>7.7796208530805684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+'Ark1'!C2907</f>
        <v>2020</v>
      </c>
      <c r="C145">
        <f>+'Ark1'!M2907</f>
        <v>63</v>
      </c>
      <c r="D145">
        <f>+'Ark1'!Q2907</f>
        <v>396</v>
      </c>
      <c r="E145" s="9">
        <f>+'Ark1'!R2907</f>
        <v>3016</v>
      </c>
      <c r="F145" s="9">
        <f>+'Ark1'!S2907</f>
        <v>3016</v>
      </c>
      <c r="G145" s="97">
        <f>+'Ark1'!T2907</f>
        <v>9.3623890234059708</v>
      </c>
      <c r="H145" s="97">
        <f>+'Ark1'!U2907</f>
        <v>8.6325770146544674</v>
      </c>
      <c r="I145" s="97">
        <f>+'Ark1'!Y2907</f>
        <v>140.45713859416423</v>
      </c>
      <c r="J145" s="97">
        <f>+'Ark1'!AA2907</f>
        <v>25.953372362850111</v>
      </c>
      <c r="K145" s="97">
        <f t="shared" si="4"/>
        <v>2.2294783903835591</v>
      </c>
      <c r="L145" s="9">
        <f t="shared" si="5"/>
        <v>7.6161616161616159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+'Ark1'!C2908</f>
        <v>2020</v>
      </c>
      <c r="C146">
        <f>+'Ark1'!M2908</f>
        <v>64</v>
      </c>
      <c r="D146">
        <f>+'Ark1'!Q2908</f>
        <v>363</v>
      </c>
      <c r="E146" s="9">
        <f>+'Ark1'!R2908</f>
        <v>2385</v>
      </c>
      <c r="F146" s="9">
        <f>+'Ark1'!S2908</f>
        <v>2385</v>
      </c>
      <c r="G146" s="97">
        <f>+'Ark1'!T2908</f>
        <v>7.4036133358167264</v>
      </c>
      <c r="H146" s="97">
        <f>+'Ark1'!U2908</f>
        <v>6.7958594114124651</v>
      </c>
      <c r="I146" s="97">
        <f>+'Ark1'!Y2908</f>
        <v>139.82688888888904</v>
      </c>
      <c r="J146" s="97">
        <f>+'Ark1'!AA2908</f>
        <v>25.012544337198033</v>
      </c>
      <c r="K146" s="97">
        <f t="shared" si="4"/>
        <v>2.1847951388888913</v>
      </c>
      <c r="L146" s="9">
        <f t="shared" si="5"/>
        <v>6.5702479338842972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+'Ark1'!C2909</f>
        <v>2020</v>
      </c>
      <c r="C147">
        <f>+'Ark1'!M2909</f>
        <v>65</v>
      </c>
      <c r="D147">
        <f>+'Ark1'!Q2909</f>
        <v>346</v>
      </c>
      <c r="E147" s="9">
        <f>+'Ark1'!R2909</f>
        <v>2526</v>
      </c>
      <c r="F147" s="9">
        <f>+'Ark1'!S2909</f>
        <v>2526</v>
      </c>
      <c r="G147" s="97">
        <f>+'Ark1'!T2909</f>
        <v>7.8413112311417406</v>
      </c>
      <c r="H147" s="97">
        <f>+'Ark1'!U2909</f>
        <v>7.0827007820155545</v>
      </c>
      <c r="I147" s="97">
        <f>+'Ark1'!Y2909</f>
        <v>137.59423594615984</v>
      </c>
      <c r="J147" s="97">
        <f>+'Ark1'!AA2909</f>
        <v>23.622921641293846</v>
      </c>
      <c r="K147" s="97">
        <f t="shared" si="4"/>
        <v>2.1168343991716898</v>
      </c>
      <c r="L147" s="9">
        <f t="shared" si="5"/>
        <v>7.300578034682081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+'Ark1'!C2910</f>
        <v>2020</v>
      </c>
      <c r="C148">
        <f>+'Ark1'!M2910</f>
        <v>66</v>
      </c>
      <c r="D148">
        <f>+'Ark1'!Q2910</f>
        <v>1</v>
      </c>
      <c r="E148" s="9">
        <f>+'Ark1'!R2910</f>
        <v>2</v>
      </c>
      <c r="F148" s="9">
        <f>+'Ark1'!S2910</f>
        <v>2</v>
      </c>
      <c r="G148" s="97">
        <f>+'Ark1'!T2910</f>
        <v>6.2084807847519697E-3</v>
      </c>
      <c r="H148" s="97">
        <f>+'Ark1'!U2910</f>
        <v>5.1169599804516243E-3</v>
      </c>
      <c r="I148" s="97">
        <f>+'Ark1'!Y2910</f>
        <v>125.55</v>
      </c>
      <c r="J148" s="97">
        <f>+'Ark1'!AA2910</f>
        <v>0.94999999999911933</v>
      </c>
      <c r="K148" s="97">
        <f t="shared" si="4"/>
        <v>1.9022727272727273</v>
      </c>
      <c r="L148" s="9">
        <f t="shared" si="5"/>
        <v>2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+'Ark1'!C2911</f>
        <v>2020</v>
      </c>
      <c r="C149">
        <f>+'Ark1'!M2911</f>
        <v>67</v>
      </c>
      <c r="D149">
        <f>+'Ark1'!Q2911</f>
        <v>0</v>
      </c>
      <c r="E149" s="9">
        <f>+'Ark1'!R2911</f>
        <v>0</v>
      </c>
      <c r="F149" s="9">
        <f>+'Ark1'!S2911</f>
        <v>0</v>
      </c>
      <c r="G149" s="97">
        <f>+'Ark1'!T2911</f>
        <v>0</v>
      </c>
      <c r="H149" s="97">
        <f>+'Ark1'!U2911</f>
        <v>0</v>
      </c>
      <c r="I149" s="97">
        <f>+'Ark1'!Y2911</f>
        <v>0</v>
      </c>
      <c r="J149" s="97">
        <f>+'Ark1'!AA2911</f>
        <v>0</v>
      </c>
      <c r="K149" s="97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+'Ark1'!C2912</f>
        <v>2020</v>
      </c>
      <c r="C150">
        <f>+'Ark1'!M2912</f>
        <v>68</v>
      </c>
      <c r="D150">
        <f>+'Ark1'!Q2912</f>
        <v>1</v>
      </c>
      <c r="E150" s="9">
        <f>+'Ark1'!R2912</f>
        <v>1</v>
      </c>
      <c r="F150" s="9">
        <f>+'Ark1'!S2912</f>
        <v>1</v>
      </c>
      <c r="G150" s="97">
        <f>+'Ark1'!T2912</f>
        <v>3.1042403923759849E-3</v>
      </c>
      <c r="H150" s="97">
        <f>+'Ark1'!U2912</f>
        <v>2.4066625794159158E-3</v>
      </c>
      <c r="I150" s="97">
        <f>+'Ark1'!Y2912</f>
        <v>118.1</v>
      </c>
      <c r="J150" s="97">
        <f>+'Ark1'!AA2912</f>
        <v>0</v>
      </c>
      <c r="K150" s="97">
        <f t="shared" si="4"/>
        <v>1.7367647058823528</v>
      </c>
      <c r="L150" s="9">
        <f t="shared" si="5"/>
        <v>1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 s="47">
        <f>+'Ark1'!C2913</f>
        <v>2019</v>
      </c>
      <c r="C151" s="47">
        <f>+'Ark1'!M2913</f>
        <v>0</v>
      </c>
      <c r="D151" s="47">
        <f>+'Ark1'!Q2913</f>
        <v>4</v>
      </c>
      <c r="E151" s="65">
        <f>+'Ark1'!R2913</f>
        <v>35</v>
      </c>
      <c r="F151" s="65">
        <f>+'Ark1'!S2913</f>
        <v>0</v>
      </c>
      <c r="G151" s="102">
        <f>+'Ark1'!T2913</f>
        <v>0.10616033243349814</v>
      </c>
      <c r="H151" s="102">
        <f>+'Ark1'!U2913</f>
        <v>0</v>
      </c>
      <c r="I151" s="102">
        <f>+'Ark1'!Y2913</f>
        <v>0</v>
      </c>
      <c r="J151" s="102">
        <f>+'Ark1'!AA2913</f>
        <v>0</v>
      </c>
      <c r="K151" s="102" t="e">
        <f t="shared" si="4"/>
        <v>#DIV/0!</v>
      </c>
      <c r="L151" s="65">
        <f t="shared" si="5"/>
        <v>8.75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+'Ark1'!C2914</f>
        <v>2019</v>
      </c>
      <c r="C152" s="47">
        <f>+'Ark1'!M2914</f>
        <v>35</v>
      </c>
      <c r="D152" s="47">
        <f>+'Ark1'!Q2914</f>
        <v>36</v>
      </c>
      <c r="E152" s="65">
        <f>+'Ark1'!R2914</f>
        <v>61</v>
      </c>
      <c r="F152" s="65">
        <f>+'Ark1'!S2914</f>
        <v>61</v>
      </c>
      <c r="G152" s="102">
        <f>+'Ark1'!T2914</f>
        <v>0.18502229366981099</v>
      </c>
      <c r="H152" s="102">
        <f>+'Ark1'!U2914</f>
        <v>0.27111444656741057</v>
      </c>
      <c r="I152" s="102">
        <f>+'Ark1'!Y2914</f>
        <v>222.77049180327873</v>
      </c>
      <c r="J152" s="102">
        <f>+'Ark1'!AA2914</f>
        <v>56.218045478859125</v>
      </c>
      <c r="K152" s="102">
        <f t="shared" si="4"/>
        <v>6.3648711943793925</v>
      </c>
      <c r="L152" s="65">
        <f t="shared" si="5"/>
        <v>1.6944444444444444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+'Ark1'!C2915</f>
        <v>2019</v>
      </c>
      <c r="C153" s="47">
        <f>+'Ark1'!M2915</f>
        <v>36</v>
      </c>
      <c r="D153" s="47">
        <f>+'Ark1'!Q2915</f>
        <v>12</v>
      </c>
      <c r="E153" s="65">
        <f>+'Ark1'!R2915</f>
        <v>12</v>
      </c>
      <c r="F153" s="65">
        <f>+'Ark1'!S2915</f>
        <v>12</v>
      </c>
      <c r="G153" s="102">
        <f>+'Ark1'!T2915</f>
        <v>3.6397828262913649E-2</v>
      </c>
      <c r="H153" s="102">
        <f>+'Ark1'!U2915</f>
        <v>4.9769821061672111E-2</v>
      </c>
      <c r="I153" s="102">
        <f>+'Ark1'!Y2915</f>
        <v>207.88333333333327</v>
      </c>
      <c r="J153" s="102">
        <f>+'Ark1'!AA2915</f>
        <v>36.092100551536745</v>
      </c>
      <c r="K153" s="102">
        <f t="shared" si="4"/>
        <v>5.7745370370370352</v>
      </c>
      <c r="L153" s="65">
        <f t="shared" si="5"/>
        <v>1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+'Ark1'!C2916</f>
        <v>2019</v>
      </c>
      <c r="C154" s="47">
        <f>+'Ark1'!M2916</f>
        <v>37</v>
      </c>
      <c r="D154" s="47">
        <f>+'Ark1'!Q2916</f>
        <v>20</v>
      </c>
      <c r="E154" s="65">
        <f>+'Ark1'!R2916</f>
        <v>24</v>
      </c>
      <c r="F154" s="65">
        <f>+'Ark1'!S2916</f>
        <v>24</v>
      </c>
      <c r="G154" s="102">
        <f>+'Ark1'!T2916</f>
        <v>7.2795656525827299E-2</v>
      </c>
      <c r="H154" s="102">
        <f>+'Ark1'!U2916</f>
        <v>0.10528174594750836</v>
      </c>
      <c r="I154" s="102">
        <f>+'Ark1'!Y2916</f>
        <v>219.87541666666661</v>
      </c>
      <c r="J154" s="102">
        <f>+'Ark1'!AA2916</f>
        <v>43.165297402269779</v>
      </c>
      <c r="K154" s="102">
        <f t="shared" si="4"/>
        <v>5.942578828828827</v>
      </c>
      <c r="L154" s="65">
        <f t="shared" si="5"/>
        <v>1.2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+'Ark1'!C2917</f>
        <v>2019</v>
      </c>
      <c r="C155" s="47">
        <f>+'Ark1'!M2917</f>
        <v>38</v>
      </c>
      <c r="D155" s="47">
        <f>+'Ark1'!Q2917</f>
        <v>25</v>
      </c>
      <c r="E155" s="65">
        <f>+'Ark1'!R2917</f>
        <v>27</v>
      </c>
      <c r="F155" s="65">
        <f>+'Ark1'!S2917</f>
        <v>27</v>
      </c>
      <c r="G155" s="102">
        <f>+'Ark1'!T2917</f>
        <v>8.1895113591555713E-2</v>
      </c>
      <c r="H155" s="102">
        <f>+'Ark1'!U2917</f>
        <v>0.11555712113446938</v>
      </c>
      <c r="I155" s="102">
        <f>+'Ark1'!Y2917</f>
        <v>214.51999999999995</v>
      </c>
      <c r="J155" s="102">
        <f>+'Ark1'!AA2917</f>
        <v>38.55657930117016</v>
      </c>
      <c r="K155" s="102">
        <f t="shared" si="4"/>
        <v>5.6452631578947354</v>
      </c>
      <c r="L155" s="65">
        <f t="shared" si="5"/>
        <v>1.08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+'Ark1'!C2918</f>
        <v>2019</v>
      </c>
      <c r="C156" s="47">
        <f>+'Ark1'!M2918</f>
        <v>39</v>
      </c>
      <c r="D156" s="47">
        <f>+'Ark1'!Q2918</f>
        <v>23</v>
      </c>
      <c r="E156" s="65">
        <f>+'Ark1'!R2918</f>
        <v>28</v>
      </c>
      <c r="F156" s="65">
        <f>+'Ark1'!S2918</f>
        <v>28</v>
      </c>
      <c r="G156" s="102">
        <f>+'Ark1'!T2918</f>
        <v>8.492826594679849E-2</v>
      </c>
      <c r="H156" s="102">
        <f>+'Ark1'!U2918</f>
        <v>0.12007123951553804</v>
      </c>
      <c r="I156" s="102">
        <f>+'Ark1'!Y2918</f>
        <v>214.93928571428563</v>
      </c>
      <c r="J156" s="102">
        <f>+'Ark1'!AA2918</f>
        <v>37.80720206602507</v>
      </c>
      <c r="K156" s="102">
        <f t="shared" si="4"/>
        <v>5.511263736263734</v>
      </c>
      <c r="L156" s="65">
        <f t="shared" si="5"/>
        <v>1.2173913043478262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+'Ark1'!C2919</f>
        <v>2019</v>
      </c>
      <c r="C157" s="47">
        <f>+'Ark1'!M2919</f>
        <v>40</v>
      </c>
      <c r="D157" s="47">
        <f>+'Ark1'!Q2919</f>
        <v>31</v>
      </c>
      <c r="E157" s="65">
        <f>+'Ark1'!R2919</f>
        <v>37</v>
      </c>
      <c r="F157" s="65">
        <f>+'Ark1'!S2919</f>
        <v>37</v>
      </c>
      <c r="G157" s="102">
        <f>+'Ark1'!T2919</f>
        <v>0.11222663714398376</v>
      </c>
      <c r="H157" s="102">
        <f>+'Ark1'!U2919</f>
        <v>0.15593978653682641</v>
      </c>
      <c r="I157" s="102">
        <f>+'Ark1'!Y2919</f>
        <v>211.24675675675672</v>
      </c>
      <c r="J157" s="102">
        <f>+'Ark1'!AA2919</f>
        <v>42.140292976960808</v>
      </c>
      <c r="K157" s="102">
        <f t="shared" si="4"/>
        <v>5.2811689189189179</v>
      </c>
      <c r="L157" s="65">
        <f t="shared" si="5"/>
        <v>1.1935483870967742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+'Ark1'!C2920</f>
        <v>2019</v>
      </c>
      <c r="C158" s="47">
        <f>+'Ark1'!M2920</f>
        <v>41</v>
      </c>
      <c r="D158" s="47">
        <f>+'Ark1'!Q2920</f>
        <v>29</v>
      </c>
      <c r="E158" s="65">
        <f>+'Ark1'!R2920</f>
        <v>34</v>
      </c>
      <c r="F158" s="65">
        <f>+'Ark1'!S2920</f>
        <v>34</v>
      </c>
      <c r="G158" s="102">
        <f>+'Ark1'!T2920</f>
        <v>0.10312718007825536</v>
      </c>
      <c r="H158" s="102">
        <f>+'Ark1'!U2920</f>
        <v>0.15095542255228481</v>
      </c>
      <c r="I158" s="102">
        <f>+'Ark1'!Y2920</f>
        <v>222.53823529411764</v>
      </c>
      <c r="J158" s="102">
        <f>+'Ark1'!AA2920</f>
        <v>30.104553248596087</v>
      </c>
      <c r="K158" s="102">
        <f t="shared" si="4"/>
        <v>5.4277618364418938</v>
      </c>
      <c r="L158" s="65">
        <f t="shared" si="5"/>
        <v>1.1724137931034482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+'Ark1'!C2921</f>
        <v>2019</v>
      </c>
      <c r="C159" s="47">
        <f>+'Ark1'!M2921</f>
        <v>42</v>
      </c>
      <c r="D159" s="47">
        <f>+'Ark1'!Q2921</f>
        <v>27</v>
      </c>
      <c r="E159" s="65">
        <f>+'Ark1'!R2921</f>
        <v>36</v>
      </c>
      <c r="F159" s="65">
        <f>+'Ark1'!S2921</f>
        <v>36</v>
      </c>
      <c r="G159" s="102">
        <f>+'Ark1'!T2921</f>
        <v>0.10919348478874094</v>
      </c>
      <c r="H159" s="102">
        <f>+'Ark1'!U2921</f>
        <v>0.14541681915898297</v>
      </c>
      <c r="I159" s="102">
        <f>+'Ark1'!Y2921</f>
        <v>202.46361111111111</v>
      </c>
      <c r="J159" s="102">
        <f>+'Ark1'!AA2921</f>
        <v>39.48265443012636</v>
      </c>
      <c r="K159" s="102">
        <f t="shared" si="4"/>
        <v>4.8205621693121694</v>
      </c>
      <c r="L159" s="65">
        <f t="shared" si="5"/>
        <v>1.3333333333333333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+'Ark1'!C2922</f>
        <v>2019</v>
      </c>
      <c r="C160" s="47">
        <f>+'Ark1'!M2922</f>
        <v>43</v>
      </c>
      <c r="D160" s="47">
        <f>+'Ark1'!Q2922</f>
        <v>53</v>
      </c>
      <c r="E160" s="65">
        <f>+'Ark1'!R2922</f>
        <v>65</v>
      </c>
      <c r="F160" s="65">
        <f>+'Ark1'!S2922</f>
        <v>65</v>
      </c>
      <c r="G160" s="102">
        <f>+'Ark1'!T2922</f>
        <v>0.19715490309078224</v>
      </c>
      <c r="H160" s="102">
        <f>+'Ark1'!U2922</f>
        <v>0.27143565803181074</v>
      </c>
      <c r="I160" s="102">
        <f>+'Ark1'!Y2922</f>
        <v>209.30923076923065</v>
      </c>
      <c r="J160" s="102">
        <f>+'Ark1'!AA2922</f>
        <v>38.829991909811497</v>
      </c>
      <c r="K160" s="102">
        <f t="shared" si="4"/>
        <v>4.8676565295169922</v>
      </c>
      <c r="L160" s="65">
        <f t="shared" si="5"/>
        <v>1.2264150943396226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+'Ark1'!C2923</f>
        <v>2019</v>
      </c>
      <c r="C161" s="47">
        <f>+'Ark1'!M2923</f>
        <v>44</v>
      </c>
      <c r="D161" s="47">
        <f>+'Ark1'!Q2923</f>
        <v>65</v>
      </c>
      <c r="E161" s="65">
        <f>+'Ark1'!R2923</f>
        <v>82</v>
      </c>
      <c r="F161" s="65">
        <f>+'Ark1'!S2923</f>
        <v>82</v>
      </c>
      <c r="G161" s="102">
        <f>+'Ark1'!T2923</f>
        <v>0.24871849312990996</v>
      </c>
      <c r="H161" s="102">
        <f>+'Ark1'!U2923</f>
        <v>0.31842350849745971</v>
      </c>
      <c r="I161" s="102">
        <f>+'Ark1'!Y2923</f>
        <v>194.63731707317072</v>
      </c>
      <c r="J161" s="102">
        <f>+'Ark1'!AA2923</f>
        <v>40.886484022580674</v>
      </c>
      <c r="K161" s="102">
        <f t="shared" si="4"/>
        <v>4.4235753880266069</v>
      </c>
      <c r="L161" s="65">
        <f t="shared" si="5"/>
        <v>1.2615384615384615</v>
      </c>
      <c r="M161" s="39"/>
      <c r="P161"/>
      <c r="Q161"/>
      <c r="R161"/>
      <c r="S161"/>
      <c r="T161"/>
      <c r="U161"/>
      <c r="V161"/>
      <c r="W161"/>
    </row>
    <row r="162" spans="1:23">
      <c r="A162" s="39"/>
      <c r="B162" s="47">
        <f>+'Ark1'!C2924</f>
        <v>2019</v>
      </c>
      <c r="C162" s="47">
        <f>+'Ark1'!M2924</f>
        <v>45</v>
      </c>
      <c r="D162" s="47">
        <f>+'Ark1'!Q2924</f>
        <v>84</v>
      </c>
      <c r="E162" s="65">
        <f>+'Ark1'!R2924</f>
        <v>115</v>
      </c>
      <c r="F162" s="65">
        <f>+'Ark1'!S2924</f>
        <v>115</v>
      </c>
      <c r="G162" s="102">
        <f>+'Ark1'!T2924</f>
        <v>0.34881252085292241</v>
      </c>
      <c r="H162" s="102">
        <f>+'Ark1'!U2924</f>
        <v>0.44902529677944225</v>
      </c>
      <c r="I162" s="102">
        <f>+'Ark1'!Y2924</f>
        <v>195.70765217391312</v>
      </c>
      <c r="J162" s="102">
        <f>+'Ark1'!AA2924</f>
        <v>34.414961946688663</v>
      </c>
      <c r="K162" s="102">
        <f t="shared" si="4"/>
        <v>4.3490589371980697</v>
      </c>
      <c r="L162" s="65">
        <f t="shared" si="5"/>
        <v>1.3690476190476191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+'Ark1'!C2925</f>
        <v>2019</v>
      </c>
      <c r="C163" s="47">
        <f>+'Ark1'!M2925</f>
        <v>46</v>
      </c>
      <c r="D163" s="47">
        <f>+'Ark1'!Q2925</f>
        <v>108</v>
      </c>
      <c r="E163" s="65">
        <f>+'Ark1'!R2925</f>
        <v>147</v>
      </c>
      <c r="F163" s="65">
        <f>+'Ark1'!S2925</f>
        <v>147</v>
      </c>
      <c r="G163" s="102">
        <f>+'Ark1'!T2925</f>
        <v>0.44587339622069205</v>
      </c>
      <c r="H163" s="102">
        <f>+'Ark1'!U2925</f>
        <v>0.5497458399324664</v>
      </c>
      <c r="I163" s="102">
        <f>+'Ark1'!Y2925</f>
        <v>187.44741496598635</v>
      </c>
      <c r="J163" s="102">
        <f>+'Ark1'!AA2925</f>
        <v>36.650843390142221</v>
      </c>
      <c r="K163" s="102">
        <f t="shared" si="4"/>
        <v>4.0749438036083987</v>
      </c>
      <c r="L163" s="65">
        <f t="shared" si="5"/>
        <v>1.3611111111111112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+'Ark1'!C2926</f>
        <v>2019</v>
      </c>
      <c r="C164" s="47">
        <f>+'Ark1'!M2926</f>
        <v>47</v>
      </c>
      <c r="D164" s="47">
        <f>+'Ark1'!Q2926</f>
        <v>109</v>
      </c>
      <c r="E164" s="65">
        <f>+'Ark1'!R2926</f>
        <v>159</v>
      </c>
      <c r="F164" s="65">
        <f>+'Ark1'!S2926</f>
        <v>159</v>
      </c>
      <c r="G164" s="102">
        <f>+'Ark1'!T2926</f>
        <v>0.48227122448360593</v>
      </c>
      <c r="H164" s="102">
        <f>+'Ark1'!U2926</f>
        <v>0.58926023682981055</v>
      </c>
      <c r="I164" s="102">
        <f>+'Ark1'!Y2926</f>
        <v>185.75685534591184</v>
      </c>
      <c r="J164" s="102">
        <f>+'Ark1'!AA2926</f>
        <v>35.164190406812203</v>
      </c>
      <c r="K164" s="102">
        <f t="shared" si="4"/>
        <v>3.9522735179981243</v>
      </c>
      <c r="L164" s="65">
        <f t="shared" si="5"/>
        <v>1.4587155963302751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+'Ark1'!C2927</f>
        <v>2019</v>
      </c>
      <c r="C165" s="47">
        <f>+'Ark1'!M2927</f>
        <v>48</v>
      </c>
      <c r="D165" s="47">
        <f>+'Ark1'!Q2927</f>
        <v>144</v>
      </c>
      <c r="E165" s="65">
        <f>+'Ark1'!R2927</f>
        <v>239</v>
      </c>
      <c r="F165" s="65">
        <f>+'Ark1'!S2927</f>
        <v>239</v>
      </c>
      <c r="G165" s="102">
        <f>+'Ark1'!T2927</f>
        <v>0.72492341290302997</v>
      </c>
      <c r="H165" s="102">
        <f>+'Ark1'!U2927</f>
        <v>0.88070856615511717</v>
      </c>
      <c r="I165" s="102">
        <f>+'Ark1'!Y2927</f>
        <v>184.70096234309628</v>
      </c>
      <c r="J165" s="102">
        <f>+'Ark1'!AA2927</f>
        <v>35.503390425561697</v>
      </c>
      <c r="K165" s="102">
        <f t="shared" si="4"/>
        <v>3.8479367154811723</v>
      </c>
      <c r="L165" s="65">
        <f t="shared" si="5"/>
        <v>1.6597222222222223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+'Ark1'!C2928</f>
        <v>2019</v>
      </c>
      <c r="C166" s="47">
        <f>+'Ark1'!M2928</f>
        <v>49</v>
      </c>
      <c r="D166" s="47">
        <f>+'Ark1'!Q2928</f>
        <v>166</v>
      </c>
      <c r="E166" s="65">
        <f>+'Ark1'!R2928</f>
        <v>288</v>
      </c>
      <c r="F166" s="65">
        <f>+'Ark1'!S2928</f>
        <v>288</v>
      </c>
      <c r="G166" s="102">
        <f>+'Ark1'!T2928</f>
        <v>0.87354787830992753</v>
      </c>
      <c r="H166" s="102">
        <f>+'Ark1'!U2928</f>
        <v>1.0603373989261244</v>
      </c>
      <c r="I166" s="102">
        <f>+'Ark1'!Y2928</f>
        <v>184.53826388888899</v>
      </c>
      <c r="J166" s="102">
        <f>+'Ark1'!AA2928</f>
        <v>31.846270033418698</v>
      </c>
      <c r="K166" s="102">
        <f t="shared" si="4"/>
        <v>3.7660870181405919</v>
      </c>
      <c r="L166" s="65">
        <f t="shared" si="5"/>
        <v>1.7349397590361446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+'Ark1'!C2929</f>
        <v>2019</v>
      </c>
      <c r="C167" s="47">
        <f>+'Ark1'!M2929</f>
        <v>50</v>
      </c>
      <c r="D167" s="47">
        <f>+'Ark1'!Q2929</f>
        <v>193</v>
      </c>
      <c r="E167" s="65">
        <f>+'Ark1'!R2929</f>
        <v>369</v>
      </c>
      <c r="F167" s="65">
        <f>+'Ark1'!S2929</f>
        <v>369</v>
      </c>
      <c r="G167" s="102">
        <f>+'Ark1'!T2929</f>
        <v>1.1192332190845944</v>
      </c>
      <c r="H167" s="102">
        <f>+'Ark1'!U2929</f>
        <v>1.330983594992325</v>
      </c>
      <c r="I167" s="102">
        <f>+'Ark1'!Y2929</f>
        <v>180.79281842818435</v>
      </c>
      <c r="J167" s="102">
        <f>+'Ark1'!AA2929</f>
        <v>33.960083234631277</v>
      </c>
      <c r="K167" s="102">
        <f t="shared" si="4"/>
        <v>3.6158563685636871</v>
      </c>
      <c r="L167" s="65">
        <f t="shared" si="5"/>
        <v>1.9119170984455958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+'Ark1'!C2930</f>
        <v>2019</v>
      </c>
      <c r="C168" s="47">
        <f>+'Ark1'!M2930</f>
        <v>51</v>
      </c>
      <c r="D168" s="47">
        <f>+'Ark1'!Q2930</f>
        <v>227</v>
      </c>
      <c r="E168" s="65">
        <f>+'Ark1'!R2930</f>
        <v>468</v>
      </c>
      <c r="F168" s="65">
        <f>+'Ark1'!S2930</f>
        <v>468</v>
      </c>
      <c r="G168" s="102">
        <f>+'Ark1'!T2930</f>
        <v>1.4195153022536324</v>
      </c>
      <c r="H168" s="102">
        <f>+'Ark1'!U2930</f>
        <v>1.6512328215709828</v>
      </c>
      <c r="I168" s="102">
        <f>+'Ark1'!Y2930</f>
        <v>176.84683760683771</v>
      </c>
      <c r="J168" s="102">
        <f>+'Ark1'!AA2930</f>
        <v>31.692542846078325</v>
      </c>
      <c r="K168" s="102">
        <f t="shared" si="4"/>
        <v>3.4675850511144648</v>
      </c>
      <c r="L168" s="65">
        <f t="shared" si="5"/>
        <v>2.0616740088105727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+'Ark1'!C2931</f>
        <v>2019</v>
      </c>
      <c r="C169" s="47">
        <f>+'Ark1'!M2931</f>
        <v>52</v>
      </c>
      <c r="D169" s="47">
        <f>+'Ark1'!Q2931</f>
        <v>263</v>
      </c>
      <c r="E169" s="65">
        <f>+'Ark1'!R2931</f>
        <v>585</v>
      </c>
      <c r="F169" s="65">
        <f>+'Ark1'!S2931</f>
        <v>585</v>
      </c>
      <c r="G169" s="102">
        <f>+'Ark1'!T2931</f>
        <v>1.7743941278170403</v>
      </c>
      <c r="H169" s="102">
        <f>+'Ark1'!U2931</f>
        <v>1.9933770984286072</v>
      </c>
      <c r="I169" s="102">
        <f>+'Ark1'!Y2931</f>
        <v>170.79235897435879</v>
      </c>
      <c r="J169" s="102">
        <f>+'Ark1'!AA2931</f>
        <v>31.856960321584939</v>
      </c>
      <c r="K169" s="102">
        <f t="shared" si="4"/>
        <v>3.284468441814592</v>
      </c>
      <c r="L169" s="65">
        <f t="shared" si="5"/>
        <v>2.2243346007604563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+'Ark1'!C2932</f>
        <v>2019</v>
      </c>
      <c r="C170" s="47">
        <f>+'Ark1'!M2932</f>
        <v>53</v>
      </c>
      <c r="D170" s="47">
        <f>+'Ark1'!Q2932</f>
        <v>314</v>
      </c>
      <c r="E170" s="65">
        <f>+'Ark1'!R2932</f>
        <v>796</v>
      </c>
      <c r="F170" s="65">
        <f>+'Ark1'!S2932</f>
        <v>796</v>
      </c>
      <c r="G170" s="102">
        <f>+'Ark1'!T2932</f>
        <v>2.4143892747732725</v>
      </c>
      <c r="H170" s="102">
        <f>+'Ark1'!U2932</f>
        <v>2.7440664461626438</v>
      </c>
      <c r="I170" s="102">
        <f>+'Ark1'!Y2932</f>
        <v>172.78912060301516</v>
      </c>
      <c r="J170" s="102">
        <f>+'Ark1'!AA2932</f>
        <v>31.744112930735625</v>
      </c>
      <c r="K170" s="102">
        <f t="shared" si="4"/>
        <v>3.2601720868493427</v>
      </c>
      <c r="L170" s="65">
        <f t="shared" si="5"/>
        <v>2.5350318471337578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+'Ark1'!C2933</f>
        <v>2019</v>
      </c>
      <c r="C171" s="47">
        <f>+'Ark1'!M2933</f>
        <v>54</v>
      </c>
      <c r="D171" s="47">
        <f>+'Ark1'!Q2933</f>
        <v>342</v>
      </c>
      <c r="E171" s="65">
        <f>+'Ark1'!R2933</f>
        <v>1003</v>
      </c>
      <c r="F171" s="65">
        <f>+'Ark1'!S2933</f>
        <v>1003</v>
      </c>
      <c r="G171" s="102">
        <f>+'Ark1'!T2933</f>
        <v>3.0422518123085318</v>
      </c>
      <c r="H171" s="102">
        <f>+'Ark1'!U2933</f>
        <v>3.3147736285148279</v>
      </c>
      <c r="I171" s="102">
        <f>+'Ark1'!Y2933</f>
        <v>165.64860418743751</v>
      </c>
      <c r="J171" s="102">
        <f>+'Ark1'!AA2933</f>
        <v>29.174913503078805</v>
      </c>
      <c r="K171" s="102">
        <f t="shared" si="4"/>
        <v>3.0675667442118058</v>
      </c>
      <c r="L171" s="65">
        <f t="shared" si="5"/>
        <v>2.9327485380116958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+'Ark1'!C2934</f>
        <v>2019</v>
      </c>
      <c r="C172" s="47">
        <f>+'Ark1'!M2934</f>
        <v>55</v>
      </c>
      <c r="D172" s="47">
        <f>+'Ark1'!Q2934</f>
        <v>376</v>
      </c>
      <c r="E172" s="65">
        <f>+'Ark1'!R2934</f>
        <v>1288</v>
      </c>
      <c r="F172" s="65">
        <f>+'Ark1'!S2934</f>
        <v>1288</v>
      </c>
      <c r="G172" s="102">
        <f>+'Ark1'!T2934</f>
        <v>3.9067002335527312</v>
      </c>
      <c r="H172" s="102">
        <f>+'Ark1'!U2934</f>
        <v>4.2294691607466648</v>
      </c>
      <c r="I172" s="102">
        <f>+'Ark1'!Y2934</f>
        <v>164.59052795031059</v>
      </c>
      <c r="J172" s="102">
        <f>+'Ark1'!AA2934</f>
        <v>29.277628240765718</v>
      </c>
      <c r="K172" s="102">
        <f t="shared" si="4"/>
        <v>2.9925550536420107</v>
      </c>
      <c r="L172" s="65">
        <f t="shared" si="5"/>
        <v>3.4255319148936172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+'Ark1'!C2935</f>
        <v>2019</v>
      </c>
      <c r="C173" s="47">
        <f>+'Ark1'!M2935</f>
        <v>56</v>
      </c>
      <c r="D173" s="47">
        <f>+'Ark1'!Q2935</f>
        <v>422</v>
      </c>
      <c r="E173" s="65">
        <f>+'Ark1'!R2935</f>
        <v>1593</v>
      </c>
      <c r="F173" s="65">
        <f>+'Ark1'!S2935</f>
        <v>1593</v>
      </c>
      <c r="G173" s="102">
        <f>+'Ark1'!T2935</f>
        <v>4.8318117019017883</v>
      </c>
      <c r="H173" s="102">
        <f>+'Ark1'!U2935</f>
        <v>5.1257127901856245</v>
      </c>
      <c r="I173" s="102">
        <f>+'Ark1'!Y2935</f>
        <v>161.27733207784053</v>
      </c>
      <c r="J173" s="102">
        <f>+'Ark1'!AA2935</f>
        <v>28.728703737403073</v>
      </c>
      <c r="K173" s="102">
        <f t="shared" si="4"/>
        <v>2.8799523585328664</v>
      </c>
      <c r="L173" s="65">
        <f t="shared" si="5"/>
        <v>3.7748815165876777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+'Ark1'!C2936</f>
        <v>2019</v>
      </c>
      <c r="C174" s="47">
        <f>+'Ark1'!M2936</f>
        <v>57</v>
      </c>
      <c r="D174" s="47">
        <f>+'Ark1'!Q2936</f>
        <v>459</v>
      </c>
      <c r="E174" s="65">
        <f>+'Ark1'!R2936</f>
        <v>2075</v>
      </c>
      <c r="F174" s="65">
        <f>+'Ark1'!S2936</f>
        <v>2075</v>
      </c>
      <c r="G174" s="102">
        <f>+'Ark1'!T2936</f>
        <v>6.2937911371288191</v>
      </c>
      <c r="H174" s="102">
        <f>+'Ark1'!U2936</f>
        <v>6.5386741396281005</v>
      </c>
      <c r="I174" s="102">
        <f>+'Ark1'!Y2936</f>
        <v>157.9451999999998</v>
      </c>
      <c r="J174" s="102">
        <f>+'Ark1'!AA2936</f>
        <v>27.727238944151111</v>
      </c>
      <c r="K174" s="102">
        <f t="shared" si="4"/>
        <v>2.7709684210526282</v>
      </c>
      <c r="L174" s="65">
        <f t="shared" si="5"/>
        <v>4.5206971677559915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+'Ark1'!C2937</f>
        <v>2019</v>
      </c>
      <c r="C175" s="47">
        <f>+'Ark1'!M2937</f>
        <v>58</v>
      </c>
      <c r="D175" s="47">
        <f>+'Ark1'!Q2937</f>
        <v>449</v>
      </c>
      <c r="E175" s="65">
        <f>+'Ark1'!R2937</f>
        <v>2431</v>
      </c>
      <c r="F175" s="65">
        <f>+'Ark1'!S2937</f>
        <v>2431</v>
      </c>
      <c r="G175" s="102">
        <f>+'Ark1'!T2937</f>
        <v>7.3735933755952576</v>
      </c>
      <c r="H175" s="102">
        <f>+'Ark1'!U2937</f>
        <v>7.5381040591073774</v>
      </c>
      <c r="I175" s="102">
        <f>+'Ark1'!Y2937</f>
        <v>155.42182640888524</v>
      </c>
      <c r="J175" s="102">
        <f>+'Ark1'!AA2937</f>
        <v>27.676738847961545</v>
      </c>
      <c r="K175" s="102">
        <f t="shared" ref="K175:K238" si="6">+I175/C175</f>
        <v>2.6796866622221591</v>
      </c>
      <c r="L175" s="65">
        <f t="shared" ref="L175:L238" si="7">+E175/D175</f>
        <v>5.4142538975501111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+'Ark1'!C2938</f>
        <v>2019</v>
      </c>
      <c r="C176" s="47">
        <f>+'Ark1'!M2938</f>
        <v>59</v>
      </c>
      <c r="D176" s="47">
        <f>+'Ark1'!Q2938</f>
        <v>459</v>
      </c>
      <c r="E176" s="65">
        <f>+'Ark1'!R2938</f>
        <v>2807</v>
      </c>
      <c r="F176" s="65">
        <f>+'Ark1'!S2938</f>
        <v>2807</v>
      </c>
      <c r="G176" s="102">
        <f>+'Ark1'!T2938</f>
        <v>8.5140586611665512</v>
      </c>
      <c r="H176" s="102">
        <f>+'Ark1'!U2938</f>
        <v>8.588832047982045</v>
      </c>
      <c r="I176" s="102">
        <f>+'Ark1'!Y2938</f>
        <v>153.36509796936224</v>
      </c>
      <c r="J176" s="102">
        <f>+'Ark1'!AA2938</f>
        <v>27.705029235511606</v>
      </c>
      <c r="K176" s="102">
        <f t="shared" si="6"/>
        <v>2.5994084401586819</v>
      </c>
      <c r="L176" s="65">
        <f t="shared" si="7"/>
        <v>6.1154684095860565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+'Ark1'!C2939</f>
        <v>2019</v>
      </c>
      <c r="C177" s="47">
        <f>+'Ark1'!M2939</f>
        <v>60</v>
      </c>
      <c r="D177" s="47">
        <f>+'Ark1'!Q2939</f>
        <v>475</v>
      </c>
      <c r="E177" s="65">
        <f>+'Ark1'!R2939</f>
        <v>3188</v>
      </c>
      <c r="F177" s="65">
        <f>+'Ark1'!S2939</f>
        <v>3188</v>
      </c>
      <c r="G177" s="102">
        <f>+'Ark1'!T2939</f>
        <v>9.6696897085140563</v>
      </c>
      <c r="H177" s="102">
        <f>+'Ark1'!U2939</f>
        <v>9.5136946213479483</v>
      </c>
      <c r="I177" s="102">
        <f>+'Ark1'!Y2939</f>
        <v>149.57731493099124</v>
      </c>
      <c r="J177" s="102">
        <f>+'Ark1'!AA2939</f>
        <v>26.532928283877464</v>
      </c>
      <c r="K177" s="102">
        <f t="shared" si="6"/>
        <v>2.4929552488498539</v>
      </c>
      <c r="L177" s="65">
        <f t="shared" si="7"/>
        <v>6.7115789473684213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+'Ark1'!C2940</f>
        <v>2019</v>
      </c>
      <c r="C178" s="47">
        <f>+'Ark1'!M2940</f>
        <v>61</v>
      </c>
      <c r="D178" s="47">
        <f>+'Ark1'!Q2940</f>
        <v>467</v>
      </c>
      <c r="E178" s="65">
        <f>+'Ark1'!R2940</f>
        <v>3293</v>
      </c>
      <c r="F178" s="65">
        <f>+'Ark1'!S2940</f>
        <v>3293</v>
      </c>
      <c r="G178" s="102">
        <f>+'Ark1'!T2940</f>
        <v>9.9881707058145519</v>
      </c>
      <c r="H178" s="102">
        <f>+'Ark1'!U2940</f>
        <v>9.6797222434589827</v>
      </c>
      <c r="I178" s="102">
        <f>+'Ark1'!Y2940</f>
        <v>147.33502581232932</v>
      </c>
      <c r="J178" s="102">
        <f>+'Ark1'!AA2940</f>
        <v>26.65465402076142</v>
      </c>
      <c r="K178" s="102">
        <f t="shared" si="6"/>
        <v>2.4153282920053987</v>
      </c>
      <c r="L178" s="65">
        <f t="shared" si="7"/>
        <v>7.0513918629550325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+'Ark1'!C2941</f>
        <v>2019</v>
      </c>
      <c r="C179" s="47">
        <f>+'Ark1'!M2941</f>
        <v>62</v>
      </c>
      <c r="D179" s="47">
        <f>+'Ark1'!Q2941</f>
        <v>456</v>
      </c>
      <c r="E179" s="65">
        <f>+'Ark1'!R2941</f>
        <v>3326</v>
      </c>
      <c r="F179" s="65">
        <f>+'Ark1'!S2941</f>
        <v>3326</v>
      </c>
      <c r="G179" s="102">
        <f>+'Ark1'!T2941</f>
        <v>10.088264733537562</v>
      </c>
      <c r="H179" s="102">
        <f>+'Ark1'!U2941</f>
        <v>9.5359966724886718</v>
      </c>
      <c r="I179" s="102">
        <f>+'Ark1'!Y2941</f>
        <v>143.70725195429998</v>
      </c>
      <c r="J179" s="102">
        <f>+'Ark1'!AA2941</f>
        <v>25.72640504892836</v>
      </c>
      <c r="K179" s="102">
        <f t="shared" si="6"/>
        <v>2.3178589024887093</v>
      </c>
      <c r="L179" s="65">
        <f t="shared" si="7"/>
        <v>7.2938596491228074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+'Ark1'!C2942</f>
        <v>2019</v>
      </c>
      <c r="C180" s="47">
        <f>+'Ark1'!M2942</f>
        <v>63</v>
      </c>
      <c r="D180" s="47">
        <f>+'Ark1'!Q2942</f>
        <v>416</v>
      </c>
      <c r="E180" s="65">
        <f>+'Ark1'!R2942</f>
        <v>3169</v>
      </c>
      <c r="F180" s="65">
        <f>+'Ark1'!S2942</f>
        <v>3169</v>
      </c>
      <c r="G180" s="102">
        <f>+'Ark1'!T2942</f>
        <v>9.6120598137644482</v>
      </c>
      <c r="H180" s="102">
        <f>+'Ark1'!U2942</f>
        <v>8.8359615746496196</v>
      </c>
      <c r="I180" s="102">
        <f>+'Ark1'!Y2942</f>
        <v>139.75469864310503</v>
      </c>
      <c r="J180" s="102">
        <f>+'Ark1'!AA2942</f>
        <v>25.957983711706358</v>
      </c>
      <c r="K180" s="102">
        <f t="shared" si="6"/>
        <v>2.2183285498905558</v>
      </c>
      <c r="L180" s="65">
        <f t="shared" si="7"/>
        <v>7.6177884615384617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+'Ark1'!C2943</f>
        <v>2019</v>
      </c>
      <c r="C181" s="47">
        <f>+'Ark1'!M2943</f>
        <v>64</v>
      </c>
      <c r="D181" s="47">
        <f>+'Ark1'!Q2943</f>
        <v>391</v>
      </c>
      <c r="E181" s="65">
        <f>+'Ark1'!R2943</f>
        <v>2444</v>
      </c>
      <c r="F181" s="65">
        <f>+'Ark1'!S2943</f>
        <v>2444</v>
      </c>
      <c r="G181" s="102">
        <f>+'Ark1'!T2943</f>
        <v>7.4130243562134108</v>
      </c>
      <c r="H181" s="102">
        <f>+'Ark1'!U2943</f>
        <v>6.6996627319525723</v>
      </c>
      <c r="I181" s="102">
        <f>+'Ark1'!Y2943</f>
        <v>137.3999509001635</v>
      </c>
      <c r="J181" s="102">
        <f>+'Ark1'!AA2943</f>
        <v>25.163545731766327</v>
      </c>
      <c r="K181" s="102">
        <f t="shared" si="6"/>
        <v>2.1468742328150547</v>
      </c>
      <c r="L181" s="65">
        <f t="shared" si="7"/>
        <v>6.250639386189258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+'Ark1'!C2944</f>
        <v>2019</v>
      </c>
      <c r="C182" s="47">
        <f>+'Ark1'!M2944</f>
        <v>65</v>
      </c>
      <c r="D182" s="47">
        <f>+'Ark1'!Q2944</f>
        <v>380</v>
      </c>
      <c r="E182" s="65">
        <f>+'Ark1'!R2944</f>
        <v>2745</v>
      </c>
      <c r="F182" s="65">
        <f>+'Ark1'!S2944</f>
        <v>2745</v>
      </c>
      <c r="G182" s="102">
        <f>+'Ark1'!T2944</f>
        <v>8.3260032151414975</v>
      </c>
      <c r="H182" s="102">
        <f>+'Ark1'!U2944</f>
        <v>7.4466934611560767</v>
      </c>
      <c r="I182" s="102">
        <f>+'Ark1'!Y2944</f>
        <v>135.97402914389801</v>
      </c>
      <c r="J182" s="102">
        <f>+'Ark1'!AA2944</f>
        <v>25.101190559776899</v>
      </c>
      <c r="K182" s="102">
        <f t="shared" si="6"/>
        <v>2.0919081406753541</v>
      </c>
      <c r="L182" s="65">
        <f t="shared" si="7"/>
        <v>7.2236842105263159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+'Ark1'!C2945</f>
        <v>2019</v>
      </c>
      <c r="C183" s="47">
        <f>+'Ark1'!M2945</f>
        <v>66</v>
      </c>
      <c r="D183" s="47">
        <f>+'Ark1'!Q2945</f>
        <v>0</v>
      </c>
      <c r="E183" s="65">
        <f>+'Ark1'!R2945</f>
        <v>0</v>
      </c>
      <c r="F183" s="65">
        <f>+'Ark1'!S2945</f>
        <v>0</v>
      </c>
      <c r="G183" s="102">
        <f>+'Ark1'!T2945</f>
        <v>0</v>
      </c>
      <c r="H183" s="102">
        <f>+'Ark1'!U2945</f>
        <v>0</v>
      </c>
      <c r="I183" s="102">
        <f>+'Ark1'!Y2945</f>
        <v>0</v>
      </c>
      <c r="J183" s="102">
        <f>+'Ark1'!AA2945</f>
        <v>0</v>
      </c>
      <c r="K183" s="102">
        <f t="shared" si="6"/>
        <v>0</v>
      </c>
      <c r="L183" s="65" t="e">
        <f t="shared" si="7"/>
        <v>#DIV/0!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+'Ark1'!C2946</f>
        <v>2019</v>
      </c>
      <c r="C184" s="47">
        <f>+'Ark1'!M2946</f>
        <v>67</v>
      </c>
      <c r="D184" s="47">
        <f>+'Ark1'!Q2946</f>
        <v>0</v>
      </c>
      <c r="E184" s="65">
        <f>+'Ark1'!R2946</f>
        <v>0</v>
      </c>
      <c r="F184" s="65">
        <f>+'Ark1'!S2946</f>
        <v>0</v>
      </c>
      <c r="G184" s="102">
        <f>+'Ark1'!T2946</f>
        <v>0</v>
      </c>
      <c r="H184" s="102">
        <f>+'Ark1'!U2946</f>
        <v>0</v>
      </c>
      <c r="I184" s="102">
        <f>+'Ark1'!Y2946</f>
        <v>0</v>
      </c>
      <c r="J184" s="102">
        <f>+'Ark1'!AA2946</f>
        <v>0</v>
      </c>
      <c r="K184" s="102">
        <f t="shared" si="6"/>
        <v>0</v>
      </c>
      <c r="L184" s="65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+'Ark1'!C2947</f>
        <v>2019</v>
      </c>
      <c r="C185" s="47">
        <f>+'Ark1'!M2947</f>
        <v>68</v>
      </c>
      <c r="D185" s="47">
        <f>+'Ark1'!Q2947</f>
        <v>0</v>
      </c>
      <c r="E185" s="65">
        <f>+'Ark1'!R2947</f>
        <v>0</v>
      </c>
      <c r="F185" s="65">
        <f>+'Ark1'!S2947</f>
        <v>0</v>
      </c>
      <c r="G185" s="102">
        <f>+'Ark1'!T2947</f>
        <v>0</v>
      </c>
      <c r="H185" s="102">
        <f>+'Ark1'!U2947</f>
        <v>0</v>
      </c>
      <c r="I185" s="102">
        <f>+'Ark1'!Y2947</f>
        <v>0</v>
      </c>
      <c r="J185" s="102">
        <f>+'Ark1'!AA2947</f>
        <v>0</v>
      </c>
      <c r="K185" s="102">
        <f t="shared" si="6"/>
        <v>0</v>
      </c>
      <c r="L185" s="65" t="e">
        <f t="shared" si="7"/>
        <v>#DIV/0!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>
        <f>+'Ark1'!C2948</f>
        <v>2018</v>
      </c>
      <c r="C186">
        <f>+'Ark1'!M2948</f>
        <v>0</v>
      </c>
      <c r="D186">
        <f>+'Ark1'!Q2948</f>
        <v>2</v>
      </c>
      <c r="E186" s="9">
        <f>+'Ark1'!R2948</f>
        <v>2</v>
      </c>
      <c r="F186" s="9">
        <f>+'Ark1'!S2948</f>
        <v>0</v>
      </c>
      <c r="G186" s="97">
        <f>+'Ark1'!T2948</f>
        <v>6.040471156750226E-3</v>
      </c>
      <c r="H186" s="97">
        <f>+'Ark1'!U2948</f>
        <v>0</v>
      </c>
      <c r="I186" s="97">
        <f>+'Ark1'!Y2948</f>
        <v>0</v>
      </c>
      <c r="J186" s="97">
        <f>+'Ark1'!AA2948</f>
        <v>0</v>
      </c>
      <c r="K186" s="97" t="e">
        <f t="shared" si="6"/>
        <v>#DIV/0!</v>
      </c>
      <c r="L186" s="9">
        <f t="shared" si="7"/>
        <v>1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+'Ark1'!C2949</f>
        <v>2018</v>
      </c>
      <c r="C187">
        <f>+'Ark1'!M2949</f>
        <v>35</v>
      </c>
      <c r="D187">
        <f>+'Ark1'!Q2949</f>
        <v>43</v>
      </c>
      <c r="E187" s="9">
        <f>+'Ark1'!R2949</f>
        <v>82</v>
      </c>
      <c r="F187" s="9">
        <f>+'Ark1'!S2949</f>
        <v>82</v>
      </c>
      <c r="G187" s="97">
        <f>+'Ark1'!T2949</f>
        <v>0.24765931742675928</v>
      </c>
      <c r="H187" s="97">
        <f>+'Ark1'!U2949</f>
        <v>0.34965573190608151</v>
      </c>
      <c r="I187" s="97">
        <f>+'Ark1'!Y2949</f>
        <v>216.06829268292671</v>
      </c>
      <c r="J187" s="97">
        <f>+'Ark1'!AA2949</f>
        <v>53.859743050587838</v>
      </c>
      <c r="K187" s="97">
        <f t="shared" si="6"/>
        <v>6.1733797909407633</v>
      </c>
      <c r="L187" s="9">
        <f t="shared" si="7"/>
        <v>1.9069767441860466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+'Ark1'!C2950</f>
        <v>2018</v>
      </c>
      <c r="C188">
        <f>+'Ark1'!M2950</f>
        <v>36</v>
      </c>
      <c r="D188">
        <f>+'Ark1'!Q2950</f>
        <v>24</v>
      </c>
      <c r="E188" s="9">
        <f>+'Ark1'!R2950</f>
        <v>23</v>
      </c>
      <c r="F188" s="9">
        <f>+'Ark1'!S2950</f>
        <v>23</v>
      </c>
      <c r="G188" s="97">
        <f>+'Ark1'!T2950</f>
        <v>6.9465418302627605E-2</v>
      </c>
      <c r="H188" s="97">
        <f>+'Ark1'!U2950</f>
        <v>0.10646604181643836</v>
      </c>
      <c r="I188" s="97">
        <f>+'Ark1'!Y2950</f>
        <v>234.55652173913043</v>
      </c>
      <c r="J188" s="97">
        <f>+'Ark1'!AA2950</f>
        <v>30.414710772584524</v>
      </c>
      <c r="K188" s="97">
        <f t="shared" si="6"/>
        <v>6.5154589371980673</v>
      </c>
      <c r="L188" s="9">
        <f t="shared" si="7"/>
        <v>0.95833333333333337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+'Ark1'!C2951</f>
        <v>2018</v>
      </c>
      <c r="C189">
        <f>+'Ark1'!M2951</f>
        <v>37</v>
      </c>
      <c r="D189">
        <f>+'Ark1'!Q2951</f>
        <v>14</v>
      </c>
      <c r="E189" s="9">
        <f>+'Ark1'!R2951</f>
        <v>16</v>
      </c>
      <c r="F189" s="9">
        <f>+'Ark1'!S2951</f>
        <v>16</v>
      </c>
      <c r="G189" s="97">
        <f>+'Ark1'!T2951</f>
        <v>4.8323769254001808E-2</v>
      </c>
      <c r="H189" s="97">
        <f>+'Ark1'!U2951</f>
        <v>7.089579013519931E-2</v>
      </c>
      <c r="I189" s="97">
        <f>+'Ark1'!Y2951</f>
        <v>224.52500000000001</v>
      </c>
      <c r="J189" s="97">
        <f>+'Ark1'!AA2951</f>
        <v>39.351294451390316</v>
      </c>
      <c r="K189" s="97">
        <f t="shared" si="6"/>
        <v>6.0682432432432432</v>
      </c>
      <c r="L189" s="9">
        <f t="shared" si="7"/>
        <v>1.1428571428571428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+'Ark1'!C2952</f>
        <v>2018</v>
      </c>
      <c r="C190">
        <f>+'Ark1'!M2952</f>
        <v>38</v>
      </c>
      <c r="D190">
        <f>+'Ark1'!Q2952</f>
        <v>27</v>
      </c>
      <c r="E190" s="9">
        <f>+'Ark1'!R2952</f>
        <v>36</v>
      </c>
      <c r="F190" s="9">
        <f>+'Ark1'!S2952</f>
        <v>36</v>
      </c>
      <c r="G190" s="97">
        <f>+'Ark1'!T2952</f>
        <v>0.10872848082150406</v>
      </c>
      <c r="H190" s="97">
        <f>+'Ark1'!U2952</f>
        <v>0.16527220912655621</v>
      </c>
      <c r="I190" s="97">
        <f>+'Ark1'!Y2952</f>
        <v>232.62777777777779</v>
      </c>
      <c r="J190" s="97">
        <f>+'Ark1'!AA2952</f>
        <v>37.718074146010245</v>
      </c>
      <c r="K190" s="97">
        <f t="shared" si="6"/>
        <v>6.1217836257309948</v>
      </c>
      <c r="L190" s="9">
        <f t="shared" si="7"/>
        <v>1.3333333333333333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+'Ark1'!C2953</f>
        <v>2018</v>
      </c>
      <c r="C191">
        <f>+'Ark1'!M2953</f>
        <v>39</v>
      </c>
      <c r="D191">
        <f>+'Ark1'!Q2953</f>
        <v>30</v>
      </c>
      <c r="E191" s="9">
        <f>+'Ark1'!R2953</f>
        <v>34</v>
      </c>
      <c r="F191" s="9">
        <f>+'Ark1'!S2953</f>
        <v>34</v>
      </c>
      <c r="G191" s="97">
        <f>+'Ark1'!T2953</f>
        <v>0.10268800966475382</v>
      </c>
      <c r="H191" s="97">
        <f>+'Ark1'!U2953</f>
        <v>0.13922209138397093</v>
      </c>
      <c r="I191" s="97">
        <f>+'Ark1'!Y2953</f>
        <v>207.48823529411763</v>
      </c>
      <c r="J191" s="97">
        <f>+'Ark1'!AA2953</f>
        <v>36.805128836217072</v>
      </c>
      <c r="K191" s="97">
        <f t="shared" si="6"/>
        <v>5.3202111613876317</v>
      </c>
      <c r="L191" s="9">
        <f t="shared" si="7"/>
        <v>1.1333333333333333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+'Ark1'!C2954</f>
        <v>2018</v>
      </c>
      <c r="C192">
        <f>+'Ark1'!M2954</f>
        <v>40</v>
      </c>
      <c r="D192">
        <f>+'Ark1'!Q2954</f>
        <v>26</v>
      </c>
      <c r="E192" s="9">
        <f>+'Ark1'!R2954</f>
        <v>37</v>
      </c>
      <c r="F192" s="9">
        <f>+'Ark1'!S2954</f>
        <v>37</v>
      </c>
      <c r="G192" s="97">
        <f>+'Ark1'!T2954</f>
        <v>0.11174871639987922</v>
      </c>
      <c r="H192" s="97">
        <f>+'Ark1'!U2954</f>
        <v>0.14774363747582564</v>
      </c>
      <c r="I192" s="97">
        <f>+'Ark1'!Y2954</f>
        <v>202.33513513513503</v>
      </c>
      <c r="J192" s="97">
        <f>+'Ark1'!AA2954</f>
        <v>39.769336389656495</v>
      </c>
      <c r="K192" s="97">
        <f t="shared" si="6"/>
        <v>5.058378378378376</v>
      </c>
      <c r="L192" s="9">
        <f t="shared" si="7"/>
        <v>1.4230769230769231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+'Ark1'!C2955</f>
        <v>2018</v>
      </c>
      <c r="C193">
        <f>+'Ark1'!M2955</f>
        <v>41</v>
      </c>
      <c r="D193">
        <f>+'Ark1'!Q2955</f>
        <v>40</v>
      </c>
      <c r="E193" s="9">
        <f>+'Ark1'!R2955</f>
        <v>52</v>
      </c>
      <c r="F193" s="9">
        <f>+'Ark1'!S2955</f>
        <v>52</v>
      </c>
      <c r="G193" s="97">
        <f>+'Ark1'!T2955</f>
        <v>0.15705225007550588</v>
      </c>
      <c r="H193" s="97">
        <f>+'Ark1'!U2955</f>
        <v>0.22280941994360701</v>
      </c>
      <c r="I193" s="97">
        <f>+'Ark1'!Y2955</f>
        <v>217.11730769230775</v>
      </c>
      <c r="J193" s="97">
        <f>+'Ark1'!AA2955</f>
        <v>38.345322255854654</v>
      </c>
      <c r="K193" s="97">
        <f t="shared" si="6"/>
        <v>5.2955440900562865</v>
      </c>
      <c r="L193" s="9">
        <f t="shared" si="7"/>
        <v>1.3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+'Ark1'!C2956</f>
        <v>2018</v>
      </c>
      <c r="C194">
        <f>+'Ark1'!M2956</f>
        <v>42</v>
      </c>
      <c r="D194">
        <f>+'Ark1'!Q2956</f>
        <v>53</v>
      </c>
      <c r="E194" s="9">
        <f>+'Ark1'!R2956</f>
        <v>66</v>
      </c>
      <c r="F194" s="9">
        <f>+'Ark1'!S2956</f>
        <v>66</v>
      </c>
      <c r="G194" s="97">
        <f>+'Ark1'!T2956</f>
        <v>0.19933554817275753</v>
      </c>
      <c r="H194" s="97">
        <f>+'Ark1'!U2956</f>
        <v>0.27941514170198367</v>
      </c>
      <c r="I194" s="97">
        <f>+'Ark1'!Y2956</f>
        <v>214.52121212121216</v>
      </c>
      <c r="J194" s="97">
        <f>+'Ark1'!AA2956</f>
        <v>26.056177742154368</v>
      </c>
      <c r="K194" s="97">
        <f t="shared" si="6"/>
        <v>5.1076479076479089</v>
      </c>
      <c r="L194" s="9">
        <f t="shared" si="7"/>
        <v>1.2452830188679245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+'Ark1'!C2957</f>
        <v>2018</v>
      </c>
      <c r="C195">
        <f>+'Ark1'!M2957</f>
        <v>43</v>
      </c>
      <c r="D195">
        <f>+'Ark1'!Q2957</f>
        <v>61</v>
      </c>
      <c r="E195" s="9">
        <f>+'Ark1'!R2957</f>
        <v>75</v>
      </c>
      <c r="F195" s="9">
        <f>+'Ark1'!S2957</f>
        <v>75</v>
      </c>
      <c r="G195" s="97">
        <f>+'Ark1'!T2957</f>
        <v>0.22651766837813339</v>
      </c>
      <c r="H195" s="97">
        <f>+'Ark1'!U2957</f>
        <v>0.29369139562242774</v>
      </c>
      <c r="I195" s="97">
        <f>+'Ark1'!Y2957</f>
        <v>198.42399999999995</v>
      </c>
      <c r="J195" s="97">
        <f>+'Ark1'!AA2957</f>
        <v>33.913139400533318</v>
      </c>
      <c r="K195" s="97">
        <f t="shared" si="6"/>
        <v>4.6145116279069756</v>
      </c>
      <c r="L195" s="9">
        <f t="shared" si="7"/>
        <v>1.2295081967213115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+'Ark1'!C2958</f>
        <v>2018</v>
      </c>
      <c r="C196">
        <f>+'Ark1'!M2958</f>
        <v>44</v>
      </c>
      <c r="D196">
        <f>+'Ark1'!Q2958</f>
        <v>59</v>
      </c>
      <c r="E196" s="9">
        <f>+'Ark1'!R2958</f>
        <v>89</v>
      </c>
      <c r="F196" s="9">
        <f>+'Ark1'!S2958</f>
        <v>89</v>
      </c>
      <c r="G196" s="97">
        <f>+'Ark1'!T2958</f>
        <v>0.26880096647538515</v>
      </c>
      <c r="H196" s="97">
        <f>+'Ark1'!U2958</f>
        <v>0.35407635794724757</v>
      </c>
      <c r="I196" s="97">
        <f>+'Ark1'!Y2958</f>
        <v>201.59101123595505</v>
      </c>
      <c r="J196" s="97">
        <f>+'Ark1'!AA2958</f>
        <v>35.089243015230664</v>
      </c>
      <c r="K196" s="97">
        <f t="shared" si="6"/>
        <v>4.581613891726251</v>
      </c>
      <c r="L196" s="9">
        <f t="shared" si="7"/>
        <v>1.5084745762711864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+'Ark1'!C2959</f>
        <v>2018</v>
      </c>
      <c r="C197">
        <f>+'Ark1'!M2959</f>
        <v>45</v>
      </c>
      <c r="D197">
        <f>+'Ark1'!Q2959</f>
        <v>88</v>
      </c>
      <c r="E197" s="9">
        <f>+'Ark1'!R2959</f>
        <v>152</v>
      </c>
      <c r="F197" s="9">
        <f>+'Ark1'!S2959</f>
        <v>152</v>
      </c>
      <c r="G197" s="97">
        <f>+'Ark1'!T2959</f>
        <v>0.45907580791301722</v>
      </c>
      <c r="H197" s="97">
        <f>+'Ark1'!U2959</f>
        <v>0.56142345421561568</v>
      </c>
      <c r="I197" s="97">
        <f>+'Ark1'!Y2959</f>
        <v>187.15921052631589</v>
      </c>
      <c r="J197" s="97">
        <f>+'Ark1'!AA2959</f>
        <v>38.753862889399905</v>
      </c>
      <c r="K197" s="97">
        <f t="shared" si="6"/>
        <v>4.159093567251464</v>
      </c>
      <c r="L197" s="9">
        <f t="shared" si="7"/>
        <v>1.7272727272727273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+'Ark1'!C2960</f>
        <v>2018</v>
      </c>
      <c r="C198">
        <f>+'Ark1'!M2960</f>
        <v>46</v>
      </c>
      <c r="D198">
        <f>+'Ark1'!Q2960</f>
        <v>109</v>
      </c>
      <c r="E198" s="9">
        <f>+'Ark1'!R2960</f>
        <v>146</v>
      </c>
      <c r="F198" s="9">
        <f>+'Ark1'!S2960</f>
        <v>146</v>
      </c>
      <c r="G198" s="97">
        <f>+'Ark1'!T2960</f>
        <v>0.44095439444276657</v>
      </c>
      <c r="H198" s="97">
        <f>+'Ark1'!U2960</f>
        <v>0.55487540189213824</v>
      </c>
      <c r="I198" s="97">
        <f>+'Ark1'!Y2960</f>
        <v>192.57808219178077</v>
      </c>
      <c r="J198" s="97">
        <f>+'Ark1'!AA2960</f>
        <v>33.943927358825434</v>
      </c>
      <c r="K198" s="97">
        <f t="shared" si="6"/>
        <v>4.1864800476474082</v>
      </c>
      <c r="L198" s="9">
        <f t="shared" si="7"/>
        <v>1.3394495412844036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+'Ark1'!C2961</f>
        <v>2018</v>
      </c>
      <c r="C199">
        <f>+'Ark1'!M2961</f>
        <v>47</v>
      </c>
      <c r="D199">
        <f>+'Ark1'!Q2961</f>
        <v>105</v>
      </c>
      <c r="E199" s="9">
        <f>+'Ark1'!R2961</f>
        <v>182</v>
      </c>
      <c r="F199" s="9">
        <f>+'Ark1'!S2961</f>
        <v>182</v>
      </c>
      <c r="G199" s="97">
        <f>+'Ark1'!T2961</f>
        <v>0.54968287526427051</v>
      </c>
      <c r="H199" s="97">
        <f>+'Ark1'!U2961</f>
        <v>0.67659260355059991</v>
      </c>
      <c r="I199" s="97">
        <f>+'Ark1'!Y2961</f>
        <v>188.37362637362651</v>
      </c>
      <c r="J199" s="97">
        <f>+'Ark1'!AA2961</f>
        <v>34.518581825517749</v>
      </c>
      <c r="K199" s="97">
        <f t="shared" si="6"/>
        <v>4.007949497311202</v>
      </c>
      <c r="L199" s="9">
        <f t="shared" si="7"/>
        <v>1.7333333333333334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+'Ark1'!C2962</f>
        <v>2018</v>
      </c>
      <c r="C200">
        <f>+'Ark1'!M2962</f>
        <v>48</v>
      </c>
      <c r="D200">
        <f>+'Ark1'!Q2962</f>
        <v>175</v>
      </c>
      <c r="E200" s="9">
        <f>+'Ark1'!R2962</f>
        <v>311</v>
      </c>
      <c r="F200" s="9">
        <f>+'Ark1'!S2962</f>
        <v>311</v>
      </c>
      <c r="G200" s="97">
        <f>+'Ark1'!T2962</f>
        <v>0.93929326487466014</v>
      </c>
      <c r="H200" s="97">
        <f>+'Ark1'!U2962</f>
        <v>1.102328493721408</v>
      </c>
      <c r="I200" s="97">
        <f>+'Ark1'!Y2962</f>
        <v>179.6035369774919</v>
      </c>
      <c r="J200" s="97">
        <f>+'Ark1'!AA2962</f>
        <v>35.294601488644886</v>
      </c>
      <c r="K200" s="97">
        <f t="shared" si="6"/>
        <v>3.741740353697748</v>
      </c>
      <c r="L200" s="9">
        <f t="shared" si="7"/>
        <v>1.7771428571428571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+'Ark1'!C2963</f>
        <v>2018</v>
      </c>
      <c r="C201">
        <f>+'Ark1'!M2963</f>
        <v>49</v>
      </c>
      <c r="D201">
        <f>+'Ark1'!Q2963</f>
        <v>188</v>
      </c>
      <c r="E201" s="9">
        <f>+'Ark1'!R2963</f>
        <v>367</v>
      </c>
      <c r="F201" s="9">
        <f>+'Ark1'!S2963</f>
        <v>367</v>
      </c>
      <c r="G201" s="97">
        <f>+'Ark1'!T2963</f>
        <v>1.1084264572636664</v>
      </c>
      <c r="H201" s="97">
        <f>+'Ark1'!U2963</f>
        <v>1.3040866556377304</v>
      </c>
      <c r="I201" s="97">
        <f>+'Ark1'!Y2963</f>
        <v>180.05476839237051</v>
      </c>
      <c r="J201" s="97">
        <f>+'Ark1'!AA2963</f>
        <v>34.015174893553358</v>
      </c>
      <c r="K201" s="97">
        <f t="shared" si="6"/>
        <v>3.6745871100483778</v>
      </c>
      <c r="L201" s="9">
        <f t="shared" si="7"/>
        <v>1.9521276595744681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+'Ark1'!C2964</f>
        <v>2018</v>
      </c>
      <c r="C202">
        <f>+'Ark1'!M2964</f>
        <v>50</v>
      </c>
      <c r="D202">
        <f>+'Ark1'!Q2964</f>
        <v>224</v>
      </c>
      <c r="E202" s="9">
        <f>+'Ark1'!R2964</f>
        <v>469</v>
      </c>
      <c r="F202" s="9">
        <f>+'Ark1'!S2964</f>
        <v>469</v>
      </c>
      <c r="G202" s="97">
        <f>+'Ark1'!T2964</f>
        <v>1.4164904862579284</v>
      </c>
      <c r="H202" s="97">
        <f>+'Ark1'!U2964</f>
        <v>1.6430105284313776</v>
      </c>
      <c r="I202" s="97">
        <f>+'Ark1'!Y2964</f>
        <v>177.51364605543739</v>
      </c>
      <c r="J202" s="97">
        <f>+'Ark1'!AA2964</f>
        <v>33.080210481678435</v>
      </c>
      <c r="K202" s="97">
        <f t="shared" si="6"/>
        <v>3.550272921108748</v>
      </c>
      <c r="L202" s="9">
        <f t="shared" si="7"/>
        <v>2.09375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+'Ark1'!C2965</f>
        <v>2018</v>
      </c>
      <c r="C203">
        <f>+'Ark1'!M2965</f>
        <v>51</v>
      </c>
      <c r="D203">
        <f>+'Ark1'!Q2965</f>
        <v>243</v>
      </c>
      <c r="E203" s="9">
        <f>+'Ark1'!R2965</f>
        <v>550</v>
      </c>
      <c r="F203" s="9">
        <f>+'Ark1'!S2965</f>
        <v>550</v>
      </c>
      <c r="G203" s="97">
        <f>+'Ark1'!T2965</f>
        <v>1.6611295681063123</v>
      </c>
      <c r="H203" s="97">
        <f>+'Ark1'!U2965</f>
        <v>1.8808125805333471</v>
      </c>
      <c r="I203" s="97">
        <f>+'Ark1'!Y2965</f>
        <v>173.27945454545446</v>
      </c>
      <c r="J203" s="97">
        <f>+'Ark1'!AA2965</f>
        <v>30.925995474133721</v>
      </c>
      <c r="K203" s="97">
        <f t="shared" si="6"/>
        <v>3.3976363636363618</v>
      </c>
      <c r="L203" s="9">
        <f t="shared" si="7"/>
        <v>2.263374485596708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+'Ark1'!C2966</f>
        <v>2018</v>
      </c>
      <c r="C204">
        <f>+'Ark1'!M2966</f>
        <v>52</v>
      </c>
      <c r="D204">
        <f>+'Ark1'!Q2966</f>
        <v>299</v>
      </c>
      <c r="E204" s="9">
        <f>+'Ark1'!R2966</f>
        <v>781</v>
      </c>
      <c r="F204" s="9">
        <f>+'Ark1'!S2966</f>
        <v>781</v>
      </c>
      <c r="G204" s="97">
        <f>+'Ark1'!T2966</f>
        <v>2.358803986710964</v>
      </c>
      <c r="H204" s="97">
        <f>+'Ark1'!U2966</f>
        <v>2.66521122816911</v>
      </c>
      <c r="I204" s="97">
        <f>+'Ark1'!Y2966</f>
        <v>172.91984635083205</v>
      </c>
      <c r="J204" s="97">
        <f>+'Ark1'!AA2966</f>
        <v>30.807041498111435</v>
      </c>
      <c r="K204" s="97">
        <f t="shared" si="6"/>
        <v>3.3253816605929241</v>
      </c>
      <c r="L204" s="9">
        <f t="shared" si="7"/>
        <v>2.612040133779264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+'Ark1'!C2967</f>
        <v>2018</v>
      </c>
      <c r="C205">
        <f>+'Ark1'!M2967</f>
        <v>53</v>
      </c>
      <c r="D205">
        <f>+'Ark1'!Q2967</f>
        <v>309</v>
      </c>
      <c r="E205" s="9">
        <f>+'Ark1'!R2967</f>
        <v>902</v>
      </c>
      <c r="F205" s="9">
        <f>+'Ark1'!S2967</f>
        <v>902</v>
      </c>
      <c r="G205" s="97">
        <f>+'Ark1'!T2967</f>
        <v>2.7242524916943514</v>
      </c>
      <c r="H205" s="97">
        <f>+'Ark1'!U2967</f>
        <v>3.0282590887874061</v>
      </c>
      <c r="I205" s="97">
        <f>+'Ark1'!Y2967</f>
        <v>170.1181818181818</v>
      </c>
      <c r="J205" s="97">
        <f>+'Ark1'!AA2967</f>
        <v>31.757718509719339</v>
      </c>
      <c r="K205" s="97">
        <f t="shared" si="6"/>
        <v>3.2097770154373926</v>
      </c>
      <c r="L205" s="9">
        <f t="shared" si="7"/>
        <v>2.9190938511326863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+'Ark1'!C2968</f>
        <v>2018</v>
      </c>
      <c r="C206">
        <f>+'Ark1'!M2968</f>
        <v>54</v>
      </c>
      <c r="D206">
        <f>+'Ark1'!Q2968</f>
        <v>356</v>
      </c>
      <c r="E206" s="9">
        <f>+'Ark1'!R2968</f>
        <v>1098</v>
      </c>
      <c r="F206" s="9">
        <f>+'Ark1'!S2968</f>
        <v>1098</v>
      </c>
      <c r="G206" s="97">
        <f>+'Ark1'!T2968</f>
        <v>3.3162186650558745</v>
      </c>
      <c r="H206" s="97">
        <f>+'Ark1'!U2968</f>
        <v>3.6007143731682567</v>
      </c>
      <c r="I206" s="97">
        <f>+'Ark1'!Y2968</f>
        <v>166.16921675774157</v>
      </c>
      <c r="J206" s="97">
        <f>+'Ark1'!AA2968</f>
        <v>29.372210630287046</v>
      </c>
      <c r="K206" s="97">
        <f t="shared" si="6"/>
        <v>3.0772077177359551</v>
      </c>
      <c r="L206" s="9">
        <f t="shared" si="7"/>
        <v>3.0842696629213484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+'Ark1'!C2969</f>
        <v>2018</v>
      </c>
      <c r="C207">
        <f>+'Ark1'!M2969</f>
        <v>55</v>
      </c>
      <c r="D207">
        <f>+'Ark1'!Q2969</f>
        <v>377</v>
      </c>
      <c r="E207" s="9">
        <f>+'Ark1'!R2969</f>
        <v>1398</v>
      </c>
      <c r="F207" s="9">
        <f>+'Ark1'!S2969</f>
        <v>1398</v>
      </c>
      <c r="G207" s="97">
        <f>+'Ark1'!T2969</f>
        <v>4.222289338568407</v>
      </c>
      <c r="H207" s="97">
        <f>+'Ark1'!U2969</f>
        <v>4.5144617228647919</v>
      </c>
      <c r="I207" s="97">
        <f>+'Ark1'!Y2969</f>
        <v>163.63004291845485</v>
      </c>
      <c r="J207" s="97">
        <f>+'Ark1'!AA2969</f>
        <v>29.239237387498633</v>
      </c>
      <c r="K207" s="97">
        <f t="shared" si="6"/>
        <v>2.9750916894264519</v>
      </c>
      <c r="L207" s="9">
        <f t="shared" si="7"/>
        <v>3.7082228116710874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+'Ark1'!C2970</f>
        <v>2018</v>
      </c>
      <c r="C208">
        <f>+'Ark1'!M2970</f>
        <v>56</v>
      </c>
      <c r="D208">
        <f>+'Ark1'!Q2970</f>
        <v>416</v>
      </c>
      <c r="E208" s="9">
        <f>+'Ark1'!R2970</f>
        <v>1726</v>
      </c>
      <c r="F208" s="9">
        <f>+'Ark1'!S2970</f>
        <v>1726</v>
      </c>
      <c r="G208" s="97">
        <f>+'Ark1'!T2970</f>
        <v>5.2129266082754446</v>
      </c>
      <c r="H208" s="97">
        <f>+'Ark1'!U2970</f>
        <v>5.4579614646134047</v>
      </c>
      <c r="I208" s="97">
        <f>+'Ark1'!Y2970</f>
        <v>160.23371958285051</v>
      </c>
      <c r="J208" s="97">
        <f>+'Ark1'!AA2970</f>
        <v>28.700964304036752</v>
      </c>
      <c r="K208" s="97">
        <f t="shared" si="6"/>
        <v>2.8613164211223308</v>
      </c>
      <c r="L208" s="9">
        <f t="shared" si="7"/>
        <v>4.1490384615384617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+'Ark1'!C2971</f>
        <v>2018</v>
      </c>
      <c r="C209">
        <f>+'Ark1'!M2971</f>
        <v>57</v>
      </c>
      <c r="D209">
        <f>+'Ark1'!Q2971</f>
        <v>434</v>
      </c>
      <c r="E209" s="9">
        <f>+'Ark1'!R2971</f>
        <v>2172</v>
      </c>
      <c r="F209" s="9">
        <f>+'Ark1'!S2971</f>
        <v>2172</v>
      </c>
      <c r="G209" s="97">
        <f>+'Ark1'!T2971</f>
        <v>6.5599516762307477</v>
      </c>
      <c r="H209" s="97">
        <f>+'Ark1'!U2971</f>
        <v>6.7531871332311155</v>
      </c>
      <c r="I209" s="97">
        <f>+'Ark1'!Y2971</f>
        <v>157.5481123388582</v>
      </c>
      <c r="J209" s="97">
        <f>+'Ark1'!AA2971</f>
        <v>28.129385537030849</v>
      </c>
      <c r="K209" s="97">
        <f t="shared" si="6"/>
        <v>2.7640019708571613</v>
      </c>
      <c r="L209" s="9">
        <f t="shared" si="7"/>
        <v>5.0046082949308754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+'Ark1'!C2972</f>
        <v>2018</v>
      </c>
      <c r="C210">
        <f>+'Ark1'!M2972</f>
        <v>58</v>
      </c>
      <c r="D210">
        <f>+'Ark1'!Q2972</f>
        <v>457</v>
      </c>
      <c r="E210" s="9">
        <f>+'Ark1'!R2972</f>
        <v>2668</v>
      </c>
      <c r="F210" s="9">
        <f>+'Ark1'!S2972</f>
        <v>2668</v>
      </c>
      <c r="G210" s="97">
        <f>+'Ark1'!T2972</f>
        <v>8.0579885231048021</v>
      </c>
      <c r="H210" s="97">
        <f>+'Ark1'!U2972</f>
        <v>8.1314929425099862</v>
      </c>
      <c r="I210" s="97">
        <f>+'Ark1'!Y2972</f>
        <v>154.43605697151418</v>
      </c>
      <c r="J210" s="97">
        <f>+'Ark1'!AA2972</f>
        <v>27.077330616738248</v>
      </c>
      <c r="K210" s="97">
        <f t="shared" si="6"/>
        <v>2.6626906374398995</v>
      </c>
      <c r="L210" s="9">
        <f t="shared" si="7"/>
        <v>5.8380743982494527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+'Ark1'!C2973</f>
        <v>2018</v>
      </c>
      <c r="C211">
        <f>+'Ark1'!M2973</f>
        <v>59</v>
      </c>
      <c r="D211">
        <f>+'Ark1'!Q2973</f>
        <v>461</v>
      </c>
      <c r="E211" s="9">
        <f>+'Ark1'!R2973</f>
        <v>2890</v>
      </c>
      <c r="F211" s="9">
        <f>+'Ark1'!S2973</f>
        <v>2890</v>
      </c>
      <c r="G211" s="97">
        <f>+'Ark1'!T2973</f>
        <v>8.7284808215040748</v>
      </c>
      <c r="H211" s="97">
        <f>+'Ark1'!U2973</f>
        <v>8.6436283898603694</v>
      </c>
      <c r="I211" s="97">
        <f>+'Ark1'!Y2973</f>
        <v>151.55228373702411</v>
      </c>
      <c r="J211" s="97">
        <f>+'Ark1'!AA2973</f>
        <v>27.320705039407127</v>
      </c>
      <c r="K211" s="97">
        <f t="shared" si="6"/>
        <v>2.5686827752037984</v>
      </c>
      <c r="L211" s="9">
        <f t="shared" si="7"/>
        <v>6.268980477223427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+'Ark1'!C2974</f>
        <v>2018</v>
      </c>
      <c r="C212">
        <f>+'Ark1'!M2974</f>
        <v>60</v>
      </c>
      <c r="D212">
        <f>+'Ark1'!Q2974</f>
        <v>458</v>
      </c>
      <c r="E212" s="9">
        <f>+'Ark1'!R2974</f>
        <v>3143</v>
      </c>
      <c r="F212" s="9">
        <f>+'Ark1'!S2974</f>
        <v>3143</v>
      </c>
      <c r="G212" s="97">
        <f>+'Ark1'!T2974</f>
        <v>9.4926004228329823</v>
      </c>
      <c r="H212" s="97">
        <f>+'Ark1'!U2974</f>
        <v>9.2631653150734152</v>
      </c>
      <c r="I212" s="97">
        <f>+'Ark1'!Y2974</f>
        <v>149.34107540566339</v>
      </c>
      <c r="J212" s="97">
        <f>+'Ark1'!AA2974</f>
        <v>27.144777039251618</v>
      </c>
      <c r="K212" s="97">
        <f t="shared" si="6"/>
        <v>2.4890179234277232</v>
      </c>
      <c r="L212" s="9">
        <f t="shared" si="7"/>
        <v>6.8624454148471612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+'Ark1'!C2975</f>
        <v>2018</v>
      </c>
      <c r="C213">
        <f>+'Ark1'!M2975</f>
        <v>61</v>
      </c>
      <c r="D213">
        <f>+'Ark1'!Q2975</f>
        <v>447</v>
      </c>
      <c r="E213" s="9">
        <f>+'Ark1'!R2975</f>
        <v>3218</v>
      </c>
      <c r="F213" s="9">
        <f>+'Ark1'!S2975</f>
        <v>3218</v>
      </c>
      <c r="G213" s="97">
        <f>+'Ark1'!T2975</f>
        <v>9.7191180912111115</v>
      </c>
      <c r="H213" s="97">
        <f>+'Ark1'!U2975</f>
        <v>9.2919941120418734</v>
      </c>
      <c r="I213" s="97">
        <f>+'Ark1'!Y2975</f>
        <v>146.31441889372289</v>
      </c>
      <c r="J213" s="97">
        <f>+'Ark1'!AA2975</f>
        <v>25.562053276926992</v>
      </c>
      <c r="K213" s="97">
        <f t="shared" si="6"/>
        <v>2.3985970310446376</v>
      </c>
      <c r="L213" s="9">
        <f t="shared" si="7"/>
        <v>7.1991051454138706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+'Ark1'!C2976</f>
        <v>2018</v>
      </c>
      <c r="C214">
        <f>+'Ark1'!M2976</f>
        <v>62</v>
      </c>
      <c r="D214">
        <f>+'Ark1'!Q2976</f>
        <v>426</v>
      </c>
      <c r="E214" s="9">
        <f>+'Ark1'!R2976</f>
        <v>3217</v>
      </c>
      <c r="F214" s="9">
        <f>+'Ark1'!S2976</f>
        <v>3217</v>
      </c>
      <c r="G214" s="97">
        <f>+'Ark1'!T2976</f>
        <v>9.7160978556327375</v>
      </c>
      <c r="H214" s="97">
        <f>+'Ark1'!U2976</f>
        <v>9.1064264930013366</v>
      </c>
      <c r="I214" s="97">
        <f>+'Ark1'!Y2976</f>
        <v>143.43699098539028</v>
      </c>
      <c r="J214" s="97">
        <f>+'Ark1'!AA2976</f>
        <v>25.517147154482501</v>
      </c>
      <c r="K214" s="97">
        <f t="shared" si="6"/>
        <v>2.313499854603069</v>
      </c>
      <c r="L214" s="9">
        <f t="shared" si="7"/>
        <v>7.551643192488263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+'Ark1'!C2977</f>
        <v>2018</v>
      </c>
      <c r="C215">
        <f>+'Ark1'!M2977</f>
        <v>63</v>
      </c>
      <c r="D215">
        <f>+'Ark1'!Q2977</f>
        <v>391</v>
      </c>
      <c r="E215" s="9">
        <f>+'Ark1'!R2977</f>
        <v>2809</v>
      </c>
      <c r="F215" s="9">
        <f>+'Ark1'!S2977</f>
        <v>2809</v>
      </c>
      <c r="G215" s="97">
        <f>+'Ark1'!T2977</f>
        <v>8.4838417396556896</v>
      </c>
      <c r="H215" s="97">
        <f>+'Ark1'!U2977</f>
        <v>7.8007807772865725</v>
      </c>
      <c r="I215" s="97">
        <f>+'Ark1'!Y2977</f>
        <v>140.71829832680663</v>
      </c>
      <c r="J215" s="97">
        <f>+'Ark1'!AA2977</f>
        <v>25.107576161955254</v>
      </c>
      <c r="K215" s="97">
        <f t="shared" si="6"/>
        <v>2.2336237829651848</v>
      </c>
      <c r="L215" s="9">
        <f t="shared" si="7"/>
        <v>7.1841432225063935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+'Ark1'!C2978</f>
        <v>2018</v>
      </c>
      <c r="C216">
        <f>+'Ark1'!M2978</f>
        <v>64</v>
      </c>
      <c r="D216">
        <f>+'Ark1'!Q2978</f>
        <v>335</v>
      </c>
      <c r="E216" s="9">
        <f>+'Ark1'!R2978</f>
        <v>2139</v>
      </c>
      <c r="F216" s="9">
        <f>+'Ark1'!S2978</f>
        <v>2139</v>
      </c>
      <c r="G216" s="97">
        <f>+'Ark1'!T2978</f>
        <v>6.4602839021443668</v>
      </c>
      <c r="H216" s="97">
        <f>+'Ark1'!U2978</f>
        <v>5.8283507220500557</v>
      </c>
      <c r="I216" s="97">
        <f>+'Ark1'!Y2978</f>
        <v>138.06993922393633</v>
      </c>
      <c r="J216" s="97">
        <f>+'Ark1'!AA2978</f>
        <v>25.122415735087873</v>
      </c>
      <c r="K216" s="97">
        <f t="shared" si="6"/>
        <v>2.1573428003740052</v>
      </c>
      <c r="L216" s="9">
        <f t="shared" si="7"/>
        <v>6.3850746268656717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+'Ark1'!C2979</f>
        <v>2018</v>
      </c>
      <c r="C217">
        <f>+'Ark1'!M2979</f>
        <v>65</v>
      </c>
      <c r="D217">
        <f>+'Ark1'!Q2979</f>
        <v>324</v>
      </c>
      <c r="E217" s="9">
        <f>+'Ark1'!R2979</f>
        <v>2260</v>
      </c>
      <c r="F217" s="9">
        <f>+'Ark1'!S2979</f>
        <v>2260</v>
      </c>
      <c r="G217" s="97">
        <f>+'Ark1'!T2979</f>
        <v>6.8257324071277585</v>
      </c>
      <c r="H217" s="97">
        <f>+'Ark1'!U2979</f>
        <v>6.0619887023007379</v>
      </c>
      <c r="I217" s="97">
        <f>+'Ark1'!Y2979</f>
        <v>135.91610619468983</v>
      </c>
      <c r="J217" s="97">
        <f>+'Ark1'!AA2979</f>
        <v>22.843456817032607</v>
      </c>
      <c r="K217" s="97">
        <f t="shared" si="6"/>
        <v>2.0910170183798438</v>
      </c>
      <c r="L217" s="9">
        <f t="shared" si="7"/>
        <v>6.9753086419753085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+'Ark1'!C2980</f>
        <v>2018</v>
      </c>
      <c r="C218">
        <f>+'Ark1'!M2980</f>
        <v>66</v>
      </c>
      <c r="D218">
        <f>+'Ark1'!Q2980</f>
        <v>0</v>
      </c>
      <c r="E218" s="9">
        <f>+'Ark1'!R2980</f>
        <v>0</v>
      </c>
      <c r="F218" s="9">
        <f>+'Ark1'!S2980</f>
        <v>0</v>
      </c>
      <c r="G218" s="97">
        <f>+'Ark1'!T2980</f>
        <v>0</v>
      </c>
      <c r="H218" s="97">
        <f>+'Ark1'!U2980</f>
        <v>0</v>
      </c>
      <c r="I218" s="97">
        <f>+'Ark1'!Y2980</f>
        <v>0</v>
      </c>
      <c r="J218" s="97">
        <f>+'Ark1'!AA2980</f>
        <v>0</v>
      </c>
      <c r="K218" s="97">
        <f t="shared" si="6"/>
        <v>0</v>
      </c>
      <c r="L218" s="9" t="e">
        <f t="shared" si="7"/>
        <v>#DIV/0!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+'Ark1'!C2981</f>
        <v>2018</v>
      </c>
      <c r="C219">
        <f>+'Ark1'!M2981</f>
        <v>67</v>
      </c>
      <c r="D219">
        <f>+'Ark1'!Q2981</f>
        <v>0</v>
      </c>
      <c r="E219" s="9">
        <f>+'Ark1'!R2981</f>
        <v>0</v>
      </c>
      <c r="F219" s="9">
        <f>+'Ark1'!S2981</f>
        <v>0</v>
      </c>
      <c r="G219" s="97">
        <f>+'Ark1'!T2981</f>
        <v>0</v>
      </c>
      <c r="H219" s="97">
        <f>+'Ark1'!U2981</f>
        <v>0</v>
      </c>
      <c r="I219" s="97">
        <f>+'Ark1'!Y2981</f>
        <v>0</v>
      </c>
      <c r="J219" s="97">
        <f>+'Ark1'!AA2981</f>
        <v>0</v>
      </c>
      <c r="K219" s="97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+'Ark1'!C2982</f>
        <v>2018</v>
      </c>
      <c r="C220">
        <f>+'Ark1'!M2982</f>
        <v>68</v>
      </c>
      <c r="D220">
        <f>+'Ark1'!Q2982</f>
        <v>0</v>
      </c>
      <c r="E220" s="9">
        <f>+'Ark1'!R2982</f>
        <v>0</v>
      </c>
      <c r="F220" s="9">
        <f>+'Ark1'!S2982</f>
        <v>0</v>
      </c>
      <c r="G220" s="97">
        <f>+'Ark1'!T2982</f>
        <v>0</v>
      </c>
      <c r="H220" s="97">
        <f>+'Ark1'!U2982</f>
        <v>0</v>
      </c>
      <c r="I220" s="97">
        <f>+'Ark1'!Y2982</f>
        <v>0</v>
      </c>
      <c r="J220" s="97">
        <f>+'Ark1'!AA2982</f>
        <v>0</v>
      </c>
      <c r="K220" s="97">
        <f t="shared" si="6"/>
        <v>0</v>
      </c>
      <c r="L220" s="9" t="e">
        <f t="shared" si="7"/>
        <v>#DIV/0!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 s="47">
        <f>+'Ark1'!C2983</f>
        <v>2017</v>
      </c>
      <c r="C221" s="47">
        <f>+'Ark1'!M2983</f>
        <v>0</v>
      </c>
      <c r="D221" s="47">
        <f>+'Ark1'!Q2983</f>
        <v>0</v>
      </c>
      <c r="E221" s="65">
        <f>+'Ark1'!R2983</f>
        <v>0</v>
      </c>
      <c r="F221" s="65">
        <f>+'Ark1'!S2983</f>
        <v>0</v>
      </c>
      <c r="G221" s="102">
        <f>+'Ark1'!T2983</f>
        <v>0</v>
      </c>
      <c r="H221" s="102">
        <f>+'Ark1'!U2983</f>
        <v>0</v>
      </c>
      <c r="I221" s="102">
        <f>+'Ark1'!Y2983</f>
        <v>0</v>
      </c>
      <c r="J221" s="102">
        <f>+'Ark1'!AA2983</f>
        <v>0</v>
      </c>
      <c r="K221" s="102" t="e">
        <f t="shared" si="6"/>
        <v>#DIV/0!</v>
      </c>
      <c r="L221" s="65" t="e">
        <f t="shared" si="7"/>
        <v>#DIV/0!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+'Ark1'!C2984</f>
        <v>2017</v>
      </c>
      <c r="C222" s="47">
        <f>+'Ark1'!M2984</f>
        <v>35</v>
      </c>
      <c r="D222" s="47">
        <f>+'Ark1'!Q2984</f>
        <v>39</v>
      </c>
      <c r="E222" s="65">
        <f>+'Ark1'!R2984</f>
        <v>68</v>
      </c>
      <c r="F222" s="65">
        <f>+'Ark1'!S2984</f>
        <v>68</v>
      </c>
      <c r="G222" s="102">
        <f>+'Ark1'!T2984</f>
        <v>0.20891578850348705</v>
      </c>
      <c r="H222" s="102">
        <f>+'Ark1'!U2984</f>
        <v>0.29790090195912927</v>
      </c>
      <c r="I222" s="102">
        <f>+'Ark1'!Y2984</f>
        <v>216.53970588235288</v>
      </c>
      <c r="J222" s="102">
        <f>+'Ark1'!AA2984</f>
        <v>50.098415319853693</v>
      </c>
      <c r="K222" s="102">
        <f t="shared" si="6"/>
        <v>6.1868487394957965</v>
      </c>
      <c r="L222" s="65">
        <f t="shared" si="7"/>
        <v>1.7435897435897436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+'Ark1'!C2985</f>
        <v>2017</v>
      </c>
      <c r="C223" s="47">
        <f>+'Ark1'!M2985</f>
        <v>36</v>
      </c>
      <c r="D223" s="47">
        <f>+'Ark1'!Q2985</f>
        <v>21</v>
      </c>
      <c r="E223" s="65">
        <f>+'Ark1'!R2985</f>
        <v>23</v>
      </c>
      <c r="F223" s="65">
        <f>+'Ark1'!S2985</f>
        <v>23</v>
      </c>
      <c r="G223" s="102">
        <f>+'Ark1'!T2985</f>
        <v>7.0662693170297108E-2</v>
      </c>
      <c r="H223" s="102">
        <f>+'Ark1'!U2985</f>
        <v>9.7527357975658521E-2</v>
      </c>
      <c r="I223" s="102">
        <f>+'Ark1'!Y2985</f>
        <v>209.59130434782605</v>
      </c>
      <c r="J223" s="102">
        <f>+'Ark1'!AA2985</f>
        <v>44.735803315674389</v>
      </c>
      <c r="K223" s="102">
        <f t="shared" si="6"/>
        <v>5.8219806763285016</v>
      </c>
      <c r="L223" s="65">
        <f t="shared" si="7"/>
        <v>1.0952380952380953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+'Ark1'!C2986</f>
        <v>2017</v>
      </c>
      <c r="C224" s="47">
        <f>+'Ark1'!M2986</f>
        <v>37</v>
      </c>
      <c r="D224" s="47">
        <f>+'Ark1'!Q2986</f>
        <v>18</v>
      </c>
      <c r="E224" s="65">
        <f>+'Ark1'!R2986</f>
        <v>21</v>
      </c>
      <c r="F224" s="65">
        <f>+'Ark1'!S2986</f>
        <v>21</v>
      </c>
      <c r="G224" s="102">
        <f>+'Ark1'!T2986</f>
        <v>6.4518111155488653E-2</v>
      </c>
      <c r="H224" s="102">
        <f>+'Ark1'!U2986</f>
        <v>9.2526162503812126E-2</v>
      </c>
      <c r="I224" s="102">
        <f>+'Ark1'!Y2986</f>
        <v>217.78095238095244</v>
      </c>
      <c r="J224" s="102">
        <f>+'Ark1'!AA2986</f>
        <v>37.255598736138971</v>
      </c>
      <c r="K224" s="102">
        <f t="shared" si="6"/>
        <v>5.885971685971688</v>
      </c>
      <c r="L224" s="65">
        <f t="shared" si="7"/>
        <v>1.1666666666666667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+'Ark1'!C2987</f>
        <v>2017</v>
      </c>
      <c r="C225" s="47">
        <f>+'Ark1'!M2987</f>
        <v>38</v>
      </c>
      <c r="D225" s="47">
        <f>+'Ark1'!Q2987</f>
        <v>27</v>
      </c>
      <c r="E225" s="65">
        <f>+'Ark1'!R2987</f>
        <v>27</v>
      </c>
      <c r="F225" s="65">
        <f>+'Ark1'!S2987</f>
        <v>27</v>
      </c>
      <c r="G225" s="102">
        <f>+'Ark1'!T2987</f>
        <v>8.2951857199913978E-2</v>
      </c>
      <c r="H225" s="102">
        <f>+'Ark1'!U2987</f>
        <v>0.11660351983004352</v>
      </c>
      <c r="I225" s="102">
        <f>+'Ark1'!Y2987</f>
        <v>213.46296296296296</v>
      </c>
      <c r="J225" s="102">
        <f>+'Ark1'!AA2987</f>
        <v>31.830734601873655</v>
      </c>
      <c r="K225" s="102">
        <f t="shared" si="6"/>
        <v>5.617446393762183</v>
      </c>
      <c r="L225" s="65">
        <f t="shared" si="7"/>
        <v>1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+'Ark1'!C2988</f>
        <v>2017</v>
      </c>
      <c r="C226" s="47">
        <f>+'Ark1'!M2988</f>
        <v>39</v>
      </c>
      <c r="D226" s="47">
        <f>+'Ark1'!Q2988</f>
        <v>28</v>
      </c>
      <c r="E226" s="65">
        <f>+'Ark1'!R2988</f>
        <v>36</v>
      </c>
      <c r="F226" s="65">
        <f>+'Ark1'!S2988</f>
        <v>36</v>
      </c>
      <c r="G226" s="102">
        <f>+'Ark1'!T2988</f>
        <v>0.11060247626655198</v>
      </c>
      <c r="H226" s="102">
        <f>+'Ark1'!U2988</f>
        <v>0.15466480235910762</v>
      </c>
      <c r="I226" s="102">
        <f>+'Ark1'!Y2988</f>
        <v>212.35555555555544</v>
      </c>
      <c r="J226" s="102">
        <f>+'Ark1'!AA2988</f>
        <v>46.970951096540482</v>
      </c>
      <c r="K226" s="102">
        <f t="shared" si="6"/>
        <v>5.4450142450142422</v>
      </c>
      <c r="L226" s="65">
        <f t="shared" si="7"/>
        <v>1.2857142857142858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+'Ark1'!C2989</f>
        <v>2017</v>
      </c>
      <c r="C227" s="47">
        <f>+'Ark1'!M2989</f>
        <v>40</v>
      </c>
      <c r="D227" s="47">
        <f>+'Ark1'!Q2989</f>
        <v>39</v>
      </c>
      <c r="E227" s="65">
        <f>+'Ark1'!R2989</f>
        <v>53</v>
      </c>
      <c r="F227" s="65">
        <f>+'Ark1'!S2989</f>
        <v>53</v>
      </c>
      <c r="G227" s="102">
        <f>+'Ark1'!T2989</f>
        <v>0.16283142339242371</v>
      </c>
      <c r="H227" s="102">
        <f>+'Ark1'!U2989</f>
        <v>0.21541961628287284</v>
      </c>
      <c r="I227" s="102">
        <f>+'Ark1'!Y2989</f>
        <v>200.90188679245296</v>
      </c>
      <c r="J227" s="102">
        <f>+'Ark1'!AA2989</f>
        <v>35.835844238542137</v>
      </c>
      <c r="K227" s="102">
        <f t="shared" si="6"/>
        <v>5.0225471698113235</v>
      </c>
      <c r="L227" s="65">
        <f t="shared" si="7"/>
        <v>1.358974358974359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+'Ark1'!C2990</f>
        <v>2017</v>
      </c>
      <c r="C228" s="47">
        <f>+'Ark1'!M2990</f>
        <v>41</v>
      </c>
      <c r="D228" s="47">
        <f>+'Ark1'!Q2990</f>
        <v>41</v>
      </c>
      <c r="E228" s="65">
        <f>+'Ark1'!R2990</f>
        <v>55</v>
      </c>
      <c r="F228" s="65">
        <f>+'Ark1'!S2990</f>
        <v>55</v>
      </c>
      <c r="G228" s="102">
        <f>+'Ark1'!T2990</f>
        <v>0.1689760054072322</v>
      </c>
      <c r="H228" s="102">
        <f>+'Ark1'!U2990</f>
        <v>0.21973699133826124</v>
      </c>
      <c r="I228" s="102">
        <f>+'Ark1'!Y2990</f>
        <v>197.47636363636369</v>
      </c>
      <c r="J228" s="102">
        <f>+'Ark1'!AA2990</f>
        <v>45.160956442228283</v>
      </c>
      <c r="K228" s="102">
        <f t="shared" si="6"/>
        <v>4.8164966740576505</v>
      </c>
      <c r="L228" s="65">
        <f t="shared" si="7"/>
        <v>1.3414634146341464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+'Ark1'!C2991</f>
        <v>2017</v>
      </c>
      <c r="C229" s="47">
        <f>+'Ark1'!M2991</f>
        <v>42</v>
      </c>
      <c r="D229" s="47">
        <f>+'Ark1'!Q2991</f>
        <v>46</v>
      </c>
      <c r="E229" s="65">
        <f>+'Ark1'!R2991</f>
        <v>66</v>
      </c>
      <c r="F229" s="65">
        <f>+'Ark1'!S2991</f>
        <v>66</v>
      </c>
      <c r="G229" s="102">
        <f>+'Ark1'!T2991</f>
        <v>0.20277120648867861</v>
      </c>
      <c r="H229" s="102">
        <f>+'Ark1'!U2991</f>
        <v>0.26258906305718477</v>
      </c>
      <c r="I229" s="102">
        <f>+'Ark1'!Y2991</f>
        <v>196.65606060606061</v>
      </c>
      <c r="J229" s="102">
        <f>+'Ark1'!AA2991</f>
        <v>38.570742282703698</v>
      </c>
      <c r="K229" s="102">
        <f t="shared" si="6"/>
        <v>4.6822871572871572</v>
      </c>
      <c r="L229" s="65">
        <f t="shared" si="7"/>
        <v>1.4347826086956521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+'Ark1'!C2992</f>
        <v>2017</v>
      </c>
      <c r="C230" s="47">
        <f>+'Ark1'!M2992</f>
        <v>43</v>
      </c>
      <c r="D230" s="47">
        <f>+'Ark1'!Q2992</f>
        <v>64</v>
      </c>
      <c r="E230" s="65">
        <f>+'Ark1'!R2992</f>
        <v>93</v>
      </c>
      <c r="F230" s="65">
        <f>+'Ark1'!S2992</f>
        <v>93</v>
      </c>
      <c r="G230" s="102">
        <f>+'Ark1'!T2992</f>
        <v>0.28572306368859257</v>
      </c>
      <c r="H230" s="102">
        <f>+'Ark1'!U2992</f>
        <v>0.36906475742927408</v>
      </c>
      <c r="I230" s="102">
        <f>+'Ark1'!Y2992</f>
        <v>196.15268817204313</v>
      </c>
      <c r="J230" s="102">
        <f>+'Ark1'!AA2992</f>
        <v>39.975876035638066</v>
      </c>
      <c r="K230" s="102">
        <f t="shared" si="6"/>
        <v>4.561690422605654</v>
      </c>
      <c r="L230" s="65">
        <f t="shared" si="7"/>
        <v>1.453125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+'Ark1'!C2993</f>
        <v>2017</v>
      </c>
      <c r="C231" s="47">
        <f>+'Ark1'!M2993</f>
        <v>44</v>
      </c>
      <c r="D231" s="47">
        <f>+'Ark1'!Q2993</f>
        <v>71</v>
      </c>
      <c r="E231" s="65">
        <f>+'Ark1'!R2993</f>
        <v>124</v>
      </c>
      <c r="F231" s="65">
        <f>+'Ark1'!S2993</f>
        <v>124</v>
      </c>
      <c r="G231" s="102">
        <f>+'Ark1'!T2993</f>
        <v>0.3809640849181235</v>
      </c>
      <c r="H231" s="102">
        <f>+'Ark1'!U2993</f>
        <v>0.45898309591884245</v>
      </c>
      <c r="I231" s="102">
        <f>+'Ark1'!Y2993</f>
        <v>182.95725806451608</v>
      </c>
      <c r="J231" s="102">
        <f>+'Ark1'!AA2993</f>
        <v>38.995386768898605</v>
      </c>
      <c r="K231" s="102">
        <f t="shared" si="6"/>
        <v>4.1581195014662748</v>
      </c>
      <c r="L231" s="65">
        <f t="shared" si="7"/>
        <v>1.7464788732394365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+'Ark1'!C2994</f>
        <v>2017</v>
      </c>
      <c r="C232" s="47">
        <f>+'Ark1'!M2994</f>
        <v>45</v>
      </c>
      <c r="D232" s="47">
        <f>+'Ark1'!Q2994</f>
        <v>104</v>
      </c>
      <c r="E232" s="65">
        <f>+'Ark1'!R2994</f>
        <v>140</v>
      </c>
      <c r="F232" s="65">
        <f>+'Ark1'!S2994</f>
        <v>140</v>
      </c>
      <c r="G232" s="102">
        <f>+'Ark1'!T2994</f>
        <v>0.43012074103659098</v>
      </c>
      <c r="H232" s="102">
        <f>+'Ark1'!U2994</f>
        <v>0.54927166853921561</v>
      </c>
      <c r="I232" s="102">
        <f>+'Ark1'!Y2994</f>
        <v>193.92500000000015</v>
      </c>
      <c r="J232" s="102">
        <f>+'Ark1'!AA2994</f>
        <v>33.807448724884104</v>
      </c>
      <c r="K232" s="102">
        <f t="shared" si="6"/>
        <v>4.3094444444444475</v>
      </c>
      <c r="L232" s="65">
        <f t="shared" si="7"/>
        <v>1.3461538461538463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+'Ark1'!C2995</f>
        <v>2017</v>
      </c>
      <c r="C233" s="47">
        <f>+'Ark1'!M2995</f>
        <v>46</v>
      </c>
      <c r="D233" s="47">
        <f>+'Ark1'!Q2995</f>
        <v>117</v>
      </c>
      <c r="E233" s="65">
        <f>+'Ark1'!R2995</f>
        <v>166</v>
      </c>
      <c r="F233" s="65">
        <f>+'Ark1'!S2995</f>
        <v>166</v>
      </c>
      <c r="G233" s="102">
        <f>+'Ark1'!T2995</f>
        <v>0.51000030722910084</v>
      </c>
      <c r="H233" s="102">
        <f>+'Ark1'!U2995</f>
        <v>0.60445880853962997</v>
      </c>
      <c r="I233" s="102">
        <f>+'Ark1'!Y2995</f>
        <v>179.98373493975893</v>
      </c>
      <c r="J233" s="102">
        <f>+'Ark1'!AA2995</f>
        <v>34.881854474675528</v>
      </c>
      <c r="K233" s="102">
        <f t="shared" si="6"/>
        <v>3.9126898899947595</v>
      </c>
      <c r="L233" s="65">
        <f t="shared" si="7"/>
        <v>1.4188034188034189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+'Ark1'!C2996</f>
        <v>2017</v>
      </c>
      <c r="C234" s="47">
        <f>+'Ark1'!M2996</f>
        <v>47</v>
      </c>
      <c r="D234" s="47">
        <f>+'Ark1'!Q2996</f>
        <v>148</v>
      </c>
      <c r="E234" s="65">
        <f>+'Ark1'!R2996</f>
        <v>232</v>
      </c>
      <c r="F234" s="65">
        <f>+'Ark1'!S2996</f>
        <v>232</v>
      </c>
      <c r="G234" s="102">
        <f>+'Ark1'!T2996</f>
        <v>0.71277151371777936</v>
      </c>
      <c r="H234" s="102">
        <f>+'Ark1'!U2996</f>
        <v>0.86380478246195747</v>
      </c>
      <c r="I234" s="102">
        <f>+'Ark1'!Y2996</f>
        <v>184.03577586206913</v>
      </c>
      <c r="J234" s="102">
        <f>+'Ark1'!AA2996</f>
        <v>34.47320880423031</v>
      </c>
      <c r="K234" s="102">
        <f t="shared" si="6"/>
        <v>3.9156548055759388</v>
      </c>
      <c r="L234" s="65">
        <f t="shared" si="7"/>
        <v>1.5675675675675675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+'Ark1'!C2997</f>
        <v>2017</v>
      </c>
      <c r="C235" s="47">
        <f>+'Ark1'!M2997</f>
        <v>48</v>
      </c>
      <c r="D235" s="47">
        <f>+'Ark1'!Q2997</f>
        <v>159</v>
      </c>
      <c r="E235" s="65">
        <f>+'Ark1'!R2997</f>
        <v>277</v>
      </c>
      <c r="F235" s="65">
        <f>+'Ark1'!S2997</f>
        <v>277</v>
      </c>
      <c r="G235" s="102">
        <f>+'Ark1'!T2997</f>
        <v>0.85102460905096944</v>
      </c>
      <c r="H235" s="102">
        <f>+'Ark1'!U2997</f>
        <v>0.98503521735838884</v>
      </c>
      <c r="I235" s="102">
        <f>+'Ark1'!Y2997</f>
        <v>175.77075812274364</v>
      </c>
      <c r="J235" s="102">
        <f>+'Ark1'!AA2997</f>
        <v>36.430046369537457</v>
      </c>
      <c r="K235" s="102">
        <f t="shared" si="6"/>
        <v>3.6618907942238259</v>
      </c>
      <c r="L235" s="65">
        <f t="shared" si="7"/>
        <v>1.7421383647798743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+'Ark1'!C2998</f>
        <v>2017</v>
      </c>
      <c r="C236" s="47">
        <f>+'Ark1'!M2998</f>
        <v>49</v>
      </c>
      <c r="D236" s="47">
        <f>+'Ark1'!Q2998</f>
        <v>188</v>
      </c>
      <c r="E236" s="65">
        <f>+'Ark1'!R2998</f>
        <v>373</v>
      </c>
      <c r="F236" s="65">
        <f>+'Ark1'!S2998</f>
        <v>373</v>
      </c>
      <c r="G236" s="102">
        <f>+'Ark1'!T2998</f>
        <v>1.1459645457617751</v>
      </c>
      <c r="H236" s="102">
        <f>+'Ark1'!U2998</f>
        <v>1.2966408515692522</v>
      </c>
      <c r="I236" s="102">
        <f>+'Ark1'!Y2998</f>
        <v>171.82466487935653</v>
      </c>
      <c r="J236" s="102">
        <f>+'Ark1'!AA2998</f>
        <v>32.526204452628171</v>
      </c>
      <c r="K236" s="102">
        <f t="shared" si="6"/>
        <v>3.5066258138644191</v>
      </c>
      <c r="L236" s="65">
        <f t="shared" si="7"/>
        <v>1.9840425531914894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+'Ark1'!C2999</f>
        <v>2017</v>
      </c>
      <c r="C237" s="47">
        <f>+'Ark1'!M2999</f>
        <v>50</v>
      </c>
      <c r="D237" s="47">
        <f>+'Ark1'!Q2999</f>
        <v>250</v>
      </c>
      <c r="E237" s="65">
        <f>+'Ark1'!R2999</f>
        <v>479</v>
      </c>
      <c r="F237" s="65">
        <f>+'Ark1'!S2999</f>
        <v>479</v>
      </c>
      <c r="G237" s="102">
        <f>+'Ark1'!T2999</f>
        <v>1.4716273925466219</v>
      </c>
      <c r="H237" s="102">
        <f>+'Ark1'!U2999</f>
        <v>1.682380306846001</v>
      </c>
      <c r="I237" s="102">
        <f>+'Ark1'!Y2999</f>
        <v>173.60542797494779</v>
      </c>
      <c r="J237" s="102">
        <f>+'Ark1'!AA2999</f>
        <v>32.558761584607808</v>
      </c>
      <c r="K237" s="102">
        <f t="shared" si="6"/>
        <v>3.4721085594989556</v>
      </c>
      <c r="L237" s="65">
        <f t="shared" si="7"/>
        <v>1.9159999999999999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+'Ark1'!C3000</f>
        <v>2017</v>
      </c>
      <c r="C238" s="47">
        <f>+'Ark1'!M3000</f>
        <v>51</v>
      </c>
      <c r="D238" s="47">
        <f>+'Ark1'!Q3000</f>
        <v>251</v>
      </c>
      <c r="E238" s="65">
        <f>+'Ark1'!R3000</f>
        <v>519</v>
      </c>
      <c r="F238" s="65">
        <f>+'Ark1'!S3000</f>
        <v>519</v>
      </c>
      <c r="G238" s="102">
        <f>+'Ark1'!T3000</f>
        <v>1.594519032842791</v>
      </c>
      <c r="H238" s="102">
        <f>+'Ark1'!U3000</f>
        <v>1.8099330458886804</v>
      </c>
      <c r="I238" s="102">
        <f>+'Ark1'!Y3000</f>
        <v>172.37321772639689</v>
      </c>
      <c r="J238" s="102">
        <f>+'Ark1'!AA3000</f>
        <v>30.620160275094445</v>
      </c>
      <c r="K238" s="102">
        <f t="shared" si="6"/>
        <v>3.3798670142430765</v>
      </c>
      <c r="L238" s="65">
        <f t="shared" si="7"/>
        <v>2.0677290836653386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+'Ark1'!C3001</f>
        <v>2017</v>
      </c>
      <c r="C239" s="47">
        <f>+'Ark1'!M3001</f>
        <v>52</v>
      </c>
      <c r="D239" s="47">
        <f>+'Ark1'!Q3001</f>
        <v>279</v>
      </c>
      <c r="E239" s="65">
        <f>+'Ark1'!R3001</f>
        <v>710</v>
      </c>
      <c r="F239" s="65">
        <f>+'Ark1'!S3001</f>
        <v>710</v>
      </c>
      <c r="G239" s="102">
        <f>+'Ark1'!T3001</f>
        <v>2.1813266152569981</v>
      </c>
      <c r="H239" s="102">
        <f>+'Ark1'!U3001</f>
        <v>2.431720025632341</v>
      </c>
      <c r="I239" s="102">
        <f>+'Ark1'!Y3001</f>
        <v>169.28943661971837</v>
      </c>
      <c r="J239" s="102">
        <f>+'Ark1'!AA3001</f>
        <v>31.264948442162872</v>
      </c>
      <c r="K239" s="102">
        <f t="shared" ref="K239:K302" si="8">+I239/C239</f>
        <v>3.2555660888407378</v>
      </c>
      <c r="L239" s="65">
        <f t="shared" ref="L239:L302" si="9">+E239/D239</f>
        <v>2.5448028673835124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+'Ark1'!C3002</f>
        <v>2017</v>
      </c>
      <c r="C240" s="47">
        <f>+'Ark1'!M3002</f>
        <v>53</v>
      </c>
      <c r="D240" s="47">
        <f>+'Ark1'!Q3002</f>
        <v>329</v>
      </c>
      <c r="E240" s="65">
        <f>+'Ark1'!R3002</f>
        <v>929</v>
      </c>
      <c r="F240" s="65">
        <f>+'Ark1'!S3002</f>
        <v>929</v>
      </c>
      <c r="G240" s="102">
        <f>+'Ark1'!T3002</f>
        <v>2.8541583458785222</v>
      </c>
      <c r="H240" s="102">
        <f>+'Ark1'!U3002</f>
        <v>3.1484123773761254</v>
      </c>
      <c r="I240" s="102">
        <f>+'Ark1'!Y3002</f>
        <v>167.51377825618923</v>
      </c>
      <c r="J240" s="102">
        <f>+'Ark1'!AA3002</f>
        <v>30.571602300343049</v>
      </c>
      <c r="K240" s="102">
        <f t="shared" si="8"/>
        <v>3.1606373255884761</v>
      </c>
      <c r="L240" s="65">
        <f t="shared" si="9"/>
        <v>2.8237082066869301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+'Ark1'!C3003</f>
        <v>2017</v>
      </c>
      <c r="C241" s="47">
        <f>+'Ark1'!M3003</f>
        <v>54</v>
      </c>
      <c r="D241" s="47">
        <f>+'Ark1'!Q3003</f>
        <v>375</v>
      </c>
      <c r="E241" s="65">
        <f>+'Ark1'!R3003</f>
        <v>1179</v>
      </c>
      <c r="F241" s="65">
        <f>+'Ark1'!S3003</f>
        <v>1179</v>
      </c>
      <c r="G241" s="102">
        <f>+'Ark1'!T3003</f>
        <v>3.6222310977295775</v>
      </c>
      <c r="H241" s="102">
        <f>+'Ark1'!U3003</f>
        <v>3.9101822518983207</v>
      </c>
      <c r="I241" s="102">
        <f>+'Ark1'!Y3003</f>
        <v>163.92977099236651</v>
      </c>
      <c r="J241" s="102">
        <f>+'Ark1'!AA3003</f>
        <v>29.497883724469673</v>
      </c>
      <c r="K241" s="102">
        <f t="shared" si="8"/>
        <v>3.0357364998586394</v>
      </c>
      <c r="L241" s="65">
        <f t="shared" si="9"/>
        <v>3.1440000000000001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+'Ark1'!C3004</f>
        <v>2017</v>
      </c>
      <c r="C242" s="47">
        <f>+'Ark1'!M3004</f>
        <v>55</v>
      </c>
      <c r="D242" s="47">
        <f>+'Ark1'!Q3004</f>
        <v>407</v>
      </c>
      <c r="E242" s="65">
        <f>+'Ark1'!R3004</f>
        <v>1429</v>
      </c>
      <c r="F242" s="65">
        <f>+'Ark1'!S3004</f>
        <v>1429</v>
      </c>
      <c r="G242" s="102">
        <f>+'Ark1'!T3004</f>
        <v>4.3903038495806319</v>
      </c>
      <c r="H242" s="102">
        <f>+'Ark1'!U3004</f>
        <v>4.6748876986816992</v>
      </c>
      <c r="I242" s="102">
        <f>+'Ark1'!Y3004</f>
        <v>161.70132960111974</v>
      </c>
      <c r="J242" s="102">
        <f>+'Ark1'!AA3004</f>
        <v>28.564425695382113</v>
      </c>
      <c r="K242" s="102">
        <f t="shared" si="8"/>
        <v>2.9400241745658136</v>
      </c>
      <c r="L242" s="65">
        <f t="shared" si="9"/>
        <v>3.5110565110565108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+'Ark1'!C3005</f>
        <v>2017</v>
      </c>
      <c r="C243" s="47">
        <f>+'Ark1'!M3005</f>
        <v>56</v>
      </c>
      <c r="D243" s="47">
        <f>+'Ark1'!Q3005</f>
        <v>434</v>
      </c>
      <c r="E243" s="65">
        <f>+'Ark1'!R3005</f>
        <v>1703</v>
      </c>
      <c r="F243" s="65">
        <f>+'Ark1'!S3005</f>
        <v>1703</v>
      </c>
      <c r="G243" s="102">
        <f>+'Ark1'!T3005</f>
        <v>5.23211158560939</v>
      </c>
      <c r="H243" s="102">
        <f>+'Ark1'!U3005</f>
        <v>5.51158244096455</v>
      </c>
      <c r="I243" s="102">
        <f>+'Ark1'!Y3005</f>
        <v>159.96917204932475</v>
      </c>
      <c r="J243" s="102">
        <f>+'Ark1'!AA3005</f>
        <v>28.232817945091153</v>
      </c>
      <c r="K243" s="102">
        <f t="shared" si="8"/>
        <v>2.8565923580236565</v>
      </c>
      <c r="L243" s="65">
        <f t="shared" si="9"/>
        <v>3.9239631336405529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+'Ark1'!C3006</f>
        <v>2017</v>
      </c>
      <c r="C244" s="47">
        <f>+'Ark1'!M3006</f>
        <v>57</v>
      </c>
      <c r="D244" s="47">
        <f>+'Ark1'!Q3006</f>
        <v>451</v>
      </c>
      <c r="E244" s="65">
        <f>+'Ark1'!R3006</f>
        <v>2063</v>
      </c>
      <c r="F244" s="65">
        <f>+'Ark1'!S3006</f>
        <v>2063</v>
      </c>
      <c r="G244" s="102">
        <f>+'Ark1'!T3006</f>
        <v>6.3381363482749107</v>
      </c>
      <c r="H244" s="102">
        <f>+'Ark1'!U3006</f>
        <v>6.5309462524840596</v>
      </c>
      <c r="I244" s="102">
        <f>+'Ark1'!Y3006</f>
        <v>156.47736306349972</v>
      </c>
      <c r="J244" s="102">
        <f>+'Ark1'!AA3006</f>
        <v>27.10399831394928</v>
      </c>
      <c r="K244" s="102">
        <f t="shared" si="8"/>
        <v>2.7452168958508723</v>
      </c>
      <c r="L244" s="65">
        <f t="shared" si="9"/>
        <v>4.5742793791574279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+'Ark1'!C3007</f>
        <v>2017</v>
      </c>
      <c r="C245" s="47">
        <f>+'Ark1'!M3007</f>
        <v>58</v>
      </c>
      <c r="D245" s="47">
        <f>+'Ark1'!Q3007</f>
        <v>487</v>
      </c>
      <c r="E245" s="65">
        <f>+'Ark1'!R3007</f>
        <v>2476</v>
      </c>
      <c r="F245" s="65">
        <f>+'Ark1'!S3007</f>
        <v>2476</v>
      </c>
      <c r="G245" s="102">
        <f>+'Ark1'!T3007</f>
        <v>7.6069925343328508</v>
      </c>
      <c r="H245" s="102">
        <f>+'Ark1'!U3007</f>
        <v>7.735953145110626</v>
      </c>
      <c r="I245" s="102">
        <f>+'Ark1'!Y3007</f>
        <v>154.43218901453977</v>
      </c>
      <c r="J245" s="102">
        <f>+'Ark1'!AA3007</f>
        <v>26.246301874554195</v>
      </c>
      <c r="K245" s="102">
        <f t="shared" si="8"/>
        <v>2.6626239485265479</v>
      </c>
      <c r="L245" s="65">
        <f t="shared" si="9"/>
        <v>5.0841889117043122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+'Ark1'!C3008</f>
        <v>2017</v>
      </c>
      <c r="C246" s="47">
        <f>+'Ark1'!M3008</f>
        <v>59</v>
      </c>
      <c r="D246" s="47">
        <f>+'Ark1'!Q3008</f>
        <v>497</v>
      </c>
      <c r="E246" s="65">
        <f>+'Ark1'!R3008</f>
        <v>2844</v>
      </c>
      <c r="F246" s="65">
        <f>+'Ark1'!S3008</f>
        <v>2844</v>
      </c>
      <c r="G246" s="102">
        <f>+'Ark1'!T3008</f>
        <v>8.7375956250576063</v>
      </c>
      <c r="H246" s="102">
        <f>+'Ark1'!U3008</f>
        <v>8.7251459096755717</v>
      </c>
      <c r="I246" s="102">
        <f>+'Ark1'!Y3008</f>
        <v>151.64138537271435</v>
      </c>
      <c r="J246" s="102">
        <f>+'Ark1'!AA3008</f>
        <v>25.989243142530079</v>
      </c>
      <c r="K246" s="102">
        <f t="shared" si="8"/>
        <v>2.5701929724188872</v>
      </c>
      <c r="L246" s="65">
        <f t="shared" si="9"/>
        <v>5.7223340040241446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+'Ark1'!C3009</f>
        <v>2017</v>
      </c>
      <c r="C247" s="47">
        <f>+'Ark1'!M3009</f>
        <v>60</v>
      </c>
      <c r="D247" s="47">
        <f>+'Ark1'!Q3009</f>
        <v>490</v>
      </c>
      <c r="E247" s="65">
        <f>+'Ark1'!R3009</f>
        <v>2951</v>
      </c>
      <c r="F247" s="65">
        <f>+'Ark1'!S3009</f>
        <v>2951</v>
      </c>
      <c r="G247" s="102">
        <f>+'Ark1'!T3009</f>
        <v>9.0663307628498568</v>
      </c>
      <c r="H247" s="102">
        <f>+'Ark1'!U3009</f>
        <v>8.8914134046038722</v>
      </c>
      <c r="I247" s="102">
        <f>+'Ark1'!Y3009</f>
        <v>148.92795662487285</v>
      </c>
      <c r="J247" s="102">
        <f>+'Ark1'!AA3009</f>
        <v>25.950966220415705</v>
      </c>
      <c r="K247" s="102">
        <f t="shared" si="8"/>
        <v>2.4821326104145474</v>
      </c>
      <c r="L247" s="65">
        <f t="shared" si="9"/>
        <v>6.0224489795918368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+'Ark1'!C3010</f>
        <v>2017</v>
      </c>
      <c r="C248" s="47">
        <f>+'Ark1'!M3010</f>
        <v>61</v>
      </c>
      <c r="D248" s="47">
        <f>+'Ark1'!Q3010</f>
        <v>441</v>
      </c>
      <c r="E248" s="65">
        <f>+'Ark1'!R3010</f>
        <v>3116</v>
      </c>
      <c r="F248" s="65">
        <f>+'Ark1'!S3010</f>
        <v>3116</v>
      </c>
      <c r="G248" s="102">
        <f>+'Ark1'!T3010</f>
        <v>9.5732587790715495</v>
      </c>
      <c r="H248" s="102">
        <f>+'Ark1'!U3010</f>
        <v>9.2114069661716567</v>
      </c>
      <c r="I248" s="102">
        <f>+'Ark1'!Y3010</f>
        <v>146.11781129653414</v>
      </c>
      <c r="J248" s="102">
        <f>+'Ark1'!AA3010</f>
        <v>25.295694818272633</v>
      </c>
      <c r="K248" s="102">
        <f t="shared" si="8"/>
        <v>2.3953739556808875</v>
      </c>
      <c r="L248" s="65">
        <f t="shared" si="9"/>
        <v>7.0657596371882088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+'Ark1'!C3011</f>
        <v>2017</v>
      </c>
      <c r="C249" s="47">
        <f>+'Ark1'!M3011</f>
        <v>62</v>
      </c>
      <c r="D249" s="47">
        <f>+'Ark1'!Q3011</f>
        <v>448</v>
      </c>
      <c r="E249" s="65">
        <f>+'Ark1'!R3011</f>
        <v>2989</v>
      </c>
      <c r="F249" s="65">
        <f>+'Ark1'!S3011</f>
        <v>2989</v>
      </c>
      <c r="G249" s="102">
        <f>+'Ark1'!T3011</f>
        <v>9.1830778211312154</v>
      </c>
      <c r="H249" s="102">
        <f>+'Ark1'!U3011</f>
        <v>8.6330850687569161</v>
      </c>
      <c r="I249" s="102">
        <f>+'Ark1'!Y3011</f>
        <v>142.76269655403121</v>
      </c>
      <c r="J249" s="102">
        <f>+'Ark1'!AA3011</f>
        <v>24.99702271107882</v>
      </c>
      <c r="K249" s="102">
        <f t="shared" si="8"/>
        <v>2.3026241379682455</v>
      </c>
      <c r="L249" s="65">
        <f t="shared" si="9"/>
        <v>6.671875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+'Ark1'!C3012</f>
        <v>2017</v>
      </c>
      <c r="C250" s="47">
        <f>+'Ark1'!M3012</f>
        <v>63</v>
      </c>
      <c r="D250" s="47">
        <f>+'Ark1'!Q3012</f>
        <v>410</v>
      </c>
      <c r="E250" s="65">
        <f>+'Ark1'!R3012</f>
        <v>2808</v>
      </c>
      <c r="F250" s="65">
        <f>+'Ark1'!S3012</f>
        <v>2808</v>
      </c>
      <c r="G250" s="102">
        <f>+'Ark1'!T3012</f>
        <v>8.6269931487910529</v>
      </c>
      <c r="H250" s="102">
        <f>+'Ark1'!U3012</f>
        <v>7.9048082326798816</v>
      </c>
      <c r="I250" s="102">
        <f>+'Ark1'!Y3012</f>
        <v>139.1454059829058</v>
      </c>
      <c r="J250" s="102">
        <f>+'Ark1'!AA3012</f>
        <v>24.622952868307575</v>
      </c>
      <c r="K250" s="102">
        <f t="shared" si="8"/>
        <v>2.2086572378239016</v>
      </c>
      <c r="L250" s="65">
        <f t="shared" si="9"/>
        <v>6.8487804878048779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+'Ark1'!C3013</f>
        <v>2017</v>
      </c>
      <c r="C251" s="47">
        <f>+'Ark1'!M3013</f>
        <v>64</v>
      </c>
      <c r="D251" s="47">
        <f>+'Ark1'!Q3013</f>
        <v>370</v>
      </c>
      <c r="E251" s="65">
        <f>+'Ark1'!R3013</f>
        <v>2248</v>
      </c>
      <c r="F251" s="65">
        <f>+'Ark1'!S3013</f>
        <v>2248</v>
      </c>
      <c r="G251" s="102">
        <f>+'Ark1'!T3013</f>
        <v>6.9065101846446888</v>
      </c>
      <c r="H251" s="102">
        <f>+'Ark1'!U3013</f>
        <v>6.1982898743878607</v>
      </c>
      <c r="I251" s="102">
        <f>+'Ark1'!Y3013</f>
        <v>136.28567615658369</v>
      </c>
      <c r="J251" s="102">
        <f>+'Ark1'!AA3013</f>
        <v>23.99067971060704</v>
      </c>
      <c r="K251" s="102">
        <f t="shared" si="8"/>
        <v>2.1294636899466202</v>
      </c>
      <c r="L251" s="65">
        <f t="shared" si="9"/>
        <v>6.0756756756756758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+'Ark1'!C3014</f>
        <v>2017</v>
      </c>
      <c r="C252" s="47">
        <f>+'Ark1'!M3014</f>
        <v>65</v>
      </c>
      <c r="D252" s="47">
        <f>+'Ark1'!Q3014</f>
        <v>350</v>
      </c>
      <c r="E252" s="65">
        <f>+'Ark1'!R3014</f>
        <v>2350</v>
      </c>
      <c r="F252" s="65">
        <f>+'Ark1'!S3014</f>
        <v>2350</v>
      </c>
      <c r="G252" s="102">
        <f>+'Ark1'!T3014</f>
        <v>7.2198838673999202</v>
      </c>
      <c r="H252" s="102">
        <f>+'Ark1'!U3014</f>
        <v>6.4119048521752111</v>
      </c>
      <c r="I252" s="102">
        <f>+'Ark1'!Y3014</f>
        <v>134.86331914893597</v>
      </c>
      <c r="J252" s="102">
        <f>+'Ark1'!AA3014</f>
        <v>22.244377708122439</v>
      </c>
      <c r="K252" s="102">
        <f t="shared" si="8"/>
        <v>2.0748202945990148</v>
      </c>
      <c r="L252" s="65">
        <f t="shared" si="9"/>
        <v>6.7142857142857144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+'Ark1'!C3015</f>
        <v>2017</v>
      </c>
      <c r="C253" s="47">
        <f>+'Ark1'!M3015</f>
        <v>66</v>
      </c>
      <c r="D253" s="47">
        <f>+'Ark1'!Q3015</f>
        <v>1</v>
      </c>
      <c r="E253" s="65">
        <f>+'Ark1'!R3015</f>
        <v>1</v>
      </c>
      <c r="F253" s="65">
        <f>+'Ark1'!S3015</f>
        <v>1</v>
      </c>
      <c r="G253" s="102">
        <f>+'Ark1'!T3015</f>
        <v>3.0722910074042209E-3</v>
      </c>
      <c r="H253" s="102">
        <f>+'Ark1'!U3015</f>
        <v>2.4581118520604294E-3</v>
      </c>
      <c r="I253" s="102">
        <f>+'Ark1'!Y3015</f>
        <v>121.5</v>
      </c>
      <c r="J253" s="102">
        <f>+'Ark1'!AA3015</f>
        <v>0</v>
      </c>
      <c r="K253" s="102">
        <f t="shared" si="8"/>
        <v>1.8409090909090908</v>
      </c>
      <c r="L253" s="65">
        <f t="shared" si="9"/>
        <v>1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+'Ark1'!C3016</f>
        <v>2017</v>
      </c>
      <c r="C254" s="47">
        <f>+'Ark1'!M3016</f>
        <v>67</v>
      </c>
      <c r="D254" s="47">
        <f>+'Ark1'!Q3016</f>
        <v>1</v>
      </c>
      <c r="E254" s="65">
        <f>+'Ark1'!R3016</f>
        <v>1</v>
      </c>
      <c r="F254" s="65">
        <f>+'Ark1'!S3016</f>
        <v>1</v>
      </c>
      <c r="G254" s="102">
        <f>+'Ark1'!T3016</f>
        <v>3.0722910074042209E-3</v>
      </c>
      <c r="H254" s="102">
        <f>+'Ark1'!U3016</f>
        <v>1.2624376919223939E-3</v>
      </c>
      <c r="I254" s="102">
        <f>+'Ark1'!Y3016</f>
        <v>62.4</v>
      </c>
      <c r="J254" s="102">
        <f>+'Ark1'!AA3016</f>
        <v>0</v>
      </c>
      <c r="K254" s="102">
        <f t="shared" si="8"/>
        <v>0.93134328358208951</v>
      </c>
      <c r="L254" s="65">
        <f t="shared" si="9"/>
        <v>1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+'Ark1'!C3017</f>
        <v>2017</v>
      </c>
      <c r="C255" s="47">
        <f>+'Ark1'!M3017</f>
        <v>68</v>
      </c>
      <c r="D255" s="47">
        <f>+'Ark1'!Q3017</f>
        <v>0</v>
      </c>
      <c r="E255" s="65">
        <f>+'Ark1'!R3017</f>
        <v>0</v>
      </c>
      <c r="F255" s="65">
        <f>+'Ark1'!S3017</f>
        <v>0</v>
      </c>
      <c r="G255" s="102">
        <f>+'Ark1'!T3017</f>
        <v>0</v>
      </c>
      <c r="H255" s="102">
        <f>+'Ark1'!U3017</f>
        <v>0</v>
      </c>
      <c r="I255" s="102">
        <f>+'Ark1'!Y3017</f>
        <v>0</v>
      </c>
      <c r="J255" s="102">
        <f>+'Ark1'!AA3017</f>
        <v>0</v>
      </c>
      <c r="K255" s="102">
        <f t="shared" si="8"/>
        <v>0</v>
      </c>
      <c r="L255" s="65" t="e">
        <f t="shared" si="9"/>
        <v>#DIV/0!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>
        <f>+'Ark1'!C3018</f>
        <v>2016</v>
      </c>
      <c r="C256">
        <f>+'Ark1'!M3018</f>
        <v>0</v>
      </c>
      <c r="D256">
        <f>+'Ark1'!Q3018</f>
        <v>3</v>
      </c>
      <c r="E256" s="9">
        <f>+'Ark1'!R3018</f>
        <v>37</v>
      </c>
      <c r="F256" s="9">
        <f>+'Ark1'!S3018</f>
        <v>0</v>
      </c>
      <c r="G256" s="97">
        <f>+'Ark1'!T3018</f>
        <v>0.11112445939452188</v>
      </c>
      <c r="H256" s="97">
        <f>+'Ark1'!U3018</f>
        <v>0</v>
      </c>
      <c r="I256" s="97">
        <f>+'Ark1'!Y3018</f>
        <v>0</v>
      </c>
      <c r="J256" s="97">
        <f>+'Ark1'!AA3018</f>
        <v>0</v>
      </c>
      <c r="K256" s="97" t="e">
        <f t="shared" si="8"/>
        <v>#DIV/0!</v>
      </c>
      <c r="L256" s="9">
        <f t="shared" si="9"/>
        <v>12.333333333333334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+'Ark1'!C3019</f>
        <v>2016</v>
      </c>
      <c r="C257">
        <f>+'Ark1'!M3019</f>
        <v>35</v>
      </c>
      <c r="D257">
        <f>+'Ark1'!Q3019</f>
        <v>39</v>
      </c>
      <c r="E257" s="9">
        <f>+'Ark1'!R3019</f>
        <v>77</v>
      </c>
      <c r="F257" s="9">
        <f>+'Ark1'!S3019</f>
        <v>77</v>
      </c>
      <c r="G257" s="97">
        <f>+'Ark1'!T3019</f>
        <v>0.23125901009130215</v>
      </c>
      <c r="H257" s="97">
        <f>+'Ark1'!U3019</f>
        <v>0.3468306483835652</v>
      </c>
      <c r="I257" s="97">
        <f>+'Ark1'!Y3019</f>
        <v>226.25064935064927</v>
      </c>
      <c r="J257" s="97">
        <f>+'Ark1'!AA3019</f>
        <v>42.168140935639855</v>
      </c>
      <c r="K257" s="97">
        <f t="shared" si="8"/>
        <v>6.4643042671614079</v>
      </c>
      <c r="L257" s="9">
        <f t="shared" si="9"/>
        <v>1.9743589743589745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+'Ark1'!C3020</f>
        <v>2016</v>
      </c>
      <c r="C258">
        <f>+'Ark1'!M3020</f>
        <v>36</v>
      </c>
      <c r="D258">
        <f>+'Ark1'!Q3020</f>
        <v>18</v>
      </c>
      <c r="E258" s="9">
        <f>+'Ark1'!R3020</f>
        <v>19</v>
      </c>
      <c r="F258" s="9">
        <f>+'Ark1'!S3020</f>
        <v>19</v>
      </c>
      <c r="G258" s="97">
        <f>+'Ark1'!T3020</f>
        <v>5.7063911580970704E-2</v>
      </c>
      <c r="H258" s="97">
        <f>+'Ark1'!U3020</f>
        <v>8.3016142348425678E-2</v>
      </c>
      <c r="I258" s="97">
        <f>+'Ark1'!Y3020</f>
        <v>219.46842105263153</v>
      </c>
      <c r="J258" s="97">
        <f>+'Ark1'!AA3020</f>
        <v>30.866641039897459</v>
      </c>
      <c r="K258" s="97">
        <f t="shared" si="8"/>
        <v>6.0963450292397647</v>
      </c>
      <c r="L258" s="9">
        <f t="shared" si="9"/>
        <v>1.0555555555555556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+'Ark1'!C3021</f>
        <v>2016</v>
      </c>
      <c r="C259">
        <f>+'Ark1'!M3021</f>
        <v>37</v>
      </c>
      <c r="D259">
        <f>+'Ark1'!Q3021</f>
        <v>16</v>
      </c>
      <c r="E259" s="9">
        <f>+'Ark1'!R3021</f>
        <v>17</v>
      </c>
      <c r="F259" s="9">
        <f>+'Ark1'!S3021</f>
        <v>17</v>
      </c>
      <c r="G259" s="97">
        <f>+'Ark1'!T3021</f>
        <v>5.1057184046131666E-2</v>
      </c>
      <c r="H259" s="97">
        <f>+'Ark1'!U3021</f>
        <v>7.303604878280881E-2</v>
      </c>
      <c r="I259" s="97">
        <f>+'Ark1'!Y3021</f>
        <v>215.79999999999995</v>
      </c>
      <c r="J259" s="97">
        <f>+'Ark1'!AA3021</f>
        <v>26.364659946937945</v>
      </c>
      <c r="K259" s="97">
        <f t="shared" si="8"/>
        <v>5.832432432432431</v>
      </c>
      <c r="L259" s="9">
        <f t="shared" si="9"/>
        <v>1.0625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+'Ark1'!C3022</f>
        <v>2016</v>
      </c>
      <c r="C260">
        <f>+'Ark1'!M3022</f>
        <v>38</v>
      </c>
      <c r="D260">
        <f>+'Ark1'!Q3022</f>
        <v>20</v>
      </c>
      <c r="E260" s="9">
        <f>+'Ark1'!R3022</f>
        <v>21</v>
      </c>
      <c r="F260" s="9">
        <f>+'Ark1'!S3022</f>
        <v>21</v>
      </c>
      <c r="G260" s="97">
        <f>+'Ark1'!T3022</f>
        <v>6.3070639115809693E-2</v>
      </c>
      <c r="H260" s="97">
        <f>+'Ark1'!U3022</f>
        <v>8.873185123070898E-2</v>
      </c>
      <c r="I260" s="97">
        <f>+'Ark1'!Y3022</f>
        <v>212.23809523809524</v>
      </c>
      <c r="J260" s="97">
        <f>+'Ark1'!AA3022</f>
        <v>41.52132528610727</v>
      </c>
      <c r="K260" s="97">
        <f t="shared" si="8"/>
        <v>5.5852130325814535</v>
      </c>
      <c r="L260" s="9">
        <f t="shared" si="9"/>
        <v>1.05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+'Ark1'!C3023</f>
        <v>2016</v>
      </c>
      <c r="C261">
        <f>+'Ark1'!M3023</f>
        <v>39</v>
      </c>
      <c r="D261">
        <f>+'Ark1'!Q3023</f>
        <v>26</v>
      </c>
      <c r="E261" s="9">
        <f>+'Ark1'!R3023</f>
        <v>29</v>
      </c>
      <c r="F261" s="9">
        <f>+'Ark1'!S3023</f>
        <v>29</v>
      </c>
      <c r="G261" s="97">
        <f>+'Ark1'!T3023</f>
        <v>8.7097549255165774E-2</v>
      </c>
      <c r="H261" s="97">
        <f>+'Ark1'!U3023</f>
        <v>0.11729645974446738</v>
      </c>
      <c r="I261" s="97">
        <f>+'Ark1'!Y3023</f>
        <v>203.16551724137935</v>
      </c>
      <c r="J261" s="97">
        <f>+'Ark1'!AA3023</f>
        <v>36.034497607652099</v>
      </c>
      <c r="K261" s="97">
        <f t="shared" si="8"/>
        <v>5.209372236958445</v>
      </c>
      <c r="L261" s="9">
        <f t="shared" si="9"/>
        <v>1.1153846153846154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+'Ark1'!C3024</f>
        <v>2016</v>
      </c>
      <c r="C262">
        <f>+'Ark1'!M3024</f>
        <v>40</v>
      </c>
      <c r="D262">
        <f>+'Ark1'!Q3024</f>
        <v>30</v>
      </c>
      <c r="E262" s="9">
        <f>+'Ark1'!R3024</f>
        <v>36</v>
      </c>
      <c r="F262" s="9">
        <f>+'Ark1'!S3024</f>
        <v>36</v>
      </c>
      <c r="G262" s="97">
        <f>+'Ark1'!T3024</f>
        <v>0.10812109562710231</v>
      </c>
      <c r="H262" s="97">
        <f>+'Ark1'!U3024</f>
        <v>0.14531955909208821</v>
      </c>
      <c r="I262" s="97">
        <f>+'Ark1'!Y3024</f>
        <v>202.76111111111112</v>
      </c>
      <c r="J262" s="97">
        <f>+'Ark1'!AA3024</f>
        <v>37.669736436692546</v>
      </c>
      <c r="K262" s="97">
        <f t="shared" si="8"/>
        <v>5.0690277777777784</v>
      </c>
      <c r="L262" s="9">
        <f t="shared" si="9"/>
        <v>1.2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+'Ark1'!C3025</f>
        <v>2016</v>
      </c>
      <c r="C263">
        <f>+'Ark1'!M3025</f>
        <v>41</v>
      </c>
      <c r="D263">
        <f>+'Ark1'!Q3025</f>
        <v>49</v>
      </c>
      <c r="E263" s="9">
        <f>+'Ark1'!R3025</f>
        <v>57</v>
      </c>
      <c r="F263" s="9">
        <f>+'Ark1'!S3025</f>
        <v>57</v>
      </c>
      <c r="G263" s="97">
        <f>+'Ark1'!T3025</f>
        <v>0.17119173474291205</v>
      </c>
      <c r="H263" s="97">
        <f>+'Ark1'!U3025</f>
        <v>0.22797137725888456</v>
      </c>
      <c r="I263" s="97">
        <f>+'Ark1'!Y3025</f>
        <v>200.89473684210523</v>
      </c>
      <c r="J263" s="97">
        <f>+'Ark1'!AA3025</f>
        <v>35.844720774290806</v>
      </c>
      <c r="K263" s="97">
        <f t="shared" si="8"/>
        <v>4.8998716302952499</v>
      </c>
      <c r="L263" s="9">
        <f t="shared" si="9"/>
        <v>1.1632653061224489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+'Ark1'!C3026</f>
        <v>2016</v>
      </c>
      <c r="C264">
        <f>+'Ark1'!M3026</f>
        <v>42</v>
      </c>
      <c r="D264">
        <f>+'Ark1'!Q3026</f>
        <v>48</v>
      </c>
      <c r="E264" s="9">
        <f>+'Ark1'!R3026</f>
        <v>66</v>
      </c>
      <c r="F264" s="9">
        <f>+'Ark1'!S3026</f>
        <v>66</v>
      </c>
      <c r="G264" s="97">
        <f>+'Ark1'!T3026</f>
        <v>0.19822200864968764</v>
      </c>
      <c r="H264" s="97">
        <f>+'Ark1'!U3026</f>
        <v>0.26103728071616195</v>
      </c>
      <c r="I264" s="97">
        <f>+'Ark1'!Y3026</f>
        <v>198.66515151515165</v>
      </c>
      <c r="J264" s="97">
        <f>+'Ark1'!AA3026</f>
        <v>32.1728310583688</v>
      </c>
      <c r="K264" s="97">
        <f t="shared" si="8"/>
        <v>4.7301226551226581</v>
      </c>
      <c r="L264" s="9">
        <f t="shared" si="9"/>
        <v>1.375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+'Ark1'!C3027</f>
        <v>2016</v>
      </c>
      <c r="C265">
        <f>+'Ark1'!M3027</f>
        <v>43</v>
      </c>
      <c r="D265">
        <f>+'Ark1'!Q3027</f>
        <v>57</v>
      </c>
      <c r="E265" s="9">
        <f>+'Ark1'!R3027</f>
        <v>76</v>
      </c>
      <c r="F265" s="9">
        <f>+'Ark1'!S3027</f>
        <v>76</v>
      </c>
      <c r="G265" s="97">
        <f>+'Ark1'!T3027</f>
        <v>0.22825564632388279</v>
      </c>
      <c r="H265" s="97">
        <f>+'Ark1'!U3027</f>
        <v>0.29087005591679371</v>
      </c>
      <c r="I265" s="97">
        <f>+'Ark1'!Y3027</f>
        <v>192.24210526315781</v>
      </c>
      <c r="J265" s="97">
        <f>+'Ark1'!AA3027</f>
        <v>32.129406366483451</v>
      </c>
      <c r="K265" s="97">
        <f t="shared" si="8"/>
        <v>4.4707466340269262</v>
      </c>
      <c r="L265" s="9">
        <f t="shared" si="9"/>
        <v>1.3333333333333333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+'Ark1'!C3028</f>
        <v>2016</v>
      </c>
      <c r="C266">
        <f>+'Ark1'!M3028</f>
        <v>44</v>
      </c>
      <c r="D266">
        <f>+'Ark1'!Q3028</f>
        <v>67</v>
      </c>
      <c r="E266" s="9">
        <f>+'Ark1'!R3028</f>
        <v>90</v>
      </c>
      <c r="F266" s="9">
        <f>+'Ark1'!S3028</f>
        <v>90</v>
      </c>
      <c r="G266" s="97">
        <f>+'Ark1'!T3028</f>
        <v>0.27030273906775582</v>
      </c>
      <c r="H266" s="97">
        <f>+'Ark1'!U3028</f>
        <v>0.33378067564815367</v>
      </c>
      <c r="I266" s="97">
        <f>+'Ark1'!Y3028</f>
        <v>186.28666666666672</v>
      </c>
      <c r="J266" s="97">
        <f>+'Ark1'!AA3028</f>
        <v>32.529860470377237</v>
      </c>
      <c r="K266" s="97">
        <f t="shared" si="8"/>
        <v>4.2337878787878802</v>
      </c>
      <c r="L266" s="9">
        <f t="shared" si="9"/>
        <v>1.3432835820895523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+'Ark1'!C3029</f>
        <v>2016</v>
      </c>
      <c r="C267">
        <f>+'Ark1'!M3029</f>
        <v>45</v>
      </c>
      <c r="D267">
        <f>+'Ark1'!Q3029</f>
        <v>103</v>
      </c>
      <c r="E267" s="9">
        <f>+'Ark1'!R3029</f>
        <v>147</v>
      </c>
      <c r="F267" s="9">
        <f>+'Ark1'!S3029</f>
        <v>147</v>
      </c>
      <c r="G267" s="97">
        <f>+'Ark1'!T3029</f>
        <v>0.44149447381066809</v>
      </c>
      <c r="H267" s="97">
        <f>+'Ark1'!U3029</f>
        <v>0.55939290451779855</v>
      </c>
      <c r="I267" s="97">
        <f>+'Ark1'!Y3029</f>
        <v>191.1448979591836</v>
      </c>
      <c r="J267" s="97">
        <f>+'Ark1'!AA3029</f>
        <v>36.525970974114998</v>
      </c>
      <c r="K267" s="97">
        <f t="shared" si="8"/>
        <v>4.2476643990929688</v>
      </c>
      <c r="L267" s="9">
        <f t="shared" si="9"/>
        <v>1.4271844660194175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+'Ark1'!C3030</f>
        <v>2016</v>
      </c>
      <c r="C268">
        <f>+'Ark1'!M3030</f>
        <v>46</v>
      </c>
      <c r="D268">
        <f>+'Ark1'!Q3030</f>
        <v>102</v>
      </c>
      <c r="E268" s="9">
        <f>+'Ark1'!R3030</f>
        <v>175</v>
      </c>
      <c r="F268" s="9">
        <f>+'Ark1'!S3030</f>
        <v>175</v>
      </c>
      <c r="G268" s="97">
        <f>+'Ark1'!T3030</f>
        <v>0.52558865929841425</v>
      </c>
      <c r="H268" s="97">
        <f>+'Ark1'!U3030</f>
        <v>0.63438595150028909</v>
      </c>
      <c r="I268" s="97">
        <f>+'Ark1'!Y3030</f>
        <v>182.08685714285721</v>
      </c>
      <c r="J268" s="97">
        <f>+'Ark1'!AA3030</f>
        <v>33.119458222917878</v>
      </c>
      <c r="K268" s="97">
        <f t="shared" si="8"/>
        <v>3.9584099378882001</v>
      </c>
      <c r="L268" s="9">
        <f t="shared" si="9"/>
        <v>1.7156862745098038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+'Ark1'!C3031</f>
        <v>2016</v>
      </c>
      <c r="C269">
        <f>+'Ark1'!M3031</f>
        <v>47</v>
      </c>
      <c r="D269">
        <f>+'Ark1'!Q3031</f>
        <v>141</v>
      </c>
      <c r="E269" s="9">
        <f>+'Ark1'!R3031</f>
        <v>226</v>
      </c>
      <c r="F269" s="9">
        <f>+'Ark1'!S3031</f>
        <v>226</v>
      </c>
      <c r="G269" s="97">
        <f>+'Ark1'!T3031</f>
        <v>0.6787602114368092</v>
      </c>
      <c r="H269" s="97">
        <f>+'Ark1'!U3031</f>
        <v>0.81268381697866143</v>
      </c>
      <c r="I269" s="97">
        <f>+'Ark1'!Y3031</f>
        <v>180.62433628318593</v>
      </c>
      <c r="J269" s="97">
        <f>+'Ark1'!AA3031</f>
        <v>31.975203068708044</v>
      </c>
      <c r="K269" s="97">
        <f t="shared" si="8"/>
        <v>3.8430709847486368</v>
      </c>
      <c r="L269" s="9">
        <f t="shared" si="9"/>
        <v>1.6028368794326242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+'Ark1'!C3032</f>
        <v>2016</v>
      </c>
      <c r="C270">
        <f>+'Ark1'!M3032</f>
        <v>48</v>
      </c>
      <c r="D270">
        <f>+'Ark1'!Q3032</f>
        <v>172</v>
      </c>
      <c r="E270" s="9">
        <f>+'Ark1'!R3032</f>
        <v>300</v>
      </c>
      <c r="F270" s="9">
        <f>+'Ark1'!S3032</f>
        <v>300</v>
      </c>
      <c r="G270" s="97">
        <f>+'Ark1'!T3032</f>
        <v>0.90100913022585316</v>
      </c>
      <c r="H270" s="97">
        <f>+'Ark1'!U3032</f>
        <v>1.0611349912671684</v>
      </c>
      <c r="I270" s="97">
        <f>+'Ark1'!Y3032</f>
        <v>177.66933333333324</v>
      </c>
      <c r="J270" s="97">
        <f>+'Ark1'!AA3032</f>
        <v>32.844139906873224</v>
      </c>
      <c r="K270" s="97">
        <f t="shared" si="8"/>
        <v>3.7014444444444425</v>
      </c>
      <c r="L270" s="9">
        <f t="shared" si="9"/>
        <v>1.7441860465116279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+'Ark1'!C3033</f>
        <v>2016</v>
      </c>
      <c r="C271">
        <f>+'Ark1'!M3033</f>
        <v>49</v>
      </c>
      <c r="D271">
        <f>+'Ark1'!Q3033</f>
        <v>195</v>
      </c>
      <c r="E271" s="9">
        <f>+'Ark1'!R3033</f>
        <v>370</v>
      </c>
      <c r="F271" s="9">
        <f>+'Ark1'!S3033</f>
        <v>370</v>
      </c>
      <c r="G271" s="97">
        <f>+'Ark1'!T3033</f>
        <v>1.1112445939452189</v>
      </c>
      <c r="H271" s="97">
        <f>+'Ark1'!U3033</f>
        <v>1.3075714329228416</v>
      </c>
      <c r="I271" s="97">
        <f>+'Ark1'!Y3033</f>
        <v>177.51162162162171</v>
      </c>
      <c r="J271" s="97">
        <f>+'Ark1'!AA3033</f>
        <v>32.121618552796797</v>
      </c>
      <c r="K271" s="97">
        <f t="shared" si="8"/>
        <v>3.6226861555433003</v>
      </c>
      <c r="L271" s="9">
        <f t="shared" si="9"/>
        <v>1.8974358974358974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+'Ark1'!C3034</f>
        <v>2016</v>
      </c>
      <c r="C272">
        <f>+'Ark1'!M3034</f>
        <v>50</v>
      </c>
      <c r="D272">
        <f>+'Ark1'!Q3034</f>
        <v>227</v>
      </c>
      <c r="E272" s="9">
        <f>+'Ark1'!R3034</f>
        <v>451</v>
      </c>
      <c r="F272" s="9">
        <f>+'Ark1'!S3034</f>
        <v>451</v>
      </c>
      <c r="G272" s="97">
        <f>+'Ark1'!T3034</f>
        <v>1.3545170591061992</v>
      </c>
      <c r="H272" s="97">
        <f>+'Ark1'!U3034</f>
        <v>1.5753238254676127</v>
      </c>
      <c r="I272" s="97">
        <f>+'Ark1'!Y3034</f>
        <v>175.45121951219505</v>
      </c>
      <c r="J272" s="97">
        <f>+'Ark1'!AA3034</f>
        <v>29.87308879595891</v>
      </c>
      <c r="K272" s="97">
        <f t="shared" si="8"/>
        <v>3.5090243902439009</v>
      </c>
      <c r="L272" s="9">
        <f t="shared" si="9"/>
        <v>1.9867841409691629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+'Ark1'!C3035</f>
        <v>2016</v>
      </c>
      <c r="C273">
        <f>+'Ark1'!M3035</f>
        <v>51</v>
      </c>
      <c r="D273">
        <f>+'Ark1'!Q3035</f>
        <v>262</v>
      </c>
      <c r="E273" s="9">
        <f>+'Ark1'!R3035</f>
        <v>537</v>
      </c>
      <c r="F273" s="9">
        <f>+'Ark1'!S3035</f>
        <v>537</v>
      </c>
      <c r="G273" s="97">
        <f>+'Ark1'!T3035</f>
        <v>1.6128063431042772</v>
      </c>
      <c r="H273" s="97">
        <f>+'Ark1'!U3035</f>
        <v>1.8302392654268875</v>
      </c>
      <c r="I273" s="97">
        <f>+'Ark1'!Y3035</f>
        <v>171.1972067039105</v>
      </c>
      <c r="J273" s="97">
        <f>+'Ark1'!AA3035</f>
        <v>32.003742385042806</v>
      </c>
      <c r="K273" s="97">
        <f t="shared" si="8"/>
        <v>3.3568079745864803</v>
      </c>
      <c r="L273" s="9">
        <f t="shared" si="9"/>
        <v>2.0496183206106871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+'Ark1'!C3036</f>
        <v>2016</v>
      </c>
      <c r="C274">
        <f>+'Ark1'!M3036</f>
        <v>52</v>
      </c>
      <c r="D274">
        <f>+'Ark1'!Q3036</f>
        <v>296</v>
      </c>
      <c r="E274" s="9">
        <f>+'Ark1'!R3036</f>
        <v>748</v>
      </c>
      <c r="F274" s="9">
        <f>+'Ark1'!S3036</f>
        <v>747</v>
      </c>
      <c r="G274" s="97">
        <f>+'Ark1'!T3036</f>
        <v>2.2465160980297929</v>
      </c>
      <c r="H274" s="97">
        <f>+'Ark1'!U3036</f>
        <v>2.4894370872859017</v>
      </c>
      <c r="I274" s="97">
        <f>+'Ark1'!Y3036</f>
        <v>167.17165775401077</v>
      </c>
      <c r="J274" s="97">
        <f>+'Ark1'!AA3036</f>
        <v>29.453675299601013</v>
      </c>
      <c r="K274" s="97">
        <f t="shared" si="8"/>
        <v>3.2148395721925147</v>
      </c>
      <c r="L274" s="9">
        <f t="shared" si="9"/>
        <v>2.5270270270270272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+'Ark1'!C3037</f>
        <v>2016</v>
      </c>
      <c r="C275">
        <f>+'Ark1'!M3037</f>
        <v>53</v>
      </c>
      <c r="D275">
        <f>+'Ark1'!Q3037</f>
        <v>320</v>
      </c>
      <c r="E275" s="9">
        <f>+'Ark1'!R3037</f>
        <v>865</v>
      </c>
      <c r="F275" s="9">
        <f>+'Ark1'!S3037</f>
        <v>865</v>
      </c>
      <c r="G275" s="97">
        <f>+'Ark1'!T3037</f>
        <v>2.5979096588178754</v>
      </c>
      <c r="H275" s="97">
        <f>+'Ark1'!U3037</f>
        <v>2.8789832528336174</v>
      </c>
      <c r="I275" s="97">
        <f>+'Ark1'!Y3037</f>
        <v>167.18069364161863</v>
      </c>
      <c r="J275" s="97">
        <f>+'Ark1'!AA3037</f>
        <v>28.745746658661041</v>
      </c>
      <c r="K275" s="97">
        <f t="shared" si="8"/>
        <v>3.1543527102192193</v>
      </c>
      <c r="L275" s="9">
        <f t="shared" si="9"/>
        <v>2.703125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+'Ark1'!C3038</f>
        <v>2016</v>
      </c>
      <c r="C276">
        <f>+'Ark1'!M3038</f>
        <v>54</v>
      </c>
      <c r="D276">
        <f>+'Ark1'!Q3038</f>
        <v>368</v>
      </c>
      <c r="E276" s="9">
        <f>+'Ark1'!R3038</f>
        <v>1147</v>
      </c>
      <c r="F276" s="9">
        <f>+'Ark1'!S3038</f>
        <v>1147</v>
      </c>
      <c r="G276" s="97">
        <f>+'Ark1'!T3038</f>
        <v>3.4448582412301758</v>
      </c>
      <c r="H276" s="97">
        <f>+'Ark1'!U3038</f>
        <v>3.7274902901633058</v>
      </c>
      <c r="I276" s="97">
        <f>+'Ark1'!Y3038</f>
        <v>163.23609415867483</v>
      </c>
      <c r="J276" s="97">
        <f>+'Ark1'!AA3038</f>
        <v>28.729571350966701</v>
      </c>
      <c r="K276" s="97">
        <f t="shared" si="8"/>
        <v>3.0228906325680525</v>
      </c>
      <c r="L276" s="9">
        <f t="shared" si="9"/>
        <v>3.1168478260869565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+'Ark1'!C3039</f>
        <v>2016</v>
      </c>
      <c r="C277">
        <f>+'Ark1'!M3039</f>
        <v>55</v>
      </c>
      <c r="D277">
        <f>+'Ark1'!Q3039</f>
        <v>397</v>
      </c>
      <c r="E277" s="9">
        <f>+'Ark1'!R3039</f>
        <v>1311</v>
      </c>
      <c r="F277" s="9">
        <f>+'Ark1'!S3039</f>
        <v>1311</v>
      </c>
      <c r="G277" s="97">
        <f>+'Ark1'!T3039</f>
        <v>3.9374098990869761</v>
      </c>
      <c r="H277" s="97">
        <f>+'Ark1'!U3039</f>
        <v>4.1757802460243409</v>
      </c>
      <c r="I277" s="97">
        <f>+'Ark1'!Y3039</f>
        <v>159.99191456903142</v>
      </c>
      <c r="J277" s="97">
        <f>+'Ark1'!AA3039</f>
        <v>28.935843633008712</v>
      </c>
      <c r="K277" s="97">
        <f t="shared" si="8"/>
        <v>2.9089439012551166</v>
      </c>
      <c r="L277" s="9">
        <f t="shared" si="9"/>
        <v>3.3022670025188918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+'Ark1'!C3040</f>
        <v>2016</v>
      </c>
      <c r="C278">
        <f>+'Ark1'!M3040</f>
        <v>56</v>
      </c>
      <c r="D278">
        <f>+'Ark1'!Q3040</f>
        <v>426</v>
      </c>
      <c r="E278" s="9">
        <f>+'Ark1'!R3040</f>
        <v>1759</v>
      </c>
      <c r="F278" s="9">
        <f>+'Ark1'!S3040</f>
        <v>1759</v>
      </c>
      <c r="G278" s="97">
        <f>+'Ark1'!T3040</f>
        <v>5.2829168668909192</v>
      </c>
      <c r="H278" s="97">
        <f>+'Ark1'!U3040</f>
        <v>5.5125274761153698</v>
      </c>
      <c r="I278" s="97">
        <f>+'Ark1'!Y3040</f>
        <v>157.41569073337141</v>
      </c>
      <c r="J278" s="97">
        <f>+'Ark1'!AA3040</f>
        <v>29.076636373461913</v>
      </c>
      <c r="K278" s="97">
        <f t="shared" si="8"/>
        <v>2.8109944773816324</v>
      </c>
      <c r="L278" s="9">
        <f t="shared" si="9"/>
        <v>4.129107981220657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+'Ark1'!C3041</f>
        <v>2016</v>
      </c>
      <c r="C279">
        <f>+'Ark1'!M3041</f>
        <v>57</v>
      </c>
      <c r="D279">
        <f>+'Ark1'!Q3041</f>
        <v>454</v>
      </c>
      <c r="E279" s="9">
        <f>+'Ark1'!R3041</f>
        <v>1995</v>
      </c>
      <c r="F279" s="9">
        <f>+'Ark1'!S3041</f>
        <v>1995</v>
      </c>
      <c r="G279" s="97">
        <f>+'Ark1'!T3041</f>
        <v>5.9917107160019212</v>
      </c>
      <c r="H279" s="97">
        <f>+'Ark1'!U3041</f>
        <v>6.161880581700296</v>
      </c>
      <c r="I279" s="97">
        <f>+'Ark1'!Y3041</f>
        <v>155.14345864661661</v>
      </c>
      <c r="J279" s="97">
        <f>+'Ark1'!AA3041</f>
        <v>27.67752507999985</v>
      </c>
      <c r="K279" s="97">
        <f t="shared" si="8"/>
        <v>2.7218150639757299</v>
      </c>
      <c r="L279" s="9">
        <f t="shared" si="9"/>
        <v>4.394273127753304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+'Ark1'!C3042</f>
        <v>2016</v>
      </c>
      <c r="C280">
        <f>+'Ark1'!M3042</f>
        <v>58</v>
      </c>
      <c r="D280">
        <f>+'Ark1'!Q3042</f>
        <v>476</v>
      </c>
      <c r="E280" s="9">
        <f>+'Ark1'!R3042</f>
        <v>2449</v>
      </c>
      <c r="F280" s="9">
        <f>+'Ark1'!S3042</f>
        <v>2449</v>
      </c>
      <c r="G280" s="97">
        <f>+'Ark1'!T3042</f>
        <v>7.3552378664103806</v>
      </c>
      <c r="H280" s="97">
        <f>+'Ark1'!U3042</f>
        <v>7.4943554637378913</v>
      </c>
      <c r="I280" s="97">
        <f>+'Ark1'!Y3042</f>
        <v>153.7122907309105</v>
      </c>
      <c r="J280" s="97">
        <f>+'Ark1'!AA3042</f>
        <v>27.772126762784826</v>
      </c>
      <c r="K280" s="97">
        <f t="shared" si="8"/>
        <v>2.6502119091536294</v>
      </c>
      <c r="L280" s="9">
        <f t="shared" si="9"/>
        <v>5.1449579831932777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+'Ark1'!C3043</f>
        <v>2016</v>
      </c>
      <c r="C281">
        <f>+'Ark1'!M3043</f>
        <v>59</v>
      </c>
      <c r="D281">
        <f>+'Ark1'!Q3043</f>
        <v>496</v>
      </c>
      <c r="E281" s="9">
        <f>+'Ark1'!R3043</f>
        <v>2803</v>
      </c>
      <c r="F281" s="9">
        <f>+'Ark1'!S3043</f>
        <v>2803</v>
      </c>
      <c r="G281" s="97">
        <f>+'Ark1'!T3043</f>
        <v>8.4184286400768897</v>
      </c>
      <c r="H281" s="97">
        <f>+'Ark1'!U3043</f>
        <v>8.4563664058065697</v>
      </c>
      <c r="I281" s="97">
        <f>+'Ark1'!Y3043</f>
        <v>151.53877987870143</v>
      </c>
      <c r="J281" s="97">
        <f>+'Ark1'!AA3043</f>
        <v>26.648249520503921</v>
      </c>
      <c r="K281" s="97">
        <f t="shared" si="8"/>
        <v>2.568453896249177</v>
      </c>
      <c r="L281" s="9">
        <f t="shared" si="9"/>
        <v>5.651209677419355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+'Ark1'!C3044</f>
        <v>2016</v>
      </c>
      <c r="C282">
        <f>+'Ark1'!M3044</f>
        <v>60</v>
      </c>
      <c r="D282">
        <f>+'Ark1'!Q3044</f>
        <v>483</v>
      </c>
      <c r="E282" s="9">
        <f>+'Ark1'!R3044</f>
        <v>3029</v>
      </c>
      <c r="F282" s="9">
        <f>+'Ark1'!S3044</f>
        <v>3029</v>
      </c>
      <c r="G282" s="97">
        <f>+'Ark1'!T3044</f>
        <v>9.0971888515136961</v>
      </c>
      <c r="H282" s="97">
        <f>+'Ark1'!U3044</f>
        <v>8.9787157035070191</v>
      </c>
      <c r="I282" s="97">
        <f>+'Ark1'!Y3044</f>
        <v>148.89428854407419</v>
      </c>
      <c r="J282" s="97">
        <f>+'Ark1'!AA3044</f>
        <v>26.463430925696159</v>
      </c>
      <c r="K282" s="97">
        <f t="shared" si="8"/>
        <v>2.4815714757345697</v>
      </c>
      <c r="L282" s="9">
        <f t="shared" si="9"/>
        <v>6.2712215320910971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+'Ark1'!C3045</f>
        <v>2016</v>
      </c>
      <c r="C283">
        <f>+'Ark1'!M3045</f>
        <v>61</v>
      </c>
      <c r="D283">
        <f>+'Ark1'!Q3045</f>
        <v>480</v>
      </c>
      <c r="E283" s="9">
        <f>+'Ark1'!R3045</f>
        <v>3114</v>
      </c>
      <c r="F283" s="9">
        <f>+'Ark1'!S3045</f>
        <v>3114</v>
      </c>
      <c r="G283" s="97">
        <f>+'Ark1'!T3045</f>
        <v>9.3524747717443528</v>
      </c>
      <c r="H283" s="97">
        <f>+'Ark1'!U3045</f>
        <v>9.0932608188852679</v>
      </c>
      <c r="I283" s="97">
        <f>+'Ark1'!Y3045</f>
        <v>146.67771355170163</v>
      </c>
      <c r="J283" s="97">
        <f>+'Ark1'!AA3045</f>
        <v>25.812568155802118</v>
      </c>
      <c r="K283" s="97">
        <f t="shared" si="8"/>
        <v>2.4045526811754367</v>
      </c>
      <c r="L283" s="9">
        <f t="shared" si="9"/>
        <v>6.4874999999999998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+'Ark1'!C3046</f>
        <v>2016</v>
      </c>
      <c r="C284">
        <f>+'Ark1'!M3046</f>
        <v>62</v>
      </c>
      <c r="D284">
        <f>+'Ark1'!Q3046</f>
        <v>476</v>
      </c>
      <c r="E284" s="9">
        <f>+'Ark1'!R3046</f>
        <v>3299</v>
      </c>
      <c r="F284" s="9">
        <f>+'Ark1'!S3046</f>
        <v>3299</v>
      </c>
      <c r="G284" s="97">
        <f>+'Ark1'!T3046</f>
        <v>9.9080970687169607</v>
      </c>
      <c r="H284" s="97">
        <f>+'Ark1'!U3046</f>
        <v>9.3843359315818979</v>
      </c>
      <c r="I284" s="97">
        <f>+'Ark1'!Y3046</f>
        <v>142.88423764777195</v>
      </c>
      <c r="J284" s="97">
        <f>+'Ark1'!AA3046</f>
        <v>25.205538950864256</v>
      </c>
      <c r="K284" s="97">
        <f t="shared" si="8"/>
        <v>2.3045844781898701</v>
      </c>
      <c r="L284" s="9">
        <f t="shared" si="9"/>
        <v>6.9306722689075633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+'Ark1'!C3047</f>
        <v>2016</v>
      </c>
      <c r="C285">
        <f>+'Ark1'!M3047</f>
        <v>63</v>
      </c>
      <c r="D285">
        <f>+'Ark1'!Q3047</f>
        <v>427</v>
      </c>
      <c r="E285" s="9">
        <f>+'Ark1'!R3047</f>
        <v>2920</v>
      </c>
      <c r="F285" s="9">
        <f>+'Ark1'!S3047</f>
        <v>2920</v>
      </c>
      <c r="G285" s="97">
        <f>+'Ark1'!T3047</f>
        <v>8.7698222008649687</v>
      </c>
      <c r="H285" s="97">
        <f>+'Ark1'!U3047</f>
        <v>8.0187832010319013</v>
      </c>
      <c r="I285" s="97">
        <f>+'Ark1'!Y3047</f>
        <v>137.93952054794531</v>
      </c>
      <c r="J285" s="97">
        <f>+'Ark1'!AA3047</f>
        <v>25.697314230755861</v>
      </c>
      <c r="K285" s="97">
        <f t="shared" si="8"/>
        <v>2.1895161991737351</v>
      </c>
      <c r="L285" s="9">
        <f t="shared" si="9"/>
        <v>6.8384074941451987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+'Ark1'!C3048</f>
        <v>2016</v>
      </c>
      <c r="C286">
        <f>+'Ark1'!M3048</f>
        <v>64</v>
      </c>
      <c r="D286">
        <f>+'Ark1'!Q3048</f>
        <v>396</v>
      </c>
      <c r="E286" s="9">
        <f>+'Ark1'!R3048</f>
        <v>2414</v>
      </c>
      <c r="F286" s="9">
        <f>+'Ark1'!S3048</f>
        <v>2414</v>
      </c>
      <c r="G286" s="97">
        <f>+'Ark1'!T3048</f>
        <v>7.250120134550694</v>
      </c>
      <c r="H286" s="97">
        <f>+'Ark1'!U3048</f>
        <v>6.5716059270567104</v>
      </c>
      <c r="I286" s="97">
        <f>+'Ark1'!Y3048</f>
        <v>136.74055509527733</v>
      </c>
      <c r="J286" s="97">
        <f>+'Ark1'!AA3048</f>
        <v>24.292462713350297</v>
      </c>
      <c r="K286" s="97">
        <f t="shared" si="8"/>
        <v>2.1365711733637083</v>
      </c>
      <c r="L286" s="9">
        <f t="shared" si="9"/>
        <v>6.095959595959596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+'Ark1'!C3049</f>
        <v>2016</v>
      </c>
      <c r="C287">
        <f>+'Ark1'!M3049</f>
        <v>65</v>
      </c>
      <c r="D287">
        <f>+'Ark1'!Q3049</f>
        <v>368</v>
      </c>
      <c r="E287" s="9">
        <f>+'Ark1'!R3049</f>
        <v>2705</v>
      </c>
      <c r="F287" s="9">
        <f>+'Ark1'!S3049</f>
        <v>2705</v>
      </c>
      <c r="G287" s="97">
        <f>+'Ark1'!T3049</f>
        <v>8.1240989908697738</v>
      </c>
      <c r="H287" s="97">
        <f>+'Ark1'!U3049</f>
        <v>7.2951995411506241</v>
      </c>
      <c r="I287" s="97">
        <f>+'Ark1'!Y3049</f>
        <v>135.46683918669143</v>
      </c>
      <c r="J287" s="97">
        <f>+'Ark1'!AA3049</f>
        <v>22.381125989218045</v>
      </c>
      <c r="K287" s="97">
        <f t="shared" si="8"/>
        <v>2.0841052182567914</v>
      </c>
      <c r="L287" s="9">
        <f t="shared" si="9"/>
        <v>7.3505434782608692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+'Ark1'!C3050</f>
        <v>2016</v>
      </c>
      <c r="C288">
        <f>+'Ark1'!M3050</f>
        <v>66</v>
      </c>
      <c r="D288">
        <f>+'Ark1'!Q3050</f>
        <v>3</v>
      </c>
      <c r="E288" s="9">
        <f>+'Ark1'!R3050</f>
        <v>6</v>
      </c>
      <c r="F288" s="9">
        <f>+'Ark1'!S3050</f>
        <v>6</v>
      </c>
      <c r="G288" s="97">
        <f>+'Ark1'!T3050</f>
        <v>1.8020182604517064E-2</v>
      </c>
      <c r="H288" s="97">
        <f>+'Ark1'!U3050</f>
        <v>1.1333866480960877E-2</v>
      </c>
      <c r="I288" s="97">
        <f>+'Ark1'!Y3050</f>
        <v>94.883333333333312</v>
      </c>
      <c r="J288" s="97">
        <f>+'Ark1'!AA3050</f>
        <v>13.49313611515954</v>
      </c>
      <c r="K288" s="97">
        <f t="shared" si="8"/>
        <v>1.4376262626262624</v>
      </c>
      <c r="L288" s="9">
        <f t="shared" si="9"/>
        <v>2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+'Ark1'!C3051</f>
        <v>2016</v>
      </c>
      <c r="C289">
        <f>+'Ark1'!M3051</f>
        <v>67</v>
      </c>
      <c r="D289">
        <f>+'Ark1'!Q3051</f>
        <v>1</v>
      </c>
      <c r="E289" s="9">
        <f>+'Ark1'!R3051</f>
        <v>1</v>
      </c>
      <c r="F289" s="9">
        <f>+'Ark1'!S3051</f>
        <v>1</v>
      </c>
      <c r="G289" s="97">
        <f>+'Ark1'!T3051</f>
        <v>3.0033637674195097E-3</v>
      </c>
      <c r="H289" s="97">
        <f>+'Ark1'!U3051</f>
        <v>1.3219194349829652E-3</v>
      </c>
      <c r="I289" s="97">
        <f>+'Ark1'!Y3051</f>
        <v>66.400000000000006</v>
      </c>
      <c r="J289" s="97">
        <f>+'Ark1'!AA3051</f>
        <v>0</v>
      </c>
      <c r="K289" s="97">
        <f t="shared" si="8"/>
        <v>0.99104477611940311</v>
      </c>
      <c r="L289" s="9">
        <f t="shared" si="9"/>
        <v>1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+'Ark1'!C3052</f>
        <v>2016</v>
      </c>
      <c r="C290">
        <f>+'Ark1'!M3052</f>
        <v>68</v>
      </c>
      <c r="D290">
        <f>+'Ark1'!Q3052</f>
        <v>0</v>
      </c>
      <c r="E290" s="9">
        <f>+'Ark1'!R3052</f>
        <v>0</v>
      </c>
      <c r="F290" s="9">
        <f>+'Ark1'!S3052</f>
        <v>0</v>
      </c>
      <c r="G290" s="97">
        <f>+'Ark1'!T3052</f>
        <v>0</v>
      </c>
      <c r="H290" s="97">
        <f>+'Ark1'!U3052</f>
        <v>0</v>
      </c>
      <c r="I290" s="97">
        <f>+'Ark1'!Y3052</f>
        <v>0</v>
      </c>
      <c r="J290" s="97">
        <f>+'Ark1'!AA3052</f>
        <v>0</v>
      </c>
      <c r="K290" s="97">
        <f t="shared" si="8"/>
        <v>0</v>
      </c>
      <c r="L290" s="9" t="e">
        <f t="shared" si="9"/>
        <v>#DIV/0!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 s="47">
        <f>+'Ark1'!C3053</f>
        <v>2015</v>
      </c>
      <c r="C291" s="47">
        <f>+'Ark1'!M3053</f>
        <v>0</v>
      </c>
      <c r="D291" s="47">
        <f>+'Ark1'!Q3053</f>
        <v>3</v>
      </c>
      <c r="E291" s="65">
        <f>+'Ark1'!R3053</f>
        <v>13</v>
      </c>
      <c r="F291" s="65">
        <f>+'Ark1'!S3053</f>
        <v>0</v>
      </c>
      <c r="G291" s="102">
        <f>+'Ark1'!T3053</f>
        <v>2.665573098216116E-2</v>
      </c>
      <c r="H291" s="102">
        <f>+'Ark1'!U3053</f>
        <v>0</v>
      </c>
      <c r="I291" s="102">
        <f>+'Ark1'!Y3053</f>
        <v>0</v>
      </c>
      <c r="J291" s="102">
        <f>+'Ark1'!AA3053</f>
        <v>0</v>
      </c>
      <c r="K291" s="102" t="e">
        <f t="shared" si="8"/>
        <v>#DIV/0!</v>
      </c>
      <c r="L291" s="65">
        <f t="shared" si="9"/>
        <v>4.333333333333333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+'Ark1'!C3054</f>
        <v>2015</v>
      </c>
      <c r="C292" s="47">
        <f>+'Ark1'!M3054</f>
        <v>35</v>
      </c>
      <c r="D292" s="47">
        <f>+'Ark1'!Q3054</f>
        <v>34</v>
      </c>
      <c r="E292" s="65">
        <f>+'Ark1'!R3054</f>
        <v>61</v>
      </c>
      <c r="F292" s="65">
        <f>+'Ark1'!S3054</f>
        <v>61</v>
      </c>
      <c r="G292" s="102">
        <f>+'Ark1'!T3054</f>
        <v>0.12507689153167931</v>
      </c>
      <c r="H292" s="102">
        <f>+'Ark1'!U3054</f>
        <v>0.20242892846239499</v>
      </c>
      <c r="I292" s="102">
        <f>+'Ark1'!Y3054</f>
        <v>224.59344262295076</v>
      </c>
      <c r="J292" s="102">
        <f>+'Ark1'!AA3054</f>
        <v>48.194946911688682</v>
      </c>
      <c r="K292" s="102">
        <f t="shared" si="8"/>
        <v>6.4169555035128791</v>
      </c>
      <c r="L292" s="65">
        <f t="shared" si="9"/>
        <v>1.7941176470588236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+'Ark1'!C3055</f>
        <v>2015</v>
      </c>
      <c r="C293" s="47">
        <f>+'Ark1'!M3055</f>
        <v>36</v>
      </c>
      <c r="D293" s="47">
        <f>+'Ark1'!Q3055</f>
        <v>10</v>
      </c>
      <c r="E293" s="65">
        <f>+'Ark1'!R3055</f>
        <v>13</v>
      </c>
      <c r="F293" s="65">
        <f>+'Ark1'!S3055</f>
        <v>13</v>
      </c>
      <c r="G293" s="102">
        <f>+'Ark1'!T3055</f>
        <v>2.665573098216116E-2</v>
      </c>
      <c r="H293" s="102">
        <f>+'Ark1'!U3055</f>
        <v>4.0791049970521152E-2</v>
      </c>
      <c r="I293" s="102">
        <f>+'Ark1'!Y3055</f>
        <v>212.36153846153843</v>
      </c>
      <c r="J293" s="102">
        <f>+'Ark1'!AA3055</f>
        <v>36.728641903760447</v>
      </c>
      <c r="K293" s="102">
        <f t="shared" si="8"/>
        <v>5.898931623931623</v>
      </c>
      <c r="L293" s="65">
        <f t="shared" si="9"/>
        <v>1.3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+'Ark1'!C3056</f>
        <v>2015</v>
      </c>
      <c r="C294" s="47">
        <f>+'Ark1'!M3056</f>
        <v>37</v>
      </c>
      <c r="D294" s="47">
        <f>+'Ark1'!Q3056</f>
        <v>16</v>
      </c>
      <c r="E294" s="65">
        <f>+'Ark1'!R3056</f>
        <v>18</v>
      </c>
      <c r="F294" s="65">
        <f>+'Ark1'!S3056</f>
        <v>18</v>
      </c>
      <c r="G294" s="102">
        <f>+'Ark1'!T3056</f>
        <v>3.6907935206069303E-2</v>
      </c>
      <c r="H294" s="102">
        <f>+'Ark1'!U3056</f>
        <v>5.7780056112479765E-2</v>
      </c>
      <c r="I294" s="102">
        <f>+'Ark1'!Y3056</f>
        <v>217.25000000000003</v>
      </c>
      <c r="J294" s="102">
        <f>+'Ark1'!AA3056</f>
        <v>43.876268579317845</v>
      </c>
      <c r="K294" s="102">
        <f t="shared" si="8"/>
        <v>5.8716216216216228</v>
      </c>
      <c r="L294" s="65">
        <f t="shared" si="9"/>
        <v>1.125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+'Ark1'!C3057</f>
        <v>2015</v>
      </c>
      <c r="C295" s="47">
        <f>+'Ark1'!M3057</f>
        <v>38</v>
      </c>
      <c r="D295" s="47">
        <f>+'Ark1'!Q3057</f>
        <v>22</v>
      </c>
      <c r="E295" s="65">
        <f>+'Ark1'!R3057</f>
        <v>30</v>
      </c>
      <c r="F295" s="65">
        <f>+'Ark1'!S3057</f>
        <v>30</v>
      </c>
      <c r="G295" s="102">
        <f>+'Ark1'!T3057</f>
        <v>6.151322534344885E-2</v>
      </c>
      <c r="H295" s="102">
        <f>+'Ark1'!U3057</f>
        <v>9.654980147331238E-2</v>
      </c>
      <c r="I295" s="102">
        <f>+'Ark1'!Y3057</f>
        <v>217.81333333333328</v>
      </c>
      <c r="J295" s="102">
        <f>+'Ark1'!AA3057</f>
        <v>32.889418088835527</v>
      </c>
      <c r="K295" s="102">
        <f t="shared" si="8"/>
        <v>5.7319298245614023</v>
      </c>
      <c r="L295" s="65">
        <f t="shared" si="9"/>
        <v>1.3636363636363635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+'Ark1'!C3058</f>
        <v>2015</v>
      </c>
      <c r="C296" s="47">
        <f>+'Ark1'!M3058</f>
        <v>39</v>
      </c>
      <c r="D296" s="47">
        <f>+'Ark1'!Q3058</f>
        <v>21</v>
      </c>
      <c r="E296" s="65">
        <f>+'Ark1'!R3058</f>
        <v>24</v>
      </c>
      <c r="F296" s="65">
        <f>+'Ark1'!S3058</f>
        <v>24</v>
      </c>
      <c r="G296" s="102">
        <f>+'Ark1'!T3058</f>
        <v>4.921058027475908E-2</v>
      </c>
      <c r="H296" s="102">
        <f>+'Ark1'!U3058</f>
        <v>7.7133161213138554E-2</v>
      </c>
      <c r="I296" s="102">
        <f>+'Ark1'!Y3058</f>
        <v>217.51250000000005</v>
      </c>
      <c r="J296" s="102">
        <f>+'Ark1'!AA3058</f>
        <v>33.529232426098247</v>
      </c>
      <c r="K296" s="102">
        <f t="shared" si="8"/>
        <v>5.577243589743591</v>
      </c>
      <c r="L296" s="65">
        <f t="shared" si="9"/>
        <v>1.1428571428571428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+'Ark1'!C3059</f>
        <v>2015</v>
      </c>
      <c r="C297" s="47">
        <f>+'Ark1'!M3059</f>
        <v>40</v>
      </c>
      <c r="D297" s="47">
        <f>+'Ark1'!Q3059</f>
        <v>30</v>
      </c>
      <c r="E297" s="65">
        <f>+'Ark1'!R3059</f>
        <v>42</v>
      </c>
      <c r="F297" s="65">
        <f>+'Ark1'!S3059</f>
        <v>42</v>
      </c>
      <c r="G297" s="102">
        <f>+'Ark1'!T3059</f>
        <v>8.6118515480828384E-2</v>
      </c>
      <c r="H297" s="102">
        <f>+'Ark1'!U3059</f>
        <v>0.12621776584314956</v>
      </c>
      <c r="I297" s="102">
        <f>+'Ark1'!Y3059</f>
        <v>203.38809523809525</v>
      </c>
      <c r="J297" s="102">
        <f>+'Ark1'!AA3059</f>
        <v>34.057110315447289</v>
      </c>
      <c r="K297" s="102">
        <f t="shared" si="8"/>
        <v>5.0847023809523808</v>
      </c>
      <c r="L297" s="65">
        <f t="shared" si="9"/>
        <v>1.4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+'Ark1'!C3060</f>
        <v>2015</v>
      </c>
      <c r="C298" s="47">
        <f>+'Ark1'!M3060</f>
        <v>41</v>
      </c>
      <c r="D298" s="47">
        <f>+'Ark1'!Q3060</f>
        <v>34</v>
      </c>
      <c r="E298" s="65">
        <f>+'Ark1'!R3060</f>
        <v>36</v>
      </c>
      <c r="F298" s="65">
        <f>+'Ark1'!S3060</f>
        <v>36</v>
      </c>
      <c r="G298" s="102">
        <f>+'Ark1'!T3060</f>
        <v>7.3815870412138607E-2</v>
      </c>
      <c r="H298" s="102">
        <f>+'Ark1'!U3060</f>
        <v>0.10892290439840908</v>
      </c>
      <c r="I298" s="102">
        <f>+'Ark1'!Y3060</f>
        <v>204.77222222222224</v>
      </c>
      <c r="J298" s="102">
        <f>+'Ark1'!AA3060</f>
        <v>39.821885461745872</v>
      </c>
      <c r="K298" s="102">
        <f t="shared" si="8"/>
        <v>4.9944444444444445</v>
      </c>
      <c r="L298" s="65">
        <f t="shared" si="9"/>
        <v>1.0588235294117647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+'Ark1'!C3061</f>
        <v>2015</v>
      </c>
      <c r="C299" s="47">
        <f>+'Ark1'!M3061</f>
        <v>42</v>
      </c>
      <c r="D299" s="47">
        <f>+'Ark1'!Q3061</f>
        <v>45</v>
      </c>
      <c r="E299" s="65">
        <f>+'Ark1'!R3061</f>
        <v>67</v>
      </c>
      <c r="F299" s="65">
        <f>+'Ark1'!S3061</f>
        <v>67</v>
      </c>
      <c r="G299" s="102">
        <f>+'Ark1'!T3061</f>
        <v>0.13737953660036911</v>
      </c>
      <c r="H299" s="102">
        <f>+'Ark1'!U3061</f>
        <v>0.19731213177865839</v>
      </c>
      <c r="I299" s="102">
        <f>+'Ark1'!Y3061</f>
        <v>199.31194029850749</v>
      </c>
      <c r="J299" s="102">
        <f>+'Ark1'!AA3061</f>
        <v>38.4924397399122</v>
      </c>
      <c r="K299" s="102">
        <f t="shared" si="8"/>
        <v>4.7455223880597019</v>
      </c>
      <c r="L299" s="65">
        <f t="shared" si="9"/>
        <v>1.4888888888888889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+'Ark1'!C3062</f>
        <v>2015</v>
      </c>
      <c r="C300" s="47">
        <f>+'Ark1'!M3062</f>
        <v>43</v>
      </c>
      <c r="D300" s="47">
        <f>+'Ark1'!Q3062</f>
        <v>45</v>
      </c>
      <c r="E300" s="65">
        <f>+'Ark1'!R3062</f>
        <v>67</v>
      </c>
      <c r="F300" s="65">
        <f>+'Ark1'!S3062</f>
        <v>67</v>
      </c>
      <c r="G300" s="102">
        <f>+'Ark1'!T3062</f>
        <v>0.13737953660036911</v>
      </c>
      <c r="H300" s="102">
        <f>+'Ark1'!U3062</f>
        <v>0.19377041602615591</v>
      </c>
      <c r="I300" s="102">
        <f>+'Ark1'!Y3062</f>
        <v>195.73432835820896</v>
      </c>
      <c r="J300" s="102">
        <f>+'Ark1'!AA3062</f>
        <v>33.436589807899736</v>
      </c>
      <c r="K300" s="102">
        <f t="shared" si="8"/>
        <v>4.5519611246095106</v>
      </c>
      <c r="L300" s="65">
        <f t="shared" si="9"/>
        <v>1.4888888888888889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+'Ark1'!C3063</f>
        <v>2015</v>
      </c>
      <c r="C301" s="47">
        <f>+'Ark1'!M3063</f>
        <v>44</v>
      </c>
      <c r="D301" s="47">
        <f>+'Ark1'!Q3063</f>
        <v>77</v>
      </c>
      <c r="E301" s="65">
        <f>+'Ark1'!R3063</f>
        <v>110</v>
      </c>
      <c r="F301" s="65">
        <f>+'Ark1'!S3063</f>
        <v>110</v>
      </c>
      <c r="G301" s="102">
        <f>+'Ark1'!T3063</f>
        <v>0.22554849292597912</v>
      </c>
      <c r="H301" s="102">
        <f>+'Ark1'!U3063</f>
        <v>0.31329630425433486</v>
      </c>
      <c r="I301" s="102">
        <f>+'Ark1'!Y3063</f>
        <v>192.76</v>
      </c>
      <c r="J301" s="102">
        <f>+'Ark1'!AA3063</f>
        <v>34.101320155730662</v>
      </c>
      <c r="K301" s="102">
        <f t="shared" si="8"/>
        <v>4.3809090909090909</v>
      </c>
      <c r="L301" s="65">
        <f t="shared" si="9"/>
        <v>1.4285714285714286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+'Ark1'!C3064</f>
        <v>2015</v>
      </c>
      <c r="C302" s="47">
        <f>+'Ark1'!M3064</f>
        <v>45</v>
      </c>
      <c r="D302" s="47">
        <f>+'Ark1'!Q3064</f>
        <v>72</v>
      </c>
      <c r="E302" s="65">
        <f>+'Ark1'!R3064</f>
        <v>100</v>
      </c>
      <c r="F302" s="65">
        <f>+'Ark1'!S3064</f>
        <v>100</v>
      </c>
      <c r="G302" s="102">
        <f>+'Ark1'!T3064</f>
        <v>0.2050440844781628</v>
      </c>
      <c r="H302" s="102">
        <f>+'Ark1'!U3064</f>
        <v>0.28374358970873442</v>
      </c>
      <c r="I302" s="102">
        <f>+'Ark1'!Y3064</f>
        <v>192.03500000000005</v>
      </c>
      <c r="J302" s="102">
        <f>+'Ark1'!AA3064</f>
        <v>41.32509255888003</v>
      </c>
      <c r="K302" s="102">
        <f t="shared" si="8"/>
        <v>4.2674444444444459</v>
      </c>
      <c r="L302" s="65">
        <f t="shared" si="9"/>
        <v>1.3888888888888888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+'Ark1'!C3065</f>
        <v>2015</v>
      </c>
      <c r="C303" s="47">
        <f>+'Ark1'!M3065</f>
        <v>46</v>
      </c>
      <c r="D303" s="47">
        <f>+'Ark1'!Q3065</f>
        <v>94</v>
      </c>
      <c r="E303" s="65">
        <f>+'Ark1'!R3065</f>
        <v>142</v>
      </c>
      <c r="F303" s="65">
        <f>+'Ark1'!S3065</f>
        <v>142</v>
      </c>
      <c r="G303" s="102">
        <f>+'Ark1'!T3065</f>
        <v>0.29116259995899124</v>
      </c>
      <c r="H303" s="102">
        <f>+'Ark1'!U3065</f>
        <v>0.38875834301604251</v>
      </c>
      <c r="I303" s="102">
        <f>+'Ark1'!Y3065</f>
        <v>185.28732394366205</v>
      </c>
      <c r="J303" s="102">
        <f>+'Ark1'!AA3065</f>
        <v>36.243942396548505</v>
      </c>
      <c r="K303" s="102">
        <f t="shared" ref="K303:K366" si="10">+I303/C303</f>
        <v>4.0279853031230877</v>
      </c>
      <c r="L303" s="65">
        <f t="shared" ref="L303:L366" si="11">+E303/D303</f>
        <v>1.5106382978723405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+'Ark1'!C3066</f>
        <v>2015</v>
      </c>
      <c r="C304" s="47">
        <f>+'Ark1'!M3066</f>
        <v>47</v>
      </c>
      <c r="D304" s="47">
        <f>+'Ark1'!Q3066</f>
        <v>130</v>
      </c>
      <c r="E304" s="65">
        <f>+'Ark1'!R3066</f>
        <v>211</v>
      </c>
      <c r="F304" s="65">
        <f>+'Ark1'!S3066</f>
        <v>211</v>
      </c>
      <c r="G304" s="102">
        <f>+'Ark1'!T3066</f>
        <v>0.43264301824892343</v>
      </c>
      <c r="H304" s="102">
        <f>+'Ark1'!U3066</f>
        <v>0.55696102880385689</v>
      </c>
      <c r="I304" s="102">
        <f>+'Ark1'!Y3066</f>
        <v>178.64739336492897</v>
      </c>
      <c r="J304" s="102">
        <f>+'Ark1'!AA3066</f>
        <v>36.489978242837878</v>
      </c>
      <c r="K304" s="102">
        <f t="shared" si="10"/>
        <v>3.8010083694665737</v>
      </c>
      <c r="L304" s="65">
        <f t="shared" si="11"/>
        <v>1.6230769230769231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+'Ark1'!C3067</f>
        <v>2015</v>
      </c>
      <c r="C305" s="47">
        <f>+'Ark1'!M3067</f>
        <v>48</v>
      </c>
      <c r="D305" s="47">
        <f>+'Ark1'!Q3067</f>
        <v>188</v>
      </c>
      <c r="E305" s="65">
        <f>+'Ark1'!R3067</f>
        <v>315</v>
      </c>
      <c r="F305" s="65">
        <f>+'Ark1'!S3067</f>
        <v>315</v>
      </c>
      <c r="G305" s="102">
        <f>+'Ark1'!T3067</f>
        <v>0.64588886610621288</v>
      </c>
      <c r="H305" s="102">
        <f>+'Ark1'!U3067</f>
        <v>0.78733656208178526</v>
      </c>
      <c r="I305" s="102">
        <f>+'Ark1'!Y3067</f>
        <v>169.16253968253963</v>
      </c>
      <c r="J305" s="102">
        <f>+'Ark1'!AA3067</f>
        <v>40.004621081017</v>
      </c>
      <c r="K305" s="102">
        <f t="shared" si="10"/>
        <v>3.5242195767195756</v>
      </c>
      <c r="L305" s="65">
        <f t="shared" si="11"/>
        <v>1.675531914893617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+'Ark1'!C3068</f>
        <v>2015</v>
      </c>
      <c r="C306" s="47">
        <f>+'Ark1'!M3068</f>
        <v>49</v>
      </c>
      <c r="D306" s="47">
        <f>+'Ark1'!Q3068</f>
        <v>213</v>
      </c>
      <c r="E306" s="65">
        <f>+'Ark1'!R3068</f>
        <v>397</v>
      </c>
      <c r="F306" s="65">
        <f>+'Ark1'!S3068</f>
        <v>397</v>
      </c>
      <c r="G306" s="102">
        <f>+'Ark1'!T3068</f>
        <v>0.81402501537830629</v>
      </c>
      <c r="H306" s="102">
        <f>+'Ark1'!U3068</f>
        <v>0.98541702602202108</v>
      </c>
      <c r="I306" s="102">
        <f>+'Ark1'!Y3068</f>
        <v>167.99017632241811</v>
      </c>
      <c r="J306" s="102">
        <f>+'Ark1'!AA3068</f>
        <v>37.05968946977449</v>
      </c>
      <c r="K306" s="102">
        <f t="shared" si="10"/>
        <v>3.4283709453554714</v>
      </c>
      <c r="L306" s="65">
        <f t="shared" si="11"/>
        <v>1.863849765258216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+'Ark1'!C3069</f>
        <v>2015</v>
      </c>
      <c r="C307" s="47">
        <f>+'Ark1'!M3069</f>
        <v>50</v>
      </c>
      <c r="D307" s="47">
        <f>+'Ark1'!Q3069</f>
        <v>243</v>
      </c>
      <c r="E307" s="65">
        <f>+'Ark1'!R3069</f>
        <v>488</v>
      </c>
      <c r="F307" s="65">
        <f>+'Ark1'!S3069</f>
        <v>488</v>
      </c>
      <c r="G307" s="102">
        <f>+'Ark1'!T3069</f>
        <v>1.0006151322534345</v>
      </c>
      <c r="H307" s="102">
        <f>+'Ark1'!U3069</f>
        <v>1.1634499307924804</v>
      </c>
      <c r="I307" s="102">
        <f>+'Ark1'!Y3069</f>
        <v>161.35491803278691</v>
      </c>
      <c r="J307" s="102">
        <f>+'Ark1'!AA3069</f>
        <v>38.361160349420381</v>
      </c>
      <c r="K307" s="102">
        <f t="shared" si="10"/>
        <v>3.2270983606557384</v>
      </c>
      <c r="L307" s="65">
        <f t="shared" si="11"/>
        <v>2.0082304526748973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+'Ark1'!C3070</f>
        <v>2015</v>
      </c>
      <c r="C308" s="47">
        <f>+'Ark1'!M3070</f>
        <v>51</v>
      </c>
      <c r="D308" s="47">
        <f>+'Ark1'!Q3070</f>
        <v>298</v>
      </c>
      <c r="E308" s="65">
        <f>+'Ark1'!R3070</f>
        <v>669</v>
      </c>
      <c r="F308" s="65">
        <f>+'Ark1'!S3070</f>
        <v>669</v>
      </c>
      <c r="G308" s="102">
        <f>+'Ark1'!T3070</f>
        <v>1.3717449251589089</v>
      </c>
      <c r="H308" s="102">
        <f>+'Ark1'!U3070</f>
        <v>1.5545827157001659</v>
      </c>
      <c r="I308" s="102">
        <f>+'Ark1'!Y3070</f>
        <v>157.26860986547078</v>
      </c>
      <c r="J308" s="102">
        <f>+'Ark1'!AA3070</f>
        <v>37.565942435961205</v>
      </c>
      <c r="K308" s="102">
        <f t="shared" si="10"/>
        <v>3.0836982326562898</v>
      </c>
      <c r="L308" s="65">
        <f t="shared" si="11"/>
        <v>2.2449664429530203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+'Ark1'!C3071</f>
        <v>2015</v>
      </c>
      <c r="C309" s="47">
        <f>+'Ark1'!M3071</f>
        <v>52</v>
      </c>
      <c r="D309" s="47">
        <f>+'Ark1'!Q3071</f>
        <v>353</v>
      </c>
      <c r="E309" s="65">
        <f>+'Ark1'!R3071</f>
        <v>795</v>
      </c>
      <c r="F309" s="65">
        <f>+'Ark1'!S3071</f>
        <v>794</v>
      </c>
      <c r="G309" s="102">
        <f>+'Ark1'!T3071</f>
        <v>1.6301004716013947</v>
      </c>
      <c r="H309" s="102">
        <f>+'Ark1'!U3071</f>
        <v>1.8354480149266872</v>
      </c>
      <c r="I309" s="102">
        <f>+'Ark1'!Y3071</f>
        <v>156.2533333333335</v>
      </c>
      <c r="J309" s="102">
        <f>+'Ark1'!AA3071</f>
        <v>36.838625294466411</v>
      </c>
      <c r="K309" s="102">
        <f t="shared" si="10"/>
        <v>3.0048717948717982</v>
      </c>
      <c r="L309" s="65">
        <f t="shared" si="11"/>
        <v>2.2521246458923514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+'Ark1'!C3072</f>
        <v>2015</v>
      </c>
      <c r="C310" s="47">
        <f>+'Ark1'!M3072</f>
        <v>53</v>
      </c>
      <c r="D310" s="47">
        <f>+'Ark1'!Q3072</f>
        <v>438</v>
      </c>
      <c r="E310" s="65">
        <f>+'Ark1'!R3072</f>
        <v>1133</v>
      </c>
      <c r="F310" s="65">
        <f>+'Ark1'!S3072</f>
        <v>1133</v>
      </c>
      <c r="G310" s="102">
        <f>+'Ark1'!T3072</f>
        <v>2.323149477137584</v>
      </c>
      <c r="H310" s="102">
        <f>+'Ark1'!U3072</f>
        <v>2.5287569736117192</v>
      </c>
      <c r="I310" s="102">
        <f>+'Ark1'!Y3072</f>
        <v>151.0537511032656</v>
      </c>
      <c r="J310" s="102">
        <f>+'Ark1'!AA3072</f>
        <v>34.127923985348559</v>
      </c>
      <c r="K310" s="102">
        <f t="shared" si="10"/>
        <v>2.8500707755333132</v>
      </c>
      <c r="L310" s="65">
        <f t="shared" si="11"/>
        <v>2.58675799086758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+'Ark1'!C3073</f>
        <v>2015</v>
      </c>
      <c r="C311" s="47">
        <f>+'Ark1'!M3073</f>
        <v>54</v>
      </c>
      <c r="D311" s="47">
        <f>+'Ark1'!Q3073</f>
        <v>534</v>
      </c>
      <c r="E311" s="65">
        <f>+'Ark1'!R3073</f>
        <v>1555</v>
      </c>
      <c r="F311" s="65">
        <f>+'Ark1'!S3073</f>
        <v>1555</v>
      </c>
      <c r="G311" s="102">
        <f>+'Ark1'!T3073</f>
        <v>3.1884355136354317</v>
      </c>
      <c r="H311" s="102">
        <f>+'Ark1'!U3073</f>
        <v>3.3893022926352026</v>
      </c>
      <c r="I311" s="102">
        <f>+'Ark1'!Y3073</f>
        <v>147.51434083601285</v>
      </c>
      <c r="J311" s="102">
        <f>+'Ark1'!AA3073</f>
        <v>35.184475806082297</v>
      </c>
      <c r="K311" s="102">
        <f t="shared" si="10"/>
        <v>2.7317470525187564</v>
      </c>
      <c r="L311" s="65">
        <f t="shared" si="11"/>
        <v>2.9119850187265919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+'Ark1'!C3074</f>
        <v>2015</v>
      </c>
      <c r="C312" s="47">
        <f>+'Ark1'!M3074</f>
        <v>55</v>
      </c>
      <c r="D312" s="47">
        <f>+'Ark1'!Q3074</f>
        <v>612</v>
      </c>
      <c r="E312" s="65">
        <f>+'Ark1'!R3074</f>
        <v>2016</v>
      </c>
      <c r="F312" s="65">
        <f>+'Ark1'!S3074</f>
        <v>2016</v>
      </c>
      <c r="G312" s="102">
        <f>+'Ark1'!T3074</f>
        <v>4.1336887430797615</v>
      </c>
      <c r="H312" s="102">
        <f>+'Ark1'!U3074</f>
        <v>4.2786910965166749</v>
      </c>
      <c r="I312" s="102">
        <f>+'Ark1'!Y3074</f>
        <v>143.63978174603176</v>
      </c>
      <c r="J312" s="102">
        <f>+'Ark1'!AA3074</f>
        <v>33.531593943811842</v>
      </c>
      <c r="K312" s="102">
        <f t="shared" si="10"/>
        <v>2.6116323953823954</v>
      </c>
      <c r="L312" s="65">
        <f t="shared" si="11"/>
        <v>3.2941176470588234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+'Ark1'!C3075</f>
        <v>2015</v>
      </c>
      <c r="C313" s="47">
        <f>+'Ark1'!M3075</f>
        <v>56</v>
      </c>
      <c r="D313" s="47">
        <f>+'Ark1'!Q3075</f>
        <v>695</v>
      </c>
      <c r="E313" s="65">
        <f>+'Ark1'!R3075</f>
        <v>2582</v>
      </c>
      <c r="F313" s="65">
        <f>+'Ark1'!S3075</f>
        <v>2582</v>
      </c>
      <c r="G313" s="102">
        <f>+'Ark1'!T3075</f>
        <v>5.2942382612261643</v>
      </c>
      <c r="H313" s="102">
        <f>+'Ark1'!U3075</f>
        <v>5.410722152148022</v>
      </c>
      <c r="I313" s="102">
        <f>+'Ark1'!Y3075</f>
        <v>141.82517428350098</v>
      </c>
      <c r="J313" s="102">
        <f>+'Ark1'!AA3075</f>
        <v>32.157201879449026</v>
      </c>
      <c r="K313" s="102">
        <f t="shared" si="10"/>
        <v>2.5325923979196605</v>
      </c>
      <c r="L313" s="65">
        <f t="shared" si="11"/>
        <v>3.7151079136690646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+'Ark1'!C3076</f>
        <v>2015</v>
      </c>
      <c r="C314" s="47">
        <f>+'Ark1'!M3076</f>
        <v>57</v>
      </c>
      <c r="D314" s="47">
        <f>+'Ark1'!Q3076</f>
        <v>768</v>
      </c>
      <c r="E314" s="65">
        <f>+'Ark1'!R3076</f>
        <v>3175</v>
      </c>
      <c r="F314" s="65">
        <f>+'Ark1'!S3076</f>
        <v>3175</v>
      </c>
      <c r="G314" s="102">
        <f>+'Ark1'!T3076</f>
        <v>6.5101496821816678</v>
      </c>
      <c r="H314" s="102">
        <f>+'Ark1'!U3076</f>
        <v>6.5157965694028004</v>
      </c>
      <c r="I314" s="102">
        <f>+'Ark1'!Y3076</f>
        <v>138.89228346456679</v>
      </c>
      <c r="J314" s="102">
        <f>+'Ark1'!AA3076</f>
        <v>30.516183190531848</v>
      </c>
      <c r="K314" s="102">
        <f t="shared" si="10"/>
        <v>2.4367067274485401</v>
      </c>
      <c r="L314" s="65">
        <f t="shared" si="11"/>
        <v>4.134114583333333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+'Ark1'!C3077</f>
        <v>2015</v>
      </c>
      <c r="C315" s="47">
        <f>+'Ark1'!M3077</f>
        <v>58</v>
      </c>
      <c r="D315" s="47">
        <f>+'Ark1'!Q3077</f>
        <v>828</v>
      </c>
      <c r="E315" s="65">
        <f>+'Ark1'!R3077</f>
        <v>3870</v>
      </c>
      <c r="F315" s="65">
        <f>+'Ark1'!S3077</f>
        <v>3870</v>
      </c>
      <c r="G315" s="102">
        <f>+'Ark1'!T3077</f>
        <v>7.9352060693048996</v>
      </c>
      <c r="H315" s="102">
        <f>+'Ark1'!U3077</f>
        <v>7.8479840633725102</v>
      </c>
      <c r="I315" s="102">
        <f>+'Ark1'!Y3077</f>
        <v>137.24656330749352</v>
      </c>
      <c r="J315" s="102">
        <f>+'Ark1'!AA3077</f>
        <v>29.898768001079706</v>
      </c>
      <c r="K315" s="102">
        <f t="shared" si="10"/>
        <v>2.3663200570257503</v>
      </c>
      <c r="L315" s="65">
        <f t="shared" si="11"/>
        <v>4.6739130434782608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+'Ark1'!C3078</f>
        <v>2015</v>
      </c>
      <c r="C316" s="47">
        <f>+'Ark1'!M3078</f>
        <v>59</v>
      </c>
      <c r="D316" s="47">
        <f>+'Ark1'!Q3078</f>
        <v>872</v>
      </c>
      <c r="E316" s="65">
        <f>+'Ark1'!R3078</f>
        <v>4548</v>
      </c>
      <c r="F316" s="65">
        <f>+'Ark1'!S3078</f>
        <v>4548</v>
      </c>
      <c r="G316" s="102">
        <f>+'Ark1'!T3078</f>
        <v>9.3254049620668447</v>
      </c>
      <c r="H316" s="102">
        <f>+'Ark1'!U3078</f>
        <v>9.1056019659374403</v>
      </c>
      <c r="I316" s="102">
        <f>+'Ark1'!Y3078</f>
        <v>135.50101143359765</v>
      </c>
      <c r="J316" s="102">
        <f>+'Ark1'!AA3078</f>
        <v>28.452213696588505</v>
      </c>
      <c r="K316" s="102">
        <f t="shared" si="10"/>
        <v>2.2966273124338588</v>
      </c>
      <c r="L316" s="65">
        <f t="shared" si="11"/>
        <v>5.2155963302752291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+'Ark1'!C3079</f>
        <v>2015</v>
      </c>
      <c r="C317" s="47">
        <f>+'Ark1'!M3079</f>
        <v>60</v>
      </c>
      <c r="D317" s="47">
        <f>+'Ark1'!Q3079</f>
        <v>887</v>
      </c>
      <c r="E317" s="65">
        <f>+'Ark1'!R3079</f>
        <v>4859</v>
      </c>
      <c r="F317" s="65">
        <f>+'Ark1'!S3079</f>
        <v>4859</v>
      </c>
      <c r="G317" s="102">
        <f>+'Ark1'!T3079</f>
        <v>9.9630920647939298</v>
      </c>
      <c r="H317" s="102">
        <f>+'Ark1'!U3079</f>
        <v>9.7015159577713916</v>
      </c>
      <c r="I317" s="102">
        <f>+'Ark1'!Y3079</f>
        <v>135.12852438773402</v>
      </c>
      <c r="J317" s="102">
        <f>+'Ark1'!AA3079</f>
        <v>27.670108076164755</v>
      </c>
      <c r="K317" s="102">
        <f t="shared" si="10"/>
        <v>2.2521420731289004</v>
      </c>
      <c r="L317" s="65">
        <f t="shared" si="11"/>
        <v>5.4780157835400223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+'Ark1'!C3080</f>
        <v>2015</v>
      </c>
      <c r="C318" s="47">
        <f>+'Ark1'!M3080</f>
        <v>61</v>
      </c>
      <c r="D318" s="47">
        <f>+'Ark1'!Q3080</f>
        <v>829</v>
      </c>
      <c r="E318" s="65">
        <f>+'Ark1'!R3080</f>
        <v>4935</v>
      </c>
      <c r="F318" s="65">
        <f>+'Ark1'!S3080</f>
        <v>4935</v>
      </c>
      <c r="G318" s="102">
        <f>+'Ark1'!T3080</f>
        <v>10.118925568997335</v>
      </c>
      <c r="H318" s="102">
        <f>+'Ark1'!U3080</f>
        <v>9.8521297473064813</v>
      </c>
      <c r="I318" s="102">
        <f>+'Ark1'!Y3080</f>
        <v>135.11304964539002</v>
      </c>
      <c r="J318" s="102">
        <f>+'Ark1'!AA3080</f>
        <v>26.81946343548254</v>
      </c>
      <c r="K318" s="102">
        <f t="shared" si="10"/>
        <v>2.2149680269736067</v>
      </c>
      <c r="L318" s="65">
        <f t="shared" si="11"/>
        <v>5.9529553679131482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+'Ark1'!C3081</f>
        <v>2015</v>
      </c>
      <c r="C319" s="47">
        <f>+'Ark1'!M3081</f>
        <v>62</v>
      </c>
      <c r="D319" s="47">
        <f>+'Ark1'!Q3081</f>
        <v>785</v>
      </c>
      <c r="E319" s="65">
        <f>+'Ark1'!R3081</f>
        <v>4793</v>
      </c>
      <c r="F319" s="65">
        <f>+'Ark1'!S3081</f>
        <v>4793</v>
      </c>
      <c r="G319" s="102">
        <f>+'Ark1'!T3081</f>
        <v>9.8277629690383446</v>
      </c>
      <c r="H319" s="102">
        <f>+'Ark1'!U3081</f>
        <v>9.5002897646542372</v>
      </c>
      <c r="I319" s="102">
        <f>+'Ark1'!Y3081</f>
        <v>134.14786146463578</v>
      </c>
      <c r="J319" s="102">
        <f>+'Ark1'!AA3081</f>
        <v>26.294343133497815</v>
      </c>
      <c r="K319" s="102">
        <f t="shared" si="10"/>
        <v>2.1636751849134805</v>
      </c>
      <c r="L319" s="65">
        <f t="shared" si="11"/>
        <v>6.1057324840764329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+'Ark1'!C3082</f>
        <v>2015</v>
      </c>
      <c r="C320" s="47">
        <f>+'Ark1'!M3082</f>
        <v>63</v>
      </c>
      <c r="D320" s="47">
        <f>+'Ark1'!Q3082</f>
        <v>705</v>
      </c>
      <c r="E320" s="65">
        <f>+'Ark1'!R3082</f>
        <v>4288</v>
      </c>
      <c r="F320" s="65">
        <f>+'Ark1'!S3082</f>
        <v>4288</v>
      </c>
      <c r="G320" s="102">
        <f>+'Ark1'!T3082</f>
        <v>8.7922903424236232</v>
      </c>
      <c r="H320" s="102">
        <f>+'Ark1'!U3082</f>
        <v>8.4797244973637351</v>
      </c>
      <c r="I320" s="102">
        <f>+'Ark1'!Y3082</f>
        <v>133.83857276119383</v>
      </c>
      <c r="J320" s="102">
        <f>+'Ark1'!AA3082</f>
        <v>26.325645713196455</v>
      </c>
      <c r="K320" s="102">
        <f t="shared" si="10"/>
        <v>2.1244217898602193</v>
      </c>
      <c r="L320" s="65">
        <f t="shared" si="11"/>
        <v>6.0822695035460992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+'Ark1'!C3083</f>
        <v>2015</v>
      </c>
      <c r="C321" s="47">
        <f>+'Ark1'!M3083</f>
        <v>64</v>
      </c>
      <c r="D321" s="47">
        <f>+'Ark1'!Q3083</f>
        <v>594</v>
      </c>
      <c r="E321" s="65">
        <f>+'Ark1'!R3083</f>
        <v>3518</v>
      </c>
      <c r="F321" s="65">
        <f>+'Ark1'!S3083</f>
        <v>3518</v>
      </c>
      <c r="G321" s="102">
        <f>+'Ark1'!T3083</f>
        <v>7.2134508919417684</v>
      </c>
      <c r="H321" s="102">
        <f>+'Ark1'!U3083</f>
        <v>6.8740654236608751</v>
      </c>
      <c r="I321" s="102">
        <f>+'Ark1'!Y3083</f>
        <v>132.24283683911329</v>
      </c>
      <c r="J321" s="102">
        <f>+'Ark1'!AA3083</f>
        <v>25.279642001832855</v>
      </c>
      <c r="K321" s="102">
        <f t="shared" si="10"/>
        <v>2.0662943256111452</v>
      </c>
      <c r="L321" s="65">
        <f t="shared" si="11"/>
        <v>5.9225589225589221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+'Ark1'!C3084</f>
        <v>2015</v>
      </c>
      <c r="C322" s="47">
        <f>+'Ark1'!M3084</f>
        <v>65</v>
      </c>
      <c r="D322" s="47">
        <f>+'Ark1'!Q3084</f>
        <v>511</v>
      </c>
      <c r="E322" s="65">
        <f>+'Ark1'!R3084</f>
        <v>3895</v>
      </c>
      <c r="F322" s="65">
        <f>+'Ark1'!S3084</f>
        <v>3895</v>
      </c>
      <c r="G322" s="102">
        <f>+'Ark1'!T3084</f>
        <v>7.9864670904244397</v>
      </c>
      <c r="H322" s="102">
        <f>+'Ark1'!U3084</f>
        <v>7.5403571639335132</v>
      </c>
      <c r="I322" s="102">
        <f>+'Ark1'!Y3084</f>
        <v>131.02035943517342</v>
      </c>
      <c r="J322" s="102">
        <f>+'Ark1'!AA3084</f>
        <v>22.539970006214844</v>
      </c>
      <c r="K322" s="102">
        <f t="shared" si="10"/>
        <v>2.0156978374642063</v>
      </c>
      <c r="L322" s="65">
        <f t="shared" si="11"/>
        <v>7.6223091976516635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+'Ark1'!C3085</f>
        <v>2015</v>
      </c>
      <c r="C323" s="47">
        <f>+'Ark1'!M3085</f>
        <v>66</v>
      </c>
      <c r="D323" s="47">
        <f>+'Ark1'!Q3085</f>
        <v>3</v>
      </c>
      <c r="E323" s="65">
        <f>+'Ark1'!R3085</f>
        <v>3</v>
      </c>
      <c r="F323" s="65">
        <f>+'Ark1'!S3085</f>
        <v>2</v>
      </c>
      <c r="G323" s="102">
        <f>+'Ark1'!T3085</f>
        <v>6.151322534344885E-3</v>
      </c>
      <c r="H323" s="102">
        <f>+'Ark1'!U3085</f>
        <v>2.5251532002615513E-3</v>
      </c>
      <c r="I323" s="102">
        <f>+'Ark1'!Y3085</f>
        <v>56.966666666666683</v>
      </c>
      <c r="J323" s="102">
        <f>+'Ark1'!AA3085</f>
        <v>0.65000000000044789</v>
      </c>
      <c r="K323" s="102">
        <f t="shared" si="10"/>
        <v>0.86313131313131342</v>
      </c>
      <c r="L323" s="65">
        <f t="shared" si="11"/>
        <v>1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+'Ark1'!C3086</f>
        <v>2015</v>
      </c>
      <c r="C324" s="47">
        <f>+'Ark1'!M3086</f>
        <v>67</v>
      </c>
      <c r="D324" s="47">
        <f>+'Ark1'!Q3086</f>
        <v>1</v>
      </c>
      <c r="E324" s="65">
        <f>+'Ark1'!R3086</f>
        <v>1</v>
      </c>
      <c r="F324" s="65">
        <f>+'Ark1'!S3086</f>
        <v>1</v>
      </c>
      <c r="G324" s="102">
        <f>+'Ark1'!T3086</f>
        <v>2.0504408447816281E-3</v>
      </c>
      <c r="H324" s="102">
        <f>+'Ark1'!U3086</f>
        <v>1.2943441798883085E-3</v>
      </c>
      <c r="I324" s="102">
        <f>+'Ark1'!Y3086</f>
        <v>87.600000000000023</v>
      </c>
      <c r="J324" s="102">
        <f>+'Ark1'!AA3086</f>
        <v>0</v>
      </c>
      <c r="K324" s="102">
        <f t="shared" si="10"/>
        <v>1.3074626865671646</v>
      </c>
      <c r="L324" s="65">
        <f t="shared" si="11"/>
        <v>1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+'Ark1'!C3087</f>
        <v>2015</v>
      </c>
      <c r="C325" s="47">
        <f>+'Ark1'!M3087</f>
        <v>68</v>
      </c>
      <c r="D325" s="47">
        <f>+'Ark1'!Q3087</f>
        <v>1</v>
      </c>
      <c r="E325" s="65">
        <f>+'Ark1'!R3087</f>
        <v>1</v>
      </c>
      <c r="F325" s="65">
        <f>+'Ark1'!S3087</f>
        <v>1</v>
      </c>
      <c r="G325" s="102">
        <f>+'Ark1'!T3087</f>
        <v>2.0504408447816281E-3</v>
      </c>
      <c r="H325" s="102">
        <f>+'Ark1'!U3087</f>
        <v>1.343103720911498E-3</v>
      </c>
      <c r="I325" s="102">
        <f>+'Ark1'!Y3087</f>
        <v>90.9</v>
      </c>
      <c r="J325" s="102">
        <f>+'Ark1'!AA3087</f>
        <v>0</v>
      </c>
      <c r="K325" s="102">
        <f t="shared" si="10"/>
        <v>1.3367647058823531</v>
      </c>
      <c r="L325" s="65">
        <f t="shared" si="11"/>
        <v>1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>
        <f>+'Ark1'!C3088</f>
        <v>2014</v>
      </c>
      <c r="C326">
        <f>+'Ark1'!M3088</f>
        <v>0</v>
      </c>
      <c r="D326">
        <f>+'Ark1'!Q3088</f>
        <v>40</v>
      </c>
      <c r="E326" s="9">
        <f>+'Ark1'!R3088</f>
        <v>81</v>
      </c>
      <c r="F326" s="9">
        <f>+'Ark1'!S3088</f>
        <v>0</v>
      </c>
      <c r="G326" s="97">
        <f>+'Ark1'!T3088</f>
        <v>0.18565207426082972</v>
      </c>
      <c r="H326" s="97">
        <f>+'Ark1'!U3088</f>
        <v>0</v>
      </c>
      <c r="I326" s="97">
        <f>+'Ark1'!Y3088</f>
        <v>0</v>
      </c>
      <c r="J326" s="97">
        <f>+'Ark1'!AA3088</f>
        <v>0</v>
      </c>
      <c r="K326" s="97" t="e">
        <f t="shared" si="10"/>
        <v>#DIV/0!</v>
      </c>
      <c r="L326" s="9">
        <f t="shared" si="11"/>
        <v>2.0249999999999999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+'Ark1'!C3089</f>
        <v>2014</v>
      </c>
      <c r="C327">
        <f>+'Ark1'!M3089</f>
        <v>35</v>
      </c>
      <c r="D327">
        <f>+'Ark1'!Q3089</f>
        <v>31</v>
      </c>
      <c r="E327" s="9">
        <f>+'Ark1'!R3089</f>
        <v>44</v>
      </c>
      <c r="F327" s="9">
        <f>+'Ark1'!S3089</f>
        <v>44</v>
      </c>
      <c r="G327" s="97">
        <f>+'Ark1'!T3089</f>
        <v>0.10084804033921611</v>
      </c>
      <c r="H327" s="97">
        <f>+'Ark1'!U3089</f>
        <v>0.15209379531750977</v>
      </c>
      <c r="I327" s="97">
        <f>+'Ark1'!Y3089</f>
        <v>214.77727272727279</v>
      </c>
      <c r="J327" s="97">
        <f>+'Ark1'!AA3089</f>
        <v>45.386012881605218</v>
      </c>
      <c r="K327" s="97">
        <f t="shared" si="10"/>
        <v>6.1364935064935082</v>
      </c>
      <c r="L327" s="9">
        <f t="shared" si="11"/>
        <v>1.4193548387096775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+'Ark1'!C3090</f>
        <v>2014</v>
      </c>
      <c r="C328">
        <f>+'Ark1'!M3090</f>
        <v>36</v>
      </c>
      <c r="D328">
        <f>+'Ark1'!Q3090</f>
        <v>10</v>
      </c>
      <c r="E328" s="9">
        <f>+'Ark1'!R3090</f>
        <v>10</v>
      </c>
      <c r="F328" s="9">
        <f>+'Ark1'!S3090</f>
        <v>10</v>
      </c>
      <c r="G328" s="97">
        <f>+'Ark1'!T3090</f>
        <v>2.2920009168003672E-2</v>
      </c>
      <c r="H328" s="97">
        <f>+'Ark1'!U3090</f>
        <v>3.6303779189615741E-2</v>
      </c>
      <c r="I328" s="97">
        <f>+'Ark1'!Y3090</f>
        <v>225.57000000000005</v>
      </c>
      <c r="J328" s="97">
        <f>+'Ark1'!AA3090</f>
        <v>24.7622717051565</v>
      </c>
      <c r="K328" s="97">
        <f t="shared" si="10"/>
        <v>6.2658333333333349</v>
      </c>
      <c r="L328" s="9">
        <f t="shared" si="11"/>
        <v>1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+'Ark1'!C3091</f>
        <v>2014</v>
      </c>
      <c r="C329">
        <f>+'Ark1'!M3091</f>
        <v>37</v>
      </c>
      <c r="D329">
        <f>+'Ark1'!Q3091</f>
        <v>20</v>
      </c>
      <c r="E329" s="9">
        <f>+'Ark1'!R3091</f>
        <v>23</v>
      </c>
      <c r="F329" s="9">
        <f>+'Ark1'!S3091</f>
        <v>23</v>
      </c>
      <c r="G329" s="97">
        <f>+'Ark1'!T3091</f>
        <v>5.2716021086408438E-2</v>
      </c>
      <c r="H329" s="97">
        <f>+'Ark1'!U3091</f>
        <v>7.0027651563566551E-2</v>
      </c>
      <c r="I329" s="97">
        <f>+'Ark1'!Y3091</f>
        <v>189.17826086956529</v>
      </c>
      <c r="J329" s="97">
        <f>+'Ark1'!AA3091</f>
        <v>39.126372252881474</v>
      </c>
      <c r="K329" s="97">
        <f t="shared" si="10"/>
        <v>5.1129259694477103</v>
      </c>
      <c r="L329" s="9">
        <f t="shared" si="11"/>
        <v>1.1499999999999999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+'Ark1'!C3092</f>
        <v>2014</v>
      </c>
      <c r="C330">
        <f>+'Ark1'!M3092</f>
        <v>38</v>
      </c>
      <c r="D330">
        <f>+'Ark1'!Q3092</f>
        <v>26</v>
      </c>
      <c r="E330" s="9">
        <f>+'Ark1'!R3092</f>
        <v>32</v>
      </c>
      <c r="F330" s="9">
        <f>+'Ark1'!S3092</f>
        <v>32</v>
      </c>
      <c r="G330" s="97">
        <f>+'Ark1'!T3092</f>
        <v>7.3344029337611749E-2</v>
      </c>
      <c r="H330" s="97">
        <f>+'Ark1'!U3092</f>
        <v>0.10097687680700802</v>
      </c>
      <c r="I330" s="97">
        <f>+'Ark1'!Y3092</f>
        <v>196.06562500000001</v>
      </c>
      <c r="J330" s="97">
        <f>+'Ark1'!AA3092</f>
        <v>42.151005395593828</v>
      </c>
      <c r="K330" s="97">
        <f t="shared" si="10"/>
        <v>5.1596217105263165</v>
      </c>
      <c r="L330" s="9">
        <f t="shared" si="11"/>
        <v>1.2307692307692308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+'Ark1'!C3093</f>
        <v>2014</v>
      </c>
      <c r="C331">
        <f>+'Ark1'!M3093</f>
        <v>39</v>
      </c>
      <c r="D331">
        <f>+'Ark1'!Q3093</f>
        <v>26</v>
      </c>
      <c r="E331" s="9">
        <f>+'Ark1'!R3093</f>
        <v>31</v>
      </c>
      <c r="F331" s="9">
        <f>+'Ark1'!S3093</f>
        <v>31</v>
      </c>
      <c r="G331" s="97">
        <f>+'Ark1'!T3093</f>
        <v>7.1052028420811389E-2</v>
      </c>
      <c r="H331" s="97">
        <f>+'Ark1'!U3093</f>
        <v>0.10447576477784748</v>
      </c>
      <c r="I331" s="97">
        <f>+'Ark1'!Y3093</f>
        <v>209.40322580645156</v>
      </c>
      <c r="J331" s="97">
        <f>+'Ark1'!AA3093</f>
        <v>33.343456908761397</v>
      </c>
      <c r="K331" s="97">
        <f t="shared" si="10"/>
        <v>5.3693134822167066</v>
      </c>
      <c r="L331" s="9">
        <f t="shared" si="11"/>
        <v>1.1923076923076923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+'Ark1'!C3094</f>
        <v>2014</v>
      </c>
      <c r="C332">
        <f>+'Ark1'!M3094</f>
        <v>40</v>
      </c>
      <c r="D332">
        <f>+'Ark1'!Q3094</f>
        <v>32</v>
      </c>
      <c r="E332" s="9">
        <f>+'Ark1'!R3094</f>
        <v>48</v>
      </c>
      <c r="F332" s="9">
        <f>+'Ark1'!S3094</f>
        <v>48</v>
      </c>
      <c r="G332" s="97">
        <f>+'Ark1'!T3094</f>
        <v>0.11001604400641762</v>
      </c>
      <c r="H332" s="97">
        <f>+'Ark1'!U3094</f>
        <v>0.15388991260152851</v>
      </c>
      <c r="I332" s="97">
        <f>+'Ark1'!Y3094</f>
        <v>199.20416666666671</v>
      </c>
      <c r="J332" s="97">
        <f>+'Ark1'!AA3094</f>
        <v>29.69052148366924</v>
      </c>
      <c r="K332" s="97">
        <f t="shared" si="10"/>
        <v>4.9801041666666679</v>
      </c>
      <c r="L332" s="9">
        <f t="shared" si="11"/>
        <v>1.5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+'Ark1'!C3095</f>
        <v>2014</v>
      </c>
      <c r="C333">
        <f>+'Ark1'!M3095</f>
        <v>41</v>
      </c>
      <c r="D333">
        <f>+'Ark1'!Q3095</f>
        <v>43</v>
      </c>
      <c r="E333" s="9">
        <f>+'Ark1'!R3095</f>
        <v>57</v>
      </c>
      <c r="F333" s="9">
        <f>+'Ark1'!S3095</f>
        <v>57</v>
      </c>
      <c r="G333" s="97">
        <f>+'Ark1'!T3095</f>
        <v>0.13064405225762091</v>
      </c>
      <c r="H333" s="97">
        <f>+'Ark1'!U3095</f>
        <v>0.18850057764886127</v>
      </c>
      <c r="I333" s="97">
        <f>+'Ark1'!Y3095</f>
        <v>205.47894736842113</v>
      </c>
      <c r="J333" s="97">
        <f>+'Ark1'!AA3095</f>
        <v>31.663636439552601</v>
      </c>
      <c r="K333" s="97">
        <f t="shared" si="10"/>
        <v>5.0116816431322224</v>
      </c>
      <c r="L333" s="9">
        <f t="shared" si="11"/>
        <v>1.3255813953488371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+'Ark1'!C3096</f>
        <v>2014</v>
      </c>
      <c r="C334">
        <f>+'Ark1'!M3096</f>
        <v>42</v>
      </c>
      <c r="D334">
        <f>+'Ark1'!Q3096</f>
        <v>46</v>
      </c>
      <c r="E334" s="9">
        <f>+'Ark1'!R3096</f>
        <v>56</v>
      </c>
      <c r="F334" s="9">
        <f>+'Ark1'!S3096</f>
        <v>56</v>
      </c>
      <c r="G334" s="97">
        <f>+'Ark1'!T3096</f>
        <v>0.12835205134082053</v>
      </c>
      <c r="H334" s="97">
        <f>+'Ark1'!U3096</f>
        <v>0.17873620169712129</v>
      </c>
      <c r="I334" s="97">
        <f>+'Ark1'!Y3096</f>
        <v>198.31428571428563</v>
      </c>
      <c r="J334" s="97">
        <f>+'Ark1'!AA3096</f>
        <v>33.744657929449254</v>
      </c>
      <c r="K334" s="97">
        <f t="shared" si="10"/>
        <v>4.7217687074829913</v>
      </c>
      <c r="L334" s="9">
        <f t="shared" si="11"/>
        <v>1.2173913043478262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+'Ark1'!C3097</f>
        <v>2014</v>
      </c>
      <c r="C335">
        <f>+'Ark1'!M3097</f>
        <v>43</v>
      </c>
      <c r="D335">
        <f>+'Ark1'!Q3097</f>
        <v>62</v>
      </c>
      <c r="E335" s="9">
        <f>+'Ark1'!R3097</f>
        <v>81</v>
      </c>
      <c r="F335" s="9">
        <f>+'Ark1'!S3097</f>
        <v>81</v>
      </c>
      <c r="G335" s="97">
        <f>+'Ark1'!T3097</f>
        <v>0.18565207426082972</v>
      </c>
      <c r="H335" s="97">
        <f>+'Ark1'!U3097</f>
        <v>0.25044248258616408</v>
      </c>
      <c r="I335" s="97">
        <f>+'Ark1'!Y3097</f>
        <v>192.11111111111111</v>
      </c>
      <c r="J335" s="97">
        <f>+'Ark1'!AA3097</f>
        <v>34.284755277592808</v>
      </c>
      <c r="K335" s="97">
        <f t="shared" si="10"/>
        <v>4.4677002583979331</v>
      </c>
      <c r="L335" s="9">
        <f t="shared" si="11"/>
        <v>1.3064516129032258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+'Ark1'!C3098</f>
        <v>2014</v>
      </c>
      <c r="C336">
        <f>+'Ark1'!M3098</f>
        <v>44</v>
      </c>
      <c r="D336">
        <f>+'Ark1'!Q3098</f>
        <v>68</v>
      </c>
      <c r="E336" s="9">
        <f>+'Ark1'!R3098</f>
        <v>92</v>
      </c>
      <c r="F336" s="9">
        <f>+'Ark1'!S3098</f>
        <v>92</v>
      </c>
      <c r="G336" s="97">
        <f>+'Ark1'!T3098</f>
        <v>0.21086408434563375</v>
      </c>
      <c r="H336" s="97">
        <f>+'Ark1'!U3098</f>
        <v>0.29230843142951529</v>
      </c>
      <c r="I336" s="97">
        <f>+'Ark1'!Y3098</f>
        <v>197.41630434782604</v>
      </c>
      <c r="J336" s="97">
        <f>+'Ark1'!AA3098</f>
        <v>32.962014624129097</v>
      </c>
      <c r="K336" s="97">
        <f t="shared" si="10"/>
        <v>4.4867341897233191</v>
      </c>
      <c r="L336" s="9">
        <f t="shared" si="11"/>
        <v>1.3529411764705883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+'Ark1'!C3099</f>
        <v>2014</v>
      </c>
      <c r="C337">
        <f>+'Ark1'!M3099</f>
        <v>45</v>
      </c>
      <c r="D337">
        <f>+'Ark1'!Q3099</f>
        <v>86</v>
      </c>
      <c r="E337" s="9">
        <f>+'Ark1'!R3099</f>
        <v>108</v>
      </c>
      <c r="F337" s="9">
        <f>+'Ark1'!S3099</f>
        <v>108</v>
      </c>
      <c r="G337" s="97">
        <f>+'Ark1'!T3099</f>
        <v>0.24753609901443957</v>
      </c>
      <c r="H337" s="97">
        <f>+'Ark1'!U3099</f>
        <v>0.3416324515041777</v>
      </c>
      <c r="I337" s="97">
        <f>+'Ark1'!Y3099</f>
        <v>196.54629629629636</v>
      </c>
      <c r="J337" s="97">
        <f>+'Ark1'!AA3099</f>
        <v>32.660405936120696</v>
      </c>
      <c r="K337" s="97">
        <f t="shared" si="10"/>
        <v>4.3676954732510307</v>
      </c>
      <c r="L337" s="9">
        <f t="shared" si="11"/>
        <v>1.2558139534883721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+'Ark1'!C3100</f>
        <v>2014</v>
      </c>
      <c r="C338">
        <f>+'Ark1'!M3100</f>
        <v>46</v>
      </c>
      <c r="D338">
        <f>+'Ark1'!Q3100</f>
        <v>109</v>
      </c>
      <c r="E338" s="9">
        <f>+'Ark1'!R3100</f>
        <v>161</v>
      </c>
      <c r="F338" s="9">
        <f>+'Ark1'!S3100</f>
        <v>161</v>
      </c>
      <c r="G338" s="97">
        <f>+'Ark1'!T3100</f>
        <v>0.36901214760485906</v>
      </c>
      <c r="H338" s="97">
        <f>+'Ark1'!U3100</f>
        <v>0.49267690231525313</v>
      </c>
      <c r="I338" s="97">
        <f>+'Ark1'!Y3100</f>
        <v>190.13664596273287</v>
      </c>
      <c r="J338" s="97">
        <f>+'Ark1'!AA3100</f>
        <v>33.337043521254913</v>
      </c>
      <c r="K338" s="97">
        <f t="shared" si="10"/>
        <v>4.1334053470159322</v>
      </c>
      <c r="L338" s="9">
        <f t="shared" si="11"/>
        <v>1.4770642201834863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+'Ark1'!C3101</f>
        <v>2014</v>
      </c>
      <c r="C339">
        <f>+'Ark1'!M3101</f>
        <v>47</v>
      </c>
      <c r="D339">
        <f>+'Ark1'!Q3101</f>
        <v>146</v>
      </c>
      <c r="E339" s="9">
        <f>+'Ark1'!R3101</f>
        <v>215</v>
      </c>
      <c r="F339" s="9">
        <f>+'Ark1'!S3101</f>
        <v>215</v>
      </c>
      <c r="G339" s="97">
        <f>+'Ark1'!T3101</f>
        <v>0.49278019711207888</v>
      </c>
      <c r="H339" s="97">
        <f>+'Ark1'!U3101</f>
        <v>0.63301224523398003</v>
      </c>
      <c r="I339" s="97">
        <f>+'Ark1'!Y3101</f>
        <v>182.93767441860444</v>
      </c>
      <c r="J339" s="97">
        <f>+'Ark1'!AA3101</f>
        <v>34.695718175417973</v>
      </c>
      <c r="K339" s="97">
        <f t="shared" si="10"/>
        <v>3.8922909450766903</v>
      </c>
      <c r="L339" s="9">
        <f t="shared" si="11"/>
        <v>1.4726027397260273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+'Ark1'!C3102</f>
        <v>2014</v>
      </c>
      <c r="C340">
        <f>+'Ark1'!M3102</f>
        <v>48</v>
      </c>
      <c r="D340">
        <f>+'Ark1'!Q3102</f>
        <v>179</v>
      </c>
      <c r="E340" s="9">
        <f>+'Ark1'!R3102</f>
        <v>301</v>
      </c>
      <c r="F340" s="9">
        <f>+'Ark1'!S3102</f>
        <v>301</v>
      </c>
      <c r="G340" s="97">
        <f>+'Ark1'!T3102</f>
        <v>0.68989227595691027</v>
      </c>
      <c r="H340" s="97">
        <f>+'Ark1'!U3102</f>
        <v>0.85927152144947749</v>
      </c>
      <c r="I340" s="97">
        <f>+'Ark1'!Y3102</f>
        <v>177.37541528239217</v>
      </c>
      <c r="J340" s="97">
        <f>+'Ark1'!AA3102</f>
        <v>34.573575936930631</v>
      </c>
      <c r="K340" s="97">
        <f t="shared" si="10"/>
        <v>3.6953211517165037</v>
      </c>
      <c r="L340" s="9">
        <f t="shared" si="11"/>
        <v>1.6815642458100559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+'Ark1'!C3103</f>
        <v>2014</v>
      </c>
      <c r="C341">
        <f>+'Ark1'!M3103</f>
        <v>49</v>
      </c>
      <c r="D341">
        <f>+'Ark1'!Q3103</f>
        <v>202</v>
      </c>
      <c r="E341" s="9">
        <f>+'Ark1'!R3103</f>
        <v>329</v>
      </c>
      <c r="F341" s="9">
        <f>+'Ark1'!S3103</f>
        <v>329</v>
      </c>
      <c r="G341" s="97">
        <f>+'Ark1'!T3103</f>
        <v>0.75406830162732064</v>
      </c>
      <c r="H341" s="97">
        <f>+'Ark1'!U3103</f>
        <v>0.94332208510592397</v>
      </c>
      <c r="I341" s="97">
        <f>+'Ark1'!Y3103</f>
        <v>178.15319148936163</v>
      </c>
      <c r="J341" s="97">
        <f>+'Ark1'!AA3103</f>
        <v>37.989529798523158</v>
      </c>
      <c r="K341" s="97">
        <f t="shared" si="10"/>
        <v>3.6357794181502374</v>
      </c>
      <c r="L341" s="9">
        <f t="shared" si="11"/>
        <v>1.6287128712871286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+'Ark1'!C3104</f>
        <v>2014</v>
      </c>
      <c r="C342">
        <f>+'Ark1'!M3104</f>
        <v>50</v>
      </c>
      <c r="D342">
        <f>+'Ark1'!Q3104</f>
        <v>212</v>
      </c>
      <c r="E342" s="9">
        <f>+'Ark1'!R3104</f>
        <v>376</v>
      </c>
      <c r="F342" s="9">
        <f>+'Ark1'!S3104</f>
        <v>376</v>
      </c>
      <c r="G342" s="97">
        <f>+'Ark1'!T3104</f>
        <v>0.86179234471693777</v>
      </c>
      <c r="H342" s="97">
        <f>+'Ark1'!U3104</f>
        <v>1.0398038404306156</v>
      </c>
      <c r="I342" s="97">
        <f>+'Ark1'!Y3104</f>
        <v>171.82765957446799</v>
      </c>
      <c r="J342" s="97">
        <f>+'Ark1'!AA3104</f>
        <v>35.045436781459898</v>
      </c>
      <c r="K342" s="97">
        <f t="shared" si="10"/>
        <v>3.4365531914893599</v>
      </c>
      <c r="L342" s="9">
        <f t="shared" si="11"/>
        <v>1.7735849056603774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+'Ark1'!C3105</f>
        <v>2014</v>
      </c>
      <c r="C343">
        <f>+'Ark1'!M3105</f>
        <v>51</v>
      </c>
      <c r="D343">
        <f>+'Ark1'!Q3105</f>
        <v>266</v>
      </c>
      <c r="E343" s="9">
        <f>+'Ark1'!R3105</f>
        <v>529</v>
      </c>
      <c r="F343" s="9">
        <f>+'Ark1'!S3105</f>
        <v>529</v>
      </c>
      <c r="G343" s="97">
        <f>+'Ark1'!T3105</f>
        <v>1.2124684849873939</v>
      </c>
      <c r="H343" s="97">
        <f>+'Ark1'!U3105</f>
        <v>1.4106280260723669</v>
      </c>
      <c r="I343" s="97">
        <f>+'Ark1'!Y3105</f>
        <v>165.68620037807179</v>
      </c>
      <c r="J343" s="97">
        <f>+'Ark1'!AA3105</f>
        <v>35.383868176766391</v>
      </c>
      <c r="K343" s="97">
        <f t="shared" si="10"/>
        <v>3.2487490270210153</v>
      </c>
      <c r="L343" s="9">
        <f t="shared" si="11"/>
        <v>1.9887218045112782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+'Ark1'!C3106</f>
        <v>2014</v>
      </c>
      <c r="C344">
        <f>+'Ark1'!M3106</f>
        <v>52</v>
      </c>
      <c r="D344">
        <f>+'Ark1'!Q3106</f>
        <v>321</v>
      </c>
      <c r="E344" s="9">
        <f>+'Ark1'!R3106</f>
        <v>719</v>
      </c>
      <c r="F344" s="9">
        <f>+'Ark1'!S3106</f>
        <v>719</v>
      </c>
      <c r="G344" s="97">
        <f>+'Ark1'!T3106</f>
        <v>1.6479486591794641</v>
      </c>
      <c r="H344" s="97">
        <f>+'Ark1'!U3106</f>
        <v>1.9077067032727388</v>
      </c>
      <c r="I344" s="97">
        <f>+'Ark1'!Y3106</f>
        <v>164.85883171070927</v>
      </c>
      <c r="J344" s="97">
        <f>+'Ark1'!AA3106</f>
        <v>36.580340095849358</v>
      </c>
      <c r="K344" s="97">
        <f t="shared" si="10"/>
        <v>3.1703621482828703</v>
      </c>
      <c r="L344" s="9">
        <f t="shared" si="11"/>
        <v>2.2398753894080996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+'Ark1'!C3107</f>
        <v>2014</v>
      </c>
      <c r="C345">
        <f>+'Ark1'!M3107</f>
        <v>53</v>
      </c>
      <c r="D345">
        <f>+'Ark1'!Q3107</f>
        <v>382</v>
      </c>
      <c r="E345" s="9">
        <f>+'Ark1'!R3107</f>
        <v>918</v>
      </c>
      <c r="F345" s="9">
        <f>+'Ark1'!S3107</f>
        <v>918</v>
      </c>
      <c r="G345" s="97">
        <f>+'Ark1'!T3107</f>
        <v>2.1040568416227363</v>
      </c>
      <c r="H345" s="97">
        <f>+'Ark1'!U3107</f>
        <v>2.373849030622381</v>
      </c>
      <c r="I345" s="97">
        <f>+'Ark1'!Y3107</f>
        <v>160.67189542483629</v>
      </c>
      <c r="J345" s="97">
        <f>+'Ark1'!AA3107</f>
        <v>35.072299041038363</v>
      </c>
      <c r="K345" s="97">
        <f t="shared" si="10"/>
        <v>3.0315451966950242</v>
      </c>
      <c r="L345" s="9">
        <f t="shared" si="11"/>
        <v>2.4031413612565444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+'Ark1'!C3108</f>
        <v>2014</v>
      </c>
      <c r="C346">
        <f>+'Ark1'!M3108</f>
        <v>54</v>
      </c>
      <c r="D346">
        <f>+'Ark1'!Q3108</f>
        <v>423</v>
      </c>
      <c r="E346" s="9">
        <f>+'Ark1'!R3108</f>
        <v>1251</v>
      </c>
      <c r="F346" s="9">
        <f>+'Ark1'!S3108</f>
        <v>1250</v>
      </c>
      <c r="G346" s="97">
        <f>+'Ark1'!T3108</f>
        <v>2.8672931469172598</v>
      </c>
      <c r="H346" s="97">
        <f>+'Ark1'!U3108</f>
        <v>3.1554851528366452</v>
      </c>
      <c r="I346" s="97">
        <f>+'Ark1'!Y3108</f>
        <v>156.72501998401253</v>
      </c>
      <c r="J346" s="97">
        <f>+'Ark1'!AA3108</f>
        <v>34.516929930688391</v>
      </c>
      <c r="K346" s="97">
        <f t="shared" si="10"/>
        <v>2.9023151848891211</v>
      </c>
      <c r="L346" s="9">
        <f t="shared" si="11"/>
        <v>2.9574468085106385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+'Ark1'!C3109</f>
        <v>2014</v>
      </c>
      <c r="C347">
        <f>+'Ark1'!M3109</f>
        <v>55</v>
      </c>
      <c r="D347">
        <f>+'Ark1'!Q3109</f>
        <v>493</v>
      </c>
      <c r="E347" s="9">
        <f>+'Ark1'!R3109</f>
        <v>1618</v>
      </c>
      <c r="F347" s="9">
        <f>+'Ark1'!S3109</f>
        <v>1618</v>
      </c>
      <c r="G347" s="97">
        <f>+'Ark1'!T3109</f>
        <v>3.7084574833829937</v>
      </c>
      <c r="H347" s="97">
        <f>+'Ark1'!U3109</f>
        <v>3.9906249694863209</v>
      </c>
      <c r="I347" s="97">
        <f>+'Ark1'!Y3109</f>
        <v>153.2469715698391</v>
      </c>
      <c r="J347" s="97">
        <f>+'Ark1'!AA3109</f>
        <v>34.757707970856565</v>
      </c>
      <c r="K347" s="97">
        <f t="shared" si="10"/>
        <v>2.7863085739970748</v>
      </c>
      <c r="L347" s="9">
        <f t="shared" si="11"/>
        <v>3.2819472616632859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+'Ark1'!C3110</f>
        <v>2014</v>
      </c>
      <c r="C348">
        <f>+'Ark1'!M3110</f>
        <v>56</v>
      </c>
      <c r="D348">
        <f>+'Ark1'!Q3110</f>
        <v>566</v>
      </c>
      <c r="E348" s="9">
        <f>+'Ark1'!R3110</f>
        <v>2155</v>
      </c>
      <c r="F348" s="9">
        <f>+'Ark1'!S3110</f>
        <v>2155</v>
      </c>
      <c r="G348" s="97">
        <f>+'Ark1'!T3110</f>
        <v>4.93926197570479</v>
      </c>
      <c r="H348" s="97">
        <f>+'Ark1'!U3110</f>
        <v>5.1727421350417986</v>
      </c>
      <c r="I348" s="97">
        <f>+'Ark1'!Y3110</f>
        <v>149.14306264501101</v>
      </c>
      <c r="J348" s="97">
        <f>+'Ark1'!AA3110</f>
        <v>33.340354259888379</v>
      </c>
      <c r="K348" s="97">
        <f t="shared" si="10"/>
        <v>2.663268975803768</v>
      </c>
      <c r="L348" s="9">
        <f t="shared" si="11"/>
        <v>3.8074204946996466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+'Ark1'!C3111</f>
        <v>2014</v>
      </c>
      <c r="C349">
        <f>+'Ark1'!M3111</f>
        <v>57</v>
      </c>
      <c r="D349">
        <f>+'Ark1'!Q3111</f>
        <v>620</v>
      </c>
      <c r="E349" s="9">
        <f>+'Ark1'!R3111</f>
        <v>2668</v>
      </c>
      <c r="F349" s="9">
        <f>+'Ark1'!S3111</f>
        <v>2668</v>
      </c>
      <c r="G349" s="97">
        <f>+'Ark1'!T3111</f>
        <v>6.1150584460233794</v>
      </c>
      <c r="H349" s="97">
        <f>+'Ark1'!U3111</f>
        <v>6.2678473966159514</v>
      </c>
      <c r="I349" s="97">
        <f>+'Ark1'!Y3111</f>
        <v>145.96949025487257</v>
      </c>
      <c r="J349" s="97">
        <f>+'Ark1'!AA3111</f>
        <v>31.988029388787098</v>
      </c>
      <c r="K349" s="97">
        <f t="shared" si="10"/>
        <v>2.5608682500854836</v>
      </c>
      <c r="L349" s="9">
        <f t="shared" si="11"/>
        <v>4.3032258064516133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+'Ark1'!C3112</f>
        <v>2014</v>
      </c>
      <c r="C350">
        <f>+'Ark1'!M3112</f>
        <v>58</v>
      </c>
      <c r="D350">
        <f>+'Ark1'!Q3112</f>
        <v>689</v>
      </c>
      <c r="E350" s="9">
        <f>+'Ark1'!R3112</f>
        <v>3373</v>
      </c>
      <c r="F350" s="9">
        <f>+'Ark1'!S3112</f>
        <v>3372</v>
      </c>
      <c r="G350" s="97">
        <f>+'Ark1'!T3112</f>
        <v>7.7309190923676381</v>
      </c>
      <c r="H350" s="97">
        <f>+'Ark1'!U3112</f>
        <v>7.7945599634246241</v>
      </c>
      <c r="I350" s="97">
        <f>+'Ark1'!Y3112</f>
        <v>143.58357545212002</v>
      </c>
      <c r="J350" s="97">
        <f>+'Ark1'!AA3112</f>
        <v>30.598937274579416</v>
      </c>
      <c r="K350" s="97">
        <f t="shared" si="10"/>
        <v>2.4755788871055175</v>
      </c>
      <c r="L350" s="9">
        <f t="shared" si="11"/>
        <v>4.8955007256894048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+'Ark1'!C3113</f>
        <v>2014</v>
      </c>
      <c r="C351">
        <f>+'Ark1'!M3113</f>
        <v>59</v>
      </c>
      <c r="D351">
        <f>+'Ark1'!Q3113</f>
        <v>710</v>
      </c>
      <c r="E351" s="9">
        <f>+'Ark1'!R3113</f>
        <v>3850</v>
      </c>
      <c r="F351" s="9">
        <f>+'Ark1'!S3113</f>
        <v>3850</v>
      </c>
      <c r="G351" s="97">
        <f>+'Ark1'!T3113</f>
        <v>8.8242035296814141</v>
      </c>
      <c r="H351" s="97">
        <f>+'Ark1'!U3113</f>
        <v>8.6993089813745463</v>
      </c>
      <c r="I351" s="97">
        <f>+'Ark1'!Y3113</f>
        <v>140.39561038961023</v>
      </c>
      <c r="J351" s="97">
        <f>+'Ark1'!AA3113</f>
        <v>28.953426084491124</v>
      </c>
      <c r="K351" s="97">
        <f t="shared" si="10"/>
        <v>2.3795866167730546</v>
      </c>
      <c r="L351" s="9">
        <f t="shared" si="11"/>
        <v>5.422535211267606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+'Ark1'!C3114</f>
        <v>2014</v>
      </c>
      <c r="C352">
        <f>+'Ark1'!M3114</f>
        <v>60</v>
      </c>
      <c r="D352">
        <f>+'Ark1'!Q3114</f>
        <v>755</v>
      </c>
      <c r="E352" s="9">
        <f>+'Ark1'!R3114</f>
        <v>4518</v>
      </c>
      <c r="F352" s="9">
        <f>+'Ark1'!S3114</f>
        <v>4518</v>
      </c>
      <c r="G352" s="97">
        <f>+'Ark1'!T3114</f>
        <v>10.35526014210406</v>
      </c>
      <c r="H352" s="97">
        <f>+'Ark1'!U3114</f>
        <v>10.146379197108253</v>
      </c>
      <c r="I352" s="97">
        <f>+'Ark1'!Y3114</f>
        <v>139.53860115095179</v>
      </c>
      <c r="J352" s="97">
        <f>+'Ark1'!AA3114</f>
        <v>29.146290465311051</v>
      </c>
      <c r="K352" s="97">
        <f t="shared" si="10"/>
        <v>2.3256433525158631</v>
      </c>
      <c r="L352" s="9">
        <f t="shared" si="11"/>
        <v>5.9841059602649009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+'Ark1'!C3115</f>
        <v>2014</v>
      </c>
      <c r="C353">
        <f>+'Ark1'!M3115</f>
        <v>61</v>
      </c>
      <c r="D353">
        <f>+'Ark1'!Q3115</f>
        <v>719</v>
      </c>
      <c r="E353" s="9">
        <f>+'Ark1'!R3115</f>
        <v>4390</v>
      </c>
      <c r="F353" s="9">
        <f>+'Ark1'!S3115</f>
        <v>4388</v>
      </c>
      <c r="G353" s="97">
        <f>+'Ark1'!T3115</f>
        <v>10.06188402475361</v>
      </c>
      <c r="H353" s="97">
        <f>+'Ark1'!U3115</f>
        <v>9.7500198888605514</v>
      </c>
      <c r="I353" s="97">
        <f>+'Ark1'!Y3115</f>
        <v>137.99726651480657</v>
      </c>
      <c r="J353" s="97">
        <f>+'Ark1'!AA3115</f>
        <v>27.743974177531673</v>
      </c>
      <c r="K353" s="97">
        <f t="shared" si="10"/>
        <v>2.2622502707345338</v>
      </c>
      <c r="L353" s="9">
        <f t="shared" si="11"/>
        <v>6.1057023643949933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+'Ark1'!C3116</f>
        <v>2014</v>
      </c>
      <c r="C354">
        <f>+'Ark1'!M3116</f>
        <v>62</v>
      </c>
      <c r="D354">
        <f>+'Ark1'!Q3116</f>
        <v>698</v>
      </c>
      <c r="E354" s="9">
        <f>+'Ark1'!R3116</f>
        <v>4586</v>
      </c>
      <c r="F354" s="9">
        <f>+'Ark1'!S3116</f>
        <v>4585</v>
      </c>
      <c r="G354" s="97">
        <f>+'Ark1'!T3116</f>
        <v>10.511116204446482</v>
      </c>
      <c r="H354" s="97">
        <f>+'Ark1'!U3116</f>
        <v>10.058651099407022</v>
      </c>
      <c r="I354" s="97">
        <f>+'Ark1'!Y3116</f>
        <v>136.28096380287849</v>
      </c>
      <c r="J354" s="97">
        <f>+'Ark1'!AA3116</f>
        <v>27.29268829802988</v>
      </c>
      <c r="K354" s="97">
        <f t="shared" si="10"/>
        <v>2.1980800613367499</v>
      </c>
      <c r="L354" s="9">
        <f t="shared" si="11"/>
        <v>6.570200573065903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+'Ark1'!C3117</f>
        <v>2014</v>
      </c>
      <c r="C355">
        <f>+'Ark1'!M3117</f>
        <v>63</v>
      </c>
      <c r="D355">
        <f>+'Ark1'!Q3117</f>
        <v>643</v>
      </c>
      <c r="E355" s="9">
        <f>+'Ark1'!R3117</f>
        <v>4100</v>
      </c>
      <c r="F355" s="9">
        <f>+'Ark1'!S3117</f>
        <v>4097</v>
      </c>
      <c r="G355" s="97">
        <f>+'Ark1'!T3117</f>
        <v>9.3972037588815027</v>
      </c>
      <c r="H355" s="97">
        <f>+'Ark1'!U3117</f>
        <v>8.8078422652247337</v>
      </c>
      <c r="I355" s="97">
        <f>+'Ark1'!Y3117</f>
        <v>133.47968536585341</v>
      </c>
      <c r="J355" s="97">
        <f>+'Ark1'!AA3117</f>
        <v>26.184425041438125</v>
      </c>
      <c r="K355" s="97">
        <f t="shared" si="10"/>
        <v>2.1187251645373557</v>
      </c>
      <c r="L355" s="9">
        <f t="shared" si="11"/>
        <v>6.3763608087091761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+'Ark1'!C3118</f>
        <v>2014</v>
      </c>
      <c r="C356">
        <f>+'Ark1'!M3118</f>
        <v>64</v>
      </c>
      <c r="D356">
        <f>+'Ark1'!Q3118</f>
        <v>567</v>
      </c>
      <c r="E356" s="9">
        <f>+'Ark1'!R3118</f>
        <v>3188</v>
      </c>
      <c r="F356" s="9">
        <f>+'Ark1'!S3118</f>
        <v>3188</v>
      </c>
      <c r="G356" s="97">
        <f>+'Ark1'!T3118</f>
        <v>7.3068989227595695</v>
      </c>
      <c r="H356" s="97">
        <f>+'Ark1'!U3118</f>
        <v>6.7680902015765225</v>
      </c>
      <c r="I356" s="97">
        <f>+'Ark1'!Y3118</f>
        <v>131.90988080301133</v>
      </c>
      <c r="J356" s="97">
        <f>+'Ark1'!AA3118</f>
        <v>24.94390456136011</v>
      </c>
      <c r="K356" s="97">
        <f t="shared" si="10"/>
        <v>2.0610918875470521</v>
      </c>
      <c r="L356" s="9">
        <f t="shared" si="11"/>
        <v>5.6225749559082896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+'Ark1'!C3119</f>
        <v>2014</v>
      </c>
      <c r="C357">
        <f>+'Ark1'!M3119</f>
        <v>65</v>
      </c>
      <c r="D357">
        <f>+'Ark1'!Q3119</f>
        <v>511</v>
      </c>
      <c r="E357" s="9">
        <f>+'Ark1'!R3119</f>
        <v>3719</v>
      </c>
      <c r="F357" s="9">
        <f>+'Ark1'!S3119</f>
        <v>3718</v>
      </c>
      <c r="G357" s="97">
        <f>+'Ark1'!T3119</f>
        <v>8.5239514095805653</v>
      </c>
      <c r="H357" s="97">
        <f>+'Ark1'!U3119</f>
        <v>7.8532427845804307</v>
      </c>
      <c r="I357" s="97">
        <f>+'Ark1'!Y3119</f>
        <v>131.20559290131749</v>
      </c>
      <c r="J357" s="97">
        <f>+'Ark1'!AA3119</f>
        <v>24.207034251159552</v>
      </c>
      <c r="K357" s="97">
        <f t="shared" si="10"/>
        <v>2.0185475830971922</v>
      </c>
      <c r="L357" s="9">
        <f t="shared" si="11"/>
        <v>7.2778864970645794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+'Ark1'!C3120</f>
        <v>2014</v>
      </c>
      <c r="C358">
        <f>+'Ark1'!M3120</f>
        <v>66</v>
      </c>
      <c r="D358">
        <f>+'Ark1'!Q3120</f>
        <v>1</v>
      </c>
      <c r="E358" s="9">
        <f>+'Ark1'!R3120</f>
        <v>1</v>
      </c>
      <c r="F358" s="9">
        <f>+'Ark1'!S3120</f>
        <v>1</v>
      </c>
      <c r="G358" s="97">
        <f>+'Ark1'!T3120</f>
        <v>2.2920009168003672E-3</v>
      </c>
      <c r="H358" s="97">
        <f>+'Ark1'!U3120</f>
        <v>2.3722911081036314E-3</v>
      </c>
      <c r="I358" s="97">
        <f>+'Ark1'!Y3120</f>
        <v>147.4</v>
      </c>
      <c r="J358" s="97">
        <f>+'Ark1'!AA3120</f>
        <v>0</v>
      </c>
      <c r="K358" s="97">
        <f t="shared" si="10"/>
        <v>2.2333333333333334</v>
      </c>
      <c r="L358" s="9">
        <f t="shared" si="11"/>
        <v>1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+'Ark1'!C3121</f>
        <v>2014</v>
      </c>
      <c r="C359">
        <f>+'Ark1'!M3121</f>
        <v>67</v>
      </c>
      <c r="D359">
        <f>+'Ark1'!Q3121</f>
        <v>2</v>
      </c>
      <c r="E359" s="9">
        <f>+'Ark1'!R3121</f>
        <v>2</v>
      </c>
      <c r="F359" s="9">
        <f>+'Ark1'!S3121</f>
        <v>2</v>
      </c>
      <c r="G359" s="97">
        <f>+'Ark1'!T3121</f>
        <v>4.5840018336007343E-3</v>
      </c>
      <c r="H359" s="97">
        <f>+'Ark1'!U3121</f>
        <v>3.1753937288252808E-3</v>
      </c>
      <c r="I359" s="97">
        <f>+'Ark1'!Y3121</f>
        <v>98.65</v>
      </c>
      <c r="J359" s="97">
        <f>+'Ark1'!AA3121</f>
        <v>11.95000000000007</v>
      </c>
      <c r="K359" s="97">
        <f t="shared" si="10"/>
        <v>1.4723880597014927</v>
      </c>
      <c r="L359" s="9">
        <f t="shared" si="11"/>
        <v>1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+'Ark1'!C3122</f>
        <v>2014</v>
      </c>
      <c r="C360">
        <f>+'Ark1'!M3122</f>
        <v>68</v>
      </c>
      <c r="D360">
        <f>+'Ark1'!Q3122</f>
        <v>0</v>
      </c>
      <c r="E360" s="9">
        <f>+'Ark1'!R3122</f>
        <v>0</v>
      </c>
      <c r="F360" s="9">
        <f>+'Ark1'!S3122</f>
        <v>0</v>
      </c>
      <c r="G360" s="97">
        <f>+'Ark1'!T3122</f>
        <v>0</v>
      </c>
      <c r="H360" s="97">
        <f>+'Ark1'!U3122</f>
        <v>0</v>
      </c>
      <c r="I360" s="97">
        <f>+'Ark1'!Y3122</f>
        <v>0</v>
      </c>
      <c r="J360" s="97">
        <f>+'Ark1'!AA3122</f>
        <v>0</v>
      </c>
      <c r="K360" s="97">
        <f t="shared" si="10"/>
        <v>0</v>
      </c>
      <c r="L360" s="9" t="e">
        <f t="shared" si="11"/>
        <v>#DIV/0!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 s="47">
        <f>+'Ark1'!C3123</f>
        <v>2013</v>
      </c>
      <c r="C361" s="47">
        <f>+'Ark1'!M3123</f>
        <v>0</v>
      </c>
      <c r="D361" s="47">
        <f>+'Ark1'!Q3123</f>
        <v>38</v>
      </c>
      <c r="E361" s="65">
        <f>+'Ark1'!R3123</f>
        <v>118</v>
      </c>
      <c r="F361" s="65">
        <f>+'Ark1'!S3123</f>
        <v>0</v>
      </c>
      <c r="G361" s="102">
        <f>+'Ark1'!T3123</f>
        <v>0.27468690348712688</v>
      </c>
      <c r="H361" s="102">
        <f>+'Ark1'!U3123</f>
        <v>0</v>
      </c>
      <c r="I361" s="102">
        <f>+'Ark1'!Y3123</f>
        <v>0</v>
      </c>
      <c r="J361" s="102">
        <f>+'Ark1'!AA3123</f>
        <v>0</v>
      </c>
      <c r="K361" s="102" t="e">
        <f t="shared" si="10"/>
        <v>#DIV/0!</v>
      </c>
      <c r="L361" s="65">
        <f t="shared" si="11"/>
        <v>3.1052631578947367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+'Ark1'!C3124</f>
        <v>2013</v>
      </c>
      <c r="C362" s="47">
        <f>+'Ark1'!M3124</f>
        <v>35</v>
      </c>
      <c r="D362" s="47">
        <f>+'Ark1'!Q3124</f>
        <v>37</v>
      </c>
      <c r="E362" s="65">
        <f>+'Ark1'!R3124</f>
        <v>58</v>
      </c>
      <c r="F362" s="65">
        <f>+'Ark1'!S3124</f>
        <v>57</v>
      </c>
      <c r="G362" s="102">
        <f>+'Ark1'!T3124</f>
        <v>0.13501559662926579</v>
      </c>
      <c r="H362" s="102">
        <f>+'Ark1'!U3124</f>
        <v>0.21411542659051597</v>
      </c>
      <c r="I362" s="102">
        <f>+'Ark1'!Y3124</f>
        <v>227.27758620689656</v>
      </c>
      <c r="J362" s="102">
        <f>+'Ark1'!AA3124</f>
        <v>38.224000411370682</v>
      </c>
      <c r="K362" s="102">
        <f t="shared" si="10"/>
        <v>6.4936453201970448</v>
      </c>
      <c r="L362" s="65">
        <f t="shared" si="11"/>
        <v>1.5675675675675675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+'Ark1'!C3125</f>
        <v>2013</v>
      </c>
      <c r="C363" s="47">
        <f>+'Ark1'!M3125</f>
        <v>36</v>
      </c>
      <c r="D363" s="47">
        <f>+'Ark1'!Q3125</f>
        <v>20</v>
      </c>
      <c r="E363" s="65">
        <f>+'Ark1'!R3125</f>
        <v>23</v>
      </c>
      <c r="F363" s="65">
        <f>+'Ark1'!S3125</f>
        <v>23</v>
      </c>
      <c r="G363" s="102">
        <f>+'Ark1'!T3125</f>
        <v>5.3540667628846787E-2</v>
      </c>
      <c r="H363" s="102">
        <f>+'Ark1'!U3125</f>
        <v>8.0899347879072658E-2</v>
      </c>
      <c r="I363" s="102">
        <f>+'Ark1'!Y3125</f>
        <v>216.54782608695655</v>
      </c>
      <c r="J363" s="102">
        <f>+'Ark1'!AA3125</f>
        <v>37.527194424324627</v>
      </c>
      <c r="K363" s="102">
        <f t="shared" si="10"/>
        <v>6.0152173913043487</v>
      </c>
      <c r="L363" s="65">
        <f t="shared" si="11"/>
        <v>1.1499999999999999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+'Ark1'!C3126</f>
        <v>2013</v>
      </c>
      <c r="C364" s="47">
        <f>+'Ark1'!M3126</f>
        <v>37</v>
      </c>
      <c r="D364" s="47">
        <f>+'Ark1'!Q3126</f>
        <v>19</v>
      </c>
      <c r="E364" s="65">
        <f>+'Ark1'!R3126</f>
        <v>20</v>
      </c>
      <c r="F364" s="65">
        <f>+'Ark1'!S3126</f>
        <v>20</v>
      </c>
      <c r="G364" s="102">
        <f>+'Ark1'!T3126</f>
        <v>4.6557102285953715E-2</v>
      </c>
      <c r="H364" s="102">
        <f>+'Ark1'!U3126</f>
        <v>6.7109132573821714E-2</v>
      </c>
      <c r="I364" s="102">
        <f>+'Ark1'!Y3126</f>
        <v>206.57999999999996</v>
      </c>
      <c r="J364" s="102">
        <f>+'Ark1'!AA3126</f>
        <v>33.887248339161722</v>
      </c>
      <c r="K364" s="102">
        <f t="shared" si="10"/>
        <v>5.5832432432432419</v>
      </c>
      <c r="L364" s="65">
        <f t="shared" si="11"/>
        <v>1.0526315789473684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+'Ark1'!C3127</f>
        <v>2013</v>
      </c>
      <c r="C365" s="47">
        <f>+'Ark1'!M3127</f>
        <v>38</v>
      </c>
      <c r="D365" s="47">
        <f>+'Ark1'!Q3127</f>
        <v>25</v>
      </c>
      <c r="E365" s="65">
        <f>+'Ark1'!R3127</f>
        <v>34</v>
      </c>
      <c r="F365" s="65">
        <f>+'Ark1'!S3127</f>
        <v>34</v>
      </c>
      <c r="G365" s="102">
        <f>+'Ark1'!T3127</f>
        <v>7.9147073886121341E-2</v>
      </c>
      <c r="H365" s="102">
        <f>+'Ark1'!U3127</f>
        <v>0.11808582481645956</v>
      </c>
      <c r="I365" s="102">
        <f>+'Ark1'!Y3127</f>
        <v>213.82352941176475</v>
      </c>
      <c r="J365" s="102">
        <f>+'Ark1'!AA3127</f>
        <v>35.593481382901999</v>
      </c>
      <c r="K365" s="102">
        <f t="shared" si="10"/>
        <v>5.6269349845201253</v>
      </c>
      <c r="L365" s="65">
        <f t="shared" si="11"/>
        <v>1.36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+'Ark1'!C3128</f>
        <v>2013</v>
      </c>
      <c r="C366" s="47">
        <f>+'Ark1'!M3128</f>
        <v>39</v>
      </c>
      <c r="D366" s="47">
        <f>+'Ark1'!Q3128</f>
        <v>31</v>
      </c>
      <c r="E366" s="65">
        <f>+'Ark1'!R3128</f>
        <v>33</v>
      </c>
      <c r="F366" s="65">
        <f>+'Ark1'!S3128</f>
        <v>33</v>
      </c>
      <c r="G366" s="102">
        <f>+'Ark1'!T3128</f>
        <v>7.6819218771823641E-2</v>
      </c>
      <c r="H366" s="102">
        <f>+'Ark1'!U3128</f>
        <v>0.11526930734422101</v>
      </c>
      <c r="I366" s="102">
        <f>+'Ark1'!Y3128</f>
        <v>215.0484848484848</v>
      </c>
      <c r="J366" s="102">
        <f>+'Ark1'!AA3128</f>
        <v>33.08378822261524</v>
      </c>
      <c r="K366" s="102">
        <f t="shared" si="10"/>
        <v>5.5140637140637132</v>
      </c>
      <c r="L366" s="65">
        <f t="shared" si="11"/>
        <v>1.064516129032258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+'Ark1'!C3129</f>
        <v>2013</v>
      </c>
      <c r="C367" s="47">
        <f>+'Ark1'!M3129</f>
        <v>40</v>
      </c>
      <c r="D367" s="47">
        <f>+'Ark1'!Q3129</f>
        <v>31</v>
      </c>
      <c r="E367" s="65">
        <f>+'Ark1'!R3129</f>
        <v>33</v>
      </c>
      <c r="F367" s="65">
        <f>+'Ark1'!S3129</f>
        <v>33</v>
      </c>
      <c r="G367" s="102">
        <f>+'Ark1'!T3129</f>
        <v>7.6819218771823641E-2</v>
      </c>
      <c r="H367" s="102">
        <f>+'Ark1'!U3129</f>
        <v>0.11032172244200726</v>
      </c>
      <c r="I367" s="102">
        <f>+'Ark1'!Y3129</f>
        <v>205.81818181818176</v>
      </c>
      <c r="J367" s="102">
        <f>+'Ark1'!AA3129</f>
        <v>29.816290590431027</v>
      </c>
      <c r="K367" s="102">
        <f t="shared" ref="K367:K430" si="12">+I367/C367</f>
        <v>5.1454545454545437</v>
      </c>
      <c r="L367" s="65">
        <f t="shared" ref="L367:L430" si="13">+E367/D367</f>
        <v>1.064516129032258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+'Ark1'!C3130</f>
        <v>2013</v>
      </c>
      <c r="C368" s="47">
        <f>+'Ark1'!M3130</f>
        <v>41</v>
      </c>
      <c r="D368" s="47">
        <f>+'Ark1'!Q3130</f>
        <v>30</v>
      </c>
      <c r="E368" s="65">
        <f>+'Ark1'!R3130</f>
        <v>33</v>
      </c>
      <c r="F368" s="65">
        <f>+'Ark1'!S3130</f>
        <v>33</v>
      </c>
      <c r="G368" s="102">
        <f>+'Ark1'!T3130</f>
        <v>7.6819218771823641E-2</v>
      </c>
      <c r="H368" s="102">
        <f>+'Ark1'!U3130</f>
        <v>0.10334215175099867</v>
      </c>
      <c r="I368" s="102">
        <f>+'Ark1'!Y3130</f>
        <v>192.79696969696968</v>
      </c>
      <c r="J368" s="102">
        <f>+'Ark1'!AA3130</f>
        <v>34.458613602745658</v>
      </c>
      <c r="K368" s="102">
        <f t="shared" si="12"/>
        <v>4.7023651145602363</v>
      </c>
      <c r="L368" s="65">
        <f t="shared" si="13"/>
        <v>1.1000000000000001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+'Ark1'!C3131</f>
        <v>2013</v>
      </c>
      <c r="C369" s="47">
        <f>+'Ark1'!M3131</f>
        <v>42</v>
      </c>
      <c r="D369" s="47">
        <f>+'Ark1'!Q3131</f>
        <v>49</v>
      </c>
      <c r="E369" s="65">
        <f>+'Ark1'!R3131</f>
        <v>60</v>
      </c>
      <c r="F369" s="65">
        <f>+'Ark1'!S3131</f>
        <v>60</v>
      </c>
      <c r="G369" s="102">
        <f>+'Ark1'!T3131</f>
        <v>0.13967130685786111</v>
      </c>
      <c r="H369" s="102">
        <f>+'Ark1'!U3131</f>
        <v>0.19627910688887171</v>
      </c>
      <c r="I369" s="102">
        <f>+'Ark1'!Y3131</f>
        <v>201.40000000000003</v>
      </c>
      <c r="J369" s="102">
        <f>+'Ark1'!AA3131</f>
        <v>44.283123196088901</v>
      </c>
      <c r="K369" s="102">
        <f t="shared" si="12"/>
        <v>4.795238095238096</v>
      </c>
      <c r="L369" s="65">
        <f t="shared" si="13"/>
        <v>1.2244897959183674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+'Ark1'!C3132</f>
        <v>2013</v>
      </c>
      <c r="C370" s="47">
        <f>+'Ark1'!M3132</f>
        <v>43</v>
      </c>
      <c r="D370" s="47">
        <f>+'Ark1'!Q3132</f>
        <v>56</v>
      </c>
      <c r="E370" s="65">
        <f>+'Ark1'!R3132</f>
        <v>78</v>
      </c>
      <c r="F370" s="65">
        <f>+'Ark1'!S3132</f>
        <v>78</v>
      </c>
      <c r="G370" s="102">
        <f>+'Ark1'!T3132</f>
        <v>0.18157269891521952</v>
      </c>
      <c r="H370" s="102">
        <f>+'Ark1'!U3132</f>
        <v>0.25619426259732758</v>
      </c>
      <c r="I370" s="102">
        <f>+'Ark1'!Y3132</f>
        <v>202.21410256410252</v>
      </c>
      <c r="J370" s="102">
        <f>+'Ark1'!AA3132</f>
        <v>30.578045267801876</v>
      </c>
      <c r="K370" s="102">
        <f t="shared" si="12"/>
        <v>4.7026535480023846</v>
      </c>
      <c r="L370" s="65">
        <f t="shared" si="13"/>
        <v>1.3928571428571428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+'Ark1'!C3133</f>
        <v>2013</v>
      </c>
      <c r="C371" s="47">
        <f>+'Ark1'!M3133</f>
        <v>44</v>
      </c>
      <c r="D371" s="47">
        <f>+'Ark1'!Q3133</f>
        <v>64</v>
      </c>
      <c r="E371" s="65">
        <f>+'Ark1'!R3133</f>
        <v>85</v>
      </c>
      <c r="F371" s="65">
        <f>+'Ark1'!S3133</f>
        <v>85</v>
      </c>
      <c r="G371" s="102">
        <f>+'Ark1'!T3133</f>
        <v>0.19786768471530336</v>
      </c>
      <c r="H371" s="102">
        <f>+'Ark1'!U3133</f>
        <v>0.27339061235429946</v>
      </c>
      <c r="I371" s="102">
        <f>+'Ark1'!Y3133</f>
        <v>198.01647058823525</v>
      </c>
      <c r="J371" s="102">
        <f>+'Ark1'!AA3133</f>
        <v>29.704805897793928</v>
      </c>
      <c r="K371" s="102">
        <f t="shared" si="12"/>
        <v>4.5003743315508009</v>
      </c>
      <c r="L371" s="65">
        <f t="shared" si="13"/>
        <v>1.328125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+'Ark1'!C3134</f>
        <v>2013</v>
      </c>
      <c r="C372" s="47">
        <f>+'Ark1'!M3134</f>
        <v>45</v>
      </c>
      <c r="D372" s="47">
        <f>+'Ark1'!Q3134</f>
        <v>72</v>
      </c>
      <c r="E372" s="65">
        <f>+'Ark1'!R3134</f>
        <v>90</v>
      </c>
      <c r="F372" s="65">
        <f>+'Ark1'!S3134</f>
        <v>90</v>
      </c>
      <c r="G372" s="102">
        <f>+'Ark1'!T3134</f>
        <v>0.20950696028679175</v>
      </c>
      <c r="H372" s="102">
        <f>+'Ark1'!U3134</f>
        <v>0.27029634142891618</v>
      </c>
      <c r="I372" s="102">
        <f>+'Ark1'!Y3134</f>
        <v>184.89888888888888</v>
      </c>
      <c r="J372" s="102">
        <f>+'Ark1'!AA3134</f>
        <v>31.216058881587895</v>
      </c>
      <c r="K372" s="102">
        <f t="shared" si="12"/>
        <v>4.1088641975308642</v>
      </c>
      <c r="L372" s="65">
        <f t="shared" si="13"/>
        <v>1.25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+'Ark1'!C3135</f>
        <v>2013</v>
      </c>
      <c r="C373" s="47">
        <f>+'Ark1'!M3135</f>
        <v>46</v>
      </c>
      <c r="D373" s="47">
        <f>+'Ark1'!Q3135</f>
        <v>95</v>
      </c>
      <c r="E373" s="65">
        <f>+'Ark1'!R3135</f>
        <v>127</v>
      </c>
      <c r="F373" s="65">
        <f>+'Ark1'!S3135</f>
        <v>127</v>
      </c>
      <c r="G373" s="102">
        <f>+'Ark1'!T3135</f>
        <v>0.2956375995158062</v>
      </c>
      <c r="H373" s="102">
        <f>+'Ark1'!U3135</f>
        <v>0.39346294286196287</v>
      </c>
      <c r="I373" s="102">
        <f>+'Ark1'!Y3135</f>
        <v>190.73779527559049</v>
      </c>
      <c r="J373" s="102">
        <f>+'Ark1'!AA3135</f>
        <v>34.637981358900298</v>
      </c>
      <c r="K373" s="102">
        <f t="shared" si="12"/>
        <v>4.1464738103389234</v>
      </c>
      <c r="L373" s="65">
        <f t="shared" si="13"/>
        <v>1.3368421052631578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+'Ark1'!C3136</f>
        <v>2013</v>
      </c>
      <c r="C374" s="47">
        <f>+'Ark1'!M3136</f>
        <v>47</v>
      </c>
      <c r="D374" s="47">
        <f>+'Ark1'!Q3136</f>
        <v>121</v>
      </c>
      <c r="E374" s="65">
        <f>+'Ark1'!R3136</f>
        <v>186</v>
      </c>
      <c r="F374" s="65">
        <f>+'Ark1'!S3136</f>
        <v>186</v>
      </c>
      <c r="G374" s="102">
        <f>+'Ark1'!T3136</f>
        <v>0.4329810512593697</v>
      </c>
      <c r="H374" s="102">
        <f>+'Ark1'!U3136</f>
        <v>0.57686468497580146</v>
      </c>
      <c r="I374" s="102">
        <f>+'Ark1'!Y3136</f>
        <v>190.94032258064513</v>
      </c>
      <c r="J374" s="102">
        <f>+'Ark1'!AA3136</f>
        <v>32.42827549390924</v>
      </c>
      <c r="K374" s="102">
        <f t="shared" si="12"/>
        <v>4.0625600549073431</v>
      </c>
      <c r="L374" s="65">
        <f t="shared" si="13"/>
        <v>1.5371900826446281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+'Ark1'!C3137</f>
        <v>2013</v>
      </c>
      <c r="C375" s="47">
        <f>+'Ark1'!M3137</f>
        <v>48</v>
      </c>
      <c r="D375" s="47">
        <f>+'Ark1'!Q3137</f>
        <v>156</v>
      </c>
      <c r="E375" s="65">
        <f>+'Ark1'!R3137</f>
        <v>257</v>
      </c>
      <c r="F375" s="65">
        <f>+'Ark1'!S3137</f>
        <v>257</v>
      </c>
      <c r="G375" s="102">
        <f>+'Ark1'!T3137</f>
        <v>0.59825876437450543</v>
      </c>
      <c r="H375" s="102">
        <f>+'Ark1'!U3137</f>
        <v>0.77373178455495617</v>
      </c>
      <c r="I375" s="102">
        <f>+'Ark1'!Y3137</f>
        <v>185.35058365758752</v>
      </c>
      <c r="J375" s="102">
        <f>+'Ark1'!AA3137</f>
        <v>37.963458900917182</v>
      </c>
      <c r="K375" s="102">
        <f t="shared" si="12"/>
        <v>3.8614704928664065</v>
      </c>
      <c r="L375" s="65">
        <f t="shared" si="13"/>
        <v>1.6474358974358974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+'Ark1'!C3138</f>
        <v>2013</v>
      </c>
      <c r="C376" s="47">
        <f>+'Ark1'!M3138</f>
        <v>49</v>
      </c>
      <c r="D376" s="47">
        <f>+'Ark1'!Q3138</f>
        <v>173</v>
      </c>
      <c r="E376" s="65">
        <f>+'Ark1'!R3138</f>
        <v>292</v>
      </c>
      <c r="F376" s="65">
        <f>+'Ark1'!S3138</f>
        <v>292</v>
      </c>
      <c r="G376" s="102">
        <f>+'Ark1'!T3138</f>
        <v>0.67973369337492462</v>
      </c>
      <c r="H376" s="102">
        <f>+'Ark1'!U3138</f>
        <v>0.8394716413334512</v>
      </c>
      <c r="I376" s="102">
        <f>+'Ark1'!Y3138</f>
        <v>176.99452054794529</v>
      </c>
      <c r="J376" s="102">
        <f>+'Ark1'!AA3138</f>
        <v>35.625585851124782</v>
      </c>
      <c r="K376" s="102">
        <f t="shared" si="12"/>
        <v>3.6121330724070466</v>
      </c>
      <c r="L376" s="65">
        <f t="shared" si="13"/>
        <v>1.6878612716763006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+'Ark1'!C3139</f>
        <v>2013</v>
      </c>
      <c r="C377" s="47">
        <f>+'Ark1'!M3139</f>
        <v>50</v>
      </c>
      <c r="D377" s="47">
        <f>+'Ark1'!Q3139</f>
        <v>226</v>
      </c>
      <c r="E377" s="65">
        <f>+'Ark1'!R3139</f>
        <v>440</v>
      </c>
      <c r="F377" s="65">
        <f>+'Ark1'!S3139</f>
        <v>440</v>
      </c>
      <c r="G377" s="102">
        <f>+'Ark1'!T3139</f>
        <v>1.0242562502909822</v>
      </c>
      <c r="H377" s="102">
        <f>+'Ark1'!U3139</f>
        <v>1.2850125445154319</v>
      </c>
      <c r="I377" s="102">
        <f>+'Ark1'!Y3139</f>
        <v>179.80068181818172</v>
      </c>
      <c r="J377" s="102">
        <f>+'Ark1'!AA3139</f>
        <v>35.394437473713403</v>
      </c>
      <c r="K377" s="102">
        <f t="shared" si="12"/>
        <v>3.5960136363636344</v>
      </c>
      <c r="L377" s="65">
        <f t="shared" si="13"/>
        <v>1.9469026548672566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+'Ark1'!C3140</f>
        <v>2013</v>
      </c>
      <c r="C378" s="47">
        <f>+'Ark1'!M3140</f>
        <v>51</v>
      </c>
      <c r="D378" s="47">
        <f>+'Ark1'!Q3140</f>
        <v>230</v>
      </c>
      <c r="E378" s="65">
        <f>+'Ark1'!R3140</f>
        <v>515</v>
      </c>
      <c r="F378" s="65">
        <f>+'Ark1'!S3140</f>
        <v>515</v>
      </c>
      <c r="G378" s="102">
        <f>+'Ark1'!T3140</f>
        <v>1.1988453838633084</v>
      </c>
      <c r="H378" s="102">
        <f>+'Ark1'!U3140</f>
        <v>1.4385176196200311</v>
      </c>
      <c r="I378" s="102">
        <f>+'Ark1'!Y3140</f>
        <v>171.9667961165049</v>
      </c>
      <c r="J378" s="102">
        <f>+'Ark1'!AA3140</f>
        <v>35.455124712457327</v>
      </c>
      <c r="K378" s="102">
        <f t="shared" si="12"/>
        <v>3.3718979630687236</v>
      </c>
      <c r="L378" s="65">
        <f t="shared" si="13"/>
        <v>2.2391304347826089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+'Ark1'!C3141</f>
        <v>2013</v>
      </c>
      <c r="C379" s="47">
        <f>+'Ark1'!M3141</f>
        <v>52</v>
      </c>
      <c r="D379" s="47">
        <f>+'Ark1'!Q3141</f>
        <v>301</v>
      </c>
      <c r="E379" s="65">
        <f>+'Ark1'!R3141</f>
        <v>716</v>
      </c>
      <c r="F379" s="65">
        <f>+'Ark1'!S3141</f>
        <v>716</v>
      </c>
      <c r="G379" s="102">
        <f>+'Ark1'!T3141</f>
        <v>1.6667442618371431</v>
      </c>
      <c r="H379" s="102">
        <f>+'Ark1'!U3141</f>
        <v>1.9564595895883812</v>
      </c>
      <c r="I379" s="102">
        <f>+'Ark1'!Y3141</f>
        <v>168.22653631284939</v>
      </c>
      <c r="J379" s="102">
        <f>+'Ark1'!AA3141</f>
        <v>36.355631989944527</v>
      </c>
      <c r="K379" s="102">
        <f t="shared" si="12"/>
        <v>3.2351256983240266</v>
      </c>
      <c r="L379" s="65">
        <f t="shared" si="13"/>
        <v>2.3787375415282392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+'Ark1'!C3142</f>
        <v>2013</v>
      </c>
      <c r="C380" s="47">
        <f>+'Ark1'!M3142</f>
        <v>53</v>
      </c>
      <c r="D380" s="47">
        <f>+'Ark1'!Q3142</f>
        <v>352</v>
      </c>
      <c r="E380" s="65">
        <f>+'Ark1'!R3142</f>
        <v>913</v>
      </c>
      <c r="F380" s="65">
        <f>+'Ark1'!S3142</f>
        <v>913</v>
      </c>
      <c r="G380" s="102">
        <f>+'Ark1'!T3142</f>
        <v>2.1253317193537877</v>
      </c>
      <c r="H380" s="102">
        <f>+'Ark1'!U3142</f>
        <v>2.4067076828710245</v>
      </c>
      <c r="I380" s="102">
        <f>+'Ark1'!Y3142</f>
        <v>162.28904709748102</v>
      </c>
      <c r="J380" s="102">
        <f>+'Ark1'!AA3142</f>
        <v>35.470787858677802</v>
      </c>
      <c r="K380" s="102">
        <f t="shared" si="12"/>
        <v>3.0620574924053021</v>
      </c>
      <c r="L380" s="65">
        <f t="shared" si="13"/>
        <v>2.59375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+'Ark1'!C3143</f>
        <v>2013</v>
      </c>
      <c r="C381" s="47">
        <f>+'Ark1'!M3143</f>
        <v>54</v>
      </c>
      <c r="D381" s="47">
        <f>+'Ark1'!Q3143</f>
        <v>428</v>
      </c>
      <c r="E381" s="65">
        <f>+'Ark1'!R3143</f>
        <v>1219</v>
      </c>
      <c r="F381" s="65">
        <f>+'Ark1'!S3143</f>
        <v>1219</v>
      </c>
      <c r="G381" s="102">
        <f>+'Ark1'!T3143</f>
        <v>2.8376553843288796</v>
      </c>
      <c r="H381" s="102">
        <f>+'Ark1'!U3143</f>
        <v>3.1461507224208103</v>
      </c>
      <c r="I381" s="102">
        <f>+'Ark1'!Y3143</f>
        <v>158.89581624282181</v>
      </c>
      <c r="J381" s="102">
        <f>+'Ark1'!AA3143</f>
        <v>35.238173432056122</v>
      </c>
      <c r="K381" s="102">
        <f t="shared" si="12"/>
        <v>2.9425151156078111</v>
      </c>
      <c r="L381" s="65">
        <f t="shared" si="13"/>
        <v>2.8481308411214954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+'Ark1'!C3144</f>
        <v>2013</v>
      </c>
      <c r="C382" s="47">
        <f>+'Ark1'!M3144</f>
        <v>55</v>
      </c>
      <c r="D382" s="47">
        <f>+'Ark1'!Q3144</f>
        <v>463</v>
      </c>
      <c r="E382" s="65">
        <f>+'Ark1'!R3144</f>
        <v>1668</v>
      </c>
      <c r="F382" s="65">
        <f>+'Ark1'!S3144</f>
        <v>1668</v>
      </c>
      <c r="G382" s="102">
        <f>+'Ark1'!T3144</f>
        <v>3.8828623306485408</v>
      </c>
      <c r="H382" s="102">
        <f>+'Ark1'!U3144</f>
        <v>4.178690250895376</v>
      </c>
      <c r="I382" s="102">
        <f>+'Ark1'!Y3144</f>
        <v>154.23423261390897</v>
      </c>
      <c r="J382" s="102">
        <f>+'Ark1'!AA3144</f>
        <v>33.791485164386614</v>
      </c>
      <c r="K382" s="102">
        <f t="shared" si="12"/>
        <v>2.804258774798345</v>
      </c>
      <c r="L382" s="65">
        <f t="shared" si="13"/>
        <v>3.6025917926565874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+'Ark1'!C3145</f>
        <v>2013</v>
      </c>
      <c r="C383" s="47">
        <f>+'Ark1'!M3145</f>
        <v>56</v>
      </c>
      <c r="D383" s="47">
        <f>+'Ark1'!Q3145</f>
        <v>532</v>
      </c>
      <c r="E383" s="65">
        <f>+'Ark1'!R3145</f>
        <v>2156</v>
      </c>
      <c r="F383" s="65">
        <f>+'Ark1'!S3145</f>
        <v>2156</v>
      </c>
      <c r="G383" s="102">
        <f>+'Ark1'!T3145</f>
        <v>5.018855626425812</v>
      </c>
      <c r="H383" s="102">
        <f>+'Ark1'!U3145</f>
        <v>5.351167166789649</v>
      </c>
      <c r="I383" s="102">
        <f>+'Ark1'!Y3145</f>
        <v>152.80459183673497</v>
      </c>
      <c r="J383" s="102">
        <f>+'Ark1'!AA3145</f>
        <v>34.606093121606115</v>
      </c>
      <c r="K383" s="102">
        <f t="shared" si="12"/>
        <v>2.7286534256559816</v>
      </c>
      <c r="L383" s="65">
        <f t="shared" si="13"/>
        <v>4.0526315789473681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+'Ark1'!C3146</f>
        <v>2013</v>
      </c>
      <c r="C384" s="47">
        <f>+'Ark1'!M3146</f>
        <v>57</v>
      </c>
      <c r="D384" s="47">
        <f>+'Ark1'!Q3146</f>
        <v>554</v>
      </c>
      <c r="E384" s="65">
        <f>+'Ark1'!R3146</f>
        <v>2555</v>
      </c>
      <c r="F384" s="65">
        <f>+'Ark1'!S3146</f>
        <v>2555</v>
      </c>
      <c r="G384" s="102">
        <f>+'Ark1'!T3146</f>
        <v>5.9476698170305857</v>
      </c>
      <c r="H384" s="102">
        <f>+'Ark1'!U3146</f>
        <v>6.0809018297929756</v>
      </c>
      <c r="I384" s="102">
        <f>+'Ark1'!Y3146</f>
        <v>146.52567514677125</v>
      </c>
      <c r="J384" s="102">
        <f>+'Ark1'!AA3146</f>
        <v>31.0984947232966</v>
      </c>
      <c r="K384" s="102">
        <f t="shared" si="12"/>
        <v>2.5706258797679165</v>
      </c>
      <c r="L384" s="65">
        <f t="shared" si="13"/>
        <v>4.6119133574007218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+'Ark1'!C3147</f>
        <v>2013</v>
      </c>
      <c r="C385" s="47">
        <f>+'Ark1'!M3147</f>
        <v>58</v>
      </c>
      <c r="D385" s="47">
        <f>+'Ark1'!Q3147</f>
        <v>654</v>
      </c>
      <c r="E385" s="65">
        <f>+'Ark1'!R3147</f>
        <v>3335</v>
      </c>
      <c r="F385" s="65">
        <f>+'Ark1'!S3147</f>
        <v>3335</v>
      </c>
      <c r="G385" s="102">
        <f>+'Ark1'!T3147</f>
        <v>7.7633968061827821</v>
      </c>
      <c r="H385" s="102">
        <f>+'Ark1'!U3147</f>
        <v>7.8553955489200353</v>
      </c>
      <c r="I385" s="102">
        <f>+'Ark1'!Y3147</f>
        <v>145.013643178411</v>
      </c>
      <c r="J385" s="102">
        <f>+'Ark1'!AA3147</f>
        <v>31.351532649469721</v>
      </c>
      <c r="K385" s="102">
        <f t="shared" si="12"/>
        <v>2.5002352272139827</v>
      </c>
      <c r="L385" s="65">
        <f t="shared" si="13"/>
        <v>5.0993883792048926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+'Ark1'!C3148</f>
        <v>2013</v>
      </c>
      <c r="C386" s="47">
        <f>+'Ark1'!M3148</f>
        <v>59</v>
      </c>
      <c r="D386" s="47">
        <f>+'Ark1'!Q3148</f>
        <v>670</v>
      </c>
      <c r="E386" s="65">
        <f>+'Ark1'!R3148</f>
        <v>3733</v>
      </c>
      <c r="F386" s="65">
        <f>+'Ark1'!S3148</f>
        <v>3733</v>
      </c>
      <c r="G386" s="102">
        <f>+'Ark1'!T3148</f>
        <v>8.6898831416732616</v>
      </c>
      <c r="H386" s="102">
        <f>+'Ark1'!U3148</f>
        <v>8.5375271683484186</v>
      </c>
      <c r="I386" s="102">
        <f>+'Ark1'!Y3148</f>
        <v>140.80262523439561</v>
      </c>
      <c r="J386" s="102">
        <f>+'Ark1'!AA3148</f>
        <v>28.596383724890945</v>
      </c>
      <c r="K386" s="102">
        <f t="shared" si="12"/>
        <v>2.3864851734643322</v>
      </c>
      <c r="L386" s="65">
        <f t="shared" si="13"/>
        <v>5.571641791044776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+'Ark1'!C3149</f>
        <v>2013</v>
      </c>
      <c r="C387" s="47">
        <f>+'Ark1'!M3149</f>
        <v>60</v>
      </c>
      <c r="D387" s="47">
        <f>+'Ark1'!Q3149</f>
        <v>726</v>
      </c>
      <c r="E387" s="65">
        <f>+'Ark1'!R3149</f>
        <v>5051</v>
      </c>
      <c r="F387" s="65">
        <f>+'Ark1'!S3149</f>
        <v>5051</v>
      </c>
      <c r="G387" s="102">
        <f>+'Ark1'!T3149</f>
        <v>11.757996182317612</v>
      </c>
      <c r="H387" s="102">
        <f>+'Ark1'!U3149</f>
        <v>11.69664946431789</v>
      </c>
      <c r="I387" s="102">
        <f>+'Ark1'!Y3149</f>
        <v>142.56757077806401</v>
      </c>
      <c r="J387" s="102">
        <f>+'Ark1'!AA3149</f>
        <v>29.767623041267573</v>
      </c>
      <c r="K387" s="102">
        <f t="shared" si="12"/>
        <v>2.3761261796344</v>
      </c>
      <c r="L387" s="65">
        <f t="shared" si="13"/>
        <v>6.9573002754820941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+'Ark1'!C3150</f>
        <v>2013</v>
      </c>
      <c r="C388" s="47">
        <f>+'Ark1'!M3150</f>
        <v>61</v>
      </c>
      <c r="D388" s="47">
        <f>+'Ark1'!Q3150</f>
        <v>703</v>
      </c>
      <c r="E388" s="65">
        <f>+'Ark1'!R3150</f>
        <v>4394</v>
      </c>
      <c r="F388" s="65">
        <f>+'Ark1'!S3150</f>
        <v>4392</v>
      </c>
      <c r="G388" s="102">
        <f>+'Ark1'!T3150</f>
        <v>10.228595372224031</v>
      </c>
      <c r="H388" s="102">
        <f>+'Ark1'!U3150</f>
        <v>9.8655833766553123</v>
      </c>
      <c r="I388" s="102">
        <f>+'Ark1'!Y3150</f>
        <v>138.22906235776091</v>
      </c>
      <c r="J388" s="102">
        <f>+'Ark1'!AA3150</f>
        <v>27.945479094047194</v>
      </c>
      <c r="K388" s="102">
        <f t="shared" si="12"/>
        <v>2.2660502025862446</v>
      </c>
      <c r="L388" s="65">
        <f t="shared" si="13"/>
        <v>6.2503556187766716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+'Ark1'!C3151</f>
        <v>2013</v>
      </c>
      <c r="C389" s="47">
        <f>+'Ark1'!M3151</f>
        <v>62</v>
      </c>
      <c r="D389" s="47">
        <f>+'Ark1'!Q3151</f>
        <v>645</v>
      </c>
      <c r="E389" s="65">
        <f>+'Ark1'!R3151</f>
        <v>4443</v>
      </c>
      <c r="F389" s="65">
        <f>+'Ark1'!S3151</f>
        <v>4442</v>
      </c>
      <c r="G389" s="102">
        <f>+'Ark1'!T3151</f>
        <v>10.342660272824618</v>
      </c>
      <c r="H389" s="102">
        <f>+'Ark1'!U3151</f>
        <v>9.8332506007043978</v>
      </c>
      <c r="I389" s="102">
        <f>+'Ark1'!Y3151</f>
        <v>136.25656538375</v>
      </c>
      <c r="J389" s="102">
        <f>+'Ark1'!AA3151</f>
        <v>26.876542160341401</v>
      </c>
      <c r="K389" s="102">
        <f t="shared" si="12"/>
        <v>2.1976865384475808</v>
      </c>
      <c r="L389" s="65">
        <f t="shared" si="13"/>
        <v>6.8883720930232561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+'Ark1'!C3152</f>
        <v>2013</v>
      </c>
      <c r="C390" s="47">
        <f>+'Ark1'!M3152</f>
        <v>63</v>
      </c>
      <c r="D390" s="47">
        <f>+'Ark1'!Q3152</f>
        <v>624</v>
      </c>
      <c r="E390" s="65">
        <f>+'Ark1'!R3152</f>
        <v>3864</v>
      </c>
      <c r="F390" s="65">
        <f>+'Ark1'!S3152</f>
        <v>3862</v>
      </c>
      <c r="G390" s="102">
        <f>+'Ark1'!T3152</f>
        <v>8.9948321616462579</v>
      </c>
      <c r="H390" s="102">
        <f>+'Ark1'!U3152</f>
        <v>8.3337925740330387</v>
      </c>
      <c r="I390" s="102">
        <f>+'Ark1'!Y3152</f>
        <v>132.7829192546582</v>
      </c>
      <c r="J390" s="102">
        <f>+'Ark1'!AA3152</f>
        <v>25.686591238649889</v>
      </c>
      <c r="K390" s="102">
        <f t="shared" si="12"/>
        <v>2.1076653849945743</v>
      </c>
      <c r="L390" s="65">
        <f t="shared" si="13"/>
        <v>6.1923076923076925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+'Ark1'!C3153</f>
        <v>2013</v>
      </c>
      <c r="C391" s="47">
        <f>+'Ark1'!M3153</f>
        <v>64</v>
      </c>
      <c r="D391" s="47">
        <f>+'Ark1'!Q3153</f>
        <v>558</v>
      </c>
      <c r="E391" s="65">
        <f>+'Ark1'!R3153</f>
        <v>3030</v>
      </c>
      <c r="F391" s="65">
        <f>+'Ark1'!S3153</f>
        <v>3030</v>
      </c>
      <c r="G391" s="102">
        <f>+'Ark1'!T3153</f>
        <v>7.0534009963219884</v>
      </c>
      <c r="H391" s="102">
        <f>+'Ark1'!U3153</f>
        <v>6.4720014318693888</v>
      </c>
      <c r="I391" s="102">
        <f>+'Ark1'!Y3153</f>
        <v>131.5020792079205</v>
      </c>
      <c r="J391" s="102">
        <f>+'Ark1'!AA3153</f>
        <v>24.785280131330957</v>
      </c>
      <c r="K391" s="102">
        <f t="shared" si="12"/>
        <v>2.0547199876237578</v>
      </c>
      <c r="L391" s="65">
        <f t="shared" si="13"/>
        <v>5.43010752688172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+'Ark1'!C3154</f>
        <v>2013</v>
      </c>
      <c r="C392" s="47">
        <f>+'Ark1'!M3154</f>
        <v>65</v>
      </c>
      <c r="D392" s="47">
        <f>+'Ark1'!Q3154</f>
        <v>525</v>
      </c>
      <c r="E392" s="65">
        <f>+'Ark1'!R3154</f>
        <v>3376</v>
      </c>
      <c r="F392" s="65">
        <f>+'Ark1'!S3154</f>
        <v>3376</v>
      </c>
      <c r="G392" s="102">
        <f>+'Ark1'!T3154</f>
        <v>7.8588388658689885</v>
      </c>
      <c r="H392" s="102">
        <f>+'Ark1'!U3154</f>
        <v>7.1245612421284941</v>
      </c>
      <c r="I392" s="102">
        <f>+'Ark1'!Y3154</f>
        <v>129.92488151658736</v>
      </c>
      <c r="J392" s="102">
        <f>+'Ark1'!AA3154</f>
        <v>23.015843695268003</v>
      </c>
      <c r="K392" s="102">
        <f t="shared" si="12"/>
        <v>1.9988443310244211</v>
      </c>
      <c r="L392" s="65">
        <f t="shared" si="13"/>
        <v>6.4304761904761909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+'Ark1'!C3155</f>
        <v>2013</v>
      </c>
      <c r="C393" s="47">
        <f>+'Ark1'!M3155</f>
        <v>66</v>
      </c>
      <c r="D393" s="47">
        <f>+'Ark1'!Q3155</f>
        <v>7</v>
      </c>
      <c r="E393" s="65">
        <f>+'Ark1'!R3155</f>
        <v>15</v>
      </c>
      <c r="F393" s="65">
        <f>+'Ark1'!S3155</f>
        <v>15</v>
      </c>
      <c r="G393" s="102">
        <f>+'Ark1'!T3155</f>
        <v>3.4917826714465278E-2</v>
      </c>
      <c r="H393" s="102">
        <f>+'Ark1'!U3155</f>
        <v>3.4326103656757069E-2</v>
      </c>
      <c r="I393" s="102">
        <f>+'Ark1'!Y3155</f>
        <v>140.88666666666671</v>
      </c>
      <c r="J393" s="102">
        <f>+'Ark1'!AA3155</f>
        <v>36.41594644596713</v>
      </c>
      <c r="K393" s="102">
        <f t="shared" si="12"/>
        <v>2.1346464646464653</v>
      </c>
      <c r="L393" s="65">
        <f t="shared" si="13"/>
        <v>2.1428571428571428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+'Ark1'!C3156</f>
        <v>2013</v>
      </c>
      <c r="C394" s="47">
        <f>+'Ark1'!M3156</f>
        <v>67</v>
      </c>
      <c r="D394" s="47">
        <f>+'Ark1'!Q3156</f>
        <v>2</v>
      </c>
      <c r="E394" s="65">
        <f>+'Ark1'!R3156</f>
        <v>2</v>
      </c>
      <c r="F394" s="65">
        <f>+'Ark1'!S3156</f>
        <v>2</v>
      </c>
      <c r="G394" s="102">
        <f>+'Ark1'!T3156</f>
        <v>4.6557102285953713E-3</v>
      </c>
      <c r="H394" s="102">
        <f>+'Ark1'!U3156</f>
        <v>3.0569122737906036E-3</v>
      </c>
      <c r="I394" s="102">
        <f>+'Ark1'!Y3156</f>
        <v>94.1</v>
      </c>
      <c r="J394" s="102">
        <f>+'Ark1'!AA3156</f>
        <v>3.8000000000000673</v>
      </c>
      <c r="K394" s="102">
        <f t="shared" si="12"/>
        <v>1.4044776119402984</v>
      </c>
      <c r="L394" s="65">
        <f t="shared" si="13"/>
        <v>1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+'Ark1'!C3157</f>
        <v>2013</v>
      </c>
      <c r="C395" s="47">
        <f>+'Ark1'!M3157</f>
        <v>68</v>
      </c>
      <c r="D395" s="47">
        <f>+'Ark1'!Q3157</f>
        <v>5</v>
      </c>
      <c r="E395" s="65">
        <f>+'Ark1'!R3157</f>
        <v>6</v>
      </c>
      <c r="F395" s="65">
        <f>+'Ark1'!S3157</f>
        <v>6</v>
      </c>
      <c r="G395" s="102">
        <f>+'Ark1'!T3157</f>
        <v>1.3967130685786111E-2</v>
      </c>
      <c r="H395" s="102">
        <f>+'Ark1'!U3157</f>
        <v>1.1413880206124632E-2</v>
      </c>
      <c r="I395" s="102">
        <f>+'Ark1'!Y3157</f>
        <v>117.1166666666667</v>
      </c>
      <c r="J395" s="102">
        <f>+'Ark1'!AA3157</f>
        <v>28.626818234344874</v>
      </c>
      <c r="K395" s="102">
        <f t="shared" si="12"/>
        <v>1.722303921568628</v>
      </c>
      <c r="L395" s="65">
        <f t="shared" si="13"/>
        <v>1.2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>
        <f>+'Ark1'!C3158</f>
        <v>2012</v>
      </c>
      <c r="C396">
        <f>+'Ark1'!M3158</f>
        <v>0</v>
      </c>
      <c r="D396">
        <f>+'Ark1'!Q3158</f>
        <v>49</v>
      </c>
      <c r="E396" s="9">
        <f>+'Ark1'!R3158</f>
        <v>99</v>
      </c>
      <c r="F396" s="9">
        <f>+'Ark1'!S3158</f>
        <v>0</v>
      </c>
      <c r="G396" s="97">
        <f>+'Ark1'!T3158</f>
        <v>0.23036113179448992</v>
      </c>
      <c r="H396" s="97">
        <f>+'Ark1'!U3158</f>
        <v>0</v>
      </c>
      <c r="I396" s="97">
        <f>+'Ark1'!Y3158</f>
        <v>0</v>
      </c>
      <c r="J396" s="97">
        <f>+'Ark1'!AA3158</f>
        <v>0</v>
      </c>
      <c r="K396" s="97" t="e">
        <f t="shared" si="12"/>
        <v>#DIV/0!</v>
      </c>
      <c r="L396" s="9">
        <f t="shared" si="13"/>
        <v>2.0204081632653059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+'Ark1'!C3159</f>
        <v>2012</v>
      </c>
      <c r="C397">
        <f>+'Ark1'!M3159</f>
        <v>35</v>
      </c>
      <c r="D397">
        <f>+'Ark1'!Q3159</f>
        <v>46</v>
      </c>
      <c r="E397" s="9">
        <f>+'Ark1'!R3159</f>
        <v>58</v>
      </c>
      <c r="F397" s="9">
        <f>+'Ark1'!S3159</f>
        <v>57</v>
      </c>
      <c r="G397" s="97">
        <f>+'Ark1'!T3159</f>
        <v>0.13495904690990324</v>
      </c>
      <c r="H397" s="97">
        <f>+'Ark1'!U3159</f>
        <v>0.19962318643290045</v>
      </c>
      <c r="I397" s="97">
        <f>+'Ark1'!Y3159</f>
        <v>212.83275862068973</v>
      </c>
      <c r="J397" s="97">
        <f>+'Ark1'!AA3159</f>
        <v>45.438029258804207</v>
      </c>
      <c r="K397" s="97">
        <f t="shared" si="12"/>
        <v>6.0809359605911348</v>
      </c>
      <c r="L397" s="9">
        <f t="shared" si="13"/>
        <v>1.2608695652173914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+'Ark1'!C3160</f>
        <v>2012</v>
      </c>
      <c r="C398">
        <f>+'Ark1'!M3160</f>
        <v>36</v>
      </c>
      <c r="D398">
        <f>+'Ark1'!Q3160</f>
        <v>18</v>
      </c>
      <c r="E398" s="9">
        <f>+'Ark1'!R3160</f>
        <v>18</v>
      </c>
      <c r="F398" s="9">
        <f>+'Ark1'!S3160</f>
        <v>18</v>
      </c>
      <c r="G398" s="97">
        <f>+'Ark1'!T3160</f>
        <v>4.1883842144452725E-2</v>
      </c>
      <c r="H398" s="97">
        <f>+'Ark1'!U3160</f>
        <v>6.3819974016950443E-2</v>
      </c>
      <c r="I398" s="97">
        <f>+'Ark1'!Y3160</f>
        <v>219.25</v>
      </c>
      <c r="J398" s="97">
        <f>+'Ark1'!AA3160</f>
        <v>31.517301245153881</v>
      </c>
      <c r="K398" s="97">
        <f t="shared" si="12"/>
        <v>6.0902777777777777</v>
      </c>
      <c r="L398" s="9">
        <f t="shared" si="13"/>
        <v>1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+'Ark1'!C3161</f>
        <v>2012</v>
      </c>
      <c r="C399">
        <f>+'Ark1'!M3161</f>
        <v>37</v>
      </c>
      <c r="D399">
        <f>+'Ark1'!Q3161</f>
        <v>13</v>
      </c>
      <c r="E399" s="9">
        <f>+'Ark1'!R3161</f>
        <v>16</v>
      </c>
      <c r="F399" s="9">
        <f>+'Ark1'!S3161</f>
        <v>16</v>
      </c>
      <c r="G399" s="97">
        <f>+'Ark1'!T3161</f>
        <v>3.7230081906180199E-2</v>
      </c>
      <c r="H399" s="97">
        <f>+'Ark1'!U3161</f>
        <v>5.340243258486644E-2</v>
      </c>
      <c r="I399" s="97">
        <f>+'Ark1'!Y3161</f>
        <v>206.39375000000004</v>
      </c>
      <c r="J399" s="97">
        <f>+'Ark1'!AA3161</f>
        <v>34.730614534405859</v>
      </c>
      <c r="K399" s="97">
        <f t="shared" si="12"/>
        <v>5.5782094594594609</v>
      </c>
      <c r="L399" s="9">
        <f t="shared" si="13"/>
        <v>1.2307692307692308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+'Ark1'!C3162</f>
        <v>2012</v>
      </c>
      <c r="C400">
        <f>+'Ark1'!M3162</f>
        <v>38</v>
      </c>
      <c r="D400">
        <f>+'Ark1'!Q3162</f>
        <v>21</v>
      </c>
      <c r="E400" s="9">
        <f>+'Ark1'!R3162</f>
        <v>22</v>
      </c>
      <c r="F400" s="9">
        <f>+'Ark1'!S3162</f>
        <v>22</v>
      </c>
      <c r="G400" s="97">
        <f>+'Ark1'!T3162</f>
        <v>5.119136262099775E-2</v>
      </c>
      <c r="H400" s="97">
        <f>+'Ark1'!U3162</f>
        <v>7.6661590985621503E-2</v>
      </c>
      <c r="I400" s="97">
        <f>+'Ark1'!Y3162</f>
        <v>215.48181818181817</v>
      </c>
      <c r="J400" s="97">
        <f>+'Ark1'!AA3162</f>
        <v>33.103922266424824</v>
      </c>
      <c r="K400" s="97">
        <f t="shared" si="12"/>
        <v>5.6705741626794257</v>
      </c>
      <c r="L400" s="9">
        <f t="shared" si="13"/>
        <v>1.0476190476190477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+'Ark1'!C3163</f>
        <v>2012</v>
      </c>
      <c r="C401">
        <f>+'Ark1'!M3163</f>
        <v>39</v>
      </c>
      <c r="D401">
        <f>+'Ark1'!Q3163</f>
        <v>16</v>
      </c>
      <c r="E401" s="9">
        <f>+'Ark1'!R3163</f>
        <v>17</v>
      </c>
      <c r="F401" s="9">
        <f>+'Ark1'!S3163</f>
        <v>17</v>
      </c>
      <c r="G401" s="97">
        <f>+'Ark1'!T3163</f>
        <v>3.9556962025316451E-2</v>
      </c>
      <c r="H401" s="97">
        <f>+'Ark1'!U3163</f>
        <v>5.8190749905636517E-2</v>
      </c>
      <c r="I401" s="97">
        <f>+'Ark1'!Y3163</f>
        <v>211.67058823529413</v>
      </c>
      <c r="J401" s="97">
        <f>+'Ark1'!AA3163</f>
        <v>22.951759248370273</v>
      </c>
      <c r="K401" s="97">
        <f t="shared" si="12"/>
        <v>5.4274509803921571</v>
      </c>
      <c r="L401" s="9">
        <f t="shared" si="13"/>
        <v>1.0625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+'Ark1'!C3164</f>
        <v>2012</v>
      </c>
      <c r="C402">
        <f>+'Ark1'!M3164</f>
        <v>40</v>
      </c>
      <c r="D402">
        <f>+'Ark1'!Q3164</f>
        <v>36</v>
      </c>
      <c r="E402" s="9">
        <f>+'Ark1'!R3164</f>
        <v>38</v>
      </c>
      <c r="F402" s="9">
        <f>+'Ark1'!S3164</f>
        <v>38</v>
      </c>
      <c r="G402" s="97">
        <f>+'Ark1'!T3164</f>
        <v>8.8421444527177984E-2</v>
      </c>
      <c r="H402" s="97">
        <f>+'Ark1'!U3164</f>
        <v>0.12832561049388283</v>
      </c>
      <c r="I402" s="97">
        <f>+'Ark1'!Y3164</f>
        <v>208.82631578947365</v>
      </c>
      <c r="J402" s="97">
        <f>+'Ark1'!AA3164</f>
        <v>29.470999877761248</v>
      </c>
      <c r="K402" s="97">
        <f t="shared" si="12"/>
        <v>5.2206578947368412</v>
      </c>
      <c r="L402" s="9">
        <f t="shared" si="13"/>
        <v>1.0555555555555556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+'Ark1'!C3165</f>
        <v>2012</v>
      </c>
      <c r="C403">
        <f>+'Ark1'!M3165</f>
        <v>41</v>
      </c>
      <c r="D403">
        <f>+'Ark1'!Q3165</f>
        <v>38</v>
      </c>
      <c r="E403" s="9">
        <f>+'Ark1'!R3165</f>
        <v>45</v>
      </c>
      <c r="F403" s="9">
        <f>+'Ark1'!S3165</f>
        <v>45</v>
      </c>
      <c r="G403" s="97">
        <f>+'Ark1'!T3165</f>
        <v>0.10470960536113182</v>
      </c>
      <c r="H403" s="97">
        <f>+'Ark1'!U3165</f>
        <v>0.1524596353824921</v>
      </c>
      <c r="I403" s="97">
        <f>+'Ark1'!Y3165</f>
        <v>209.5066666666666</v>
      </c>
      <c r="J403" s="97">
        <f>+'Ark1'!AA3165</f>
        <v>31.144033849911992</v>
      </c>
      <c r="K403" s="97">
        <f t="shared" si="12"/>
        <v>5.1099186991869905</v>
      </c>
      <c r="L403" s="9">
        <f t="shared" si="13"/>
        <v>1.1842105263157894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+'Ark1'!C3166</f>
        <v>2012</v>
      </c>
      <c r="C404">
        <f>+'Ark1'!M3166</f>
        <v>42</v>
      </c>
      <c r="D404">
        <f>+'Ark1'!Q3166</f>
        <v>45</v>
      </c>
      <c r="E404" s="9">
        <f>+'Ark1'!R3166</f>
        <v>52</v>
      </c>
      <c r="F404" s="9">
        <f>+'Ark1'!S3166</f>
        <v>52</v>
      </c>
      <c r="G404" s="97">
        <f>+'Ark1'!T3166</f>
        <v>0.12099776619508563</v>
      </c>
      <c r="H404" s="97">
        <f>+'Ark1'!U3166</f>
        <v>0.17417443611984451</v>
      </c>
      <c r="I404" s="97">
        <f>+'Ark1'!Y3166</f>
        <v>207.12692307692305</v>
      </c>
      <c r="J404" s="97">
        <f>+'Ark1'!AA3166</f>
        <v>38.359930593627837</v>
      </c>
      <c r="K404" s="97">
        <f t="shared" si="12"/>
        <v>4.9315934065934055</v>
      </c>
      <c r="L404" s="9">
        <f t="shared" si="13"/>
        <v>1.1555555555555554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+'Ark1'!C3167</f>
        <v>2012</v>
      </c>
      <c r="C405">
        <f>+'Ark1'!M3167</f>
        <v>43</v>
      </c>
      <c r="D405">
        <f>+'Ark1'!Q3167</f>
        <v>58</v>
      </c>
      <c r="E405" s="9">
        <f>+'Ark1'!R3167</f>
        <v>69</v>
      </c>
      <c r="F405" s="9">
        <f>+'Ark1'!S3167</f>
        <v>69</v>
      </c>
      <c r="G405" s="97">
        <f>+'Ark1'!T3167</f>
        <v>0.16055472822040204</v>
      </c>
      <c r="H405" s="97">
        <f>+'Ark1'!U3167</f>
        <v>0.22331250099958749</v>
      </c>
      <c r="I405" s="97">
        <f>+'Ark1'!Y3167</f>
        <v>200.13333333333327</v>
      </c>
      <c r="J405" s="97">
        <f>+'Ark1'!AA3167</f>
        <v>39.109010291623889</v>
      </c>
      <c r="K405" s="97">
        <f t="shared" si="12"/>
        <v>4.6542635658914717</v>
      </c>
      <c r="L405" s="9">
        <f t="shared" si="13"/>
        <v>1.1896551724137931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+'Ark1'!C3168</f>
        <v>2012</v>
      </c>
      <c r="C406">
        <f>+'Ark1'!M3168</f>
        <v>44</v>
      </c>
      <c r="D406">
        <f>+'Ark1'!Q3168</f>
        <v>68</v>
      </c>
      <c r="E406" s="9">
        <f>+'Ark1'!R3168</f>
        <v>84</v>
      </c>
      <c r="F406" s="9">
        <f>+'Ark1'!S3168</f>
        <v>84</v>
      </c>
      <c r="G406" s="97">
        <f>+'Ark1'!T3168</f>
        <v>0.19545793000744599</v>
      </c>
      <c r="H406" s="97">
        <f>+'Ark1'!U3168</f>
        <v>0.26354989092711217</v>
      </c>
      <c r="I406" s="97">
        <f>+'Ark1'!Y3168</f>
        <v>194.01666666666665</v>
      </c>
      <c r="J406" s="97">
        <f>+'Ark1'!AA3168</f>
        <v>33.764403745919687</v>
      </c>
      <c r="K406" s="97">
        <f t="shared" si="12"/>
        <v>4.4094696969696967</v>
      </c>
      <c r="L406" s="9">
        <f t="shared" si="13"/>
        <v>1.2352941176470589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+'Ark1'!C3169</f>
        <v>2012</v>
      </c>
      <c r="C407">
        <f>+'Ark1'!M3169</f>
        <v>45</v>
      </c>
      <c r="D407">
        <f>+'Ark1'!Q3169</f>
        <v>89</v>
      </c>
      <c r="E407" s="9">
        <f>+'Ark1'!R3169</f>
        <v>121</v>
      </c>
      <c r="F407" s="9">
        <f>+'Ark1'!S3169</f>
        <v>121</v>
      </c>
      <c r="G407" s="97">
        <f>+'Ark1'!T3169</f>
        <v>0.28155249441548774</v>
      </c>
      <c r="H407" s="97">
        <f>+'Ark1'!U3169</f>
        <v>0.38102942095142223</v>
      </c>
      <c r="I407" s="97">
        <f>+'Ark1'!Y3169</f>
        <v>194.72809917355369</v>
      </c>
      <c r="J407" s="97">
        <f>+'Ark1'!AA3169</f>
        <v>33.084223158580073</v>
      </c>
      <c r="K407" s="97">
        <f t="shared" si="12"/>
        <v>4.3272910927456376</v>
      </c>
      <c r="L407" s="9">
        <f t="shared" si="13"/>
        <v>1.3595505617977528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+'Ark1'!C3170</f>
        <v>2012</v>
      </c>
      <c r="C408">
        <f>+'Ark1'!M3170</f>
        <v>46</v>
      </c>
      <c r="D408">
        <f>+'Ark1'!Q3170</f>
        <v>105</v>
      </c>
      <c r="E408" s="9">
        <f>+'Ark1'!R3170</f>
        <v>162</v>
      </c>
      <c r="F408" s="9">
        <f>+'Ark1'!S3170</f>
        <v>162</v>
      </c>
      <c r="G408" s="97">
        <f>+'Ark1'!T3170</f>
        <v>0.37695457930007453</v>
      </c>
      <c r="H408" s="97">
        <f>+'Ark1'!U3170</f>
        <v>0.50630027581581027</v>
      </c>
      <c r="I408" s="97">
        <f>+'Ark1'!Y3170</f>
        <v>193.26296296296297</v>
      </c>
      <c r="J408" s="97">
        <f>+'Ark1'!AA3170</f>
        <v>32.407958725469065</v>
      </c>
      <c r="K408" s="97">
        <f t="shared" si="12"/>
        <v>4.2013687600644127</v>
      </c>
      <c r="L408" s="9">
        <f t="shared" si="13"/>
        <v>1.5428571428571429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+'Ark1'!C3171</f>
        <v>2012</v>
      </c>
      <c r="C409">
        <f>+'Ark1'!M3171</f>
        <v>47</v>
      </c>
      <c r="D409">
        <f>+'Ark1'!Q3171</f>
        <v>139</v>
      </c>
      <c r="E409" s="9">
        <f>+'Ark1'!R3171</f>
        <v>196</v>
      </c>
      <c r="F409" s="9">
        <f>+'Ark1'!S3171</f>
        <v>196</v>
      </c>
      <c r="G409" s="97">
        <f>+'Ark1'!T3171</f>
        <v>0.45606850335070737</v>
      </c>
      <c r="H409" s="97">
        <f>+'Ark1'!U3171</f>
        <v>0.59238002285552305</v>
      </c>
      <c r="I409" s="97">
        <f>+'Ark1'!Y3171</f>
        <v>186.89591836734687</v>
      </c>
      <c r="J409" s="97">
        <f>+'Ark1'!AA3171</f>
        <v>34.495094056293418</v>
      </c>
      <c r="K409" s="97">
        <f t="shared" si="12"/>
        <v>3.9765089014329122</v>
      </c>
      <c r="L409" s="9">
        <f t="shared" si="13"/>
        <v>1.4100719424460431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+'Ark1'!C3172</f>
        <v>2012</v>
      </c>
      <c r="C410">
        <f>+'Ark1'!M3172</f>
        <v>48</v>
      </c>
      <c r="D410">
        <f>+'Ark1'!Q3172</f>
        <v>168</v>
      </c>
      <c r="E410" s="9">
        <f>+'Ark1'!R3172</f>
        <v>293</v>
      </c>
      <c r="F410" s="9">
        <f>+'Ark1'!S3172</f>
        <v>293</v>
      </c>
      <c r="G410" s="97">
        <f>+'Ark1'!T3172</f>
        <v>0.68177587490692493</v>
      </c>
      <c r="H410" s="97">
        <f>+'Ark1'!U3172</f>
        <v>0.89176062870202144</v>
      </c>
      <c r="I410" s="97">
        <f>+'Ark1'!Y3172</f>
        <v>188.20716723549484</v>
      </c>
      <c r="J410" s="97">
        <f>+'Ark1'!AA3172</f>
        <v>35.842860254513866</v>
      </c>
      <c r="K410" s="97">
        <f t="shared" si="12"/>
        <v>3.9209826507394756</v>
      </c>
      <c r="L410" s="9">
        <f t="shared" si="13"/>
        <v>1.7440476190476191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+'Ark1'!C3173</f>
        <v>2012</v>
      </c>
      <c r="C411">
        <f>+'Ark1'!M3173</f>
        <v>49</v>
      </c>
      <c r="D411">
        <f>+'Ark1'!Q3173</f>
        <v>194</v>
      </c>
      <c r="E411" s="9">
        <f>+'Ark1'!R3173</f>
        <v>329</v>
      </c>
      <c r="F411" s="9">
        <f>+'Ark1'!S3173</f>
        <v>329</v>
      </c>
      <c r="G411" s="97">
        <f>+'Ark1'!T3173</f>
        <v>0.76554355919583006</v>
      </c>
      <c r="H411" s="97">
        <f>+'Ark1'!U3173</f>
        <v>0.97264939343856882</v>
      </c>
      <c r="I411" s="97">
        <f>+'Ark1'!Y3173</f>
        <v>182.81671732522796</v>
      </c>
      <c r="J411" s="97">
        <f>+'Ark1'!AA3173</f>
        <v>36.535067804748898</v>
      </c>
      <c r="K411" s="97">
        <f t="shared" si="12"/>
        <v>3.7309534148005703</v>
      </c>
      <c r="L411" s="9">
        <f t="shared" si="13"/>
        <v>1.6958762886597938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+'Ark1'!C3174</f>
        <v>2012</v>
      </c>
      <c r="C412">
        <f>+'Ark1'!M3174</f>
        <v>50</v>
      </c>
      <c r="D412">
        <f>+'Ark1'!Q3174</f>
        <v>243</v>
      </c>
      <c r="E412" s="9">
        <f>+'Ark1'!R3174</f>
        <v>456</v>
      </c>
      <c r="F412" s="9">
        <f>+'Ark1'!S3174</f>
        <v>456</v>
      </c>
      <c r="G412" s="97">
        <f>+'Ark1'!T3174</f>
        <v>1.061057334326136</v>
      </c>
      <c r="H412" s="97">
        <f>+'Ark1'!U3174</f>
        <v>1.3058393036502622</v>
      </c>
      <c r="I412" s="97">
        <f>+'Ark1'!Y3174</f>
        <v>177.08442982456154</v>
      </c>
      <c r="J412" s="97">
        <f>+'Ark1'!AA3174</f>
        <v>35.33665283930241</v>
      </c>
      <c r="K412" s="97">
        <f t="shared" si="12"/>
        <v>3.5416885964912308</v>
      </c>
      <c r="L412" s="9">
        <f t="shared" si="13"/>
        <v>1.8765432098765431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+'Ark1'!C3175</f>
        <v>2012</v>
      </c>
      <c r="C413">
        <f>+'Ark1'!M3175</f>
        <v>51</v>
      </c>
      <c r="D413">
        <f>+'Ark1'!Q3175</f>
        <v>265</v>
      </c>
      <c r="E413" s="9">
        <f>+'Ark1'!R3175</f>
        <v>557</v>
      </c>
      <c r="F413" s="9">
        <f>+'Ark1'!S3175</f>
        <v>557</v>
      </c>
      <c r="G413" s="97">
        <f>+'Ark1'!T3175</f>
        <v>1.296072226358898</v>
      </c>
      <c r="H413" s="97">
        <f>+'Ark1'!U3175</f>
        <v>1.5362542327730579</v>
      </c>
      <c r="I413" s="97">
        <f>+'Ark1'!Y3175</f>
        <v>170.55457809694789</v>
      </c>
      <c r="J413" s="97">
        <f>+'Ark1'!AA3175</f>
        <v>36.400943543955194</v>
      </c>
      <c r="K413" s="97">
        <f t="shared" si="12"/>
        <v>3.3442074136656448</v>
      </c>
      <c r="L413" s="9">
        <f t="shared" si="13"/>
        <v>2.1018867924528304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+'Ark1'!C3176</f>
        <v>2012</v>
      </c>
      <c r="C414">
        <f>+'Ark1'!M3176</f>
        <v>52</v>
      </c>
      <c r="D414">
        <f>+'Ark1'!Q3176</f>
        <v>349</v>
      </c>
      <c r="E414" s="9">
        <f>+'Ark1'!R3176</f>
        <v>752</v>
      </c>
      <c r="F414" s="9">
        <f>+'Ark1'!S3176</f>
        <v>752</v>
      </c>
      <c r="G414" s="97">
        <f>+'Ark1'!T3176</f>
        <v>1.7498138495904692</v>
      </c>
      <c r="H414" s="97">
        <f>+'Ark1'!U3176</f>
        <v>2.0600033244926514</v>
      </c>
      <c r="I414" s="97">
        <f>+'Ark1'!Y3176</f>
        <v>169.39694148936155</v>
      </c>
      <c r="J414" s="97">
        <f>+'Ark1'!AA3176</f>
        <v>36.808166498274659</v>
      </c>
      <c r="K414" s="97">
        <f t="shared" si="12"/>
        <v>3.2576334901800297</v>
      </c>
      <c r="L414" s="9">
        <f t="shared" si="13"/>
        <v>2.1547277936962752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+'Ark1'!C3177</f>
        <v>2012</v>
      </c>
      <c r="C415">
        <f>+'Ark1'!M3177</f>
        <v>53</v>
      </c>
      <c r="D415">
        <f>+'Ark1'!Q3177</f>
        <v>389</v>
      </c>
      <c r="E415" s="9">
        <f>+'Ark1'!R3177</f>
        <v>938</v>
      </c>
      <c r="F415" s="9">
        <f>+'Ark1'!S3177</f>
        <v>938</v>
      </c>
      <c r="G415" s="97">
        <f>+'Ark1'!T3177</f>
        <v>2.1826135517498129</v>
      </c>
      <c r="H415" s="97">
        <f>+'Ark1'!U3177</f>
        <v>2.4368896623722058</v>
      </c>
      <c r="I415" s="97">
        <f>+'Ark1'!Y3177</f>
        <v>160.65287846481891</v>
      </c>
      <c r="J415" s="97">
        <f>+'Ark1'!AA3177</f>
        <v>35.967912394126763</v>
      </c>
      <c r="K415" s="97">
        <f t="shared" si="12"/>
        <v>3.0311863861286588</v>
      </c>
      <c r="L415" s="9">
        <f t="shared" si="13"/>
        <v>2.4113110539845759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+'Ark1'!C3178</f>
        <v>2012</v>
      </c>
      <c r="C416">
        <f>+'Ark1'!M3178</f>
        <v>54</v>
      </c>
      <c r="D416">
        <f>+'Ark1'!Q3178</f>
        <v>448</v>
      </c>
      <c r="E416" s="9">
        <f>+'Ark1'!R3178</f>
        <v>1336</v>
      </c>
      <c r="F416" s="9">
        <f>+'Ark1'!S3178</f>
        <v>1336</v>
      </c>
      <c r="G416" s="97">
        <f>+'Ark1'!T3178</f>
        <v>3.1087118391660447</v>
      </c>
      <c r="H416" s="97">
        <f>+'Ark1'!U3178</f>
        <v>3.4422422443207097</v>
      </c>
      <c r="I416" s="97">
        <f>+'Ark1'!Y3178</f>
        <v>159.32739520958069</v>
      </c>
      <c r="J416" s="97">
        <f>+'Ark1'!AA3178</f>
        <v>35.676181244426218</v>
      </c>
      <c r="K416" s="97">
        <f t="shared" si="12"/>
        <v>2.9505073186959385</v>
      </c>
      <c r="L416" s="9">
        <f t="shared" si="13"/>
        <v>2.9821428571428572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+'Ark1'!C3179</f>
        <v>2012</v>
      </c>
      <c r="C417">
        <f>+'Ark1'!M3179</f>
        <v>55</v>
      </c>
      <c r="D417">
        <f>+'Ark1'!Q3179</f>
        <v>548</v>
      </c>
      <c r="E417" s="9">
        <f>+'Ark1'!R3179</f>
        <v>1774</v>
      </c>
      <c r="F417" s="9">
        <f>+'Ark1'!S3179</f>
        <v>1774</v>
      </c>
      <c r="G417" s="97">
        <f>+'Ark1'!T3179</f>
        <v>4.1278853313477288</v>
      </c>
      <c r="H417" s="97">
        <f>+'Ark1'!U3179</f>
        <v>4.4672558738835075</v>
      </c>
      <c r="I417" s="97">
        <f>+'Ark1'!Y3179</f>
        <v>155.71939120631308</v>
      </c>
      <c r="J417" s="97">
        <f>+'Ark1'!AA3179</f>
        <v>34.694466652694516</v>
      </c>
      <c r="K417" s="97">
        <f t="shared" si="12"/>
        <v>2.8312616582966013</v>
      </c>
      <c r="L417" s="9">
        <f t="shared" si="13"/>
        <v>3.2372262773722627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+'Ark1'!C3180</f>
        <v>2012</v>
      </c>
      <c r="C418">
        <f>+'Ark1'!M3180</f>
        <v>56</v>
      </c>
      <c r="D418">
        <f>+'Ark1'!Q3180</f>
        <v>554</v>
      </c>
      <c r="E418" s="9">
        <f>+'Ark1'!R3180</f>
        <v>2185</v>
      </c>
      <c r="F418" s="9">
        <f>+'Ark1'!S3180</f>
        <v>2185</v>
      </c>
      <c r="G418" s="97">
        <f>+'Ark1'!T3180</f>
        <v>5.0842330603127319</v>
      </c>
      <c r="H418" s="97">
        <f>+'Ark1'!U3180</f>
        <v>5.3751036963400196</v>
      </c>
      <c r="I418" s="97">
        <f>+'Ark1'!Y3180</f>
        <v>152.12160183066362</v>
      </c>
      <c r="J418" s="97">
        <f>+'Ark1'!AA3180</f>
        <v>33.454987146011966</v>
      </c>
      <c r="K418" s="97">
        <f t="shared" si="12"/>
        <v>2.7164571755475646</v>
      </c>
      <c r="L418" s="9">
        <f t="shared" si="13"/>
        <v>3.9440433212996391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+'Ark1'!C3181</f>
        <v>2012</v>
      </c>
      <c r="C419">
        <f>+'Ark1'!M3181</f>
        <v>57</v>
      </c>
      <c r="D419">
        <f>+'Ark1'!Q3181</f>
        <v>635</v>
      </c>
      <c r="E419" s="9">
        <f>+'Ark1'!R3181</f>
        <v>2698</v>
      </c>
      <c r="F419" s="9">
        <f>+'Ark1'!S3181</f>
        <v>2698</v>
      </c>
      <c r="G419" s="97">
        <f>+'Ark1'!T3181</f>
        <v>6.2779225614296363</v>
      </c>
      <c r="H419" s="97">
        <f>+'Ark1'!U3181</f>
        <v>6.3799339458013229</v>
      </c>
      <c r="I419" s="97">
        <f>+'Ark1'!Y3181</f>
        <v>146.22772424017788</v>
      </c>
      <c r="J419" s="97">
        <f>+'Ark1'!AA3181</f>
        <v>32.395058984929861</v>
      </c>
      <c r="K419" s="97">
        <f t="shared" si="12"/>
        <v>2.5653986708803136</v>
      </c>
      <c r="L419" s="9">
        <f t="shared" si="13"/>
        <v>4.2488188976377952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+'Ark1'!C3182</f>
        <v>2012</v>
      </c>
      <c r="C420">
        <f>+'Ark1'!M3182</f>
        <v>58</v>
      </c>
      <c r="D420">
        <f>+'Ark1'!Q3182</f>
        <v>693</v>
      </c>
      <c r="E420" s="9">
        <f>+'Ark1'!R3182</f>
        <v>3538</v>
      </c>
      <c r="F420" s="9">
        <f>+'Ark1'!S3182</f>
        <v>3538</v>
      </c>
      <c r="G420" s="97">
        <f>+'Ark1'!T3182</f>
        <v>8.2325018615040939</v>
      </c>
      <c r="H420" s="97">
        <f>+'Ark1'!U3182</f>
        <v>8.2797526123375871</v>
      </c>
      <c r="I420" s="97">
        <f>+'Ark1'!Y3182</f>
        <v>144.71548897682305</v>
      </c>
      <c r="J420" s="97">
        <f>+'Ark1'!AA3182</f>
        <v>31.709624052451591</v>
      </c>
      <c r="K420" s="97">
        <f t="shared" si="12"/>
        <v>2.495094637531432</v>
      </c>
      <c r="L420" s="9">
        <f t="shared" si="13"/>
        <v>5.1053391053391053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+'Ark1'!C3183</f>
        <v>2012</v>
      </c>
      <c r="C421">
        <f>+'Ark1'!M3183</f>
        <v>59</v>
      </c>
      <c r="D421">
        <f>+'Ark1'!Q3183</f>
        <v>729</v>
      </c>
      <c r="E421" s="9">
        <f>+'Ark1'!R3183</f>
        <v>4126</v>
      </c>
      <c r="F421" s="9">
        <f>+'Ark1'!S3183</f>
        <v>4126</v>
      </c>
      <c r="G421" s="97">
        <f>+'Ark1'!T3183</f>
        <v>9.6007073715562168</v>
      </c>
      <c r="H421" s="97">
        <f>+'Ark1'!U3183</f>
        <v>9.471433967786183</v>
      </c>
      <c r="I421" s="97">
        <f>+'Ark1'!Y3183</f>
        <v>141.95215705283564</v>
      </c>
      <c r="J421" s="97">
        <f>+'Ark1'!AA3183</f>
        <v>29.831091455097567</v>
      </c>
      <c r="K421" s="97">
        <f t="shared" si="12"/>
        <v>2.4059687636073837</v>
      </c>
      <c r="L421" s="9">
        <f t="shared" si="13"/>
        <v>5.6598079561042525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+'Ark1'!C3184</f>
        <v>2012</v>
      </c>
      <c r="C422">
        <f>+'Ark1'!M3184</f>
        <v>60</v>
      </c>
      <c r="D422">
        <f>+'Ark1'!Q3184</f>
        <v>776</v>
      </c>
      <c r="E422" s="9">
        <f>+'Ark1'!R3184</f>
        <v>4924</v>
      </c>
      <c r="F422" s="9">
        <f>+'Ark1'!S3184</f>
        <v>4919</v>
      </c>
      <c r="G422" s="97">
        <f>+'Ark1'!T3184</f>
        <v>11.457557706626952</v>
      </c>
      <c r="H422" s="97">
        <f>+'Ark1'!U3184</f>
        <v>11.19419647531655</v>
      </c>
      <c r="I422" s="97">
        <f>+'Ark1'!Y3184</f>
        <v>140.58220958570271</v>
      </c>
      <c r="J422" s="97">
        <f>+'Ark1'!AA3184</f>
        <v>29.161564337052511</v>
      </c>
      <c r="K422" s="97">
        <f t="shared" si="12"/>
        <v>2.3430368264283787</v>
      </c>
      <c r="L422" s="9">
        <f t="shared" si="13"/>
        <v>6.3453608247422677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+'Ark1'!C3185</f>
        <v>2012</v>
      </c>
      <c r="C423">
        <f>+'Ark1'!M3185</f>
        <v>61</v>
      </c>
      <c r="D423">
        <f>+'Ark1'!Q3185</f>
        <v>750</v>
      </c>
      <c r="E423" s="9">
        <f>+'Ark1'!R3185</f>
        <v>4182</v>
      </c>
      <c r="F423" s="9">
        <f>+'Ark1'!S3185</f>
        <v>4181</v>
      </c>
      <c r="G423" s="97">
        <f>+'Ark1'!T3185</f>
        <v>9.7310126582278471</v>
      </c>
      <c r="H423" s="97">
        <f>+'Ark1'!U3185</f>
        <v>9.2887954813938105</v>
      </c>
      <c r="I423" s="97">
        <f>+'Ark1'!Y3185</f>
        <v>137.35069344811069</v>
      </c>
      <c r="J423" s="97">
        <f>+'Ark1'!AA3185</f>
        <v>27.518232123944379</v>
      </c>
      <c r="K423" s="97">
        <f t="shared" si="12"/>
        <v>2.2516507122641096</v>
      </c>
      <c r="L423" s="9">
        <f t="shared" si="13"/>
        <v>5.5759999999999996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+'Ark1'!C3186</f>
        <v>2012</v>
      </c>
      <c r="C424">
        <f>+'Ark1'!M3186</f>
        <v>62</v>
      </c>
      <c r="D424">
        <f>+'Ark1'!Q3186</f>
        <v>731</v>
      </c>
      <c r="E424" s="9">
        <f>+'Ark1'!R3186</f>
        <v>4381</v>
      </c>
      <c r="F424" s="9">
        <f>+'Ark1'!S3186</f>
        <v>4381</v>
      </c>
      <c r="G424" s="97">
        <f>+'Ark1'!T3186</f>
        <v>10.194061801935964</v>
      </c>
      <c r="H424" s="97">
        <f>+'Ark1'!U3186</f>
        <v>9.6643573910782887</v>
      </c>
      <c r="I424" s="97">
        <f>+'Ark1'!Y3186</f>
        <v>136.41282812143376</v>
      </c>
      <c r="J424" s="97">
        <f>+'Ark1'!AA3186</f>
        <v>27.041267924766345</v>
      </c>
      <c r="K424" s="97">
        <f t="shared" si="12"/>
        <v>2.2002069051844155</v>
      </c>
      <c r="L424" s="9">
        <f t="shared" si="13"/>
        <v>5.9931600547195618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+'Ark1'!C3187</f>
        <v>2012</v>
      </c>
      <c r="C425">
        <f>+'Ark1'!M3187</f>
        <v>63</v>
      </c>
      <c r="D425">
        <f>+'Ark1'!Q3187</f>
        <v>639</v>
      </c>
      <c r="E425" s="9">
        <f>+'Ark1'!R3187</f>
        <v>3592</v>
      </c>
      <c r="F425" s="9">
        <f>+'Ark1'!S3187</f>
        <v>3588</v>
      </c>
      <c r="G425" s="97">
        <f>+'Ark1'!T3187</f>
        <v>8.3581533879374561</v>
      </c>
      <c r="H425" s="97">
        <f>+'Ark1'!U3187</f>
        <v>7.7508157725717188</v>
      </c>
      <c r="I425" s="97">
        <f>+'Ark1'!Y3187</f>
        <v>133.43402004454344</v>
      </c>
      <c r="J425" s="97">
        <f>+'Ark1'!AA3187</f>
        <v>25.714200989716776</v>
      </c>
      <c r="K425" s="97">
        <f t="shared" si="12"/>
        <v>2.1180003181673563</v>
      </c>
      <c r="L425" s="9">
        <f t="shared" si="13"/>
        <v>5.6212832550860723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+'Ark1'!C3188</f>
        <v>2012</v>
      </c>
      <c r="C426">
        <f>+'Ark1'!M3188</f>
        <v>64</v>
      </c>
      <c r="D426">
        <f>+'Ark1'!Q3188</f>
        <v>564</v>
      </c>
      <c r="E426" s="9">
        <f>+'Ark1'!R3188</f>
        <v>2826</v>
      </c>
      <c r="F426" s="9">
        <f>+'Ark1'!S3188</f>
        <v>2826</v>
      </c>
      <c r="G426" s="97">
        <f>+'Ark1'!T3188</f>
        <v>6.5757632166790785</v>
      </c>
      <c r="H426" s="97">
        <f>+'Ark1'!U3188</f>
        <v>6.0400847006599081</v>
      </c>
      <c r="I426" s="97">
        <f>+'Ark1'!Y3188</f>
        <v>132.16801132342545</v>
      </c>
      <c r="J426" s="97">
        <f>+'Ark1'!AA3188</f>
        <v>25.566015793647711</v>
      </c>
      <c r="K426" s="97">
        <f t="shared" si="12"/>
        <v>2.0651251769285226</v>
      </c>
      <c r="L426" s="9">
        <f t="shared" si="13"/>
        <v>5.0106382978723403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+'Ark1'!C3189</f>
        <v>2012</v>
      </c>
      <c r="C427">
        <f>+'Ark1'!M3189</f>
        <v>65</v>
      </c>
      <c r="D427">
        <f>+'Ark1'!Q3189</f>
        <v>523</v>
      </c>
      <c r="E427" s="9">
        <f>+'Ark1'!R3189</f>
        <v>3084</v>
      </c>
      <c r="F427" s="9">
        <f>+'Ark1'!S3189</f>
        <v>3084</v>
      </c>
      <c r="G427" s="97">
        <f>+'Ark1'!T3189</f>
        <v>7.1760982874162318</v>
      </c>
      <c r="H427" s="97">
        <f>+'Ark1'!U3189</f>
        <v>6.5556430368139216</v>
      </c>
      <c r="I427" s="97">
        <f>+'Ark1'!Y3189</f>
        <v>131.44873540856048</v>
      </c>
      <c r="J427" s="97">
        <f>+'Ark1'!AA3189</f>
        <v>23.80853551798258</v>
      </c>
      <c r="K427" s="97">
        <f t="shared" si="12"/>
        <v>2.0222882370547768</v>
      </c>
      <c r="L427" s="9">
        <f t="shared" si="13"/>
        <v>5.8967495219885278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+'Ark1'!C3190</f>
        <v>2012</v>
      </c>
      <c r="C428">
        <f>+'Ark1'!M3190</f>
        <v>66</v>
      </c>
      <c r="D428">
        <f>+'Ark1'!Q3190</f>
        <v>3</v>
      </c>
      <c r="E428" s="9">
        <f>+'Ark1'!R3190</f>
        <v>4</v>
      </c>
      <c r="F428" s="9">
        <f>+'Ark1'!S3190</f>
        <v>4</v>
      </c>
      <c r="G428" s="97">
        <f>+'Ark1'!T3190</f>
        <v>9.3075204765450496E-3</v>
      </c>
      <c r="H428" s="97">
        <f>+'Ark1'!U3190</f>
        <v>6.3116523144091646E-3</v>
      </c>
      <c r="I428" s="97">
        <f>+'Ark1'!Y3190</f>
        <v>97.575000000000003</v>
      </c>
      <c r="J428" s="97">
        <f>+'Ark1'!AA3190</f>
        <v>10.601267612884712</v>
      </c>
      <c r="K428" s="97">
        <f t="shared" si="12"/>
        <v>1.478409090909091</v>
      </c>
      <c r="L428" s="9">
        <f t="shared" si="13"/>
        <v>1.3333333333333333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+'Ark1'!C3191</f>
        <v>2012</v>
      </c>
      <c r="C429">
        <f>+'Ark1'!M3191</f>
        <v>67</v>
      </c>
      <c r="D429">
        <f>+'Ark1'!Q3191</f>
        <v>2</v>
      </c>
      <c r="E429" s="9">
        <f>+'Ark1'!R3191</f>
        <v>3</v>
      </c>
      <c r="F429" s="9">
        <f>+'Ark1'!S3191</f>
        <v>3</v>
      </c>
      <c r="G429" s="97">
        <f>+'Ark1'!T3191</f>
        <v>6.980640357408789E-3</v>
      </c>
      <c r="H429" s="97">
        <f>+'Ark1'!U3191</f>
        <v>4.9160704677949909E-3</v>
      </c>
      <c r="I429" s="97">
        <f>+'Ark1'!Y3191</f>
        <v>101.33333333333331</v>
      </c>
      <c r="J429" s="97">
        <f>+'Ark1'!AA3191</f>
        <v>22.259879205023211</v>
      </c>
      <c r="K429" s="97">
        <f t="shared" si="12"/>
        <v>1.5124378109452734</v>
      </c>
      <c r="L429" s="9">
        <f t="shared" si="13"/>
        <v>1.5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+'Ark1'!C3192</f>
        <v>2012</v>
      </c>
      <c r="C430">
        <f>+'Ark1'!M3192</f>
        <v>68</v>
      </c>
      <c r="D430">
        <f>+'Ark1'!Q3192</f>
        <v>1</v>
      </c>
      <c r="E430" s="9">
        <f>+'Ark1'!R3192</f>
        <v>1</v>
      </c>
      <c r="F430" s="9">
        <f>+'Ark1'!S3192</f>
        <v>1</v>
      </c>
      <c r="G430" s="97">
        <f>+'Ark1'!T3192</f>
        <v>2.3268801191362624E-3</v>
      </c>
      <c r="H430" s="97">
        <f>+'Ark1'!U3192</f>
        <v>2.530806013848409E-3</v>
      </c>
      <c r="I430" s="97">
        <f>+'Ark1'!Y3192</f>
        <v>156.5</v>
      </c>
      <c r="J430" s="97">
        <f>+'Ark1'!AA3192</f>
        <v>0</v>
      </c>
      <c r="K430" s="97">
        <f t="shared" si="12"/>
        <v>2.3014705882352939</v>
      </c>
      <c r="L430" s="9">
        <f t="shared" si="13"/>
        <v>1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 s="47">
        <f>+'Ark1'!C3193</f>
        <v>2011</v>
      </c>
      <c r="C431" s="47">
        <f>+'Ark1'!M3193</f>
        <v>0</v>
      </c>
      <c r="D431" s="47">
        <f>+'Ark1'!Q3193</f>
        <v>48</v>
      </c>
      <c r="E431" s="65">
        <f>+'Ark1'!R3193</f>
        <v>72</v>
      </c>
      <c r="F431" s="65">
        <f>+'Ark1'!S3193</f>
        <v>0</v>
      </c>
      <c r="G431" s="102">
        <f>+'Ark1'!T3193</f>
        <v>0.16773832820799556</v>
      </c>
      <c r="H431" s="102">
        <f>+'Ark1'!U3193</f>
        <v>0</v>
      </c>
      <c r="I431" s="102">
        <f>+'Ark1'!Y3193</f>
        <v>0</v>
      </c>
      <c r="J431" s="102">
        <f>+'Ark1'!AA3193</f>
        <v>0</v>
      </c>
      <c r="K431" s="102" t="e">
        <f t="shared" ref="K431:K494" si="14">+I431/C431</f>
        <v>#DIV/0!</v>
      </c>
      <c r="L431" s="65">
        <f t="shared" ref="L431:L494" si="15">+E431/D431</f>
        <v>1.5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+'Ark1'!C3194</f>
        <v>2011</v>
      </c>
      <c r="C432" s="47">
        <f>+'Ark1'!M3194</f>
        <v>35</v>
      </c>
      <c r="D432" s="47">
        <f>+'Ark1'!Q3194</f>
        <v>25</v>
      </c>
      <c r="E432" s="65">
        <f>+'Ark1'!R3194</f>
        <v>33</v>
      </c>
      <c r="F432" s="65">
        <f>+'Ark1'!S3194</f>
        <v>33</v>
      </c>
      <c r="G432" s="102">
        <f>+'Ark1'!T3194</f>
        <v>7.6880067095331281E-2</v>
      </c>
      <c r="H432" s="102">
        <f>+'Ark1'!U3194</f>
        <v>0.12114569025189777</v>
      </c>
      <c r="I432" s="102">
        <f>+'Ark1'!Y3194</f>
        <v>225.97575757575757</v>
      </c>
      <c r="J432" s="102">
        <f>+'Ark1'!AA3194</f>
        <v>52.71967622045613</v>
      </c>
      <c r="K432" s="102">
        <f t="shared" si="14"/>
        <v>6.4564502164502162</v>
      </c>
      <c r="L432" s="65">
        <f t="shared" si="15"/>
        <v>1.32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+'Ark1'!C3195</f>
        <v>2011</v>
      </c>
      <c r="C433" s="47">
        <f>+'Ark1'!M3195</f>
        <v>36</v>
      </c>
      <c r="D433" s="47">
        <f>+'Ark1'!Q3195</f>
        <v>13</v>
      </c>
      <c r="E433" s="65">
        <f>+'Ark1'!R3195</f>
        <v>13</v>
      </c>
      <c r="F433" s="65">
        <f>+'Ark1'!S3195</f>
        <v>13</v>
      </c>
      <c r="G433" s="102">
        <f>+'Ark1'!T3195</f>
        <v>3.0286087037554744E-2</v>
      </c>
      <c r="H433" s="102">
        <f>+'Ark1'!U3195</f>
        <v>4.7958240652339681E-2</v>
      </c>
      <c r="I433" s="102">
        <f>+'Ark1'!Y3195</f>
        <v>227.08461538461529</v>
      </c>
      <c r="J433" s="102">
        <f>+'Ark1'!AA3195</f>
        <v>23.741779019397963</v>
      </c>
      <c r="K433" s="102">
        <f t="shared" si="14"/>
        <v>6.3079059829059805</v>
      </c>
      <c r="L433" s="65">
        <f t="shared" si="15"/>
        <v>1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+'Ark1'!C3196</f>
        <v>2011</v>
      </c>
      <c r="C434" s="47">
        <f>+'Ark1'!M3196</f>
        <v>37</v>
      </c>
      <c r="D434" s="47">
        <f>+'Ark1'!Q3196</f>
        <v>15</v>
      </c>
      <c r="E434" s="65">
        <f>+'Ark1'!R3196</f>
        <v>17</v>
      </c>
      <c r="F434" s="65">
        <f>+'Ark1'!S3196</f>
        <v>17</v>
      </c>
      <c r="G434" s="102">
        <f>+'Ark1'!T3196</f>
        <v>3.9604883049110064E-2</v>
      </c>
      <c r="H434" s="102">
        <f>+'Ark1'!U3196</f>
        <v>5.3653901088202359E-2</v>
      </c>
      <c r="I434" s="102">
        <f>+'Ark1'!Y3196</f>
        <v>194.27647058823524</v>
      </c>
      <c r="J434" s="102">
        <f>+'Ark1'!AA3196</f>
        <v>41.224643249792571</v>
      </c>
      <c r="K434" s="102">
        <f t="shared" si="14"/>
        <v>5.2507154213036555</v>
      </c>
      <c r="L434" s="65">
        <f t="shared" si="15"/>
        <v>1.1333333333333333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+'Ark1'!C3197</f>
        <v>2011</v>
      </c>
      <c r="C435" s="47">
        <f>+'Ark1'!M3197</f>
        <v>38</v>
      </c>
      <c r="D435" s="47">
        <f>+'Ark1'!Q3197</f>
        <v>18</v>
      </c>
      <c r="E435" s="65">
        <f>+'Ark1'!R3197</f>
        <v>21</v>
      </c>
      <c r="F435" s="65">
        <f>+'Ark1'!S3197</f>
        <v>21</v>
      </c>
      <c r="G435" s="102">
        <f>+'Ark1'!T3197</f>
        <v>4.8923679060665373E-2</v>
      </c>
      <c r="H435" s="102">
        <f>+'Ark1'!U3197</f>
        <v>7.1597018462447509E-2</v>
      </c>
      <c r="I435" s="102">
        <f>+'Ark1'!Y3197</f>
        <v>209.86666666666659</v>
      </c>
      <c r="J435" s="102">
        <f>+'Ark1'!AA3197</f>
        <v>34.896395411251596</v>
      </c>
      <c r="K435" s="102">
        <f t="shared" si="14"/>
        <v>5.5228070175438573</v>
      </c>
      <c r="L435" s="65">
        <f t="shared" si="15"/>
        <v>1.1666666666666667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+'Ark1'!C3198</f>
        <v>2011</v>
      </c>
      <c r="C436" s="47">
        <f>+'Ark1'!M3198</f>
        <v>39</v>
      </c>
      <c r="D436" s="47">
        <f>+'Ark1'!Q3198</f>
        <v>27</v>
      </c>
      <c r="E436" s="65">
        <f>+'Ark1'!R3198</f>
        <v>31</v>
      </c>
      <c r="F436" s="65">
        <f>+'Ark1'!S3198</f>
        <v>31</v>
      </c>
      <c r="G436" s="102">
        <f>+'Ark1'!T3198</f>
        <v>7.2220669089553616E-2</v>
      </c>
      <c r="H436" s="102">
        <f>+'Ark1'!U3198</f>
        <v>0.10732404764256517</v>
      </c>
      <c r="I436" s="102">
        <f>+'Ark1'!Y3198</f>
        <v>213.10967741935477</v>
      </c>
      <c r="J436" s="102">
        <f>+'Ark1'!AA3198</f>
        <v>45.792627627787986</v>
      </c>
      <c r="K436" s="102">
        <f t="shared" si="14"/>
        <v>5.4643507030603784</v>
      </c>
      <c r="L436" s="65">
        <f t="shared" si="15"/>
        <v>1.1481481481481481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+'Ark1'!C3199</f>
        <v>2011</v>
      </c>
      <c r="C437" s="47">
        <f>+'Ark1'!M3199</f>
        <v>40</v>
      </c>
      <c r="D437" s="47">
        <f>+'Ark1'!Q3199</f>
        <v>35</v>
      </c>
      <c r="E437" s="65">
        <f>+'Ark1'!R3199</f>
        <v>40</v>
      </c>
      <c r="F437" s="65">
        <f>+'Ark1'!S3199</f>
        <v>39</v>
      </c>
      <c r="G437" s="102">
        <f>+'Ark1'!T3199</f>
        <v>9.3187960115553109E-2</v>
      </c>
      <c r="H437" s="102">
        <f>+'Ark1'!U3199</f>
        <v>0.13014242941156909</v>
      </c>
      <c r="I437" s="102">
        <f>+'Ark1'!Y3199</f>
        <v>200.27500000000003</v>
      </c>
      <c r="J437" s="102">
        <f>+'Ark1'!AA3199</f>
        <v>43.463812208883752</v>
      </c>
      <c r="K437" s="102">
        <f t="shared" si="14"/>
        <v>5.0068750000000009</v>
      </c>
      <c r="L437" s="65">
        <f t="shared" si="15"/>
        <v>1.1428571428571428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+'Ark1'!C3200</f>
        <v>2011</v>
      </c>
      <c r="C438" s="47">
        <f>+'Ark1'!M3200</f>
        <v>41</v>
      </c>
      <c r="D438" s="47">
        <f>+'Ark1'!Q3200</f>
        <v>42</v>
      </c>
      <c r="E438" s="65">
        <f>+'Ark1'!R3200</f>
        <v>52</v>
      </c>
      <c r="F438" s="65">
        <f>+'Ark1'!S3200</f>
        <v>52</v>
      </c>
      <c r="G438" s="102">
        <f>+'Ark1'!T3200</f>
        <v>0.12114434815021898</v>
      </c>
      <c r="H438" s="102">
        <f>+'Ark1'!U3200</f>
        <v>0.17932070457256052</v>
      </c>
      <c r="I438" s="102">
        <f>+'Ark1'!Y3200</f>
        <v>212.27307692307687</v>
      </c>
      <c r="J438" s="102">
        <f>+'Ark1'!AA3200</f>
        <v>28.331710389764556</v>
      </c>
      <c r="K438" s="102">
        <f t="shared" si="14"/>
        <v>5.1773921200750452</v>
      </c>
      <c r="L438" s="65">
        <f t="shared" si="15"/>
        <v>1.2380952380952381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+'Ark1'!C3201</f>
        <v>2011</v>
      </c>
      <c r="C439" s="47">
        <f>+'Ark1'!M3201</f>
        <v>42</v>
      </c>
      <c r="D439" s="47">
        <f>+'Ark1'!Q3201</f>
        <v>49</v>
      </c>
      <c r="E439" s="65">
        <f>+'Ark1'!R3201</f>
        <v>54</v>
      </c>
      <c r="F439" s="65">
        <f>+'Ark1'!S3201</f>
        <v>54</v>
      </c>
      <c r="G439" s="102">
        <f>+'Ark1'!T3201</f>
        <v>0.12580374615599671</v>
      </c>
      <c r="H439" s="102">
        <f>+'Ark1'!U3201</f>
        <v>0.178345976602932</v>
      </c>
      <c r="I439" s="102">
        <f>+'Ark1'!Y3201</f>
        <v>203.29999999999995</v>
      </c>
      <c r="J439" s="102">
        <f>+'Ark1'!AA3201</f>
        <v>27.079615129383861</v>
      </c>
      <c r="K439" s="102">
        <f t="shared" si="14"/>
        <v>4.8404761904761893</v>
      </c>
      <c r="L439" s="65">
        <f t="shared" si="15"/>
        <v>1.1020408163265305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+'Ark1'!C3202</f>
        <v>2011</v>
      </c>
      <c r="C440" s="47">
        <f>+'Ark1'!M3202</f>
        <v>43</v>
      </c>
      <c r="D440" s="47">
        <f>+'Ark1'!Q3202</f>
        <v>55</v>
      </c>
      <c r="E440" s="65">
        <f>+'Ark1'!R3202</f>
        <v>69</v>
      </c>
      <c r="F440" s="65">
        <f>+'Ark1'!S3202</f>
        <v>69</v>
      </c>
      <c r="G440" s="102">
        <f>+'Ark1'!T3202</f>
        <v>0.16074923119932902</v>
      </c>
      <c r="H440" s="102">
        <f>+'Ark1'!U3202</f>
        <v>0.22073364690884473</v>
      </c>
      <c r="I440" s="102">
        <f>+'Ark1'!Y3202</f>
        <v>196.91884057971021</v>
      </c>
      <c r="J440" s="102">
        <f>+'Ark1'!AA3202</f>
        <v>38.433666836275329</v>
      </c>
      <c r="K440" s="102">
        <f t="shared" si="14"/>
        <v>4.5795079204583766</v>
      </c>
      <c r="L440" s="65">
        <f t="shared" si="15"/>
        <v>1.2545454545454546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+'Ark1'!C3203</f>
        <v>2011</v>
      </c>
      <c r="C441" s="47">
        <f>+'Ark1'!M3203</f>
        <v>44</v>
      </c>
      <c r="D441" s="47">
        <f>+'Ark1'!Q3203</f>
        <v>84</v>
      </c>
      <c r="E441" s="65">
        <f>+'Ark1'!R3203</f>
        <v>103</v>
      </c>
      <c r="F441" s="65">
        <f>+'Ark1'!S3203</f>
        <v>103</v>
      </c>
      <c r="G441" s="102">
        <f>+'Ark1'!T3203</f>
        <v>0.23995899729754919</v>
      </c>
      <c r="H441" s="102">
        <f>+'Ark1'!U3203</f>
        <v>0.31928839191798514</v>
      </c>
      <c r="I441" s="102">
        <f>+'Ark1'!Y3203</f>
        <v>190.81553398058256</v>
      </c>
      <c r="J441" s="102">
        <f>+'Ark1'!AA3203</f>
        <v>34.266609627952214</v>
      </c>
      <c r="K441" s="102">
        <f t="shared" si="14"/>
        <v>4.3367166813768767</v>
      </c>
      <c r="L441" s="65">
        <f t="shared" si="15"/>
        <v>1.2261904761904763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+'Ark1'!C3204</f>
        <v>2011</v>
      </c>
      <c r="C442" s="47">
        <f>+'Ark1'!M3204</f>
        <v>45</v>
      </c>
      <c r="D442" s="47">
        <f>+'Ark1'!Q3204</f>
        <v>93</v>
      </c>
      <c r="E442" s="65">
        <f>+'Ark1'!R3204</f>
        <v>119</v>
      </c>
      <c r="F442" s="65">
        <f>+'Ark1'!S3204</f>
        <v>119</v>
      </c>
      <c r="G442" s="102">
        <f>+'Ark1'!T3204</f>
        <v>0.27723418134377042</v>
      </c>
      <c r="H442" s="102">
        <f>+'Ark1'!U3204</f>
        <v>0.36892641377131807</v>
      </c>
      <c r="I442" s="102">
        <f>+'Ark1'!Y3204</f>
        <v>190.83613445378157</v>
      </c>
      <c r="J442" s="102">
        <f>+'Ark1'!AA3204</f>
        <v>38.156805468290088</v>
      </c>
      <c r="K442" s="102">
        <f t="shared" si="14"/>
        <v>4.2408029878618123</v>
      </c>
      <c r="L442" s="65">
        <f t="shared" si="15"/>
        <v>1.2795698924731183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+'Ark1'!C3205</f>
        <v>2011</v>
      </c>
      <c r="C443" s="47">
        <f>+'Ark1'!M3205</f>
        <v>46</v>
      </c>
      <c r="D443" s="47">
        <f>+'Ark1'!Q3205</f>
        <v>120</v>
      </c>
      <c r="E443" s="65">
        <f>+'Ark1'!R3205</f>
        <v>164</v>
      </c>
      <c r="F443" s="65">
        <f>+'Ark1'!S3205</f>
        <v>164</v>
      </c>
      <c r="G443" s="102">
        <f>+'Ark1'!T3205</f>
        <v>0.38207063647376754</v>
      </c>
      <c r="H443" s="102">
        <f>+'Ark1'!U3205</f>
        <v>0.49734844831649294</v>
      </c>
      <c r="I443" s="102">
        <f>+'Ark1'!Y3205</f>
        <v>186.67439024390248</v>
      </c>
      <c r="J443" s="102">
        <f>+'Ark1'!AA3205</f>
        <v>36.987145298212816</v>
      </c>
      <c r="K443" s="102">
        <f t="shared" si="14"/>
        <v>4.0581389183457057</v>
      </c>
      <c r="L443" s="65">
        <f t="shared" si="15"/>
        <v>1.3666666666666667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+'Ark1'!C3206</f>
        <v>2011</v>
      </c>
      <c r="C444" s="47">
        <f>+'Ark1'!M3206</f>
        <v>47</v>
      </c>
      <c r="D444" s="47">
        <f>+'Ark1'!Q3206</f>
        <v>150</v>
      </c>
      <c r="E444" s="65">
        <f>+'Ark1'!R3206</f>
        <v>223</v>
      </c>
      <c r="F444" s="65">
        <f>+'Ark1'!S3206</f>
        <v>221</v>
      </c>
      <c r="G444" s="102">
        <f>+'Ark1'!T3206</f>
        <v>0.51952287764420813</v>
      </c>
      <c r="H444" s="102">
        <f>+'Ark1'!U3206</f>
        <v>0.66290924305113075</v>
      </c>
      <c r="I444" s="102">
        <f>+'Ark1'!Y3206</f>
        <v>182.98565022421528</v>
      </c>
      <c r="J444" s="102">
        <f>+'Ark1'!AA3206</f>
        <v>35.045435086804474</v>
      </c>
      <c r="K444" s="102">
        <f t="shared" si="14"/>
        <v>3.8933117068981975</v>
      </c>
      <c r="L444" s="65">
        <f t="shared" si="15"/>
        <v>1.4866666666666666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+'Ark1'!C3207</f>
        <v>2011</v>
      </c>
      <c r="C445" s="47">
        <f>+'Ark1'!M3207</f>
        <v>48</v>
      </c>
      <c r="D445" s="47">
        <f>+'Ark1'!Q3207</f>
        <v>185</v>
      </c>
      <c r="E445" s="65">
        <f>+'Ark1'!R3207</f>
        <v>311</v>
      </c>
      <c r="F445" s="65">
        <f>+'Ark1'!S3207</f>
        <v>306</v>
      </c>
      <c r="G445" s="102">
        <f>+'Ark1'!T3207</f>
        <v>0.72453638989842517</v>
      </c>
      <c r="H445" s="102">
        <f>+'Ark1'!U3207</f>
        <v>0.89819557854652987</v>
      </c>
      <c r="I445" s="102">
        <f>+'Ark1'!Y3207</f>
        <v>177.77813504823172</v>
      </c>
      <c r="J445" s="102">
        <f>+'Ark1'!AA3207</f>
        <v>36.271067875331568</v>
      </c>
      <c r="K445" s="102">
        <f t="shared" si="14"/>
        <v>3.7037111468381609</v>
      </c>
      <c r="L445" s="65">
        <f t="shared" si="15"/>
        <v>1.681081081081081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+'Ark1'!C3208</f>
        <v>2011</v>
      </c>
      <c r="C446" s="47">
        <f>+'Ark1'!M3208</f>
        <v>49</v>
      </c>
      <c r="D446" s="47">
        <f>+'Ark1'!Q3208</f>
        <v>248</v>
      </c>
      <c r="E446" s="65">
        <f>+'Ark1'!R3208</f>
        <v>402</v>
      </c>
      <c r="F446" s="65">
        <f>+'Ark1'!S3208</f>
        <v>402</v>
      </c>
      <c r="G446" s="102">
        <f>+'Ark1'!T3208</f>
        <v>0.93653899916130845</v>
      </c>
      <c r="H446" s="102">
        <f>+'Ark1'!U3208</f>
        <v>1.1639324158131219</v>
      </c>
      <c r="I446" s="102">
        <f>+'Ark1'!Y3208</f>
        <v>178.22537313432829</v>
      </c>
      <c r="J446" s="102">
        <f>+'Ark1'!AA3208</f>
        <v>37.684291473580373</v>
      </c>
      <c r="K446" s="102">
        <f t="shared" si="14"/>
        <v>3.6372525129454756</v>
      </c>
      <c r="L446" s="65">
        <f t="shared" si="15"/>
        <v>1.6209677419354838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+'Ark1'!C3209</f>
        <v>2011</v>
      </c>
      <c r="C447" s="47">
        <f>+'Ark1'!M3209</f>
        <v>50</v>
      </c>
      <c r="D447" s="47">
        <f>+'Ark1'!Q3209</f>
        <v>254</v>
      </c>
      <c r="E447" s="65">
        <f>+'Ark1'!R3209</f>
        <v>490</v>
      </c>
      <c r="F447" s="65">
        <f>+'Ark1'!S3209</f>
        <v>490</v>
      </c>
      <c r="G447" s="102">
        <f>+'Ark1'!T3209</f>
        <v>1.1415525114155252</v>
      </c>
      <c r="H447" s="102">
        <f>+'Ark1'!U3209</f>
        <v>1.3643624791146056</v>
      </c>
      <c r="I447" s="102">
        <f>+'Ark1'!Y3209</f>
        <v>171.39632653061227</v>
      </c>
      <c r="J447" s="102">
        <f>+'Ark1'!AA3209</f>
        <v>37.0264139965564</v>
      </c>
      <c r="K447" s="102">
        <f t="shared" si="14"/>
        <v>3.4279265306122455</v>
      </c>
      <c r="L447" s="65">
        <f t="shared" si="15"/>
        <v>1.9291338582677164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+'Ark1'!C3210</f>
        <v>2011</v>
      </c>
      <c r="C448" s="47">
        <f>+'Ark1'!M3210</f>
        <v>51</v>
      </c>
      <c r="D448" s="47">
        <f>+'Ark1'!Q3210</f>
        <v>312</v>
      </c>
      <c r="E448" s="65">
        <f>+'Ark1'!R3210</f>
        <v>638</v>
      </c>
      <c r="F448" s="65">
        <f>+'Ark1'!S3210</f>
        <v>638</v>
      </c>
      <c r="G448" s="102">
        <f>+'Ark1'!T3210</f>
        <v>1.4863479638430714</v>
      </c>
      <c r="H448" s="102">
        <f>+'Ark1'!U3210</f>
        <v>1.7376524250966279</v>
      </c>
      <c r="I448" s="102">
        <f>+'Ark1'!Y3210</f>
        <v>167.65250783699071</v>
      </c>
      <c r="J448" s="102">
        <f>+'Ark1'!AA3210</f>
        <v>37.102772859973378</v>
      </c>
      <c r="K448" s="102">
        <f t="shared" si="14"/>
        <v>3.2873040752351117</v>
      </c>
      <c r="L448" s="65">
        <f t="shared" si="15"/>
        <v>2.0448717948717947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+'Ark1'!C3211</f>
        <v>2011</v>
      </c>
      <c r="C449" s="47">
        <f>+'Ark1'!M3211</f>
        <v>52</v>
      </c>
      <c r="D449" s="47">
        <f>+'Ark1'!Q3211</f>
        <v>371</v>
      </c>
      <c r="E449" s="65">
        <f>+'Ark1'!R3211</f>
        <v>847</v>
      </c>
      <c r="F449" s="65">
        <f>+'Ark1'!S3211</f>
        <v>847</v>
      </c>
      <c r="G449" s="102">
        <f>+'Ark1'!T3211</f>
        <v>1.9732550554468364</v>
      </c>
      <c r="H449" s="102">
        <f>+'Ark1'!U3211</f>
        <v>2.2271851796433153</v>
      </c>
      <c r="I449" s="102">
        <f>+'Ark1'!Y3211</f>
        <v>161.86044864226687</v>
      </c>
      <c r="J449" s="102">
        <f>+'Ark1'!AA3211</f>
        <v>36.566853995563243</v>
      </c>
      <c r="K449" s="102">
        <f t="shared" si="14"/>
        <v>3.1127009354282089</v>
      </c>
      <c r="L449" s="65">
        <f t="shared" si="15"/>
        <v>2.2830188679245285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+'Ark1'!C3212</f>
        <v>2011</v>
      </c>
      <c r="C450" s="47">
        <f>+'Ark1'!M3212</f>
        <v>53</v>
      </c>
      <c r="D450" s="47">
        <f>+'Ark1'!Q3212</f>
        <v>414</v>
      </c>
      <c r="E450" s="65">
        <f>+'Ark1'!R3212</f>
        <v>1083</v>
      </c>
      <c r="F450" s="65">
        <f>+'Ark1'!S3212</f>
        <v>1083</v>
      </c>
      <c r="G450" s="102">
        <f>+'Ark1'!T3212</f>
        <v>2.5230640201285985</v>
      </c>
      <c r="H450" s="102">
        <f>+'Ark1'!U3212</f>
        <v>2.7767400580131127</v>
      </c>
      <c r="I450" s="102">
        <f>+'Ark1'!Y3212</f>
        <v>157.82456140350877</v>
      </c>
      <c r="J450" s="102">
        <f>+'Ark1'!AA3212</f>
        <v>35.397245807725312</v>
      </c>
      <c r="K450" s="102">
        <f t="shared" si="14"/>
        <v>2.9778219132737505</v>
      </c>
      <c r="L450" s="65">
        <f t="shared" si="15"/>
        <v>2.6159420289855073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+'Ark1'!C3213</f>
        <v>2011</v>
      </c>
      <c r="C451" s="47">
        <f>+'Ark1'!M3213</f>
        <v>54</v>
      </c>
      <c r="D451" s="47">
        <f>+'Ark1'!Q3213</f>
        <v>538</v>
      </c>
      <c r="E451" s="65">
        <f>+'Ark1'!R3213</f>
        <v>1568</v>
      </c>
      <c r="F451" s="65">
        <f>+'Ark1'!S3213</f>
        <v>1568</v>
      </c>
      <c r="G451" s="102">
        <f>+'Ark1'!T3213</f>
        <v>3.6529680365296806</v>
      </c>
      <c r="H451" s="102">
        <f>+'Ark1'!U3213</f>
        <v>3.9828944403773128</v>
      </c>
      <c r="I451" s="102">
        <f>+'Ark1'!Y3213</f>
        <v>156.35816326530625</v>
      </c>
      <c r="J451" s="102">
        <f>+'Ark1'!AA3213</f>
        <v>34.932564914765813</v>
      </c>
      <c r="K451" s="102">
        <f t="shared" si="14"/>
        <v>2.8955215419501155</v>
      </c>
      <c r="L451" s="65">
        <f t="shared" si="15"/>
        <v>2.9144981412639406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+'Ark1'!C3214</f>
        <v>2011</v>
      </c>
      <c r="C452" s="47">
        <f>+'Ark1'!M3214</f>
        <v>55</v>
      </c>
      <c r="D452" s="47">
        <f>+'Ark1'!Q3214</f>
        <v>608</v>
      </c>
      <c r="E452" s="65">
        <f>+'Ark1'!R3214</f>
        <v>1955</v>
      </c>
      <c r="F452" s="65">
        <f>+'Ark1'!S3214</f>
        <v>1955</v>
      </c>
      <c r="G452" s="102">
        <f>+'Ark1'!T3214</f>
        <v>4.554561550647656</v>
      </c>
      <c r="H452" s="102">
        <f>+'Ark1'!U3214</f>
        <v>4.8250626552295799</v>
      </c>
      <c r="I452" s="102">
        <f>+'Ark1'!Y3214</f>
        <v>151.9231713554984</v>
      </c>
      <c r="J452" s="102">
        <f>+'Ark1'!AA3214</f>
        <v>33.726698617879606</v>
      </c>
      <c r="K452" s="102">
        <f t="shared" si="14"/>
        <v>2.76223947919088</v>
      </c>
      <c r="L452" s="65">
        <f t="shared" si="15"/>
        <v>3.2154605263157894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+'Ark1'!C3215</f>
        <v>2011</v>
      </c>
      <c r="C453" s="47">
        <f>+'Ark1'!M3215</f>
        <v>56</v>
      </c>
      <c r="D453" s="47">
        <f>+'Ark1'!Q3215</f>
        <v>643</v>
      </c>
      <c r="E453" s="65">
        <f>+'Ark1'!R3215</f>
        <v>2379</v>
      </c>
      <c r="F453" s="65">
        <f>+'Ark1'!S3215</f>
        <v>2379</v>
      </c>
      <c r="G453" s="102">
        <f>+'Ark1'!T3215</f>
        <v>5.5423539278725187</v>
      </c>
      <c r="H453" s="102">
        <f>+'Ark1'!U3215</f>
        <v>5.7755393929737586</v>
      </c>
      <c r="I453" s="102">
        <f>+'Ark1'!Y3215</f>
        <v>149.43968053804113</v>
      </c>
      <c r="J453" s="102">
        <f>+'Ark1'!AA3215</f>
        <v>33.53673181600147</v>
      </c>
      <c r="K453" s="102">
        <f t="shared" si="14"/>
        <v>2.6685657238935918</v>
      </c>
      <c r="L453" s="65">
        <f t="shared" si="15"/>
        <v>3.6998444790046658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+'Ark1'!C3216</f>
        <v>2011</v>
      </c>
      <c r="C454" s="47">
        <f>+'Ark1'!M3216</f>
        <v>57</v>
      </c>
      <c r="D454" s="47">
        <f>+'Ark1'!Q3216</f>
        <v>719</v>
      </c>
      <c r="E454" s="65">
        <f>+'Ark1'!R3216</f>
        <v>2790</v>
      </c>
      <c r="F454" s="65">
        <f>+'Ark1'!S3216</f>
        <v>2790</v>
      </c>
      <c r="G454" s="102">
        <f>+'Ark1'!T3216</f>
        <v>6.4998602180598244</v>
      </c>
      <c r="H454" s="102">
        <f>+'Ark1'!U3216</f>
        <v>6.5791311238813828</v>
      </c>
      <c r="I454" s="102">
        <f>+'Ark1'!Y3216</f>
        <v>145.155053763441</v>
      </c>
      <c r="J454" s="102">
        <f>+'Ark1'!AA3216</f>
        <v>31.474661731149389</v>
      </c>
      <c r="K454" s="102">
        <f t="shared" si="14"/>
        <v>2.5465798905866843</v>
      </c>
      <c r="L454" s="65">
        <f t="shared" si="15"/>
        <v>3.8803894297635604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+'Ark1'!C3217</f>
        <v>2011</v>
      </c>
      <c r="C455" s="47">
        <f>+'Ark1'!M3217</f>
        <v>58</v>
      </c>
      <c r="D455" s="47">
        <f>+'Ark1'!Q3217</f>
        <v>825</v>
      </c>
      <c r="E455" s="65">
        <f>+'Ark1'!R3217</f>
        <v>3821</v>
      </c>
      <c r="F455" s="65">
        <f>+'Ark1'!S3217</f>
        <v>3821</v>
      </c>
      <c r="G455" s="102">
        <f>+'Ark1'!T3217</f>
        <v>8.9017798900382061</v>
      </c>
      <c r="H455" s="102">
        <f>+'Ark1'!U3217</f>
        <v>9.007295301127737</v>
      </c>
      <c r="I455" s="102">
        <f>+'Ark1'!Y3217</f>
        <v>145.10593823606388</v>
      </c>
      <c r="J455" s="102">
        <f>+'Ark1'!AA3217</f>
        <v>31.44838205173965</v>
      </c>
      <c r="K455" s="102">
        <f t="shared" si="14"/>
        <v>2.5018265213114463</v>
      </c>
      <c r="L455" s="65">
        <f t="shared" si="15"/>
        <v>4.6315151515151518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+'Ark1'!C3218</f>
        <v>2011</v>
      </c>
      <c r="C456" s="47">
        <f>+'Ark1'!M3218</f>
        <v>59</v>
      </c>
      <c r="D456" s="47">
        <f>+'Ark1'!Q3218</f>
        <v>810</v>
      </c>
      <c r="E456" s="65">
        <f>+'Ark1'!R3218</f>
        <v>4086</v>
      </c>
      <c r="F456" s="65">
        <f>+'Ark1'!S3218</f>
        <v>4086</v>
      </c>
      <c r="G456" s="102">
        <f>+'Ark1'!T3218</f>
        <v>9.5191501258037476</v>
      </c>
      <c r="H456" s="102">
        <f>+'Ark1'!U3218</f>
        <v>9.3700518493059679</v>
      </c>
      <c r="I456" s="102">
        <f>+'Ark1'!Y3218</f>
        <v>141.15993636808611</v>
      </c>
      <c r="J456" s="102">
        <f>+'Ark1'!AA3218</f>
        <v>29.65386288231775</v>
      </c>
      <c r="K456" s="102">
        <f t="shared" si="14"/>
        <v>2.3925412943743409</v>
      </c>
      <c r="L456" s="65">
        <f t="shared" si="15"/>
        <v>5.0444444444444443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+'Ark1'!C3219</f>
        <v>2011</v>
      </c>
      <c r="C457" s="47">
        <f>+'Ark1'!M3219</f>
        <v>60</v>
      </c>
      <c r="D457" s="47">
        <f>+'Ark1'!Q3219</f>
        <v>879</v>
      </c>
      <c r="E457" s="65">
        <f>+'Ark1'!R3219</f>
        <v>4467</v>
      </c>
      <c r="F457" s="65">
        <f>+'Ark1'!S3219</f>
        <v>4467</v>
      </c>
      <c r="G457" s="102">
        <f>+'Ark1'!T3219</f>
        <v>10.406765445904387</v>
      </c>
      <c r="H457" s="102">
        <f>+'Ark1'!U3219</f>
        <v>10.134761681505125</v>
      </c>
      <c r="I457" s="102">
        <f>+'Ark1'!Y3219</f>
        <v>139.65786881576037</v>
      </c>
      <c r="J457" s="102">
        <f>+'Ark1'!AA3219</f>
        <v>28.70657328305554</v>
      </c>
      <c r="K457" s="102">
        <f t="shared" si="14"/>
        <v>2.3276311469293396</v>
      </c>
      <c r="L457" s="65">
        <f t="shared" si="15"/>
        <v>5.0819112627986351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+'Ark1'!C3220</f>
        <v>2011</v>
      </c>
      <c r="C458" s="47">
        <f>+'Ark1'!M3220</f>
        <v>61</v>
      </c>
      <c r="D458" s="47">
        <f>+'Ark1'!Q3220</f>
        <v>809</v>
      </c>
      <c r="E458" s="65">
        <f>+'Ark1'!R3220</f>
        <v>4118</v>
      </c>
      <c r="F458" s="65">
        <f>+'Ark1'!S3220</f>
        <v>4118</v>
      </c>
      <c r="G458" s="102">
        <f>+'Ark1'!T3220</f>
        <v>9.5937004938961881</v>
      </c>
      <c r="H458" s="102">
        <f>+'Ark1'!U3220</f>
        <v>9.1607988733327321</v>
      </c>
      <c r="I458" s="102">
        <f>+'Ark1'!Y3220</f>
        <v>136.93511413307422</v>
      </c>
      <c r="J458" s="102">
        <f>+'Ark1'!AA3220</f>
        <v>27.580936054311142</v>
      </c>
      <c r="K458" s="102">
        <f t="shared" si="14"/>
        <v>2.244837936607774</v>
      </c>
      <c r="L458" s="65">
        <f t="shared" si="15"/>
        <v>5.0902348578491967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+'Ark1'!C3221</f>
        <v>2011</v>
      </c>
      <c r="C459" s="47">
        <f>+'Ark1'!M3221</f>
        <v>62</v>
      </c>
      <c r="D459" s="47">
        <f>+'Ark1'!Q3221</f>
        <v>751</v>
      </c>
      <c r="E459" s="65">
        <f>+'Ark1'!R3221</f>
        <v>4138</v>
      </c>
      <c r="F459" s="65">
        <f>+'Ark1'!S3221</f>
        <v>4137</v>
      </c>
      <c r="G459" s="102">
        <f>+'Ark1'!T3221</f>
        <v>9.6402944739539649</v>
      </c>
      <c r="H459" s="102">
        <f>+'Ark1'!U3221</f>
        <v>9.1320736400677838</v>
      </c>
      <c r="I459" s="102">
        <f>+'Ark1'!Y3221</f>
        <v>135.84596423392952</v>
      </c>
      <c r="J459" s="102">
        <f>+'Ark1'!AA3221</f>
        <v>26.907106922029296</v>
      </c>
      <c r="K459" s="102">
        <f t="shared" si="14"/>
        <v>2.1910639392569276</v>
      </c>
      <c r="L459" s="65">
        <f t="shared" si="15"/>
        <v>5.5099866844207721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+'Ark1'!C3222</f>
        <v>2011</v>
      </c>
      <c r="C460" s="47">
        <f>+'Ark1'!M3222</f>
        <v>63</v>
      </c>
      <c r="D460" s="47">
        <f>+'Ark1'!Q3222</f>
        <v>691</v>
      </c>
      <c r="E460" s="65">
        <f>+'Ark1'!R3222</f>
        <v>3570</v>
      </c>
      <c r="F460" s="65">
        <f>+'Ark1'!S3222</f>
        <v>3570</v>
      </c>
      <c r="G460" s="102">
        <f>+'Ark1'!T3222</f>
        <v>8.3170254403131096</v>
      </c>
      <c r="H460" s="102">
        <f>+'Ark1'!U3222</f>
        <v>7.7164193506447116</v>
      </c>
      <c r="I460" s="102">
        <f>+'Ark1'!Y3222</f>
        <v>133.05016806722702</v>
      </c>
      <c r="J460" s="102">
        <f>+'Ark1'!AA3222</f>
        <v>25.817438056763439</v>
      </c>
      <c r="K460" s="102">
        <f t="shared" si="14"/>
        <v>2.1119074296385243</v>
      </c>
      <c r="L460" s="65">
        <f t="shared" si="15"/>
        <v>5.1664254703328512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+'Ark1'!C3223</f>
        <v>2011</v>
      </c>
      <c r="C461" s="47">
        <f>+'Ark1'!M3223</f>
        <v>64</v>
      </c>
      <c r="D461" s="47">
        <f>+'Ark1'!Q3223</f>
        <v>559</v>
      </c>
      <c r="E461" s="65">
        <f>+'Ark1'!R3223</f>
        <v>2559</v>
      </c>
      <c r="F461" s="65">
        <f>+'Ark1'!S3223</f>
        <v>2559</v>
      </c>
      <c r="G461" s="102">
        <f>+'Ark1'!T3223</f>
        <v>5.9616997483925056</v>
      </c>
      <c r="H461" s="102">
        <f>+'Ark1'!U3223</f>
        <v>5.4689078437414063</v>
      </c>
      <c r="I461" s="102">
        <f>+'Ark1'!Y3223</f>
        <v>131.55220789370853</v>
      </c>
      <c r="J461" s="102">
        <f>+'Ark1'!AA3223</f>
        <v>25.110643359652528</v>
      </c>
      <c r="K461" s="102">
        <f t="shared" si="14"/>
        <v>2.0555032483391957</v>
      </c>
      <c r="L461" s="65">
        <f t="shared" si="15"/>
        <v>4.5778175313059037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+'Ark1'!C3224</f>
        <v>2011</v>
      </c>
      <c r="C462" s="47">
        <f>+'Ark1'!M3224</f>
        <v>65</v>
      </c>
      <c r="D462" s="47">
        <f>+'Ark1'!Q3224</f>
        <v>491</v>
      </c>
      <c r="E462" s="65">
        <f>+'Ark1'!R3224</f>
        <v>2566</v>
      </c>
      <c r="F462" s="65">
        <f>+'Ark1'!S3224</f>
        <v>2566</v>
      </c>
      <c r="G462" s="102">
        <f>+'Ark1'!T3224</f>
        <v>5.9780076414127299</v>
      </c>
      <c r="H462" s="102">
        <f>+'Ark1'!U3224</f>
        <v>5.4702383474199436</v>
      </c>
      <c r="I462" s="102">
        <f>+'Ark1'!Y3224</f>
        <v>131.22525331254863</v>
      </c>
      <c r="J462" s="102">
        <f>+'Ark1'!AA3224</f>
        <v>23.110028625365448</v>
      </c>
      <c r="K462" s="102">
        <f t="shared" si="14"/>
        <v>2.0188500509622864</v>
      </c>
      <c r="L462" s="65">
        <f t="shared" si="15"/>
        <v>5.2260692464358449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+'Ark1'!C3225</f>
        <v>2011</v>
      </c>
      <c r="C463" s="47">
        <f>+'Ark1'!M3225</f>
        <v>66</v>
      </c>
      <c r="D463" s="47">
        <f>+'Ark1'!Q3225</f>
        <v>44</v>
      </c>
      <c r="E463" s="65">
        <f>+'Ark1'!R3225</f>
        <v>75</v>
      </c>
      <c r="F463" s="65">
        <f>+'Ark1'!S3225</f>
        <v>75</v>
      </c>
      <c r="G463" s="102">
        <f>+'Ark1'!T3225</f>
        <v>0.17472742521666196</v>
      </c>
      <c r="H463" s="102">
        <f>+'Ark1'!U3225</f>
        <v>0.14930558129446597</v>
      </c>
      <c r="I463" s="102">
        <f>+'Ark1'!Y3225</f>
        <v>122.5413333333333</v>
      </c>
      <c r="J463" s="102">
        <f>+'Ark1'!AA3225</f>
        <v>21.893141046658886</v>
      </c>
      <c r="K463" s="102">
        <f t="shared" si="14"/>
        <v>1.8566868686868681</v>
      </c>
      <c r="L463" s="65">
        <f t="shared" si="15"/>
        <v>1.7045454545454546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+'Ark1'!C3226</f>
        <v>2011</v>
      </c>
      <c r="C464" s="47">
        <f>+'Ark1'!M3226</f>
        <v>67</v>
      </c>
      <c r="D464" s="47">
        <f>+'Ark1'!Q3226</f>
        <v>25</v>
      </c>
      <c r="E464" s="65">
        <f>+'Ark1'!R3226</f>
        <v>35</v>
      </c>
      <c r="F464" s="65">
        <f>+'Ark1'!S3226</f>
        <v>35</v>
      </c>
      <c r="G464" s="102">
        <f>+'Ark1'!T3226</f>
        <v>8.1539465101108946E-2</v>
      </c>
      <c r="H464" s="102">
        <f>+'Ark1'!U3226</f>
        <v>6.9868500862972957E-2</v>
      </c>
      <c r="I464" s="102">
        <f>+'Ark1'!Y3226</f>
        <v>122.88000000000002</v>
      </c>
      <c r="J464" s="102">
        <f>+'Ark1'!AA3226</f>
        <v>23.115298582787752</v>
      </c>
      <c r="K464" s="102">
        <f t="shared" si="14"/>
        <v>1.8340298507462691</v>
      </c>
      <c r="L464" s="65">
        <f t="shared" si="15"/>
        <v>1.4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+'Ark1'!C3227</f>
        <v>2011</v>
      </c>
      <c r="C465" s="47">
        <f>+'Ark1'!M3227</f>
        <v>68</v>
      </c>
      <c r="D465" s="47">
        <f>+'Ark1'!Q3227</f>
        <v>13</v>
      </c>
      <c r="E465" s="65">
        <f>+'Ark1'!R3227</f>
        <v>15</v>
      </c>
      <c r="F465" s="65">
        <f>+'Ark1'!S3227</f>
        <v>15</v>
      </c>
      <c r="G465" s="102">
        <f>+'Ark1'!T3227</f>
        <v>3.4945485043332392E-2</v>
      </c>
      <c r="H465" s="102">
        <f>+'Ark1'!U3227</f>
        <v>3.0889129357528088E-2</v>
      </c>
      <c r="I465" s="102">
        <f>+'Ark1'!Y3227</f>
        <v>126.76000000000002</v>
      </c>
      <c r="J465" s="102">
        <f>+'Ark1'!AA3227</f>
        <v>19.041351492650463</v>
      </c>
      <c r="K465" s="102">
        <f t="shared" si="14"/>
        <v>1.8641176470588239</v>
      </c>
      <c r="L465" s="65">
        <f t="shared" si="15"/>
        <v>1.1538461538461537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>
        <f>+'Ark1'!C3228</f>
        <v>2010</v>
      </c>
      <c r="C466">
        <f>+'Ark1'!M3228</f>
        <v>0</v>
      </c>
      <c r="D466">
        <f>+'Ark1'!Q3228</f>
        <v>81</v>
      </c>
      <c r="E466" s="9">
        <f>+'Ark1'!R3228</f>
        <v>131</v>
      </c>
      <c r="F466" s="9">
        <f>+'Ark1'!S3228</f>
        <v>0</v>
      </c>
      <c r="G466" s="97">
        <f>+'Ark1'!T3228</f>
        <v>0.30870743490043595</v>
      </c>
      <c r="H466" s="97">
        <f>+'Ark1'!U3228</f>
        <v>0</v>
      </c>
      <c r="I466" s="97">
        <f>+'Ark1'!Y3228</f>
        <v>0</v>
      </c>
      <c r="J466" s="97">
        <f>+'Ark1'!AA3228</f>
        <v>0</v>
      </c>
      <c r="K466" s="97" t="e">
        <f t="shared" si="14"/>
        <v>#DIV/0!</v>
      </c>
      <c r="L466" s="9">
        <f t="shared" si="15"/>
        <v>1.617283950617284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+'Ark1'!C3229</f>
        <v>2010</v>
      </c>
      <c r="C467">
        <f>+'Ark1'!M3229</f>
        <v>35</v>
      </c>
      <c r="D467">
        <f>+'Ark1'!Q3229</f>
        <v>41</v>
      </c>
      <c r="E467" s="9">
        <f>+'Ark1'!R3229</f>
        <v>54</v>
      </c>
      <c r="F467" s="9">
        <f>+'Ark1'!S3229</f>
        <v>54</v>
      </c>
      <c r="G467" s="97">
        <f>+'Ark1'!T3229</f>
        <v>0.12725344644750791</v>
      </c>
      <c r="H467" s="97">
        <f>+'Ark1'!U3229</f>
        <v>0.18099882012785995</v>
      </c>
      <c r="I467" s="97">
        <f>+'Ark1'!Y3229</f>
        <v>204.54259259259257</v>
      </c>
      <c r="J467" s="97">
        <f>+'Ark1'!AA3229</f>
        <v>43.984991555840146</v>
      </c>
      <c r="K467" s="97">
        <f t="shared" si="14"/>
        <v>5.8440740740740731</v>
      </c>
      <c r="L467" s="9">
        <f t="shared" si="15"/>
        <v>1.3170731707317074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+'Ark1'!C3230</f>
        <v>2010</v>
      </c>
      <c r="C468">
        <f>+'Ark1'!M3230</f>
        <v>36</v>
      </c>
      <c r="D468">
        <f>+'Ark1'!Q3230</f>
        <v>22</v>
      </c>
      <c r="E468" s="9">
        <f>+'Ark1'!R3230</f>
        <v>25</v>
      </c>
      <c r="F468" s="9">
        <f>+'Ark1'!S3230</f>
        <v>25</v>
      </c>
      <c r="G468" s="97">
        <f>+'Ark1'!T3230</f>
        <v>5.8913632614587021E-2</v>
      </c>
      <c r="H468" s="97">
        <f>+'Ark1'!U3230</f>
        <v>9.2034048281540506E-2</v>
      </c>
      <c r="I468" s="97">
        <f>+'Ark1'!Y3230</f>
        <v>224.65200000000004</v>
      </c>
      <c r="J468" s="97">
        <f>+'Ark1'!AA3230</f>
        <v>30.231534793985929</v>
      </c>
      <c r="K468" s="97">
        <f t="shared" si="14"/>
        <v>6.2403333333333348</v>
      </c>
      <c r="L468" s="9">
        <f t="shared" si="15"/>
        <v>1.1363636363636365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+'Ark1'!C3231</f>
        <v>2010</v>
      </c>
      <c r="C469">
        <f>+'Ark1'!M3231</f>
        <v>37</v>
      </c>
      <c r="D469">
        <f>+'Ark1'!Q3231</f>
        <v>17</v>
      </c>
      <c r="E469" s="9">
        <f>+'Ark1'!R3231</f>
        <v>18</v>
      </c>
      <c r="F469" s="9">
        <f>+'Ark1'!S3231</f>
        <v>18</v>
      </c>
      <c r="G469" s="97">
        <f>+'Ark1'!T3231</f>
        <v>4.2417815482502653E-2</v>
      </c>
      <c r="H469" s="97">
        <f>+'Ark1'!U3231</f>
        <v>6.333393750393071E-2</v>
      </c>
      <c r="I469" s="97">
        <f>+'Ark1'!Y3231</f>
        <v>214.71666666666661</v>
      </c>
      <c r="J469" s="97">
        <f>+'Ark1'!AA3231</f>
        <v>40.964839259486368</v>
      </c>
      <c r="K469" s="97">
        <f t="shared" si="14"/>
        <v>5.8031531531531515</v>
      </c>
      <c r="L469" s="9">
        <f t="shared" si="15"/>
        <v>1.0588235294117647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+'Ark1'!C3232</f>
        <v>2010</v>
      </c>
      <c r="C470">
        <f>+'Ark1'!M3232</f>
        <v>38</v>
      </c>
      <c r="D470">
        <f>+'Ark1'!Q3232</f>
        <v>34</v>
      </c>
      <c r="E470" s="9">
        <f>+'Ark1'!R3232</f>
        <v>41</v>
      </c>
      <c r="F470" s="9">
        <f>+'Ark1'!S3232</f>
        <v>41</v>
      </c>
      <c r="G470" s="97">
        <f>+'Ark1'!T3232</f>
        <v>9.661835748792269E-2</v>
      </c>
      <c r="H470" s="97">
        <f>+'Ark1'!U3232</f>
        <v>0.14372177776351897</v>
      </c>
      <c r="I470" s="97">
        <f>+'Ark1'!Y3232</f>
        <v>213.91463414634151</v>
      </c>
      <c r="J470" s="97">
        <f>+'Ark1'!AA3232</f>
        <v>37.651635283215526</v>
      </c>
      <c r="K470" s="97">
        <f t="shared" si="14"/>
        <v>5.6293324775353026</v>
      </c>
      <c r="L470" s="9">
        <f t="shared" si="15"/>
        <v>1.2058823529411764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+'Ark1'!C3233</f>
        <v>2010</v>
      </c>
      <c r="C471">
        <f>+'Ark1'!M3233</f>
        <v>39</v>
      </c>
      <c r="D471">
        <f>+'Ark1'!Q3233</f>
        <v>33</v>
      </c>
      <c r="E471" s="9">
        <f>+'Ark1'!R3233</f>
        <v>37</v>
      </c>
      <c r="F471" s="9">
        <f>+'Ark1'!S3233</f>
        <v>37</v>
      </c>
      <c r="G471" s="97">
        <f>+'Ark1'!T3233</f>
        <v>8.7192176269588764E-2</v>
      </c>
      <c r="H471" s="97">
        <f>+'Ark1'!U3233</f>
        <v>0.12642698678790548</v>
      </c>
      <c r="I471" s="97">
        <f>+'Ark1'!Y3233</f>
        <v>208.51621621621621</v>
      </c>
      <c r="J471" s="97">
        <f>+'Ark1'!AA3233</f>
        <v>36.244101205154472</v>
      </c>
      <c r="K471" s="97">
        <f t="shared" si="14"/>
        <v>5.3465696465696464</v>
      </c>
      <c r="L471" s="9">
        <f t="shared" si="15"/>
        <v>1.1212121212121211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+'Ark1'!C3234</f>
        <v>2010</v>
      </c>
      <c r="C472">
        <f>+'Ark1'!M3234</f>
        <v>40</v>
      </c>
      <c r="D472">
        <f>+'Ark1'!Q3234</f>
        <v>53</v>
      </c>
      <c r="E472" s="9">
        <f>+'Ark1'!R3234</f>
        <v>54</v>
      </c>
      <c r="F472" s="9">
        <f>+'Ark1'!S3234</f>
        <v>54</v>
      </c>
      <c r="G472" s="97">
        <f>+'Ark1'!T3234</f>
        <v>0.12725344644750791</v>
      </c>
      <c r="H472" s="97">
        <f>+'Ark1'!U3234</f>
        <v>0.17564192495074415</v>
      </c>
      <c r="I472" s="97">
        <f>+'Ark1'!Y3234</f>
        <v>198.48888888888888</v>
      </c>
      <c r="J472" s="97">
        <f>+'Ark1'!AA3234</f>
        <v>34.795538595814641</v>
      </c>
      <c r="K472" s="97">
        <f t="shared" si="14"/>
        <v>4.9622222222222216</v>
      </c>
      <c r="L472" s="9">
        <f t="shared" si="15"/>
        <v>1.0188679245283019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+'Ark1'!C3235</f>
        <v>2010</v>
      </c>
      <c r="C473">
        <f>+'Ark1'!M3235</f>
        <v>41</v>
      </c>
      <c r="D473">
        <f>+'Ark1'!Q3235</f>
        <v>52</v>
      </c>
      <c r="E473" s="9">
        <f>+'Ark1'!R3235</f>
        <v>56</v>
      </c>
      <c r="F473" s="9">
        <f>+'Ark1'!S3235</f>
        <v>56</v>
      </c>
      <c r="G473" s="97">
        <f>+'Ark1'!T3235</f>
        <v>0.13196653705667499</v>
      </c>
      <c r="H473" s="97">
        <f>+'Ark1'!U3235</f>
        <v>0.18131508833501295</v>
      </c>
      <c r="I473" s="97">
        <f>+'Ark1'!Y3235</f>
        <v>197.58214285714271</v>
      </c>
      <c r="J473" s="97">
        <f>+'Ark1'!AA3235</f>
        <v>36.417652250086128</v>
      </c>
      <c r="K473" s="97">
        <f t="shared" si="14"/>
        <v>4.8190766550522612</v>
      </c>
      <c r="L473" s="9">
        <f t="shared" si="15"/>
        <v>1.0769230769230769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+'Ark1'!C3236</f>
        <v>2010</v>
      </c>
      <c r="C474">
        <f>+'Ark1'!M3236</f>
        <v>42</v>
      </c>
      <c r="D474">
        <f>+'Ark1'!Q3236</f>
        <v>62</v>
      </c>
      <c r="E474" s="9">
        <f>+'Ark1'!R3236</f>
        <v>71</v>
      </c>
      <c r="F474" s="9">
        <f>+'Ark1'!S3236</f>
        <v>71</v>
      </c>
      <c r="G474" s="97">
        <f>+'Ark1'!T3236</f>
        <v>0.16731471662542713</v>
      </c>
      <c r="H474" s="97">
        <f>+'Ark1'!U3236</f>
        <v>0.22408667628787313</v>
      </c>
      <c r="I474" s="97">
        <f>+'Ark1'!Y3236</f>
        <v>192.60140845070413</v>
      </c>
      <c r="J474" s="97">
        <f>+'Ark1'!AA3236</f>
        <v>38.227954129007934</v>
      </c>
      <c r="K474" s="97">
        <f t="shared" si="14"/>
        <v>4.5857478202548601</v>
      </c>
      <c r="L474" s="9">
        <f t="shared" si="15"/>
        <v>1.1451612903225807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+'Ark1'!C3237</f>
        <v>2010</v>
      </c>
      <c r="C475">
        <f>+'Ark1'!M3237</f>
        <v>43</v>
      </c>
      <c r="D475">
        <f>+'Ark1'!Q3237</f>
        <v>60</v>
      </c>
      <c r="E475" s="9">
        <f>+'Ark1'!R3237</f>
        <v>77</v>
      </c>
      <c r="F475" s="9">
        <f>+'Ark1'!S3237</f>
        <v>77</v>
      </c>
      <c r="G475" s="97">
        <f>+'Ark1'!T3237</f>
        <v>0.18145398845292804</v>
      </c>
      <c r="H475" s="97">
        <f>+'Ark1'!U3237</f>
        <v>0.24877526079029808</v>
      </c>
      <c r="I475" s="97">
        <f>+'Ark1'!Y3237</f>
        <v>197.15974025974023</v>
      </c>
      <c r="J475" s="97">
        <f>+'Ark1'!AA3237</f>
        <v>35.636455359391256</v>
      </c>
      <c r="K475" s="97">
        <f t="shared" si="14"/>
        <v>4.5851102385986104</v>
      </c>
      <c r="L475" s="9">
        <f t="shared" si="15"/>
        <v>1.2833333333333334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+'Ark1'!C3238</f>
        <v>2010</v>
      </c>
      <c r="C476">
        <f>+'Ark1'!M3238</f>
        <v>44</v>
      </c>
      <c r="D476">
        <f>+'Ark1'!Q3238</f>
        <v>100</v>
      </c>
      <c r="E476" s="9">
        <f>+'Ark1'!R3238</f>
        <v>125</v>
      </c>
      <c r="F476" s="9">
        <f>+'Ark1'!S3238</f>
        <v>125</v>
      </c>
      <c r="G476" s="97">
        <f>+'Ark1'!T3238</f>
        <v>0.2945681630729351</v>
      </c>
      <c r="H476" s="97">
        <f>+'Ark1'!U3238</f>
        <v>0.3961660774958673</v>
      </c>
      <c r="I476" s="97">
        <f>+'Ark1'!Y3238</f>
        <v>193.40559999999999</v>
      </c>
      <c r="J476" s="97">
        <f>+'Ark1'!AA3238</f>
        <v>32.992853296433843</v>
      </c>
      <c r="K476" s="97">
        <f t="shared" si="14"/>
        <v>4.3955818181818183</v>
      </c>
      <c r="L476" s="9">
        <f t="shared" si="15"/>
        <v>1.25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+'Ark1'!C3239</f>
        <v>2010</v>
      </c>
      <c r="C477">
        <f>+'Ark1'!M3239</f>
        <v>45</v>
      </c>
      <c r="D477">
        <f>+'Ark1'!Q3239</f>
        <v>124</v>
      </c>
      <c r="E477" s="9">
        <f>+'Ark1'!R3239</f>
        <v>167</v>
      </c>
      <c r="F477" s="9">
        <f>+'Ark1'!S3239</f>
        <v>167</v>
      </c>
      <c r="G477" s="97">
        <f>+'Ark1'!T3239</f>
        <v>0.3935430658654413</v>
      </c>
      <c r="H477" s="97">
        <f>+'Ark1'!U3239</f>
        <v>0.50366285532505661</v>
      </c>
      <c r="I477" s="97">
        <f>+'Ark1'!Y3239</f>
        <v>184.04550898203587</v>
      </c>
      <c r="J477" s="97">
        <f>+'Ark1'!AA3239</f>
        <v>34.844626397951757</v>
      </c>
      <c r="K477" s="97">
        <f t="shared" si="14"/>
        <v>4.0899001996007973</v>
      </c>
      <c r="L477" s="9">
        <f t="shared" si="15"/>
        <v>1.346774193548387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+'Ark1'!C3240</f>
        <v>2010</v>
      </c>
      <c r="C478">
        <f>+'Ark1'!M3240</f>
        <v>46</v>
      </c>
      <c r="D478">
        <f>+'Ark1'!Q3240</f>
        <v>148</v>
      </c>
      <c r="E478" s="9">
        <f>+'Ark1'!R3240</f>
        <v>202</v>
      </c>
      <c r="F478" s="9">
        <f>+'Ark1'!S3240</f>
        <v>202</v>
      </c>
      <c r="G478" s="97">
        <f>+'Ark1'!T3240</f>
        <v>0.47602215152586319</v>
      </c>
      <c r="H478" s="97">
        <f>+'Ark1'!U3240</f>
        <v>0.62338921672928971</v>
      </c>
      <c r="I478" s="97">
        <f>+'Ark1'!Y3240</f>
        <v>188.32574257425748</v>
      </c>
      <c r="J478" s="97">
        <f>+'Ark1'!AA3240</f>
        <v>32.284737691591687</v>
      </c>
      <c r="K478" s="97">
        <f t="shared" si="14"/>
        <v>4.0940378820490757</v>
      </c>
      <c r="L478" s="9">
        <f t="shared" si="15"/>
        <v>1.3648648648648649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+'Ark1'!C3241</f>
        <v>2010</v>
      </c>
      <c r="C479">
        <f>+'Ark1'!M3241</f>
        <v>47</v>
      </c>
      <c r="D479">
        <f>+'Ark1'!Q3241</f>
        <v>195</v>
      </c>
      <c r="E479" s="9">
        <f>+'Ark1'!R3241</f>
        <v>279</v>
      </c>
      <c r="F479" s="9">
        <f>+'Ark1'!S3241</f>
        <v>279</v>
      </c>
      <c r="G479" s="97">
        <f>+'Ark1'!T3241</f>
        <v>0.65747613997879117</v>
      </c>
      <c r="H479" s="97">
        <f>+'Ark1'!U3241</f>
        <v>0.84303502855403012</v>
      </c>
      <c r="I479" s="97">
        <f>+'Ark1'!Y3241</f>
        <v>184.39247311827984</v>
      </c>
      <c r="J479" s="97">
        <f>+'Ark1'!AA3241</f>
        <v>35.229002703993608</v>
      </c>
      <c r="K479" s="97">
        <f t="shared" si="14"/>
        <v>3.9232441088995711</v>
      </c>
      <c r="L479" s="9">
        <f t="shared" si="15"/>
        <v>1.4307692307692308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+'Ark1'!C3242</f>
        <v>2010</v>
      </c>
      <c r="C480">
        <f>+'Ark1'!M3242</f>
        <v>48</v>
      </c>
      <c r="D480">
        <f>+'Ark1'!Q3242</f>
        <v>234</v>
      </c>
      <c r="E480" s="9">
        <f>+'Ark1'!R3242</f>
        <v>367</v>
      </c>
      <c r="F480" s="9">
        <f>+'Ark1'!S3242</f>
        <v>367</v>
      </c>
      <c r="G480" s="97">
        <f>+'Ark1'!T3242</f>
        <v>0.86485212678213741</v>
      </c>
      <c r="H480" s="97">
        <f>+'Ark1'!U3242</f>
        <v>1.0446994360415118</v>
      </c>
      <c r="I480" s="97">
        <f>+'Ark1'!Y3242</f>
        <v>173.71089918256132</v>
      </c>
      <c r="J480" s="97">
        <f>+'Ark1'!AA3242</f>
        <v>34.458810716218871</v>
      </c>
      <c r="K480" s="97">
        <f t="shared" si="14"/>
        <v>3.6189770663033607</v>
      </c>
      <c r="L480" s="9">
        <f t="shared" si="15"/>
        <v>1.5683760683760684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+'Ark1'!C3243</f>
        <v>2010</v>
      </c>
      <c r="C481">
        <f>+'Ark1'!M3243</f>
        <v>49</v>
      </c>
      <c r="D481">
        <f>+'Ark1'!Q3243</f>
        <v>283</v>
      </c>
      <c r="E481" s="9">
        <f>+'Ark1'!R3243</f>
        <v>461</v>
      </c>
      <c r="F481" s="9">
        <f>+'Ark1'!S3243</f>
        <v>461</v>
      </c>
      <c r="G481" s="97">
        <f>+'Ark1'!T3243</f>
        <v>1.0863673854129845</v>
      </c>
      <c r="H481" s="97">
        <f>+'Ark1'!U3243</f>
        <v>1.3428125371476869</v>
      </c>
      <c r="I481" s="97">
        <f>+'Ark1'!Y3243</f>
        <v>177.75271149674612</v>
      </c>
      <c r="J481" s="97">
        <f>+'Ark1'!AA3243</f>
        <v>32.937054577349777</v>
      </c>
      <c r="K481" s="97">
        <f t="shared" si="14"/>
        <v>3.6276063570764512</v>
      </c>
      <c r="L481" s="9">
        <f t="shared" si="15"/>
        <v>1.6289752650176679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+'Ark1'!C3244</f>
        <v>2010</v>
      </c>
      <c r="C482">
        <f>+'Ark1'!M3244</f>
        <v>50</v>
      </c>
      <c r="D482">
        <f>+'Ark1'!Q3244</f>
        <v>341</v>
      </c>
      <c r="E482" s="9">
        <f>+'Ark1'!R3244</f>
        <v>629</v>
      </c>
      <c r="F482" s="9">
        <f>+'Ark1'!S3244</f>
        <v>629</v>
      </c>
      <c r="G482" s="97">
        <f>+'Ark1'!T3244</f>
        <v>1.4822669965830095</v>
      </c>
      <c r="H482" s="97">
        <f>+'Ark1'!U3244</f>
        <v>1.7719568674336774</v>
      </c>
      <c r="I482" s="97">
        <f>+'Ark1'!Y3244</f>
        <v>171.91124006359323</v>
      </c>
      <c r="J482" s="97">
        <f>+'Ark1'!AA3244</f>
        <v>34.556890616520434</v>
      </c>
      <c r="K482" s="97">
        <f t="shared" si="14"/>
        <v>3.4382248012718644</v>
      </c>
      <c r="L482" s="9">
        <f t="shared" si="15"/>
        <v>1.8445747800586509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+'Ark1'!C3245</f>
        <v>2010</v>
      </c>
      <c r="C483">
        <f>+'Ark1'!M3245</f>
        <v>51</v>
      </c>
      <c r="D483">
        <f>+'Ark1'!Q3245</f>
        <v>383</v>
      </c>
      <c r="E483" s="9">
        <f>+'Ark1'!R3245</f>
        <v>781</v>
      </c>
      <c r="F483" s="9">
        <f>+'Ark1'!S3245</f>
        <v>781</v>
      </c>
      <c r="G483" s="97">
        <f>+'Ark1'!T3245</f>
        <v>1.8404618828796984</v>
      </c>
      <c r="H483" s="97">
        <f>+'Ark1'!U3245</f>
        <v>2.128706258015566</v>
      </c>
      <c r="I483" s="97">
        <f>+'Ark1'!Y3245</f>
        <v>166.32842509603077</v>
      </c>
      <c r="J483" s="97">
        <f>+'Ark1'!AA3245</f>
        <v>34.111922228285579</v>
      </c>
      <c r="K483" s="97">
        <f t="shared" si="14"/>
        <v>3.261341668549623</v>
      </c>
      <c r="L483" s="9">
        <f t="shared" si="15"/>
        <v>2.0391644908616189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+'Ark1'!C3246</f>
        <v>2010</v>
      </c>
      <c r="C484">
        <f>+'Ark1'!M3246</f>
        <v>52</v>
      </c>
      <c r="D484">
        <f>+'Ark1'!Q3246</f>
        <v>437</v>
      </c>
      <c r="E484" s="9">
        <f>+'Ark1'!R3246</f>
        <v>940</v>
      </c>
      <c r="F484" s="9">
        <f>+'Ark1'!S3246</f>
        <v>940</v>
      </c>
      <c r="G484" s="97">
        <f>+'Ark1'!T3246</f>
        <v>2.2151525863084718</v>
      </c>
      <c r="H484" s="97">
        <f>+'Ark1'!U3246</f>
        <v>2.5192860229819782</v>
      </c>
      <c r="I484" s="97">
        <f>+'Ark1'!Y3246</f>
        <v>163.55031914893627</v>
      </c>
      <c r="J484" s="97">
        <f>+'Ark1'!AA3246</f>
        <v>34.232850496118594</v>
      </c>
      <c r="K484" s="97">
        <f t="shared" si="14"/>
        <v>3.1451984451718511</v>
      </c>
      <c r="L484" s="9">
        <f t="shared" si="15"/>
        <v>2.151029748283753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+'Ark1'!C3247</f>
        <v>2010</v>
      </c>
      <c r="C485">
        <f>+'Ark1'!M3247</f>
        <v>53</v>
      </c>
      <c r="D485">
        <f>+'Ark1'!Q3247</f>
        <v>494</v>
      </c>
      <c r="E485" s="9">
        <f>+'Ark1'!R3247</f>
        <v>1229</v>
      </c>
      <c r="F485" s="9">
        <f>+'Ark1'!S3247</f>
        <v>1229</v>
      </c>
      <c r="G485" s="97">
        <f>+'Ark1'!T3247</f>
        <v>2.8961941793330976</v>
      </c>
      <c r="H485" s="97">
        <f>+'Ark1'!U3247</f>
        <v>3.194063087939826</v>
      </c>
      <c r="I485" s="97">
        <f>+'Ark1'!Y3247</f>
        <v>158.59641985353923</v>
      </c>
      <c r="J485" s="97">
        <f>+'Ark1'!AA3247</f>
        <v>32.451656530795219</v>
      </c>
      <c r="K485" s="97">
        <f t="shared" si="14"/>
        <v>2.9923852802554571</v>
      </c>
      <c r="L485" s="9">
        <f t="shared" si="15"/>
        <v>2.4878542510121457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+'Ark1'!C3248</f>
        <v>2010</v>
      </c>
      <c r="C486">
        <f>+'Ark1'!M3248</f>
        <v>54</v>
      </c>
      <c r="D486">
        <f>+'Ark1'!Q3248</f>
        <v>593</v>
      </c>
      <c r="E486" s="9">
        <f>+'Ark1'!R3248</f>
        <v>1609</v>
      </c>
      <c r="F486" s="9">
        <f>+'Ark1'!S3248</f>
        <v>1609</v>
      </c>
      <c r="G486" s="97">
        <f>+'Ark1'!T3248</f>
        <v>3.79168139507482</v>
      </c>
      <c r="H486" s="97">
        <f>+'Ark1'!U3248</f>
        <v>4.0944098484988869</v>
      </c>
      <c r="I486" s="97">
        <f>+'Ark1'!Y3248</f>
        <v>155.28769422001221</v>
      </c>
      <c r="J486" s="97">
        <f>+'Ark1'!AA3248</f>
        <v>33.386806029794165</v>
      </c>
      <c r="K486" s="97">
        <f t="shared" si="14"/>
        <v>2.8756980411113373</v>
      </c>
      <c r="L486" s="9">
        <f t="shared" si="15"/>
        <v>2.7133220910623947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+'Ark1'!C3249</f>
        <v>2010</v>
      </c>
      <c r="C487">
        <f>+'Ark1'!M3249</f>
        <v>55</v>
      </c>
      <c r="D487">
        <f>+'Ark1'!Q3249</f>
        <v>680</v>
      </c>
      <c r="E487" s="9">
        <f>+'Ark1'!R3249</f>
        <v>2077</v>
      </c>
      <c r="F487" s="9">
        <f>+'Ark1'!S3249</f>
        <v>2077</v>
      </c>
      <c r="G487" s="97">
        <f>+'Ark1'!T3249</f>
        <v>4.8945445976198911</v>
      </c>
      <c r="H487" s="97">
        <f>+'Ark1'!U3249</f>
        <v>5.1539853611442155</v>
      </c>
      <c r="I487" s="97">
        <f>+'Ark1'!Y3249</f>
        <v>151.42879152623988</v>
      </c>
      <c r="J487" s="97">
        <f>+'Ark1'!AA3249</f>
        <v>32.52458525873309</v>
      </c>
      <c r="K487" s="97">
        <f t="shared" si="14"/>
        <v>2.7532507550225431</v>
      </c>
      <c r="L487" s="9">
        <f t="shared" si="15"/>
        <v>3.0544117647058822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+'Ark1'!C3250</f>
        <v>2010</v>
      </c>
      <c r="C488">
        <f>+'Ark1'!M3250</f>
        <v>56</v>
      </c>
      <c r="D488">
        <f>+'Ark1'!Q3250</f>
        <v>754</v>
      </c>
      <c r="E488" s="9">
        <f>+'Ark1'!R3250</f>
        <v>2639</v>
      </c>
      <c r="F488" s="9">
        <f>+'Ark1'!S3250</f>
        <v>2639</v>
      </c>
      <c r="G488" s="97">
        <f>+'Ark1'!T3250</f>
        <v>6.2189230587958066</v>
      </c>
      <c r="H488" s="97">
        <f>+'Ark1'!U3250</f>
        <v>6.4501524344752577</v>
      </c>
      <c r="I488" s="97">
        <f>+'Ark1'!Y3250</f>
        <v>149.15312618416061</v>
      </c>
      <c r="J488" s="97">
        <f>+'Ark1'!AA3250</f>
        <v>31.96953013468622</v>
      </c>
      <c r="K488" s="97">
        <f t="shared" si="14"/>
        <v>2.6634486818600109</v>
      </c>
      <c r="L488" s="9">
        <f t="shared" si="15"/>
        <v>3.5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+'Ark1'!C3251</f>
        <v>2010</v>
      </c>
      <c r="C489">
        <f>+'Ark1'!M3251</f>
        <v>57</v>
      </c>
      <c r="D489">
        <f>+'Ark1'!Q3251</f>
        <v>804</v>
      </c>
      <c r="E489" s="9">
        <f>+'Ark1'!R3251</f>
        <v>2997</v>
      </c>
      <c r="F489" s="9">
        <f>+'Ark1'!S3251</f>
        <v>2997</v>
      </c>
      <c r="G489" s="97">
        <f>+'Ark1'!T3251</f>
        <v>7.0625662778366953</v>
      </c>
      <c r="H489" s="97">
        <f>+'Ark1'!U3251</f>
        <v>7.0983088930849139</v>
      </c>
      <c r="I489" s="97">
        <f>+'Ark1'!Y3251</f>
        <v>144.53396730063389</v>
      </c>
      <c r="J489" s="97">
        <f>+'Ark1'!AA3251</f>
        <v>30.256237824680809</v>
      </c>
      <c r="K489" s="97">
        <f t="shared" si="14"/>
        <v>2.5356836368532263</v>
      </c>
      <c r="L489" s="9">
        <f t="shared" si="15"/>
        <v>3.7276119402985075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+'Ark1'!C3252</f>
        <v>2010</v>
      </c>
      <c r="C490">
        <f>+'Ark1'!M3252</f>
        <v>58</v>
      </c>
      <c r="D490">
        <f>+'Ark1'!Q3252</f>
        <v>896</v>
      </c>
      <c r="E490" s="9">
        <f>+'Ark1'!R3252</f>
        <v>3808</v>
      </c>
      <c r="F490" s="9">
        <f>+'Ark1'!S3252</f>
        <v>3808</v>
      </c>
      <c r="G490" s="97">
        <f>+'Ark1'!T3252</f>
        <v>8.973724519853894</v>
      </c>
      <c r="H490" s="97">
        <f>+'Ark1'!U3252</f>
        <v>8.9562584305653736</v>
      </c>
      <c r="I490" s="97">
        <f>+'Ark1'!Y3252</f>
        <v>143.52628676470604</v>
      </c>
      <c r="J490" s="97">
        <f>+'Ark1'!AA3252</f>
        <v>29.98657358294604</v>
      </c>
      <c r="K490" s="97">
        <f t="shared" si="14"/>
        <v>2.4745911511156216</v>
      </c>
      <c r="L490" s="9">
        <f t="shared" si="15"/>
        <v>4.25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+'Ark1'!C3253</f>
        <v>2010</v>
      </c>
      <c r="C491">
        <f>+'Ark1'!M3253</f>
        <v>59</v>
      </c>
      <c r="D491">
        <f>+'Ark1'!Q3253</f>
        <v>880</v>
      </c>
      <c r="E491" s="9">
        <f>+'Ark1'!R3253</f>
        <v>4058</v>
      </c>
      <c r="F491" s="9">
        <f>+'Ark1'!S3253</f>
        <v>4058</v>
      </c>
      <c r="G491" s="97">
        <f>+'Ark1'!T3253</f>
        <v>9.5628608459997633</v>
      </c>
      <c r="H491" s="97">
        <f>+'Ark1'!U3253</f>
        <v>9.3345528963140243</v>
      </c>
      <c r="I491" s="97">
        <f>+'Ark1'!Y3253</f>
        <v>140.37289305076391</v>
      </c>
      <c r="J491" s="97">
        <f>+'Ark1'!AA3253</f>
        <v>28.533887224091945</v>
      </c>
      <c r="K491" s="97">
        <f t="shared" si="14"/>
        <v>2.3792015771315915</v>
      </c>
      <c r="L491" s="9">
        <f t="shared" si="15"/>
        <v>4.6113636363636363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+'Ark1'!C3254</f>
        <v>2010</v>
      </c>
      <c r="C492">
        <f>+'Ark1'!M3254</f>
        <v>60</v>
      </c>
      <c r="D492">
        <f>+'Ark1'!Q3254</f>
        <v>881</v>
      </c>
      <c r="E492" s="9">
        <f>+'Ark1'!R3254</f>
        <v>4461</v>
      </c>
      <c r="F492" s="9">
        <f>+'Ark1'!S3254</f>
        <v>4461</v>
      </c>
      <c r="G492" s="97">
        <f>+'Ark1'!T3254</f>
        <v>10.512548603746909</v>
      </c>
      <c r="H492" s="97">
        <f>+'Ark1'!U3254</f>
        <v>10.17243258922195</v>
      </c>
      <c r="I492" s="97">
        <f>+'Ark1'!Y3254</f>
        <v>139.15357543151799</v>
      </c>
      <c r="J492" s="97">
        <f>+'Ark1'!AA3254</f>
        <v>28.111604904392539</v>
      </c>
      <c r="K492" s="97">
        <f t="shared" si="14"/>
        <v>2.3192262571919664</v>
      </c>
      <c r="L492" s="9">
        <f t="shared" si="15"/>
        <v>5.0635641316685582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+'Ark1'!C3255</f>
        <v>2010</v>
      </c>
      <c r="C493">
        <f>+'Ark1'!M3255</f>
        <v>61</v>
      </c>
      <c r="D493">
        <f>+'Ark1'!Q3255</f>
        <v>819</v>
      </c>
      <c r="E493" s="9">
        <f>+'Ark1'!R3255</f>
        <v>3840</v>
      </c>
      <c r="F493" s="9">
        <f>+'Ark1'!S3255</f>
        <v>3840</v>
      </c>
      <c r="G493" s="97">
        <f>+'Ark1'!T3255</f>
        <v>9.0491339696005682</v>
      </c>
      <c r="H493" s="97">
        <f>+'Ark1'!U3255</f>
        <v>8.5633091120883496</v>
      </c>
      <c r="I493" s="97">
        <f>+'Ark1'!Y3255</f>
        <v>136.08559895833301</v>
      </c>
      <c r="J493" s="97">
        <f>+'Ark1'!AA3255</f>
        <v>31.172864191166553</v>
      </c>
      <c r="K493" s="97">
        <f t="shared" si="14"/>
        <v>2.230911458333328</v>
      </c>
      <c r="L493" s="9">
        <f t="shared" si="15"/>
        <v>4.6886446886446889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+'Ark1'!C3256</f>
        <v>2010</v>
      </c>
      <c r="C494">
        <f>+'Ark1'!M3256</f>
        <v>62</v>
      </c>
      <c r="D494">
        <f>+'Ark1'!Q3256</f>
        <v>768</v>
      </c>
      <c r="E494" s="9">
        <f>+'Ark1'!R3256</f>
        <v>4113</v>
      </c>
      <c r="F494" s="9">
        <f>+'Ark1'!S3256</f>
        <v>4113</v>
      </c>
      <c r="G494" s="97">
        <f>+'Ark1'!T3256</f>
        <v>9.692470837751852</v>
      </c>
      <c r="H494" s="97">
        <f>+'Ark1'!U3256</f>
        <v>9.1161672412317625</v>
      </c>
      <c r="I494" s="97">
        <f>+'Ark1'!Y3256</f>
        <v>135.25562849501563</v>
      </c>
      <c r="J494" s="97">
        <f>+'Ark1'!AA3256</f>
        <v>26.355798578242997</v>
      </c>
      <c r="K494" s="97">
        <f t="shared" si="14"/>
        <v>2.1815423950808972</v>
      </c>
      <c r="L494" s="9">
        <f t="shared" si="15"/>
        <v>5.35546875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+'Ark1'!C3257</f>
        <v>2010</v>
      </c>
      <c r="C495">
        <f>+'Ark1'!M3257</f>
        <v>63</v>
      </c>
      <c r="D495">
        <f>+'Ark1'!Q3257</f>
        <v>694</v>
      </c>
      <c r="E495" s="9">
        <f>+'Ark1'!R3257</f>
        <v>3331</v>
      </c>
      <c r="F495" s="9">
        <f>+'Ark1'!S3257</f>
        <v>3331</v>
      </c>
      <c r="G495" s="97">
        <f>+'Ark1'!T3257</f>
        <v>7.8496524095675744</v>
      </c>
      <c r="H495" s="97">
        <f>+'Ark1'!U3257</f>
        <v>7.243090906755338</v>
      </c>
      <c r="I495" s="97">
        <f>+'Ark1'!Y3257</f>
        <v>132.69393575502889</v>
      </c>
      <c r="J495" s="97">
        <f>+'Ark1'!AA3257</f>
        <v>24.924541524162503</v>
      </c>
      <c r="K495" s="97">
        <f t="shared" ref="K495:K558" si="16">+I495/C495</f>
        <v>2.1062529484925219</v>
      </c>
      <c r="L495" s="9">
        <f t="shared" ref="L495:L558" si="17">+E495/D495</f>
        <v>4.7997118155619596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+'Ark1'!C3258</f>
        <v>2010</v>
      </c>
      <c r="C496">
        <f>+'Ark1'!M3258</f>
        <v>64</v>
      </c>
      <c r="D496">
        <f>+'Ark1'!Q3258</f>
        <v>534</v>
      </c>
      <c r="E496" s="9">
        <f>+'Ark1'!R3258</f>
        <v>2006</v>
      </c>
      <c r="F496" s="9">
        <f>+'Ark1'!S3258</f>
        <v>2006</v>
      </c>
      <c r="G496" s="97">
        <f>+'Ark1'!T3258</f>
        <v>4.7272298809944626</v>
      </c>
      <c r="H496" s="97">
        <f>+'Ark1'!U3258</f>
        <v>4.2919398275581484</v>
      </c>
      <c r="I496" s="97">
        <f>+'Ark1'!Y3258</f>
        <v>130.56430707876368</v>
      </c>
      <c r="J496" s="97">
        <f>+'Ark1'!AA3258</f>
        <v>24.717193070685504</v>
      </c>
      <c r="K496" s="97">
        <f t="shared" si="16"/>
        <v>2.0400672981056824</v>
      </c>
      <c r="L496" s="9">
        <f t="shared" si="17"/>
        <v>3.7565543071161049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+'Ark1'!C3259</f>
        <v>2010</v>
      </c>
      <c r="C497">
        <f>+'Ark1'!M3259</f>
        <v>65</v>
      </c>
      <c r="D497">
        <f>+'Ark1'!Q3259</f>
        <v>452</v>
      </c>
      <c r="E497" s="9">
        <f>+'Ark1'!R3259</f>
        <v>1742</v>
      </c>
      <c r="F497" s="9">
        <f>+'Ark1'!S3259</f>
        <v>1742</v>
      </c>
      <c r="G497" s="97">
        <f>+'Ark1'!T3259</f>
        <v>4.1051019205844241</v>
      </c>
      <c r="H497" s="97">
        <f>+'Ark1'!U3259</f>
        <v>3.7060669027177879</v>
      </c>
      <c r="I497" s="97">
        <f>+'Ark1'!Y3259</f>
        <v>129.82755453501738</v>
      </c>
      <c r="J497" s="97">
        <f>+'Ark1'!AA3259</f>
        <v>23.109402082878727</v>
      </c>
      <c r="K497" s="97">
        <f t="shared" si="16"/>
        <v>1.9973469928464214</v>
      </c>
      <c r="L497" s="9">
        <f t="shared" si="17"/>
        <v>3.8539823008849559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+'Ark1'!C3260</f>
        <v>2010</v>
      </c>
      <c r="C498">
        <f>+'Ark1'!M3260</f>
        <v>66</v>
      </c>
      <c r="D498">
        <f>+'Ark1'!Q3260</f>
        <v>3</v>
      </c>
      <c r="E498" s="9">
        <f>+'Ark1'!R3260</f>
        <v>4</v>
      </c>
      <c r="F498" s="9">
        <f>+'Ark1'!S3260</f>
        <v>4</v>
      </c>
      <c r="G498" s="97">
        <f>+'Ark1'!T3260</f>
        <v>9.4261812183339226E-3</v>
      </c>
      <c r="H498" s="97">
        <f>+'Ark1'!U3260</f>
        <v>5.9910702867957966E-3</v>
      </c>
      <c r="I498" s="97">
        <f>+'Ark1'!Y3260</f>
        <v>91.4</v>
      </c>
      <c r="J498" s="97">
        <f>+'Ark1'!AA3260</f>
        <v>9.1506830346154384</v>
      </c>
      <c r="K498" s="97">
        <f t="shared" si="16"/>
        <v>1.384848484848485</v>
      </c>
      <c r="L498" s="9">
        <f t="shared" si="17"/>
        <v>1.3333333333333333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+'Ark1'!C3261</f>
        <v>2010</v>
      </c>
      <c r="C499">
        <f>+'Ark1'!M3261</f>
        <v>67</v>
      </c>
      <c r="D499">
        <f>+'Ark1'!Q3261</f>
        <v>4</v>
      </c>
      <c r="E499" s="9">
        <f>+'Ark1'!R3261</f>
        <v>5</v>
      </c>
      <c r="F499" s="9">
        <f>+'Ark1'!S3261</f>
        <v>5</v>
      </c>
      <c r="G499" s="97">
        <f>+'Ark1'!T3261</f>
        <v>1.1782726522917404E-2</v>
      </c>
      <c r="H499" s="97">
        <f>+'Ark1'!U3261</f>
        <v>8.3491529297660232E-3</v>
      </c>
      <c r="I499" s="97">
        <f>+'Ark1'!Y3261</f>
        <v>101.9</v>
      </c>
      <c r="J499" s="97">
        <f>+'Ark1'!AA3261</f>
        <v>10.327632836231112</v>
      </c>
      <c r="K499" s="97">
        <f t="shared" si="16"/>
        <v>1.5208955223880598</v>
      </c>
      <c r="L499" s="9">
        <f t="shared" si="17"/>
        <v>1.25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+'Ark1'!C3262</f>
        <v>2010</v>
      </c>
      <c r="C500">
        <f>+'Ark1'!M3262</f>
        <v>68</v>
      </c>
      <c r="D500">
        <f>+'Ark1'!Q3262</f>
        <v>1</v>
      </c>
      <c r="E500" s="9">
        <f>+'Ark1'!R3262</f>
        <v>1</v>
      </c>
      <c r="F500" s="9">
        <f>+'Ark1'!S3262</f>
        <v>1</v>
      </c>
      <c r="G500" s="97">
        <f>+'Ark1'!T3262</f>
        <v>2.3565453045834807E-3</v>
      </c>
      <c r="H500" s="97">
        <f>+'Ark1'!U3262</f>
        <v>8.7342463426207822E-4</v>
      </c>
      <c r="I500" s="97">
        <f>+'Ark1'!Y3262</f>
        <v>53.3</v>
      </c>
      <c r="J500" s="97">
        <f>+'Ark1'!AA3262</f>
        <v>0</v>
      </c>
      <c r="K500" s="97">
        <f t="shared" si="16"/>
        <v>0.7838235294117647</v>
      </c>
      <c r="L500" s="9">
        <f t="shared" si="17"/>
        <v>1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 s="47">
        <f>+'Ark1'!C3263</f>
        <v>2009</v>
      </c>
      <c r="C501" s="47">
        <f>+'Ark1'!M3263</f>
        <v>0</v>
      </c>
      <c r="D501" s="47">
        <f>+'Ark1'!Q3263</f>
        <v>82</v>
      </c>
      <c r="E501" s="65">
        <f>+'Ark1'!R3263</f>
        <v>135</v>
      </c>
      <c r="F501" s="65">
        <f>+'Ark1'!S3263</f>
        <v>0</v>
      </c>
      <c r="G501" s="102">
        <f>+'Ark1'!T3263</f>
        <v>0.30635864385240319</v>
      </c>
      <c r="H501" s="102">
        <f>+'Ark1'!U3263</f>
        <v>0</v>
      </c>
      <c r="I501" s="102">
        <f>+'Ark1'!Y3263</f>
        <v>0</v>
      </c>
      <c r="J501" s="102">
        <f>+'Ark1'!AA3263</f>
        <v>0</v>
      </c>
      <c r="K501" s="102" t="e">
        <f t="shared" si="16"/>
        <v>#DIV/0!</v>
      </c>
      <c r="L501" s="65">
        <f t="shared" si="17"/>
        <v>1.6463414634146341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+'Ark1'!C3264</f>
        <v>2009</v>
      </c>
      <c r="C502" s="47">
        <f>+'Ark1'!M3264</f>
        <v>35</v>
      </c>
      <c r="D502" s="47">
        <f>+'Ark1'!Q3264</f>
        <v>71</v>
      </c>
      <c r="E502" s="65">
        <f>+'Ark1'!R3264</f>
        <v>99</v>
      </c>
      <c r="F502" s="65">
        <f>+'Ark1'!S3264</f>
        <v>99</v>
      </c>
      <c r="G502" s="102">
        <f>+'Ark1'!T3264</f>
        <v>0.22466300549176232</v>
      </c>
      <c r="H502" s="102">
        <f>+'Ark1'!U3264</f>
        <v>0.32528445499185887</v>
      </c>
      <c r="I502" s="102">
        <f>+'Ark1'!Y3264</f>
        <v>209.60404040404035</v>
      </c>
      <c r="J502" s="102">
        <f>+'Ark1'!AA3264</f>
        <v>43.566247984800128</v>
      </c>
      <c r="K502" s="102">
        <f t="shared" si="16"/>
        <v>5.9886868686868668</v>
      </c>
      <c r="L502" s="65">
        <f t="shared" si="17"/>
        <v>1.3943661971830985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+'Ark1'!C3265</f>
        <v>2009</v>
      </c>
      <c r="C503" s="47">
        <f>+'Ark1'!M3265</f>
        <v>36</v>
      </c>
      <c r="D503" s="47">
        <f>+'Ark1'!Q3265</f>
        <v>18</v>
      </c>
      <c r="E503" s="65">
        <f>+'Ark1'!R3265</f>
        <v>20</v>
      </c>
      <c r="F503" s="65">
        <f>+'Ark1'!S3265</f>
        <v>20</v>
      </c>
      <c r="G503" s="102">
        <f>+'Ark1'!T3265</f>
        <v>4.5386465755911591E-2</v>
      </c>
      <c r="H503" s="102">
        <f>+'Ark1'!U3265</f>
        <v>6.9753974199682614E-2</v>
      </c>
      <c r="I503" s="102">
        <f>+'Ark1'!Y3265</f>
        <v>222.49</v>
      </c>
      <c r="J503" s="102">
        <f>+'Ark1'!AA3265</f>
        <v>24.100246886702305</v>
      </c>
      <c r="K503" s="102">
        <f t="shared" si="16"/>
        <v>6.1802777777777784</v>
      </c>
      <c r="L503" s="65">
        <f t="shared" si="17"/>
        <v>1.1111111111111112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+'Ark1'!C3266</f>
        <v>2009</v>
      </c>
      <c r="C504" s="47">
        <f>+'Ark1'!M3266</f>
        <v>37</v>
      </c>
      <c r="D504" s="47">
        <f>+'Ark1'!Q3266</f>
        <v>28</v>
      </c>
      <c r="E504" s="65">
        <f>+'Ark1'!R3266</f>
        <v>35</v>
      </c>
      <c r="F504" s="65">
        <f>+'Ark1'!S3266</f>
        <v>35</v>
      </c>
      <c r="G504" s="102">
        <f>+'Ark1'!T3266</f>
        <v>7.9426315072845297E-2</v>
      </c>
      <c r="H504" s="102">
        <f>+'Ark1'!U3266</f>
        <v>0.1169348613285883</v>
      </c>
      <c r="I504" s="102">
        <f>+'Ark1'!Y3266</f>
        <v>213.13142857142873</v>
      </c>
      <c r="J504" s="102">
        <f>+'Ark1'!AA3266</f>
        <v>23.316429173176203</v>
      </c>
      <c r="K504" s="102">
        <f t="shared" si="16"/>
        <v>5.7603088803088847</v>
      </c>
      <c r="L504" s="65">
        <f t="shared" si="17"/>
        <v>1.25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+'Ark1'!C3267</f>
        <v>2009</v>
      </c>
      <c r="C505" s="47">
        <f>+'Ark1'!M3267</f>
        <v>38</v>
      </c>
      <c r="D505" s="47">
        <f>+'Ark1'!Q3267</f>
        <v>45</v>
      </c>
      <c r="E505" s="65">
        <f>+'Ark1'!R3267</f>
        <v>54</v>
      </c>
      <c r="F505" s="65">
        <f>+'Ark1'!S3267</f>
        <v>54</v>
      </c>
      <c r="G505" s="102">
        <f>+'Ark1'!T3267</f>
        <v>0.12254345754096128</v>
      </c>
      <c r="H505" s="102">
        <f>+'Ark1'!U3267</f>
        <v>0.17290200908469575</v>
      </c>
      <c r="I505" s="102">
        <f>+'Ark1'!Y3267</f>
        <v>204.25740740740744</v>
      </c>
      <c r="J505" s="102">
        <f>+'Ark1'!AA3267</f>
        <v>34.329862833506112</v>
      </c>
      <c r="K505" s="102">
        <f t="shared" si="16"/>
        <v>5.3751949317738799</v>
      </c>
      <c r="L505" s="65">
        <f t="shared" si="17"/>
        <v>1.2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+'Ark1'!C3268</f>
        <v>2009</v>
      </c>
      <c r="C506" s="47">
        <f>+'Ark1'!M3268</f>
        <v>39</v>
      </c>
      <c r="D506" s="47">
        <f>+'Ark1'!Q3268</f>
        <v>50</v>
      </c>
      <c r="E506" s="65">
        <f>+'Ark1'!R3268</f>
        <v>56</v>
      </c>
      <c r="F506" s="65">
        <f>+'Ark1'!S3268</f>
        <v>55</v>
      </c>
      <c r="G506" s="102">
        <f>+'Ark1'!T3268</f>
        <v>0.12708210411655244</v>
      </c>
      <c r="H506" s="102">
        <f>+'Ark1'!U3268</f>
        <v>0.18103615830763048</v>
      </c>
      <c r="I506" s="102">
        <f>+'Ark1'!Y3268</f>
        <v>206.22857142857129</v>
      </c>
      <c r="J506" s="102">
        <f>+'Ark1'!AA3268</f>
        <v>33.511071119904827</v>
      </c>
      <c r="K506" s="102">
        <f t="shared" si="16"/>
        <v>5.2879120879120842</v>
      </c>
      <c r="L506" s="65">
        <f t="shared" si="17"/>
        <v>1.1200000000000001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+'Ark1'!C3269</f>
        <v>2009</v>
      </c>
      <c r="C507" s="47">
        <f>+'Ark1'!M3269</f>
        <v>40</v>
      </c>
      <c r="D507" s="47">
        <f>+'Ark1'!Q3269</f>
        <v>66</v>
      </c>
      <c r="E507" s="65">
        <f>+'Ark1'!R3269</f>
        <v>83</v>
      </c>
      <c r="F507" s="65">
        <f>+'Ark1'!S3269</f>
        <v>83</v>
      </c>
      <c r="G507" s="102">
        <f>+'Ark1'!T3269</f>
        <v>0.18835383288703311</v>
      </c>
      <c r="H507" s="102">
        <f>+'Ark1'!U3269</f>
        <v>0.26829211286462024</v>
      </c>
      <c r="I507" s="102">
        <f>+'Ark1'!Y3269</f>
        <v>206.20602409638553</v>
      </c>
      <c r="J507" s="102">
        <f>+'Ark1'!AA3269</f>
        <v>30.122558289879191</v>
      </c>
      <c r="K507" s="102">
        <f t="shared" si="16"/>
        <v>5.1551506024096385</v>
      </c>
      <c r="L507" s="65">
        <f t="shared" si="17"/>
        <v>1.2575757575757576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+'Ark1'!C3270</f>
        <v>2009</v>
      </c>
      <c r="C508" s="47">
        <f>+'Ark1'!M3270</f>
        <v>41</v>
      </c>
      <c r="D508" s="47">
        <f>+'Ark1'!Q3270</f>
        <v>66</v>
      </c>
      <c r="E508" s="65">
        <f>+'Ark1'!R3270</f>
        <v>83</v>
      </c>
      <c r="F508" s="65">
        <f>+'Ark1'!S3270</f>
        <v>83</v>
      </c>
      <c r="G508" s="102">
        <f>+'Ark1'!T3270</f>
        <v>0.18835383288703311</v>
      </c>
      <c r="H508" s="102">
        <f>+'Ark1'!U3270</f>
        <v>0.26550026091510281</v>
      </c>
      <c r="I508" s="102">
        <f>+'Ark1'!Y3270</f>
        <v>204.06024096385545</v>
      </c>
      <c r="J508" s="102">
        <f>+'Ark1'!AA3270</f>
        <v>32.216313086037069</v>
      </c>
      <c r="K508" s="102">
        <f t="shared" si="16"/>
        <v>4.9770790478989131</v>
      </c>
      <c r="L508" s="65">
        <f t="shared" si="17"/>
        <v>1.2575757575757576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+'Ark1'!C3271</f>
        <v>2009</v>
      </c>
      <c r="C509" s="47">
        <f>+'Ark1'!M3271</f>
        <v>42</v>
      </c>
      <c r="D509" s="47">
        <f>+'Ark1'!Q3271</f>
        <v>94</v>
      </c>
      <c r="E509" s="65">
        <f>+'Ark1'!R3271</f>
        <v>121</v>
      </c>
      <c r="F509" s="65">
        <f>+'Ark1'!S3271</f>
        <v>121</v>
      </c>
      <c r="G509" s="102">
        <f>+'Ark1'!T3271</f>
        <v>0.27458811782326503</v>
      </c>
      <c r="H509" s="102">
        <f>+'Ark1'!U3271</f>
        <v>0.37109998386808063</v>
      </c>
      <c r="I509" s="102">
        <f>+'Ark1'!Y3271</f>
        <v>195.64876033057843</v>
      </c>
      <c r="J509" s="102">
        <f>+'Ark1'!AA3271</f>
        <v>35.788802246398838</v>
      </c>
      <c r="K509" s="102">
        <f t="shared" si="16"/>
        <v>4.6583038173947244</v>
      </c>
      <c r="L509" s="65">
        <f t="shared" si="17"/>
        <v>1.2872340425531914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+'Ark1'!C3272</f>
        <v>2009</v>
      </c>
      <c r="C510" s="47">
        <f>+'Ark1'!M3272</f>
        <v>43</v>
      </c>
      <c r="D510" s="47">
        <f>+'Ark1'!Q3272</f>
        <v>107</v>
      </c>
      <c r="E510" s="65">
        <f>+'Ark1'!R3272</f>
        <v>140</v>
      </c>
      <c r="F510" s="65">
        <f>+'Ark1'!S3272</f>
        <v>140</v>
      </c>
      <c r="G510" s="102">
        <f>+'Ark1'!T3272</f>
        <v>0.31770526029138119</v>
      </c>
      <c r="H510" s="102">
        <f>+'Ark1'!U3272</f>
        <v>0.44540306214272118</v>
      </c>
      <c r="I510" s="102">
        <f>+'Ark1'!Y3272</f>
        <v>202.95357142857139</v>
      </c>
      <c r="J510" s="102">
        <f>+'Ark1'!AA3272</f>
        <v>28.117542594093301</v>
      </c>
      <c r="K510" s="102">
        <f t="shared" si="16"/>
        <v>4.7198504983388698</v>
      </c>
      <c r="L510" s="65">
        <f t="shared" si="17"/>
        <v>1.308411214953271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+'Ark1'!C3273</f>
        <v>2009</v>
      </c>
      <c r="C511" s="47">
        <f>+'Ark1'!M3273</f>
        <v>44</v>
      </c>
      <c r="D511" s="47">
        <f>+'Ark1'!Q3273</f>
        <v>145</v>
      </c>
      <c r="E511" s="65">
        <f>+'Ark1'!R3273</f>
        <v>200</v>
      </c>
      <c r="F511" s="65">
        <f>+'Ark1'!S3273</f>
        <v>200</v>
      </c>
      <c r="G511" s="102">
        <f>+'Ark1'!T3273</f>
        <v>0.45386465755911592</v>
      </c>
      <c r="H511" s="102">
        <f>+'Ark1'!U3273</f>
        <v>0.59884675665730891</v>
      </c>
      <c r="I511" s="102">
        <f>+'Ark1'!Y3273</f>
        <v>191.01050000000004</v>
      </c>
      <c r="J511" s="102">
        <f>+'Ark1'!AA3273</f>
        <v>34.778877781636105</v>
      </c>
      <c r="K511" s="102">
        <f t="shared" si="16"/>
        <v>4.3411477272727277</v>
      </c>
      <c r="L511" s="65">
        <f t="shared" si="17"/>
        <v>1.3793103448275863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+'Ark1'!C3274</f>
        <v>2009</v>
      </c>
      <c r="C512" s="47">
        <f>+'Ark1'!M3274</f>
        <v>45</v>
      </c>
      <c r="D512" s="47">
        <f>+'Ark1'!Q3274</f>
        <v>176</v>
      </c>
      <c r="E512" s="65">
        <f>+'Ark1'!R3274</f>
        <v>253</v>
      </c>
      <c r="F512" s="65">
        <f>+'Ark1'!S3274</f>
        <v>253</v>
      </c>
      <c r="G512" s="102">
        <f>+'Ark1'!T3274</f>
        <v>0.57413879181228145</v>
      </c>
      <c r="H512" s="102">
        <f>+'Ark1'!U3274</f>
        <v>0.75933200027758685</v>
      </c>
      <c r="I512" s="102">
        <f>+'Ark1'!Y3274</f>
        <v>191.46205533596844</v>
      </c>
      <c r="J512" s="102">
        <f>+'Ark1'!AA3274</f>
        <v>34.865374951076106</v>
      </c>
      <c r="K512" s="102">
        <f t="shared" si="16"/>
        <v>4.2547123407992986</v>
      </c>
      <c r="L512" s="65">
        <f t="shared" si="17"/>
        <v>1.4375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+'Ark1'!C3275</f>
        <v>2009</v>
      </c>
      <c r="C513" s="47">
        <f>+'Ark1'!M3275</f>
        <v>46</v>
      </c>
      <c r="D513" s="47">
        <f>+'Ark1'!Q3275</f>
        <v>205</v>
      </c>
      <c r="E513" s="65">
        <f>+'Ark1'!R3275</f>
        <v>328</v>
      </c>
      <c r="F513" s="65">
        <f>+'Ark1'!S3275</f>
        <v>328</v>
      </c>
      <c r="G513" s="102">
        <f>+'Ark1'!T3275</f>
        <v>0.74433803839695012</v>
      </c>
      <c r="H513" s="102">
        <f>+'Ark1'!U3275</f>
        <v>0.95755975899530066</v>
      </c>
      <c r="I513" s="102">
        <f>+'Ark1'!Y3275</f>
        <v>186.23597560975608</v>
      </c>
      <c r="J513" s="102">
        <f>+'Ark1'!AA3275</f>
        <v>31.956499371755424</v>
      </c>
      <c r="K513" s="102">
        <f t="shared" si="16"/>
        <v>4.0486081654294797</v>
      </c>
      <c r="L513" s="65">
        <f t="shared" si="17"/>
        <v>1.6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+'Ark1'!C3276</f>
        <v>2009</v>
      </c>
      <c r="C514" s="47">
        <f>+'Ark1'!M3276</f>
        <v>47</v>
      </c>
      <c r="D514" s="47">
        <f>+'Ark1'!Q3276</f>
        <v>248</v>
      </c>
      <c r="E514" s="65">
        <f>+'Ark1'!R3276</f>
        <v>416</v>
      </c>
      <c r="F514" s="65">
        <f>+'Ark1'!S3276</f>
        <v>416</v>
      </c>
      <c r="G514" s="102">
        <f>+'Ark1'!T3276</f>
        <v>0.94403848772296128</v>
      </c>
      <c r="H514" s="102">
        <f>+'Ark1'!U3276</f>
        <v>1.1797071521305831</v>
      </c>
      <c r="I514" s="102">
        <f>+'Ark1'!Y3276</f>
        <v>180.90576923076912</v>
      </c>
      <c r="J514" s="102">
        <f>+'Ark1'!AA3276</f>
        <v>34.548747825809926</v>
      </c>
      <c r="K514" s="102">
        <f t="shared" si="16"/>
        <v>3.8490589198035985</v>
      </c>
      <c r="L514" s="65">
        <f t="shared" si="17"/>
        <v>1.6774193548387097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+'Ark1'!C3277</f>
        <v>2009</v>
      </c>
      <c r="C515" s="47">
        <f>+'Ark1'!M3277</f>
        <v>48</v>
      </c>
      <c r="D515" s="47">
        <f>+'Ark1'!Q3277</f>
        <v>304</v>
      </c>
      <c r="E515" s="65">
        <f>+'Ark1'!R3277</f>
        <v>557</v>
      </c>
      <c r="F515" s="65">
        <f>+'Ark1'!S3277</f>
        <v>557</v>
      </c>
      <c r="G515" s="102">
        <f>+'Ark1'!T3277</f>
        <v>1.2640130713021382</v>
      </c>
      <c r="H515" s="102">
        <f>+'Ark1'!U3277</f>
        <v>1.5526443344741465</v>
      </c>
      <c r="I515" s="102">
        <f>+'Ark1'!Y3277</f>
        <v>177.82315978456003</v>
      </c>
      <c r="J515" s="102">
        <f>+'Ark1'!AA3277</f>
        <v>35.357585257737497</v>
      </c>
      <c r="K515" s="102">
        <f t="shared" si="16"/>
        <v>3.7046491621783342</v>
      </c>
      <c r="L515" s="65">
        <f t="shared" si="17"/>
        <v>1.8322368421052631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+'Ark1'!C3278</f>
        <v>2009</v>
      </c>
      <c r="C516" s="47">
        <f>+'Ark1'!M3278</f>
        <v>49</v>
      </c>
      <c r="D516" s="47">
        <f>+'Ark1'!Q3278</f>
        <v>341</v>
      </c>
      <c r="E516" s="65">
        <f>+'Ark1'!R3278</f>
        <v>620</v>
      </c>
      <c r="F516" s="65">
        <f>+'Ark1'!S3278</f>
        <v>620</v>
      </c>
      <c r="G516" s="102">
        <f>+'Ark1'!T3278</f>
        <v>1.4069804384332596</v>
      </c>
      <c r="H516" s="102">
        <f>+'Ark1'!U3278</f>
        <v>1.6876674493936863</v>
      </c>
      <c r="I516" s="102">
        <f>+'Ark1'!Y3278</f>
        <v>173.64677419354842</v>
      </c>
      <c r="J516" s="102">
        <f>+'Ark1'!AA3278</f>
        <v>34.87419194458446</v>
      </c>
      <c r="K516" s="102">
        <f t="shared" si="16"/>
        <v>3.5438117182356823</v>
      </c>
      <c r="L516" s="65">
        <f t="shared" si="17"/>
        <v>1.8181818181818181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+'Ark1'!C3279</f>
        <v>2009</v>
      </c>
      <c r="C517" s="47">
        <f>+'Ark1'!M3279</f>
        <v>50</v>
      </c>
      <c r="D517" s="47">
        <f>+'Ark1'!Q3279</f>
        <v>422</v>
      </c>
      <c r="E517" s="65">
        <f>+'Ark1'!R3279</f>
        <v>868</v>
      </c>
      <c r="F517" s="65">
        <f>+'Ark1'!S3279</f>
        <v>868</v>
      </c>
      <c r="G517" s="102">
        <f>+'Ark1'!T3279</f>
        <v>1.9697726138065628</v>
      </c>
      <c r="H517" s="102">
        <f>+'Ark1'!U3279</f>
        <v>2.3068299844146938</v>
      </c>
      <c r="I517" s="102">
        <f>+'Ark1'!Y3279</f>
        <v>169.53813364055296</v>
      </c>
      <c r="J517" s="102">
        <f>+'Ark1'!AA3279</f>
        <v>35.429016587147501</v>
      </c>
      <c r="K517" s="102">
        <f t="shared" si="16"/>
        <v>3.3907626728110589</v>
      </c>
      <c r="L517" s="65">
        <f t="shared" si="17"/>
        <v>2.0568720379146921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+'Ark1'!C3280</f>
        <v>2009</v>
      </c>
      <c r="C518" s="47">
        <f>+'Ark1'!M3280</f>
        <v>51</v>
      </c>
      <c r="D518" s="47">
        <f>+'Ark1'!Q3280</f>
        <v>456</v>
      </c>
      <c r="E518" s="65">
        <f>+'Ark1'!R3280</f>
        <v>1023</v>
      </c>
      <c r="F518" s="65">
        <f>+'Ark1'!S3280</f>
        <v>1023</v>
      </c>
      <c r="G518" s="102">
        <f>+'Ark1'!T3280</f>
        <v>2.3215177234148778</v>
      </c>
      <c r="H518" s="102">
        <f>+'Ark1'!U3280</f>
        <v>2.6213138442733843</v>
      </c>
      <c r="I518" s="102">
        <f>+'Ark1'!Y3280</f>
        <v>163.46129032258071</v>
      </c>
      <c r="J518" s="102">
        <f>+'Ark1'!AA3280</f>
        <v>33.615229626631525</v>
      </c>
      <c r="K518" s="102">
        <f t="shared" si="16"/>
        <v>3.2051233396584453</v>
      </c>
      <c r="L518" s="65">
        <f t="shared" si="17"/>
        <v>2.2434210526315788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+'Ark1'!C3281</f>
        <v>2009</v>
      </c>
      <c r="C519" s="47">
        <f>+'Ark1'!M3281</f>
        <v>52</v>
      </c>
      <c r="D519" s="47">
        <f>+'Ark1'!Q3281</f>
        <v>552</v>
      </c>
      <c r="E519" s="65">
        <f>+'Ark1'!R3281</f>
        <v>1413</v>
      </c>
      <c r="F519" s="65">
        <f>+'Ark1'!S3281</f>
        <v>1413</v>
      </c>
      <c r="G519" s="102">
        <f>+'Ark1'!T3281</f>
        <v>3.2065538056551528</v>
      </c>
      <c r="H519" s="102">
        <f>+'Ark1'!U3281</f>
        <v>3.5407297888455425</v>
      </c>
      <c r="I519" s="102">
        <f>+'Ark1'!Y3281</f>
        <v>159.85350318471325</v>
      </c>
      <c r="J519" s="102">
        <f>+'Ark1'!AA3281</f>
        <v>34.095252227518593</v>
      </c>
      <c r="K519" s="102">
        <f t="shared" si="16"/>
        <v>3.0741058304752547</v>
      </c>
      <c r="L519" s="65">
        <f t="shared" si="17"/>
        <v>2.5597826086956523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+'Ark1'!C3282</f>
        <v>2009</v>
      </c>
      <c r="C520" s="47">
        <f>+'Ark1'!M3282</f>
        <v>53</v>
      </c>
      <c r="D520" s="47">
        <f>+'Ark1'!Q3282</f>
        <v>593</v>
      </c>
      <c r="E520" s="65">
        <f>+'Ark1'!R3282</f>
        <v>1595</v>
      </c>
      <c r="F520" s="65">
        <f>+'Ark1'!S3282</f>
        <v>1595</v>
      </c>
      <c r="G520" s="102">
        <f>+'Ark1'!T3282</f>
        <v>3.6195706440339506</v>
      </c>
      <c r="H520" s="102">
        <f>+'Ark1'!U3282</f>
        <v>3.883503683590785</v>
      </c>
      <c r="I520" s="102">
        <f>+'Ark1'!Y3282</f>
        <v>155.32257053291548</v>
      </c>
      <c r="J520" s="102">
        <f>+'Ark1'!AA3282</f>
        <v>33.756430781373403</v>
      </c>
      <c r="K520" s="102">
        <f t="shared" si="16"/>
        <v>2.9306145383568958</v>
      </c>
      <c r="L520" s="65">
        <f t="shared" si="17"/>
        <v>2.6897133220910625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+'Ark1'!C3283</f>
        <v>2009</v>
      </c>
      <c r="C521" s="47">
        <f>+'Ark1'!M3283</f>
        <v>54</v>
      </c>
      <c r="D521" s="47">
        <f>+'Ark1'!Q3283</f>
        <v>716</v>
      </c>
      <c r="E521" s="65">
        <f>+'Ark1'!R3283</f>
        <v>2185</v>
      </c>
      <c r="F521" s="65">
        <f>+'Ark1'!S3283</f>
        <v>2185</v>
      </c>
      <c r="G521" s="102">
        <f>+'Ark1'!T3283</f>
        <v>4.9584713838333423</v>
      </c>
      <c r="H521" s="102">
        <f>+'Ark1'!U3283</f>
        <v>5.2411855190950201</v>
      </c>
      <c r="I521" s="102">
        <f>+'Ark1'!Y3283</f>
        <v>153.02050343249419</v>
      </c>
      <c r="J521" s="102">
        <f>+'Ark1'!AA3283</f>
        <v>32.69116509489136</v>
      </c>
      <c r="K521" s="102">
        <f t="shared" si="16"/>
        <v>2.8337130265276702</v>
      </c>
      <c r="L521" s="65">
        <f t="shared" si="17"/>
        <v>3.0516759776536313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+'Ark1'!C3284</f>
        <v>2009</v>
      </c>
      <c r="C522" s="47">
        <f>+'Ark1'!M3284</f>
        <v>55</v>
      </c>
      <c r="D522" s="47">
        <f>+'Ark1'!Q3284</f>
        <v>786</v>
      </c>
      <c r="E522" s="65">
        <f>+'Ark1'!R3284</f>
        <v>2783</v>
      </c>
      <c r="F522" s="65">
        <f>+'Ark1'!S3284</f>
        <v>2783</v>
      </c>
      <c r="G522" s="102">
        <f>+'Ark1'!T3284</f>
        <v>6.3155267099350976</v>
      </c>
      <c r="H522" s="102">
        <f>+'Ark1'!U3284</f>
        <v>6.4517300162850733</v>
      </c>
      <c r="I522" s="102">
        <f>+'Ark1'!Y3284</f>
        <v>147.88853754940709</v>
      </c>
      <c r="J522" s="102">
        <f>+'Ark1'!AA3284</f>
        <v>31.823898551081474</v>
      </c>
      <c r="K522" s="102">
        <f t="shared" si="16"/>
        <v>2.6888825008983108</v>
      </c>
      <c r="L522" s="65">
        <f t="shared" si="17"/>
        <v>3.5407124681933841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+'Ark1'!C3285</f>
        <v>2009</v>
      </c>
      <c r="C523" s="47">
        <f>+'Ark1'!M3285</f>
        <v>56</v>
      </c>
      <c r="D523" s="47">
        <f>+'Ark1'!Q3285</f>
        <v>843</v>
      </c>
      <c r="E523" s="65">
        <f>+'Ark1'!R3285</f>
        <v>3313</v>
      </c>
      <c r="F523" s="65">
        <f>+'Ark1'!S3285</f>
        <v>3313</v>
      </c>
      <c r="G523" s="102">
        <f>+'Ark1'!T3285</f>
        <v>7.5182680524667518</v>
      </c>
      <c r="H523" s="102">
        <f>+'Ark1'!U3285</f>
        <v>7.6107232258772477</v>
      </c>
      <c r="I523" s="102">
        <f>+'Ark1'!Y3285</f>
        <v>146.54669483851501</v>
      </c>
      <c r="J523" s="102">
        <f>+'Ark1'!AA3285</f>
        <v>30.081706253207155</v>
      </c>
      <c r="K523" s="102">
        <f t="shared" si="16"/>
        <v>2.6169052649734823</v>
      </c>
      <c r="L523" s="65">
        <f t="shared" si="17"/>
        <v>3.9300118623962041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+'Ark1'!C3286</f>
        <v>2009</v>
      </c>
      <c r="C524" s="47">
        <f>+'Ark1'!M3286</f>
        <v>57</v>
      </c>
      <c r="D524" s="47">
        <f>+'Ark1'!Q3286</f>
        <v>857</v>
      </c>
      <c r="E524" s="65">
        <f>+'Ark1'!R3286</f>
        <v>3603</v>
      </c>
      <c r="F524" s="65">
        <f>+'Ark1'!S3286</f>
        <v>3603</v>
      </c>
      <c r="G524" s="102">
        <f>+'Ark1'!T3286</f>
        <v>8.1763718059274719</v>
      </c>
      <c r="H524" s="102">
        <f>+'Ark1'!U3286</f>
        <v>8.0732363745045177</v>
      </c>
      <c r="I524" s="102">
        <f>+'Ark1'!Y3286</f>
        <v>142.94038301415497</v>
      </c>
      <c r="J524" s="102">
        <f>+'Ark1'!AA3286</f>
        <v>29.381044517306279</v>
      </c>
      <c r="K524" s="102">
        <f t="shared" si="16"/>
        <v>2.5077260177921925</v>
      </c>
      <c r="L524" s="65">
        <f t="shared" si="17"/>
        <v>4.2042007001166857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+'Ark1'!C3287</f>
        <v>2009</v>
      </c>
      <c r="C525" s="47">
        <f>+'Ark1'!M3287</f>
        <v>58</v>
      </c>
      <c r="D525" s="47">
        <f>+'Ark1'!Q3287</f>
        <v>886</v>
      </c>
      <c r="E525" s="65">
        <f>+'Ark1'!R3287</f>
        <v>4138</v>
      </c>
      <c r="F525" s="65">
        <f>+'Ark1'!S3287</f>
        <v>4138</v>
      </c>
      <c r="G525" s="102">
        <f>+'Ark1'!T3287</f>
        <v>9.3904597648981092</v>
      </c>
      <c r="H525" s="102">
        <f>+'Ark1'!U3287</f>
        <v>9.1809635952381523</v>
      </c>
      <c r="I525" s="102">
        <f>+'Ark1'!Y3287</f>
        <v>141.53678105364901</v>
      </c>
      <c r="J525" s="102">
        <f>+'Ark1'!AA3287</f>
        <v>27.844718918652205</v>
      </c>
      <c r="K525" s="102">
        <f t="shared" si="16"/>
        <v>2.4402893285111897</v>
      </c>
      <c r="L525" s="65">
        <f t="shared" si="17"/>
        <v>4.6704288939051919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+'Ark1'!C3288</f>
        <v>2009</v>
      </c>
      <c r="C526" s="47">
        <f>+'Ark1'!M3288</f>
        <v>59</v>
      </c>
      <c r="D526" s="47">
        <f>+'Ark1'!Q3288</f>
        <v>906</v>
      </c>
      <c r="E526" s="65">
        <f>+'Ark1'!R3288</f>
        <v>4204</v>
      </c>
      <c r="F526" s="65">
        <f>+'Ark1'!S3288</f>
        <v>4204</v>
      </c>
      <c r="G526" s="102">
        <f>+'Ark1'!T3288</f>
        <v>9.5402351018926161</v>
      </c>
      <c r="H526" s="102">
        <f>+'Ark1'!U3288</f>
        <v>9.1667253070531682</v>
      </c>
      <c r="I526" s="102">
        <f>+'Ark1'!Y3288</f>
        <v>139.09869172216941</v>
      </c>
      <c r="J526" s="102">
        <f>+'Ark1'!AA3288</f>
        <v>27.862689273813391</v>
      </c>
      <c r="K526" s="102">
        <f t="shared" si="16"/>
        <v>2.3576049444435494</v>
      </c>
      <c r="L526" s="65">
        <f t="shared" si="17"/>
        <v>4.6401766004415013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+'Ark1'!C3289</f>
        <v>2009</v>
      </c>
      <c r="C527" s="47">
        <f>+'Ark1'!M3289</f>
        <v>60</v>
      </c>
      <c r="D527" s="47">
        <f>+'Ark1'!Q3289</f>
        <v>850</v>
      </c>
      <c r="E527" s="65">
        <f>+'Ark1'!R3289</f>
        <v>4103</v>
      </c>
      <c r="F527" s="65">
        <f>+'Ark1'!S3289</f>
        <v>4103</v>
      </c>
      <c r="G527" s="102">
        <f>+'Ark1'!T3289</f>
        <v>9.311033449825258</v>
      </c>
      <c r="H527" s="102">
        <f>+'Ark1'!U3289</f>
        <v>8.7811362229215213</v>
      </c>
      <c r="I527" s="102">
        <f>+'Ark1'!Y3289</f>
        <v>136.52768705824997</v>
      </c>
      <c r="J527" s="102">
        <f>+'Ark1'!AA3289</f>
        <v>26.652314671448899</v>
      </c>
      <c r="K527" s="102">
        <f t="shared" si="16"/>
        <v>2.2754614509708326</v>
      </c>
      <c r="L527" s="65">
        <f t="shared" si="17"/>
        <v>4.8270588235294118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+'Ark1'!C3290</f>
        <v>2009</v>
      </c>
      <c r="C528" s="47">
        <f>+'Ark1'!M3290</f>
        <v>61</v>
      </c>
      <c r="D528" s="47">
        <f>+'Ark1'!Q3290</f>
        <v>787</v>
      </c>
      <c r="E528" s="65">
        <f>+'Ark1'!R3290</f>
        <v>3516</v>
      </c>
      <c r="F528" s="65">
        <f>+'Ark1'!S3290</f>
        <v>3516</v>
      </c>
      <c r="G528" s="102">
        <f>+'Ark1'!T3290</f>
        <v>7.9789406798892557</v>
      </c>
      <c r="H528" s="102">
        <f>+'Ark1'!U3290</f>
        <v>7.4236424964762113</v>
      </c>
      <c r="I528" s="102">
        <f>+'Ark1'!Y3290</f>
        <v>134.69135381114901</v>
      </c>
      <c r="J528" s="102">
        <f>+'Ark1'!AA3290</f>
        <v>26.20519024502762</v>
      </c>
      <c r="K528" s="102">
        <f t="shared" si="16"/>
        <v>2.2080549805106395</v>
      </c>
      <c r="L528" s="65">
        <f t="shared" si="17"/>
        <v>4.4675984752223634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+'Ark1'!C3291</f>
        <v>2009</v>
      </c>
      <c r="C529" s="47">
        <f>+'Ark1'!M3291</f>
        <v>62</v>
      </c>
      <c r="D529" s="47">
        <f>+'Ark1'!Q3291</f>
        <v>747</v>
      </c>
      <c r="E529" s="65">
        <f>+'Ark1'!R3291</f>
        <v>3403</v>
      </c>
      <c r="F529" s="65">
        <f>+'Ark1'!S3291</f>
        <v>3403</v>
      </c>
      <c r="G529" s="102">
        <f>+'Ark1'!T3291</f>
        <v>7.7225071483683587</v>
      </c>
      <c r="H529" s="102">
        <f>+'Ark1'!U3291</f>
        <v>7.1026234143954188</v>
      </c>
      <c r="I529" s="102">
        <f>+'Ark1'!Y3291</f>
        <v>133.14607699089012</v>
      </c>
      <c r="J529" s="102">
        <f>+'Ark1'!AA3291</f>
        <v>25.230579070360381</v>
      </c>
      <c r="K529" s="102">
        <f t="shared" si="16"/>
        <v>2.1475173708208084</v>
      </c>
      <c r="L529" s="65">
        <f t="shared" si="17"/>
        <v>4.5555555555555554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+'Ark1'!C3292</f>
        <v>2009</v>
      </c>
      <c r="C530" s="47">
        <f>+'Ark1'!M3292</f>
        <v>63</v>
      </c>
      <c r="D530" s="47">
        <f>+'Ark1'!Q3292</f>
        <v>605</v>
      </c>
      <c r="E530" s="65">
        <f>+'Ark1'!R3292</f>
        <v>2314</v>
      </c>
      <c r="F530" s="65">
        <f>+'Ark1'!S3292</f>
        <v>2314</v>
      </c>
      <c r="G530" s="102">
        <f>+'Ark1'!T3292</f>
        <v>5.251214087958969</v>
      </c>
      <c r="H530" s="102">
        <f>+'Ark1'!U3292</f>
        <v>4.7598787079058349</v>
      </c>
      <c r="I530" s="102">
        <f>+'Ark1'!Y3292</f>
        <v>131.2212186689714</v>
      </c>
      <c r="J530" s="102">
        <f>+'Ark1'!AA3292</f>
        <v>24.401545321400203</v>
      </c>
      <c r="K530" s="102">
        <f t="shared" si="16"/>
        <v>2.0828764868090697</v>
      </c>
      <c r="L530" s="65">
        <f t="shared" si="17"/>
        <v>3.824793388429752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+'Ark1'!C3293</f>
        <v>2009</v>
      </c>
      <c r="C531" s="47">
        <f>+'Ark1'!M3293</f>
        <v>64</v>
      </c>
      <c r="D531" s="47">
        <f>+'Ark1'!Q3293</f>
        <v>449</v>
      </c>
      <c r="E531" s="65">
        <f>+'Ark1'!R3293</f>
        <v>1368</v>
      </c>
      <c r="F531" s="65">
        <f>+'Ark1'!S3293</f>
        <v>1368</v>
      </c>
      <c r="G531" s="102">
        <f>+'Ark1'!T3293</f>
        <v>3.1044342577043529</v>
      </c>
      <c r="H531" s="102">
        <f>+'Ark1'!U3293</f>
        <v>2.7895052890075434</v>
      </c>
      <c r="I531" s="102">
        <f>+'Ark1'!Y3293</f>
        <v>130.08062865497064</v>
      </c>
      <c r="J531" s="102">
        <f>+'Ark1'!AA3293</f>
        <v>23.978807905151879</v>
      </c>
      <c r="K531" s="102">
        <f t="shared" si="16"/>
        <v>2.0325098227339162</v>
      </c>
      <c r="L531" s="65">
        <f t="shared" si="17"/>
        <v>3.046770601336303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+'Ark1'!C3294</f>
        <v>2009</v>
      </c>
      <c r="C532" s="47">
        <f>+'Ark1'!M3294</f>
        <v>65</v>
      </c>
      <c r="D532" s="47">
        <f>+'Ark1'!Q3294</f>
        <v>359</v>
      </c>
      <c r="E532" s="65">
        <f>+'Ark1'!R3294</f>
        <v>1035</v>
      </c>
      <c r="F532" s="65">
        <f>+'Ark1'!S3294</f>
        <v>1035</v>
      </c>
      <c r="G532" s="102">
        <f>+'Ark1'!T3294</f>
        <v>2.3487496028684256</v>
      </c>
      <c r="H532" s="102">
        <f>+'Ark1'!U3294</f>
        <v>2.1112059685875768</v>
      </c>
      <c r="I532" s="102">
        <f>+'Ark1'!Y3294</f>
        <v>130.12531400966196</v>
      </c>
      <c r="J532" s="102">
        <f>+'Ark1'!AA3294</f>
        <v>22.669281110366018</v>
      </c>
      <c r="K532" s="102">
        <f t="shared" si="16"/>
        <v>2.0019279078409533</v>
      </c>
      <c r="L532" s="65">
        <f t="shared" si="17"/>
        <v>2.883008356545961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+'Ark1'!C3295</f>
        <v>2009</v>
      </c>
      <c r="C533" s="47">
        <f>+'Ark1'!M3295</f>
        <v>66</v>
      </c>
      <c r="D533" s="47">
        <f>+'Ark1'!Q3295</f>
        <v>1</v>
      </c>
      <c r="E533" s="65">
        <f>+'Ark1'!R3295</f>
        <v>1</v>
      </c>
      <c r="F533" s="65">
        <f>+'Ark1'!S3295</f>
        <v>1</v>
      </c>
      <c r="G533" s="102">
        <f>+'Ark1'!T3295</f>
        <v>2.2693232877955796E-3</v>
      </c>
      <c r="H533" s="102">
        <f>+'Ark1'!U3295</f>
        <v>1.7180627381646848E-3</v>
      </c>
      <c r="I533" s="102">
        <f>+'Ark1'!Y3295</f>
        <v>109.6</v>
      </c>
      <c r="J533" s="102">
        <f>+'Ark1'!AA3295</f>
        <v>0</v>
      </c>
      <c r="K533" s="102">
        <f t="shared" si="16"/>
        <v>1.6606060606060604</v>
      </c>
      <c r="L533" s="65">
        <f t="shared" si="17"/>
        <v>1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+'Ark1'!C3296</f>
        <v>2009</v>
      </c>
      <c r="C534" s="47">
        <f>+'Ark1'!M3296</f>
        <v>67</v>
      </c>
      <c r="D534" s="47">
        <f>+'Ark1'!Q3296</f>
        <v>0</v>
      </c>
      <c r="E534" s="65">
        <f>+'Ark1'!R3296</f>
        <v>0</v>
      </c>
      <c r="F534" s="65">
        <f>+'Ark1'!S3296</f>
        <v>0</v>
      </c>
      <c r="G534" s="102">
        <f>+'Ark1'!T3296</f>
        <v>0</v>
      </c>
      <c r="H534" s="102">
        <f>+'Ark1'!U3296</f>
        <v>0</v>
      </c>
      <c r="I534" s="102">
        <f>+'Ark1'!Y3296</f>
        <v>0</v>
      </c>
      <c r="J534" s="102">
        <f>+'Ark1'!AA3296</f>
        <v>0</v>
      </c>
      <c r="K534" s="102">
        <f t="shared" si="16"/>
        <v>0</v>
      </c>
      <c r="L534" s="65" t="e">
        <f t="shared" si="17"/>
        <v>#DIV/0!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+'Ark1'!C3297</f>
        <v>2009</v>
      </c>
      <c r="C535" s="47">
        <f>+'Ark1'!M3297</f>
        <v>68</v>
      </c>
      <c r="D535" s="47">
        <f>+'Ark1'!Q3297</f>
        <v>1</v>
      </c>
      <c r="E535" s="65">
        <f>+'Ark1'!R3297</f>
        <v>1</v>
      </c>
      <c r="F535" s="65">
        <f>+'Ark1'!S3297</f>
        <v>1</v>
      </c>
      <c r="G535" s="102">
        <f>+'Ark1'!T3297</f>
        <v>2.2693232877955796E-3</v>
      </c>
      <c r="H535" s="102">
        <f>+'Ark1'!U3297</f>
        <v>1.3841691585761099E-3</v>
      </c>
      <c r="I535" s="102">
        <f>+'Ark1'!Y3297</f>
        <v>88.3</v>
      </c>
      <c r="J535" s="102">
        <f>+'Ark1'!AA3297</f>
        <v>0</v>
      </c>
      <c r="K535" s="102">
        <f t="shared" si="16"/>
        <v>1.2985294117647059</v>
      </c>
      <c r="L535" s="65">
        <f t="shared" si="17"/>
        <v>1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>
        <f>+'Ark1'!C3298</f>
        <v>2008</v>
      </c>
      <c r="C536">
        <f>+'Ark1'!M3298</f>
        <v>0</v>
      </c>
      <c r="D536">
        <f>+'Ark1'!Q3298</f>
        <v>90</v>
      </c>
      <c r="E536" s="9">
        <f>+'Ark1'!R3298</f>
        <v>134</v>
      </c>
      <c r="F536" s="9">
        <f>+'Ark1'!S3298</f>
        <v>0</v>
      </c>
      <c r="G536" s="97">
        <f>+'Ark1'!T3298</f>
        <v>0.31585894776541579</v>
      </c>
      <c r="H536" s="97">
        <f>+'Ark1'!U3298</f>
        <v>0</v>
      </c>
      <c r="I536" s="97">
        <f>+'Ark1'!Y3298</f>
        <v>0</v>
      </c>
      <c r="J536" s="97">
        <f>+'Ark1'!AA3298</f>
        <v>0</v>
      </c>
      <c r="K536" s="97" t="e">
        <f t="shared" si="16"/>
        <v>#DIV/0!</v>
      </c>
      <c r="L536" s="9">
        <f t="shared" si="17"/>
        <v>1.4888888888888889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+'Ark1'!C3299</f>
        <v>2008</v>
      </c>
      <c r="C537">
        <f>+'Ark1'!M3299</f>
        <v>35</v>
      </c>
      <c r="D537">
        <f>+'Ark1'!Q3299</f>
        <v>51</v>
      </c>
      <c r="E537" s="9">
        <f>+'Ark1'!R3299</f>
        <v>74</v>
      </c>
      <c r="F537" s="9">
        <f>+'Ark1'!S3299</f>
        <v>74</v>
      </c>
      <c r="G537" s="97">
        <f>+'Ark1'!T3299</f>
        <v>0.17442956816896096</v>
      </c>
      <c r="H537" s="97">
        <f>+'Ark1'!U3299</f>
        <v>0.24471858381155279</v>
      </c>
      <c r="I537" s="97">
        <f>+'Ark1'!Y3299</f>
        <v>204.59864864864872</v>
      </c>
      <c r="J537" s="97">
        <f>+'Ark1'!AA3299</f>
        <v>46.276920560385321</v>
      </c>
      <c r="K537" s="97">
        <f t="shared" si="16"/>
        <v>5.845675675675678</v>
      </c>
      <c r="L537" s="9">
        <f t="shared" si="17"/>
        <v>1.4509803921568627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+'Ark1'!C3300</f>
        <v>2008</v>
      </c>
      <c r="C538">
        <f>+'Ark1'!M3300</f>
        <v>36</v>
      </c>
      <c r="D538">
        <f>+'Ark1'!Q3300</f>
        <v>28</v>
      </c>
      <c r="E538" s="9">
        <f>+'Ark1'!R3300</f>
        <v>32</v>
      </c>
      <c r="F538" s="9">
        <f>+'Ark1'!S3300</f>
        <v>32</v>
      </c>
      <c r="G538" s="97">
        <f>+'Ark1'!T3300</f>
        <v>7.5429002451442559E-2</v>
      </c>
      <c r="H538" s="97">
        <f>+'Ark1'!U3300</f>
        <v>0.10816217770784914</v>
      </c>
      <c r="I538" s="97">
        <f>+'Ark1'!Y3300</f>
        <v>209.11875000000001</v>
      </c>
      <c r="J538" s="97">
        <f>+'Ark1'!AA3300</f>
        <v>36.18914234183368</v>
      </c>
      <c r="K538" s="97">
        <f t="shared" si="16"/>
        <v>5.8088541666666664</v>
      </c>
      <c r="L538" s="9">
        <f t="shared" si="17"/>
        <v>1.1428571428571428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+'Ark1'!C3301</f>
        <v>2008</v>
      </c>
      <c r="C539">
        <f>+'Ark1'!M3301</f>
        <v>37</v>
      </c>
      <c r="D539">
        <f>+'Ark1'!Q3301</f>
        <v>25</v>
      </c>
      <c r="E539" s="9">
        <f>+'Ark1'!R3301</f>
        <v>31</v>
      </c>
      <c r="F539" s="9">
        <f>+'Ark1'!S3301</f>
        <v>31</v>
      </c>
      <c r="G539" s="97">
        <f>+'Ark1'!T3301</f>
        <v>7.3071846124834985E-2</v>
      </c>
      <c r="H539" s="97">
        <f>+'Ark1'!U3301</f>
        <v>0.11124291997018752</v>
      </c>
      <c r="I539" s="97">
        <f>+'Ark1'!Y3301</f>
        <v>222.01290322580641</v>
      </c>
      <c r="J539" s="97">
        <f>+'Ark1'!AA3301</f>
        <v>32.123217831178849</v>
      </c>
      <c r="K539" s="97">
        <f t="shared" si="16"/>
        <v>6.0003487358326053</v>
      </c>
      <c r="L539" s="9">
        <f t="shared" si="17"/>
        <v>1.24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+'Ark1'!C3302</f>
        <v>2008</v>
      </c>
      <c r="C540">
        <f>+'Ark1'!M3302</f>
        <v>38</v>
      </c>
      <c r="D540">
        <f>+'Ark1'!Q3302</f>
        <v>25</v>
      </c>
      <c r="E540" s="9">
        <f>+'Ark1'!R3302</f>
        <v>28</v>
      </c>
      <c r="F540" s="9">
        <f>+'Ark1'!S3302</f>
        <v>28</v>
      </c>
      <c r="G540" s="97">
        <f>+'Ark1'!T3302</f>
        <v>6.6000377145012251E-2</v>
      </c>
      <c r="H540" s="97">
        <f>+'Ark1'!U3302</f>
        <v>9.3977186052927014E-2</v>
      </c>
      <c r="I540" s="97">
        <f>+'Ark1'!Y3302</f>
        <v>207.65</v>
      </c>
      <c r="J540" s="97">
        <f>+'Ark1'!AA3302</f>
        <v>37.99246635847701</v>
      </c>
      <c r="K540" s="97">
        <f t="shared" si="16"/>
        <v>5.4644736842105264</v>
      </c>
      <c r="L540" s="9">
        <f t="shared" si="17"/>
        <v>1.1200000000000001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+'Ark1'!C3303</f>
        <v>2008</v>
      </c>
      <c r="C541">
        <f>+'Ark1'!M3303</f>
        <v>39</v>
      </c>
      <c r="D541">
        <f>+'Ark1'!Q3303</f>
        <v>36</v>
      </c>
      <c r="E541" s="9">
        <f>+'Ark1'!R3303</f>
        <v>41</v>
      </c>
      <c r="F541" s="9">
        <f>+'Ark1'!S3303</f>
        <v>41</v>
      </c>
      <c r="G541" s="97">
        <f>+'Ark1'!T3303</f>
        <v>9.6643409390910789E-2</v>
      </c>
      <c r="H541" s="97">
        <f>+'Ark1'!U3303</f>
        <v>0.1351227133509785</v>
      </c>
      <c r="I541" s="97">
        <f>+'Ark1'!Y3303</f>
        <v>203.89756097560976</v>
      </c>
      <c r="J541" s="97">
        <f>+'Ark1'!AA3303</f>
        <v>27.491022816813445</v>
      </c>
      <c r="K541" s="97">
        <f t="shared" si="16"/>
        <v>5.2281425891181987</v>
      </c>
      <c r="L541" s="9">
        <f t="shared" si="17"/>
        <v>1.1388888888888888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+'Ark1'!C3304</f>
        <v>2008</v>
      </c>
      <c r="C542">
        <f>+'Ark1'!M3304</f>
        <v>40</v>
      </c>
      <c r="D542">
        <f>+'Ark1'!Q3304</f>
        <v>72</v>
      </c>
      <c r="E542" s="9">
        <f>+'Ark1'!R3304</f>
        <v>84</v>
      </c>
      <c r="F542" s="9">
        <f>+'Ark1'!S3304</f>
        <v>84</v>
      </c>
      <c r="G542" s="97">
        <f>+'Ark1'!T3304</f>
        <v>0.19800113143503675</v>
      </c>
      <c r="H542" s="97">
        <f>+'Ark1'!U3304</f>
        <v>0.27214462510607423</v>
      </c>
      <c r="I542" s="97">
        <f>+'Ark1'!Y3304</f>
        <v>200.44166666666663</v>
      </c>
      <c r="J542" s="97">
        <f>+'Ark1'!AA3304</f>
        <v>30.316631489023703</v>
      </c>
      <c r="K542" s="97">
        <f t="shared" si="16"/>
        <v>5.0110416666666655</v>
      </c>
      <c r="L542" s="9">
        <f t="shared" si="17"/>
        <v>1.1666666666666667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+'Ark1'!C3305</f>
        <v>2008</v>
      </c>
      <c r="C543">
        <f>+'Ark1'!M3305</f>
        <v>41</v>
      </c>
      <c r="D543">
        <f>+'Ark1'!Q3305</f>
        <v>73</v>
      </c>
      <c r="E543" s="9">
        <f>+'Ark1'!R3305</f>
        <v>91</v>
      </c>
      <c r="F543" s="9">
        <f>+'Ark1'!S3305</f>
        <v>91</v>
      </c>
      <c r="G543" s="97">
        <f>+'Ark1'!T3305</f>
        <v>0.2145012257212898</v>
      </c>
      <c r="H543" s="97">
        <f>+'Ark1'!U3305</f>
        <v>0.29798180509740629</v>
      </c>
      <c r="I543" s="97">
        <f>+'Ark1'!Y3305</f>
        <v>202.58901098901097</v>
      </c>
      <c r="J543" s="97">
        <f>+'Ark1'!AA3305</f>
        <v>33.658509531128075</v>
      </c>
      <c r="K543" s="97">
        <f t="shared" si="16"/>
        <v>4.9411953899758778</v>
      </c>
      <c r="L543" s="9">
        <f t="shared" si="17"/>
        <v>1.2465753424657535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+'Ark1'!C3306</f>
        <v>2008</v>
      </c>
      <c r="C544">
        <f>+'Ark1'!M3306</f>
        <v>42</v>
      </c>
      <c r="D544">
        <f>+'Ark1'!Q3306</f>
        <v>90</v>
      </c>
      <c r="E544" s="9">
        <f>+'Ark1'!R3306</f>
        <v>122</v>
      </c>
      <c r="F544" s="9">
        <f>+'Ark1'!S3306</f>
        <v>122</v>
      </c>
      <c r="G544" s="97">
        <f>+'Ark1'!T3306</f>
        <v>0.28757307184612496</v>
      </c>
      <c r="H544" s="97">
        <f>+'Ark1'!U3306</f>
        <v>0.38134125981701722</v>
      </c>
      <c r="I544" s="97">
        <f>+'Ark1'!Y3306</f>
        <v>193.38442622950816</v>
      </c>
      <c r="J544" s="97">
        <f>+'Ark1'!AA3306</f>
        <v>31.78259916867589</v>
      </c>
      <c r="K544" s="97">
        <f t="shared" si="16"/>
        <v>4.6043911007025757</v>
      </c>
      <c r="L544" s="9">
        <f t="shared" si="17"/>
        <v>1.3555555555555556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+'Ark1'!C3307</f>
        <v>2008</v>
      </c>
      <c r="C545">
        <f>+'Ark1'!M3307</f>
        <v>43</v>
      </c>
      <c r="D545">
        <f>+'Ark1'!Q3307</f>
        <v>108</v>
      </c>
      <c r="E545" s="9">
        <f>+'Ark1'!R3307</f>
        <v>151</v>
      </c>
      <c r="F545" s="9">
        <f>+'Ark1'!S3307</f>
        <v>151</v>
      </c>
      <c r="G545" s="97">
        <f>+'Ark1'!T3307</f>
        <v>0.35593060531774473</v>
      </c>
      <c r="H545" s="97">
        <f>+'Ark1'!U3307</f>
        <v>0.46677932657721921</v>
      </c>
      <c r="I545" s="97">
        <f>+'Ark1'!Y3307</f>
        <v>191.25033112582781</v>
      </c>
      <c r="J545" s="97">
        <f>+'Ark1'!AA3307</f>
        <v>32.50746399093785</v>
      </c>
      <c r="K545" s="97">
        <f t="shared" si="16"/>
        <v>4.4476821192052975</v>
      </c>
      <c r="L545" s="9">
        <f t="shared" si="17"/>
        <v>1.3981481481481481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+'Ark1'!C3308</f>
        <v>2008</v>
      </c>
      <c r="C546">
        <f>+'Ark1'!M3308</f>
        <v>44</v>
      </c>
      <c r="D546">
        <f>+'Ark1'!Q3308</f>
        <v>155</v>
      </c>
      <c r="E546" s="9">
        <f>+'Ark1'!R3308</f>
        <v>197</v>
      </c>
      <c r="F546" s="9">
        <f>+'Ark1'!S3308</f>
        <v>197</v>
      </c>
      <c r="G546" s="97">
        <f>+'Ark1'!T3308</f>
        <v>0.46435979634169344</v>
      </c>
      <c r="H546" s="97">
        <f>+'Ark1'!U3308</f>
        <v>0.60666539115963092</v>
      </c>
      <c r="I546" s="97">
        <f>+'Ark1'!Y3308</f>
        <v>190.52436548223352</v>
      </c>
      <c r="J546" s="97">
        <f>+'Ark1'!AA3308</f>
        <v>34.440995157515474</v>
      </c>
      <c r="K546" s="97">
        <f t="shared" si="16"/>
        <v>4.3300992155053075</v>
      </c>
      <c r="L546" s="9">
        <f t="shared" si="17"/>
        <v>1.2709677419354839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+'Ark1'!C3309</f>
        <v>2008</v>
      </c>
      <c r="C547">
        <f>+'Ark1'!M3309</f>
        <v>45</v>
      </c>
      <c r="D547">
        <f>+'Ark1'!Q3309</f>
        <v>179</v>
      </c>
      <c r="E547" s="9">
        <f>+'Ark1'!R3309</f>
        <v>282</v>
      </c>
      <c r="F547" s="9">
        <f>+'Ark1'!S3309</f>
        <v>282</v>
      </c>
      <c r="G547" s="97">
        <f>+'Ark1'!T3309</f>
        <v>0.66471808410333755</v>
      </c>
      <c r="H547" s="97">
        <f>+'Ark1'!U3309</f>
        <v>0.87214746663015519</v>
      </c>
      <c r="I547" s="97">
        <f>+'Ark1'!Y3309</f>
        <v>191.34113475177321</v>
      </c>
      <c r="J547" s="97">
        <f>+'Ark1'!AA3309</f>
        <v>34.50881287567239</v>
      </c>
      <c r="K547" s="97">
        <f t="shared" si="16"/>
        <v>4.2520252167060715</v>
      </c>
      <c r="L547" s="9">
        <f t="shared" si="17"/>
        <v>1.5754189944134078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+'Ark1'!C3310</f>
        <v>2008</v>
      </c>
      <c r="C548">
        <f>+'Ark1'!M3310</f>
        <v>46</v>
      </c>
      <c r="D548">
        <f>+'Ark1'!Q3310</f>
        <v>238</v>
      </c>
      <c r="E548" s="9">
        <f>+'Ark1'!R3310</f>
        <v>365</v>
      </c>
      <c r="F548" s="9">
        <f>+'Ark1'!S3310</f>
        <v>365</v>
      </c>
      <c r="G548" s="97">
        <f>+'Ark1'!T3310</f>
        <v>0.86036205921176689</v>
      </c>
      <c r="H548" s="97">
        <f>+'Ark1'!U3310</f>
        <v>1.1031417154209762</v>
      </c>
      <c r="I548" s="97">
        <f>+'Ark1'!Y3310</f>
        <v>186.98465753424671</v>
      </c>
      <c r="J548" s="97">
        <f>+'Ark1'!AA3310</f>
        <v>34.643742010630561</v>
      </c>
      <c r="K548" s="97">
        <f t="shared" si="16"/>
        <v>4.0648838594401457</v>
      </c>
      <c r="L548" s="9">
        <f t="shared" si="17"/>
        <v>1.5336134453781514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+'Ark1'!C3311</f>
        <v>2008</v>
      </c>
      <c r="C549">
        <f>+'Ark1'!M3311</f>
        <v>47</v>
      </c>
      <c r="D549">
        <f>+'Ark1'!Q3311</f>
        <v>245</v>
      </c>
      <c r="E549" s="9">
        <f>+'Ark1'!R3311</f>
        <v>402</v>
      </c>
      <c r="F549" s="9">
        <f>+'Ark1'!S3311</f>
        <v>402</v>
      </c>
      <c r="G549" s="97">
        <f>+'Ark1'!T3311</f>
        <v>0.9475768432962477</v>
      </c>
      <c r="H549" s="97">
        <f>+'Ark1'!U3311</f>
        <v>1.1748101896665601</v>
      </c>
      <c r="I549" s="97">
        <f>+'Ark1'!Y3311</f>
        <v>180.80447761194031</v>
      </c>
      <c r="J549" s="97">
        <f>+'Ark1'!AA3311</f>
        <v>35.052372753814872</v>
      </c>
      <c r="K549" s="97">
        <f t="shared" si="16"/>
        <v>3.8469037789774534</v>
      </c>
      <c r="L549" s="9">
        <f t="shared" si="17"/>
        <v>1.6408163265306122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+'Ark1'!C3312</f>
        <v>2008</v>
      </c>
      <c r="C550">
        <f>+'Ark1'!M3312</f>
        <v>48</v>
      </c>
      <c r="D550">
        <f>+'Ark1'!Q3312</f>
        <v>310</v>
      </c>
      <c r="E550" s="9">
        <f>+'Ark1'!R3312</f>
        <v>567</v>
      </c>
      <c r="F550" s="9">
        <f>+'Ark1'!S3312</f>
        <v>566</v>
      </c>
      <c r="G550" s="97">
        <f>+'Ark1'!T3312</f>
        <v>1.3365076371864979</v>
      </c>
      <c r="H550" s="97">
        <f>+'Ark1'!U3312</f>
        <v>1.623696642768393</v>
      </c>
      <c r="I550" s="97">
        <f>+'Ark1'!Y3312</f>
        <v>177.16966490299819</v>
      </c>
      <c r="J550" s="97">
        <f>+'Ark1'!AA3312</f>
        <v>35.391507194249499</v>
      </c>
      <c r="K550" s="97">
        <f t="shared" si="16"/>
        <v>3.6910346854791292</v>
      </c>
      <c r="L550" s="9">
        <f t="shared" si="17"/>
        <v>1.8290322580645162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+'Ark1'!C3313</f>
        <v>2008</v>
      </c>
      <c r="C551">
        <f>+'Ark1'!M3313</f>
        <v>49</v>
      </c>
      <c r="D551">
        <f>+'Ark1'!Q3313</f>
        <v>354</v>
      </c>
      <c r="E551" s="9">
        <f>+'Ark1'!R3313</f>
        <v>694</v>
      </c>
      <c r="F551" s="9">
        <f>+'Ark1'!S3313</f>
        <v>694</v>
      </c>
      <c r="G551" s="97">
        <f>+'Ark1'!T3313</f>
        <v>1.6358664906656613</v>
      </c>
      <c r="H551" s="97">
        <f>+'Ark1'!U3313</f>
        <v>1.9422609095492305</v>
      </c>
      <c r="I551" s="97">
        <f>+'Ark1'!Y3313</f>
        <v>173.14726224783868</v>
      </c>
      <c r="J551" s="97">
        <f>+'Ark1'!AA3313</f>
        <v>35.589632953609801</v>
      </c>
      <c r="K551" s="97">
        <f t="shared" si="16"/>
        <v>3.533617596894667</v>
      </c>
      <c r="L551" s="9">
        <f t="shared" si="17"/>
        <v>1.96045197740113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+'Ark1'!C3314</f>
        <v>2008</v>
      </c>
      <c r="C552">
        <f>+'Ark1'!M3314</f>
        <v>50</v>
      </c>
      <c r="D552">
        <f>+'Ark1'!Q3314</f>
        <v>456</v>
      </c>
      <c r="E552" s="9">
        <f>+'Ark1'!R3314</f>
        <v>948</v>
      </c>
      <c r="F552" s="9">
        <f>+'Ark1'!S3314</f>
        <v>948</v>
      </c>
      <c r="G552" s="97">
        <f>+'Ark1'!T3314</f>
        <v>2.2345841976239864</v>
      </c>
      <c r="H552" s="97">
        <f>+'Ark1'!U3314</f>
        <v>2.6316456851578014</v>
      </c>
      <c r="I552" s="97">
        <f>+'Ark1'!Y3314</f>
        <v>171.74599156118109</v>
      </c>
      <c r="J552" s="97">
        <f>+'Ark1'!AA3314</f>
        <v>34.944814461836906</v>
      </c>
      <c r="K552" s="97">
        <f t="shared" si="16"/>
        <v>3.4349198312236218</v>
      </c>
      <c r="L552" s="9">
        <f t="shared" si="17"/>
        <v>2.0789473684210527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+'Ark1'!C3315</f>
        <v>2008</v>
      </c>
      <c r="C553">
        <f>+'Ark1'!M3315</f>
        <v>51</v>
      </c>
      <c r="D553">
        <f>+'Ark1'!Q3315</f>
        <v>496</v>
      </c>
      <c r="E553" s="9">
        <f>+'Ark1'!R3315</f>
        <v>1154</v>
      </c>
      <c r="F553" s="9">
        <f>+'Ark1'!S3315</f>
        <v>1154</v>
      </c>
      <c r="G553" s="97">
        <f>+'Ark1'!T3315</f>
        <v>2.7201584009051478</v>
      </c>
      <c r="H553" s="97">
        <f>+'Ark1'!U3315</f>
        <v>3.0831085827329705</v>
      </c>
      <c r="I553" s="97">
        <f>+'Ark1'!Y3315</f>
        <v>165.29150779896017</v>
      </c>
      <c r="J553" s="97">
        <f>+'Ark1'!AA3315</f>
        <v>34.523384393725657</v>
      </c>
      <c r="K553" s="97">
        <f t="shared" si="16"/>
        <v>3.241009956842356</v>
      </c>
      <c r="L553" s="9">
        <f t="shared" si="17"/>
        <v>2.3266129032258065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+'Ark1'!C3316</f>
        <v>2008</v>
      </c>
      <c r="C554">
        <f>+'Ark1'!M3316</f>
        <v>52</v>
      </c>
      <c r="D554">
        <f>+'Ark1'!Q3316</f>
        <v>572</v>
      </c>
      <c r="E554" s="9">
        <f>+'Ark1'!R3316</f>
        <v>1517</v>
      </c>
      <c r="F554" s="9">
        <f>+'Ark1'!S3316</f>
        <v>1517</v>
      </c>
      <c r="G554" s="97">
        <f>+'Ark1'!T3316</f>
        <v>3.5758061474637004</v>
      </c>
      <c r="H554" s="97">
        <f>+'Ark1'!U3316</f>
        <v>3.9710913232057914</v>
      </c>
      <c r="I554" s="97">
        <f>+'Ark1'!Y3316</f>
        <v>161.95405405405387</v>
      </c>
      <c r="J554" s="97">
        <f>+'Ark1'!AA3316</f>
        <v>34.133984978309371</v>
      </c>
      <c r="K554" s="97">
        <f t="shared" si="16"/>
        <v>3.114501039501036</v>
      </c>
      <c r="L554" s="9">
        <f t="shared" si="17"/>
        <v>2.6520979020979021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+'Ark1'!C3317</f>
        <v>2008</v>
      </c>
      <c r="C555">
        <f>+'Ark1'!M3317</f>
        <v>53</v>
      </c>
      <c r="D555">
        <f>+'Ark1'!Q3317</f>
        <v>686</v>
      </c>
      <c r="E555" s="9">
        <f>+'Ark1'!R3317</f>
        <v>1818</v>
      </c>
      <c r="F555" s="9">
        <f>+'Ark1'!S3317</f>
        <v>1818</v>
      </c>
      <c r="G555" s="97">
        <f>+'Ark1'!T3317</f>
        <v>4.2853102017725826</v>
      </c>
      <c r="H555" s="97">
        <f>+'Ark1'!U3317</f>
        <v>4.6157180537008209</v>
      </c>
      <c r="I555" s="97">
        <f>+'Ark1'!Y3317</f>
        <v>157.07711771177097</v>
      </c>
      <c r="J555" s="97">
        <f>+'Ark1'!AA3317</f>
        <v>33.354620332468009</v>
      </c>
      <c r="K555" s="97">
        <f t="shared" si="16"/>
        <v>2.9637192021088863</v>
      </c>
      <c r="L555" s="9">
        <f t="shared" si="17"/>
        <v>2.6501457725947524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+'Ark1'!C3318</f>
        <v>2008</v>
      </c>
      <c r="C556">
        <f>+'Ark1'!M3318</f>
        <v>54</v>
      </c>
      <c r="D556">
        <f>+'Ark1'!Q3318</f>
        <v>752</v>
      </c>
      <c r="E556" s="9">
        <f>+'Ark1'!R3318</f>
        <v>2283</v>
      </c>
      <c r="F556" s="9">
        <f>+'Ark1'!S3318</f>
        <v>2283</v>
      </c>
      <c r="G556" s="97">
        <f>+'Ark1'!T3318</f>
        <v>5.3813878936451056</v>
      </c>
      <c r="H556" s="97">
        <f>+'Ark1'!U3318</f>
        <v>5.6480447219037693</v>
      </c>
      <c r="I556" s="97">
        <f>+'Ark1'!Y3318</f>
        <v>153.05930792816471</v>
      </c>
      <c r="J556" s="97">
        <f>+'Ark1'!AA3318</f>
        <v>32.966737571642845</v>
      </c>
      <c r="K556" s="97">
        <f t="shared" si="16"/>
        <v>2.8344316282993467</v>
      </c>
      <c r="L556" s="9">
        <f t="shared" si="17"/>
        <v>3.0359042553191489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+'Ark1'!C3319</f>
        <v>2008</v>
      </c>
      <c r="C557">
        <f>+'Ark1'!M3319</f>
        <v>55</v>
      </c>
      <c r="D557">
        <f>+'Ark1'!Q3319</f>
        <v>869</v>
      </c>
      <c r="E557" s="9">
        <f>+'Ark1'!R3319</f>
        <v>3019</v>
      </c>
      <c r="F557" s="9">
        <f>+'Ark1'!S3319</f>
        <v>3019</v>
      </c>
      <c r="G557" s="97">
        <f>+'Ark1'!T3319</f>
        <v>7.1162549500282868</v>
      </c>
      <c r="H557" s="97">
        <f>+'Ark1'!U3319</f>
        <v>7.2631392081558257</v>
      </c>
      <c r="I557" s="97">
        <f>+'Ark1'!Y3319</f>
        <v>148.84312686320001</v>
      </c>
      <c r="J557" s="97">
        <f>+'Ark1'!AA3319</f>
        <v>32.012635821342798</v>
      </c>
      <c r="K557" s="97">
        <f t="shared" si="16"/>
        <v>2.7062386702400003</v>
      </c>
      <c r="L557" s="9">
        <f t="shared" si="17"/>
        <v>3.4741081703107017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+'Ark1'!C3320</f>
        <v>2008</v>
      </c>
      <c r="C558">
        <f>+'Ark1'!M3320</f>
        <v>56</v>
      </c>
      <c r="D558">
        <f>+'Ark1'!Q3320</f>
        <v>930</v>
      </c>
      <c r="E558" s="9">
        <f>+'Ark1'!R3320</f>
        <v>3658</v>
      </c>
      <c r="F558" s="9">
        <f>+'Ark1'!S3320</f>
        <v>3658</v>
      </c>
      <c r="G558" s="97">
        <f>+'Ark1'!T3320</f>
        <v>8.6224778427305289</v>
      </c>
      <c r="H558" s="97">
        <f>+'Ark1'!U3320</f>
        <v>8.682139438758897</v>
      </c>
      <c r="I558" s="97">
        <f>+'Ark1'!Y3320</f>
        <v>146.84209950792763</v>
      </c>
      <c r="J558" s="97">
        <f>+'Ark1'!AA3320</f>
        <v>30.860637185052969</v>
      </c>
      <c r="K558" s="97">
        <f t="shared" si="16"/>
        <v>2.6221803483558506</v>
      </c>
      <c r="L558" s="9">
        <f t="shared" si="17"/>
        <v>3.9333333333333331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+'Ark1'!C3321</f>
        <v>2008</v>
      </c>
      <c r="C559">
        <f>+'Ark1'!M3321</f>
        <v>57</v>
      </c>
      <c r="D559">
        <f>+'Ark1'!Q3321</f>
        <v>892</v>
      </c>
      <c r="E559" s="9">
        <f>+'Ark1'!R3321</f>
        <v>3587</v>
      </c>
      <c r="F559" s="9">
        <f>+'Ark1'!S3321</f>
        <v>3587</v>
      </c>
      <c r="G559" s="97">
        <f>+'Ark1'!T3321</f>
        <v>8.4551197435413883</v>
      </c>
      <c r="H559" s="97">
        <f>+'Ark1'!U3321</f>
        <v>8.3320226170446432</v>
      </c>
      <c r="I559" s="97">
        <f>+'Ark1'!Y3321</f>
        <v>143.70986897128515</v>
      </c>
      <c r="J559" s="97">
        <f>+'Ark1'!AA3321</f>
        <v>29.314446993245387</v>
      </c>
      <c r="K559" s="97">
        <f t="shared" ref="K559:K622" si="18">+I559/C559</f>
        <v>2.5212257714260553</v>
      </c>
      <c r="L559" s="9">
        <f t="shared" ref="L559:L622" si="19">+E559/D559</f>
        <v>4.0213004484304928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+'Ark1'!C3322</f>
        <v>2008</v>
      </c>
      <c r="C560">
        <f>+'Ark1'!M3322</f>
        <v>58</v>
      </c>
      <c r="D560">
        <f>+'Ark1'!Q3322</f>
        <v>977</v>
      </c>
      <c r="E560" s="9">
        <f>+'Ark1'!R3322</f>
        <v>4246</v>
      </c>
      <c r="F560" s="9">
        <f>+'Ark1'!S3322</f>
        <v>4246</v>
      </c>
      <c r="G560" s="97">
        <f>+'Ark1'!T3322</f>
        <v>10.008485762775788</v>
      </c>
      <c r="H560" s="97">
        <f>+'Ark1'!U3322</f>
        <v>9.6751664388787226</v>
      </c>
      <c r="I560" s="97">
        <f>+'Ark1'!Y3322</f>
        <v>140.97626000942105</v>
      </c>
      <c r="J560" s="97">
        <f>+'Ark1'!AA3322</f>
        <v>28.04385119716915</v>
      </c>
      <c r="K560" s="97">
        <f t="shared" si="18"/>
        <v>2.4306251725762249</v>
      </c>
      <c r="L560" s="9">
        <f t="shared" si="19"/>
        <v>4.3459570112589558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+'Ark1'!C3323</f>
        <v>2008</v>
      </c>
      <c r="C561">
        <f>+'Ark1'!M3323</f>
        <v>59</v>
      </c>
      <c r="D561">
        <f>+'Ark1'!Q3323</f>
        <v>980</v>
      </c>
      <c r="E561" s="9">
        <f>+'Ark1'!R3323</f>
        <v>4186</v>
      </c>
      <c r="F561" s="9">
        <f>+'Ark1'!S3323</f>
        <v>4186</v>
      </c>
      <c r="G561" s="97">
        <f>+'Ark1'!T3323</f>
        <v>9.8670563831793316</v>
      </c>
      <c r="H561" s="97">
        <f>+'Ark1'!U3323</f>
        <v>9.3709439486423012</v>
      </c>
      <c r="I561" s="97">
        <f>+'Ark1'!Y3323</f>
        <v>138.50059722885797</v>
      </c>
      <c r="J561" s="97">
        <f>+'Ark1'!AA3323</f>
        <v>26.937435912449033</v>
      </c>
      <c r="K561" s="97">
        <f t="shared" si="18"/>
        <v>2.3474677496416607</v>
      </c>
      <c r="L561" s="9">
        <f t="shared" si="19"/>
        <v>4.2714285714285714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+'Ark1'!C3324</f>
        <v>2008</v>
      </c>
      <c r="C562">
        <f>+'Ark1'!M3324</f>
        <v>60</v>
      </c>
      <c r="D562">
        <f>+'Ark1'!Q3324</f>
        <v>876</v>
      </c>
      <c r="E562" s="9">
        <f>+'Ark1'!R3324</f>
        <v>3845</v>
      </c>
      <c r="F562" s="9">
        <f>+'Ark1'!S3324</f>
        <v>3845</v>
      </c>
      <c r="G562" s="97">
        <f>+'Ark1'!T3324</f>
        <v>9.0632660758061512</v>
      </c>
      <c r="H562" s="97">
        <f>+'Ark1'!U3324</f>
        <v>8.4292696570307903</v>
      </c>
      <c r="I562" s="97">
        <f>+'Ark1'!Y3324</f>
        <v>135.63167750325087</v>
      </c>
      <c r="J562" s="97">
        <f>+'Ark1'!AA3324</f>
        <v>26.096798709951486</v>
      </c>
      <c r="K562" s="97">
        <f t="shared" si="18"/>
        <v>2.2605279583875144</v>
      </c>
      <c r="L562" s="9">
        <f t="shared" si="19"/>
        <v>4.3892694063926943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+'Ark1'!C3325</f>
        <v>2008</v>
      </c>
      <c r="C563">
        <f>+'Ark1'!M3325</f>
        <v>61</v>
      </c>
      <c r="D563">
        <f>+'Ark1'!Q3325</f>
        <v>774</v>
      </c>
      <c r="E563" s="9">
        <f>+'Ark1'!R3325</f>
        <v>3239</v>
      </c>
      <c r="F563" s="9">
        <f>+'Ark1'!S3325</f>
        <v>3239</v>
      </c>
      <c r="G563" s="97">
        <f>+'Ark1'!T3325</f>
        <v>7.6348293418819555</v>
      </c>
      <c r="H563" s="97">
        <f>+'Ark1'!U3325</f>
        <v>6.9900910495111015</v>
      </c>
      <c r="I563" s="97">
        <f>+'Ark1'!Y3325</f>
        <v>133.5178758876196</v>
      </c>
      <c r="J563" s="97">
        <f>+'Ark1'!AA3325</f>
        <v>25.524266250767727</v>
      </c>
      <c r="K563" s="97">
        <f t="shared" si="18"/>
        <v>2.1888176375019608</v>
      </c>
      <c r="L563" s="9">
        <f t="shared" si="19"/>
        <v>4.184754521963824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+'Ark1'!C3326</f>
        <v>2008</v>
      </c>
      <c r="C564">
        <f>+'Ark1'!M3326</f>
        <v>62</v>
      </c>
      <c r="D564">
        <f>+'Ark1'!Q3326</f>
        <v>663</v>
      </c>
      <c r="E564" s="9">
        <f>+'Ark1'!R3326</f>
        <v>2775</v>
      </c>
      <c r="F564" s="9">
        <f>+'Ark1'!S3326</f>
        <v>2775</v>
      </c>
      <c r="G564" s="97">
        <f>+'Ark1'!T3326</f>
        <v>6.5411088063360356</v>
      </c>
      <c r="H564" s="97">
        <f>+'Ark1'!U3326</f>
        <v>5.9053109458950388</v>
      </c>
      <c r="I564" s="97">
        <f>+'Ark1'!Y3326</f>
        <v>131.65801801801803</v>
      </c>
      <c r="J564" s="97">
        <f>+'Ark1'!AA3326</f>
        <v>24.827433817163445</v>
      </c>
      <c r="K564" s="97">
        <f t="shared" si="18"/>
        <v>2.1235164196454521</v>
      </c>
      <c r="L564" s="9">
        <f t="shared" si="19"/>
        <v>4.1855203619909505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+'Ark1'!C3327</f>
        <v>2008</v>
      </c>
      <c r="C565">
        <f>+'Ark1'!M3327</f>
        <v>63</v>
      </c>
      <c r="D565">
        <f>+'Ark1'!Q3327</f>
        <v>508</v>
      </c>
      <c r="E565" s="9">
        <f>+'Ark1'!R3327</f>
        <v>1597</v>
      </c>
      <c r="F565" s="9">
        <f>+'Ark1'!S3327</f>
        <v>1597</v>
      </c>
      <c r="G565" s="97">
        <f>+'Ark1'!T3327</f>
        <v>3.7643786535923054</v>
      </c>
      <c r="H565" s="97">
        <f>+'Ark1'!U3327</f>
        <v>3.3587913740574367</v>
      </c>
      <c r="I565" s="97">
        <f>+'Ark1'!Y3327</f>
        <v>130.12047589229803</v>
      </c>
      <c r="J565" s="97">
        <f>+'Ark1'!AA3327</f>
        <v>24.463886466348956</v>
      </c>
      <c r="K565" s="97">
        <f t="shared" si="18"/>
        <v>2.065404379242826</v>
      </c>
      <c r="L565" s="9">
        <f t="shared" si="19"/>
        <v>3.143700787401575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+'Ark1'!C3328</f>
        <v>2008</v>
      </c>
      <c r="C566">
        <f>+'Ark1'!M3328</f>
        <v>64</v>
      </c>
      <c r="D566">
        <f>+'Ark1'!Q3328</f>
        <v>362</v>
      </c>
      <c r="E566" s="9">
        <f>+'Ark1'!R3328</f>
        <v>812</v>
      </c>
      <c r="F566" s="9">
        <f>+'Ark1'!S3328</f>
        <v>812</v>
      </c>
      <c r="G566" s="97">
        <f>+'Ark1'!T3328</f>
        <v>1.9140109372053551</v>
      </c>
      <c r="H566" s="97">
        <f>+'Ark1'!U3328</f>
        <v>1.6889967410886837</v>
      </c>
      <c r="I566" s="97">
        <f>+'Ark1'!Y3328</f>
        <v>128.68866995073901</v>
      </c>
      <c r="J566" s="97">
        <f>+'Ark1'!AA3328</f>
        <v>22.328285529438205</v>
      </c>
      <c r="K566" s="97">
        <f t="shared" si="18"/>
        <v>2.0107604679802971</v>
      </c>
      <c r="L566" s="9">
        <f t="shared" si="19"/>
        <v>2.2430939226519335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+'Ark1'!C3329</f>
        <v>2008</v>
      </c>
      <c r="C567">
        <f>+'Ark1'!M3329</f>
        <v>65</v>
      </c>
      <c r="D567">
        <f>+'Ark1'!Q3329</f>
        <v>223</v>
      </c>
      <c r="E567" s="9">
        <f>+'Ark1'!R3329</f>
        <v>445</v>
      </c>
      <c r="F567" s="9">
        <f>+'Ark1'!S3329</f>
        <v>445</v>
      </c>
      <c r="G567" s="97">
        <f>+'Ark1'!T3329</f>
        <v>1.0489345653403737</v>
      </c>
      <c r="H567" s="97">
        <f>+'Ark1'!U3329</f>
        <v>0.9203273015492438</v>
      </c>
      <c r="I567" s="97">
        <f>+'Ark1'!Y3329</f>
        <v>127.9528089887641</v>
      </c>
      <c r="J567" s="97">
        <f>+'Ark1'!AA3329</f>
        <v>20.62855493306343</v>
      </c>
      <c r="K567" s="97">
        <f t="shared" si="18"/>
        <v>1.9685047536732938</v>
      </c>
      <c r="L567" s="9">
        <f t="shared" si="19"/>
        <v>1.9955156950672646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+'Ark1'!C3330</f>
        <v>2008</v>
      </c>
      <c r="C568">
        <f>+'Ark1'!M3330</f>
        <v>66</v>
      </c>
      <c r="D568">
        <f>+'Ark1'!Q3330</f>
        <v>0</v>
      </c>
      <c r="E568" s="9">
        <f>+'Ark1'!R3330</f>
        <v>0</v>
      </c>
      <c r="F568" s="9">
        <f>+'Ark1'!S3330</f>
        <v>0</v>
      </c>
      <c r="G568" s="97">
        <f>+'Ark1'!T3330</f>
        <v>0</v>
      </c>
      <c r="H568" s="97">
        <f>+'Ark1'!U3330</f>
        <v>0</v>
      </c>
      <c r="I568" s="97">
        <f>+'Ark1'!Y3330</f>
        <v>0</v>
      </c>
      <c r="J568" s="97">
        <f>+'Ark1'!AA3330</f>
        <v>0</v>
      </c>
      <c r="K568" s="97">
        <f t="shared" si="18"/>
        <v>0</v>
      </c>
      <c r="L568" s="9" t="e">
        <f t="shared" si="19"/>
        <v>#DIV/0!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+'Ark1'!C3331</f>
        <v>2008</v>
      </c>
      <c r="C569">
        <f>+'Ark1'!M3331</f>
        <v>67</v>
      </c>
      <c r="D569">
        <f>+'Ark1'!Q3331</f>
        <v>0</v>
      </c>
      <c r="E569" s="9">
        <f>+'Ark1'!R3331</f>
        <v>0</v>
      </c>
      <c r="F569" s="9">
        <f>+'Ark1'!S3331</f>
        <v>0</v>
      </c>
      <c r="G569" s="97">
        <f>+'Ark1'!T3331</f>
        <v>0</v>
      </c>
      <c r="H569" s="97">
        <f>+'Ark1'!U3331</f>
        <v>0</v>
      </c>
      <c r="I569" s="97">
        <f>+'Ark1'!Y3331</f>
        <v>0</v>
      </c>
      <c r="J569" s="97">
        <f>+'Ark1'!AA3331</f>
        <v>0</v>
      </c>
      <c r="K569" s="97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+'Ark1'!C3332</f>
        <v>2008</v>
      </c>
      <c r="C570">
        <f>+'Ark1'!M3332</f>
        <v>68</v>
      </c>
      <c r="D570">
        <f>+'Ark1'!Q3332</f>
        <v>0</v>
      </c>
      <c r="E570" s="9">
        <f>+'Ark1'!R3332</f>
        <v>0</v>
      </c>
      <c r="F570" s="9">
        <f>+'Ark1'!S3332</f>
        <v>0</v>
      </c>
      <c r="G570" s="97">
        <f>+'Ark1'!T3332</f>
        <v>0</v>
      </c>
      <c r="H570" s="97">
        <f>+'Ark1'!U3332</f>
        <v>0</v>
      </c>
      <c r="I570" s="97">
        <f>+'Ark1'!Y3332</f>
        <v>0</v>
      </c>
      <c r="J570" s="97">
        <f>+'Ark1'!AA3332</f>
        <v>0</v>
      </c>
      <c r="K570" s="97">
        <f t="shared" si="18"/>
        <v>0</v>
      </c>
      <c r="L570" s="9" t="e">
        <f t="shared" si="19"/>
        <v>#DIV/0!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 s="47">
        <f>+'Ark1'!C3333</f>
        <v>2007</v>
      </c>
      <c r="C571" s="47">
        <f>+'Ark1'!M3333</f>
        <v>0</v>
      </c>
      <c r="D571" s="47">
        <f>+'Ark1'!Q3333</f>
        <v>104</v>
      </c>
      <c r="E571" s="65">
        <f>+'Ark1'!R3333</f>
        <v>159</v>
      </c>
      <c r="F571" s="65">
        <f>+'Ark1'!S3333</f>
        <v>0</v>
      </c>
      <c r="G571" s="102">
        <f>+'Ark1'!T3333</f>
        <v>0.36212079803224928</v>
      </c>
      <c r="H571" s="102">
        <f>+'Ark1'!U3333</f>
        <v>0</v>
      </c>
      <c r="I571" s="102">
        <f>+'Ark1'!Y3333</f>
        <v>0</v>
      </c>
      <c r="J571" s="102">
        <f>+'Ark1'!AA3333</f>
        <v>0</v>
      </c>
      <c r="K571" s="102" t="e">
        <f t="shared" si="18"/>
        <v>#DIV/0!</v>
      </c>
      <c r="L571" s="65">
        <f t="shared" si="19"/>
        <v>1.5288461538461537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+'Ark1'!C3334</f>
        <v>2007</v>
      </c>
      <c r="C572" s="47">
        <f>+'Ark1'!M3334</f>
        <v>35</v>
      </c>
      <c r="D572" s="47">
        <f>+'Ark1'!Q3334</f>
        <v>34</v>
      </c>
      <c r="E572" s="65">
        <f>+'Ark1'!R3334</f>
        <v>39</v>
      </c>
      <c r="F572" s="65">
        <f>+'Ark1'!S3334</f>
        <v>39</v>
      </c>
      <c r="G572" s="102">
        <f>+'Ark1'!T3334</f>
        <v>8.8822082536212099E-2</v>
      </c>
      <c r="H572" s="102">
        <f>+'Ark1'!U3334</f>
        <v>0.12588740794772069</v>
      </c>
      <c r="I572" s="102">
        <f>+'Ark1'!Y3334</f>
        <v>208.8897435897436</v>
      </c>
      <c r="J572" s="102">
        <f>+'Ark1'!AA3334</f>
        <v>43.258257221979846</v>
      </c>
      <c r="K572" s="102">
        <f t="shared" si="18"/>
        <v>5.9682783882783887</v>
      </c>
      <c r="L572" s="65">
        <f t="shared" si="19"/>
        <v>1.1470588235294117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+'Ark1'!C3335</f>
        <v>2007</v>
      </c>
      <c r="C573" s="47">
        <f>+'Ark1'!M3335</f>
        <v>36</v>
      </c>
      <c r="D573" s="47">
        <f>+'Ark1'!Q3335</f>
        <v>16</v>
      </c>
      <c r="E573" s="65">
        <f>+'Ark1'!R3335</f>
        <v>16</v>
      </c>
      <c r="F573" s="65">
        <f>+'Ark1'!S3335</f>
        <v>16</v>
      </c>
      <c r="G573" s="102">
        <f>+'Ark1'!T3335</f>
        <v>3.6439828732804949E-2</v>
      </c>
      <c r="H573" s="102">
        <f>+'Ark1'!U3335</f>
        <v>5.3532319510143811E-2</v>
      </c>
      <c r="I573" s="102">
        <f>+'Ark1'!Y3335</f>
        <v>216.51875000000001</v>
      </c>
      <c r="J573" s="102">
        <f>+'Ark1'!AA3335</f>
        <v>34.485834388013693</v>
      </c>
      <c r="K573" s="102">
        <f t="shared" si="18"/>
        <v>6.0144097222222221</v>
      </c>
      <c r="L573" s="65">
        <f t="shared" si="19"/>
        <v>1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+'Ark1'!C3336</f>
        <v>2007</v>
      </c>
      <c r="C574" s="47">
        <f>+'Ark1'!M3336</f>
        <v>37</v>
      </c>
      <c r="D574" s="47">
        <f>+'Ark1'!Q3336</f>
        <v>14</v>
      </c>
      <c r="E574" s="65">
        <f>+'Ark1'!R3336</f>
        <v>15</v>
      </c>
      <c r="F574" s="65">
        <f>+'Ark1'!S3336</f>
        <v>15</v>
      </c>
      <c r="G574" s="102">
        <f>+'Ark1'!T3336</f>
        <v>3.4162339437004641E-2</v>
      </c>
      <c r="H574" s="102">
        <f>+'Ark1'!U3336</f>
        <v>4.5795220419785315E-2</v>
      </c>
      <c r="I574" s="102">
        <f>+'Ark1'!Y3336</f>
        <v>197.57333333333335</v>
      </c>
      <c r="J574" s="102">
        <f>+'Ark1'!AA3336</f>
        <v>46.78510399214202</v>
      </c>
      <c r="K574" s="102">
        <f t="shared" si="18"/>
        <v>5.3398198198198203</v>
      </c>
      <c r="L574" s="65">
        <f t="shared" si="19"/>
        <v>1.0714285714285714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+'Ark1'!C3337</f>
        <v>2007</v>
      </c>
      <c r="C575" s="47">
        <f>+'Ark1'!M3337</f>
        <v>38</v>
      </c>
      <c r="D575" s="47">
        <f>+'Ark1'!Q3337</f>
        <v>42</v>
      </c>
      <c r="E575" s="65">
        <f>+'Ark1'!R3337</f>
        <v>48</v>
      </c>
      <c r="F575" s="65">
        <f>+'Ark1'!S3337</f>
        <v>48</v>
      </c>
      <c r="G575" s="102">
        <f>+'Ark1'!T3337</f>
        <v>0.10931948619841483</v>
      </c>
      <c r="H575" s="102">
        <f>+'Ark1'!U3337</f>
        <v>0.15710467893302577</v>
      </c>
      <c r="I575" s="102">
        <f>+'Ark1'!Y3337</f>
        <v>211.81041666666661</v>
      </c>
      <c r="J575" s="102">
        <f>+'Ark1'!AA3337</f>
        <v>31.236698766457568</v>
      </c>
      <c r="K575" s="102">
        <f t="shared" si="18"/>
        <v>5.5739583333333318</v>
      </c>
      <c r="L575" s="65">
        <f t="shared" si="19"/>
        <v>1.1428571428571428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+'Ark1'!C3338</f>
        <v>2007</v>
      </c>
      <c r="C576" s="47">
        <f>+'Ark1'!M3338</f>
        <v>39</v>
      </c>
      <c r="D576" s="47">
        <f>+'Ark1'!Q3338</f>
        <v>44</v>
      </c>
      <c r="E576" s="65">
        <f>+'Ark1'!R3338</f>
        <v>49</v>
      </c>
      <c r="F576" s="65">
        <f>+'Ark1'!S3338</f>
        <v>49</v>
      </c>
      <c r="G576" s="102">
        <f>+'Ark1'!T3338</f>
        <v>0.11159697549421524</v>
      </c>
      <c r="H576" s="102">
        <f>+'Ark1'!U3338</f>
        <v>0.15518856092382979</v>
      </c>
      <c r="I576" s="102">
        <f>+'Ark1'!Y3338</f>
        <v>204.95714285714297</v>
      </c>
      <c r="J576" s="102">
        <f>+'Ark1'!AA3338</f>
        <v>27.564395846224208</v>
      </c>
      <c r="K576" s="102">
        <f t="shared" si="18"/>
        <v>5.255311355311358</v>
      </c>
      <c r="L576" s="65">
        <f t="shared" si="19"/>
        <v>1.1136363636363635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+'Ark1'!C3339</f>
        <v>2007</v>
      </c>
      <c r="C577" s="47">
        <f>+'Ark1'!M3339</f>
        <v>40</v>
      </c>
      <c r="D577" s="47">
        <f>+'Ark1'!Q3339</f>
        <v>65</v>
      </c>
      <c r="E577" s="65">
        <f>+'Ark1'!R3339</f>
        <v>77</v>
      </c>
      <c r="F577" s="65">
        <f>+'Ark1'!S3339</f>
        <v>77</v>
      </c>
      <c r="G577" s="102">
        <f>+'Ark1'!T3339</f>
        <v>0.17536667577662379</v>
      </c>
      <c r="H577" s="102">
        <f>+'Ark1'!U3339</f>
        <v>0.23926596485960089</v>
      </c>
      <c r="I577" s="102">
        <f>+'Ark1'!Y3339</f>
        <v>201.08961038961033</v>
      </c>
      <c r="J577" s="102">
        <f>+'Ark1'!AA3339</f>
        <v>33.429987255459331</v>
      </c>
      <c r="K577" s="102">
        <f t="shared" si="18"/>
        <v>5.0272402597402586</v>
      </c>
      <c r="L577" s="65">
        <f t="shared" si="19"/>
        <v>1.1846153846153846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+'Ark1'!C3340</f>
        <v>2007</v>
      </c>
      <c r="C578" s="47">
        <f>+'Ark1'!M3340</f>
        <v>41</v>
      </c>
      <c r="D578" s="47">
        <f>+'Ark1'!Q3340</f>
        <v>68</v>
      </c>
      <c r="E578" s="65">
        <f>+'Ark1'!R3340</f>
        <v>86</v>
      </c>
      <c r="F578" s="65">
        <f>+'Ark1'!S3340</f>
        <v>86</v>
      </c>
      <c r="G578" s="102">
        <f>+'Ark1'!T3340</f>
        <v>0.19586407943882661</v>
      </c>
      <c r="H578" s="102">
        <f>+'Ark1'!U3340</f>
        <v>0.2661580630160838</v>
      </c>
      <c r="I578" s="102">
        <f>+'Ark1'!Y3340</f>
        <v>200.28139534883721</v>
      </c>
      <c r="J578" s="102">
        <f>+'Ark1'!AA3340</f>
        <v>36.956103790244569</v>
      </c>
      <c r="K578" s="102">
        <f t="shared" si="18"/>
        <v>4.884912081678956</v>
      </c>
      <c r="L578" s="65">
        <f t="shared" si="19"/>
        <v>1.2647058823529411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+'Ark1'!C3341</f>
        <v>2007</v>
      </c>
      <c r="C579" s="47">
        <f>+'Ark1'!M3341</f>
        <v>42</v>
      </c>
      <c r="D579" s="47">
        <f>+'Ark1'!Q3341</f>
        <v>89</v>
      </c>
      <c r="E579" s="65">
        <f>+'Ark1'!R3341</f>
        <v>110</v>
      </c>
      <c r="F579" s="65">
        <f>+'Ark1'!S3341</f>
        <v>110</v>
      </c>
      <c r="G579" s="102">
        <f>+'Ark1'!T3341</f>
        <v>0.25052382253803401</v>
      </c>
      <c r="H579" s="102">
        <f>+'Ark1'!U3341</f>
        <v>0.33926414609274858</v>
      </c>
      <c r="I579" s="102">
        <f>+'Ark1'!Y3341</f>
        <v>199.59272727272725</v>
      </c>
      <c r="J579" s="102">
        <f>+'Ark1'!AA3341</f>
        <v>35.236395721910824</v>
      </c>
      <c r="K579" s="102">
        <f t="shared" si="18"/>
        <v>4.7522077922077912</v>
      </c>
      <c r="L579" s="65">
        <f t="shared" si="19"/>
        <v>1.2359550561797752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+'Ark1'!C3342</f>
        <v>2007</v>
      </c>
      <c r="C580" s="47">
        <f>+'Ark1'!M3342</f>
        <v>43</v>
      </c>
      <c r="D580" s="47">
        <f>+'Ark1'!Q3342</f>
        <v>113</v>
      </c>
      <c r="E580" s="65">
        <f>+'Ark1'!R3342</f>
        <v>153</v>
      </c>
      <c r="F580" s="65">
        <f>+'Ark1'!S3342</f>
        <v>153</v>
      </c>
      <c r="G580" s="102">
        <f>+'Ark1'!T3342</f>
        <v>0.34845586225744746</v>
      </c>
      <c r="H580" s="102">
        <f>+'Ark1'!U3342</f>
        <v>0.4723725374735121</v>
      </c>
      <c r="I580" s="102">
        <f>+'Ark1'!Y3342</f>
        <v>199.79869281045745</v>
      </c>
      <c r="J580" s="102">
        <f>+'Ark1'!AA3342</f>
        <v>33.828104467824723</v>
      </c>
      <c r="K580" s="102">
        <f t="shared" si="18"/>
        <v>4.6464812281501731</v>
      </c>
      <c r="L580" s="65">
        <f t="shared" si="19"/>
        <v>1.3539823008849559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+'Ark1'!C3343</f>
        <v>2007</v>
      </c>
      <c r="C581" s="47">
        <f>+'Ark1'!M3343</f>
        <v>44</v>
      </c>
      <c r="D581" s="47">
        <f>+'Ark1'!Q3343</f>
        <v>161</v>
      </c>
      <c r="E581" s="65">
        <f>+'Ark1'!R3343</f>
        <v>217</v>
      </c>
      <c r="F581" s="65">
        <f>+'Ark1'!S3343</f>
        <v>217</v>
      </c>
      <c r="G581" s="102">
        <f>+'Ark1'!T3343</f>
        <v>0.49421517718866714</v>
      </c>
      <c r="H581" s="102">
        <f>+'Ark1'!U3343</f>
        <v>0.64418342212711699</v>
      </c>
      <c r="I581" s="102">
        <f>+'Ark1'!Y3343</f>
        <v>192.10967741935471</v>
      </c>
      <c r="J581" s="102">
        <f>+'Ark1'!AA3343</f>
        <v>32.998650278041751</v>
      </c>
      <c r="K581" s="102">
        <f t="shared" si="18"/>
        <v>4.3661290322580619</v>
      </c>
      <c r="L581" s="65">
        <f t="shared" si="19"/>
        <v>1.3478260869565217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+'Ark1'!C3344</f>
        <v>2007</v>
      </c>
      <c r="C582" s="47">
        <f>+'Ark1'!M3344</f>
        <v>45</v>
      </c>
      <c r="D582" s="47">
        <f>+'Ark1'!Q3344</f>
        <v>197</v>
      </c>
      <c r="E582" s="65">
        <f>+'Ark1'!R3344</f>
        <v>285</v>
      </c>
      <c r="F582" s="65">
        <f>+'Ark1'!S3344</f>
        <v>285</v>
      </c>
      <c r="G582" s="102">
        <f>+'Ark1'!T3344</f>
        <v>0.64908444930308817</v>
      </c>
      <c r="H582" s="102">
        <f>+'Ark1'!U3344</f>
        <v>0.84300848019746899</v>
      </c>
      <c r="I582" s="102">
        <f>+'Ark1'!Y3344</f>
        <v>191.41964912280699</v>
      </c>
      <c r="J582" s="102">
        <f>+'Ark1'!AA3344</f>
        <v>33.32056369254812</v>
      </c>
      <c r="K582" s="102">
        <f t="shared" si="18"/>
        <v>4.2537699805068216</v>
      </c>
      <c r="L582" s="65">
        <f t="shared" si="19"/>
        <v>1.4467005076142132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+'Ark1'!C3345</f>
        <v>2007</v>
      </c>
      <c r="C583" s="47">
        <f>+'Ark1'!M3345</f>
        <v>46</v>
      </c>
      <c r="D583" s="47">
        <f>+'Ark1'!Q3345</f>
        <v>218</v>
      </c>
      <c r="E583" s="65">
        <f>+'Ark1'!R3345</f>
        <v>358</v>
      </c>
      <c r="F583" s="65">
        <f>+'Ark1'!S3345</f>
        <v>358</v>
      </c>
      <c r="G583" s="102">
        <f>+'Ark1'!T3345</f>
        <v>0.81534116789651101</v>
      </c>
      <c r="H583" s="102">
        <f>+'Ark1'!U3345</f>
        <v>1.0354114524240956</v>
      </c>
      <c r="I583" s="102">
        <f>+'Ark1'!Y3345</f>
        <v>187.16703910614515</v>
      </c>
      <c r="J583" s="102">
        <f>+'Ark1'!AA3345</f>
        <v>32.637190077415141</v>
      </c>
      <c r="K583" s="102">
        <f t="shared" si="18"/>
        <v>4.0688486762205471</v>
      </c>
      <c r="L583" s="65">
        <f t="shared" si="19"/>
        <v>1.6422018348623852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+'Ark1'!C3346</f>
        <v>2007</v>
      </c>
      <c r="C584" s="47">
        <f>+'Ark1'!M3346</f>
        <v>47</v>
      </c>
      <c r="D584" s="47">
        <f>+'Ark1'!Q3346</f>
        <v>264</v>
      </c>
      <c r="E584" s="65">
        <f>+'Ark1'!R3346</f>
        <v>419</v>
      </c>
      <c r="F584" s="65">
        <f>+'Ark1'!S3346</f>
        <v>419</v>
      </c>
      <c r="G584" s="102">
        <f>+'Ark1'!T3346</f>
        <v>0.95426801494032976</v>
      </c>
      <c r="H584" s="102">
        <f>+'Ark1'!U3346</f>
        <v>1.1970684568854211</v>
      </c>
      <c r="I584" s="102">
        <f>+'Ark1'!Y3346</f>
        <v>184.88615751789976</v>
      </c>
      <c r="J584" s="102">
        <f>+'Ark1'!AA3346</f>
        <v>31.042941223308791</v>
      </c>
      <c r="K584" s="102">
        <f t="shared" si="18"/>
        <v>3.9337480322957394</v>
      </c>
      <c r="L584" s="65">
        <f t="shared" si="19"/>
        <v>1.5871212121212122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+'Ark1'!C3347</f>
        <v>2007</v>
      </c>
      <c r="C585" s="47">
        <f>+'Ark1'!M3347</f>
        <v>48</v>
      </c>
      <c r="D585" s="47">
        <f>+'Ark1'!Q3347</f>
        <v>329</v>
      </c>
      <c r="E585" s="65">
        <f>+'Ark1'!R3347</f>
        <v>554</v>
      </c>
      <c r="F585" s="65">
        <f>+'Ark1'!S3347</f>
        <v>554</v>
      </c>
      <c r="G585" s="102">
        <f>+'Ark1'!T3347</f>
        <v>1.2617290698733721</v>
      </c>
      <c r="H585" s="102">
        <f>+'Ark1'!U3347</f>
        <v>1.5365798440116141</v>
      </c>
      <c r="I585" s="102">
        <f>+'Ark1'!Y3347</f>
        <v>179.49187725631765</v>
      </c>
      <c r="J585" s="102">
        <f>+'Ark1'!AA3347</f>
        <v>34.555278098871753</v>
      </c>
      <c r="K585" s="102">
        <f t="shared" si="18"/>
        <v>3.7394141095066176</v>
      </c>
      <c r="L585" s="65">
        <f t="shared" si="19"/>
        <v>1.6838905775075987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+'Ark1'!C3348</f>
        <v>2007</v>
      </c>
      <c r="C586" s="47">
        <f>+'Ark1'!M3348</f>
        <v>49</v>
      </c>
      <c r="D586" s="47">
        <f>+'Ark1'!Q3348</f>
        <v>383</v>
      </c>
      <c r="E586" s="65">
        <f>+'Ark1'!R3348</f>
        <v>761</v>
      </c>
      <c r="F586" s="65">
        <f>+'Ark1'!S3348</f>
        <v>761</v>
      </c>
      <c r="G586" s="102">
        <f>+'Ark1'!T3348</f>
        <v>1.7331693541040347</v>
      </c>
      <c r="H586" s="102">
        <f>+'Ark1'!U3348</f>
        <v>2.0831416893395702</v>
      </c>
      <c r="I586" s="102">
        <f>+'Ark1'!Y3348</f>
        <v>177.14691195794998</v>
      </c>
      <c r="J586" s="102">
        <f>+'Ark1'!AA3348</f>
        <v>34.13755268915191</v>
      </c>
      <c r="K586" s="102">
        <f t="shared" si="18"/>
        <v>3.6152431011826529</v>
      </c>
      <c r="L586" s="65">
        <f t="shared" si="19"/>
        <v>1.9869451697127938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+'Ark1'!C3349</f>
        <v>2007</v>
      </c>
      <c r="C587" s="47">
        <f>+'Ark1'!M3349</f>
        <v>50</v>
      </c>
      <c r="D587" s="47">
        <f>+'Ark1'!Q3349</f>
        <v>456</v>
      </c>
      <c r="E587" s="65">
        <f>+'Ark1'!R3349</f>
        <v>1022</v>
      </c>
      <c r="F587" s="65">
        <f>+'Ark1'!S3349</f>
        <v>1022</v>
      </c>
      <c r="G587" s="102">
        <f>+'Ark1'!T3349</f>
        <v>2.3275940603079159</v>
      </c>
      <c r="H587" s="102">
        <f>+'Ark1'!U3349</f>
        <v>2.7225162733661898</v>
      </c>
      <c r="I587" s="102">
        <f>+'Ark1'!Y3349</f>
        <v>172.39275929549905</v>
      </c>
      <c r="J587" s="102">
        <f>+'Ark1'!AA3349</f>
        <v>33.726951054247699</v>
      </c>
      <c r="K587" s="102">
        <f t="shared" si="18"/>
        <v>3.4478551859099809</v>
      </c>
      <c r="L587" s="65">
        <f t="shared" si="19"/>
        <v>2.2412280701754388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+'Ark1'!C3350</f>
        <v>2007</v>
      </c>
      <c r="C588" s="47">
        <f>+'Ark1'!M3350</f>
        <v>51</v>
      </c>
      <c r="D588" s="47">
        <f>+'Ark1'!Q3350</f>
        <v>530</v>
      </c>
      <c r="E588" s="65">
        <f>+'Ark1'!R3350</f>
        <v>1143</v>
      </c>
      <c r="F588" s="65">
        <f>+'Ark1'!S3350</f>
        <v>1143</v>
      </c>
      <c r="G588" s="102">
        <f>+'Ark1'!T3350</f>
        <v>2.6031702650997546</v>
      </c>
      <c r="H588" s="102">
        <f>+'Ark1'!U3350</f>
        <v>2.955527040079641</v>
      </c>
      <c r="I588" s="102">
        <f>+'Ark1'!Y3350</f>
        <v>167.33552055993005</v>
      </c>
      <c r="J588" s="102">
        <f>+'Ark1'!AA3350</f>
        <v>34.101170792231869</v>
      </c>
      <c r="K588" s="102">
        <f t="shared" si="18"/>
        <v>3.2810886384300009</v>
      </c>
      <c r="L588" s="65">
        <f t="shared" si="19"/>
        <v>2.1566037735849055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+'Ark1'!C3351</f>
        <v>2007</v>
      </c>
      <c r="C589" s="47">
        <f>+'Ark1'!M3351</f>
        <v>52</v>
      </c>
      <c r="D589" s="47">
        <f>+'Ark1'!Q3351</f>
        <v>623</v>
      </c>
      <c r="E589" s="65">
        <f>+'Ark1'!R3351</f>
        <v>1598</v>
      </c>
      <c r="F589" s="65">
        <f>+'Ark1'!S3351</f>
        <v>1598</v>
      </c>
      <c r="G589" s="102">
        <f>+'Ark1'!T3351</f>
        <v>3.6394278946888954</v>
      </c>
      <c r="H589" s="102">
        <f>+'Ark1'!U3351</f>
        <v>4.0756092749197776</v>
      </c>
      <c r="I589" s="102">
        <f>+'Ark1'!Y3351</f>
        <v>165.04987484355453</v>
      </c>
      <c r="J589" s="102">
        <f>+'Ark1'!AA3351</f>
        <v>33.29211491485183</v>
      </c>
      <c r="K589" s="102">
        <f t="shared" si="18"/>
        <v>3.1740360546837412</v>
      </c>
      <c r="L589" s="65">
        <f t="shared" si="19"/>
        <v>2.5650080256821828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+'Ark1'!C3352</f>
        <v>2007</v>
      </c>
      <c r="C590" s="47">
        <f>+'Ark1'!M3352</f>
        <v>53</v>
      </c>
      <c r="D590" s="47">
        <f>+'Ark1'!Q3352</f>
        <v>665</v>
      </c>
      <c r="E590" s="65">
        <f>+'Ark1'!R3352</f>
        <v>1897</v>
      </c>
      <c r="F590" s="65">
        <f>+'Ark1'!S3352</f>
        <v>1897</v>
      </c>
      <c r="G590" s="102">
        <f>+'Ark1'!T3352</f>
        <v>4.3203971941331876</v>
      </c>
      <c r="H590" s="102">
        <f>+'Ark1'!U3352</f>
        <v>4.6305865869236085</v>
      </c>
      <c r="I590" s="102">
        <f>+'Ark1'!Y3352</f>
        <v>157.96763310490269</v>
      </c>
      <c r="J590" s="102">
        <f>+'Ark1'!AA3352</f>
        <v>31.464855952004537</v>
      </c>
      <c r="K590" s="102">
        <f t="shared" si="18"/>
        <v>2.9805213793377865</v>
      </c>
      <c r="L590" s="65">
        <f t="shared" si="19"/>
        <v>2.8526315789473684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+'Ark1'!C3353</f>
        <v>2007</v>
      </c>
      <c r="C591" s="47">
        <f>+'Ark1'!M3353</f>
        <v>54</v>
      </c>
      <c r="D591" s="47">
        <f>+'Ark1'!Q3353</f>
        <v>790</v>
      </c>
      <c r="E591" s="65">
        <f>+'Ark1'!R3353</f>
        <v>2531</v>
      </c>
      <c r="F591" s="65">
        <f>+'Ark1'!S3353</f>
        <v>2531</v>
      </c>
      <c r="G591" s="102">
        <f>+'Ark1'!T3353</f>
        <v>5.7643254076705857</v>
      </c>
      <c r="H591" s="102">
        <f>+'Ark1'!U3353</f>
        <v>6.1040643381743127</v>
      </c>
      <c r="I591" s="102">
        <f>+'Ark1'!Y3353</f>
        <v>156.07250098775205</v>
      </c>
      <c r="J591" s="102">
        <f>+'Ark1'!AA3353</f>
        <v>31.987624570592583</v>
      </c>
      <c r="K591" s="102">
        <f t="shared" si="18"/>
        <v>2.8902314997731859</v>
      </c>
      <c r="L591" s="65">
        <f t="shared" si="19"/>
        <v>3.2037974683544306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+'Ark1'!C3354</f>
        <v>2007</v>
      </c>
      <c r="C592" s="47">
        <f>+'Ark1'!M3354</f>
        <v>55</v>
      </c>
      <c r="D592" s="47">
        <f>+'Ark1'!Q3354</f>
        <v>909</v>
      </c>
      <c r="E592" s="65">
        <f>+'Ark1'!R3354</f>
        <v>3337</v>
      </c>
      <c r="F592" s="65">
        <f>+'Ark1'!S3354</f>
        <v>3337</v>
      </c>
      <c r="G592" s="102">
        <f>+'Ark1'!T3354</f>
        <v>7.5999817800856349</v>
      </c>
      <c r="H592" s="102">
        <f>+'Ark1'!U3354</f>
        <v>7.780715499171075</v>
      </c>
      <c r="I592" s="102">
        <f>+'Ark1'!Y3354</f>
        <v>150.8908001198682</v>
      </c>
      <c r="J592" s="102">
        <f>+'Ark1'!AA3354</f>
        <v>30.46446845174351</v>
      </c>
      <c r="K592" s="102">
        <f t="shared" si="18"/>
        <v>2.7434690930885126</v>
      </c>
      <c r="L592" s="65">
        <f t="shared" si="19"/>
        <v>3.6710671067106713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+'Ark1'!C3355</f>
        <v>2007</v>
      </c>
      <c r="C593" s="47">
        <f>+'Ark1'!M3355</f>
        <v>56</v>
      </c>
      <c r="D593" s="47">
        <f>+'Ark1'!Q3355</f>
        <v>943</v>
      </c>
      <c r="E593" s="65">
        <f>+'Ark1'!R3355</f>
        <v>3719</v>
      </c>
      <c r="F593" s="65">
        <f>+'Ark1'!S3355</f>
        <v>3719</v>
      </c>
      <c r="G593" s="102">
        <f>+'Ark1'!T3355</f>
        <v>8.4699826910813503</v>
      </c>
      <c r="H593" s="102">
        <f>+'Ark1'!U3355</f>
        <v>8.6195826920583496</v>
      </c>
      <c r="I593" s="102">
        <f>+'Ark1'!Y3355</f>
        <v>149.9890293089542</v>
      </c>
      <c r="J593" s="102">
        <f>+'Ark1'!AA3355</f>
        <v>30.015185510419752</v>
      </c>
      <c r="K593" s="102">
        <f t="shared" si="18"/>
        <v>2.6783755233741822</v>
      </c>
      <c r="L593" s="65">
        <f t="shared" si="19"/>
        <v>3.943796394485684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+'Ark1'!C3356</f>
        <v>2007</v>
      </c>
      <c r="C594" s="47">
        <f>+'Ark1'!M3356</f>
        <v>57</v>
      </c>
      <c r="D594" s="47">
        <f>+'Ark1'!Q3356</f>
        <v>931</v>
      </c>
      <c r="E594" s="65">
        <f>+'Ark1'!R3356</f>
        <v>3672</v>
      </c>
      <c r="F594" s="65">
        <f>+'Ark1'!S3356</f>
        <v>3672</v>
      </c>
      <c r="G594" s="102">
        <f>+'Ark1'!T3356</f>
        <v>8.3629406941787376</v>
      </c>
      <c r="H594" s="102">
        <f>+'Ark1'!U3356</f>
        <v>8.2614942317816986</v>
      </c>
      <c r="I594" s="102">
        <f>+'Ark1'!Y3356</f>
        <v>145.59798474945529</v>
      </c>
      <c r="J594" s="102">
        <f>+'Ark1'!AA3356</f>
        <v>29.102362470861113</v>
      </c>
      <c r="K594" s="102">
        <f t="shared" si="18"/>
        <v>2.5543506096395667</v>
      </c>
      <c r="L594" s="65">
        <f t="shared" si="19"/>
        <v>3.9441460794844252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+'Ark1'!C3357</f>
        <v>2007</v>
      </c>
      <c r="C595" s="47">
        <f>+'Ark1'!M3357</f>
        <v>58</v>
      </c>
      <c r="D595" s="47">
        <f>+'Ark1'!Q3357</f>
        <v>954</v>
      </c>
      <c r="E595" s="65">
        <f>+'Ark1'!R3357</f>
        <v>4316</v>
      </c>
      <c r="F595" s="65">
        <f>+'Ark1'!S3357</f>
        <v>4316</v>
      </c>
      <c r="G595" s="102">
        <f>+'Ark1'!T3357</f>
        <v>9.8296438006741376</v>
      </c>
      <c r="H595" s="102">
        <f>+'Ark1'!U3357</f>
        <v>9.5562244421342317</v>
      </c>
      <c r="I595" s="102">
        <f>+'Ark1'!Y3357</f>
        <v>143.28619091751639</v>
      </c>
      <c r="J595" s="102">
        <f>+'Ark1'!AA3357</f>
        <v>27.6344450385748</v>
      </c>
      <c r="K595" s="102">
        <f t="shared" si="18"/>
        <v>2.4704515675433862</v>
      </c>
      <c r="L595" s="65">
        <f t="shared" si="19"/>
        <v>4.5241090146750524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+'Ark1'!C3358</f>
        <v>2007</v>
      </c>
      <c r="C596" s="47">
        <f>+'Ark1'!M3358</f>
        <v>59</v>
      </c>
      <c r="D596" s="47">
        <f>+'Ark1'!Q3358</f>
        <v>919</v>
      </c>
      <c r="E596" s="65">
        <f>+'Ark1'!R3358</f>
        <v>4156</v>
      </c>
      <c r="F596" s="65">
        <f>+'Ark1'!S3358</f>
        <v>4156</v>
      </c>
      <c r="G596" s="102">
        <f>+'Ark1'!T3358</f>
        <v>9.4652455133460887</v>
      </c>
      <c r="H596" s="102">
        <f>+'Ark1'!U3358</f>
        <v>8.9837161956027121</v>
      </c>
      <c r="I596" s="102">
        <f>+'Ark1'!Y3358</f>
        <v>139.88782483156888</v>
      </c>
      <c r="J596" s="102">
        <f>+'Ark1'!AA3358</f>
        <v>26.475609946234457</v>
      </c>
      <c r="K596" s="102">
        <f t="shared" si="18"/>
        <v>2.3709800818909978</v>
      </c>
      <c r="L596" s="65">
        <f t="shared" si="19"/>
        <v>4.5223068552774759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+'Ark1'!C3359</f>
        <v>2007</v>
      </c>
      <c r="C597" s="47">
        <f>+'Ark1'!M3359</f>
        <v>60</v>
      </c>
      <c r="D597" s="47">
        <f>+'Ark1'!Q3359</f>
        <v>897</v>
      </c>
      <c r="E597" s="65">
        <f>+'Ark1'!R3359</f>
        <v>4066</v>
      </c>
      <c r="F597" s="65">
        <f>+'Ark1'!S3359</f>
        <v>4066</v>
      </c>
      <c r="G597" s="102">
        <f>+'Ark1'!T3359</f>
        <v>9.2602714767240606</v>
      </c>
      <c r="H597" s="102">
        <f>+'Ark1'!U3359</f>
        <v>8.6146455976717178</v>
      </c>
      <c r="I597" s="102">
        <f>+'Ark1'!Y3359</f>
        <v>137.11010821446101</v>
      </c>
      <c r="J597" s="102">
        <f>+'Ark1'!AA3359</f>
        <v>25.907349747089938</v>
      </c>
      <c r="K597" s="102">
        <f t="shared" si="18"/>
        <v>2.2851684702410169</v>
      </c>
      <c r="L597" s="65">
        <f t="shared" si="19"/>
        <v>4.5328874024526202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+'Ark1'!C3360</f>
        <v>2007</v>
      </c>
      <c r="C598" s="47">
        <f>+'Ark1'!M3360</f>
        <v>61</v>
      </c>
      <c r="D598" s="47">
        <f>+'Ark1'!Q3360</f>
        <v>775</v>
      </c>
      <c r="E598" s="65">
        <f>+'Ark1'!R3360</f>
        <v>3287</v>
      </c>
      <c r="F598" s="65">
        <f>+'Ark1'!S3360</f>
        <v>3287</v>
      </c>
      <c r="G598" s="102">
        <f>+'Ark1'!T3360</f>
        <v>7.4861073152956195</v>
      </c>
      <c r="H598" s="102">
        <f>+'Ark1'!U3360</f>
        <v>6.8281900579528205</v>
      </c>
      <c r="I598" s="102">
        <f>+'Ark1'!Y3360</f>
        <v>134.43282628536633</v>
      </c>
      <c r="J598" s="102">
        <f>+'Ark1'!AA3360</f>
        <v>25.010493009643461</v>
      </c>
      <c r="K598" s="102">
        <f t="shared" si="18"/>
        <v>2.2038168243502678</v>
      </c>
      <c r="L598" s="65">
        <f t="shared" si="19"/>
        <v>4.2412903225806451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+'Ark1'!C3361</f>
        <v>2007</v>
      </c>
      <c r="C599" s="47">
        <f>+'Ark1'!M3361</f>
        <v>62</v>
      </c>
      <c r="D599" s="47">
        <f>+'Ark1'!Q3361</f>
        <v>712</v>
      </c>
      <c r="E599" s="65">
        <f>+'Ark1'!R3361</f>
        <v>2817</v>
      </c>
      <c r="F599" s="65">
        <f>+'Ark1'!S3361</f>
        <v>2817</v>
      </c>
      <c r="G599" s="102">
        <f>+'Ark1'!T3361</f>
        <v>6.4156873462694737</v>
      </c>
      <c r="H599" s="102">
        <f>+'Ark1'!U3361</f>
        <v>5.7022682989540323</v>
      </c>
      <c r="I599" s="102">
        <f>+'Ark1'!Y3361</f>
        <v>130.99666311679098</v>
      </c>
      <c r="J599" s="102">
        <f>+'Ark1'!AA3361</f>
        <v>25.008807739445562</v>
      </c>
      <c r="K599" s="102">
        <f t="shared" si="18"/>
        <v>2.1128494051095319</v>
      </c>
      <c r="L599" s="65">
        <f t="shared" si="19"/>
        <v>3.9564606741573032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+'Ark1'!C3362</f>
        <v>2007</v>
      </c>
      <c r="C600" s="47">
        <f>+'Ark1'!M3362</f>
        <v>63</v>
      </c>
      <c r="D600" s="47">
        <f>+'Ark1'!Q3362</f>
        <v>513</v>
      </c>
      <c r="E600" s="65">
        <f>+'Ark1'!R3362</f>
        <v>1660</v>
      </c>
      <c r="F600" s="65">
        <f>+'Ark1'!S3362</f>
        <v>1660</v>
      </c>
      <c r="G600" s="102">
        <f>+'Ark1'!T3362</f>
        <v>3.7806322310285152</v>
      </c>
      <c r="H600" s="102">
        <f>+'Ark1'!U3362</f>
        <v>3.3146925441082247</v>
      </c>
      <c r="I600" s="102">
        <f>+'Ark1'!Y3362</f>
        <v>129.22144578313251</v>
      </c>
      <c r="J600" s="102">
        <f>+'Ark1'!AA3362</f>
        <v>24.055670580267481</v>
      </c>
      <c r="K600" s="102">
        <f t="shared" si="18"/>
        <v>2.0511340600497223</v>
      </c>
      <c r="L600" s="65">
        <f t="shared" si="19"/>
        <v>3.2358674463937622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+'Ark1'!C3363</f>
        <v>2007</v>
      </c>
      <c r="C601" s="47">
        <f>+'Ark1'!M3363</f>
        <v>64</v>
      </c>
      <c r="D601" s="47">
        <f>+'Ark1'!Q3363</f>
        <v>369</v>
      </c>
      <c r="E601" s="65">
        <f>+'Ark1'!R3363</f>
        <v>858</v>
      </c>
      <c r="F601" s="65">
        <f>+'Ark1'!S3363</f>
        <v>858</v>
      </c>
      <c r="G601" s="102">
        <f>+'Ark1'!T3363</f>
        <v>1.9540858157966661</v>
      </c>
      <c r="H601" s="102">
        <f>+'Ark1'!U3363</f>
        <v>1.6980096957734598</v>
      </c>
      <c r="I601" s="102">
        <f>+'Ark1'!Y3363</f>
        <v>128.07144522144503</v>
      </c>
      <c r="J601" s="102">
        <f>+'Ark1'!AA3363</f>
        <v>22.842057537578658</v>
      </c>
      <c r="K601" s="102">
        <f t="shared" si="18"/>
        <v>2.0011163315850786</v>
      </c>
      <c r="L601" s="65">
        <f t="shared" si="19"/>
        <v>2.3252032520325203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+'Ark1'!C3364</f>
        <v>2007</v>
      </c>
      <c r="C602" s="47">
        <f>+'Ark1'!M3364</f>
        <v>65</v>
      </c>
      <c r="D602" s="47">
        <f>+'Ark1'!Q3364</f>
        <v>243</v>
      </c>
      <c r="E602" s="65">
        <f>+'Ark1'!R3364</f>
        <v>483</v>
      </c>
      <c r="F602" s="65">
        <f>+'Ark1'!S3364</f>
        <v>482</v>
      </c>
      <c r="G602" s="102">
        <f>+'Ark1'!T3364</f>
        <v>1.1000273298715493</v>
      </c>
      <c r="H602" s="102">
        <f>+'Ark1'!U3364</f>
        <v>0.95819498716641316</v>
      </c>
      <c r="I602" s="102">
        <f>+'Ark1'!Y3364</f>
        <v>128.3826086956521</v>
      </c>
      <c r="J602" s="102">
        <f>+'Ark1'!AA3364</f>
        <v>21.674349740725265</v>
      </c>
      <c r="K602" s="102">
        <f t="shared" si="18"/>
        <v>1.975117056856186</v>
      </c>
      <c r="L602" s="65">
        <f t="shared" si="19"/>
        <v>1.9876543209876543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+'Ark1'!C3365</f>
        <v>2007</v>
      </c>
      <c r="C603" s="47">
        <f>+'Ark1'!M3365</f>
        <v>66</v>
      </c>
      <c r="D603" s="47">
        <f>+'Ark1'!Q3365</f>
        <v>0</v>
      </c>
      <c r="E603" s="65">
        <f>+'Ark1'!R3365</f>
        <v>0</v>
      </c>
      <c r="F603" s="65">
        <f>+'Ark1'!S3365</f>
        <v>0</v>
      </c>
      <c r="G603" s="102">
        <f>+'Ark1'!T3365</f>
        <v>0</v>
      </c>
      <c r="H603" s="102">
        <f>+'Ark1'!U3365</f>
        <v>0</v>
      </c>
      <c r="I603" s="102">
        <f>+'Ark1'!Y3365</f>
        <v>0</v>
      </c>
      <c r="J603" s="102">
        <f>+'Ark1'!AA3365</f>
        <v>0</v>
      </c>
      <c r="K603" s="102">
        <f t="shared" si="18"/>
        <v>0</v>
      </c>
      <c r="L603" s="65" t="e">
        <f t="shared" si="19"/>
        <v>#DIV/0!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+'Ark1'!C3366</f>
        <v>2007</v>
      </c>
      <c r="C604" s="47">
        <f>+'Ark1'!M3366</f>
        <v>67</v>
      </c>
      <c r="D604" s="47">
        <f>+'Ark1'!Q3366</f>
        <v>0</v>
      </c>
      <c r="E604" s="65">
        <f>+'Ark1'!R3366</f>
        <v>0</v>
      </c>
      <c r="F604" s="65">
        <f>+'Ark1'!S3366</f>
        <v>0</v>
      </c>
      <c r="G604" s="102">
        <f>+'Ark1'!T3366</f>
        <v>0</v>
      </c>
      <c r="H604" s="102">
        <f>+'Ark1'!U3366</f>
        <v>0</v>
      </c>
      <c r="I604" s="102">
        <f>+'Ark1'!Y3366</f>
        <v>0</v>
      </c>
      <c r="J604" s="102">
        <f>+'Ark1'!AA3366</f>
        <v>0</v>
      </c>
      <c r="K604" s="102">
        <f t="shared" si="18"/>
        <v>0</v>
      </c>
      <c r="L604" s="65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+'Ark1'!C3367</f>
        <v>2007</v>
      </c>
      <c r="C605" s="47">
        <f>+'Ark1'!M3367</f>
        <v>68</v>
      </c>
      <c r="D605" s="47">
        <f>+'Ark1'!Q3367</f>
        <v>0</v>
      </c>
      <c r="E605" s="65">
        <f>+'Ark1'!R3367</f>
        <v>0</v>
      </c>
      <c r="F605" s="65">
        <f>+'Ark1'!S3367</f>
        <v>0</v>
      </c>
      <c r="G605" s="102">
        <f>+'Ark1'!T3367</f>
        <v>0</v>
      </c>
      <c r="H605" s="102">
        <f>+'Ark1'!U3367</f>
        <v>0</v>
      </c>
      <c r="I605" s="102">
        <f>+'Ark1'!Y3367</f>
        <v>0</v>
      </c>
      <c r="J605" s="102">
        <f>+'Ark1'!AA3367</f>
        <v>0</v>
      </c>
      <c r="K605" s="102">
        <f t="shared" si="18"/>
        <v>0</v>
      </c>
      <c r="L605" s="65" t="e">
        <f t="shared" si="19"/>
        <v>#DIV/0!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>
        <f>+'Ark1'!C3368</f>
        <v>2006</v>
      </c>
      <c r="C606">
        <f>+'Ark1'!M3368</f>
        <v>0</v>
      </c>
      <c r="D606">
        <f>+'Ark1'!Q3368</f>
        <v>128</v>
      </c>
      <c r="E606" s="9">
        <f>+'Ark1'!R3368</f>
        <v>249</v>
      </c>
      <c r="F606" s="9">
        <f>+'Ark1'!S3368</f>
        <v>0</v>
      </c>
      <c r="G606" s="97">
        <f>+'Ark1'!T3368</f>
        <v>0.56364171401407959</v>
      </c>
      <c r="H606" s="97">
        <f>+'Ark1'!U3368</f>
        <v>0</v>
      </c>
      <c r="I606" s="97">
        <f>+'Ark1'!Y3368</f>
        <v>0</v>
      </c>
      <c r="J606" s="97">
        <f>+'Ark1'!AA3368</f>
        <v>0</v>
      </c>
      <c r="K606" s="97" t="e">
        <f t="shared" si="18"/>
        <v>#DIV/0!</v>
      </c>
      <c r="L606" s="9">
        <f t="shared" si="19"/>
        <v>1.9453125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+'Ark1'!C3369</f>
        <v>2006</v>
      </c>
      <c r="C607">
        <f>+'Ark1'!M3369</f>
        <v>35</v>
      </c>
      <c r="D607">
        <f>+'Ark1'!Q3369</f>
        <v>19</v>
      </c>
      <c r="E607" s="9">
        <f>+'Ark1'!R3369</f>
        <v>21</v>
      </c>
      <c r="F607" s="9">
        <f>+'Ark1'!S3369</f>
        <v>21</v>
      </c>
      <c r="G607" s="97">
        <f>+'Ark1'!T3369</f>
        <v>4.753604816986215E-2</v>
      </c>
      <c r="H607" s="97">
        <f>+'Ark1'!U3369</f>
        <v>6.7190430344906238E-2</v>
      </c>
      <c r="I607" s="97">
        <f>+'Ark1'!Y3369</f>
        <v>205.02857142857141</v>
      </c>
      <c r="J607" s="97">
        <f>+'Ark1'!AA3369</f>
        <v>70.099732645758323</v>
      </c>
      <c r="K607" s="97">
        <f t="shared" si="18"/>
        <v>5.8579591836734686</v>
      </c>
      <c r="L607" s="9">
        <f t="shared" si="19"/>
        <v>1.1052631578947369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+'Ark1'!C3370</f>
        <v>2006</v>
      </c>
      <c r="C608">
        <f>+'Ark1'!M3370</f>
        <v>36</v>
      </c>
      <c r="D608">
        <f>+'Ark1'!Q3370</f>
        <v>12</v>
      </c>
      <c r="E608" s="9">
        <f>+'Ark1'!R3370</f>
        <v>13</v>
      </c>
      <c r="F608" s="9">
        <f>+'Ark1'!S3370</f>
        <v>13</v>
      </c>
      <c r="G608" s="97">
        <f>+'Ark1'!T3370</f>
        <v>2.9427077438486091E-2</v>
      </c>
      <c r="H608" s="97">
        <f>+'Ark1'!U3370</f>
        <v>4.0896962282816744E-2</v>
      </c>
      <c r="I608" s="97">
        <f>+'Ark1'!Y3370</f>
        <v>201.59230769230777</v>
      </c>
      <c r="J608" s="97">
        <f>+'Ark1'!AA3370</f>
        <v>43.809034220009153</v>
      </c>
      <c r="K608" s="97">
        <f t="shared" si="18"/>
        <v>5.5997863247863267</v>
      </c>
      <c r="L608" s="9">
        <f t="shared" si="19"/>
        <v>1.0833333333333333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+'Ark1'!C3371</f>
        <v>2006</v>
      </c>
      <c r="C609">
        <f>+'Ark1'!M3371</f>
        <v>37</v>
      </c>
      <c r="D609">
        <f>+'Ark1'!Q3371</f>
        <v>10</v>
      </c>
      <c r="E609" s="9">
        <f>+'Ark1'!R3371</f>
        <v>10</v>
      </c>
      <c r="F609" s="9">
        <f>+'Ark1'!S3371</f>
        <v>10</v>
      </c>
      <c r="G609" s="97">
        <f>+'Ark1'!T3371</f>
        <v>2.263621341422006E-2</v>
      </c>
      <c r="H609" s="97">
        <f>+'Ark1'!U3371</f>
        <v>3.2253154365675447E-2</v>
      </c>
      <c r="I609" s="97">
        <f>+'Ark1'!Y3371</f>
        <v>206.68</v>
      </c>
      <c r="J609" s="97">
        <f>+'Ark1'!AA3371</f>
        <v>27.993420655575562</v>
      </c>
      <c r="K609" s="97">
        <f t="shared" si="18"/>
        <v>5.5859459459459462</v>
      </c>
      <c r="L609" s="9">
        <f t="shared" si="19"/>
        <v>1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+'Ark1'!C3372</f>
        <v>2006</v>
      </c>
      <c r="C610">
        <f>+'Ark1'!M3372</f>
        <v>38</v>
      </c>
      <c r="D610">
        <f>+'Ark1'!Q3372</f>
        <v>26</v>
      </c>
      <c r="E610" s="9">
        <f>+'Ark1'!R3372</f>
        <v>31</v>
      </c>
      <c r="F610" s="9">
        <f>+'Ark1'!S3372</f>
        <v>31</v>
      </c>
      <c r="G610" s="97">
        <f>+'Ark1'!T3372</f>
        <v>7.0172261584082227E-2</v>
      </c>
      <c r="H610" s="97">
        <f>+'Ark1'!U3372</f>
        <v>9.9736965445086534E-2</v>
      </c>
      <c r="I610" s="97">
        <f>+'Ark1'!Y3372</f>
        <v>206.16774193548392</v>
      </c>
      <c r="J610" s="97">
        <f>+'Ark1'!AA3372</f>
        <v>25.9737260185792</v>
      </c>
      <c r="K610" s="97">
        <f t="shared" si="18"/>
        <v>5.4254668930390508</v>
      </c>
      <c r="L610" s="9">
        <f t="shared" si="19"/>
        <v>1.1923076923076923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+'Ark1'!C3373</f>
        <v>2006</v>
      </c>
      <c r="C611">
        <f>+'Ark1'!M3373</f>
        <v>39</v>
      </c>
      <c r="D611">
        <f>+'Ark1'!Q3373</f>
        <v>28</v>
      </c>
      <c r="E611" s="9">
        <f>+'Ark1'!R3373</f>
        <v>31</v>
      </c>
      <c r="F611" s="9">
        <f>+'Ark1'!S3373</f>
        <v>31</v>
      </c>
      <c r="G611" s="97">
        <f>+'Ark1'!T3373</f>
        <v>7.0172261584082227E-2</v>
      </c>
      <c r="H611" s="97">
        <f>+'Ark1'!U3373</f>
        <v>9.6274136456435774E-2</v>
      </c>
      <c r="I611" s="97">
        <f>+'Ark1'!Y3373</f>
        <v>199.00967741935497</v>
      </c>
      <c r="J611" s="97">
        <f>+'Ark1'!AA3373</f>
        <v>30.837161858848319</v>
      </c>
      <c r="K611" s="97">
        <f t="shared" si="18"/>
        <v>5.1028122415219226</v>
      </c>
      <c r="L611" s="9">
        <f t="shared" si="19"/>
        <v>1.1071428571428572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+'Ark1'!C3374</f>
        <v>2006</v>
      </c>
      <c r="C612">
        <f>+'Ark1'!M3374</f>
        <v>40</v>
      </c>
      <c r="D612">
        <f>+'Ark1'!Q3374</f>
        <v>73</v>
      </c>
      <c r="E612" s="9">
        <f>+'Ark1'!R3374</f>
        <v>78</v>
      </c>
      <c r="F612" s="9">
        <f>+'Ark1'!S3374</f>
        <v>78</v>
      </c>
      <c r="G612" s="97">
        <f>+'Ark1'!T3374</f>
        <v>0.1765624646309166</v>
      </c>
      <c r="H612" s="97">
        <f>+'Ark1'!U3374</f>
        <v>0.25136018643034819</v>
      </c>
      <c r="I612" s="97">
        <f>+'Ark1'!Y3374</f>
        <v>206.50384615384613</v>
      </c>
      <c r="J612" s="97">
        <f>+'Ark1'!AA3374</f>
        <v>32.521517304258822</v>
      </c>
      <c r="K612" s="97">
        <f t="shared" si="18"/>
        <v>5.1625961538461533</v>
      </c>
      <c r="L612" s="9">
        <f t="shared" si="19"/>
        <v>1.0684931506849316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+'Ark1'!C3375</f>
        <v>2006</v>
      </c>
      <c r="C613">
        <f>+'Ark1'!M3375</f>
        <v>41</v>
      </c>
      <c r="D613">
        <f>+'Ark1'!Q3375</f>
        <v>73</v>
      </c>
      <c r="E613" s="9">
        <f>+'Ark1'!R3375</f>
        <v>84</v>
      </c>
      <c r="F613" s="9">
        <f>+'Ark1'!S3375</f>
        <v>84</v>
      </c>
      <c r="G613" s="97">
        <f>+'Ark1'!T3375</f>
        <v>0.1901441926794486</v>
      </c>
      <c r="H613" s="97">
        <f>+'Ark1'!U3375</f>
        <v>0.25808297475081138</v>
      </c>
      <c r="I613" s="97">
        <f>+'Ark1'!Y3375</f>
        <v>196.88214285714295</v>
      </c>
      <c r="J613" s="97">
        <f>+'Ark1'!AA3375</f>
        <v>36.676394253090471</v>
      </c>
      <c r="K613" s="97">
        <f t="shared" si="18"/>
        <v>4.8020034843205597</v>
      </c>
      <c r="L613" s="9">
        <f t="shared" si="19"/>
        <v>1.1506849315068493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+'Ark1'!C3376</f>
        <v>2006</v>
      </c>
      <c r="C614">
        <f>+'Ark1'!M3376</f>
        <v>42</v>
      </c>
      <c r="D614">
        <f>+'Ark1'!Q3376</f>
        <v>93</v>
      </c>
      <c r="E614" s="9">
        <f>+'Ark1'!R3376</f>
        <v>112</v>
      </c>
      <c r="F614" s="9">
        <f>+'Ark1'!S3376</f>
        <v>112</v>
      </c>
      <c r="G614" s="97">
        <f>+'Ark1'!T3376</f>
        <v>0.25352559023926485</v>
      </c>
      <c r="H614" s="97">
        <f>+'Ark1'!U3376</f>
        <v>0.34792770362128883</v>
      </c>
      <c r="I614" s="97">
        <f>+'Ark1'!Y3376</f>
        <v>199.06607142857129</v>
      </c>
      <c r="J614" s="97">
        <f>+'Ark1'!AA3376</f>
        <v>31.159897400263208</v>
      </c>
      <c r="K614" s="97">
        <f t="shared" si="18"/>
        <v>4.7396683673469351</v>
      </c>
      <c r="L614" s="9">
        <f t="shared" si="19"/>
        <v>1.2043010752688172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+'Ark1'!C3377</f>
        <v>2006</v>
      </c>
      <c r="C615">
        <f>+'Ark1'!M3377</f>
        <v>43</v>
      </c>
      <c r="D615">
        <f>+'Ark1'!Q3377</f>
        <v>123</v>
      </c>
      <c r="E615" s="9">
        <f>+'Ark1'!R3377</f>
        <v>161</v>
      </c>
      <c r="F615" s="9">
        <f>+'Ark1'!S3377</f>
        <v>161</v>
      </c>
      <c r="G615" s="97">
        <f>+'Ark1'!T3377</f>
        <v>0.36444303596894312</v>
      </c>
      <c r="H615" s="97">
        <f>+'Ark1'!U3377</f>
        <v>0.49689177156614472</v>
      </c>
      <c r="I615" s="97">
        <f>+'Ark1'!Y3377</f>
        <v>197.77080745341624</v>
      </c>
      <c r="J615" s="97">
        <f>+'Ark1'!AA3377</f>
        <v>34.013639280617824</v>
      </c>
      <c r="K615" s="97">
        <f t="shared" si="18"/>
        <v>4.5993211035678199</v>
      </c>
      <c r="L615" s="9">
        <f t="shared" si="19"/>
        <v>1.3089430894308942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+'Ark1'!C3378</f>
        <v>2006</v>
      </c>
      <c r="C616">
        <f>+'Ark1'!M3378</f>
        <v>44</v>
      </c>
      <c r="D616">
        <f>+'Ark1'!Q3378</f>
        <v>145</v>
      </c>
      <c r="E616" s="9">
        <f>+'Ark1'!R3378</f>
        <v>200</v>
      </c>
      <c r="F616" s="9">
        <f>+'Ark1'!S3378</f>
        <v>200</v>
      </c>
      <c r="G616" s="97">
        <f>+'Ark1'!T3378</f>
        <v>0.45272426828440121</v>
      </c>
      <c r="H616" s="97">
        <f>+'Ark1'!U3378</f>
        <v>0.58820964625243444</v>
      </c>
      <c r="I616" s="97">
        <f>+'Ark1'!Y3378</f>
        <v>188.46400000000011</v>
      </c>
      <c r="J616" s="97">
        <f>+'Ark1'!AA3378</f>
        <v>34.592211608972896</v>
      </c>
      <c r="K616" s="97">
        <f t="shared" si="18"/>
        <v>4.2832727272727302</v>
      </c>
      <c r="L616" s="9">
        <f t="shared" si="19"/>
        <v>1.3793103448275863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+'Ark1'!C3379</f>
        <v>2006</v>
      </c>
      <c r="C617">
        <f>+'Ark1'!M3379</f>
        <v>45</v>
      </c>
      <c r="D617">
        <f>+'Ark1'!Q3379</f>
        <v>202</v>
      </c>
      <c r="E617" s="9">
        <f>+'Ark1'!R3379</f>
        <v>274</v>
      </c>
      <c r="F617" s="9">
        <f>+'Ark1'!S3379</f>
        <v>274</v>
      </c>
      <c r="G617" s="97">
        <f>+'Ark1'!T3379</f>
        <v>0.62023224754962991</v>
      </c>
      <c r="H617" s="97">
        <f>+'Ark1'!U3379</f>
        <v>0.806725235240632</v>
      </c>
      <c r="I617" s="97">
        <f>+'Ark1'!Y3379</f>
        <v>188.66934306569351</v>
      </c>
      <c r="J617" s="97">
        <f>+'Ark1'!AA3379</f>
        <v>35.707391661621067</v>
      </c>
      <c r="K617" s="97">
        <f t="shared" si="18"/>
        <v>4.192652068126522</v>
      </c>
      <c r="L617" s="9">
        <f t="shared" si="19"/>
        <v>1.3564356435643565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+'Ark1'!C3380</f>
        <v>2006</v>
      </c>
      <c r="C618">
        <f>+'Ark1'!M3380</f>
        <v>46</v>
      </c>
      <c r="D618">
        <f>+'Ark1'!Q3380</f>
        <v>230</v>
      </c>
      <c r="E618" s="9">
        <f>+'Ark1'!R3380</f>
        <v>332</v>
      </c>
      <c r="F618" s="9">
        <f>+'Ark1'!S3380</f>
        <v>332</v>
      </c>
      <c r="G618" s="97">
        <f>+'Ark1'!T3380</f>
        <v>0.75152228535210619</v>
      </c>
      <c r="H618" s="97">
        <f>+'Ark1'!U3380</f>
        <v>0.9682672219094739</v>
      </c>
      <c r="I618" s="97">
        <f>+'Ark1'!Y3380</f>
        <v>186.88885542168677</v>
      </c>
      <c r="J618" s="97">
        <f>+'Ark1'!AA3380</f>
        <v>34.503848605183457</v>
      </c>
      <c r="K618" s="97">
        <f t="shared" si="18"/>
        <v>4.0628012048192774</v>
      </c>
      <c r="L618" s="9">
        <f t="shared" si="19"/>
        <v>1.4434782608695653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+'Ark1'!C3381</f>
        <v>2006</v>
      </c>
      <c r="C619">
        <f>+'Ark1'!M3381</f>
        <v>47</v>
      </c>
      <c r="D619">
        <f>+'Ark1'!Q3381</f>
        <v>250</v>
      </c>
      <c r="E619" s="9">
        <f>+'Ark1'!R3381</f>
        <v>382</v>
      </c>
      <c r="F619" s="9">
        <f>+'Ark1'!S3381</f>
        <v>382</v>
      </c>
      <c r="G619" s="97">
        <f>+'Ark1'!T3381</f>
        <v>0.86470335242320651</v>
      </c>
      <c r="H619" s="97">
        <f>+'Ark1'!U3381</f>
        <v>1.0818320952718352</v>
      </c>
      <c r="I619" s="97">
        <f>+'Ark1'!Y3381</f>
        <v>181.47748691099477</v>
      </c>
      <c r="J619" s="97">
        <f>+'Ark1'!AA3381</f>
        <v>34.115636677859179</v>
      </c>
      <c r="K619" s="97">
        <f t="shared" si="18"/>
        <v>3.861223125765846</v>
      </c>
      <c r="L619" s="9">
        <f t="shared" si="19"/>
        <v>1.528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+'Ark1'!C3382</f>
        <v>2006</v>
      </c>
      <c r="C620">
        <f>+'Ark1'!M3382</f>
        <v>48</v>
      </c>
      <c r="D620">
        <f>+'Ark1'!Q3382</f>
        <v>347</v>
      </c>
      <c r="E620" s="9">
        <f>+'Ark1'!R3382</f>
        <v>587</v>
      </c>
      <c r="F620" s="9">
        <f>+'Ark1'!S3382</f>
        <v>587</v>
      </c>
      <c r="G620" s="97">
        <f>+'Ark1'!T3382</f>
        <v>1.3287457274147183</v>
      </c>
      <c r="H620" s="97">
        <f>+'Ark1'!U3382</f>
        <v>1.624522472137182</v>
      </c>
      <c r="I620" s="97">
        <f>+'Ark1'!Y3382</f>
        <v>177.34293015332224</v>
      </c>
      <c r="J620" s="97">
        <f>+'Ark1'!AA3382</f>
        <v>33.896996448733439</v>
      </c>
      <c r="K620" s="97">
        <f t="shared" si="18"/>
        <v>3.6946443781942135</v>
      </c>
      <c r="L620" s="9">
        <f t="shared" si="19"/>
        <v>1.6916426512968299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+'Ark1'!C3383</f>
        <v>2006</v>
      </c>
      <c r="C621">
        <f>+'Ark1'!M3383</f>
        <v>49</v>
      </c>
      <c r="D621">
        <f>+'Ark1'!Q3383</f>
        <v>413</v>
      </c>
      <c r="E621" s="9">
        <f>+'Ark1'!R3383</f>
        <v>746</v>
      </c>
      <c r="F621" s="9">
        <f>+'Ark1'!S3383</f>
        <v>746</v>
      </c>
      <c r="G621" s="97">
        <f>+'Ark1'!T3383</f>
        <v>1.6886615207008171</v>
      </c>
      <c r="H621" s="97">
        <f>+'Ark1'!U3383</f>
        <v>2.0165977341581685</v>
      </c>
      <c r="I621" s="97">
        <f>+'Ark1'!Y3383</f>
        <v>173.22345844504048</v>
      </c>
      <c r="J621" s="97">
        <f>+'Ark1'!AA3383</f>
        <v>34.298946737303929</v>
      </c>
      <c r="K621" s="97">
        <f t="shared" si="18"/>
        <v>3.5351726213273569</v>
      </c>
      <c r="L621" s="9">
        <f t="shared" si="19"/>
        <v>1.8062953995157385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+'Ark1'!C3384</f>
        <v>2006</v>
      </c>
      <c r="C622">
        <f>+'Ark1'!M3384</f>
        <v>50</v>
      </c>
      <c r="D622">
        <f>+'Ark1'!Q3384</f>
        <v>517</v>
      </c>
      <c r="E622" s="9">
        <f>+'Ark1'!R3384</f>
        <v>1030</v>
      </c>
      <c r="F622" s="9">
        <f>+'Ark1'!S3384</f>
        <v>1030</v>
      </c>
      <c r="G622" s="97">
        <f>+'Ark1'!T3384</f>
        <v>2.3315299816646671</v>
      </c>
      <c r="H622" s="97">
        <f>+'Ark1'!U3384</f>
        <v>2.7228119781860856</v>
      </c>
      <c r="I622" s="97">
        <f>+'Ark1'!Y3384</f>
        <v>169.39737864077691</v>
      </c>
      <c r="J622" s="97">
        <f>+'Ark1'!AA3384</f>
        <v>33.457003604862912</v>
      </c>
      <c r="K622" s="97">
        <f t="shared" si="18"/>
        <v>3.3879475728155382</v>
      </c>
      <c r="L622" s="9">
        <f t="shared" si="19"/>
        <v>1.9922630560928434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+'Ark1'!C3385</f>
        <v>2006</v>
      </c>
      <c r="C623">
        <f>+'Ark1'!M3385</f>
        <v>51</v>
      </c>
      <c r="D623">
        <f>+'Ark1'!Q3385</f>
        <v>520</v>
      </c>
      <c r="E623" s="9">
        <f>+'Ark1'!R3385</f>
        <v>1172</v>
      </c>
      <c r="F623" s="9">
        <f>+'Ark1'!S3385</f>
        <v>1172</v>
      </c>
      <c r="G623" s="97">
        <f>+'Ark1'!T3385</f>
        <v>2.6529642121465922</v>
      </c>
      <c r="H623" s="97">
        <f>+'Ark1'!U3385</f>
        <v>3.0086194323476043</v>
      </c>
      <c r="I623" s="97">
        <f>+'Ark1'!Y3385</f>
        <v>164.50000000000003</v>
      </c>
      <c r="J623" s="97">
        <f>+'Ark1'!AA3385</f>
        <v>32.987030495140758</v>
      </c>
      <c r="K623" s="97">
        <f t="shared" ref="K623:K686" si="20">+I623/C623</f>
        <v>3.2254901960784319</v>
      </c>
      <c r="L623" s="9">
        <f t="shared" ref="L623:L686" si="21">+E623/D623</f>
        <v>2.2538461538461538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+'Ark1'!C3386</f>
        <v>2006</v>
      </c>
      <c r="C624">
        <f>+'Ark1'!M3386</f>
        <v>52</v>
      </c>
      <c r="D624">
        <f>+'Ark1'!Q3386</f>
        <v>641</v>
      </c>
      <c r="E624" s="9">
        <f>+'Ark1'!R3386</f>
        <v>1562</v>
      </c>
      <c r="F624" s="9">
        <f>+'Ark1'!S3386</f>
        <v>1562</v>
      </c>
      <c r="G624" s="97">
        <f>+'Ark1'!T3386</f>
        <v>3.5357765353011756</v>
      </c>
      <c r="H624" s="97">
        <f>+'Ark1'!U3386</f>
        <v>3.9799499860753311</v>
      </c>
      <c r="I624" s="97">
        <f>+'Ark1'!Y3386</f>
        <v>163.27618437900099</v>
      </c>
      <c r="J624" s="97">
        <f>+'Ark1'!AA3386</f>
        <v>31.810145971395841</v>
      </c>
      <c r="K624" s="97">
        <f t="shared" si="20"/>
        <v>3.1399266226730962</v>
      </c>
      <c r="L624" s="9">
        <f t="shared" si="21"/>
        <v>2.436817472698908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+'Ark1'!C3387</f>
        <v>2006</v>
      </c>
      <c r="C625">
        <f>+'Ark1'!M3387</f>
        <v>53</v>
      </c>
      <c r="D625">
        <f>+'Ark1'!Q3387</f>
        <v>710</v>
      </c>
      <c r="E625" s="9">
        <f>+'Ark1'!R3387</f>
        <v>1847</v>
      </c>
      <c r="F625" s="9">
        <f>+'Ark1'!S3387</f>
        <v>1847</v>
      </c>
      <c r="G625" s="97">
        <f>+'Ark1'!T3387</f>
        <v>4.1809086176064465</v>
      </c>
      <c r="H625" s="97">
        <f>+'Ark1'!U3387</f>
        <v>4.5253666190214332</v>
      </c>
      <c r="I625" s="97">
        <f>+'Ark1'!Y3387</f>
        <v>157.00487276664879</v>
      </c>
      <c r="J625" s="97">
        <f>+'Ark1'!AA3387</f>
        <v>32.034211004579554</v>
      </c>
      <c r="K625" s="97">
        <f t="shared" si="20"/>
        <v>2.9623560899367698</v>
      </c>
      <c r="L625" s="9">
        <f t="shared" si="21"/>
        <v>2.6014084507042252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+'Ark1'!C3388</f>
        <v>2006</v>
      </c>
      <c r="C626">
        <f>+'Ark1'!M3388</f>
        <v>54</v>
      </c>
      <c r="D626">
        <f>+'Ark1'!Q3388</f>
        <v>815</v>
      </c>
      <c r="E626" s="9">
        <f>+'Ark1'!R3388</f>
        <v>2439</v>
      </c>
      <c r="F626" s="9">
        <f>+'Ark1'!S3388</f>
        <v>2439</v>
      </c>
      <c r="G626" s="97">
        <f>+'Ark1'!T3388</f>
        <v>5.5209724517282748</v>
      </c>
      <c r="H626" s="97">
        <f>+'Ark1'!U3388</f>
        <v>5.8592861104165994</v>
      </c>
      <c r="I626" s="97">
        <f>+'Ark1'!Y3388</f>
        <v>153.94272242722457</v>
      </c>
      <c r="J626" s="97">
        <f>+'Ark1'!AA3388</f>
        <v>30.46012044299454</v>
      </c>
      <c r="K626" s="97">
        <f t="shared" si="20"/>
        <v>2.8507911560597141</v>
      </c>
      <c r="L626" s="9">
        <f t="shared" si="21"/>
        <v>2.992638036809816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+'Ark1'!C3389</f>
        <v>2006</v>
      </c>
      <c r="C627">
        <f>+'Ark1'!M3389</f>
        <v>55</v>
      </c>
      <c r="D627">
        <f>+'Ark1'!Q3389</f>
        <v>956</v>
      </c>
      <c r="E627" s="9">
        <f>+'Ark1'!R3389</f>
        <v>3318</v>
      </c>
      <c r="F627" s="9">
        <f>+'Ark1'!S3389</f>
        <v>3318</v>
      </c>
      <c r="G627" s="97">
        <f>+'Ark1'!T3389</f>
        <v>7.510695610838221</v>
      </c>
      <c r="H627" s="97">
        <f>+'Ark1'!U3389</f>
        <v>7.7497956712421647</v>
      </c>
      <c r="I627" s="97">
        <f>+'Ark1'!Y3389</f>
        <v>149.67185051235683</v>
      </c>
      <c r="J627" s="97">
        <f>+'Ark1'!AA3389</f>
        <v>30.144407868620409</v>
      </c>
      <c r="K627" s="97">
        <f t="shared" si="20"/>
        <v>2.7213063729519424</v>
      </c>
      <c r="L627" s="9">
        <f t="shared" si="21"/>
        <v>3.4707112970711296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+'Ark1'!C3390</f>
        <v>2006</v>
      </c>
      <c r="C628">
        <f>+'Ark1'!M3390</f>
        <v>56</v>
      </c>
      <c r="D628">
        <f>+'Ark1'!Q3390</f>
        <v>942</v>
      </c>
      <c r="E628" s="9">
        <f>+'Ark1'!R3390</f>
        <v>3534</v>
      </c>
      <c r="F628" s="9">
        <f>+'Ark1'!S3390</f>
        <v>3534</v>
      </c>
      <c r="G628" s="97">
        <f>+'Ark1'!T3390</f>
        <v>7.9996378205853729</v>
      </c>
      <c r="H628" s="97">
        <f>+'Ark1'!U3390</f>
        <v>8.1343616348884904</v>
      </c>
      <c r="I628" s="97">
        <f>+'Ark1'!Y3390</f>
        <v>147.49700056593099</v>
      </c>
      <c r="J628" s="97">
        <f>+'Ark1'!AA3390</f>
        <v>29.186865161648281</v>
      </c>
      <c r="K628" s="97">
        <f t="shared" si="20"/>
        <v>2.6338750101059105</v>
      </c>
      <c r="L628" s="9">
        <f t="shared" si="21"/>
        <v>3.7515923566878979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+'Ark1'!C3391</f>
        <v>2006</v>
      </c>
      <c r="C629">
        <f>+'Ark1'!M3391</f>
        <v>57</v>
      </c>
      <c r="D629">
        <f>+'Ark1'!Q3391</f>
        <v>932</v>
      </c>
      <c r="E629" s="9">
        <f>+'Ark1'!R3391</f>
        <v>3660</v>
      </c>
      <c r="F629" s="9">
        <f>+'Ark1'!S3391</f>
        <v>3660</v>
      </c>
      <c r="G629" s="97">
        <f>+'Ark1'!T3391</f>
        <v>8.2848541096045434</v>
      </c>
      <c r="H629" s="97">
        <f>+'Ark1'!U3391</f>
        <v>8.2065239323617654</v>
      </c>
      <c r="I629" s="97">
        <f>+'Ark1'!Y3391</f>
        <v>143.68267759562843</v>
      </c>
      <c r="J629" s="97">
        <f>+'Ark1'!AA3391</f>
        <v>28.045540647445684</v>
      </c>
      <c r="K629" s="97">
        <f t="shared" si="20"/>
        <v>2.5207487297478672</v>
      </c>
      <c r="L629" s="9">
        <f t="shared" si="21"/>
        <v>3.9270386266094421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+'Ark1'!C3392</f>
        <v>2006</v>
      </c>
      <c r="C630">
        <f>+'Ark1'!M3392</f>
        <v>58</v>
      </c>
      <c r="D630">
        <f>+'Ark1'!Q3392</f>
        <v>977</v>
      </c>
      <c r="E630" s="9">
        <f>+'Ark1'!R3392</f>
        <v>4327</v>
      </c>
      <c r="F630" s="9">
        <f>+'Ark1'!S3392</f>
        <v>4327</v>
      </c>
      <c r="G630" s="97">
        <f>+'Ark1'!T3392</f>
        <v>9.7946895443330249</v>
      </c>
      <c r="H630" s="97">
        <f>+'Ark1'!U3392</f>
        <v>9.5859236797484559</v>
      </c>
      <c r="I630" s="97">
        <f>+'Ark1'!Y3392</f>
        <v>141.96239889068627</v>
      </c>
      <c r="J630" s="97">
        <f>+'Ark1'!AA3392</f>
        <v>27.060080174622843</v>
      </c>
      <c r="K630" s="97">
        <f t="shared" si="20"/>
        <v>2.4476275670807977</v>
      </c>
      <c r="L630" s="9">
        <f t="shared" si="21"/>
        <v>4.4288638689866939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+'Ark1'!C3393</f>
        <v>2006</v>
      </c>
      <c r="C631">
        <f>+'Ark1'!M3393</f>
        <v>59</v>
      </c>
      <c r="D631">
        <f>+'Ark1'!Q3393</f>
        <v>942</v>
      </c>
      <c r="E631" s="9">
        <f>+'Ark1'!R3393</f>
        <v>4302</v>
      </c>
      <c r="F631" s="9">
        <f>+'Ark1'!S3393</f>
        <v>4302</v>
      </c>
      <c r="G631" s="97">
        <f>+'Ark1'!T3393</f>
        <v>9.7380990107974714</v>
      </c>
      <c r="H631" s="97">
        <f>+'Ark1'!U3393</f>
        <v>9.234898312520798</v>
      </c>
      <c r="I631" s="97">
        <f>+'Ark1'!Y3393</f>
        <v>137.55867038586644</v>
      </c>
      <c r="J631" s="97">
        <f>+'Ark1'!AA3393</f>
        <v>26.06859675495658</v>
      </c>
      <c r="K631" s="97">
        <f t="shared" si="20"/>
        <v>2.3315028878960411</v>
      </c>
      <c r="L631" s="9">
        <f t="shared" si="21"/>
        <v>4.5668789808917198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+'Ark1'!C3394</f>
        <v>2006</v>
      </c>
      <c r="C632">
        <f>+'Ark1'!M3394</f>
        <v>60</v>
      </c>
      <c r="D632">
        <f>+'Ark1'!Q3394</f>
        <v>925</v>
      </c>
      <c r="E632" s="9">
        <f>+'Ark1'!R3394</f>
        <v>4179</v>
      </c>
      <c r="F632" s="9">
        <f>+'Ark1'!S3394</f>
        <v>4179</v>
      </c>
      <c r="G632" s="97">
        <f>+'Ark1'!T3394</f>
        <v>9.4596735858025625</v>
      </c>
      <c r="H632" s="97">
        <f>+'Ark1'!U3394</f>
        <v>8.8686530394228456</v>
      </c>
      <c r="I632" s="97">
        <f>+'Ark1'!Y3394</f>
        <v>135.99143335726239</v>
      </c>
      <c r="J632" s="97">
        <f>+'Ark1'!AA3394</f>
        <v>25.905560502008527</v>
      </c>
      <c r="K632" s="97">
        <f t="shared" si="20"/>
        <v>2.2665238892877064</v>
      </c>
      <c r="L632" s="9">
        <f t="shared" si="21"/>
        <v>4.5178378378378374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+'Ark1'!C3395</f>
        <v>2006</v>
      </c>
      <c r="C633">
        <f>+'Ark1'!M3395</f>
        <v>61</v>
      </c>
      <c r="D633">
        <f>+'Ark1'!Q3395</f>
        <v>856</v>
      </c>
      <c r="E633" s="9">
        <f>+'Ark1'!R3395</f>
        <v>3483</v>
      </c>
      <c r="F633" s="9">
        <f>+'Ark1'!S3395</f>
        <v>3483</v>
      </c>
      <c r="G633" s="97">
        <f>+'Ark1'!T3395</f>
        <v>7.8841931321728511</v>
      </c>
      <c r="H633" s="97">
        <f>+'Ark1'!U3395</f>
        <v>7.1959802345029775</v>
      </c>
      <c r="I633" s="97">
        <f>+'Ark1'!Y3395</f>
        <v>132.39230548377853</v>
      </c>
      <c r="J633" s="97">
        <f>+'Ark1'!AA3395</f>
        <v>24.786785733449559</v>
      </c>
      <c r="K633" s="97">
        <f t="shared" si="20"/>
        <v>2.1703656636685005</v>
      </c>
      <c r="L633" s="9">
        <f t="shared" si="21"/>
        <v>4.06892523364486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+'Ark1'!C3396</f>
        <v>2006</v>
      </c>
      <c r="C634">
        <f>+'Ark1'!M3396</f>
        <v>62</v>
      </c>
      <c r="D634">
        <f>+'Ark1'!Q3396</f>
        <v>750</v>
      </c>
      <c r="E634" s="9">
        <f>+'Ark1'!R3396</f>
        <v>2838</v>
      </c>
      <c r="F634" s="9">
        <f>+'Ark1'!S3396</f>
        <v>2838</v>
      </c>
      <c r="G634" s="97">
        <f>+'Ark1'!T3396</f>
        <v>6.4241573669556562</v>
      </c>
      <c r="H634" s="97">
        <f>+'Ark1'!U3396</f>
        <v>5.7860064692948816</v>
      </c>
      <c r="I634" s="97">
        <f>+'Ark1'!Y3396</f>
        <v>130.64499647639181</v>
      </c>
      <c r="J634" s="97">
        <f>+'Ark1'!AA3396</f>
        <v>24.462823356072192</v>
      </c>
      <c r="K634" s="97">
        <f t="shared" si="20"/>
        <v>2.1071773625224486</v>
      </c>
      <c r="L634" s="9">
        <f t="shared" si="21"/>
        <v>3.7839999999999998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+'Ark1'!C3397</f>
        <v>2006</v>
      </c>
      <c r="C635">
        <f>+'Ark1'!M3397</f>
        <v>63</v>
      </c>
      <c r="D635">
        <f>+'Ark1'!Q3397</f>
        <v>590</v>
      </c>
      <c r="E635" s="9">
        <f>+'Ark1'!R3397</f>
        <v>1779</v>
      </c>
      <c r="F635" s="9">
        <f>+'Ark1'!S3397</f>
        <v>1779</v>
      </c>
      <c r="G635" s="97">
        <f>+'Ark1'!T3397</f>
        <v>4.0269823663897508</v>
      </c>
      <c r="H635" s="97">
        <f>+'Ark1'!U3397</f>
        <v>3.5702250639093998</v>
      </c>
      <c r="I635" s="97">
        <f>+'Ark1'!Y3397</f>
        <v>128.60146149522188</v>
      </c>
      <c r="J635" s="97">
        <f>+'Ark1'!AA3397</f>
        <v>24.7994038374209</v>
      </c>
      <c r="K635" s="97">
        <f t="shared" si="20"/>
        <v>2.0412930396066966</v>
      </c>
      <c r="L635" s="9">
        <f t="shared" si="21"/>
        <v>3.0152542372881355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+'Ark1'!C3398</f>
        <v>2006</v>
      </c>
      <c r="C636">
        <f>+'Ark1'!M3398</f>
        <v>64</v>
      </c>
      <c r="D636">
        <f>+'Ark1'!Q3398</f>
        <v>412</v>
      </c>
      <c r="E636" s="9">
        <f>+'Ark1'!R3398</f>
        <v>910</v>
      </c>
      <c r="F636" s="9">
        <f>+'Ark1'!S3398</f>
        <v>910</v>
      </c>
      <c r="G636" s="97">
        <f>+'Ark1'!T3398</f>
        <v>2.0598954206940254</v>
      </c>
      <c r="H636" s="97">
        <f>+'Ark1'!U3398</f>
        <v>1.8243553262663723</v>
      </c>
      <c r="I636" s="97">
        <f>+'Ark1'!Y3398</f>
        <v>128.46780219780209</v>
      </c>
      <c r="J636" s="97">
        <f>+'Ark1'!AA3398</f>
        <v>22.294389640790964</v>
      </c>
      <c r="K636" s="97">
        <f t="shared" si="20"/>
        <v>2.0073094093406576</v>
      </c>
      <c r="L636" s="9">
        <f t="shared" si="21"/>
        <v>2.20873786407767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+'Ark1'!C3399</f>
        <v>2006</v>
      </c>
      <c r="C637">
        <f>+'Ark1'!M3399</f>
        <v>65</v>
      </c>
      <c r="D637">
        <f>+'Ark1'!Q3399</f>
        <v>265</v>
      </c>
      <c r="E637" s="9">
        <f>+'Ark1'!R3399</f>
        <v>486</v>
      </c>
      <c r="F637" s="9">
        <f>+'Ark1'!S3399</f>
        <v>486</v>
      </c>
      <c r="G637" s="97">
        <f>+'Ark1'!T3399</f>
        <v>1.1001199719310952</v>
      </c>
      <c r="H637" s="97">
        <f>+'Ark1'!U3399</f>
        <v>0.97047381956154788</v>
      </c>
      <c r="I637" s="97">
        <f>+'Ark1'!Y3399</f>
        <v>127.95987654320992</v>
      </c>
      <c r="J637" s="97">
        <f>+'Ark1'!AA3399</f>
        <v>21.062530242866529</v>
      </c>
      <c r="K637" s="97">
        <f t="shared" si="20"/>
        <v>1.9686134852801525</v>
      </c>
      <c r="L637" s="9">
        <f t="shared" si="21"/>
        <v>1.8339622641509434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+'Ark1'!C3400</f>
        <v>2006</v>
      </c>
      <c r="C638">
        <f>+'Ark1'!M3400</f>
        <v>66</v>
      </c>
      <c r="D638">
        <f>+'Ark1'!Q3400</f>
        <v>0</v>
      </c>
      <c r="E638" s="9">
        <f>+'Ark1'!R3400</f>
        <v>0</v>
      </c>
      <c r="F638" s="9">
        <f>+'Ark1'!S3400</f>
        <v>0</v>
      </c>
      <c r="G638" s="97">
        <f>+'Ark1'!T3400</f>
        <v>0</v>
      </c>
      <c r="H638" s="97">
        <f>+'Ark1'!U3400</f>
        <v>0</v>
      </c>
      <c r="I638" s="97">
        <f>+'Ark1'!Y3400</f>
        <v>0</v>
      </c>
      <c r="J638" s="97">
        <f>+'Ark1'!AA3400</f>
        <v>0</v>
      </c>
      <c r="K638" s="97">
        <f t="shared" si="20"/>
        <v>0</v>
      </c>
      <c r="L638" s="9" t="e">
        <f t="shared" si="21"/>
        <v>#DIV/0!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+'Ark1'!C3401</f>
        <v>2006</v>
      </c>
      <c r="C639">
        <f>+'Ark1'!M3401</f>
        <v>67</v>
      </c>
      <c r="D639">
        <f>+'Ark1'!Q3401</f>
        <v>0</v>
      </c>
      <c r="E639" s="9">
        <f>+'Ark1'!R3401</f>
        <v>0</v>
      </c>
      <c r="F639" s="9">
        <f>+'Ark1'!S3401</f>
        <v>0</v>
      </c>
      <c r="G639" s="97">
        <f>+'Ark1'!T3401</f>
        <v>0</v>
      </c>
      <c r="H639" s="97">
        <f>+'Ark1'!U3401</f>
        <v>0</v>
      </c>
      <c r="I639" s="97">
        <f>+'Ark1'!Y3401</f>
        <v>0</v>
      </c>
      <c r="J639" s="97">
        <f>+'Ark1'!AA3401</f>
        <v>0</v>
      </c>
      <c r="K639" s="97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+'Ark1'!C3402</f>
        <v>2006</v>
      </c>
      <c r="C640">
        <f>+'Ark1'!M3402</f>
        <v>68</v>
      </c>
      <c r="D640">
        <f>+'Ark1'!Q3402</f>
        <v>0</v>
      </c>
      <c r="E640" s="9">
        <f>+'Ark1'!R3402</f>
        <v>0</v>
      </c>
      <c r="F640" s="9">
        <f>+'Ark1'!S3402</f>
        <v>0</v>
      </c>
      <c r="G640" s="97">
        <f>+'Ark1'!T3402</f>
        <v>0</v>
      </c>
      <c r="H640" s="97">
        <f>+'Ark1'!U3402</f>
        <v>0</v>
      </c>
      <c r="I640" s="97">
        <f>+'Ark1'!Y3402</f>
        <v>0</v>
      </c>
      <c r="J640" s="97">
        <f>+'Ark1'!AA3402</f>
        <v>0</v>
      </c>
      <c r="K640" s="97">
        <f t="shared" si="20"/>
        <v>0</v>
      </c>
      <c r="L640" s="9" t="e">
        <f t="shared" si="21"/>
        <v>#DIV/0!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 s="47">
        <f>+'Ark1'!C3403</f>
        <v>2005</v>
      </c>
      <c r="C641" s="47">
        <f>+'Ark1'!M3403</f>
        <v>0</v>
      </c>
      <c r="D641" s="47">
        <f>+'Ark1'!Q3403</f>
        <v>224</v>
      </c>
      <c r="E641" s="65">
        <f>+'Ark1'!R3403</f>
        <v>539.25</v>
      </c>
      <c r="F641" s="65">
        <f>+'Ark1'!S3403</f>
        <v>0</v>
      </c>
      <c r="G641" s="102">
        <f>+'Ark1'!T3403</f>
        <v>1.3787593083831378</v>
      </c>
      <c r="H641" s="102">
        <f>+'Ark1'!U3403</f>
        <v>0</v>
      </c>
      <c r="I641" s="102">
        <f>+'Ark1'!Y3403</f>
        <v>0</v>
      </c>
      <c r="J641" s="102">
        <f>+'Ark1'!AA3403</f>
        <v>0</v>
      </c>
      <c r="K641" s="102" t="e">
        <f t="shared" si="20"/>
        <v>#DIV/0!</v>
      </c>
      <c r="L641" s="65">
        <f t="shared" si="21"/>
        <v>2.4073660714285716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+'Ark1'!C3404</f>
        <v>2005</v>
      </c>
      <c r="C642" s="47">
        <f>+'Ark1'!M3404</f>
        <v>35</v>
      </c>
      <c r="D642" s="47">
        <f>+'Ark1'!Q3404</f>
        <v>28</v>
      </c>
      <c r="E642" s="65">
        <f>+'Ark1'!R3404</f>
        <v>29</v>
      </c>
      <c r="F642" s="65">
        <f>+'Ark1'!S3404</f>
        <v>29</v>
      </c>
      <c r="G642" s="102">
        <f>+'Ark1'!T3404</f>
        <v>7.4147463964971738E-2</v>
      </c>
      <c r="H642" s="102">
        <f>+'Ark1'!U3404</f>
        <v>0.10489343476868272</v>
      </c>
      <c r="I642" s="102">
        <f>+'Ark1'!Y3404</f>
        <v>202.71379310344844</v>
      </c>
      <c r="J642" s="102">
        <f>+'Ark1'!AA3404</f>
        <v>44.515063116129753</v>
      </c>
      <c r="K642" s="102">
        <f t="shared" si="20"/>
        <v>5.7918226600985268</v>
      </c>
      <c r="L642" s="65">
        <f t="shared" si="21"/>
        <v>1.0357142857142858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+'Ark1'!C3405</f>
        <v>2005</v>
      </c>
      <c r="C643" s="47">
        <f>+'Ark1'!M3405</f>
        <v>36</v>
      </c>
      <c r="D643" s="47">
        <f>+'Ark1'!Q3405</f>
        <v>23</v>
      </c>
      <c r="E643" s="65">
        <f>+'Ark1'!R3405</f>
        <v>24</v>
      </c>
      <c r="F643" s="65">
        <f>+'Ark1'!S3405</f>
        <v>24</v>
      </c>
      <c r="G643" s="102">
        <f>+'Ark1'!T3405</f>
        <v>6.1363418453769678E-2</v>
      </c>
      <c r="H643" s="102">
        <f>+'Ark1'!U3405</f>
        <v>9.2371242358683603E-2</v>
      </c>
      <c r="I643" s="102">
        <f>+'Ark1'!Y3405</f>
        <v>215.70416666666659</v>
      </c>
      <c r="J643" s="102">
        <f>+'Ark1'!AA3405</f>
        <v>40.854023457168751</v>
      </c>
      <c r="K643" s="102">
        <f t="shared" si="20"/>
        <v>5.9917824074074053</v>
      </c>
      <c r="L643" s="65">
        <f t="shared" si="21"/>
        <v>1.0434782608695652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+'Ark1'!C3406</f>
        <v>2005</v>
      </c>
      <c r="C644" s="47">
        <f>+'Ark1'!M3406</f>
        <v>37</v>
      </c>
      <c r="D644" s="47">
        <f>+'Ark1'!Q3406</f>
        <v>25</v>
      </c>
      <c r="E644" s="65">
        <f>+'Ark1'!R3406</f>
        <v>25</v>
      </c>
      <c r="F644" s="65">
        <f>+'Ark1'!S3406</f>
        <v>25</v>
      </c>
      <c r="G644" s="102">
        <f>+'Ark1'!T3406</f>
        <v>6.3920227556010109E-2</v>
      </c>
      <c r="H644" s="102">
        <f>+'Ark1'!U3406</f>
        <v>9.5791738632546239E-2</v>
      </c>
      <c r="I644" s="102">
        <f>+'Ark1'!Y3406</f>
        <v>214.74400000000003</v>
      </c>
      <c r="J644" s="102">
        <f>+'Ark1'!AA3406</f>
        <v>31.435573225248952</v>
      </c>
      <c r="K644" s="102">
        <f t="shared" si="20"/>
        <v>5.8038918918918929</v>
      </c>
      <c r="L644" s="65">
        <f t="shared" si="21"/>
        <v>1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+'Ark1'!C3407</f>
        <v>2005</v>
      </c>
      <c r="C645" s="47">
        <f>+'Ark1'!M3407</f>
        <v>38</v>
      </c>
      <c r="D645" s="47">
        <f>+'Ark1'!Q3407</f>
        <v>35</v>
      </c>
      <c r="E645" s="65">
        <f>+'Ark1'!R3407</f>
        <v>37</v>
      </c>
      <c r="F645" s="65">
        <f>+'Ark1'!S3407</f>
        <v>37</v>
      </c>
      <c r="G645" s="102">
        <f>+'Ark1'!T3407</f>
        <v>9.4601936782894913E-2</v>
      </c>
      <c r="H645" s="102">
        <f>+'Ark1'!U3407</f>
        <v>0.14377146988145972</v>
      </c>
      <c r="I645" s="102">
        <f>+'Ark1'!Y3407</f>
        <v>217.77297297297287</v>
      </c>
      <c r="J645" s="102">
        <f>+'Ark1'!AA3407</f>
        <v>30.635235398446241</v>
      </c>
      <c r="K645" s="102">
        <f t="shared" si="20"/>
        <v>5.7308677098150751</v>
      </c>
      <c r="L645" s="65">
        <f t="shared" si="21"/>
        <v>1.0571428571428572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+'Ark1'!C3408</f>
        <v>2005</v>
      </c>
      <c r="C646" s="47">
        <f>+'Ark1'!M3408</f>
        <v>39</v>
      </c>
      <c r="D646" s="47">
        <f>+'Ark1'!Q3408</f>
        <v>46</v>
      </c>
      <c r="E646" s="65">
        <f>+'Ark1'!R3408</f>
        <v>48</v>
      </c>
      <c r="F646" s="65">
        <f>+'Ark1'!S3408</f>
        <v>48</v>
      </c>
      <c r="G646" s="102">
        <f>+'Ark1'!T3408</f>
        <v>0.12272683690753936</v>
      </c>
      <c r="H646" s="102">
        <f>+'Ark1'!U3408</f>
        <v>0.17640803605006811</v>
      </c>
      <c r="I646" s="102">
        <f>+'Ark1'!Y3408</f>
        <v>205.97291666666675</v>
      </c>
      <c r="J646" s="102">
        <f>+'Ark1'!AA3408</f>
        <v>34.70739438255724</v>
      </c>
      <c r="K646" s="102">
        <f t="shared" si="20"/>
        <v>5.2813568376068396</v>
      </c>
      <c r="L646" s="65">
        <f t="shared" si="21"/>
        <v>1.0434782608695652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+'Ark1'!C3409</f>
        <v>2005</v>
      </c>
      <c r="C647" s="47">
        <f>+'Ark1'!M3409</f>
        <v>40</v>
      </c>
      <c r="D647" s="47">
        <f>+'Ark1'!Q3409</f>
        <v>57</v>
      </c>
      <c r="E647" s="65">
        <f>+'Ark1'!R3409</f>
        <v>71</v>
      </c>
      <c r="F647" s="65">
        <f>+'Ark1'!S3409</f>
        <v>71</v>
      </c>
      <c r="G647" s="102">
        <f>+'Ark1'!T3409</f>
        <v>0.18153344625906873</v>
      </c>
      <c r="H647" s="102">
        <f>+'Ark1'!U3409</f>
        <v>0.26273051348001175</v>
      </c>
      <c r="I647" s="102">
        <f>+'Ark1'!Y3409</f>
        <v>207.38873239436623</v>
      </c>
      <c r="J647" s="102">
        <f>+'Ark1'!AA3409</f>
        <v>35.10716210102332</v>
      </c>
      <c r="K647" s="102">
        <f t="shared" si="20"/>
        <v>5.1847183098591554</v>
      </c>
      <c r="L647" s="65">
        <f t="shared" si="21"/>
        <v>1.2456140350877194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+'Ark1'!C3410</f>
        <v>2005</v>
      </c>
      <c r="C648" s="47">
        <f>+'Ark1'!M3410</f>
        <v>41</v>
      </c>
      <c r="D648" s="47">
        <f>+'Ark1'!Q3410</f>
        <v>69</v>
      </c>
      <c r="E648" s="65">
        <f>+'Ark1'!R3410</f>
        <v>75</v>
      </c>
      <c r="F648" s="65">
        <f>+'Ark1'!S3410</f>
        <v>75</v>
      </c>
      <c r="G648" s="102">
        <f>+'Ark1'!T3410</f>
        <v>0.19176068266803023</v>
      </c>
      <c r="H648" s="102">
        <f>+'Ark1'!U3410</f>
        <v>0.2719481888846933</v>
      </c>
      <c r="I648" s="102">
        <f>+'Ark1'!Y3410</f>
        <v>203.21600000000004</v>
      </c>
      <c r="J648" s="102">
        <f>+'Ark1'!AA3410</f>
        <v>31.978271956647561</v>
      </c>
      <c r="K648" s="102">
        <f t="shared" si="20"/>
        <v>4.9564878048780496</v>
      </c>
      <c r="L648" s="65">
        <f t="shared" si="21"/>
        <v>1.0869565217391304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+'Ark1'!C3411</f>
        <v>2005</v>
      </c>
      <c r="C649" s="47">
        <f>+'Ark1'!M3411</f>
        <v>42</v>
      </c>
      <c r="D649" s="47">
        <f>+'Ark1'!Q3411</f>
        <v>103</v>
      </c>
      <c r="E649" s="65">
        <f>+'Ark1'!R3411</f>
        <v>130</v>
      </c>
      <c r="F649" s="65">
        <f>+'Ark1'!S3411</f>
        <v>130</v>
      </c>
      <c r="G649" s="102">
        <f>+'Ark1'!T3411</f>
        <v>0.3323851832912525</v>
      </c>
      <c r="H649" s="102">
        <f>+'Ark1'!U3411</f>
        <v>0.45380189766706658</v>
      </c>
      <c r="I649" s="102">
        <f>+'Ark1'!Y3411</f>
        <v>195.63923076923089</v>
      </c>
      <c r="J649" s="102">
        <f>+'Ark1'!AA3411</f>
        <v>34.390865281246953</v>
      </c>
      <c r="K649" s="102">
        <f t="shared" si="20"/>
        <v>4.6580769230769263</v>
      </c>
      <c r="L649" s="65">
        <f t="shared" si="21"/>
        <v>1.2621359223300972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+'Ark1'!C3412</f>
        <v>2005</v>
      </c>
      <c r="C650" s="47">
        <f>+'Ark1'!M3412</f>
        <v>43</v>
      </c>
      <c r="D650" s="47">
        <f>+'Ark1'!Q3412</f>
        <v>95</v>
      </c>
      <c r="E650" s="65">
        <f>+'Ark1'!R3412</f>
        <v>123</v>
      </c>
      <c r="F650" s="65">
        <f>+'Ark1'!S3412</f>
        <v>123</v>
      </c>
      <c r="G650" s="102">
        <f>+'Ark1'!T3412</f>
        <v>0.31448751957556981</v>
      </c>
      <c r="H650" s="102">
        <f>+'Ark1'!U3412</f>
        <v>0.4176235030667329</v>
      </c>
      <c r="I650" s="102">
        <f>+'Ark1'!Y3412</f>
        <v>190.28861788617897</v>
      </c>
      <c r="J650" s="102">
        <f>+'Ark1'!AA3412</f>
        <v>32.310861027929349</v>
      </c>
      <c r="K650" s="102">
        <f t="shared" si="20"/>
        <v>4.4253166950274183</v>
      </c>
      <c r="L650" s="65">
        <f t="shared" si="21"/>
        <v>1.2947368421052632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+'Ark1'!C3413</f>
        <v>2005</v>
      </c>
      <c r="C651" s="47">
        <f>+'Ark1'!M3413</f>
        <v>44</v>
      </c>
      <c r="D651" s="47">
        <f>+'Ark1'!Q3413</f>
        <v>143</v>
      </c>
      <c r="E651" s="65">
        <f>+'Ark1'!R3413</f>
        <v>186</v>
      </c>
      <c r="F651" s="65">
        <f>+'Ark1'!S3413</f>
        <v>186</v>
      </c>
      <c r="G651" s="102">
        <f>+'Ark1'!T3413</f>
        <v>0.47556649301671505</v>
      </c>
      <c r="H651" s="102">
        <f>+'Ark1'!U3413</f>
        <v>0.63818573880016316</v>
      </c>
      <c r="I651" s="102">
        <f>+'Ark1'!Y3413</f>
        <v>192.29462365591405</v>
      </c>
      <c r="J651" s="102">
        <f>+'Ark1'!AA3413</f>
        <v>31.861870445710135</v>
      </c>
      <c r="K651" s="102">
        <f t="shared" si="20"/>
        <v>4.3703323558162284</v>
      </c>
      <c r="L651" s="65">
        <f t="shared" si="21"/>
        <v>1.3006993006993006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+'Ark1'!C3414</f>
        <v>2005</v>
      </c>
      <c r="C652" s="47">
        <f>+'Ark1'!M3414</f>
        <v>45</v>
      </c>
      <c r="D652" s="47">
        <f>+'Ark1'!Q3414</f>
        <v>146</v>
      </c>
      <c r="E652" s="65">
        <f>+'Ark1'!R3414</f>
        <v>198</v>
      </c>
      <c r="F652" s="65">
        <f>+'Ark1'!S3414</f>
        <v>198</v>
      </c>
      <c r="G652" s="102">
        <f>+'Ark1'!T3414</f>
        <v>0.50624820224360001</v>
      </c>
      <c r="H652" s="102">
        <f>+'Ark1'!U3414</f>
        <v>0.65799499786767701</v>
      </c>
      <c r="I652" s="102">
        <f>+'Ark1'!Y3414</f>
        <v>186.2474747474748</v>
      </c>
      <c r="J652" s="102">
        <f>+'Ark1'!AA3414</f>
        <v>32.502067823678743</v>
      </c>
      <c r="K652" s="102">
        <f t="shared" si="20"/>
        <v>4.1388327721661069</v>
      </c>
      <c r="L652" s="65">
        <f t="shared" si="21"/>
        <v>1.3561643835616439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+'Ark1'!C3415</f>
        <v>2005</v>
      </c>
      <c r="C653" s="47">
        <f>+'Ark1'!M3415</f>
        <v>46</v>
      </c>
      <c r="D653" s="47">
        <f>+'Ark1'!Q3415</f>
        <v>214</v>
      </c>
      <c r="E653" s="65">
        <f>+'Ark1'!R3415</f>
        <v>294</v>
      </c>
      <c r="F653" s="65">
        <f>+'Ark1'!S3415</f>
        <v>294</v>
      </c>
      <c r="G653" s="102">
        <f>+'Ark1'!T3415</f>
        <v>0.75170187605867889</v>
      </c>
      <c r="H653" s="102">
        <f>+'Ark1'!U3415</f>
        <v>0.9604350286011123</v>
      </c>
      <c r="I653" s="102">
        <f>+'Ark1'!Y3415</f>
        <v>183.08537414965988</v>
      </c>
      <c r="J653" s="102">
        <f>+'Ark1'!AA3415</f>
        <v>34.086123770583796</v>
      </c>
      <c r="K653" s="102">
        <f t="shared" si="20"/>
        <v>3.9801168293404321</v>
      </c>
      <c r="L653" s="65">
        <f t="shared" si="21"/>
        <v>1.3738317757009346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+'Ark1'!C3416</f>
        <v>2005</v>
      </c>
      <c r="C654" s="47">
        <f>+'Ark1'!M3416</f>
        <v>47</v>
      </c>
      <c r="D654" s="47">
        <f>+'Ark1'!Q3416</f>
        <v>259</v>
      </c>
      <c r="E654" s="65">
        <f>+'Ark1'!R3416</f>
        <v>391</v>
      </c>
      <c r="F654" s="65">
        <f>+'Ark1'!S3416</f>
        <v>391</v>
      </c>
      <c r="G654" s="102">
        <f>+'Ark1'!T3416</f>
        <v>0.99971235897599819</v>
      </c>
      <c r="H654" s="102">
        <f>+'Ark1'!U3416</f>
        <v>1.2749618834133916</v>
      </c>
      <c r="I654" s="102">
        <f>+'Ark1'!Y3416</f>
        <v>182.74833759590777</v>
      </c>
      <c r="J654" s="102">
        <f>+'Ark1'!AA3416</f>
        <v>33.652967796050199</v>
      </c>
      <c r="K654" s="102">
        <f t="shared" si="20"/>
        <v>3.888262502040591</v>
      </c>
      <c r="L654" s="65">
        <f t="shared" si="21"/>
        <v>1.5096525096525097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+'Ark1'!C3417</f>
        <v>2005</v>
      </c>
      <c r="C655" s="47">
        <f>+'Ark1'!M3417</f>
        <v>48</v>
      </c>
      <c r="D655" s="47">
        <f>+'Ark1'!Q3417</f>
        <v>322</v>
      </c>
      <c r="E655" s="65">
        <f>+'Ark1'!R3417</f>
        <v>531</v>
      </c>
      <c r="F655" s="65">
        <f>+'Ark1'!S3417</f>
        <v>531</v>
      </c>
      <c r="G655" s="102">
        <f>+'Ark1'!T3417</f>
        <v>1.3576656332896544</v>
      </c>
      <c r="H655" s="102">
        <f>+'Ark1'!U3417</f>
        <v>1.6851038315107441</v>
      </c>
      <c r="I655" s="102">
        <f>+'Ark1'!Y3417</f>
        <v>177.85461393596998</v>
      </c>
      <c r="J655" s="102">
        <f>+'Ark1'!AA3417</f>
        <v>32.314751961641555</v>
      </c>
      <c r="K655" s="102">
        <f t="shared" si="20"/>
        <v>3.7053044569993747</v>
      </c>
      <c r="L655" s="65">
        <f t="shared" si="21"/>
        <v>1.6490683229813665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+'Ark1'!C3418</f>
        <v>2005</v>
      </c>
      <c r="C656" s="47">
        <f>+'Ark1'!M3418</f>
        <v>49</v>
      </c>
      <c r="D656" s="47">
        <f>+'Ark1'!Q3418</f>
        <v>380</v>
      </c>
      <c r="E656" s="65">
        <f>+'Ark1'!R3418</f>
        <v>667</v>
      </c>
      <c r="F656" s="65">
        <f>+'Ark1'!S3418</f>
        <v>667</v>
      </c>
      <c r="G656" s="102">
        <f>+'Ark1'!T3418</f>
        <v>1.7053916711943493</v>
      </c>
      <c r="H656" s="102">
        <f>+'Ark1'!U3418</f>
        <v>2.1040994585391859</v>
      </c>
      <c r="I656" s="102">
        <f>+'Ark1'!Y3418</f>
        <v>176.79640179910038</v>
      </c>
      <c r="J656" s="102">
        <f>+'Ark1'!AA3418</f>
        <v>31.356120357986381</v>
      </c>
      <c r="K656" s="102">
        <f t="shared" si="20"/>
        <v>3.6080898326347017</v>
      </c>
      <c r="L656" s="65">
        <f t="shared" si="21"/>
        <v>1.7552631578947369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+'Ark1'!C3419</f>
        <v>2005</v>
      </c>
      <c r="C657" s="47">
        <f>+'Ark1'!M3419</f>
        <v>50</v>
      </c>
      <c r="D657" s="47">
        <f>+'Ark1'!Q3419</f>
        <v>490</v>
      </c>
      <c r="E657" s="65">
        <f>+'Ark1'!R3419</f>
        <v>925</v>
      </c>
      <c r="F657" s="65">
        <f>+'Ark1'!S3419</f>
        <v>925</v>
      </c>
      <c r="G657" s="102">
        <f>+'Ark1'!T3419</f>
        <v>2.3650484195723727</v>
      </c>
      <c r="H657" s="102">
        <f>+'Ark1'!U3419</f>
        <v>2.789615444684415</v>
      </c>
      <c r="I657" s="102">
        <f>+'Ark1'!Y3419</f>
        <v>169.01902702702731</v>
      </c>
      <c r="J657" s="102">
        <f>+'Ark1'!AA3419</f>
        <v>32.00779609634332</v>
      </c>
      <c r="K657" s="102">
        <f t="shared" si="20"/>
        <v>3.3803805405405463</v>
      </c>
      <c r="L657" s="65">
        <f t="shared" si="21"/>
        <v>1.8877551020408163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+'Ark1'!C3420</f>
        <v>2005</v>
      </c>
      <c r="C658" s="47">
        <f>+'Ark1'!M3420</f>
        <v>51</v>
      </c>
      <c r="D658" s="47">
        <f>+'Ark1'!Q3420</f>
        <v>492</v>
      </c>
      <c r="E658" s="65">
        <f>+'Ark1'!R3420</f>
        <v>985</v>
      </c>
      <c r="F658" s="65">
        <f>+'Ark1'!S3420</f>
        <v>985</v>
      </c>
      <c r="G658" s="102">
        <f>+'Ark1'!T3420</f>
        <v>2.518456965706799</v>
      </c>
      <c r="H658" s="102">
        <f>+'Ark1'!U3420</f>
        <v>2.888472604599428</v>
      </c>
      <c r="I658" s="102">
        <f>+'Ark1'!Y3420</f>
        <v>164.34822335025387</v>
      </c>
      <c r="J658" s="102">
        <f>+'Ark1'!AA3420</f>
        <v>32.589570431419183</v>
      </c>
      <c r="K658" s="102">
        <f t="shared" si="20"/>
        <v>3.2225141833383111</v>
      </c>
      <c r="L658" s="65">
        <f t="shared" si="21"/>
        <v>2.0020325203252032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+'Ark1'!C3421</f>
        <v>2005</v>
      </c>
      <c r="C659" s="47">
        <f>+'Ark1'!M3421</f>
        <v>52</v>
      </c>
      <c r="D659" s="47">
        <f>+'Ark1'!Q3421</f>
        <v>599</v>
      </c>
      <c r="E659" s="65">
        <f>+'Ark1'!R3421</f>
        <v>1305</v>
      </c>
      <c r="F659" s="65">
        <f>+'Ark1'!S3421</f>
        <v>1305</v>
      </c>
      <c r="G659" s="102">
        <f>+'Ark1'!T3421</f>
        <v>3.336635878423726</v>
      </c>
      <c r="H659" s="102">
        <f>+'Ark1'!U3421</f>
        <v>3.7622693353008656</v>
      </c>
      <c r="I659" s="102">
        <f>+'Ark1'!Y3421</f>
        <v>161.57432950191577</v>
      </c>
      <c r="J659" s="102">
        <f>+'Ark1'!AA3421</f>
        <v>32.278766730445696</v>
      </c>
      <c r="K659" s="102">
        <f t="shared" si="20"/>
        <v>3.1071986442676112</v>
      </c>
      <c r="L659" s="65">
        <f t="shared" si="21"/>
        <v>2.1786310517529217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+'Ark1'!C3422</f>
        <v>2005</v>
      </c>
      <c r="C660" s="47">
        <f>+'Ark1'!M3422</f>
        <v>53</v>
      </c>
      <c r="D660" s="47">
        <f>+'Ark1'!Q3422</f>
        <v>676</v>
      </c>
      <c r="E660" s="65">
        <f>+'Ark1'!R3422</f>
        <v>1580</v>
      </c>
      <c r="F660" s="65">
        <f>+'Ark1'!S3422</f>
        <v>1580</v>
      </c>
      <c r="G660" s="102">
        <f>+'Ark1'!T3422</f>
        <v>4.0397583815398388</v>
      </c>
      <c r="H660" s="102">
        <f>+'Ark1'!U3422</f>
        <v>4.4529044679300247</v>
      </c>
      <c r="I660" s="102">
        <f>+'Ark1'!Y3422</f>
        <v>157.94987341772139</v>
      </c>
      <c r="J660" s="102">
        <f>+'Ark1'!AA3422</f>
        <v>31.65600858811553</v>
      </c>
      <c r="K660" s="102">
        <f t="shared" si="20"/>
        <v>2.9801862909004035</v>
      </c>
      <c r="L660" s="65">
        <f t="shared" si="21"/>
        <v>2.3372781065088759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+'Ark1'!C3423</f>
        <v>2005</v>
      </c>
      <c r="C661" s="47">
        <f>+'Ark1'!M3423</f>
        <v>54</v>
      </c>
      <c r="D661" s="47">
        <f>+'Ark1'!Q3423</f>
        <v>803</v>
      </c>
      <c r="E661" s="65">
        <f>+'Ark1'!R3423</f>
        <v>2043</v>
      </c>
      <c r="F661" s="65">
        <f>+'Ark1'!S3423</f>
        <v>2043</v>
      </c>
      <c r="G661" s="102">
        <f>+'Ark1'!T3423</f>
        <v>5.2235609958771443</v>
      </c>
      <c r="H661" s="102">
        <f>+'Ark1'!U3423</f>
        <v>5.5719402541184193</v>
      </c>
      <c r="I661" s="102">
        <f>+'Ark1'!Y3423</f>
        <v>152.85198237885439</v>
      </c>
      <c r="J661" s="102">
        <f>+'Ark1'!AA3423</f>
        <v>30.566074401098156</v>
      </c>
      <c r="K661" s="102">
        <f t="shared" si="20"/>
        <v>2.8305922662750813</v>
      </c>
      <c r="L661" s="65">
        <f t="shared" si="21"/>
        <v>2.5442092154420921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+'Ark1'!C3424</f>
        <v>2005</v>
      </c>
      <c r="C662" s="47">
        <f>+'Ark1'!M3424</f>
        <v>55</v>
      </c>
      <c r="D662" s="47">
        <f>+'Ark1'!Q3424</f>
        <v>894</v>
      </c>
      <c r="E662" s="65">
        <f>+'Ark1'!R3424</f>
        <v>2977</v>
      </c>
      <c r="F662" s="65">
        <f>+'Ark1'!S3424</f>
        <v>2977</v>
      </c>
      <c r="G662" s="102">
        <f>+'Ark1'!T3424</f>
        <v>7.6116206973696796</v>
      </c>
      <c r="H662" s="102">
        <f>+'Ark1'!U3424</f>
        <v>7.915633254211075</v>
      </c>
      <c r="I662" s="102">
        <f>+'Ark1'!Y3424</f>
        <v>149.01837420221679</v>
      </c>
      <c r="J662" s="102">
        <f>+'Ark1'!AA3424</f>
        <v>29.569147990927881</v>
      </c>
      <c r="K662" s="102">
        <f t="shared" si="20"/>
        <v>2.7094249854948509</v>
      </c>
      <c r="L662" s="65">
        <f t="shared" si="21"/>
        <v>3.3299776286353469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+'Ark1'!C3425</f>
        <v>2005</v>
      </c>
      <c r="C663" s="47">
        <f>+'Ark1'!M3425</f>
        <v>56</v>
      </c>
      <c r="D663" s="47">
        <f>+'Ark1'!Q3425</f>
        <v>987</v>
      </c>
      <c r="E663" s="65">
        <f>+'Ark1'!R3425</f>
        <v>3152</v>
      </c>
      <c r="F663" s="65">
        <f>+'Ark1'!S3425</f>
        <v>3152</v>
      </c>
      <c r="G663" s="102">
        <f>+'Ark1'!T3425</f>
        <v>8.0590622902617515</v>
      </c>
      <c r="H663" s="102">
        <f>+'Ark1'!U3425</f>
        <v>8.2155609955581905</v>
      </c>
      <c r="I663" s="102">
        <f>+'Ark1'!Y3425</f>
        <v>146.07772842639591</v>
      </c>
      <c r="J663" s="102">
        <f>+'Ark1'!AA3425</f>
        <v>28.906509312380511</v>
      </c>
      <c r="K663" s="102">
        <f t="shared" si="20"/>
        <v>2.60853086475707</v>
      </c>
      <c r="L663" s="65">
        <f t="shared" si="21"/>
        <v>3.1935157041540019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+'Ark1'!C3426</f>
        <v>2005</v>
      </c>
      <c r="C664" s="47">
        <f>+'Ark1'!M3426</f>
        <v>57</v>
      </c>
      <c r="D664" s="47">
        <f>+'Ark1'!Q3426</f>
        <v>992</v>
      </c>
      <c r="E664" s="65">
        <f>+'Ark1'!R3426</f>
        <v>3284</v>
      </c>
      <c r="F664" s="65">
        <f>+'Ark1'!S3426</f>
        <v>3284</v>
      </c>
      <c r="G664" s="102">
        <f>+'Ark1'!T3426</f>
        <v>8.3965610917574889</v>
      </c>
      <c r="H664" s="102">
        <f>+'Ark1'!U3426</f>
        <v>8.3944349292871863</v>
      </c>
      <c r="I664" s="102">
        <f>+'Ark1'!Y3426</f>
        <v>143.25880024360561</v>
      </c>
      <c r="J664" s="102">
        <f>+'Ark1'!AA3426</f>
        <v>27.780556119647432</v>
      </c>
      <c r="K664" s="102">
        <f t="shared" si="20"/>
        <v>2.5133122849755369</v>
      </c>
      <c r="L664" s="65">
        <f t="shared" si="21"/>
        <v>3.310483870967742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+'Ark1'!C3427</f>
        <v>2005</v>
      </c>
      <c r="C665" s="47">
        <f>+'Ark1'!M3427</f>
        <v>58</v>
      </c>
      <c r="D665" s="47">
        <f>+'Ark1'!Q3427</f>
        <v>1032</v>
      </c>
      <c r="E665" s="65">
        <f>+'Ark1'!R3427</f>
        <v>3857</v>
      </c>
      <c r="F665" s="65">
        <f>+'Ark1'!S3427</f>
        <v>3857</v>
      </c>
      <c r="G665" s="102">
        <f>+'Ark1'!T3427</f>
        <v>9.8616127073412407</v>
      </c>
      <c r="H665" s="102">
        <f>+'Ark1'!U3427</f>
        <v>9.6200128401540379</v>
      </c>
      <c r="I665" s="102">
        <f>+'Ark1'!Y3427</f>
        <v>139.78449572206381</v>
      </c>
      <c r="J665" s="102">
        <f>+'Ark1'!AA3427</f>
        <v>26.660736969062757</v>
      </c>
      <c r="K665" s="102">
        <f t="shared" si="20"/>
        <v>2.4100775124493761</v>
      </c>
      <c r="L665" s="65">
        <f t="shared" si="21"/>
        <v>3.737403100775194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+'Ark1'!C3428</f>
        <v>2005</v>
      </c>
      <c r="C666" s="47">
        <f>+'Ark1'!M3428</f>
        <v>59</v>
      </c>
      <c r="D666" s="47">
        <f>+'Ark1'!Q3428</f>
        <v>1006</v>
      </c>
      <c r="E666" s="65">
        <f>+'Ark1'!R3428</f>
        <v>3834</v>
      </c>
      <c r="F666" s="65">
        <f>+'Ark1'!S3428</f>
        <v>3834</v>
      </c>
      <c r="G666" s="102">
        <f>+'Ark1'!T3428</f>
        <v>9.8028060979897109</v>
      </c>
      <c r="H666" s="102">
        <f>+'Ark1'!U3428</f>
        <v>9.3556925185467357</v>
      </c>
      <c r="I666" s="102">
        <f>+'Ark1'!Y3428</f>
        <v>136.75928534167971</v>
      </c>
      <c r="J666" s="102">
        <f>+'Ark1'!AA3428</f>
        <v>26.426287745280529</v>
      </c>
      <c r="K666" s="102">
        <f t="shared" si="20"/>
        <v>2.3179539888420289</v>
      </c>
      <c r="L666" s="65">
        <f t="shared" si="21"/>
        <v>3.8111332007952288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+'Ark1'!C3429</f>
        <v>2005</v>
      </c>
      <c r="C667" s="47">
        <f>+'Ark1'!M3429</f>
        <v>60</v>
      </c>
      <c r="D667" s="47">
        <f>+'Ark1'!Q3429</f>
        <v>929</v>
      </c>
      <c r="E667" s="65">
        <f>+'Ark1'!R3429</f>
        <v>3663</v>
      </c>
      <c r="F667" s="65">
        <f>+'Ark1'!S3429</f>
        <v>3663</v>
      </c>
      <c r="G667" s="102">
        <f>+'Ark1'!T3429</f>
        <v>9.3655917415066003</v>
      </c>
      <c r="H667" s="102">
        <f>+'Ark1'!U3429</f>
        <v>8.7426600066493609</v>
      </c>
      <c r="I667" s="102">
        <f>+'Ark1'!Y3429</f>
        <v>133.76412776412778</v>
      </c>
      <c r="J667" s="102">
        <f>+'Ark1'!AA3429</f>
        <v>25.179750770486603</v>
      </c>
      <c r="K667" s="102">
        <f t="shared" si="20"/>
        <v>2.2294021294021298</v>
      </c>
      <c r="L667" s="65">
        <f t="shared" si="21"/>
        <v>3.9429494079655543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+'Ark1'!C3430</f>
        <v>2005</v>
      </c>
      <c r="C668" s="47">
        <f>+'Ark1'!M3430</f>
        <v>61</v>
      </c>
      <c r="D668" s="47">
        <f>+'Ark1'!Q3430</f>
        <v>902</v>
      </c>
      <c r="E668" s="65">
        <f>+'Ark1'!R3430</f>
        <v>3175</v>
      </c>
      <c r="F668" s="65">
        <f>+'Ark1'!S3430</f>
        <v>3175</v>
      </c>
      <c r="G668" s="102">
        <f>+'Ark1'!T3430</f>
        <v>8.1178688996132813</v>
      </c>
      <c r="H668" s="102">
        <f>+'Ark1'!U3430</f>
        <v>7.5059213215555873</v>
      </c>
      <c r="I668" s="102">
        <f>+'Ark1'!Y3430</f>
        <v>132.49310236220501</v>
      </c>
      <c r="J668" s="102">
        <f>+'Ark1'!AA3430</f>
        <v>24.765482448893007</v>
      </c>
      <c r="K668" s="102">
        <f t="shared" si="20"/>
        <v>2.1720180715115576</v>
      </c>
      <c r="L668" s="65">
        <f t="shared" si="21"/>
        <v>3.5199556541019956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+'Ark1'!C3431</f>
        <v>2005</v>
      </c>
      <c r="C669" s="47">
        <f>+'Ark1'!M3431</f>
        <v>62</v>
      </c>
      <c r="D669" s="47">
        <f>+'Ark1'!Q3431</f>
        <v>758</v>
      </c>
      <c r="E669" s="65">
        <f>+'Ark1'!R3431</f>
        <v>2347</v>
      </c>
      <c r="F669" s="65">
        <f>+'Ark1'!S3431</f>
        <v>2347</v>
      </c>
      <c r="G669" s="102">
        <f>+'Ark1'!T3431</f>
        <v>6.0008309629582284</v>
      </c>
      <c r="H669" s="102">
        <f>+'Ark1'!U3431</f>
        <v>5.4511897768949593</v>
      </c>
      <c r="I669" s="102">
        <f>+'Ark1'!Y3431</f>
        <v>130.17008947592657</v>
      </c>
      <c r="J669" s="102">
        <f>+'Ark1'!AA3431</f>
        <v>24.55458759057456</v>
      </c>
      <c r="K669" s="102">
        <f t="shared" si="20"/>
        <v>2.0995175721923642</v>
      </c>
      <c r="L669" s="65">
        <f t="shared" si="21"/>
        <v>3.0963060686015833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+'Ark1'!C3432</f>
        <v>2005</v>
      </c>
      <c r="C670" s="47">
        <f>+'Ark1'!M3432</f>
        <v>63</v>
      </c>
      <c r="D670" s="47">
        <f>+'Ark1'!Q3432</f>
        <v>540</v>
      </c>
      <c r="E670" s="65">
        <f>+'Ark1'!R3432</f>
        <v>1438</v>
      </c>
      <c r="F670" s="65">
        <f>+'Ark1'!S3432</f>
        <v>1438</v>
      </c>
      <c r="G670" s="102">
        <f>+'Ark1'!T3432</f>
        <v>3.6766914890217008</v>
      </c>
      <c r="H670" s="102">
        <f>+'Ark1'!U3432</f>
        <v>3.2910741159448982</v>
      </c>
      <c r="I670" s="102">
        <f>+'Ark1'!Y3432</f>
        <v>128.26606397774671</v>
      </c>
      <c r="J670" s="102">
        <f>+'Ark1'!AA3432</f>
        <v>23.393119536960405</v>
      </c>
      <c r="K670" s="102">
        <f t="shared" si="20"/>
        <v>2.0359692694880431</v>
      </c>
      <c r="L670" s="65">
        <f t="shared" si="21"/>
        <v>2.662962962962963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+'Ark1'!C3433</f>
        <v>2005</v>
      </c>
      <c r="C671" s="47">
        <f>+'Ark1'!M3433</f>
        <v>64</v>
      </c>
      <c r="D671" s="47">
        <f>+'Ark1'!Q3433</f>
        <v>383</v>
      </c>
      <c r="E671" s="65">
        <f>+'Ark1'!R3433</f>
        <v>739</v>
      </c>
      <c r="F671" s="65">
        <f>+'Ark1'!S3433</f>
        <v>739</v>
      </c>
      <c r="G671" s="102">
        <f>+'Ark1'!T3433</f>
        <v>1.8894819265556575</v>
      </c>
      <c r="H671" s="102">
        <f>+'Ark1'!U3433</f>
        <v>1.6939360988845635</v>
      </c>
      <c r="I671" s="102">
        <f>+'Ark1'!Y3433</f>
        <v>128.46522327469529</v>
      </c>
      <c r="J671" s="102">
        <f>+'Ark1'!AA3433</f>
        <v>22.52514746348977</v>
      </c>
      <c r="K671" s="102">
        <f t="shared" si="20"/>
        <v>2.0072691136671139</v>
      </c>
      <c r="L671" s="65">
        <f t="shared" si="21"/>
        <v>1.9295039164490861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+'Ark1'!C3434</f>
        <v>2005</v>
      </c>
      <c r="C672" s="47">
        <f>+'Ark1'!M3434</f>
        <v>65</v>
      </c>
      <c r="D672" s="47">
        <f>+'Ark1'!Q3434</f>
        <v>269</v>
      </c>
      <c r="E672" s="65">
        <f>+'Ark1'!R3434</f>
        <v>439</v>
      </c>
      <c r="F672" s="65">
        <f>+'Ark1'!S3434</f>
        <v>439</v>
      </c>
      <c r="G672" s="102">
        <f>+'Ark1'!T3434</f>
        <v>1.1224391958835371</v>
      </c>
      <c r="H672" s="102">
        <f>+'Ark1'!U3434</f>
        <v>1.0085610721580365</v>
      </c>
      <c r="I672" s="102">
        <f>+'Ark1'!Y3434</f>
        <v>128.75694760820048</v>
      </c>
      <c r="J672" s="102">
        <f>+'Ark1'!AA3434</f>
        <v>21.190573414064204</v>
      </c>
      <c r="K672" s="102">
        <f t="shared" si="20"/>
        <v>1.9808761170492382</v>
      </c>
      <c r="L672" s="65">
        <f t="shared" si="21"/>
        <v>1.6319702602230484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+'Ark1'!C3435</f>
        <v>2005</v>
      </c>
      <c r="C673" s="47">
        <f>+'Ark1'!M3435</f>
        <v>66</v>
      </c>
      <c r="D673" s="47">
        <f>+'Ark1'!Q3435</f>
        <v>0</v>
      </c>
      <c r="E673" s="65">
        <f>+'Ark1'!R3435</f>
        <v>0</v>
      </c>
      <c r="F673" s="65">
        <f>+'Ark1'!S3435</f>
        <v>0</v>
      </c>
      <c r="G673" s="102">
        <f>+'Ark1'!T3435</f>
        <v>0</v>
      </c>
      <c r="H673" s="102">
        <f>+'Ark1'!U3435</f>
        <v>0</v>
      </c>
      <c r="I673" s="102">
        <f>+'Ark1'!Y3435</f>
        <v>0</v>
      </c>
      <c r="J673" s="102">
        <f>+'Ark1'!AA3435</f>
        <v>0</v>
      </c>
      <c r="K673" s="102">
        <f t="shared" si="20"/>
        <v>0</v>
      </c>
      <c r="L673" s="65" t="e">
        <f t="shared" si="21"/>
        <v>#DIV/0!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+'Ark1'!C3436</f>
        <v>2005</v>
      </c>
      <c r="C674" s="47">
        <f>+'Ark1'!M3436</f>
        <v>67</v>
      </c>
      <c r="D674" s="47">
        <f>+'Ark1'!Q3436</f>
        <v>0</v>
      </c>
      <c r="E674" s="65">
        <f>+'Ark1'!R3436</f>
        <v>0</v>
      </c>
      <c r="F674" s="65">
        <f>+'Ark1'!S3436</f>
        <v>0</v>
      </c>
      <c r="G674" s="102">
        <f>+'Ark1'!T3436</f>
        <v>0</v>
      </c>
      <c r="H674" s="102">
        <f>+'Ark1'!U3436</f>
        <v>0</v>
      </c>
      <c r="I674" s="102">
        <f>+'Ark1'!Y3436</f>
        <v>0</v>
      </c>
      <c r="J674" s="102">
        <f>+'Ark1'!AA3436</f>
        <v>0</v>
      </c>
      <c r="K674" s="102">
        <f t="shared" si="20"/>
        <v>0</v>
      </c>
      <c r="L674" s="65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+'Ark1'!C3437</f>
        <v>2005</v>
      </c>
      <c r="C675" s="47">
        <f>+'Ark1'!M3437</f>
        <v>68</v>
      </c>
      <c r="D675" s="47">
        <f>+'Ark1'!Q3437</f>
        <v>0</v>
      </c>
      <c r="E675" s="65">
        <f>+'Ark1'!R3437</f>
        <v>0</v>
      </c>
      <c r="F675" s="65">
        <f>+'Ark1'!S3437</f>
        <v>0</v>
      </c>
      <c r="G675" s="102">
        <f>+'Ark1'!T3437</f>
        <v>0</v>
      </c>
      <c r="H675" s="102">
        <f>+'Ark1'!U3437</f>
        <v>0</v>
      </c>
      <c r="I675" s="102">
        <f>+'Ark1'!Y3437</f>
        <v>0</v>
      </c>
      <c r="J675" s="102">
        <f>+'Ark1'!AA3437</f>
        <v>0</v>
      </c>
      <c r="K675" s="102">
        <f t="shared" si="20"/>
        <v>0</v>
      </c>
      <c r="L675" s="65" t="e">
        <f t="shared" si="21"/>
        <v>#DIV/0!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>
        <f>+'Ark1'!C3438</f>
        <v>2004</v>
      </c>
      <c r="C676">
        <f>+'Ark1'!M3438</f>
        <v>0</v>
      </c>
      <c r="D676">
        <f>+'Ark1'!Q3438</f>
        <v>206</v>
      </c>
      <c r="E676" s="9">
        <f>+'Ark1'!R3438</f>
        <v>505</v>
      </c>
      <c r="F676" s="9">
        <f>+'Ark1'!S3438</f>
        <v>0</v>
      </c>
      <c r="G676" s="97">
        <f>+'Ark1'!T3438</f>
        <v>1.3268174772076402</v>
      </c>
      <c r="H676" s="97">
        <f>+'Ark1'!U3438</f>
        <v>0</v>
      </c>
      <c r="I676" s="97">
        <f>+'Ark1'!Y3438</f>
        <v>0</v>
      </c>
      <c r="J676" s="97">
        <f>+'Ark1'!AA3438</f>
        <v>0</v>
      </c>
      <c r="K676" s="97" t="e">
        <f t="shared" si="20"/>
        <v>#DIV/0!</v>
      </c>
      <c r="L676" s="9">
        <f t="shared" si="21"/>
        <v>2.4514563106796117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+'Ark1'!C3439</f>
        <v>2004</v>
      </c>
      <c r="C677">
        <f>+'Ark1'!M3439</f>
        <v>35</v>
      </c>
      <c r="D677">
        <f>+'Ark1'!Q3439</f>
        <v>30</v>
      </c>
      <c r="E677" s="9">
        <f>+'Ark1'!R3439</f>
        <v>59</v>
      </c>
      <c r="F677" s="9">
        <f>+'Ark1'!S3439</f>
        <v>59</v>
      </c>
      <c r="G677" s="97">
        <f>+'Ark1'!T3439</f>
        <v>0.15501431911930852</v>
      </c>
      <c r="H677" s="97">
        <f>+'Ark1'!U3439</f>
        <v>0.19094905965958864</v>
      </c>
      <c r="I677" s="97">
        <f>+'Ark1'!Y3439</f>
        <v>175.14576271186445</v>
      </c>
      <c r="J677" s="97">
        <f>+'Ark1'!AA3439</f>
        <v>51.867733747285214</v>
      </c>
      <c r="K677" s="97">
        <f t="shared" si="20"/>
        <v>5.0041646489104128</v>
      </c>
      <c r="L677" s="9">
        <f t="shared" si="21"/>
        <v>1.9666666666666666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+'Ark1'!C3440</f>
        <v>2004</v>
      </c>
      <c r="C678">
        <f>+'Ark1'!M3440</f>
        <v>36</v>
      </c>
      <c r="D678">
        <f>+'Ark1'!Q3440</f>
        <v>12</v>
      </c>
      <c r="E678" s="9">
        <f>+'Ark1'!R3440</f>
        <v>12</v>
      </c>
      <c r="F678" s="9">
        <f>+'Ark1'!S3440</f>
        <v>12</v>
      </c>
      <c r="G678" s="97">
        <f>+'Ark1'!T3440</f>
        <v>3.1528336092062743E-2</v>
      </c>
      <c r="H678" s="97">
        <f>+'Ark1'!U3440</f>
        <v>4.900673541875001E-2</v>
      </c>
      <c r="I678" s="97">
        <f>+'Ark1'!Y3440</f>
        <v>221.00833333333327</v>
      </c>
      <c r="J678" s="97">
        <f>+'Ark1'!AA3440</f>
        <v>22.441310802971422</v>
      </c>
      <c r="K678" s="97">
        <f t="shared" si="20"/>
        <v>6.1391203703703683</v>
      </c>
      <c r="L678" s="9">
        <f t="shared" si="21"/>
        <v>1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+'Ark1'!C3441</f>
        <v>2004</v>
      </c>
      <c r="C679">
        <f>+'Ark1'!M3441</f>
        <v>37</v>
      </c>
      <c r="D679">
        <f>+'Ark1'!Q3441</f>
        <v>18</v>
      </c>
      <c r="E679" s="9">
        <f>+'Ark1'!R3441</f>
        <v>19</v>
      </c>
      <c r="F679" s="9">
        <f>+'Ark1'!S3441</f>
        <v>19</v>
      </c>
      <c r="G679" s="97">
        <f>+'Ark1'!T3441</f>
        <v>4.991986547909931E-2</v>
      </c>
      <c r="H679" s="97">
        <f>+'Ark1'!U3441</f>
        <v>6.9806094940391361E-2</v>
      </c>
      <c r="I679" s="97">
        <f>+'Ark1'!Y3441</f>
        <v>198.82631578947377</v>
      </c>
      <c r="J679" s="97">
        <f>+'Ark1'!AA3441</f>
        <v>34.569865826593777</v>
      </c>
      <c r="K679" s="97">
        <f t="shared" si="20"/>
        <v>5.3736842105263181</v>
      </c>
      <c r="L679" s="9">
        <f t="shared" si="21"/>
        <v>1.0555555555555556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+'Ark1'!C3442</f>
        <v>2004</v>
      </c>
      <c r="C680">
        <f>+'Ark1'!M3442</f>
        <v>38</v>
      </c>
      <c r="D680">
        <f>+'Ark1'!Q3442</f>
        <v>41</v>
      </c>
      <c r="E680" s="9">
        <f>+'Ark1'!R3442</f>
        <v>45</v>
      </c>
      <c r="F680" s="9">
        <f>+'Ark1'!S3442</f>
        <v>45</v>
      </c>
      <c r="G680" s="97">
        <f>+'Ark1'!T3442</f>
        <v>0.1182312603452353</v>
      </c>
      <c r="H680" s="97">
        <f>+'Ark1'!U3442</f>
        <v>0.17089807794589548</v>
      </c>
      <c r="I680" s="97">
        <f>+'Ark1'!Y3442</f>
        <v>205.52222222222224</v>
      </c>
      <c r="J680" s="97">
        <f>+'Ark1'!AA3442</f>
        <v>29.073713892555858</v>
      </c>
      <c r="K680" s="97">
        <f t="shared" si="20"/>
        <v>5.4084795321637431</v>
      </c>
      <c r="L680" s="9">
        <f t="shared" si="21"/>
        <v>1.0975609756097562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+'Ark1'!C3443</f>
        <v>2004</v>
      </c>
      <c r="C681">
        <f>+'Ark1'!M3443</f>
        <v>39</v>
      </c>
      <c r="D681">
        <f>+'Ark1'!Q3443</f>
        <v>38</v>
      </c>
      <c r="E681" s="9">
        <f>+'Ark1'!R3443</f>
        <v>40</v>
      </c>
      <c r="F681" s="9">
        <f>+'Ark1'!S3443</f>
        <v>40</v>
      </c>
      <c r="G681" s="97">
        <f>+'Ark1'!T3443</f>
        <v>0.10509445364020918</v>
      </c>
      <c r="H681" s="97">
        <f>+'Ark1'!U3443</f>
        <v>0.15367245343801172</v>
      </c>
      <c r="I681" s="97">
        <f>+'Ark1'!Y3443</f>
        <v>207.90750000000003</v>
      </c>
      <c r="J681" s="97">
        <f>+'Ark1'!AA3443</f>
        <v>35.834936776140374</v>
      </c>
      <c r="K681" s="97">
        <f t="shared" si="20"/>
        <v>5.3309615384615388</v>
      </c>
      <c r="L681" s="9">
        <f t="shared" si="21"/>
        <v>1.0526315789473684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+'Ark1'!C3444</f>
        <v>2004</v>
      </c>
      <c r="C682">
        <f>+'Ark1'!M3444</f>
        <v>40</v>
      </c>
      <c r="D682">
        <f>+'Ark1'!Q3444</f>
        <v>55</v>
      </c>
      <c r="E682" s="9">
        <f>+'Ark1'!R3444</f>
        <v>60</v>
      </c>
      <c r="F682" s="9">
        <f>+'Ark1'!S3444</f>
        <v>60</v>
      </c>
      <c r="G682" s="97">
        <f>+'Ark1'!T3444</f>
        <v>0.15764168046031371</v>
      </c>
      <c r="H682" s="97">
        <f>+'Ark1'!U3444</f>
        <v>0.22098765137812121</v>
      </c>
      <c r="I682" s="97">
        <f>+'Ark1'!Y3444</f>
        <v>199.32</v>
      </c>
      <c r="J682" s="97">
        <f>+'Ark1'!AA3444</f>
        <v>34.397014405323169</v>
      </c>
      <c r="K682" s="97">
        <f t="shared" si="20"/>
        <v>4.9829999999999997</v>
      </c>
      <c r="L682" s="9">
        <f t="shared" si="21"/>
        <v>1.0909090909090908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+'Ark1'!C3445</f>
        <v>2004</v>
      </c>
      <c r="C683">
        <f>+'Ark1'!M3445</f>
        <v>41</v>
      </c>
      <c r="D683">
        <f>+'Ark1'!Q3445</f>
        <v>54</v>
      </c>
      <c r="E683" s="9">
        <f>+'Ark1'!R3445</f>
        <v>64</v>
      </c>
      <c r="F683" s="9">
        <f>+'Ark1'!S3445</f>
        <v>64</v>
      </c>
      <c r="G683" s="97">
        <f>+'Ark1'!T3445</f>
        <v>0.16815112582433467</v>
      </c>
      <c r="H683" s="97">
        <f>+'Ark1'!U3445</f>
        <v>0.23723946081245276</v>
      </c>
      <c r="I683" s="97">
        <f>+'Ark1'!Y3445</f>
        <v>200.60468750000004</v>
      </c>
      <c r="J683" s="97">
        <f>+'Ark1'!AA3445</f>
        <v>33.118812769743442</v>
      </c>
      <c r="K683" s="97">
        <f t="shared" si="20"/>
        <v>4.8927972560975617</v>
      </c>
      <c r="L683" s="9">
        <f t="shared" si="21"/>
        <v>1.1851851851851851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+'Ark1'!C3446</f>
        <v>2004</v>
      </c>
      <c r="C684">
        <f>+'Ark1'!M3446</f>
        <v>42</v>
      </c>
      <c r="D684">
        <f>+'Ark1'!Q3446</f>
        <v>92</v>
      </c>
      <c r="E684" s="9">
        <f>+'Ark1'!R3446</f>
        <v>121</v>
      </c>
      <c r="F684" s="9">
        <f>+'Ark1'!S3446</f>
        <v>121</v>
      </c>
      <c r="G684" s="97">
        <f>+'Ark1'!T3446</f>
        <v>0.31791072226163275</v>
      </c>
      <c r="H684" s="97">
        <f>+'Ark1'!U3446</f>
        <v>0.44280313796108361</v>
      </c>
      <c r="I684" s="97">
        <f>+'Ark1'!Y3446</f>
        <v>198.0429752066116</v>
      </c>
      <c r="J684" s="97">
        <f>+'Ark1'!AA3446</f>
        <v>33.352078321121446</v>
      </c>
      <c r="K684" s="97">
        <f t="shared" si="20"/>
        <v>4.7153089334907525</v>
      </c>
      <c r="L684" s="9">
        <f t="shared" si="21"/>
        <v>1.3152173913043479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+'Ark1'!C3447</f>
        <v>2004</v>
      </c>
      <c r="C685">
        <f>+'Ark1'!M3447</f>
        <v>43</v>
      </c>
      <c r="D685">
        <f>+'Ark1'!Q3447</f>
        <v>116</v>
      </c>
      <c r="E685" s="9">
        <f>+'Ark1'!R3447</f>
        <v>138</v>
      </c>
      <c r="F685" s="9">
        <f>+'Ark1'!S3447</f>
        <v>138</v>
      </c>
      <c r="G685" s="97">
        <f>+'Ark1'!T3447</f>
        <v>0.36257586505872152</v>
      </c>
      <c r="H685" s="97">
        <f>+'Ark1'!U3447</f>
        <v>0.51196803018701109</v>
      </c>
      <c r="I685" s="97">
        <f>+'Ark1'!Y3447</f>
        <v>200.76956521739135</v>
      </c>
      <c r="J685" s="97">
        <f>+'Ark1'!AA3447</f>
        <v>34.681266314024057</v>
      </c>
      <c r="K685" s="97">
        <f t="shared" si="20"/>
        <v>4.669059656218403</v>
      </c>
      <c r="L685" s="9">
        <f t="shared" si="21"/>
        <v>1.1896551724137931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+'Ark1'!C3448</f>
        <v>2004</v>
      </c>
      <c r="C686">
        <f>+'Ark1'!M3448</f>
        <v>44</v>
      </c>
      <c r="D686">
        <f>+'Ark1'!Q3448</f>
        <v>134</v>
      </c>
      <c r="E686" s="9">
        <f>+'Ark1'!R3448</f>
        <v>167</v>
      </c>
      <c r="F686" s="9">
        <f>+'Ark1'!S3448</f>
        <v>167</v>
      </c>
      <c r="G686" s="97">
        <f>+'Ark1'!T3448</f>
        <v>0.43876934394787304</v>
      </c>
      <c r="H686" s="97">
        <f>+'Ark1'!U3448</f>
        <v>0.59549438493978557</v>
      </c>
      <c r="I686" s="97">
        <f>+'Ark1'!Y3448</f>
        <v>192.97245508982036</v>
      </c>
      <c r="J686" s="97">
        <f>+'Ark1'!AA3448</f>
        <v>34.056512851806303</v>
      </c>
      <c r="K686" s="97">
        <f t="shared" si="20"/>
        <v>4.3857376156777352</v>
      </c>
      <c r="L686" s="9">
        <f t="shared" si="21"/>
        <v>1.2462686567164178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+'Ark1'!C3449</f>
        <v>2004</v>
      </c>
      <c r="C687">
        <f>+'Ark1'!M3449</f>
        <v>45</v>
      </c>
      <c r="D687">
        <f>+'Ark1'!Q3449</f>
        <v>200</v>
      </c>
      <c r="E687" s="9">
        <f>+'Ark1'!R3449</f>
        <v>243</v>
      </c>
      <c r="F687" s="9">
        <f>+'Ark1'!S3449</f>
        <v>243</v>
      </c>
      <c r="G687" s="97">
        <f>+'Ark1'!T3449</f>
        <v>0.63844880586427089</v>
      </c>
      <c r="H687" s="97">
        <f>+'Ark1'!U3449</f>
        <v>0.85282917578047646</v>
      </c>
      <c r="I687" s="97">
        <f>+'Ark1'!Y3449</f>
        <v>189.92839506172837</v>
      </c>
      <c r="J687" s="97">
        <f>+'Ark1'!AA3449</f>
        <v>33.784589595435726</v>
      </c>
      <c r="K687" s="97">
        <f t="shared" ref="K687:K745" si="22">+I687/C687</f>
        <v>4.2206310013717419</v>
      </c>
      <c r="L687" s="9">
        <f t="shared" ref="L687:L745" si="23">+E687/D687</f>
        <v>1.2150000000000001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+'Ark1'!C3450</f>
        <v>2004</v>
      </c>
      <c r="C688">
        <f>+'Ark1'!M3450</f>
        <v>46</v>
      </c>
      <c r="D688">
        <f>+'Ark1'!Q3450</f>
        <v>221</v>
      </c>
      <c r="E688" s="9">
        <f>+'Ark1'!R3450</f>
        <v>311</v>
      </c>
      <c r="F688" s="9">
        <f>+'Ark1'!S3450</f>
        <v>311</v>
      </c>
      <c r="G688" s="97">
        <f>+'Ark1'!T3450</f>
        <v>0.81710937705262621</v>
      </c>
      <c r="H688" s="97">
        <f>+'Ark1'!U3450</f>
        <v>1.0614085383181737</v>
      </c>
      <c r="I688" s="97">
        <f>+'Ark1'!Y3450</f>
        <v>184.69549839228313</v>
      </c>
      <c r="J688" s="97">
        <f>+'Ark1'!AA3450</f>
        <v>33.856927729759576</v>
      </c>
      <c r="K688" s="97">
        <f t="shared" si="22"/>
        <v>4.0151195302670244</v>
      </c>
      <c r="L688" s="9">
        <f t="shared" si="23"/>
        <v>1.407239819004525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+'Ark1'!C3451</f>
        <v>2004</v>
      </c>
      <c r="C689">
        <f>+'Ark1'!M3451</f>
        <v>47</v>
      </c>
      <c r="D689">
        <f>+'Ark1'!Q3451</f>
        <v>264</v>
      </c>
      <c r="E689" s="9">
        <f>+'Ark1'!R3451</f>
        <v>363</v>
      </c>
      <c r="F689" s="9">
        <f>+'Ark1'!S3451</f>
        <v>363</v>
      </c>
      <c r="G689" s="97">
        <f>+'Ark1'!T3451</f>
        <v>0.95373216678489758</v>
      </c>
      <c r="H689" s="97">
        <f>+'Ark1'!U3451</f>
        <v>1.2321033531557359</v>
      </c>
      <c r="I689" s="97">
        <f>+'Ark1'!Y3451</f>
        <v>183.68539944903563</v>
      </c>
      <c r="J689" s="97">
        <f>+'Ark1'!AA3451</f>
        <v>34.555241540950554</v>
      </c>
      <c r="K689" s="97">
        <f t="shared" si="22"/>
        <v>3.9081999882773539</v>
      </c>
      <c r="L689" s="9">
        <f t="shared" si="23"/>
        <v>1.375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+'Ark1'!C3452</f>
        <v>2004</v>
      </c>
      <c r="C690">
        <f>+'Ark1'!M3452</f>
        <v>48</v>
      </c>
      <c r="D690">
        <f>+'Ark1'!Q3452</f>
        <v>356</v>
      </c>
      <c r="E690" s="9">
        <f>+'Ark1'!R3452</f>
        <v>559</v>
      </c>
      <c r="F690" s="9">
        <f>+'Ark1'!S3452</f>
        <v>559</v>
      </c>
      <c r="G690" s="97">
        <f>+'Ark1'!T3452</f>
        <v>1.4686949896219237</v>
      </c>
      <c r="H690" s="97">
        <f>+'Ark1'!U3452</f>
        <v>1.8297338485794432</v>
      </c>
      <c r="I690" s="97">
        <f>+'Ark1'!Y3452</f>
        <v>177.13738819320201</v>
      </c>
      <c r="J690" s="97">
        <f>+'Ark1'!AA3452</f>
        <v>33.929806754248006</v>
      </c>
      <c r="K690" s="97">
        <f t="shared" si="22"/>
        <v>3.6903622540250418</v>
      </c>
      <c r="L690" s="9">
        <f t="shared" si="23"/>
        <v>1.5702247191011236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+'Ark1'!C3453</f>
        <v>2004</v>
      </c>
      <c r="C691">
        <f>+'Ark1'!M3453</f>
        <v>49</v>
      </c>
      <c r="D691">
        <f>+'Ark1'!Q3453</f>
        <v>395</v>
      </c>
      <c r="E691" s="9">
        <f>+'Ark1'!R3453</f>
        <v>667</v>
      </c>
      <c r="F691" s="9">
        <f>+'Ark1'!S3453</f>
        <v>667</v>
      </c>
      <c r="G691" s="97">
        <f>+'Ark1'!T3453</f>
        <v>1.7524500144504871</v>
      </c>
      <c r="H691" s="97">
        <f>+'Ark1'!U3453</f>
        <v>2.1102554165414529</v>
      </c>
      <c r="I691" s="97">
        <f>+'Ark1'!Y3453</f>
        <v>171.21559220389804</v>
      </c>
      <c r="J691" s="97">
        <f>+'Ark1'!AA3453</f>
        <v>33.423269279005929</v>
      </c>
      <c r="K691" s="97">
        <f t="shared" si="22"/>
        <v>3.4941957592632251</v>
      </c>
      <c r="L691" s="9">
        <f t="shared" si="23"/>
        <v>1.6886075949367088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+'Ark1'!C3454</f>
        <v>2004</v>
      </c>
      <c r="C692">
        <f>+'Ark1'!M3454</f>
        <v>50</v>
      </c>
      <c r="D692">
        <f>+'Ark1'!Q3454</f>
        <v>521</v>
      </c>
      <c r="E692" s="9">
        <f>+'Ark1'!R3454</f>
        <v>972</v>
      </c>
      <c r="F692" s="9">
        <f>+'Ark1'!S3454</f>
        <v>972</v>
      </c>
      <c r="G692" s="97">
        <f>+'Ark1'!T3454</f>
        <v>2.5537952234570831</v>
      </c>
      <c r="H692" s="97">
        <f>+'Ark1'!U3454</f>
        <v>3.0138781952475577</v>
      </c>
      <c r="I692" s="97">
        <f>+'Ark1'!Y3454</f>
        <v>167.8006172839506</v>
      </c>
      <c r="J692" s="97">
        <f>+'Ark1'!AA3454</f>
        <v>32.865061432978479</v>
      </c>
      <c r="K692" s="97">
        <f t="shared" si="22"/>
        <v>3.3560123456790119</v>
      </c>
      <c r="L692" s="9">
        <f t="shared" si="23"/>
        <v>1.8656429942418427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+'Ark1'!C3455</f>
        <v>2004</v>
      </c>
      <c r="C693">
        <f>+'Ark1'!M3455</f>
        <v>51</v>
      </c>
      <c r="D693">
        <f>+'Ark1'!Q3455</f>
        <v>529</v>
      </c>
      <c r="E693" s="9">
        <f>+'Ark1'!R3455</f>
        <v>1046</v>
      </c>
      <c r="F693" s="9">
        <f>+'Ark1'!S3455</f>
        <v>1046</v>
      </c>
      <c r="G693" s="97">
        <f>+'Ark1'!T3455</f>
        <v>2.748219962691469</v>
      </c>
      <c r="H693" s="97">
        <f>+'Ark1'!U3455</f>
        <v>3.1435637540560042</v>
      </c>
      <c r="I693" s="97">
        <f>+'Ark1'!Y3455</f>
        <v>162.63900573613788</v>
      </c>
      <c r="J693" s="97">
        <f>+'Ark1'!AA3455</f>
        <v>33.639482864995976</v>
      </c>
      <c r="K693" s="97">
        <f t="shared" si="22"/>
        <v>3.1890001124732916</v>
      </c>
      <c r="L693" s="9">
        <f t="shared" si="23"/>
        <v>1.9773156899810964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+'Ark1'!C3456</f>
        <v>2004</v>
      </c>
      <c r="C694">
        <f>+'Ark1'!M3456</f>
        <v>52</v>
      </c>
      <c r="D694">
        <f>+'Ark1'!Q3456</f>
        <v>680</v>
      </c>
      <c r="E694" s="9">
        <f>+'Ark1'!R3456</f>
        <v>1490</v>
      </c>
      <c r="F694" s="9">
        <f>+'Ark1'!S3456</f>
        <v>1490</v>
      </c>
      <c r="G694" s="97">
        <f>+'Ark1'!T3456</f>
        <v>3.9147683980977903</v>
      </c>
      <c r="H694" s="97">
        <f>+'Ark1'!U3456</f>
        <v>4.3871366900609612</v>
      </c>
      <c r="I694" s="97">
        <f>+'Ark1'!Y3456</f>
        <v>159.34154362416123</v>
      </c>
      <c r="J694" s="97">
        <f>+'Ark1'!AA3456</f>
        <v>32.096327942863454</v>
      </c>
      <c r="K694" s="97">
        <f t="shared" si="22"/>
        <v>3.064260454310793</v>
      </c>
      <c r="L694" s="9">
        <f t="shared" si="23"/>
        <v>2.1911764705882355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+'Ark1'!C3457</f>
        <v>2004</v>
      </c>
      <c r="C695">
        <f>+'Ark1'!M3457</f>
        <v>53</v>
      </c>
      <c r="D695">
        <f>+'Ark1'!Q3457</f>
        <v>718</v>
      </c>
      <c r="E695" s="9">
        <f>+'Ark1'!R3457</f>
        <v>1678</v>
      </c>
      <c r="F695" s="9">
        <f>+'Ark1'!S3457</f>
        <v>1678</v>
      </c>
      <c r="G695" s="97">
        <f>+'Ark1'!T3457</f>
        <v>4.4087123302067752</v>
      </c>
      <c r="H695" s="97">
        <f>+'Ark1'!U3457</f>
        <v>4.7627761534899564</v>
      </c>
      <c r="I695" s="97">
        <f>+'Ark1'!Y3457</f>
        <v>153.60393325387349</v>
      </c>
      <c r="J695" s="97">
        <f>+'Ark1'!AA3457</f>
        <v>31.667397819345705</v>
      </c>
      <c r="K695" s="97">
        <f t="shared" si="22"/>
        <v>2.8981874198844055</v>
      </c>
      <c r="L695" s="9">
        <f t="shared" si="23"/>
        <v>2.3370473537604455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+'Ark1'!C3458</f>
        <v>2004</v>
      </c>
      <c r="C696">
        <f>+'Ark1'!M3458</f>
        <v>54</v>
      </c>
      <c r="D696">
        <f>+'Ark1'!Q3458</f>
        <v>862</v>
      </c>
      <c r="E696" s="9">
        <f>+'Ark1'!R3458</f>
        <v>2309</v>
      </c>
      <c r="F696" s="9">
        <f>+'Ark1'!S3458</f>
        <v>2309</v>
      </c>
      <c r="G696" s="97">
        <f>+'Ark1'!T3458</f>
        <v>6.0665773363810738</v>
      </c>
      <c r="H696" s="97">
        <f>+'Ark1'!U3458</f>
        <v>6.4038652069197157</v>
      </c>
      <c r="I696" s="97">
        <f>+'Ark1'!Y3458</f>
        <v>150.0902122130791</v>
      </c>
      <c r="J696" s="97">
        <f>+'Ark1'!AA3458</f>
        <v>30.280706786054136</v>
      </c>
      <c r="K696" s="97">
        <f t="shared" si="22"/>
        <v>2.7794483743162797</v>
      </c>
      <c r="L696" s="9">
        <f t="shared" si="23"/>
        <v>2.6786542923433876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+'Ark1'!C3459</f>
        <v>2004</v>
      </c>
      <c r="C697">
        <f>+'Ark1'!M3459</f>
        <v>55</v>
      </c>
      <c r="D697">
        <f>+'Ark1'!Q3459</f>
        <v>1035</v>
      </c>
      <c r="E697" s="9">
        <f>+'Ark1'!R3459</f>
        <v>3554</v>
      </c>
      <c r="F697" s="9">
        <f>+'Ark1'!S3459</f>
        <v>3554</v>
      </c>
      <c r="G697" s="97">
        <f>+'Ark1'!T3459</f>
        <v>9.3376422059325819</v>
      </c>
      <c r="H697" s="97">
        <f>+'Ark1'!U3459</f>
        <v>9.6156939519856568</v>
      </c>
      <c r="I697" s="97">
        <f>+'Ark1'!Y3459</f>
        <v>146.41896454698906</v>
      </c>
      <c r="J697" s="97">
        <f>+'Ark1'!AA3459</f>
        <v>28.746728725784791</v>
      </c>
      <c r="K697" s="97">
        <f t="shared" si="22"/>
        <v>2.6621629917634375</v>
      </c>
      <c r="L697" s="9">
        <f t="shared" si="23"/>
        <v>3.433816425120773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+'Ark1'!C3460</f>
        <v>2004</v>
      </c>
      <c r="C698">
        <f>+'Ark1'!M3460</f>
        <v>56</v>
      </c>
      <c r="D698">
        <f>+'Ark1'!Q3460</f>
        <v>1020</v>
      </c>
      <c r="E698" s="9">
        <f>+'Ark1'!R3460</f>
        <v>3467</v>
      </c>
      <c r="F698" s="9">
        <f>+'Ark1'!S3460</f>
        <v>3467</v>
      </c>
      <c r="G698" s="97">
        <f>+'Ark1'!T3460</f>
        <v>9.1090617692651268</v>
      </c>
      <c r="H698" s="97">
        <f>+'Ark1'!U3460</f>
        <v>9.1587991370779118</v>
      </c>
      <c r="I698" s="97">
        <f>+'Ark1'!Y3460</f>
        <v>142.96140755696601</v>
      </c>
      <c r="J698" s="97">
        <f>+'Ark1'!AA3460</f>
        <v>27.021096440024525</v>
      </c>
      <c r="K698" s="97">
        <f t="shared" si="22"/>
        <v>2.5528822778029645</v>
      </c>
      <c r="L698" s="9">
        <f t="shared" si="23"/>
        <v>3.3990196078431372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+'Ark1'!C3461</f>
        <v>2004</v>
      </c>
      <c r="C699">
        <f>+'Ark1'!M3461</f>
        <v>57</v>
      </c>
      <c r="D699">
        <f>+'Ark1'!Q3461</f>
        <v>1033</v>
      </c>
      <c r="E699" s="9">
        <f>+'Ark1'!R3461</f>
        <v>3288</v>
      </c>
      <c r="F699" s="9">
        <f>+'Ark1'!S3461</f>
        <v>3288</v>
      </c>
      <c r="G699" s="97">
        <f>+'Ark1'!T3461</f>
        <v>8.6387640892251909</v>
      </c>
      <c r="H699" s="97">
        <f>+'Ark1'!U3461</f>
        <v>8.5092533959398207</v>
      </c>
      <c r="I699" s="97">
        <f>+'Ark1'!Y3461</f>
        <v>140.05343673965896</v>
      </c>
      <c r="J699" s="97">
        <f>+'Ark1'!AA3461</f>
        <v>26.458902169289697</v>
      </c>
      <c r="K699" s="97">
        <f t="shared" si="22"/>
        <v>2.4570778375378763</v>
      </c>
      <c r="L699" s="9">
        <f t="shared" si="23"/>
        <v>3.1829622458857698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+'Ark1'!C3462</f>
        <v>2004</v>
      </c>
      <c r="C700">
        <f>+'Ark1'!M3462</f>
        <v>58</v>
      </c>
      <c r="D700">
        <f>+'Ark1'!Q3462</f>
        <v>1064</v>
      </c>
      <c r="E700" s="9">
        <f>+'Ark1'!R3462</f>
        <v>3656</v>
      </c>
      <c r="F700" s="9">
        <f>+'Ark1'!S3462</f>
        <v>3656</v>
      </c>
      <c r="G700" s="97">
        <f>+'Ark1'!T3462</f>
        <v>9.6056330627151176</v>
      </c>
      <c r="H700" s="97">
        <f>+'Ark1'!U3462</f>
        <v>9.2742950830783375</v>
      </c>
      <c r="I700" s="97">
        <f>+'Ark1'!Y3462</f>
        <v>137.28049781181605</v>
      </c>
      <c r="J700" s="97">
        <f>+'Ark1'!AA3462</f>
        <v>25.273603368217191</v>
      </c>
      <c r="K700" s="97">
        <f t="shared" si="22"/>
        <v>2.3669051346864838</v>
      </c>
      <c r="L700" s="9">
        <f t="shared" si="23"/>
        <v>3.4360902255639099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+'Ark1'!C3463</f>
        <v>2004</v>
      </c>
      <c r="C701">
        <f>+'Ark1'!M3463</f>
        <v>59</v>
      </c>
      <c r="D701">
        <f>+'Ark1'!Q3463</f>
        <v>1004</v>
      </c>
      <c r="E701" s="9">
        <f>+'Ark1'!R3463</f>
        <v>3440</v>
      </c>
      <c r="F701" s="9">
        <f>+'Ark1'!S3463</f>
        <v>3440</v>
      </c>
      <c r="G701" s="97">
        <f>+'Ark1'!T3463</f>
        <v>9.0381230130579837</v>
      </c>
      <c r="H701" s="97">
        <f>+'Ark1'!U3463</f>
        <v>8.59298301380095</v>
      </c>
      <c r="I701" s="97">
        <f>+'Ark1'!Y3463</f>
        <v>135.1822383720928</v>
      </c>
      <c r="J701" s="97">
        <f>+'Ark1'!AA3463</f>
        <v>25.13340270670956</v>
      </c>
      <c r="K701" s="97">
        <f t="shared" si="22"/>
        <v>2.2912243791880136</v>
      </c>
      <c r="L701" s="9">
        <f t="shared" si="23"/>
        <v>3.4262948207171315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+'Ark1'!C3464</f>
        <v>2004</v>
      </c>
      <c r="C702">
        <f>+'Ark1'!M3464</f>
        <v>60</v>
      </c>
      <c r="D702">
        <f>+'Ark1'!Q3464</f>
        <v>1020</v>
      </c>
      <c r="E702" s="9">
        <f>+'Ark1'!R3464</f>
        <v>3450</v>
      </c>
      <c r="F702" s="9">
        <f>+'Ark1'!S3464</f>
        <v>3450</v>
      </c>
      <c r="G702" s="97">
        <f>+'Ark1'!T3464</f>
        <v>9.0643966264680387</v>
      </c>
      <c r="H702" s="97">
        <f>+'Ark1'!U3464</f>
        <v>8.4185222879199557</v>
      </c>
      <c r="I702" s="97">
        <f>+'Ark1'!Y3464</f>
        <v>132.05379710144953</v>
      </c>
      <c r="J702" s="97">
        <f>+'Ark1'!AA3464</f>
        <v>24.124730562482991</v>
      </c>
      <c r="K702" s="97">
        <f t="shared" si="22"/>
        <v>2.2008966183574921</v>
      </c>
      <c r="L702" s="9">
        <f t="shared" si="23"/>
        <v>3.3823529411764706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+'Ark1'!C3465</f>
        <v>2004</v>
      </c>
      <c r="C703">
        <f>+'Ark1'!M3465</f>
        <v>61</v>
      </c>
      <c r="D703">
        <f>+'Ark1'!Q3465</f>
        <v>857</v>
      </c>
      <c r="E703" s="9">
        <f>+'Ark1'!R3465</f>
        <v>2611</v>
      </c>
      <c r="F703" s="9">
        <f>+'Ark1'!S3465</f>
        <v>2611</v>
      </c>
      <c r="G703" s="97">
        <f>+'Ark1'!T3465</f>
        <v>6.8600404613646484</v>
      </c>
      <c r="H703" s="97">
        <f>+'Ark1'!U3465</f>
        <v>6.3173287103171987</v>
      </c>
      <c r="I703" s="97">
        <f>+'Ark1'!Y3465</f>
        <v>130.93649942550752</v>
      </c>
      <c r="J703" s="97">
        <f>+'Ark1'!AA3465</f>
        <v>23.240373087589941</v>
      </c>
      <c r="K703" s="97">
        <f t="shared" si="22"/>
        <v>2.1464999905820905</v>
      </c>
      <c r="L703" s="9">
        <f t="shared" si="23"/>
        <v>3.0466744457409569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+'Ark1'!C3466</f>
        <v>2004</v>
      </c>
      <c r="C704">
        <f>+'Ark1'!M3466</f>
        <v>62</v>
      </c>
      <c r="D704">
        <f>+'Ark1'!Q3466</f>
        <v>699</v>
      </c>
      <c r="E704" s="9">
        <f>+'Ark1'!R3466</f>
        <v>1869</v>
      </c>
      <c r="F704" s="9">
        <f>+'Ark1'!S3466</f>
        <v>1869</v>
      </c>
      <c r="G704" s="97">
        <f>+'Ark1'!T3466</f>
        <v>4.9105383463387717</v>
      </c>
      <c r="H704" s="97">
        <f>+'Ark1'!U3466</f>
        <v>4.360150740660278</v>
      </c>
      <c r="I704" s="97">
        <f>+'Ark1'!Y3466</f>
        <v>126.24852862493304</v>
      </c>
      <c r="J704" s="97">
        <f>+'Ark1'!AA3466</f>
        <v>23.543958504279697</v>
      </c>
      <c r="K704" s="97">
        <f t="shared" si="22"/>
        <v>2.0362665907247264</v>
      </c>
      <c r="L704" s="9">
        <f t="shared" si="23"/>
        <v>2.6738197424892705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+'Ark1'!C3467</f>
        <v>2004</v>
      </c>
      <c r="C705">
        <f>+'Ark1'!M3467</f>
        <v>63</v>
      </c>
      <c r="D705">
        <f>+'Ark1'!Q3467</f>
        <v>487</v>
      </c>
      <c r="E705" s="9">
        <f>+'Ark1'!R3467</f>
        <v>1043</v>
      </c>
      <c r="F705" s="9">
        <f>+'Ark1'!S3467</f>
        <v>1043</v>
      </c>
      <c r="G705" s="97">
        <f>+'Ark1'!T3467</f>
        <v>2.7403378786684529</v>
      </c>
      <c r="H705" s="97">
        <f>+'Ark1'!U3467</f>
        <v>2.4202298089007086</v>
      </c>
      <c r="I705" s="97">
        <f>+'Ark1'!Y3467</f>
        <v>125.57593480345145</v>
      </c>
      <c r="J705" s="97">
        <f>+'Ark1'!AA3467</f>
        <v>22.699451253574527</v>
      </c>
      <c r="K705" s="97">
        <f t="shared" si="22"/>
        <v>1.9932688064039912</v>
      </c>
      <c r="L705" s="9">
        <f t="shared" si="23"/>
        <v>2.1416837782340861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+'Ark1'!C3468</f>
        <v>2004</v>
      </c>
      <c r="C706">
        <f>+'Ark1'!M3468</f>
        <v>64</v>
      </c>
      <c r="D706">
        <f>+'Ark1'!Q3468</f>
        <v>307</v>
      </c>
      <c r="E706" s="9">
        <f>+'Ark1'!R3468</f>
        <v>515</v>
      </c>
      <c r="F706" s="9">
        <f>+'Ark1'!S3468</f>
        <v>515</v>
      </c>
      <c r="G706" s="97">
        <f>+'Ark1'!T3468</f>
        <v>1.3530910906176925</v>
      </c>
      <c r="H706" s="97">
        <f>+'Ark1'!U3468</f>
        <v>1.1951445765217323</v>
      </c>
      <c r="I706" s="97">
        <f>+'Ark1'!Y3468</f>
        <v>125.5877669902913</v>
      </c>
      <c r="J706" s="97">
        <f>+'Ark1'!AA3468</f>
        <v>21.485220611443776</v>
      </c>
      <c r="K706" s="97">
        <f t="shared" si="22"/>
        <v>1.9623088592233016</v>
      </c>
      <c r="L706" s="9">
        <f t="shared" si="23"/>
        <v>1.6775244299674268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+'Ark1'!C3469</f>
        <v>2004</v>
      </c>
      <c r="C707">
        <f>+'Ark1'!M3469</f>
        <v>65</v>
      </c>
      <c r="D707">
        <f>+'Ark1'!Q3469</f>
        <v>183</v>
      </c>
      <c r="E707" s="9">
        <f>+'Ark1'!R3469</f>
        <v>300</v>
      </c>
      <c r="F707" s="9">
        <f>+'Ark1'!S3469</f>
        <v>300</v>
      </c>
      <c r="G707" s="97">
        <f>+'Ark1'!T3469</f>
        <v>0.78820840230156852</v>
      </c>
      <c r="H707" s="97">
        <f>+'Ark1'!U3469</f>
        <v>0.69722387496687555</v>
      </c>
      <c r="I707" s="97">
        <f>+'Ark1'!Y3469</f>
        <v>125.77233333333338</v>
      </c>
      <c r="J707" s="97">
        <f>+'Ark1'!AA3469</f>
        <v>20.311445079614689</v>
      </c>
      <c r="K707" s="97">
        <f t="shared" si="22"/>
        <v>1.934958974358975</v>
      </c>
      <c r="L707" s="9">
        <f t="shared" si="23"/>
        <v>1.639344262295082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+'Ark1'!C3470</f>
        <v>2004</v>
      </c>
      <c r="C708">
        <f>+'Ark1'!M3470</f>
        <v>66</v>
      </c>
      <c r="D708">
        <f>+'Ark1'!Q3470</f>
        <v>0</v>
      </c>
      <c r="E708" s="9">
        <f>+'Ark1'!R3470</f>
        <v>0</v>
      </c>
      <c r="F708" s="9">
        <f>+'Ark1'!S3470</f>
        <v>0</v>
      </c>
      <c r="G708" s="97">
        <f>+'Ark1'!T3470</f>
        <v>0</v>
      </c>
      <c r="H708" s="97">
        <f>+'Ark1'!U3470</f>
        <v>0</v>
      </c>
      <c r="I708" s="97">
        <f>+'Ark1'!Y3470</f>
        <v>0</v>
      </c>
      <c r="J708" s="97">
        <f>+'Ark1'!AA3470</f>
        <v>0</v>
      </c>
      <c r="K708" s="97">
        <f t="shared" si="22"/>
        <v>0</v>
      </c>
      <c r="L708" s="9" t="e">
        <f t="shared" si="23"/>
        <v>#DIV/0!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+'Ark1'!C3471</f>
        <v>2004</v>
      </c>
      <c r="C709">
        <f>+'Ark1'!M3471</f>
        <v>67</v>
      </c>
      <c r="D709">
        <f>+'Ark1'!Q3471</f>
        <v>0</v>
      </c>
      <c r="E709" s="9">
        <f>+'Ark1'!R3471</f>
        <v>0</v>
      </c>
      <c r="F709" s="9">
        <f>+'Ark1'!S3471</f>
        <v>0</v>
      </c>
      <c r="G709" s="97">
        <f>+'Ark1'!T3471</f>
        <v>0</v>
      </c>
      <c r="H709" s="97">
        <f>+'Ark1'!U3471</f>
        <v>0</v>
      </c>
      <c r="I709" s="97">
        <f>+'Ark1'!Y3471</f>
        <v>0</v>
      </c>
      <c r="J709" s="97">
        <f>+'Ark1'!AA3471</f>
        <v>0</v>
      </c>
      <c r="K709" s="97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+'Ark1'!C3472</f>
        <v>2004</v>
      </c>
      <c r="C710">
        <f>+'Ark1'!M3472</f>
        <v>68</v>
      </c>
      <c r="D710">
        <f>+'Ark1'!Q3472</f>
        <v>0</v>
      </c>
      <c r="E710" s="9">
        <f>+'Ark1'!R3472</f>
        <v>0</v>
      </c>
      <c r="F710" s="9">
        <f>+'Ark1'!S3472</f>
        <v>0</v>
      </c>
      <c r="G710" s="97">
        <f>+'Ark1'!T3472</f>
        <v>0</v>
      </c>
      <c r="H710" s="97">
        <f>+'Ark1'!U3472</f>
        <v>0</v>
      </c>
      <c r="I710" s="97">
        <f>+'Ark1'!Y3472</f>
        <v>0</v>
      </c>
      <c r="J710" s="97">
        <f>+'Ark1'!AA3472</f>
        <v>0</v>
      </c>
      <c r="K710" s="97">
        <f t="shared" si="22"/>
        <v>0</v>
      </c>
      <c r="L710" s="9" t="e">
        <f t="shared" si="23"/>
        <v>#DIV/0!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 s="47">
        <f>+'Ark1'!C3473</f>
        <v>2003</v>
      </c>
      <c r="C711" s="47">
        <f>+'Ark1'!M3473</f>
        <v>0</v>
      </c>
      <c r="D711" s="47">
        <f>+'Ark1'!Q3473</f>
        <v>114</v>
      </c>
      <c r="E711" s="65">
        <f>+'Ark1'!R3473</f>
        <v>376</v>
      </c>
      <c r="F711" s="65">
        <f>+'Ark1'!S3473</f>
        <v>0</v>
      </c>
      <c r="G711" s="102">
        <f>+'Ark1'!T3473</f>
        <v>1.1595275541986618</v>
      </c>
      <c r="H711" s="102">
        <f>+'Ark1'!U3473</f>
        <v>0</v>
      </c>
      <c r="I711" s="102">
        <f>+'Ark1'!Y3473</f>
        <v>0</v>
      </c>
      <c r="J711" s="102">
        <f>+'Ark1'!AA3473</f>
        <v>0</v>
      </c>
      <c r="K711" s="102" t="e">
        <f t="shared" si="22"/>
        <v>#DIV/0!</v>
      </c>
      <c r="L711" s="65">
        <f t="shared" si="23"/>
        <v>3.2982456140350878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+'Ark1'!C3474</f>
        <v>2003</v>
      </c>
      <c r="C712" s="47">
        <f>+'Ark1'!M3474</f>
        <v>35</v>
      </c>
      <c r="D712" s="47">
        <f>+'Ark1'!Q3474</f>
        <v>27</v>
      </c>
      <c r="E712" s="65">
        <f>+'Ark1'!R3474</f>
        <v>29</v>
      </c>
      <c r="F712" s="65">
        <f>+'Ark1'!S3474</f>
        <v>29</v>
      </c>
      <c r="G712" s="102">
        <f>+'Ark1'!T3474</f>
        <v>8.9431646467449985E-2</v>
      </c>
      <c r="H712" s="102">
        <f>+'Ark1'!U3474</f>
        <v>0.12573960066294004</v>
      </c>
      <c r="I712" s="102">
        <f>+'Ark1'!Y3474</f>
        <v>201.21724137931031</v>
      </c>
      <c r="J712" s="102">
        <f>+'Ark1'!AA3474</f>
        <v>42.261599664271174</v>
      </c>
      <c r="K712" s="102">
        <f t="shared" si="22"/>
        <v>5.7490640394088661</v>
      </c>
      <c r="L712" s="65">
        <f t="shared" si="23"/>
        <v>1.0740740740740742</v>
      </c>
      <c r="M712" s="39"/>
      <c r="N712" s="97"/>
      <c r="O712" s="97"/>
      <c r="P712" s="97"/>
      <c r="Q712" s="97"/>
      <c r="R712" s="97"/>
      <c r="S712" s="97"/>
      <c r="V712" s="97"/>
      <c r="W712" s="97"/>
      <c r="X712" s="97"/>
    </row>
    <row r="713" spans="1:24">
      <c r="A713" s="39"/>
      <c r="B713" s="47">
        <f>+'Ark1'!C3475</f>
        <v>2003</v>
      </c>
      <c r="C713" s="47">
        <f>+'Ark1'!M3475</f>
        <v>36</v>
      </c>
      <c r="D713" s="47">
        <f>+'Ark1'!Q3475</f>
        <v>16</v>
      </c>
      <c r="E713" s="65">
        <f>+'Ark1'!R3475</f>
        <v>19</v>
      </c>
      <c r="F713" s="65">
        <f>+'Ark1'!S3475</f>
        <v>19</v>
      </c>
      <c r="G713" s="102">
        <f>+'Ark1'!T3475</f>
        <v>5.859314768557064E-2</v>
      </c>
      <c r="H713" s="102">
        <f>+'Ark1'!U3475</f>
        <v>8.5597653877857699E-2</v>
      </c>
      <c r="I713" s="102">
        <f>+'Ark1'!Y3475</f>
        <v>209.07368421052635</v>
      </c>
      <c r="J713" s="102">
        <f>+'Ark1'!AA3475</f>
        <v>41.767084019347443</v>
      </c>
      <c r="K713" s="102">
        <f t="shared" si="22"/>
        <v>5.8076023391812877</v>
      </c>
      <c r="L713" s="65">
        <f t="shared" si="23"/>
        <v>1.1875</v>
      </c>
      <c r="M713" s="39"/>
    </row>
    <row r="714" spans="1:24">
      <c r="A714" s="39"/>
      <c r="B714" s="47">
        <f>+'Ark1'!C3476</f>
        <v>2003</v>
      </c>
      <c r="C714" s="47">
        <f>+'Ark1'!M3476</f>
        <v>37</v>
      </c>
      <c r="D714" s="47">
        <f>+'Ark1'!Q3476</f>
        <v>16</v>
      </c>
      <c r="E714" s="65">
        <f>+'Ark1'!R3476</f>
        <v>16</v>
      </c>
      <c r="F714" s="65">
        <f>+'Ark1'!S3476</f>
        <v>16</v>
      </c>
      <c r="G714" s="102">
        <f>+'Ark1'!T3476</f>
        <v>4.934159805100688E-2</v>
      </c>
      <c r="H714" s="102">
        <f>+'Ark1'!U3476</f>
        <v>7.3145009588255955E-2</v>
      </c>
      <c r="I714" s="102">
        <f>+'Ark1'!Y3476</f>
        <v>212.15625</v>
      </c>
      <c r="J714" s="102">
        <f>+'Ark1'!AA3476</f>
        <v>33.019690503357303</v>
      </c>
      <c r="K714" s="102">
        <f t="shared" si="22"/>
        <v>5.7339527027027026</v>
      </c>
      <c r="L714" s="65">
        <f t="shared" si="23"/>
        <v>1</v>
      </c>
      <c r="M714" s="39"/>
    </row>
    <row r="715" spans="1:24">
      <c r="A715" s="39"/>
      <c r="B715" s="47">
        <f>+'Ark1'!C3477</f>
        <v>2003</v>
      </c>
      <c r="C715" s="47">
        <f>+'Ark1'!M3477</f>
        <v>38</v>
      </c>
      <c r="D715" s="47">
        <f>+'Ark1'!Q3477</f>
        <v>30</v>
      </c>
      <c r="E715" s="65">
        <f>+'Ark1'!R3477</f>
        <v>31</v>
      </c>
      <c r="F715" s="65">
        <f>+'Ark1'!S3477</f>
        <v>31</v>
      </c>
      <c r="G715" s="102">
        <f>+'Ark1'!T3477</f>
        <v>9.5599346223825821E-2</v>
      </c>
      <c r="H715" s="102">
        <f>+'Ark1'!U3477</f>
        <v>0.13034011901530199</v>
      </c>
      <c r="I715" s="102">
        <f>+'Ark1'!Y3477</f>
        <v>195.12258064516129</v>
      </c>
      <c r="J715" s="102">
        <f>+'Ark1'!AA3477</f>
        <v>43.413931981732141</v>
      </c>
      <c r="K715" s="102">
        <f t="shared" si="22"/>
        <v>5.1348047538200339</v>
      </c>
      <c r="L715" s="65">
        <f t="shared" si="23"/>
        <v>1.0333333333333334</v>
      </c>
      <c r="M715" s="39"/>
    </row>
    <row r="716" spans="1:24">
      <c r="A716" s="39"/>
      <c r="B716" s="47">
        <f>+'Ark1'!C3478</f>
        <v>2003</v>
      </c>
      <c r="C716" s="47">
        <f>+'Ark1'!M3478</f>
        <v>39</v>
      </c>
      <c r="D716" s="47">
        <f>+'Ark1'!Q3478</f>
        <v>38</v>
      </c>
      <c r="E716" s="65">
        <f>+'Ark1'!R3478</f>
        <v>41</v>
      </c>
      <c r="F716" s="65">
        <f>+'Ark1'!S3478</f>
        <v>41</v>
      </c>
      <c r="G716" s="102">
        <f>+'Ark1'!T3478</f>
        <v>0.1264378450057051</v>
      </c>
      <c r="H716" s="102">
        <f>+'Ark1'!U3478</f>
        <v>0.17861647178641077</v>
      </c>
      <c r="I716" s="102">
        <f>+'Ark1'!Y3478</f>
        <v>202.17560975609757</v>
      </c>
      <c r="J716" s="102">
        <f>+'Ark1'!AA3478</f>
        <v>34.127406771111062</v>
      </c>
      <c r="K716" s="102">
        <f t="shared" si="22"/>
        <v>5.1839899937460912</v>
      </c>
      <c r="L716" s="65">
        <f t="shared" si="23"/>
        <v>1.0789473684210527</v>
      </c>
      <c r="M716" s="39"/>
    </row>
    <row r="717" spans="1:24">
      <c r="A717" s="39"/>
      <c r="B717" s="47">
        <f>+'Ark1'!C3479</f>
        <v>2003</v>
      </c>
      <c r="C717" s="47">
        <f>+'Ark1'!M3479</f>
        <v>40</v>
      </c>
      <c r="D717" s="47">
        <f>+'Ark1'!Q3479</f>
        <v>51</v>
      </c>
      <c r="E717" s="65">
        <f>+'Ark1'!R3479</f>
        <v>56</v>
      </c>
      <c r="F717" s="65">
        <f>+'Ark1'!S3479</f>
        <v>56</v>
      </c>
      <c r="G717" s="102">
        <f>+'Ark1'!T3479</f>
        <v>0.17269559317852404</v>
      </c>
      <c r="H717" s="102">
        <f>+'Ark1'!U3479</f>
        <v>0.24094002790133576</v>
      </c>
      <c r="I717" s="102">
        <f>+'Ark1'!Y3479</f>
        <v>199.66964285714295</v>
      </c>
      <c r="J717" s="102">
        <f>+'Ark1'!AA3479</f>
        <v>33.641773138056344</v>
      </c>
      <c r="K717" s="102">
        <f t="shared" si="22"/>
        <v>4.9917410714285735</v>
      </c>
      <c r="L717" s="65">
        <f t="shared" si="23"/>
        <v>1.0980392156862746</v>
      </c>
      <c r="M717" s="39"/>
    </row>
    <row r="718" spans="1:24">
      <c r="A718" s="39"/>
      <c r="B718" s="47">
        <f>+'Ark1'!C3480</f>
        <v>2003</v>
      </c>
      <c r="C718" s="47">
        <f>+'Ark1'!M3480</f>
        <v>41</v>
      </c>
      <c r="D718" s="47">
        <f>+'Ark1'!Q3480</f>
        <v>82</v>
      </c>
      <c r="E718" s="65">
        <f>+'Ark1'!R3480</f>
        <v>99</v>
      </c>
      <c r="F718" s="65">
        <f>+'Ark1'!S3480</f>
        <v>99</v>
      </c>
      <c r="G718" s="102">
        <f>+'Ark1'!T3480</f>
        <v>0.30530113794060504</v>
      </c>
      <c r="H718" s="102">
        <f>+'Ark1'!U3480</f>
        <v>0.42150229269579453</v>
      </c>
      <c r="I718" s="102">
        <f>+'Ark1'!Y3480</f>
        <v>197.58585858585863</v>
      </c>
      <c r="J718" s="102">
        <f>+'Ark1'!AA3480</f>
        <v>33.607532855996389</v>
      </c>
      <c r="K718" s="102">
        <f t="shared" si="22"/>
        <v>4.8191672825819181</v>
      </c>
      <c r="L718" s="65">
        <f t="shared" si="23"/>
        <v>1.2073170731707317</v>
      </c>
      <c r="M718" s="39"/>
    </row>
    <row r="719" spans="1:24">
      <c r="A719" s="39"/>
      <c r="B719" s="47">
        <f>+'Ark1'!C3481</f>
        <v>2003</v>
      </c>
      <c r="C719" s="47">
        <f>+'Ark1'!M3481</f>
        <v>42</v>
      </c>
      <c r="D719" s="47">
        <f>+'Ark1'!Q3481</f>
        <v>87</v>
      </c>
      <c r="E719" s="65">
        <f>+'Ark1'!R3481</f>
        <v>111</v>
      </c>
      <c r="F719" s="65">
        <f>+'Ark1'!S3481</f>
        <v>111</v>
      </c>
      <c r="G719" s="102">
        <f>+'Ark1'!T3481</f>
        <v>0.34230733647886008</v>
      </c>
      <c r="H719" s="102">
        <f>+'Ark1'!U3481</f>
        <v>0.46317630905864254</v>
      </c>
      <c r="I719" s="102">
        <f>+'Ark1'!Y3481</f>
        <v>193.64864864864873</v>
      </c>
      <c r="J719" s="102">
        <f>+'Ark1'!AA3481</f>
        <v>30.494943798487689</v>
      </c>
      <c r="K719" s="102">
        <f t="shared" si="22"/>
        <v>4.610682110682113</v>
      </c>
      <c r="L719" s="65">
        <f t="shared" si="23"/>
        <v>1.2758620689655173</v>
      </c>
      <c r="M719" s="39"/>
    </row>
    <row r="720" spans="1:24">
      <c r="A720" s="39"/>
      <c r="B720" s="47">
        <f>+'Ark1'!C3482</f>
        <v>2003</v>
      </c>
      <c r="C720" s="47">
        <f>+'Ark1'!M3482</f>
        <v>43</v>
      </c>
      <c r="D720" s="47">
        <f>+'Ark1'!Q3482</f>
        <v>109</v>
      </c>
      <c r="E720" s="65">
        <f>+'Ark1'!R3482</f>
        <v>125</v>
      </c>
      <c r="F720" s="65">
        <f>+'Ark1'!S3482</f>
        <v>125</v>
      </c>
      <c r="G720" s="102">
        <f>+'Ark1'!T3482</f>
        <v>0.38548123477349128</v>
      </c>
      <c r="H720" s="102">
        <f>+'Ark1'!U3482</f>
        <v>0.51635916313575947</v>
      </c>
      <c r="I720" s="102">
        <f>+'Ark1'!Y3482</f>
        <v>191.70479999999995</v>
      </c>
      <c r="J720" s="102">
        <f>+'Ark1'!AA3482</f>
        <v>32.477696607980313</v>
      </c>
      <c r="K720" s="102">
        <f t="shared" si="22"/>
        <v>4.4582511627906962</v>
      </c>
      <c r="L720" s="65">
        <f t="shared" si="23"/>
        <v>1.1467889908256881</v>
      </c>
      <c r="M720" s="39"/>
    </row>
    <row r="721" spans="1:13">
      <c r="A721" s="39"/>
      <c r="B721" s="47">
        <f>+'Ark1'!C3483</f>
        <v>2003</v>
      </c>
      <c r="C721" s="47">
        <f>+'Ark1'!M3483</f>
        <v>44</v>
      </c>
      <c r="D721" s="47">
        <f>+'Ark1'!Q3483</f>
        <v>123</v>
      </c>
      <c r="E721" s="65">
        <f>+'Ark1'!R3483</f>
        <v>151</v>
      </c>
      <c r="F721" s="65">
        <f>+'Ark1'!S3483</f>
        <v>151</v>
      </c>
      <c r="G721" s="102">
        <f>+'Ark1'!T3483</f>
        <v>0.46566133160637752</v>
      </c>
      <c r="H721" s="102">
        <f>+'Ark1'!U3483</f>
        <v>0.61460554897069675</v>
      </c>
      <c r="I721" s="102">
        <f>+'Ark1'!Y3483</f>
        <v>188.89072847682112</v>
      </c>
      <c r="J721" s="102">
        <f>+'Ark1'!AA3483</f>
        <v>34.030143145683446</v>
      </c>
      <c r="K721" s="102">
        <f t="shared" si="22"/>
        <v>4.2929711017459349</v>
      </c>
      <c r="L721" s="65">
        <f t="shared" si="23"/>
        <v>1.2276422764227641</v>
      </c>
      <c r="M721" s="39"/>
    </row>
    <row r="722" spans="1:13">
      <c r="A722" s="39"/>
      <c r="B722" s="47">
        <f>+'Ark1'!C3484</f>
        <v>2003</v>
      </c>
      <c r="C722" s="47">
        <f>+'Ark1'!M3484</f>
        <v>45</v>
      </c>
      <c r="D722" s="47">
        <f>+'Ark1'!Q3484</f>
        <v>181</v>
      </c>
      <c r="E722" s="65">
        <f>+'Ark1'!R3484</f>
        <v>232</v>
      </c>
      <c r="F722" s="65">
        <f>+'Ark1'!S3484</f>
        <v>232</v>
      </c>
      <c r="G722" s="102">
        <f>+'Ark1'!T3484</f>
        <v>0.71545317173959988</v>
      </c>
      <c r="H722" s="102">
        <f>+'Ark1'!U3484</f>
        <v>0.93241625214236445</v>
      </c>
      <c r="I722" s="102">
        <f>+'Ark1'!Y3484</f>
        <v>186.51465517241363</v>
      </c>
      <c r="J722" s="102">
        <f>+'Ark1'!AA3484</f>
        <v>35.251552311896525</v>
      </c>
      <c r="K722" s="102">
        <f t="shared" si="22"/>
        <v>4.1447701149425251</v>
      </c>
      <c r="L722" s="65">
        <f t="shared" si="23"/>
        <v>1.281767955801105</v>
      </c>
      <c r="M722" s="39"/>
    </row>
    <row r="723" spans="1:13">
      <c r="A723" s="39"/>
      <c r="B723" s="47">
        <f>+'Ark1'!C3485</f>
        <v>2003</v>
      </c>
      <c r="C723" s="47">
        <f>+'Ark1'!M3485</f>
        <v>46</v>
      </c>
      <c r="D723" s="47">
        <f>+'Ark1'!Q3485</f>
        <v>197</v>
      </c>
      <c r="E723" s="65">
        <f>+'Ark1'!R3485</f>
        <v>258</v>
      </c>
      <c r="F723" s="65">
        <f>+'Ark1'!S3485</f>
        <v>258</v>
      </c>
      <c r="G723" s="102">
        <f>+'Ark1'!T3485</f>
        <v>0.79563326857248562</v>
      </c>
      <c r="H723" s="102">
        <f>+'Ark1'!U3485</f>
        <v>1.0151609381988982</v>
      </c>
      <c r="I723" s="102">
        <f>+'Ark1'!Y3485</f>
        <v>182.60232558139529</v>
      </c>
      <c r="J723" s="102">
        <f>+'Ark1'!AA3485</f>
        <v>33.119328451409054</v>
      </c>
      <c r="K723" s="102">
        <f t="shared" si="22"/>
        <v>3.9696157735085933</v>
      </c>
      <c r="L723" s="65">
        <f t="shared" si="23"/>
        <v>1.3096446700507614</v>
      </c>
      <c r="M723" s="39"/>
    </row>
    <row r="724" spans="1:13">
      <c r="A724" s="39"/>
      <c r="B724" s="47">
        <f>+'Ark1'!C3486</f>
        <v>2003</v>
      </c>
      <c r="C724" s="47">
        <f>+'Ark1'!M3486</f>
        <v>47</v>
      </c>
      <c r="D724" s="47">
        <f>+'Ark1'!Q3486</f>
        <v>247</v>
      </c>
      <c r="E724" s="65">
        <f>+'Ark1'!R3486</f>
        <v>337</v>
      </c>
      <c r="F724" s="65">
        <f>+'Ark1'!S3486</f>
        <v>337</v>
      </c>
      <c r="G724" s="102">
        <f>+'Ark1'!T3486</f>
        <v>1.0392574089493323</v>
      </c>
      <c r="H724" s="102">
        <f>+'Ark1'!U3486</f>
        <v>1.2983072204176642</v>
      </c>
      <c r="I724" s="102">
        <f>+'Ark1'!Y3486</f>
        <v>178.78813056379812</v>
      </c>
      <c r="J724" s="102">
        <f>+'Ark1'!AA3486</f>
        <v>34.588881445496568</v>
      </c>
      <c r="K724" s="102">
        <f t="shared" si="22"/>
        <v>3.8040027779531513</v>
      </c>
      <c r="L724" s="65">
        <f t="shared" si="23"/>
        <v>1.3643724696356276</v>
      </c>
      <c r="M724" s="39"/>
    </row>
    <row r="725" spans="1:13">
      <c r="A725" s="39"/>
      <c r="B725" s="47">
        <f>+'Ark1'!C3487</f>
        <v>2003</v>
      </c>
      <c r="C725" s="47">
        <f>+'Ark1'!M3487</f>
        <v>48</v>
      </c>
      <c r="D725" s="47">
        <f>+'Ark1'!Q3487</f>
        <v>336</v>
      </c>
      <c r="E725" s="65">
        <f>+'Ark1'!R3487</f>
        <v>474</v>
      </c>
      <c r="F725" s="65">
        <f>+'Ark1'!S3487</f>
        <v>474</v>
      </c>
      <c r="G725" s="102">
        <f>+'Ark1'!T3487</f>
        <v>1.4617448422610784</v>
      </c>
      <c r="H725" s="102">
        <f>+'Ark1'!U3487</f>
        <v>1.829082059327336</v>
      </c>
      <c r="I725" s="102">
        <f>+'Ark1'!Y3487</f>
        <v>179.07953586497891</v>
      </c>
      <c r="J725" s="102">
        <f>+'Ark1'!AA3487</f>
        <v>33.68486656092935</v>
      </c>
      <c r="K725" s="102">
        <f t="shared" si="22"/>
        <v>3.7308236638537271</v>
      </c>
      <c r="L725" s="65">
        <f t="shared" si="23"/>
        <v>1.4107142857142858</v>
      </c>
      <c r="M725" s="39"/>
    </row>
    <row r="726" spans="1:13">
      <c r="A726" s="39"/>
      <c r="B726" s="47">
        <f>+'Ark1'!C3488</f>
        <v>2003</v>
      </c>
      <c r="C726" s="47">
        <f>+'Ark1'!M3488</f>
        <v>49</v>
      </c>
      <c r="D726" s="47">
        <f>+'Ark1'!Q3488</f>
        <v>398</v>
      </c>
      <c r="E726" s="65">
        <f>+'Ark1'!R3488</f>
        <v>631</v>
      </c>
      <c r="F726" s="65">
        <f>+'Ark1'!S3488</f>
        <v>631</v>
      </c>
      <c r="G726" s="102">
        <f>+'Ark1'!T3488</f>
        <v>1.9459092731365839</v>
      </c>
      <c r="H726" s="102">
        <f>+'Ark1'!U3488</f>
        <v>2.3180751413975238</v>
      </c>
      <c r="I726" s="102">
        <f>+'Ark1'!Y3488</f>
        <v>170.48621236133116</v>
      </c>
      <c r="J726" s="102">
        <f>+'Ark1'!AA3488</f>
        <v>32.701666649578208</v>
      </c>
      <c r="K726" s="102">
        <f t="shared" si="22"/>
        <v>3.479310456353697</v>
      </c>
      <c r="L726" s="65">
        <f t="shared" si="23"/>
        <v>1.585427135678392</v>
      </c>
      <c r="M726" s="39"/>
    </row>
    <row r="727" spans="1:13">
      <c r="A727" s="39"/>
      <c r="B727" s="47">
        <f>+'Ark1'!C3489</f>
        <v>2003</v>
      </c>
      <c r="C727" s="47">
        <f>+'Ark1'!M3489</f>
        <v>50</v>
      </c>
      <c r="D727" s="47">
        <f>+'Ark1'!Q3489</f>
        <v>520</v>
      </c>
      <c r="E727" s="65">
        <f>+'Ark1'!R3489</f>
        <v>955</v>
      </c>
      <c r="F727" s="65">
        <f>+'Ark1'!S3489</f>
        <v>955</v>
      </c>
      <c r="G727" s="102">
        <f>+'Ark1'!T3489</f>
        <v>2.9450766336694727</v>
      </c>
      <c r="H727" s="102">
        <f>+'Ark1'!U3489</f>
        <v>3.4546380486699944</v>
      </c>
      <c r="I727" s="102">
        <f>+'Ark1'!Y3489</f>
        <v>167.87664921465972</v>
      </c>
      <c r="J727" s="102">
        <f>+'Ark1'!AA3489</f>
        <v>32.692613272636983</v>
      </c>
      <c r="K727" s="102">
        <f t="shared" si="22"/>
        <v>3.3575329842931945</v>
      </c>
      <c r="L727" s="65">
        <f t="shared" si="23"/>
        <v>1.8365384615384615</v>
      </c>
      <c r="M727" s="39"/>
    </row>
    <row r="728" spans="1:13">
      <c r="A728" s="39"/>
      <c r="B728" s="47">
        <f>+'Ark1'!C3490</f>
        <v>2003</v>
      </c>
      <c r="C728" s="47">
        <f>+'Ark1'!M3490</f>
        <v>51</v>
      </c>
      <c r="D728" s="47">
        <f>+'Ark1'!Q3490</f>
        <v>525</v>
      </c>
      <c r="E728" s="65">
        <f>+'Ark1'!R3490</f>
        <v>1014.5</v>
      </c>
      <c r="F728" s="65">
        <f>+'Ark1'!S3490</f>
        <v>1014.5</v>
      </c>
      <c r="G728" s="102">
        <f>+'Ark1'!T3490</f>
        <v>3.1285657014216555</v>
      </c>
      <c r="H728" s="102">
        <f>+'Ark1'!U3490</f>
        <v>3.5177696583596854</v>
      </c>
      <c r="I728" s="102">
        <f>+'Ark1'!Y3490</f>
        <v>160.91867915229162</v>
      </c>
      <c r="J728" s="102">
        <f>+'Ark1'!AA3490</f>
        <v>32.581897888472923</v>
      </c>
      <c r="K728" s="102">
        <f t="shared" si="22"/>
        <v>3.1552682186723846</v>
      </c>
      <c r="L728" s="65">
        <f t="shared" si="23"/>
        <v>1.9323809523809523</v>
      </c>
      <c r="M728" s="39"/>
    </row>
    <row r="729" spans="1:13">
      <c r="A729" s="39"/>
      <c r="B729" s="47">
        <f>+'Ark1'!C3491</f>
        <v>2003</v>
      </c>
      <c r="C729" s="47">
        <f>+'Ark1'!M3491</f>
        <v>52</v>
      </c>
      <c r="D729" s="47">
        <f>+'Ark1'!Q3491</f>
        <v>667</v>
      </c>
      <c r="E729" s="65">
        <f>+'Ark1'!R3491</f>
        <v>1442</v>
      </c>
      <c r="F729" s="65">
        <f>+'Ark1'!S3491</f>
        <v>1442</v>
      </c>
      <c r="G729" s="102">
        <f>+'Ark1'!T3491</f>
        <v>4.4469115243469934</v>
      </c>
      <c r="H729" s="102">
        <f>+'Ark1'!U3491</f>
        <v>4.9804672980287314</v>
      </c>
      <c r="I729" s="102">
        <f>+'Ark1'!Y3491</f>
        <v>160.28613037447988</v>
      </c>
      <c r="J729" s="102">
        <f>+'Ark1'!AA3491</f>
        <v>31.586057979332121</v>
      </c>
      <c r="K729" s="102">
        <f t="shared" si="22"/>
        <v>3.0824255841246133</v>
      </c>
      <c r="L729" s="65">
        <f t="shared" si="23"/>
        <v>2.1619190404797601</v>
      </c>
      <c r="M729" s="39"/>
    </row>
    <row r="730" spans="1:13">
      <c r="A730" s="39"/>
      <c r="B730" s="47">
        <f>+'Ark1'!C3492</f>
        <v>2003</v>
      </c>
      <c r="C730" s="47">
        <f>+'Ark1'!M3492</f>
        <v>53</v>
      </c>
      <c r="D730" s="47">
        <f>+'Ark1'!Q3492</f>
        <v>691</v>
      </c>
      <c r="E730" s="65">
        <f>+'Ark1'!R3492</f>
        <v>1537.5</v>
      </c>
      <c r="F730" s="65">
        <f>+'Ark1'!S3492</f>
        <v>1537.5</v>
      </c>
      <c r="G730" s="102">
        <f>+'Ark1'!T3492</f>
        <v>4.7414191877139409</v>
      </c>
      <c r="H730" s="102">
        <f>+'Ark1'!U3492</f>
        <v>5.1129773102434868</v>
      </c>
      <c r="I730" s="102">
        <f>+'Ark1'!Y3492</f>
        <v>154.32982113821146</v>
      </c>
      <c r="J730" s="102">
        <f>+'Ark1'!AA3492</f>
        <v>30.746343270718601</v>
      </c>
      <c r="K730" s="102">
        <f t="shared" si="22"/>
        <v>2.9118834177021031</v>
      </c>
      <c r="L730" s="65">
        <f t="shared" si="23"/>
        <v>2.2250361794500724</v>
      </c>
      <c r="M730" s="39"/>
    </row>
    <row r="731" spans="1:13">
      <c r="A731" s="39"/>
      <c r="B731" s="47">
        <f>+'Ark1'!C3493</f>
        <v>2003</v>
      </c>
      <c r="C731" s="47">
        <f>+'Ark1'!M3493</f>
        <v>54</v>
      </c>
      <c r="D731" s="47">
        <f>+'Ark1'!Q3493</f>
        <v>862</v>
      </c>
      <c r="E731" s="65">
        <f>+'Ark1'!R3493</f>
        <v>2279</v>
      </c>
      <c r="F731" s="65">
        <f>+'Ark1'!S3493</f>
        <v>2279</v>
      </c>
      <c r="G731" s="102">
        <f>+'Ark1'!T3493</f>
        <v>7.0280938723902899</v>
      </c>
      <c r="H731" s="102">
        <f>+'Ark1'!U3493</f>
        <v>7.3716896038240316</v>
      </c>
      <c r="I731" s="102">
        <f>+'Ark1'!Y3493</f>
        <v>150.11145239139947</v>
      </c>
      <c r="J731" s="102">
        <f>+'Ark1'!AA3493</f>
        <v>28.914634696738247</v>
      </c>
      <c r="K731" s="102">
        <f t="shared" si="22"/>
        <v>2.7798417109518421</v>
      </c>
      <c r="L731" s="65">
        <f t="shared" si="23"/>
        <v>2.6438515081206497</v>
      </c>
      <c r="M731" s="39"/>
    </row>
    <row r="732" spans="1:13">
      <c r="A732" s="39"/>
      <c r="B732" s="47">
        <f>+'Ark1'!C3494</f>
        <v>2003</v>
      </c>
      <c r="C732" s="47">
        <f>+'Ark1'!M3494</f>
        <v>55</v>
      </c>
      <c r="D732" s="47">
        <f>+'Ark1'!Q3494</f>
        <v>1013</v>
      </c>
      <c r="E732" s="65">
        <f>+'Ark1'!R3494</f>
        <v>3769</v>
      </c>
      <c r="F732" s="65">
        <f>+'Ark1'!S3494</f>
        <v>3769</v>
      </c>
      <c r="G732" s="102">
        <f>+'Ark1'!T3494</f>
        <v>11.62303019089031</v>
      </c>
      <c r="H732" s="102">
        <f>+'Ark1'!U3494</f>
        <v>11.818386877692632</v>
      </c>
      <c r="I732" s="102">
        <f>+'Ark1'!Y3494</f>
        <v>145.52016449986749</v>
      </c>
      <c r="J732" s="102">
        <f>+'Ark1'!AA3494</f>
        <v>27.841001521968792</v>
      </c>
      <c r="K732" s="102">
        <f t="shared" si="22"/>
        <v>2.6458211727248635</v>
      </c>
      <c r="L732" s="65">
        <f t="shared" si="23"/>
        <v>3.7206317867719645</v>
      </c>
      <c r="M732" s="39"/>
    </row>
    <row r="733" spans="1:13">
      <c r="A733" s="39"/>
      <c r="B733" s="47">
        <f>+'Ark1'!C3495</f>
        <v>2003</v>
      </c>
      <c r="C733" s="47">
        <f>+'Ark1'!M3495</f>
        <v>56</v>
      </c>
      <c r="D733" s="47">
        <f>+'Ark1'!Q3495</f>
        <v>968</v>
      </c>
      <c r="E733" s="65">
        <f>+'Ark1'!R3495</f>
        <v>2883</v>
      </c>
      <c r="F733" s="65">
        <f>+'Ark1'!S3495</f>
        <v>2883</v>
      </c>
      <c r="G733" s="102">
        <f>+'Ark1'!T3495</f>
        <v>8.8907391988158011</v>
      </c>
      <c r="H733" s="102">
        <f>+'Ark1'!U3495</f>
        <v>8.8371238515996584</v>
      </c>
      <c r="I733" s="102">
        <f>+'Ark1'!Y3495</f>
        <v>142.25168227540777</v>
      </c>
      <c r="J733" s="102">
        <f>+'Ark1'!AA3495</f>
        <v>27.141334196579923</v>
      </c>
      <c r="K733" s="102">
        <f t="shared" si="22"/>
        <v>2.5402086120608529</v>
      </c>
      <c r="L733" s="65">
        <f t="shared" si="23"/>
        <v>2.9783057851239669</v>
      </c>
      <c r="M733" s="39"/>
    </row>
    <row r="734" spans="1:13">
      <c r="A734" s="39"/>
      <c r="B734" s="47">
        <f>+'Ark1'!C3496</f>
        <v>2003</v>
      </c>
      <c r="C734" s="47">
        <f>+'Ark1'!M3496</f>
        <v>57</v>
      </c>
      <c r="D734" s="47">
        <f>+'Ark1'!Q3496</f>
        <v>916</v>
      </c>
      <c r="E734" s="65">
        <f>+'Ark1'!R3496</f>
        <v>2615</v>
      </c>
      <c r="F734" s="65">
        <f>+'Ark1'!S3496</f>
        <v>2615</v>
      </c>
      <c r="G734" s="102">
        <f>+'Ark1'!T3496</f>
        <v>8.0642674314614382</v>
      </c>
      <c r="H734" s="102">
        <f>+'Ark1'!U3496</f>
        <v>7.8726871298010268</v>
      </c>
      <c r="I734" s="102">
        <f>+'Ark1'!Y3496</f>
        <v>139.71479923518163</v>
      </c>
      <c r="J734" s="102">
        <f>+'Ark1'!AA3496</f>
        <v>26.78482045835764</v>
      </c>
      <c r="K734" s="102">
        <f t="shared" si="22"/>
        <v>2.4511368286873969</v>
      </c>
      <c r="L734" s="65">
        <f t="shared" si="23"/>
        <v>2.8548034934497815</v>
      </c>
      <c r="M734" s="39"/>
    </row>
    <row r="735" spans="1:13">
      <c r="A735" s="39"/>
      <c r="B735" s="47">
        <f>+'Ark1'!C3497</f>
        <v>2003</v>
      </c>
      <c r="C735" s="47">
        <f>+'Ark1'!M3497</f>
        <v>58</v>
      </c>
      <c r="D735" s="47">
        <f>+'Ark1'!Q3497</f>
        <v>965</v>
      </c>
      <c r="E735" s="65">
        <f>+'Ark1'!R3497</f>
        <v>2748</v>
      </c>
      <c r="F735" s="65">
        <f>+'Ark1'!S3497</f>
        <v>2748</v>
      </c>
      <c r="G735" s="102">
        <f>+'Ark1'!T3497</f>
        <v>8.4744194652604303</v>
      </c>
      <c r="H735" s="102">
        <f>+'Ark1'!U3497</f>
        <v>8.1241361637934446</v>
      </c>
      <c r="I735" s="102">
        <f>+'Ark1'!Y3497</f>
        <v>137.19919941775825</v>
      </c>
      <c r="J735" s="102">
        <f>+'Ark1'!AA3497</f>
        <v>26.05906345777872</v>
      </c>
      <c r="K735" s="102">
        <f t="shared" si="22"/>
        <v>2.3655034382372113</v>
      </c>
      <c r="L735" s="65">
        <f t="shared" si="23"/>
        <v>2.8476683937823832</v>
      </c>
      <c r="M735" s="39"/>
    </row>
    <row r="736" spans="1:13">
      <c r="A736" s="39"/>
      <c r="B736" s="47">
        <f>+'Ark1'!C3498</f>
        <v>2003</v>
      </c>
      <c r="C736" s="47">
        <f>+'Ark1'!M3498</f>
        <v>59</v>
      </c>
      <c r="D736" s="47">
        <f>+'Ark1'!Q3498</f>
        <v>941</v>
      </c>
      <c r="E736" s="65">
        <f>+'Ark1'!R3498</f>
        <v>2743</v>
      </c>
      <c r="F736" s="65">
        <f>+'Ark1'!S3498</f>
        <v>2743</v>
      </c>
      <c r="G736" s="102">
        <f>+'Ark1'!T3498</f>
        <v>8.4590002158694944</v>
      </c>
      <c r="H736" s="102">
        <f>+'Ark1'!U3498</f>
        <v>7.9799966445305932</v>
      </c>
      <c r="I736" s="102">
        <f>+'Ark1'!Y3498</f>
        <v>135.01064527889176</v>
      </c>
      <c r="J736" s="102">
        <f>+'Ark1'!AA3498</f>
        <v>25.261897239069821</v>
      </c>
      <c r="K736" s="102">
        <f t="shared" si="22"/>
        <v>2.2883160216761316</v>
      </c>
      <c r="L736" s="65">
        <f t="shared" si="23"/>
        <v>2.9149840595111582</v>
      </c>
      <c r="M736" s="39"/>
    </row>
    <row r="737" spans="1:13">
      <c r="A737" s="39"/>
      <c r="B737" s="47">
        <f>+'Ark1'!C3499</f>
        <v>2003</v>
      </c>
      <c r="C737" s="47">
        <f>+'Ark1'!M3499</f>
        <v>60</v>
      </c>
      <c r="D737" s="47">
        <f>+'Ark1'!Q3499</f>
        <v>890</v>
      </c>
      <c r="E737" s="65">
        <f>+'Ark1'!R3499</f>
        <v>2583</v>
      </c>
      <c r="F737" s="65">
        <f>+'Ark1'!S3499</f>
        <v>2583</v>
      </c>
      <c r="G737" s="102">
        <f>+'Ark1'!T3499</f>
        <v>7.9655842353594224</v>
      </c>
      <c r="H737" s="102">
        <f>+'Ark1'!U3499</f>
        <v>7.2976912896608255</v>
      </c>
      <c r="I737" s="102">
        <f>+'Ark1'!Y3499</f>
        <v>131.11494386372436</v>
      </c>
      <c r="J737" s="102">
        <f>+'Ark1'!AA3499</f>
        <v>24.779363074257045</v>
      </c>
      <c r="K737" s="102">
        <f t="shared" si="22"/>
        <v>2.1852490643954061</v>
      </c>
      <c r="L737" s="65">
        <f t="shared" si="23"/>
        <v>2.9022471910112357</v>
      </c>
      <c r="M737" s="39"/>
    </row>
    <row r="738" spans="1:13">
      <c r="A738" s="39"/>
      <c r="B738" s="47">
        <f>+'Ark1'!C3500</f>
        <v>2003</v>
      </c>
      <c r="C738" s="47">
        <f>+'Ark1'!M3500</f>
        <v>61</v>
      </c>
      <c r="D738" s="47">
        <f>+'Ark1'!Q3500</f>
        <v>740</v>
      </c>
      <c r="E738" s="65">
        <f>+'Ark1'!R3500</f>
        <v>1939</v>
      </c>
      <c r="F738" s="65">
        <f>+'Ark1'!S3500</f>
        <v>1939</v>
      </c>
      <c r="G738" s="102">
        <f>+'Ark1'!T3500</f>
        <v>5.979584913806395</v>
      </c>
      <c r="H738" s="102">
        <f>+'Ark1'!U3500</f>
        <v>5.4081991450836178</v>
      </c>
      <c r="I738" s="102">
        <f>+'Ark1'!Y3500</f>
        <v>129.43924703455372</v>
      </c>
      <c r="J738" s="102">
        <f>+'Ark1'!AA3500</f>
        <v>24.704227717069784</v>
      </c>
      <c r="K738" s="102">
        <f t="shared" si="22"/>
        <v>2.1219548694189134</v>
      </c>
      <c r="L738" s="65">
        <f t="shared" si="23"/>
        <v>2.6202702702702703</v>
      </c>
      <c r="M738" s="39"/>
    </row>
    <row r="739" spans="1:13">
      <c r="A739" s="39"/>
      <c r="B739" s="47">
        <f>+'Ark1'!C3501</f>
        <v>2003</v>
      </c>
      <c r="C739" s="47">
        <f>+'Ark1'!M3501</f>
        <v>62</v>
      </c>
      <c r="D739" s="47">
        <f>+'Ark1'!Q3501</f>
        <v>635</v>
      </c>
      <c r="E739" s="65">
        <f>+'Ark1'!R3501</f>
        <v>1517</v>
      </c>
      <c r="F739" s="65">
        <f>+'Ark1'!S3501</f>
        <v>1517</v>
      </c>
      <c r="G739" s="102">
        <f>+'Ark1'!T3501</f>
        <v>4.6782002652110899</v>
      </c>
      <c r="H739" s="102">
        <f>+'Ark1'!U3501</f>
        <v>4.1981917096978512</v>
      </c>
      <c r="I739" s="102">
        <f>+'Ark1'!Y3501</f>
        <v>128.43038892551084</v>
      </c>
      <c r="J739" s="102">
        <f>+'Ark1'!AA3501</f>
        <v>23.846571058876339</v>
      </c>
      <c r="K739" s="102">
        <f t="shared" si="22"/>
        <v>2.0714578858953363</v>
      </c>
      <c r="L739" s="65">
        <f t="shared" si="23"/>
        <v>2.3889763779527557</v>
      </c>
      <c r="M739" s="39"/>
    </row>
    <row r="740" spans="1:13">
      <c r="A740" s="39"/>
      <c r="B740" s="47">
        <f>+'Ark1'!C3502</f>
        <v>2003</v>
      </c>
      <c r="C740" s="47">
        <f>+'Ark1'!M3502</f>
        <v>63</v>
      </c>
      <c r="D740" s="47">
        <f>+'Ark1'!Q3502</f>
        <v>417</v>
      </c>
      <c r="E740" s="65">
        <f>+'Ark1'!R3502</f>
        <v>827</v>
      </c>
      <c r="F740" s="65">
        <f>+'Ark1'!S3502</f>
        <v>827</v>
      </c>
      <c r="G740" s="102">
        <f>+'Ark1'!T3502</f>
        <v>2.5503438492614179</v>
      </c>
      <c r="H740" s="102">
        <f>+'Ark1'!U3502</f>
        <v>2.2270021164970188</v>
      </c>
      <c r="I740" s="102">
        <f>+'Ark1'!Y3502</f>
        <v>124.9701330108828</v>
      </c>
      <c r="J740" s="102">
        <f>+'Ark1'!AA3502</f>
        <v>24.329632021448521</v>
      </c>
      <c r="K740" s="102">
        <f t="shared" si="22"/>
        <v>1.9836529049346476</v>
      </c>
      <c r="L740" s="65">
        <f t="shared" si="23"/>
        <v>1.9832134292565948</v>
      </c>
      <c r="M740" s="39"/>
    </row>
    <row r="741" spans="1:13">
      <c r="A741" s="39"/>
      <c r="B741" s="47">
        <f>+'Ark1'!C3503</f>
        <v>2003</v>
      </c>
      <c r="C741" s="47">
        <f>+'Ark1'!M3503</f>
        <v>64</v>
      </c>
      <c r="D741" s="47">
        <f>+'Ark1'!Q3503</f>
        <v>227</v>
      </c>
      <c r="E741" s="65">
        <f>+'Ark1'!R3503</f>
        <v>390</v>
      </c>
      <c r="F741" s="65">
        <f>+'Ark1'!S3503</f>
        <v>390</v>
      </c>
      <c r="G741" s="102">
        <f>+'Ark1'!T3503</f>
        <v>1.2027014524932931</v>
      </c>
      <c r="H741" s="102">
        <f>+'Ark1'!U3503</f>
        <v>1.0386699102008976</v>
      </c>
      <c r="I741" s="102">
        <f>+'Ark1'!Y3503</f>
        <v>123.59589743589736</v>
      </c>
      <c r="J741" s="102">
        <f>+'Ark1'!AA3503</f>
        <v>21.383265289731387</v>
      </c>
      <c r="K741" s="102">
        <f t="shared" si="22"/>
        <v>1.9311858974358962</v>
      </c>
      <c r="L741" s="65">
        <f t="shared" si="23"/>
        <v>1.7180616740088106</v>
      </c>
      <c r="M741" s="39"/>
    </row>
    <row r="742" spans="1:13">
      <c r="A742" s="39"/>
      <c r="B742" s="47">
        <f>+'Ark1'!C3504</f>
        <v>2003</v>
      </c>
      <c r="C742" s="47">
        <f>+'Ark1'!M3504</f>
        <v>65</v>
      </c>
      <c r="D742" s="47">
        <f>+'Ark1'!Q3504</f>
        <v>131</v>
      </c>
      <c r="E742" s="65">
        <f>+'Ark1'!R3504</f>
        <v>199</v>
      </c>
      <c r="F742" s="65">
        <f>+'Ark1'!S3504</f>
        <v>199</v>
      </c>
      <c r="G742" s="102">
        <f>+'Ark1'!T3504</f>
        <v>0.61368612575939796</v>
      </c>
      <c r="H742" s="102">
        <f>+'Ark1'!U3504</f>
        <v>0.51730943413968999</v>
      </c>
      <c r="I742" s="102">
        <f>+'Ark1'!Y3504</f>
        <v>120.63919597989953</v>
      </c>
      <c r="J742" s="102">
        <f>+'Ark1'!AA3504</f>
        <v>20.877283737066723</v>
      </c>
      <c r="K742" s="102">
        <f t="shared" si="22"/>
        <v>1.8559876304599927</v>
      </c>
      <c r="L742" s="65">
        <f t="shared" si="23"/>
        <v>1.5190839694656488</v>
      </c>
      <c r="M742" s="39"/>
    </row>
    <row r="743" spans="1:13">
      <c r="A743" s="39"/>
      <c r="B743" s="47">
        <f>+'Ark1'!C3505</f>
        <v>2003</v>
      </c>
      <c r="C743" s="47">
        <f>+'Ark1'!M3505</f>
        <v>66</v>
      </c>
      <c r="D743" s="47">
        <f>+'Ark1'!Q3505</f>
        <v>0</v>
      </c>
      <c r="E743" s="65">
        <f>+'Ark1'!R3505</f>
        <v>0</v>
      </c>
      <c r="F743" s="65">
        <f>+'Ark1'!S3505</f>
        <v>0</v>
      </c>
      <c r="G743" s="102">
        <f>+'Ark1'!T3505</f>
        <v>0</v>
      </c>
      <c r="H743" s="102">
        <f>+'Ark1'!U3505</f>
        <v>0</v>
      </c>
      <c r="I743" s="102">
        <f>+'Ark1'!Y3505</f>
        <v>0</v>
      </c>
      <c r="J743" s="102">
        <f>+'Ark1'!AA3505</f>
        <v>0</v>
      </c>
      <c r="K743" s="102">
        <f t="shared" si="22"/>
        <v>0</v>
      </c>
      <c r="L743" s="65" t="e">
        <f t="shared" si="23"/>
        <v>#DIV/0!</v>
      </c>
      <c r="M743" s="39"/>
    </row>
    <row r="744" spans="1:13">
      <c r="A744" s="39"/>
      <c r="B744" s="47">
        <f>+'Ark1'!C3506</f>
        <v>2003</v>
      </c>
      <c r="C744" s="47">
        <f>+'Ark1'!M3506</f>
        <v>67</v>
      </c>
      <c r="D744" s="47">
        <f>+'Ark1'!Q3506</f>
        <v>0</v>
      </c>
      <c r="E744" s="65">
        <f>+'Ark1'!R3506</f>
        <v>0</v>
      </c>
      <c r="F744" s="65">
        <f>+'Ark1'!S3506</f>
        <v>0</v>
      </c>
      <c r="G744" s="102">
        <f>+'Ark1'!T3506</f>
        <v>0</v>
      </c>
      <c r="H744" s="102">
        <f>+'Ark1'!U3506</f>
        <v>0</v>
      </c>
      <c r="I744" s="102">
        <f>+'Ark1'!Y3506</f>
        <v>0</v>
      </c>
      <c r="J744" s="102">
        <f>+'Ark1'!AA3506</f>
        <v>0</v>
      </c>
      <c r="K744" s="102">
        <f t="shared" si="22"/>
        <v>0</v>
      </c>
      <c r="L744" s="65" t="e">
        <f t="shared" si="23"/>
        <v>#DIV/0!</v>
      </c>
      <c r="M744" s="39"/>
    </row>
    <row r="745" spans="1:13">
      <c r="A745" s="39"/>
      <c r="B745" s="47">
        <f>+'Ark1'!C3507</f>
        <v>2003</v>
      </c>
      <c r="C745" s="47">
        <f>+'Ark1'!M3507</f>
        <v>68</v>
      </c>
      <c r="D745" s="47">
        <f>+'Ark1'!Q3507</f>
        <v>0</v>
      </c>
      <c r="E745" s="65">
        <f>+'Ark1'!R3507</f>
        <v>0</v>
      </c>
      <c r="F745" s="65">
        <f>+'Ark1'!S3507</f>
        <v>0</v>
      </c>
      <c r="G745" s="102">
        <f>+'Ark1'!T3507</f>
        <v>0</v>
      </c>
      <c r="H745" s="102">
        <f>+'Ark1'!U3507</f>
        <v>0</v>
      </c>
      <c r="I745" s="102">
        <f>+'Ark1'!Y3507</f>
        <v>0</v>
      </c>
      <c r="J745" s="102">
        <f>+'Ark1'!AA3507</f>
        <v>0</v>
      </c>
      <c r="K745" s="102">
        <f t="shared" si="22"/>
        <v>0</v>
      </c>
      <c r="L745" s="65" t="e">
        <f t="shared" si="23"/>
        <v>#DIV/0!</v>
      </c>
      <c r="M745" s="39"/>
    </row>
    <row r="746" spans="1:1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</sheetData>
  <mergeCells count="1">
    <mergeCell ref="L5:M5"/>
  </mergeCells>
  <conditionalFormatting sqref="O36:P37 O105:P105">
    <cfRule type="cellIs" dxfId="57" priority="2" stopIfTrue="1" operator="lessThan">
      <formula>0</formula>
    </cfRule>
  </conditionalFormatting>
  <conditionalFormatting sqref="O82:P82">
    <cfRule type="cellIs" dxfId="56" priority="3" stopIfTrue="1" operator="greaterThan">
      <formula>0</formula>
    </cfRule>
  </conditionalFormatting>
  <conditionalFormatting sqref="O59:P59">
    <cfRule type="cellIs" dxfId="55" priority="4" stopIfTrue="1" operator="greaterThan">
      <formula>0</formula>
    </cfRule>
    <cfRule type="cellIs" dxfId="54" priority="5" stopIfTrue="1" operator="lessThan">
      <formula>0</formula>
    </cfRule>
  </conditionalFormatting>
  <conditionalFormatting sqref="O82:P82">
    <cfRule type="cellIs" dxfId="53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772A5-BEF6-4C74-8B3B-1FB5DE934D1F}">
  <dimension ref="A1"/>
  <sheetViews>
    <sheetView workbookViewId="0">
      <selection activeCell="A5" sqref="A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444"/>
  <sheetViews>
    <sheetView zoomScale="90" zoomScaleNormal="90" workbookViewId="0">
      <selection activeCell="W28" sqref="W28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7" customWidth="1"/>
    <col min="11" max="11" width="4.36328125" customWidth="1"/>
    <col min="12" max="12" width="5.81640625" style="97" customWidth="1"/>
    <col min="13" max="13" width="7.81640625" customWidth="1"/>
    <col min="14" max="14" width="5.90625" style="97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7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7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101"/>
      <c r="K1" s="39"/>
      <c r="L1" s="101"/>
      <c r="M1" s="39"/>
      <c r="N1" s="101"/>
      <c r="O1" s="39"/>
      <c r="P1" s="64"/>
      <c r="Q1" s="39"/>
      <c r="R1" s="39"/>
      <c r="S1" s="64"/>
      <c r="T1" s="101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8" customFormat="1" ht="31.8">
      <c r="A2" s="146"/>
      <c r="B2" s="147" t="s">
        <v>461</v>
      </c>
      <c r="C2" s="146"/>
      <c r="D2" s="146"/>
      <c r="E2" s="146"/>
      <c r="F2" s="146"/>
      <c r="G2" s="146"/>
      <c r="H2" s="146"/>
      <c r="I2" s="147" t="s">
        <v>502</v>
      </c>
      <c r="J2" s="149"/>
      <c r="K2" s="146"/>
      <c r="L2" s="146"/>
      <c r="M2" s="149" t="str">
        <f>+År!B2</f>
        <v>Skålda purke</v>
      </c>
      <c r="N2" s="149"/>
      <c r="O2" s="146"/>
      <c r="P2" s="153"/>
      <c r="Q2" s="147"/>
      <c r="R2" s="146"/>
      <c r="S2" s="153"/>
      <c r="T2" s="146"/>
      <c r="U2" s="152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101"/>
      <c r="K3" s="39"/>
      <c r="L3" s="101"/>
      <c r="M3" s="39"/>
      <c r="N3" s="101"/>
      <c r="O3" s="39"/>
      <c r="P3" s="64"/>
      <c r="Q3" s="39"/>
      <c r="R3" s="39"/>
      <c r="S3" s="64"/>
      <c r="T3" s="101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101"/>
      <c r="K4" s="39"/>
      <c r="L4" s="101"/>
      <c r="M4" s="39"/>
      <c r="N4" s="101"/>
      <c r="O4" s="39"/>
      <c r="P4" s="64"/>
      <c r="Q4" s="39"/>
      <c r="R4" s="39"/>
      <c r="S4" s="64"/>
      <c r="T4" s="101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9" customFormat="1" ht="19.8">
      <c r="A5" s="159"/>
      <c r="B5" s="159"/>
      <c r="C5" s="159"/>
      <c r="D5" s="159"/>
      <c r="E5" s="144" t="s">
        <v>8</v>
      </c>
      <c r="F5" s="144"/>
      <c r="G5" s="138">
        <f>+År!R2</f>
        <v>52</v>
      </c>
      <c r="H5" s="144"/>
      <c r="I5" s="159"/>
      <c r="J5" s="168" t="s">
        <v>453</v>
      </c>
      <c r="K5" s="144"/>
      <c r="L5" s="160"/>
      <c r="M5" s="159"/>
      <c r="N5" s="168"/>
      <c r="O5" s="314">
        <f>SUM(G12:G29)</f>
        <v>30030</v>
      </c>
      <c r="P5" s="313"/>
      <c r="Q5" s="144"/>
      <c r="R5" s="39"/>
      <c r="S5" s="161"/>
      <c r="T5" s="159"/>
      <c r="U5" s="160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101"/>
      <c r="K6" s="39"/>
      <c r="L6" s="101"/>
      <c r="M6" s="39"/>
      <c r="N6" s="101"/>
      <c r="O6" s="45"/>
      <c r="P6" s="64"/>
      <c r="Q6" s="39"/>
      <c r="R6" s="39"/>
      <c r="S6" s="64"/>
      <c r="T6" s="101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101"/>
      <c r="K7" s="39"/>
      <c r="L7" s="101"/>
      <c r="M7" s="39"/>
      <c r="N7" s="101"/>
      <c r="O7" s="45"/>
      <c r="P7" s="64"/>
      <c r="Q7" s="39"/>
      <c r="R7" s="39"/>
      <c r="S7" s="64"/>
      <c r="T7" s="101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101"/>
      <c r="K8" s="39"/>
      <c r="L8" s="101"/>
      <c r="M8" s="39"/>
      <c r="N8" s="101"/>
      <c r="O8" s="45"/>
      <c r="P8" s="64"/>
      <c r="Q8" s="39"/>
      <c r="R8" s="39"/>
      <c r="S8" s="83" t="s">
        <v>546</v>
      </c>
      <c r="T8" s="150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2" t="s">
        <v>3</v>
      </c>
      <c r="J9" s="101"/>
      <c r="K9" s="39"/>
      <c r="L9" s="101"/>
      <c r="M9" s="39"/>
      <c r="N9" s="101"/>
      <c r="O9" s="45"/>
      <c r="P9" s="72" t="s">
        <v>18</v>
      </c>
      <c r="Q9" s="39"/>
      <c r="R9" s="78" t="s">
        <v>476</v>
      </c>
      <c r="S9" s="72" t="s">
        <v>547</v>
      </c>
      <c r="T9" s="96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526</v>
      </c>
      <c r="F10" s="34"/>
      <c r="G10" s="72" t="s">
        <v>3</v>
      </c>
      <c r="H10" s="34"/>
      <c r="I10" s="72" t="s">
        <v>482</v>
      </c>
      <c r="J10" s="96" t="s">
        <v>3</v>
      </c>
      <c r="K10" s="39"/>
      <c r="L10" s="96" t="s">
        <v>1</v>
      </c>
      <c r="M10" s="78" t="s">
        <v>18</v>
      </c>
      <c r="N10" s="101"/>
      <c r="O10" s="78" t="s">
        <v>476</v>
      </c>
      <c r="P10" s="72" t="s">
        <v>480</v>
      </c>
      <c r="Q10" s="39"/>
      <c r="R10" s="78" t="s">
        <v>480</v>
      </c>
      <c r="S10" s="72" t="s">
        <v>551</v>
      </c>
      <c r="T10" s="96" t="s">
        <v>533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462</v>
      </c>
      <c r="D11" s="42"/>
      <c r="E11" s="34" t="s">
        <v>505</v>
      </c>
      <c r="F11" s="120" t="s">
        <v>532</v>
      </c>
      <c r="G11" s="72" t="s">
        <v>11</v>
      </c>
      <c r="H11" s="120" t="s">
        <v>532</v>
      </c>
      <c r="I11" s="72" t="s">
        <v>475</v>
      </c>
      <c r="J11" s="96" t="s">
        <v>444</v>
      </c>
      <c r="K11" s="120" t="s">
        <v>532</v>
      </c>
      <c r="L11" s="96" t="s">
        <v>444</v>
      </c>
      <c r="M11" s="78" t="s">
        <v>475</v>
      </c>
      <c r="N11" s="132" t="s">
        <v>532</v>
      </c>
      <c r="O11" s="78" t="s">
        <v>478</v>
      </c>
      <c r="P11" s="72" t="s">
        <v>477</v>
      </c>
      <c r="Q11" s="120" t="s">
        <v>532</v>
      </c>
      <c r="R11" s="78" t="s">
        <v>477</v>
      </c>
      <c r="S11" s="72" t="s">
        <v>475</v>
      </c>
      <c r="T11" s="96" t="s">
        <v>540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47">
        <f>+'Ark1'!C3753</f>
        <v>2023</v>
      </c>
      <c r="C12" s="47">
        <f>+'Ark1'!N3753</f>
        <v>60</v>
      </c>
      <c r="D12" s="48" t="s">
        <v>509</v>
      </c>
      <c r="E12" s="47">
        <f>+'Ark1'!Q3753</f>
        <v>6</v>
      </c>
      <c r="F12" s="60">
        <f t="shared" ref="F12:F29" si="0">+E12-E31</f>
        <v>-1</v>
      </c>
      <c r="G12" s="201">
        <f>+'Ark1'!R3753</f>
        <v>7</v>
      </c>
      <c r="H12" s="60">
        <f t="shared" ref="H12:H29" si="1">+G12-G31</f>
        <v>0</v>
      </c>
      <c r="I12" s="65">
        <f>+'Ark1'!S3753</f>
        <v>7</v>
      </c>
      <c r="J12" s="102">
        <f>+'Ark1'!T3753</f>
        <v>2.3310023310023312E-2</v>
      </c>
      <c r="K12" s="99">
        <f t="shared" ref="K12:K29" si="2">+J12-J31</f>
        <v>1.1328594524640627E-3</v>
      </c>
      <c r="L12" s="102">
        <f>+'Ark1'!U3753</f>
        <v>9.7596071307471371E-3</v>
      </c>
      <c r="M12" s="203">
        <f>+'Ark1'!W3753</f>
        <v>57.714285714285694</v>
      </c>
      <c r="N12" s="99">
        <f t="shared" ref="N12:N29" si="3">+M12-M31</f>
        <v>-1.142857142857153</v>
      </c>
      <c r="O12" s="49">
        <f>+'Ark1'!AB3753</f>
        <v>8.2758562045486883</v>
      </c>
      <c r="P12" s="201">
        <f>+'Ark1'!Y3753</f>
        <v>64.814285714285703</v>
      </c>
      <c r="Q12" s="99">
        <f t="shared" ref="Q12:Q29" si="4">+P12-P31</f>
        <v>5.5571428571428569</v>
      </c>
      <c r="R12" s="49">
        <f>+'Ark1'!AA3753</f>
        <v>6.7019034761835918</v>
      </c>
      <c r="S12" s="65">
        <f>+'Ark1'!AC3753</f>
        <v>-19.104140306941652</v>
      </c>
      <c r="T12" s="102">
        <f>+G12/E12</f>
        <v>1.1666666666666667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47">
        <f>+'Ark1'!C3754</f>
        <v>2023</v>
      </c>
      <c r="C13" s="47">
        <f>+'Ark1'!N3754</f>
        <v>70</v>
      </c>
      <c r="D13" s="48" t="s">
        <v>510</v>
      </c>
      <c r="E13" s="47">
        <f>+'Ark1'!Q3754</f>
        <v>22</v>
      </c>
      <c r="F13" s="60">
        <f t="shared" si="0"/>
        <v>-2</v>
      </c>
      <c r="G13" s="201">
        <f>+'Ark1'!R3754</f>
        <v>24</v>
      </c>
      <c r="H13" s="60">
        <f t="shared" si="1"/>
        <v>0</v>
      </c>
      <c r="I13" s="65">
        <f>+'Ark1'!S3754</f>
        <v>24</v>
      </c>
      <c r="J13" s="102">
        <f>+'Ark1'!T3754</f>
        <v>7.9920079920079934E-2</v>
      </c>
      <c r="K13" s="99">
        <f t="shared" si="2"/>
        <v>3.8840895513054113E-3</v>
      </c>
      <c r="L13" s="102">
        <f>+'Ark1'!U3754</f>
        <v>3.9608473903118141E-2</v>
      </c>
      <c r="M13" s="203">
        <f>+'Ark1'!W3754</f>
        <v>59.375</v>
      </c>
      <c r="N13" s="99">
        <f t="shared" si="3"/>
        <v>-2.5416666666666501</v>
      </c>
      <c r="O13" s="49">
        <f>+'Ark1'!AB3754</f>
        <v>7.4989582609853214</v>
      </c>
      <c r="P13" s="201">
        <f>+'Ark1'!Y3754</f>
        <v>76.720833333333346</v>
      </c>
      <c r="Q13" s="99">
        <f t="shared" si="4"/>
        <v>-0.24166666666666003</v>
      </c>
      <c r="R13" s="49">
        <f>+'Ark1'!AA3754</f>
        <v>2.891219345804418</v>
      </c>
      <c r="S13" s="65">
        <f>+'Ark1'!AC3754</f>
        <v>3.4808489626627495</v>
      </c>
      <c r="T13" s="102">
        <f t="shared" ref="T13:T31" si="5">+G13/E13</f>
        <v>1.0909090909090908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47">
        <f>+'Ark1'!C3755</f>
        <v>2023</v>
      </c>
      <c r="C14" s="47">
        <f>+'Ark1'!N3755</f>
        <v>80</v>
      </c>
      <c r="D14" s="48" t="s">
        <v>511</v>
      </c>
      <c r="E14" s="47">
        <f>+'Ark1'!Q3755</f>
        <v>59</v>
      </c>
      <c r="F14" s="60">
        <f t="shared" si="0"/>
        <v>-13</v>
      </c>
      <c r="G14" s="201">
        <f>+'Ark1'!R3755</f>
        <v>103</v>
      </c>
      <c r="H14" s="60">
        <f t="shared" si="1"/>
        <v>-21</v>
      </c>
      <c r="I14" s="65">
        <f>+'Ark1'!S3755</f>
        <v>103</v>
      </c>
      <c r="J14" s="102">
        <f>+'Ark1'!T3755</f>
        <v>0.34299034299034298</v>
      </c>
      <c r="K14" s="99">
        <f t="shared" si="2"/>
        <v>-4.986227391499215E-2</v>
      </c>
      <c r="L14" s="102">
        <f>+'Ark1'!U3755</f>
        <v>0.19132874071791345</v>
      </c>
      <c r="M14" s="203">
        <f>+'Ark1'!W3755</f>
        <v>60.980582524271853</v>
      </c>
      <c r="N14" s="99">
        <f t="shared" si="3"/>
        <v>-1.0194174757281473</v>
      </c>
      <c r="O14" s="49">
        <f>+'Ark1'!AB3755</f>
        <v>5.0932671768180162</v>
      </c>
      <c r="P14" s="201">
        <f>+'Ark1'!Y3755</f>
        <v>86.353398058252452</v>
      </c>
      <c r="Q14" s="99">
        <f t="shared" si="4"/>
        <v>0.40259160663950411</v>
      </c>
      <c r="R14" s="49">
        <f>+'Ark1'!AA3755</f>
        <v>2.7958296104166558</v>
      </c>
      <c r="S14" s="65">
        <f>+'Ark1'!AC3755</f>
        <v>15.709085433406289</v>
      </c>
      <c r="T14" s="102">
        <f t="shared" si="5"/>
        <v>1.7457627118644068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47">
        <f>+'Ark1'!C3756</f>
        <v>2023</v>
      </c>
      <c r="C15" s="47">
        <f>+'Ark1'!N3756</f>
        <v>90</v>
      </c>
      <c r="D15" s="48" t="s">
        <v>486</v>
      </c>
      <c r="E15" s="47">
        <f>+'Ark1'!Q3756</f>
        <v>123</v>
      </c>
      <c r="F15" s="60">
        <f t="shared" si="0"/>
        <v>-15</v>
      </c>
      <c r="G15" s="201">
        <f>+'Ark1'!R3756</f>
        <v>364</v>
      </c>
      <c r="H15" s="60">
        <f t="shared" si="1"/>
        <v>-54</v>
      </c>
      <c r="I15" s="65">
        <f>+'Ark1'!S3756</f>
        <v>364</v>
      </c>
      <c r="J15" s="102">
        <f>+'Ark1'!T3756</f>
        <v>1.2121212121212122</v>
      </c>
      <c r="K15" s="99">
        <f t="shared" si="2"/>
        <v>-0.11217228680161107</v>
      </c>
      <c r="L15" s="102">
        <f>+'Ark1'!U3756</f>
        <v>0.75271373329882629</v>
      </c>
      <c r="M15" s="203">
        <f>+'Ark1'!W3756</f>
        <v>62.313186813186803</v>
      </c>
      <c r="N15" s="99">
        <f t="shared" si="3"/>
        <v>8.5914085914083671E-2</v>
      </c>
      <c r="O15" s="49">
        <f>+'Ark1'!AB3756</f>
        <v>2.7467746836795803</v>
      </c>
      <c r="P15" s="201">
        <f>+'Ark1'!Y3756</f>
        <v>96.131318681318689</v>
      </c>
      <c r="Q15" s="99">
        <f t="shared" si="4"/>
        <v>0.30763447079243633</v>
      </c>
      <c r="R15" s="49">
        <f>+'Ark1'!AA3756</f>
        <v>2.7109682422581245</v>
      </c>
      <c r="S15" s="65">
        <f>+'Ark1'!AC3756</f>
        <v>0.77954981264127499</v>
      </c>
      <c r="T15" s="102">
        <f t="shared" si="5"/>
        <v>2.9593495934959351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47">
        <f>+'Ark1'!C3757</f>
        <v>2023</v>
      </c>
      <c r="C16" s="47">
        <f>+'Ark1'!N3757</f>
        <v>100</v>
      </c>
      <c r="D16" s="48" t="s">
        <v>512</v>
      </c>
      <c r="E16" s="47">
        <f>+'Ark1'!Q3757</f>
        <v>188</v>
      </c>
      <c r="F16" s="60">
        <f t="shared" si="0"/>
        <v>-45</v>
      </c>
      <c r="G16" s="201">
        <f>+'Ark1'!R3757</f>
        <v>933</v>
      </c>
      <c r="H16" s="60">
        <f t="shared" si="1"/>
        <v>-90</v>
      </c>
      <c r="I16" s="65">
        <f>+'Ark1'!S3757</f>
        <v>933</v>
      </c>
      <c r="J16" s="102">
        <f>+'Ark1'!T3757</f>
        <v>3.106893106893108</v>
      </c>
      <c r="K16" s="99">
        <f t="shared" si="2"/>
        <v>-0.13414098257590723</v>
      </c>
      <c r="L16" s="102">
        <f>+'Ark1'!U3757</f>
        <v>2.122218719012519</v>
      </c>
      <c r="M16" s="203">
        <f>+'Ark1'!W3757</f>
        <v>61.816720257234749</v>
      </c>
      <c r="N16" s="99">
        <f t="shared" si="3"/>
        <v>-0.21847035860104569</v>
      </c>
      <c r="O16" s="49">
        <f>+'Ark1'!AB3757</f>
        <v>2.9496778329699538</v>
      </c>
      <c r="P16" s="201">
        <f>+'Ark1'!Y3757</f>
        <v>105.7413719185422</v>
      </c>
      <c r="Q16" s="99">
        <f t="shared" si="4"/>
        <v>1.8370941025040111E-2</v>
      </c>
      <c r="R16" s="49">
        <f>+'Ark1'!AA3757</f>
        <v>2.8441254104642324</v>
      </c>
      <c r="S16" s="65">
        <f>+'Ark1'!AC3757</f>
        <v>-2.6053516917918498</v>
      </c>
      <c r="T16" s="102">
        <f t="shared" si="5"/>
        <v>4.9627659574468082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47">
        <f>+'Ark1'!C3758</f>
        <v>2023</v>
      </c>
      <c r="C17" s="47">
        <f>+'Ark1'!N3758</f>
        <v>110</v>
      </c>
      <c r="D17" s="48" t="s">
        <v>513</v>
      </c>
      <c r="E17" s="47">
        <f>+'Ark1'!Q3758</f>
        <v>260</v>
      </c>
      <c r="F17" s="60">
        <f t="shared" si="0"/>
        <v>-24</v>
      </c>
      <c r="G17" s="201">
        <f>+'Ark1'!R3758</f>
        <v>1766</v>
      </c>
      <c r="H17" s="60">
        <f t="shared" si="1"/>
        <v>-31</v>
      </c>
      <c r="I17" s="65">
        <f>+'Ark1'!S3758</f>
        <v>1766</v>
      </c>
      <c r="J17" s="102">
        <f>+'Ark1'!T3758</f>
        <v>5.8807858807858802</v>
      </c>
      <c r="K17" s="99">
        <f t="shared" si="2"/>
        <v>0.18759110192388651</v>
      </c>
      <c r="L17" s="102">
        <f>+'Ark1'!U3758</f>
        <v>4.3889901908527005</v>
      </c>
      <c r="M17" s="203">
        <f>+'Ark1'!W3758</f>
        <v>61.36126840317101</v>
      </c>
      <c r="N17" s="99">
        <f t="shared" si="3"/>
        <v>-0.15125246494250177</v>
      </c>
      <c r="O17" s="49">
        <f>+'Ark1'!AB3758</f>
        <v>3.2992938911996745</v>
      </c>
      <c r="P17" s="201">
        <f>+'Ark1'!Y3758</f>
        <v>115.53414496036248</v>
      </c>
      <c r="Q17" s="99">
        <f t="shared" si="4"/>
        <v>0.14448441500911713</v>
      </c>
      <c r="R17" s="49">
        <f>+'Ark1'!AA3758</f>
        <v>2.9043910852024921</v>
      </c>
      <c r="S17" s="65">
        <f>+'Ark1'!AC3758</f>
        <v>-4.9825975411060339</v>
      </c>
      <c r="T17" s="102">
        <f t="shared" si="5"/>
        <v>6.7923076923076922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47">
        <f>+'Ark1'!C3759</f>
        <v>2023</v>
      </c>
      <c r="C18" s="47">
        <f>+'Ark1'!N3759</f>
        <v>120</v>
      </c>
      <c r="D18" s="48" t="s">
        <v>514</v>
      </c>
      <c r="E18" s="47">
        <f>+'Ark1'!Q3759</f>
        <v>509</v>
      </c>
      <c r="F18" s="60">
        <f t="shared" si="0"/>
        <v>-32</v>
      </c>
      <c r="G18" s="201">
        <f>+'Ark1'!R3759</f>
        <v>3484</v>
      </c>
      <c r="H18" s="60">
        <f t="shared" si="1"/>
        <v>-18</v>
      </c>
      <c r="I18" s="65">
        <f>+'Ark1'!S3759</f>
        <v>3484</v>
      </c>
      <c r="J18" s="102">
        <f>+'Ark1'!T3759</f>
        <v>11.601731601731602</v>
      </c>
      <c r="K18" s="99">
        <f t="shared" si="2"/>
        <v>0.50681334042124604</v>
      </c>
      <c r="L18" s="102">
        <f>+'Ark1'!U3759</f>
        <v>9.4218197496287353</v>
      </c>
      <c r="M18" s="203">
        <f>+'Ark1'!W3759</f>
        <v>60.064293915040189</v>
      </c>
      <c r="N18" s="99">
        <f t="shared" si="3"/>
        <v>8.1151057897344003E-2</v>
      </c>
      <c r="O18" s="49">
        <f>+'Ark1'!AB3759</f>
        <v>3.82846903251184</v>
      </c>
      <c r="P18" s="201">
        <f>+'Ark1'!Y3759</f>
        <v>125.71673363949456</v>
      </c>
      <c r="Q18" s="99">
        <f t="shared" si="4"/>
        <v>5.5200472615268836E-3</v>
      </c>
      <c r="R18" s="49">
        <f>+'Ark1'!AA3759</f>
        <v>2.7268688189957855</v>
      </c>
      <c r="S18" s="65">
        <f>+'Ark1'!AC3759</f>
        <v>-9.1700914428344937</v>
      </c>
      <c r="T18" s="102">
        <f t="shared" si="5"/>
        <v>6.8447937131630647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47">
        <f>+'Ark1'!C3760</f>
        <v>2023</v>
      </c>
      <c r="C19" s="47">
        <f>+'Ark1'!N3760</f>
        <v>130</v>
      </c>
      <c r="D19" s="48" t="s">
        <v>515</v>
      </c>
      <c r="E19" s="47">
        <f>+'Ark1'!Q3760</f>
        <v>522</v>
      </c>
      <c r="F19" s="60">
        <f t="shared" si="0"/>
        <v>-97</v>
      </c>
      <c r="G19" s="201">
        <f>+'Ark1'!R3760</f>
        <v>4226</v>
      </c>
      <c r="H19" s="60">
        <f t="shared" si="1"/>
        <v>-299</v>
      </c>
      <c r="I19" s="65">
        <f>+'Ark1'!S3760</f>
        <v>4226</v>
      </c>
      <c r="J19" s="102">
        <f>+'Ark1'!T3760</f>
        <v>14.072594072594072</v>
      </c>
      <c r="K19" s="99">
        <f t="shared" si="2"/>
        <v>-0.26335827818530078</v>
      </c>
      <c r="L19" s="102">
        <f>+'Ark1'!U3760</f>
        <v>12.276054176854828</v>
      </c>
      <c r="M19" s="203">
        <f>+'Ark1'!W3760</f>
        <v>59.736157122574511</v>
      </c>
      <c r="N19" s="99">
        <f t="shared" si="3"/>
        <v>0.16918099525356922</v>
      </c>
      <c r="O19" s="49">
        <f>+'Ark1'!AB3760</f>
        <v>4.0843802056011649</v>
      </c>
      <c r="P19" s="201">
        <f>+'Ark1'!Y3760</f>
        <v>135.04103170847171</v>
      </c>
      <c r="Q19" s="99">
        <f t="shared" si="4"/>
        <v>7.760408416245923E-2</v>
      </c>
      <c r="R19" s="49">
        <f>+'Ark1'!AA3760</f>
        <v>2.8909648037854758</v>
      </c>
      <c r="S19" s="65">
        <f>+'Ark1'!AC3760</f>
        <v>3.5391960653490249</v>
      </c>
      <c r="T19" s="102">
        <f t="shared" si="5"/>
        <v>8.0957854406130263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47">
        <f>+'Ark1'!C3761</f>
        <v>2023</v>
      </c>
      <c r="C20" s="47">
        <f>+'Ark1'!N3761</f>
        <v>140</v>
      </c>
      <c r="D20" s="48" t="s">
        <v>516</v>
      </c>
      <c r="E20" s="47">
        <f>+'Ark1'!Q3761</f>
        <v>423</v>
      </c>
      <c r="F20" s="60">
        <f t="shared" si="0"/>
        <v>-73</v>
      </c>
      <c r="G20" s="201">
        <f>+'Ark1'!R3761</f>
        <v>4004</v>
      </c>
      <c r="H20" s="60">
        <f t="shared" si="1"/>
        <v>-179</v>
      </c>
      <c r="I20" s="65">
        <f>+'Ark1'!S3761</f>
        <v>4003</v>
      </c>
      <c r="J20" s="102">
        <f>+'Ark1'!T3761</f>
        <v>13.333333333333337</v>
      </c>
      <c r="K20" s="99">
        <f t="shared" si="2"/>
        <v>8.0893845309008228E-2</v>
      </c>
      <c r="L20" s="102">
        <f>+'Ark1'!U3761</f>
        <v>12.483303317038157</v>
      </c>
      <c r="M20" s="203">
        <f>+'Ark1'!W3761</f>
        <v>59.706220334748913</v>
      </c>
      <c r="N20" s="99">
        <f t="shared" si="3"/>
        <v>0.14309264464847615</v>
      </c>
      <c r="O20" s="49">
        <f>+'Ark1'!AB3761</f>
        <v>4.2094345551344867</v>
      </c>
      <c r="P20" s="201">
        <f>+'Ark1'!Y3761</f>
        <v>144.93454045954064</v>
      </c>
      <c r="Q20" s="99">
        <f t="shared" si="4"/>
        <v>1.9926546081279639E-2</v>
      </c>
      <c r="R20" s="49">
        <f>+'Ark1'!AA3761</f>
        <v>2.9031104145543218</v>
      </c>
      <c r="S20" s="65">
        <f>+'Ark1'!AC3761</f>
        <v>-3.2392702624725365</v>
      </c>
      <c r="T20" s="102">
        <f t="shared" si="5"/>
        <v>9.4657210401891252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47">
        <f>+'Ark1'!C3762</f>
        <v>2023</v>
      </c>
      <c r="C21" s="47">
        <f>+'Ark1'!N3762</f>
        <v>150</v>
      </c>
      <c r="D21" s="48" t="s">
        <v>517</v>
      </c>
      <c r="E21" s="47">
        <f>+'Ark1'!Q3762</f>
        <v>388</v>
      </c>
      <c r="F21" s="60">
        <f t="shared" si="0"/>
        <v>-83</v>
      </c>
      <c r="G21" s="201">
        <f>+'Ark1'!R3762</f>
        <v>3372</v>
      </c>
      <c r="H21" s="60">
        <f t="shared" si="1"/>
        <v>-350</v>
      </c>
      <c r="I21" s="65">
        <f>+'Ark1'!S3762</f>
        <v>3371</v>
      </c>
      <c r="J21" s="102">
        <f>+'Ark1'!T3762</f>
        <v>11.228771228771228</v>
      </c>
      <c r="K21" s="99">
        <f t="shared" si="2"/>
        <v>-0.56314361091955334</v>
      </c>
      <c r="L21" s="102">
        <f>+'Ark1'!U3762</f>
        <v>11.233712217042648</v>
      </c>
      <c r="M21" s="203">
        <f>+'Ark1'!W3762</f>
        <v>59.592405814298445</v>
      </c>
      <c r="N21" s="99">
        <f t="shared" si="3"/>
        <v>0.18095727895849478</v>
      </c>
      <c r="O21" s="49">
        <f>+'Ark1'!AB3762</f>
        <v>4.3697391758999347</v>
      </c>
      <c r="P21" s="201">
        <f>+'Ark1'!Y3762</f>
        <v>154.87173784104391</v>
      </c>
      <c r="Q21" s="99">
        <f t="shared" si="4"/>
        <v>-0.11059692521098441</v>
      </c>
      <c r="R21" s="49">
        <f>+'Ark1'!AA3762</f>
        <v>2.843395249837354</v>
      </c>
      <c r="S21" s="65">
        <f>+'Ark1'!AC3762</f>
        <v>-2.8951342559707518</v>
      </c>
      <c r="T21" s="102">
        <f t="shared" si="5"/>
        <v>8.6907216494845354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47">
        <f>+'Ark1'!C3763</f>
        <v>2023</v>
      </c>
      <c r="C22" s="47">
        <f>+'Ark1'!N3763</f>
        <v>160</v>
      </c>
      <c r="D22" s="48" t="s">
        <v>518</v>
      </c>
      <c r="E22" s="47">
        <f>+'Ark1'!Q3763</f>
        <v>367</v>
      </c>
      <c r="F22" s="60">
        <f t="shared" si="0"/>
        <v>-42</v>
      </c>
      <c r="G22" s="201">
        <f>+'Ark1'!R3763</f>
        <v>3029</v>
      </c>
      <c r="H22" s="60">
        <f t="shared" si="1"/>
        <v>-196</v>
      </c>
      <c r="I22" s="65">
        <f>+'Ark1'!S3763</f>
        <v>3029</v>
      </c>
      <c r="J22" s="102">
        <f>+'Ark1'!T3763</f>
        <v>10.086580086580087</v>
      </c>
      <c r="K22" s="99">
        <f t="shared" si="2"/>
        <v>-0.13075611922399055</v>
      </c>
      <c r="L22" s="102">
        <f>+'Ark1'!U3763</f>
        <v>10.746104003338358</v>
      </c>
      <c r="M22" s="203">
        <f>+'Ark1'!W3763</f>
        <v>59.080554638494554</v>
      </c>
      <c r="N22" s="99">
        <f t="shared" si="3"/>
        <v>-8.0065516544202353E-2</v>
      </c>
      <c r="O22" s="49">
        <f>+'Ark1'!AB3763</f>
        <v>4.5911172315902862</v>
      </c>
      <c r="P22" s="201">
        <f>+'Ark1'!Y3763</f>
        <v>164.92565203037307</v>
      </c>
      <c r="Q22" s="99">
        <f t="shared" si="4"/>
        <v>5.0213270683116207E-2</v>
      </c>
      <c r="R22" s="49">
        <f>+'Ark1'!AA3763</f>
        <v>2.886191487030676</v>
      </c>
      <c r="S22" s="65">
        <f>+'Ark1'!AC3763</f>
        <v>-4.9432412515893311</v>
      </c>
      <c r="T22" s="102">
        <f t="shared" si="5"/>
        <v>8.253405994550409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47">
        <f>+'Ark1'!C3764</f>
        <v>2023</v>
      </c>
      <c r="C23" s="47">
        <f>+'Ark1'!N3764</f>
        <v>170</v>
      </c>
      <c r="D23" s="48" t="s">
        <v>519</v>
      </c>
      <c r="E23" s="47">
        <f>+'Ark1'!Q3764</f>
        <v>340</v>
      </c>
      <c r="F23" s="60">
        <f t="shared" si="0"/>
        <v>-49</v>
      </c>
      <c r="G23" s="201">
        <f>+'Ark1'!R3764</f>
        <v>2549</v>
      </c>
      <c r="H23" s="60">
        <f t="shared" si="1"/>
        <v>-194</v>
      </c>
      <c r="I23" s="65">
        <f>+'Ark1'!S3764</f>
        <v>2549</v>
      </c>
      <c r="J23" s="102">
        <f>+'Ark1'!T3764</f>
        <v>8.4881784881784892</v>
      </c>
      <c r="K23" s="99">
        <f t="shared" si="2"/>
        <v>-0.20210157771936998</v>
      </c>
      <c r="L23" s="102">
        <f>+'Ark1'!U3764</f>
        <v>9.5838847267568976</v>
      </c>
      <c r="M23" s="203">
        <f>+'Ark1'!W3764</f>
        <v>58.693213024715561</v>
      </c>
      <c r="N23" s="99">
        <f t="shared" si="3"/>
        <v>0.12011787342133573</v>
      </c>
      <c r="O23" s="49">
        <f>+'Ark1'!AB3764</f>
        <v>4.5438490701641028</v>
      </c>
      <c r="P23" s="201">
        <f>+'Ark1'!Y3764</f>
        <v>174.7866222047858</v>
      </c>
      <c r="Q23" s="99">
        <f t="shared" si="4"/>
        <v>-4.2251291385923651E-2</v>
      </c>
      <c r="R23" s="49">
        <f>+'Ark1'!AA3764</f>
        <v>2.9132247946872374</v>
      </c>
      <c r="S23" s="65">
        <f>+'Ark1'!AC3764</f>
        <v>-5.2070829811016202</v>
      </c>
      <c r="T23" s="102">
        <f t="shared" si="5"/>
        <v>7.4970588235294118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47">
        <f>+'Ark1'!C3765</f>
        <v>2023</v>
      </c>
      <c r="C24" s="47">
        <f>+'Ark1'!N3765</f>
        <v>180</v>
      </c>
      <c r="D24" s="48" t="s">
        <v>520</v>
      </c>
      <c r="E24" s="47">
        <f>+'Ark1'!Q3765</f>
        <v>328</v>
      </c>
      <c r="F24" s="60">
        <f t="shared" si="0"/>
        <v>-27</v>
      </c>
      <c r="G24" s="201">
        <f>+'Ark1'!R3765</f>
        <v>2028</v>
      </c>
      <c r="H24" s="60">
        <f t="shared" si="1"/>
        <v>-43</v>
      </c>
      <c r="I24" s="65">
        <f>+'Ark1'!S3765</f>
        <v>2027</v>
      </c>
      <c r="J24" s="102">
        <f>+'Ark1'!T3765</f>
        <v>6.7532467532467537</v>
      </c>
      <c r="K24" s="99">
        <f t="shared" si="2"/>
        <v>0.19197441767458301</v>
      </c>
      <c r="L24" s="102">
        <f>+'Ark1'!U3765</f>
        <v>8.0613602009846694</v>
      </c>
      <c r="M24" s="203">
        <f>+'Ark1'!W3765</f>
        <v>57.934385791810541</v>
      </c>
      <c r="N24" s="99">
        <f t="shared" si="3"/>
        <v>0.12559776670190814</v>
      </c>
      <c r="O24" s="49">
        <f>+'Ark1'!AB3765</f>
        <v>4.6640609858025242</v>
      </c>
      <c r="P24" s="201">
        <f>+'Ark1'!Y3765</f>
        <v>184.78929980276152</v>
      </c>
      <c r="Q24" s="99">
        <f t="shared" si="4"/>
        <v>-3.1366541999204856E-2</v>
      </c>
      <c r="R24" s="49">
        <f>+'Ark1'!AA3765</f>
        <v>2.8880242292532854</v>
      </c>
      <c r="S24" s="65">
        <f>+'Ark1'!AC3765</f>
        <v>-6.0442672222131089</v>
      </c>
      <c r="T24" s="102">
        <f t="shared" si="5"/>
        <v>6.1829268292682924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47">
        <f>+'Ark1'!C3766</f>
        <v>2023</v>
      </c>
      <c r="C25" s="47">
        <f>+'Ark1'!N3766</f>
        <v>190</v>
      </c>
      <c r="D25" s="48" t="s">
        <v>521</v>
      </c>
      <c r="E25" s="47">
        <f>+'Ark1'!Q3766</f>
        <v>301</v>
      </c>
      <c r="F25" s="60">
        <f t="shared" si="0"/>
        <v>-18</v>
      </c>
      <c r="G25" s="201">
        <f>+'Ark1'!R3766</f>
        <v>1531</v>
      </c>
      <c r="H25" s="60">
        <f t="shared" si="1"/>
        <v>-1</v>
      </c>
      <c r="I25" s="65">
        <f>+'Ark1'!S3766</f>
        <v>1531</v>
      </c>
      <c r="J25" s="102">
        <f>+'Ark1'!T3766</f>
        <v>5.0982350982350999</v>
      </c>
      <c r="K25" s="99">
        <f t="shared" si="2"/>
        <v>0.24460437969499083</v>
      </c>
      <c r="L25" s="102">
        <f>+'Ark1'!U3766</f>
        <v>6.4185345888586447</v>
      </c>
      <c r="M25" s="203">
        <f>+'Ark1'!W3766</f>
        <v>56.881123448726321</v>
      </c>
      <c r="N25" s="99">
        <f t="shared" si="3"/>
        <v>-0.16394513389942489</v>
      </c>
      <c r="O25" s="49">
        <f>+'Ark1'!AB3766</f>
        <v>4.6943386604463244</v>
      </c>
      <c r="P25" s="201">
        <f>+'Ark1'!Y3766</f>
        <v>194.89340300457224</v>
      </c>
      <c r="Q25" s="99">
        <f t="shared" si="4"/>
        <v>0.42848786096894287</v>
      </c>
      <c r="R25" s="49">
        <f>+'Ark1'!AA3766</f>
        <v>2.9110056453081716</v>
      </c>
      <c r="S25" s="65">
        <f>+'Ark1'!AC3766</f>
        <v>-7.9650181799431152</v>
      </c>
      <c r="T25" s="102">
        <f t="shared" si="5"/>
        <v>5.0863787375415281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47">
        <f>+'Ark1'!C3767</f>
        <v>2023</v>
      </c>
      <c r="C26" s="47">
        <f>+'Ark1'!N3767</f>
        <v>200</v>
      </c>
      <c r="D26" s="48" t="s">
        <v>522</v>
      </c>
      <c r="E26" s="47">
        <f>+'Ark1'!Q3767</f>
        <v>256</v>
      </c>
      <c r="F26" s="60">
        <f t="shared" si="0"/>
        <v>-33</v>
      </c>
      <c r="G26" s="201">
        <f>+'Ark1'!R3767</f>
        <v>1009</v>
      </c>
      <c r="H26" s="60">
        <f t="shared" si="1"/>
        <v>-70</v>
      </c>
      <c r="I26" s="65">
        <f>+'Ark1'!S3767</f>
        <v>1009</v>
      </c>
      <c r="J26" s="102">
        <f>+'Ark1'!T3767</f>
        <v>3.3599733599733601</v>
      </c>
      <c r="K26" s="99">
        <f t="shared" si="2"/>
        <v>-5.8478040356130023E-2</v>
      </c>
      <c r="L26" s="102">
        <f>+'Ark1'!U3767</f>
        <v>4.4463991384183554</v>
      </c>
      <c r="M26" s="203">
        <f>+'Ark1'!W3767</f>
        <v>55.69573835480675</v>
      </c>
      <c r="N26" s="99">
        <f t="shared" si="3"/>
        <v>0.23006117484386834</v>
      </c>
      <c r="O26" s="49">
        <f>+'Ark1'!AB3767</f>
        <v>4.8464624102411404</v>
      </c>
      <c r="P26" s="201">
        <f>+'Ark1'!Y3767</f>
        <v>204.85837462834496</v>
      </c>
      <c r="Q26" s="99">
        <f t="shared" si="4"/>
        <v>0.46644691750191214</v>
      </c>
      <c r="R26" s="49">
        <f>+'Ark1'!AA3767</f>
        <v>2.9036991093672446</v>
      </c>
      <c r="S26" s="65">
        <f>+'Ark1'!AC3767</f>
        <v>-6.7839784765385422</v>
      </c>
      <c r="T26" s="102">
        <f t="shared" si="5"/>
        <v>3.94140625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47">
        <f>+'Ark1'!C3768</f>
        <v>2023</v>
      </c>
      <c r="C27" s="47">
        <f>+'Ark1'!N3768</f>
        <v>210</v>
      </c>
      <c r="D27" s="48" t="s">
        <v>523</v>
      </c>
      <c r="E27" s="47">
        <f>+'Ark1'!Q3768</f>
        <v>216</v>
      </c>
      <c r="F27" s="60">
        <f t="shared" si="0"/>
        <v>-14</v>
      </c>
      <c r="G27" s="201">
        <f>+'Ark1'!R3768</f>
        <v>636</v>
      </c>
      <c r="H27" s="60">
        <f t="shared" si="1"/>
        <v>-5</v>
      </c>
      <c r="I27" s="65">
        <f>+'Ark1'!S3768</f>
        <v>636</v>
      </c>
      <c r="J27" s="102">
        <f>+'Ark1'!T3768</f>
        <v>2.1178821178821181</v>
      </c>
      <c r="K27" s="99">
        <f t="shared" si="2"/>
        <v>8.70875417827639E-2</v>
      </c>
      <c r="L27" s="102">
        <f>+'Ark1'!U3768</f>
        <v>2.9366608380781369</v>
      </c>
      <c r="M27" s="203">
        <f>+'Ark1'!W3768</f>
        <v>54.407232704402531</v>
      </c>
      <c r="N27" s="99">
        <f t="shared" si="3"/>
        <v>0.2995883986302843</v>
      </c>
      <c r="O27" s="49">
        <f>+'Ark1'!AB3768</f>
        <v>4.8326599069288285</v>
      </c>
      <c r="P27" s="201">
        <f>+'Ark1'!Y3768</f>
        <v>214.65110062893075</v>
      </c>
      <c r="Q27" s="99">
        <f t="shared" si="4"/>
        <v>0.2384797240945602</v>
      </c>
      <c r="R27" s="49">
        <f>+'Ark1'!AA3768</f>
        <v>2.8305968739474743</v>
      </c>
      <c r="S27" s="65">
        <f>+'Ark1'!AC3768</f>
        <v>-7.6440438866170526</v>
      </c>
      <c r="T27" s="102">
        <f t="shared" si="5"/>
        <v>2.9444444444444446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47">
        <f>+'Ark1'!C3769</f>
        <v>2023</v>
      </c>
      <c r="C28" s="47">
        <f>+'Ark1'!N3769</f>
        <v>220</v>
      </c>
      <c r="D28" s="48" t="s">
        <v>524</v>
      </c>
      <c r="E28" s="47">
        <f>+'Ark1'!Q3769</f>
        <v>159</v>
      </c>
      <c r="F28" s="60">
        <f t="shared" si="0"/>
        <v>-18</v>
      </c>
      <c r="G28" s="201">
        <f>+'Ark1'!R3769</f>
        <v>432</v>
      </c>
      <c r="H28" s="60">
        <f t="shared" si="1"/>
        <v>25</v>
      </c>
      <c r="I28" s="65">
        <f>+'Ark1'!S3769</f>
        <v>432</v>
      </c>
      <c r="J28" s="102">
        <f>+'Ark1'!T3769</f>
        <v>1.4385614385614385</v>
      </c>
      <c r="K28" s="99">
        <f t="shared" si="2"/>
        <v>0.14911776855763659</v>
      </c>
      <c r="L28" s="102">
        <f>+'Ark1'!U3769</f>
        <v>2.0871103769404638</v>
      </c>
      <c r="M28" s="203">
        <f>+'Ark1'!W3769</f>
        <v>53.238425925925917</v>
      </c>
      <c r="N28" s="99">
        <f t="shared" si="3"/>
        <v>0.89606139390622275</v>
      </c>
      <c r="O28" s="49">
        <f>+'Ark1'!AB3769</f>
        <v>4.8635173718199649</v>
      </c>
      <c r="P28" s="201">
        <f>+'Ark1'!Y3769</f>
        <v>224.59398148148151</v>
      </c>
      <c r="Q28" s="99">
        <f t="shared" si="4"/>
        <v>0.5882075257077588</v>
      </c>
      <c r="R28" s="49">
        <f>+'Ark1'!AA3769</f>
        <v>2.918580464130919</v>
      </c>
      <c r="S28" s="65">
        <f>+'Ark1'!AC3769</f>
        <v>-9.7517113268971656</v>
      </c>
      <c r="T28" s="102">
        <f t="shared" si="5"/>
        <v>2.7169811320754715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47">
        <f>+'Ark1'!C3770</f>
        <v>2023</v>
      </c>
      <c r="C29" s="47">
        <f>+'Ark1'!N3770</f>
        <v>230</v>
      </c>
      <c r="D29" s="48" t="s">
        <v>525</v>
      </c>
      <c r="E29" s="47">
        <f>+'Ark1'!Q3770</f>
        <v>157</v>
      </c>
      <c r="F29" s="60">
        <f t="shared" si="0"/>
        <v>-17</v>
      </c>
      <c r="G29" s="201">
        <f>+'Ark1'!R3770</f>
        <v>533</v>
      </c>
      <c r="H29" s="60">
        <f t="shared" si="1"/>
        <v>-8</v>
      </c>
      <c r="I29" s="65">
        <f>+'Ark1'!S3770</f>
        <v>533</v>
      </c>
      <c r="J29" s="102">
        <f>+'Ark1'!T3770</f>
        <v>1.7748917748917743</v>
      </c>
      <c r="K29" s="99">
        <f t="shared" si="2"/>
        <v>6.0913825328981375E-2</v>
      </c>
      <c r="L29" s="102">
        <f>+'Ark1'!U3770</f>
        <v>2.8004372011443017</v>
      </c>
      <c r="M29" s="203">
        <f>+'Ark1'!W3770</f>
        <v>50.566604127579751</v>
      </c>
      <c r="N29" s="99">
        <f t="shared" si="3"/>
        <v>1.433517251424469</v>
      </c>
      <c r="O29" s="49">
        <f>+'Ark1'!AB3770</f>
        <v>5.5437684627190116</v>
      </c>
      <c r="P29" s="201">
        <f>+'Ark1'!Y3770</f>
        <v>244.25028142589144</v>
      </c>
      <c r="Q29" s="99">
        <f t="shared" si="4"/>
        <v>-1.4625651545151186</v>
      </c>
      <c r="R29" s="49">
        <f>+'Ark1'!AA3770</f>
        <v>13.980633378957371</v>
      </c>
      <c r="S29" s="65">
        <f>+'Ark1'!AC3770</f>
        <v>-27.203057173640705</v>
      </c>
      <c r="T29" s="102">
        <f t="shared" si="5"/>
        <v>3.394904458598726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+'Ark1'!C3771</f>
        <v>2022</v>
      </c>
      <c r="C31">
        <f>+'Ark1'!N3771</f>
        <v>60</v>
      </c>
      <c r="D31" s="3" t="s">
        <v>509</v>
      </c>
      <c r="E31">
        <f>+'Ark1'!Q3771</f>
        <v>7</v>
      </c>
      <c r="G31" s="9">
        <f>+'Ark1'!R3771</f>
        <v>7</v>
      </c>
      <c r="I31" s="9">
        <f>+'Ark1'!S3771</f>
        <v>7</v>
      </c>
      <c r="J31" s="97">
        <f>+'Ark1'!T3771</f>
        <v>2.2177163857559249E-2</v>
      </c>
      <c r="L31" s="97">
        <f>+'Ark1'!U3771</f>
        <v>8.5061053442635655E-3</v>
      </c>
      <c r="M31" s="1">
        <f>+'Ark1'!W3771</f>
        <v>58.857142857142847</v>
      </c>
      <c r="O31" s="1">
        <f>+'Ark1'!AB3771</f>
        <v>4.1551541634997475</v>
      </c>
      <c r="P31" s="9">
        <f>+'Ark1'!Y3771</f>
        <v>59.257142857142846</v>
      </c>
      <c r="R31" s="1">
        <f>+'Ark1'!AA3771</f>
        <v>6.3511207431348558</v>
      </c>
      <c r="S31" s="9">
        <f>+'Ark1'!AC3771</f>
        <v>57.249824347613362</v>
      </c>
      <c r="T31" s="97">
        <f t="shared" si="5"/>
        <v>1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+'Ark1'!C3772</f>
        <v>2022</v>
      </c>
      <c r="C32">
        <f>+'Ark1'!N3772</f>
        <v>70</v>
      </c>
      <c r="D32" s="3" t="s">
        <v>510</v>
      </c>
      <c r="E32">
        <f>+'Ark1'!Q3772</f>
        <v>24</v>
      </c>
      <c r="G32" s="9">
        <f>+'Ark1'!R3772</f>
        <v>24</v>
      </c>
      <c r="I32" s="9">
        <f>+'Ark1'!S3772</f>
        <v>24</v>
      </c>
      <c r="J32" s="97">
        <f>+'Ark1'!T3772</f>
        <v>7.6035990368774523E-2</v>
      </c>
      <c r="L32" s="97">
        <f>+'Ark1'!U3772</f>
        <v>3.7877596869308659E-2</v>
      </c>
      <c r="M32" s="1">
        <f>+'Ark1'!W3772</f>
        <v>61.91666666666665</v>
      </c>
      <c r="O32" s="1">
        <f>+'Ark1'!AB3772</f>
        <v>3.7183852528872383</v>
      </c>
      <c r="P32" s="9">
        <f>+'Ark1'!Y3772</f>
        <v>76.962500000000006</v>
      </c>
      <c r="R32" s="1">
        <f>+'Ark1'!AA3772</f>
        <v>2.5555189459934722</v>
      </c>
      <c r="S32" s="9">
        <f>+'Ark1'!AC3772</f>
        <v>7.3775190936074448</v>
      </c>
      <c r="T32" s="97">
        <f t="shared" ref="T32:T49" si="6">+G32/E32</f>
        <v>1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+'Ark1'!C3773</f>
        <v>2022</v>
      </c>
      <c r="C33">
        <f>+'Ark1'!N3773</f>
        <v>80</v>
      </c>
      <c r="D33" s="3" t="s">
        <v>511</v>
      </c>
      <c r="E33">
        <f>+'Ark1'!Q3773</f>
        <v>72</v>
      </c>
      <c r="G33" s="9">
        <f>+'Ark1'!R3773</f>
        <v>124</v>
      </c>
      <c r="I33" s="9">
        <f>+'Ark1'!S3773</f>
        <v>124</v>
      </c>
      <c r="J33" s="97">
        <f>+'Ark1'!T3773</f>
        <v>0.39285261690533513</v>
      </c>
      <c r="L33" s="97">
        <f>+'Ark1'!U3773</f>
        <v>0.21855646130334311</v>
      </c>
      <c r="M33" s="1">
        <f>+'Ark1'!W3773</f>
        <v>62</v>
      </c>
      <c r="O33" s="1">
        <f>+'Ark1'!AB3773</f>
        <v>3.3020033020049522</v>
      </c>
      <c r="P33" s="9">
        <f>+'Ark1'!Y3773</f>
        <v>85.950806451612948</v>
      </c>
      <c r="R33" s="1">
        <f>+'Ark1'!AA3773</f>
        <v>2.965486849212871</v>
      </c>
      <c r="S33" s="9">
        <f>+'Ark1'!AC3773</f>
        <v>1.2271314241168358</v>
      </c>
      <c r="T33" s="97">
        <f t="shared" si="6"/>
        <v>1.7222222222222223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+'Ark1'!C3774</f>
        <v>2022</v>
      </c>
      <c r="C34">
        <f>+'Ark1'!N3774</f>
        <v>90</v>
      </c>
      <c r="D34" s="3" t="s">
        <v>486</v>
      </c>
      <c r="E34">
        <f>+'Ark1'!Q3774</f>
        <v>138</v>
      </c>
      <c r="G34" s="9">
        <f>+'Ark1'!R3774</f>
        <v>418</v>
      </c>
      <c r="I34" s="9">
        <f>+'Ark1'!S3774</f>
        <v>418</v>
      </c>
      <c r="J34" s="97">
        <f>+'Ark1'!T3774</f>
        <v>1.3242934989228232</v>
      </c>
      <c r="L34" s="97">
        <f>+'Ark1'!U3774</f>
        <v>0.82137438594680845</v>
      </c>
      <c r="M34" s="1">
        <f>+'Ark1'!W3774</f>
        <v>62.22727272727272</v>
      </c>
      <c r="O34" s="1">
        <f>+'Ark1'!AB3774</f>
        <v>2.4667206456754074</v>
      </c>
      <c r="P34" s="9">
        <f>+'Ark1'!Y3774</f>
        <v>95.823684210526253</v>
      </c>
      <c r="R34" s="1">
        <f>+'Ark1'!AA3774</f>
        <v>2.7892574710834981</v>
      </c>
      <c r="S34" s="9">
        <f>+'Ark1'!AC3774</f>
        <v>-5.0741082359072562</v>
      </c>
      <c r="T34" s="97">
        <f t="shared" si="6"/>
        <v>3.0289855072463769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+'Ark1'!C3775</f>
        <v>2022</v>
      </c>
      <c r="C35">
        <f>+'Ark1'!N3775</f>
        <v>100</v>
      </c>
      <c r="D35" s="3" t="s">
        <v>512</v>
      </c>
      <c r="E35">
        <f>+'Ark1'!Q3775</f>
        <v>233</v>
      </c>
      <c r="G35" s="9">
        <f>+'Ark1'!R3775</f>
        <v>1023</v>
      </c>
      <c r="I35" s="9">
        <f>+'Ark1'!S3775</f>
        <v>1023</v>
      </c>
      <c r="J35" s="97">
        <f>+'Ark1'!T3775</f>
        <v>3.2410340894690153</v>
      </c>
      <c r="L35" s="97">
        <f>+'Ark1'!U3775</f>
        <v>2.2178753043631838</v>
      </c>
      <c r="M35" s="1">
        <f>+'Ark1'!W3775</f>
        <v>62.035190615835795</v>
      </c>
      <c r="O35" s="1">
        <f>+'Ark1'!AB3775</f>
        <v>2.8992082948420523</v>
      </c>
      <c r="P35" s="9">
        <f>+'Ark1'!Y3775</f>
        <v>105.72300097751716</v>
      </c>
      <c r="R35" s="1">
        <f>+'Ark1'!AA3775</f>
        <v>2.8087833691190358</v>
      </c>
      <c r="S35" s="9">
        <f>+'Ark1'!AC3775</f>
        <v>-5.3543694418999426</v>
      </c>
      <c r="T35" s="97">
        <f t="shared" si="6"/>
        <v>4.3905579399141628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+'Ark1'!C3776</f>
        <v>2022</v>
      </c>
      <c r="C36">
        <f>+'Ark1'!N3776</f>
        <v>110</v>
      </c>
      <c r="D36" s="3" t="s">
        <v>513</v>
      </c>
      <c r="E36">
        <f>+'Ark1'!Q3776</f>
        <v>284</v>
      </c>
      <c r="G36" s="9">
        <f>+'Ark1'!R3776</f>
        <v>1797</v>
      </c>
      <c r="I36" s="9">
        <f>+'Ark1'!S3776</f>
        <v>1797</v>
      </c>
      <c r="J36" s="97">
        <f>+'Ark1'!T3776</f>
        <v>5.6931947788619937</v>
      </c>
      <c r="L36" s="97">
        <f>+'Ark1'!U3776</f>
        <v>4.2521343900746089</v>
      </c>
      <c r="M36" s="1">
        <f>+'Ark1'!W3776</f>
        <v>61.512520868113512</v>
      </c>
      <c r="O36" s="1">
        <f>+'Ark1'!AB3776</f>
        <v>2.9483561042667721</v>
      </c>
      <c r="P36" s="9">
        <f>+'Ark1'!Y3776</f>
        <v>115.38966054535337</v>
      </c>
      <c r="R36" s="1">
        <f>+'Ark1'!AA3776</f>
        <v>2.938565200643906</v>
      </c>
      <c r="S36" s="9">
        <f>+'Ark1'!AC3776</f>
        <v>-5.1311743273568116</v>
      </c>
      <c r="T36" s="97">
        <f t="shared" si="6"/>
        <v>6.327464788732394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+'Ark1'!C3777</f>
        <v>2022</v>
      </c>
      <c r="C37">
        <f>+'Ark1'!N3777</f>
        <v>120</v>
      </c>
      <c r="D37" s="3" t="s">
        <v>514</v>
      </c>
      <c r="E37">
        <f>+'Ark1'!Q3777</f>
        <v>541</v>
      </c>
      <c r="G37" s="9">
        <f>+'Ark1'!R3777</f>
        <v>3502</v>
      </c>
      <c r="I37" s="9">
        <f>+'Ark1'!S3777</f>
        <v>3500</v>
      </c>
      <c r="J37" s="97">
        <f>+'Ark1'!T3777</f>
        <v>11.094918261310356</v>
      </c>
      <c r="L37" s="97">
        <f>+'Ark1'!U3777</f>
        <v>9.0278050044579849</v>
      </c>
      <c r="M37" s="1">
        <f>+'Ark1'!W3777</f>
        <v>59.983142857142845</v>
      </c>
      <c r="O37" s="1">
        <f>+'Ark1'!AB3777</f>
        <v>3.828091856957728</v>
      </c>
      <c r="P37" s="9">
        <f>+'Ark1'!Y3777</f>
        <v>125.71121359223304</v>
      </c>
      <c r="R37" s="1">
        <f>+'Ark1'!AA3777</f>
        <v>2.7672796219789304</v>
      </c>
      <c r="S37" s="9">
        <f>+'Ark1'!AC3777</f>
        <v>-17.98162674054695</v>
      </c>
      <c r="T37" s="97">
        <f t="shared" si="6"/>
        <v>6.4731977818853972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+'Ark1'!C3778</f>
        <v>2022</v>
      </c>
      <c r="C38">
        <f>+'Ark1'!N3778</f>
        <v>130</v>
      </c>
      <c r="D38" s="3" t="s">
        <v>515</v>
      </c>
      <c r="E38">
        <f>+'Ark1'!Q3778</f>
        <v>619</v>
      </c>
      <c r="G38" s="9">
        <f>+'Ark1'!R3778</f>
        <v>4525</v>
      </c>
      <c r="I38" s="9">
        <f>+'Ark1'!S3778</f>
        <v>4524</v>
      </c>
      <c r="J38" s="97">
        <f>+'Ark1'!T3778</f>
        <v>14.335952350779372</v>
      </c>
      <c r="L38" s="97">
        <f>+'Ark1'!U3778</f>
        <v>12.523528029902549</v>
      </c>
      <c r="M38" s="1">
        <f>+'Ark1'!W3778</f>
        <v>59.566976127320942</v>
      </c>
      <c r="O38" s="1">
        <f>+'Ark1'!AB3778</f>
        <v>4.0291463048014826</v>
      </c>
      <c r="P38" s="9">
        <f>+'Ark1'!Y3778</f>
        <v>134.96342762430925</v>
      </c>
      <c r="R38" s="1">
        <f>+'Ark1'!AA3778</f>
        <v>2.9021363137140681</v>
      </c>
      <c r="S38" s="9">
        <f>+'Ark1'!AC3778</f>
        <v>-2.2206974136538964</v>
      </c>
      <c r="T38" s="97">
        <f t="shared" si="6"/>
        <v>7.3101777059773827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+'Ark1'!C3779</f>
        <v>2022</v>
      </c>
      <c r="C39">
        <f>+'Ark1'!N3779</f>
        <v>140</v>
      </c>
      <c r="D39" s="3" t="s">
        <v>516</v>
      </c>
      <c r="E39">
        <f>+'Ark1'!Q3779</f>
        <v>496</v>
      </c>
      <c r="G39" s="9">
        <f>+'Ark1'!R3779</f>
        <v>4183</v>
      </c>
      <c r="I39" s="9">
        <f>+'Ark1'!S3779</f>
        <v>4182</v>
      </c>
      <c r="J39" s="97">
        <f>+'Ark1'!T3779</f>
        <v>13.252439488024329</v>
      </c>
      <c r="L39" s="97">
        <f>+'Ark1'!U3779</f>
        <v>12.430599034081718</v>
      </c>
      <c r="M39" s="1">
        <f>+'Ark1'!W3779</f>
        <v>59.563127690100437</v>
      </c>
      <c r="O39" s="1">
        <f>+'Ark1'!AB3779</f>
        <v>4.3614993728084466</v>
      </c>
      <c r="P39" s="9">
        <f>+'Ark1'!Y3779</f>
        <v>144.91461391345936</v>
      </c>
      <c r="R39" s="1">
        <f>+'Ark1'!AA3779</f>
        <v>2.8941441746395009</v>
      </c>
      <c r="S39" s="9">
        <f>+'Ark1'!AC3779</f>
        <v>-0.55785016554969491</v>
      </c>
      <c r="T39" s="97">
        <f t="shared" si="6"/>
        <v>8.433467741935484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+'Ark1'!C3780</f>
        <v>2022</v>
      </c>
      <c r="C40">
        <f>+'Ark1'!N3780</f>
        <v>150</v>
      </c>
      <c r="D40" s="3" t="s">
        <v>517</v>
      </c>
      <c r="E40">
        <f>+'Ark1'!Q3780</f>
        <v>471</v>
      </c>
      <c r="G40" s="9">
        <f>+'Ark1'!R3780</f>
        <v>3722</v>
      </c>
      <c r="I40" s="9">
        <f>+'Ark1'!S3780</f>
        <v>3721</v>
      </c>
      <c r="J40" s="97">
        <f>+'Ark1'!T3780</f>
        <v>11.791914839690781</v>
      </c>
      <c r="L40" s="97">
        <f>+'Ark1'!U3780</f>
        <v>11.829069329153121</v>
      </c>
      <c r="M40" s="1">
        <f>+'Ark1'!W3780</f>
        <v>59.41144853533995</v>
      </c>
      <c r="O40" s="1">
        <f>+'Ark1'!AB3780</f>
        <v>4.333115060867434</v>
      </c>
      <c r="P40" s="9">
        <f>+'Ark1'!Y3780</f>
        <v>154.98233476625489</v>
      </c>
      <c r="R40" s="1">
        <f>+'Ark1'!AA3780</f>
        <v>2.8513363908707761</v>
      </c>
      <c r="S40" s="9">
        <f>+'Ark1'!AC3780</f>
        <v>1.2005986639717297</v>
      </c>
      <c r="T40" s="97">
        <f t="shared" si="6"/>
        <v>7.9023354564755834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+'Ark1'!C3781</f>
        <v>2022</v>
      </c>
      <c r="C41">
        <f>+'Ark1'!N3781</f>
        <v>160</v>
      </c>
      <c r="D41" s="3" t="s">
        <v>518</v>
      </c>
      <c r="E41">
        <f>+'Ark1'!Q3781</f>
        <v>409</v>
      </c>
      <c r="G41" s="9">
        <f>+'Ark1'!R3781</f>
        <v>3225</v>
      </c>
      <c r="I41" s="9">
        <f>+'Ark1'!S3781</f>
        <v>3225</v>
      </c>
      <c r="J41" s="97">
        <f>+'Ark1'!T3781</f>
        <v>10.217336205804077</v>
      </c>
      <c r="L41" s="97">
        <f>+'Ark1'!U3781</f>
        <v>10.903795368221809</v>
      </c>
      <c r="M41" s="1">
        <f>+'Ark1'!W3781</f>
        <v>59.160620155038757</v>
      </c>
      <c r="O41" s="1">
        <f>+'Ark1'!AB3781</f>
        <v>4.3543366518246707</v>
      </c>
      <c r="P41" s="9">
        <f>+'Ark1'!Y3781</f>
        <v>164.87543875968996</v>
      </c>
      <c r="R41" s="1">
        <f>+'Ark1'!AA3781</f>
        <v>2.811399717820553</v>
      </c>
      <c r="S41" s="9">
        <f>+'Ark1'!AC3781</f>
        <v>-2.2157876592576295</v>
      </c>
      <c r="T41" s="97">
        <f t="shared" si="6"/>
        <v>7.8850855745721269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+'Ark1'!C3782</f>
        <v>2022</v>
      </c>
      <c r="C42">
        <f>+'Ark1'!N3782</f>
        <v>170</v>
      </c>
      <c r="D42" s="3" t="s">
        <v>519</v>
      </c>
      <c r="E42">
        <f>+'Ark1'!Q3782</f>
        <v>389</v>
      </c>
      <c r="G42" s="9">
        <f>+'Ark1'!R3782</f>
        <v>2743</v>
      </c>
      <c r="I42" s="9">
        <f>+'Ark1'!S3782</f>
        <v>2743</v>
      </c>
      <c r="J42" s="97">
        <f>+'Ark1'!T3782</f>
        <v>8.6902800658978592</v>
      </c>
      <c r="L42" s="97">
        <f>+'Ark1'!U3782</f>
        <v>9.8340174832003679</v>
      </c>
      <c r="M42" s="1">
        <f>+'Ark1'!W3782</f>
        <v>58.573095151294226</v>
      </c>
      <c r="O42" s="1">
        <f>+'Ark1'!AB3782</f>
        <v>4.5393364934765668</v>
      </c>
      <c r="P42" s="9">
        <f>+'Ark1'!Y3782</f>
        <v>174.82887349617172</v>
      </c>
      <c r="R42" s="1">
        <f>+'Ark1'!AA3782</f>
        <v>2.869610786527081</v>
      </c>
      <c r="S42" s="9">
        <f>+'Ark1'!AC3782</f>
        <v>-3.5406251097423111</v>
      </c>
      <c r="T42" s="97">
        <f t="shared" si="6"/>
        <v>7.051413881748072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+'Ark1'!C3783</f>
        <v>2022</v>
      </c>
      <c r="C43">
        <f>+'Ark1'!N3783</f>
        <v>180</v>
      </c>
      <c r="D43" s="3" t="s">
        <v>520</v>
      </c>
      <c r="E43">
        <f>+'Ark1'!Q3783</f>
        <v>355</v>
      </c>
      <c r="G43" s="9">
        <f>+'Ark1'!R3783</f>
        <v>2071</v>
      </c>
      <c r="I43" s="9">
        <f>+'Ark1'!S3783</f>
        <v>2071</v>
      </c>
      <c r="J43" s="97">
        <f>+'Ark1'!T3783</f>
        <v>6.5612723355721707</v>
      </c>
      <c r="L43" s="97">
        <f>+'Ark1'!U3783</f>
        <v>7.849150201421299</v>
      </c>
      <c r="M43" s="1">
        <f>+'Ark1'!W3783</f>
        <v>57.808788025108633</v>
      </c>
      <c r="O43" s="1">
        <f>+'Ark1'!AB3783</f>
        <v>4.4231885378211295</v>
      </c>
      <c r="P43" s="9">
        <f>+'Ark1'!Y3783</f>
        <v>184.82066634476072</v>
      </c>
      <c r="R43" s="1">
        <f>+'Ark1'!AA3783</f>
        <v>2.9297652340689719</v>
      </c>
      <c r="S43" s="9">
        <f>+'Ark1'!AC3783</f>
        <v>-7.5841137779300194</v>
      </c>
      <c r="T43" s="97">
        <f t="shared" si="6"/>
        <v>5.8338028169014082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+'Ark1'!C3784</f>
        <v>2022</v>
      </c>
      <c r="C44">
        <f>+'Ark1'!N3784</f>
        <v>190</v>
      </c>
      <c r="D44" s="3" t="s">
        <v>521</v>
      </c>
      <c r="E44">
        <f>+'Ark1'!Q3784</f>
        <v>319</v>
      </c>
      <c r="G44" s="9">
        <f>+'Ark1'!R3784</f>
        <v>1532</v>
      </c>
      <c r="I44" s="9">
        <f>+'Ark1'!S3784</f>
        <v>1531</v>
      </c>
      <c r="J44" s="97">
        <f>+'Ark1'!T3784</f>
        <v>4.8536307185401091</v>
      </c>
      <c r="L44" s="97">
        <f>+'Ark1'!U3784</f>
        <v>6.1093081742751698</v>
      </c>
      <c r="M44" s="1">
        <f>+'Ark1'!W3784</f>
        <v>57.045068582625746</v>
      </c>
      <c r="O44" s="1">
        <f>+'Ark1'!AB3784</f>
        <v>4.4447321117547993</v>
      </c>
      <c r="P44" s="9">
        <f>+'Ark1'!Y3784</f>
        <v>194.46491514360329</v>
      </c>
      <c r="R44" s="1">
        <f>+'Ark1'!AA3784</f>
        <v>2.8766026887305158</v>
      </c>
      <c r="S44" s="9">
        <f>+'Ark1'!AC3784</f>
        <v>-11.31917778798843</v>
      </c>
      <c r="T44" s="97">
        <f t="shared" si="6"/>
        <v>4.8025078369905954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+'Ark1'!C3785</f>
        <v>2022</v>
      </c>
      <c r="C45">
        <f>+'Ark1'!N3785</f>
        <v>200</v>
      </c>
      <c r="D45" s="3" t="s">
        <v>522</v>
      </c>
      <c r="E45">
        <f>+'Ark1'!Q3785</f>
        <v>289</v>
      </c>
      <c r="G45" s="9">
        <f>+'Ark1'!R3785</f>
        <v>1079</v>
      </c>
      <c r="I45" s="9">
        <f>+'Ark1'!S3785</f>
        <v>1078</v>
      </c>
      <c r="J45" s="97">
        <f>+'Ark1'!T3785</f>
        <v>3.4184514003294901</v>
      </c>
      <c r="L45" s="97">
        <f>+'Ark1'!U3785</f>
        <v>4.52248560956353</v>
      </c>
      <c r="M45" s="1">
        <f>+'Ark1'!W3785</f>
        <v>55.465677179962881</v>
      </c>
      <c r="O45" s="1">
        <f>+'Ark1'!AB3785</f>
        <v>4.8783180569350311</v>
      </c>
      <c r="P45" s="9">
        <f>+'Ark1'!Y3785</f>
        <v>204.39192771084305</v>
      </c>
      <c r="R45" s="1">
        <f>+'Ark1'!AA3785</f>
        <v>2.8762984765778574</v>
      </c>
      <c r="S45" s="9">
        <f>+'Ark1'!AC3785</f>
        <v>-7.817875383679171</v>
      </c>
      <c r="T45" s="97">
        <f t="shared" si="6"/>
        <v>3.7335640138408306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+'Ark1'!C3786</f>
        <v>2022</v>
      </c>
      <c r="C46">
        <f>+'Ark1'!N3786</f>
        <v>210</v>
      </c>
      <c r="D46" s="3" t="s">
        <v>523</v>
      </c>
      <c r="E46">
        <f>+'Ark1'!Q3786</f>
        <v>230</v>
      </c>
      <c r="G46" s="9">
        <f>+'Ark1'!R3786</f>
        <v>641</v>
      </c>
      <c r="I46" s="9">
        <f>+'Ark1'!S3786</f>
        <v>641</v>
      </c>
      <c r="J46" s="97">
        <f>+'Ark1'!T3786</f>
        <v>2.0307945760993542</v>
      </c>
      <c r="L46" s="97">
        <f>+'Ark1'!U3786</f>
        <v>2.8183854250157054</v>
      </c>
      <c r="M46" s="1">
        <f>+'Ark1'!W3786</f>
        <v>54.107644305772247</v>
      </c>
      <c r="O46" s="1">
        <f>+'Ark1'!AB3786</f>
        <v>4.8915815714078912</v>
      </c>
      <c r="P46" s="9">
        <f>+'Ark1'!Y3786</f>
        <v>214.41262090483619</v>
      </c>
      <c r="R46" s="1">
        <f>+'Ark1'!AA3786</f>
        <v>2.828220444788081</v>
      </c>
      <c r="S46" s="9">
        <f>+'Ark1'!AC3786</f>
        <v>-6.3264256567185448</v>
      </c>
      <c r="T46" s="97">
        <f t="shared" si="6"/>
        <v>2.7869565217391306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+'Ark1'!C3787</f>
        <v>2022</v>
      </c>
      <c r="C47">
        <f>+'Ark1'!N3787</f>
        <v>220</v>
      </c>
      <c r="D47" s="3" t="s">
        <v>524</v>
      </c>
      <c r="E47">
        <f>+'Ark1'!Q3787</f>
        <v>177</v>
      </c>
      <c r="G47" s="9">
        <f>+'Ark1'!R3787</f>
        <v>407</v>
      </c>
      <c r="I47" s="9">
        <f>+'Ark1'!S3787</f>
        <v>406</v>
      </c>
      <c r="J47" s="97">
        <f>+'Ark1'!T3787</f>
        <v>1.2894436700038019</v>
      </c>
      <c r="L47" s="97">
        <f>+'Ark1'!U3787</f>
        <v>1.8695867921248288</v>
      </c>
      <c r="M47" s="1">
        <f>+'Ark1'!W3787</f>
        <v>52.342364532019694</v>
      </c>
      <c r="O47" s="1">
        <f>+'Ark1'!AB3787</f>
        <v>5.6178400145156404</v>
      </c>
      <c r="P47" s="9">
        <f>+'Ark1'!Y3787</f>
        <v>224.00577395577375</v>
      </c>
      <c r="R47" s="1">
        <f>+'Ark1'!AA3787</f>
        <v>2.90248313405738</v>
      </c>
      <c r="S47" s="9">
        <f>+'Ark1'!AC3787</f>
        <v>-9.1429651699043752</v>
      </c>
      <c r="T47" s="97">
        <f t="shared" si="6"/>
        <v>2.2994350282485874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+'Ark1'!C3788</f>
        <v>2022</v>
      </c>
      <c r="C48">
        <f>+'Ark1'!N3788</f>
        <v>230</v>
      </c>
      <c r="D48" s="3" t="s">
        <v>525</v>
      </c>
      <c r="E48">
        <f>+'Ark1'!Q3788</f>
        <v>174</v>
      </c>
      <c r="G48" s="9">
        <f>+'Ark1'!R3788</f>
        <v>541</v>
      </c>
      <c r="I48" s="9">
        <f>+'Ark1'!S3788</f>
        <v>541</v>
      </c>
      <c r="J48" s="97">
        <f>+'Ark1'!T3788</f>
        <v>1.7139779495627929</v>
      </c>
      <c r="L48" s="97">
        <f>+'Ark1'!U3788</f>
        <v>2.7259453046803976</v>
      </c>
      <c r="M48" s="1">
        <f>+'Ark1'!W3788</f>
        <v>49.133086876155282</v>
      </c>
      <c r="O48" s="1">
        <f>+'Ark1'!AB3788</f>
        <v>6.3041250094506882</v>
      </c>
      <c r="P48" s="9">
        <f>+'Ark1'!Y3788</f>
        <v>245.71284658040656</v>
      </c>
      <c r="R48" s="1">
        <f>+'Ark1'!AA3788</f>
        <v>14.410923961360824</v>
      </c>
      <c r="S48" s="9">
        <f>+'Ark1'!AC3788</f>
        <v>-30.010582852724557</v>
      </c>
      <c r="T48" s="97">
        <f t="shared" si="6"/>
        <v>3.1091954022988504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+'Ark1'!C3789</f>
        <v>2021</v>
      </c>
      <c r="C49" s="47">
        <f>+'Ark1'!N3789</f>
        <v>60</v>
      </c>
      <c r="D49" s="48" t="s">
        <v>509</v>
      </c>
      <c r="E49" s="47">
        <f>+'Ark1'!Q3789</f>
        <v>5</v>
      </c>
      <c r="F49" s="47"/>
      <c r="G49" s="65">
        <f>+'Ark1'!R3789</f>
        <v>5</v>
      </c>
      <c r="H49" s="47"/>
      <c r="I49" s="65">
        <f>+'Ark1'!S3789</f>
        <v>5</v>
      </c>
      <c r="J49" s="102">
        <f>+'Ark1'!T3789</f>
        <v>1.5707957651346173E-2</v>
      </c>
      <c r="K49" s="47"/>
      <c r="L49" s="102">
        <f>+'Ark1'!U3789</f>
        <v>6.1657093219456239E-3</v>
      </c>
      <c r="M49" s="49">
        <f>+'Ark1'!W3789</f>
        <v>59.4</v>
      </c>
      <c r="N49" s="102"/>
      <c r="O49" s="49">
        <f>+'Ark1'!AB3789</f>
        <v>4.0792156108742468</v>
      </c>
      <c r="P49" s="65">
        <f>+'Ark1'!Y3789</f>
        <v>60.39</v>
      </c>
      <c r="Q49" s="47"/>
      <c r="R49" s="49">
        <f>+'Ark1'!AA3789</f>
        <v>7.7436709640841377</v>
      </c>
      <c r="S49" s="65">
        <f>+'Ark1'!AC3789</f>
        <v>-81.66365547892056</v>
      </c>
      <c r="T49" s="102">
        <f t="shared" si="6"/>
        <v>1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+'Ark1'!C3790</f>
        <v>2021</v>
      </c>
      <c r="C50" s="47">
        <f>+'Ark1'!N3790</f>
        <v>70</v>
      </c>
      <c r="D50" s="48" t="s">
        <v>510</v>
      </c>
      <c r="E50" s="47">
        <f>+'Ark1'!Q3790</f>
        <v>23</v>
      </c>
      <c r="F50" s="47"/>
      <c r="G50" s="65">
        <f>+'Ark1'!R3790</f>
        <v>31</v>
      </c>
      <c r="H50" s="47"/>
      <c r="I50" s="65">
        <f>+'Ark1'!S3790</f>
        <v>31</v>
      </c>
      <c r="J50" s="102">
        <f>+'Ark1'!T3790</f>
        <v>9.7389337438346255E-2</v>
      </c>
      <c r="K50" s="47"/>
      <c r="L50" s="102">
        <f>+'Ark1'!U3790</f>
        <v>4.8299179435262928E-2</v>
      </c>
      <c r="M50" s="49">
        <f>+'Ark1'!W3790</f>
        <v>61.870967741935466</v>
      </c>
      <c r="N50" s="102"/>
      <c r="O50" s="49">
        <f>+'Ark1'!AB3790</f>
        <v>2.9593148235303306</v>
      </c>
      <c r="P50" s="65">
        <f>+'Ark1'!Y3790</f>
        <v>76.300967741935438</v>
      </c>
      <c r="Q50" s="47"/>
      <c r="R50" s="49">
        <f>+'Ark1'!AA3790</f>
        <v>3.1860030120060041</v>
      </c>
      <c r="S50" s="65">
        <f>+'Ark1'!AC3790</f>
        <v>31.484837226699096</v>
      </c>
      <c r="T50" s="102">
        <f t="shared" ref="T50:T85" si="7">+G50/E50</f>
        <v>1.3478260869565217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+'Ark1'!C3791</f>
        <v>2021</v>
      </c>
      <c r="C51" s="47">
        <f>+'Ark1'!N3791</f>
        <v>80</v>
      </c>
      <c r="D51" s="48" t="s">
        <v>511</v>
      </c>
      <c r="E51" s="47">
        <f>+'Ark1'!Q3791</f>
        <v>70</v>
      </c>
      <c r="F51" s="47"/>
      <c r="G51" s="65">
        <f>+'Ark1'!R3791</f>
        <v>128</v>
      </c>
      <c r="H51" s="47"/>
      <c r="I51" s="65">
        <f>+'Ark1'!S3791</f>
        <v>128</v>
      </c>
      <c r="J51" s="102">
        <f>+'Ark1'!T3791</f>
        <v>0.402123715874462</v>
      </c>
      <c r="K51" s="47"/>
      <c r="L51" s="102">
        <f>+'Ark1'!U3791</f>
        <v>0.22644070318400711</v>
      </c>
      <c r="M51" s="49">
        <f>+'Ark1'!W3791</f>
        <v>61.6875</v>
      </c>
      <c r="N51" s="102"/>
      <c r="O51" s="49">
        <f>+'Ark1'!AB3791</f>
        <v>4.2825043782814749</v>
      </c>
      <c r="P51" s="65">
        <f>+'Ark1'!Y3791</f>
        <v>86.635625000000005</v>
      </c>
      <c r="Q51" s="47"/>
      <c r="R51" s="49">
        <f>+'Ark1'!AA3791</f>
        <v>2.7894899707431806</v>
      </c>
      <c r="S51" s="65">
        <f>+'Ark1'!AC3791</f>
        <v>8.3857153846408092</v>
      </c>
      <c r="T51" s="102">
        <f t="shared" si="7"/>
        <v>1.8285714285714285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+'Ark1'!C3792</f>
        <v>2021</v>
      </c>
      <c r="C52" s="47">
        <f>+'Ark1'!N3792</f>
        <v>90</v>
      </c>
      <c r="D52" s="48" t="s">
        <v>486</v>
      </c>
      <c r="E52" s="47">
        <f>+'Ark1'!Q3792</f>
        <v>125</v>
      </c>
      <c r="F52" s="47"/>
      <c r="G52" s="65">
        <f>+'Ark1'!R3792</f>
        <v>432</v>
      </c>
      <c r="H52" s="47"/>
      <c r="I52" s="65">
        <f>+'Ark1'!S3792</f>
        <v>432</v>
      </c>
      <c r="J52" s="102">
        <f>+'Ark1'!T3792</f>
        <v>1.3571675410763095</v>
      </c>
      <c r="K52" s="47"/>
      <c r="L52" s="102">
        <f>+'Ark1'!U3792</f>
        <v>0.84695915955846268</v>
      </c>
      <c r="M52" s="49">
        <f>+'Ark1'!W3792</f>
        <v>62.337962962962969</v>
      </c>
      <c r="N52" s="102"/>
      <c r="O52" s="49">
        <f>+'Ark1'!AB3792</f>
        <v>2.6284841988898204</v>
      </c>
      <c r="P52" s="65">
        <f>+'Ark1'!Y3792</f>
        <v>96.01314814814819</v>
      </c>
      <c r="Q52" s="47"/>
      <c r="R52" s="49">
        <f>+'Ark1'!AA3792</f>
        <v>2.847603085033795</v>
      </c>
      <c r="S52" s="65">
        <f>+'Ark1'!AC3792</f>
        <v>1.5670595719068996</v>
      </c>
      <c r="T52" s="102">
        <f t="shared" si="7"/>
        <v>3.456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+'Ark1'!C3793</f>
        <v>2021</v>
      </c>
      <c r="C53" s="47">
        <f>+'Ark1'!N3793</f>
        <v>100</v>
      </c>
      <c r="D53" s="48" t="s">
        <v>512</v>
      </c>
      <c r="E53" s="47">
        <f>+'Ark1'!Q3793</f>
        <v>197</v>
      </c>
      <c r="F53" s="47"/>
      <c r="G53" s="65">
        <f>+'Ark1'!R3793</f>
        <v>999</v>
      </c>
      <c r="H53" s="47"/>
      <c r="I53" s="65">
        <f>+'Ark1'!S3793</f>
        <v>999</v>
      </c>
      <c r="J53" s="102">
        <f>+'Ark1'!T3793</f>
        <v>3.1384499387389644</v>
      </c>
      <c r="K53" s="47"/>
      <c r="L53" s="102">
        <f>+'Ark1'!U3793</f>
        <v>2.1561874492924287</v>
      </c>
      <c r="M53" s="49">
        <f>+'Ark1'!W3793</f>
        <v>61.857857857857837</v>
      </c>
      <c r="N53" s="102"/>
      <c r="O53" s="49">
        <f>+'Ark1'!AB3793</f>
        <v>2.4616814764520631</v>
      </c>
      <c r="P53" s="65">
        <f>+'Ark1'!Y3793</f>
        <v>105.69951951951953</v>
      </c>
      <c r="Q53" s="47"/>
      <c r="R53" s="49">
        <f>+'Ark1'!AA3793</f>
        <v>2.8523899975406821</v>
      </c>
      <c r="S53" s="65">
        <f>+'Ark1'!AC3793</f>
        <v>-8.5389562040785183</v>
      </c>
      <c r="T53" s="102">
        <f t="shared" si="7"/>
        <v>5.0710659898477157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+'Ark1'!C3794</f>
        <v>2021</v>
      </c>
      <c r="C54" s="47">
        <f>+'Ark1'!N3794</f>
        <v>110</v>
      </c>
      <c r="D54" s="48" t="s">
        <v>513</v>
      </c>
      <c r="E54" s="47">
        <f>+'Ark1'!Q3794</f>
        <v>275</v>
      </c>
      <c r="F54" s="47"/>
      <c r="G54" s="65">
        <f>+'Ark1'!R3794</f>
        <v>1902</v>
      </c>
      <c r="H54" s="47"/>
      <c r="I54" s="65">
        <f>+'Ark1'!S3794</f>
        <v>1902</v>
      </c>
      <c r="J54" s="102">
        <f>+'Ark1'!T3794</f>
        <v>5.9753070905720804</v>
      </c>
      <c r="K54" s="47"/>
      <c r="L54" s="102">
        <f>+'Ark1'!U3794</f>
        <v>4.4847047895132048</v>
      </c>
      <c r="M54" s="49">
        <f>+'Ark1'!W3794</f>
        <v>61.516824395373298</v>
      </c>
      <c r="N54" s="102"/>
      <c r="O54" s="49">
        <f>+'Ark1'!AB3794</f>
        <v>2.7347667773836815</v>
      </c>
      <c r="P54" s="65">
        <f>+'Ark1'!Y3794</f>
        <v>115.47164037854898</v>
      </c>
      <c r="Q54" s="47"/>
      <c r="R54" s="49">
        <f>+'Ark1'!AA3794</f>
        <v>2.8256715496708602</v>
      </c>
      <c r="S54" s="65">
        <f>+'Ark1'!AC3794</f>
        <v>-6.0662288034071548</v>
      </c>
      <c r="T54" s="102">
        <f t="shared" si="7"/>
        <v>6.916363636363636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+'Ark1'!C3795</f>
        <v>2021</v>
      </c>
      <c r="C55" s="47">
        <f>+'Ark1'!N3795</f>
        <v>120</v>
      </c>
      <c r="D55" s="48" t="s">
        <v>514</v>
      </c>
      <c r="E55" s="47">
        <f>+'Ark1'!Q3795</f>
        <v>500</v>
      </c>
      <c r="F55" s="47"/>
      <c r="G55" s="65">
        <f>+'Ark1'!R3795</f>
        <v>3519</v>
      </c>
      <c r="H55" s="47"/>
      <c r="I55" s="65">
        <f>+'Ark1'!S3795</f>
        <v>3520</v>
      </c>
      <c r="J55" s="102">
        <f>+'Ark1'!T3795</f>
        <v>11.055260595017437</v>
      </c>
      <c r="K55" s="47"/>
      <c r="L55" s="102">
        <f>+'Ark1'!U3795</f>
        <v>9.0404958479160022</v>
      </c>
      <c r="M55" s="49">
        <f>+'Ark1'!W3795</f>
        <v>60.253977272727283</v>
      </c>
      <c r="N55" s="102"/>
      <c r="O55" s="49">
        <f>+'Ark1'!AB3795</f>
        <v>3.6338428318731593</v>
      </c>
      <c r="P55" s="65">
        <f>+'Ark1'!Y3795</f>
        <v>125.8128417163969</v>
      </c>
      <c r="Q55" s="47"/>
      <c r="R55" s="49">
        <f>+'Ark1'!AA3795</f>
        <v>2.7635312495686297</v>
      </c>
      <c r="S55" s="65">
        <f>+'Ark1'!AC3795</f>
        <v>-17.719606929253317</v>
      </c>
      <c r="T55" s="102">
        <f t="shared" si="7"/>
        <v>7.0380000000000003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+'Ark1'!C3796</f>
        <v>2021</v>
      </c>
      <c r="C56" s="47">
        <f>+'Ark1'!N3796</f>
        <v>130</v>
      </c>
      <c r="D56" s="48" t="s">
        <v>515</v>
      </c>
      <c r="E56" s="47">
        <f>+'Ark1'!Q3796</f>
        <v>599</v>
      </c>
      <c r="F56" s="47"/>
      <c r="G56" s="65">
        <f>+'Ark1'!R3796</f>
        <v>4700</v>
      </c>
      <c r="H56" s="47"/>
      <c r="I56" s="65">
        <f>+'Ark1'!S3796</f>
        <v>4700</v>
      </c>
      <c r="J56" s="102">
        <f>+'Ark1'!T3796</f>
        <v>14.765480192265404</v>
      </c>
      <c r="K56" s="47"/>
      <c r="L56" s="102">
        <f>+'Ark1'!U3796</f>
        <v>12.94746234106443</v>
      </c>
      <c r="M56" s="49">
        <f>+'Ark1'!W3796</f>
        <v>59.60446808510639</v>
      </c>
      <c r="N56" s="102"/>
      <c r="O56" s="49">
        <f>+'Ark1'!AB3796</f>
        <v>3.8333282625063969</v>
      </c>
      <c r="P56" s="65">
        <f>+'Ark1'!Y3796</f>
        <v>134.90833617021227</v>
      </c>
      <c r="Q56" s="47"/>
      <c r="R56" s="49">
        <f>+'Ark1'!AA3796</f>
        <v>2.8793276398184706</v>
      </c>
      <c r="S56" s="65">
        <f>+'Ark1'!AC3796</f>
        <v>-4.2472698070417175E-2</v>
      </c>
      <c r="T56" s="102">
        <f t="shared" si="7"/>
        <v>7.8464106844741233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+'Ark1'!C3797</f>
        <v>2021</v>
      </c>
      <c r="C57" s="47">
        <f>+'Ark1'!N3797</f>
        <v>140</v>
      </c>
      <c r="D57" s="48" t="s">
        <v>516</v>
      </c>
      <c r="E57" s="47">
        <f>+'Ark1'!Q3797</f>
        <v>503</v>
      </c>
      <c r="F57" s="47"/>
      <c r="G57" s="65">
        <f>+'Ark1'!R3797</f>
        <v>4094</v>
      </c>
      <c r="H57" s="47"/>
      <c r="I57" s="65">
        <f>+'Ark1'!S3797</f>
        <v>4095</v>
      </c>
      <c r="J57" s="102">
        <f>+'Ark1'!T3797</f>
        <v>12.861675724922241</v>
      </c>
      <c r="K57" s="47"/>
      <c r="L57" s="102">
        <f>+'Ark1'!U3797</f>
        <v>12.119100978281137</v>
      </c>
      <c r="M57" s="49">
        <f>+'Ark1'!W3797</f>
        <v>59.526984126984111</v>
      </c>
      <c r="N57" s="102"/>
      <c r="O57" s="49">
        <f>+'Ark1'!AB3797</f>
        <v>4.0162906441404074</v>
      </c>
      <c r="P57" s="65">
        <f>+'Ark1'!Y3797</f>
        <v>144.96880312652684</v>
      </c>
      <c r="Q57" s="47"/>
      <c r="R57" s="49">
        <f>+'Ark1'!AA3797</f>
        <v>2.8683456244192169</v>
      </c>
      <c r="S57" s="65">
        <f>+'Ark1'!AC3797</f>
        <v>-0.52888539790970757</v>
      </c>
      <c r="T57" s="102">
        <f t="shared" si="7"/>
        <v>8.1391650099403581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+'Ark1'!C3798</f>
        <v>2021</v>
      </c>
      <c r="C58" s="47">
        <f>+'Ark1'!N3798</f>
        <v>150</v>
      </c>
      <c r="D58" s="48" t="s">
        <v>517</v>
      </c>
      <c r="E58" s="47">
        <f>+'Ark1'!Q3798</f>
        <v>441</v>
      </c>
      <c r="F58" s="47"/>
      <c r="G58" s="65">
        <f>+'Ark1'!R3798</f>
        <v>3831</v>
      </c>
      <c r="H58" s="47"/>
      <c r="I58" s="65">
        <f>+'Ark1'!S3798</f>
        <v>3831</v>
      </c>
      <c r="J58" s="102">
        <f>+'Ark1'!T3798</f>
        <v>12.035437152461437</v>
      </c>
      <c r="K58" s="47"/>
      <c r="L58" s="102">
        <f>+'Ark1'!U3798</f>
        <v>12.111740516011896</v>
      </c>
      <c r="M58" s="49">
        <f>+'Ark1'!W3798</f>
        <v>59.39676324719396</v>
      </c>
      <c r="N58" s="102"/>
      <c r="O58" s="49">
        <f>+'Ark1'!AB3798</f>
        <v>4.1709402212795075</v>
      </c>
      <c r="P58" s="65">
        <f>+'Ark1'!Y3798</f>
        <v>154.8268911511353</v>
      </c>
      <c r="Q58" s="47"/>
      <c r="R58" s="49">
        <f>+'Ark1'!AA3798</f>
        <v>2.8936088980077601</v>
      </c>
      <c r="S58" s="65">
        <f>+'Ark1'!AC3798</f>
        <v>-4.8793904591449762</v>
      </c>
      <c r="T58" s="102">
        <f t="shared" si="7"/>
        <v>8.6870748299319729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+'Ark1'!C3799</f>
        <v>2021</v>
      </c>
      <c r="C59" s="47">
        <f>+'Ark1'!N3799</f>
        <v>160</v>
      </c>
      <c r="D59" s="48" t="s">
        <v>518</v>
      </c>
      <c r="E59" s="47">
        <f>+'Ark1'!Q3799</f>
        <v>402</v>
      </c>
      <c r="F59" s="47"/>
      <c r="G59" s="65">
        <f>+'Ark1'!R3799</f>
        <v>3339</v>
      </c>
      <c r="H59" s="47"/>
      <c r="I59" s="65">
        <f>+'Ark1'!S3799</f>
        <v>3339</v>
      </c>
      <c r="J59" s="102">
        <f>+'Ark1'!T3799</f>
        <v>10.489774119568972</v>
      </c>
      <c r="K59" s="47"/>
      <c r="L59" s="102">
        <f>+'Ark1'!U3799</f>
        <v>11.240487706198415</v>
      </c>
      <c r="M59" s="49">
        <f>+'Ark1'!W3799</f>
        <v>59.002695417789745</v>
      </c>
      <c r="N59" s="102"/>
      <c r="O59" s="49">
        <f>+'Ark1'!AB3799</f>
        <v>4.305389747152339</v>
      </c>
      <c r="P59" s="65">
        <f>+'Ark1'!Y3799</f>
        <v>164.86206049715483</v>
      </c>
      <c r="Q59" s="47"/>
      <c r="R59" s="49">
        <f>+'Ark1'!AA3799</f>
        <v>2.868188527261494</v>
      </c>
      <c r="S59" s="65">
        <f>+'Ark1'!AC3799</f>
        <v>-3.0711878520882054</v>
      </c>
      <c r="T59" s="102">
        <f t="shared" si="7"/>
        <v>8.3059701492537314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+'Ark1'!C3800</f>
        <v>2021</v>
      </c>
      <c r="C60" s="47">
        <f>+'Ark1'!N3800</f>
        <v>170</v>
      </c>
      <c r="D60" s="48" t="s">
        <v>519</v>
      </c>
      <c r="E60" s="47">
        <f>+'Ark1'!Q3800</f>
        <v>393</v>
      </c>
      <c r="F60" s="47"/>
      <c r="G60" s="65">
        <f>+'Ark1'!R3800</f>
        <v>2747</v>
      </c>
      <c r="H60" s="47"/>
      <c r="I60" s="65">
        <f>+'Ark1'!S3800</f>
        <v>2747</v>
      </c>
      <c r="J60" s="102">
        <f>+'Ark1'!T3800</f>
        <v>8.629951933649588</v>
      </c>
      <c r="K60" s="47"/>
      <c r="L60" s="102">
        <f>+'Ark1'!U3800</f>
        <v>9.8065558779398643</v>
      </c>
      <c r="M60" s="49">
        <f>+'Ark1'!W3800</f>
        <v>58.706224972697491</v>
      </c>
      <c r="N60" s="102"/>
      <c r="O60" s="49">
        <f>+'Ark1'!AB3800</f>
        <v>4.2277673283667303</v>
      </c>
      <c r="P60" s="65">
        <f>+'Ark1'!Y3800</f>
        <v>174.82753549326512</v>
      </c>
      <c r="Q60" s="47"/>
      <c r="R60" s="49">
        <f>+'Ark1'!AA3800</f>
        <v>2.9193000751792906</v>
      </c>
      <c r="S60" s="65">
        <f>+'Ark1'!AC3800</f>
        <v>-4.3819233222925673</v>
      </c>
      <c r="T60" s="102">
        <f t="shared" si="7"/>
        <v>6.9898218829516541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+'Ark1'!C3801</f>
        <v>2021</v>
      </c>
      <c r="C61" s="47">
        <f>+'Ark1'!N3801</f>
        <v>180</v>
      </c>
      <c r="D61" s="48" t="s">
        <v>520</v>
      </c>
      <c r="E61" s="47">
        <f>+'Ark1'!Q3801</f>
        <v>353</v>
      </c>
      <c r="F61" s="47"/>
      <c r="G61" s="65">
        <f>+'Ark1'!R3801</f>
        <v>2132</v>
      </c>
      <c r="H61" s="47"/>
      <c r="I61" s="65">
        <f>+'Ark1'!S3801</f>
        <v>2132</v>
      </c>
      <c r="J61" s="102">
        <f>+'Ark1'!T3801</f>
        <v>6.6978731425340081</v>
      </c>
      <c r="K61" s="47"/>
      <c r="L61" s="102">
        <f>+'Ark1'!U3801</f>
        <v>8.0423750180805609</v>
      </c>
      <c r="M61" s="49">
        <f>+'Ark1'!W3801</f>
        <v>57.975609756097562</v>
      </c>
      <c r="N61" s="102"/>
      <c r="O61" s="49">
        <f>+'Ark1'!AB3801</f>
        <v>4.6359357659021487</v>
      </c>
      <c r="P61" s="65">
        <f>+'Ark1'!Y3801</f>
        <v>184.73496716697903</v>
      </c>
      <c r="Q61" s="47"/>
      <c r="R61" s="49">
        <f>+'Ark1'!AA3801</f>
        <v>2.85520706131281</v>
      </c>
      <c r="S61" s="65">
        <f>+'Ark1'!AC3801</f>
        <v>-3.3773220197127305</v>
      </c>
      <c r="T61" s="102">
        <f t="shared" si="7"/>
        <v>6.0396600566572234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+'Ark1'!C3802</f>
        <v>2021</v>
      </c>
      <c r="C62" s="47">
        <f>+'Ark1'!N3802</f>
        <v>190</v>
      </c>
      <c r="D62" s="48" t="s">
        <v>521</v>
      </c>
      <c r="E62" s="47">
        <f>+'Ark1'!Q3802</f>
        <v>334</v>
      </c>
      <c r="F62" s="47"/>
      <c r="G62" s="65">
        <f>+'Ark1'!R3802</f>
        <v>1546</v>
      </c>
      <c r="H62" s="47"/>
      <c r="I62" s="65">
        <f>+'Ark1'!S3802</f>
        <v>1546</v>
      </c>
      <c r="J62" s="102">
        <f>+'Ark1'!T3802</f>
        <v>4.8569005057962382</v>
      </c>
      <c r="K62" s="47"/>
      <c r="L62" s="102">
        <f>+'Ark1'!U3802</f>
        <v>6.1475444214699948</v>
      </c>
      <c r="M62" s="49">
        <f>+'Ark1'!W3802</f>
        <v>56.91785252263908</v>
      </c>
      <c r="N62" s="102"/>
      <c r="O62" s="49">
        <f>+'Ark1'!AB3802</f>
        <v>4.7049124688119619</v>
      </c>
      <c r="P62" s="65">
        <f>+'Ark1'!Y3802</f>
        <v>194.73507115135837</v>
      </c>
      <c r="Q62" s="47"/>
      <c r="R62" s="49">
        <f>+'Ark1'!AA3802</f>
        <v>2.8579034375432242</v>
      </c>
      <c r="S62" s="65">
        <f>+'Ark1'!AC3802</f>
        <v>-7.1740432471688242</v>
      </c>
      <c r="T62" s="102">
        <f t="shared" si="7"/>
        <v>4.6287425149700603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+'Ark1'!C3803</f>
        <v>2021</v>
      </c>
      <c r="C63" s="47">
        <f>+'Ark1'!N3803</f>
        <v>200</v>
      </c>
      <c r="D63" s="48" t="s">
        <v>522</v>
      </c>
      <c r="E63" s="47">
        <f>+'Ark1'!Q3803</f>
        <v>300</v>
      </c>
      <c r="F63" s="47"/>
      <c r="G63" s="65">
        <f>+'Ark1'!R3803</f>
        <v>1007</v>
      </c>
      <c r="H63" s="47"/>
      <c r="I63" s="65">
        <f>+'Ark1'!S3803</f>
        <v>1007</v>
      </c>
      <c r="J63" s="102">
        <f>+'Ark1'!T3803</f>
        <v>3.1635826709811208</v>
      </c>
      <c r="K63" s="47"/>
      <c r="L63" s="102">
        <f>+'Ark1'!U3803</f>
        <v>4.204630685181165</v>
      </c>
      <c r="M63" s="49">
        <f>+'Ark1'!W3803</f>
        <v>55.79245283018868</v>
      </c>
      <c r="N63" s="102"/>
      <c r="O63" s="49">
        <f>+'Ark1'!AB3803</f>
        <v>4.9946965559190319</v>
      </c>
      <c r="P63" s="65">
        <f>+'Ark1'!Y3803</f>
        <v>204.47978152929517</v>
      </c>
      <c r="Q63" s="47"/>
      <c r="R63" s="49">
        <f>+'Ark1'!AA3803</f>
        <v>2.8250843950231226</v>
      </c>
      <c r="S63" s="65">
        <f>+'Ark1'!AC3803</f>
        <v>-9.8319007676324386</v>
      </c>
      <c r="T63" s="102">
        <f t="shared" si="7"/>
        <v>3.3566666666666665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+'Ark1'!C3804</f>
        <v>2021</v>
      </c>
      <c r="C64" s="47">
        <f>+'Ark1'!N3804</f>
        <v>210</v>
      </c>
      <c r="D64" s="48" t="s">
        <v>523</v>
      </c>
      <c r="E64" s="47">
        <f>+'Ark1'!Q3804</f>
        <v>223</v>
      </c>
      <c r="F64" s="47"/>
      <c r="G64" s="65">
        <f>+'Ark1'!R3804</f>
        <v>609</v>
      </c>
      <c r="H64" s="47"/>
      <c r="I64" s="65">
        <f>+'Ark1'!S3804</f>
        <v>609</v>
      </c>
      <c r="J64" s="102">
        <f>+'Ark1'!T3804</f>
        <v>1.9132292419339645</v>
      </c>
      <c r="K64" s="47"/>
      <c r="L64" s="102">
        <f>+'Ark1'!U3804</f>
        <v>2.6708486708968695</v>
      </c>
      <c r="M64" s="49">
        <f>+'Ark1'!W3804</f>
        <v>54.154351395730686</v>
      </c>
      <c r="N64" s="102"/>
      <c r="O64" s="49">
        <f>+'Ark1'!AB3804</f>
        <v>5.1524367262553126</v>
      </c>
      <c r="P64" s="65">
        <f>+'Ark1'!Y3804</f>
        <v>214.77512315270923</v>
      </c>
      <c r="Q64" s="47"/>
      <c r="R64" s="49">
        <f>+'Ark1'!AA3804</f>
        <v>2.8893325164157901</v>
      </c>
      <c r="S64" s="65">
        <f>+'Ark1'!AC3804</f>
        <v>-8.4227981546420132</v>
      </c>
      <c r="T64" s="102">
        <f t="shared" si="7"/>
        <v>2.7309417040358746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+'Ark1'!C3805</f>
        <v>2021</v>
      </c>
      <c r="C65" s="47">
        <f>+'Ark1'!N3805</f>
        <v>220</v>
      </c>
      <c r="D65" s="48" t="s">
        <v>524</v>
      </c>
      <c r="E65" s="47">
        <f>+'Ark1'!Q3805</f>
        <v>185</v>
      </c>
      <c r="F65" s="47"/>
      <c r="G65" s="65">
        <f>+'Ark1'!R3805</f>
        <v>382</v>
      </c>
      <c r="H65" s="47"/>
      <c r="I65" s="65">
        <f>+'Ark1'!S3805</f>
        <v>382</v>
      </c>
      <c r="J65" s="102">
        <f>+'Ark1'!T3805</f>
        <v>1.2000879645628473</v>
      </c>
      <c r="K65" s="47"/>
      <c r="L65" s="102">
        <f>+'Ark1'!U3805</f>
        <v>1.7505695383828297</v>
      </c>
      <c r="M65" s="49">
        <f>+'Ark1'!W3805</f>
        <v>52.547120418848174</v>
      </c>
      <c r="N65" s="102"/>
      <c r="O65" s="49">
        <f>+'Ark1'!AB3805</f>
        <v>5.8369314879415182</v>
      </c>
      <c r="P65" s="65">
        <f>+'Ark1'!Y3805</f>
        <v>224.42332460732987</v>
      </c>
      <c r="Q65" s="47"/>
      <c r="R65" s="49">
        <f>+'Ark1'!AA3805</f>
        <v>2.7899722632464736</v>
      </c>
      <c r="S65" s="65">
        <f>+'Ark1'!AC3805</f>
        <v>-4.6012375388302091</v>
      </c>
      <c r="T65" s="102">
        <f t="shared" si="7"/>
        <v>2.0648648648648646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+'Ark1'!C3806</f>
        <v>2021</v>
      </c>
      <c r="C66" s="47">
        <f>+'Ark1'!N3806</f>
        <v>230</v>
      </c>
      <c r="D66" s="48" t="s">
        <v>525</v>
      </c>
      <c r="E66" s="47">
        <f>+'Ark1'!Q3806</f>
        <v>149</v>
      </c>
      <c r="F66" s="47"/>
      <c r="G66" s="65">
        <f>+'Ark1'!R3806</f>
        <v>428</v>
      </c>
      <c r="H66" s="47"/>
      <c r="I66" s="65">
        <f>+'Ark1'!S3806</f>
        <v>428</v>
      </c>
      <c r="J66" s="102">
        <f>+'Ark1'!T3806</f>
        <v>1.3446011749552325</v>
      </c>
      <c r="K66" s="47"/>
      <c r="L66" s="102">
        <f>+'Ark1'!U3806</f>
        <v>2.1494314082715329</v>
      </c>
      <c r="M66" s="49">
        <f>+'Ark1'!W3806</f>
        <v>48.425233644859809</v>
      </c>
      <c r="N66" s="102"/>
      <c r="O66" s="49">
        <f>+'Ark1'!AB3806</f>
        <v>7.2596386905528814</v>
      </c>
      <c r="P66" s="65">
        <f>+'Ark1'!Y3806</f>
        <v>245.94149532710273</v>
      </c>
      <c r="Q66" s="47"/>
      <c r="R66" s="49">
        <f>+'Ark1'!AA3806</f>
        <v>15.124825112375763</v>
      </c>
      <c r="S66" s="65">
        <f>+'Ark1'!AC3806</f>
        <v>-35.450577069207839</v>
      </c>
      <c r="T66" s="102">
        <f t="shared" si="7"/>
        <v>2.8724832214765099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+'Ark1'!C3807</f>
        <v>2020</v>
      </c>
      <c r="C67">
        <f>+'Ark1'!N3807</f>
        <v>60</v>
      </c>
      <c r="D67" s="3" t="s">
        <v>509</v>
      </c>
      <c r="E67">
        <f>+'Ark1'!Q3807</f>
        <v>4</v>
      </c>
      <c r="G67" s="9">
        <f>+'Ark1'!R3807</f>
        <v>4</v>
      </c>
      <c r="I67" s="9">
        <f>+'Ark1'!S3807</f>
        <v>4</v>
      </c>
      <c r="J67" s="97">
        <f>+'Ark1'!T3807</f>
        <v>1.2416961569503939E-2</v>
      </c>
      <c r="L67" s="97">
        <f>+'Ark1'!U3807</f>
        <v>5.0931175145928894E-3</v>
      </c>
      <c r="M67" s="1">
        <f>+'Ark1'!W3807</f>
        <v>60.75</v>
      </c>
      <c r="O67" s="1">
        <f>+'Ark1'!AB3807</f>
        <v>0.82915619758885006</v>
      </c>
      <c r="P67" s="9">
        <f>+'Ark1'!Y3807</f>
        <v>62.482500000000002</v>
      </c>
      <c r="R67" s="1">
        <f>+'Ark1'!AA3807</f>
        <v>4.9407811882333119</v>
      </c>
      <c r="S67" s="9">
        <f>+'Ark1'!AC3807</f>
        <v>32.053399595309571</v>
      </c>
      <c r="T67" s="97">
        <f t="shared" si="7"/>
        <v>1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+'Ark1'!C3808</f>
        <v>2020</v>
      </c>
      <c r="C68">
        <f>+'Ark1'!N3808</f>
        <v>70</v>
      </c>
      <c r="D68" s="3" t="s">
        <v>510</v>
      </c>
      <c r="E68">
        <f>+'Ark1'!Q3808</f>
        <v>27</v>
      </c>
      <c r="G68" s="9">
        <f>+'Ark1'!R3808</f>
        <v>36</v>
      </c>
      <c r="I68" s="9">
        <f>+'Ark1'!S3808</f>
        <v>36</v>
      </c>
      <c r="J68" s="97">
        <f>+'Ark1'!T3808</f>
        <v>0.11175265412553551</v>
      </c>
      <c r="L68" s="97">
        <f>+'Ark1'!U3808</f>
        <v>5.565137204068004E-2</v>
      </c>
      <c r="M68" s="1">
        <f>+'Ark1'!W3808</f>
        <v>62.444444444444443</v>
      </c>
      <c r="O68" s="1">
        <f>+'Ark1'!AB3808</f>
        <v>1.9782770905295413</v>
      </c>
      <c r="P68" s="9">
        <f>+'Ark1'!Y3808</f>
        <v>75.859166666666681</v>
      </c>
      <c r="R68" s="1">
        <f>+'Ark1'!AA3808</f>
        <v>2.7628823264842794</v>
      </c>
      <c r="S68" s="9">
        <f>+'Ark1'!AC3808</f>
        <v>-5.593759669999562</v>
      </c>
      <c r="T68" s="97">
        <f t="shared" si="7"/>
        <v>1.3333333333333333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+'Ark1'!C3809</f>
        <v>2020</v>
      </c>
      <c r="C69">
        <f>+'Ark1'!N3809</f>
        <v>80</v>
      </c>
      <c r="D69" s="3" t="s">
        <v>511</v>
      </c>
      <c r="E69">
        <f>+'Ark1'!Q3809</f>
        <v>72</v>
      </c>
      <c r="G69" s="9">
        <f>+'Ark1'!R3809</f>
        <v>154</v>
      </c>
      <c r="I69" s="9">
        <f>+'Ark1'!S3809</f>
        <v>154</v>
      </c>
      <c r="J69" s="97">
        <f>+'Ark1'!T3809</f>
        <v>0.47805302042590192</v>
      </c>
      <c r="L69" s="97">
        <f>+'Ark1'!U3809</f>
        <v>0.27013228523483696</v>
      </c>
      <c r="M69" s="1">
        <f>+'Ark1'!W3809</f>
        <v>62.649350649350659</v>
      </c>
      <c r="O69" s="1">
        <f>+'Ark1'!AB3809</f>
        <v>2.0243083395737953</v>
      </c>
      <c r="P69" s="9">
        <f>+'Ark1'!Y3809</f>
        <v>86.077662337662375</v>
      </c>
      <c r="R69" s="1">
        <f>+'Ark1'!AA3809</f>
        <v>2.7517255016858142</v>
      </c>
      <c r="S69" s="9">
        <f>+'Ark1'!AC3809</f>
        <v>1.5858301359798177</v>
      </c>
      <c r="T69" s="97">
        <f t="shared" si="7"/>
        <v>2.1388888888888888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+'Ark1'!C3810</f>
        <v>2020</v>
      </c>
      <c r="C70">
        <f>+'Ark1'!N3810</f>
        <v>90</v>
      </c>
      <c r="D70" s="3" t="s">
        <v>486</v>
      </c>
      <c r="E70">
        <f>+'Ark1'!Q3810</f>
        <v>150</v>
      </c>
      <c r="G70" s="9">
        <f>+'Ark1'!R3810</f>
        <v>532</v>
      </c>
      <c r="I70" s="9">
        <f>+'Ark1'!S3810</f>
        <v>532</v>
      </c>
      <c r="J70" s="97">
        <f>+'Ark1'!T3810</f>
        <v>1.6514558887440245</v>
      </c>
      <c r="L70" s="97">
        <f>+'Ark1'!U3810</f>
        <v>1.0390279667131872</v>
      </c>
      <c r="M70" s="1">
        <f>+'Ark1'!W3810</f>
        <v>61.827067669172955</v>
      </c>
      <c r="O70" s="1">
        <f>+'Ark1'!AB3810</f>
        <v>3.6092222689103273</v>
      </c>
      <c r="P70" s="9">
        <f>+'Ark1'!Y3810</f>
        <v>95.840770676691648</v>
      </c>
      <c r="R70" s="1">
        <f>+'Ark1'!AA3810</f>
        <v>2.7428882011970246</v>
      </c>
      <c r="S70" s="9">
        <f>+'Ark1'!AC3810</f>
        <v>-1.0841662380679318</v>
      </c>
      <c r="T70" s="97">
        <f t="shared" si="7"/>
        <v>3.5466666666666669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+'Ark1'!C3811</f>
        <v>2020</v>
      </c>
      <c r="C71">
        <f>+'Ark1'!N3811</f>
        <v>100</v>
      </c>
      <c r="D71" s="3" t="s">
        <v>512</v>
      </c>
      <c r="E71">
        <f>+'Ark1'!Q3811</f>
        <v>217</v>
      </c>
      <c r="G71" s="9">
        <f>+'Ark1'!R3811</f>
        <v>1244</v>
      </c>
      <c r="I71" s="9">
        <f>+'Ark1'!S3811</f>
        <v>1244</v>
      </c>
      <c r="J71" s="97">
        <f>+'Ark1'!T3811</f>
        <v>3.8616750481157256</v>
      </c>
      <c r="L71" s="97">
        <f>+'Ark1'!U3811</f>
        <v>2.6711849565941281</v>
      </c>
      <c r="M71" s="1">
        <f>+'Ark1'!W3811</f>
        <v>61.839228295819922</v>
      </c>
      <c r="O71" s="1">
        <f>+'Ark1'!AB3811</f>
        <v>2.8910892120661429</v>
      </c>
      <c r="P71" s="9">
        <f>+'Ark1'!Y3811</f>
        <v>105.37031350482306</v>
      </c>
      <c r="R71" s="1">
        <f>+'Ark1'!AA3811</f>
        <v>2.9009097112003244</v>
      </c>
      <c r="S71" s="9">
        <f>+'Ark1'!AC3811</f>
        <v>-1.1305993570447679</v>
      </c>
      <c r="T71" s="97">
        <f t="shared" si="7"/>
        <v>5.7327188940092162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+'Ark1'!C3812</f>
        <v>2020</v>
      </c>
      <c r="C72">
        <f>+'Ark1'!N3812</f>
        <v>110</v>
      </c>
      <c r="D72" s="3" t="s">
        <v>513</v>
      </c>
      <c r="E72">
        <f>+'Ark1'!Q3812</f>
        <v>290</v>
      </c>
      <c r="G72" s="9">
        <f>+'Ark1'!R3812</f>
        <v>2136</v>
      </c>
      <c r="I72" s="9">
        <f>+'Ark1'!S3812</f>
        <v>2136</v>
      </c>
      <c r="J72" s="97">
        <f>+'Ark1'!T3812</f>
        <v>6.630657478115106</v>
      </c>
      <c r="L72" s="97">
        <f>+'Ark1'!U3812</f>
        <v>5.0225213996574922</v>
      </c>
      <c r="M72" s="1">
        <f>+'Ark1'!W3812</f>
        <v>61.397471910112358</v>
      </c>
      <c r="O72" s="1">
        <f>+'Ark1'!AB3812</f>
        <v>3.0167716538972313</v>
      </c>
      <c r="P72" s="9">
        <f>+'Ark1'!Y3812</f>
        <v>115.3865636704119</v>
      </c>
      <c r="R72" s="1">
        <f>+'Ark1'!AA3812</f>
        <v>2.8627943462300927</v>
      </c>
      <c r="S72" s="9">
        <f>+'Ark1'!AC3812</f>
        <v>-3.436280954953316</v>
      </c>
      <c r="T72" s="97">
        <f t="shared" si="7"/>
        <v>7.36551724137931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+'Ark1'!C3813</f>
        <v>2020</v>
      </c>
      <c r="C73">
        <f>+'Ark1'!N3813</f>
        <v>120</v>
      </c>
      <c r="D73" s="3" t="s">
        <v>514</v>
      </c>
      <c r="E73">
        <f>+'Ark1'!Q3813</f>
        <v>498</v>
      </c>
      <c r="G73" s="9">
        <f>+'Ark1'!R3813</f>
        <v>3781</v>
      </c>
      <c r="I73" s="9">
        <f>+'Ark1'!S3813</f>
        <v>3781</v>
      </c>
      <c r="J73" s="97">
        <f>+'Ark1'!T3813</f>
        <v>11.737132923573604</v>
      </c>
      <c r="L73" s="97">
        <f>+'Ark1'!U3813</f>
        <v>9.6756050135244553</v>
      </c>
      <c r="M73" s="1">
        <f>+'Ark1'!W3813</f>
        <v>60.340650621528702</v>
      </c>
      <c r="O73" s="1">
        <f>+'Ark1'!AB3813</f>
        <v>3.4739078053713399</v>
      </c>
      <c r="P73" s="9">
        <f>+'Ark1'!Y3813</f>
        <v>125.57585559375848</v>
      </c>
      <c r="R73" s="1">
        <f>+'Ark1'!AA3813</f>
        <v>2.8445729243837192</v>
      </c>
      <c r="S73" s="9">
        <f>+'Ark1'!AC3813</f>
        <v>-11.340601928856865</v>
      </c>
      <c r="T73" s="97">
        <f t="shared" si="7"/>
        <v>7.5923694779116468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+'Ark1'!C3814</f>
        <v>2020</v>
      </c>
      <c r="C74">
        <f>+'Ark1'!N3814</f>
        <v>130</v>
      </c>
      <c r="D74" s="3" t="s">
        <v>515</v>
      </c>
      <c r="E74">
        <f>+'Ark1'!Q3814</f>
        <v>555</v>
      </c>
      <c r="G74" s="9">
        <f>+'Ark1'!R3814</f>
        <v>4708</v>
      </c>
      <c r="I74" s="9">
        <f>+'Ark1'!S3814</f>
        <v>4708</v>
      </c>
      <c r="J74" s="97">
        <f>+'Ark1'!T3814</f>
        <v>14.614763767306139</v>
      </c>
      <c r="L74" s="97">
        <f>+'Ark1'!U3814</f>
        <v>12.944644896070372</v>
      </c>
      <c r="M74" s="1">
        <f>+'Ark1'!W3814</f>
        <v>59.863423959218352</v>
      </c>
      <c r="O74" s="1">
        <f>+'Ark1'!AB3814</f>
        <v>3.7091926266714945</v>
      </c>
      <c r="P74" s="9">
        <f>+'Ark1'!Y3814</f>
        <v>134.92374256584571</v>
      </c>
      <c r="R74" s="1">
        <f>+'Ark1'!AA3814</f>
        <v>2.8675127935322382</v>
      </c>
      <c r="S74" s="9">
        <f>+'Ark1'!AC3814</f>
        <v>0.50399665616906708</v>
      </c>
      <c r="T74" s="97">
        <f t="shared" si="7"/>
        <v>8.4828828828828833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+'Ark1'!C3815</f>
        <v>2020</v>
      </c>
      <c r="C75">
        <f>+'Ark1'!N3815</f>
        <v>140</v>
      </c>
      <c r="D75" s="3" t="s">
        <v>516</v>
      </c>
      <c r="E75">
        <f>+'Ark1'!Q3815</f>
        <v>484</v>
      </c>
      <c r="G75" s="9">
        <f>+'Ark1'!R3815</f>
        <v>4120</v>
      </c>
      <c r="I75" s="9">
        <f>+'Ark1'!S3815</f>
        <v>4120</v>
      </c>
      <c r="J75" s="97">
        <f>+'Ark1'!T3815</f>
        <v>12.78947041658906</v>
      </c>
      <c r="L75" s="97">
        <f>+'Ark1'!U3815</f>
        <v>12.168492749918761</v>
      </c>
      <c r="M75" s="1">
        <f>+'Ark1'!W3815</f>
        <v>59.552912621359248</v>
      </c>
      <c r="O75" s="1">
        <f>+'Ark1'!AB3815</f>
        <v>4.0213768909616947</v>
      </c>
      <c r="P75" s="9">
        <f>+'Ark1'!Y3815</f>
        <v>144.93533009708693</v>
      </c>
      <c r="R75" s="1">
        <f>+'Ark1'!AA3815</f>
        <v>2.8751386100578982</v>
      </c>
      <c r="S75" s="9">
        <f>+'Ark1'!AC3815</f>
        <v>1.4145079978319881</v>
      </c>
      <c r="T75" s="97">
        <f t="shared" si="7"/>
        <v>8.5123966942148765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+'Ark1'!C3816</f>
        <v>2020</v>
      </c>
      <c r="C76">
        <f>+'Ark1'!N3816</f>
        <v>150</v>
      </c>
      <c r="D76" s="3" t="s">
        <v>517</v>
      </c>
      <c r="E76">
        <f>+'Ark1'!Q3816</f>
        <v>457</v>
      </c>
      <c r="G76" s="9">
        <f>+'Ark1'!R3816</f>
        <v>3740</v>
      </c>
      <c r="I76" s="9">
        <f>+'Ark1'!S3816</f>
        <v>3740</v>
      </c>
      <c r="J76" s="97">
        <f>+'Ark1'!T3816</f>
        <v>11.609859067486187</v>
      </c>
      <c r="L76" s="97">
        <f>+'Ark1'!U3816</f>
        <v>11.812379642035127</v>
      </c>
      <c r="M76" s="1">
        <f>+'Ark1'!W3816</f>
        <v>59.533957219251313</v>
      </c>
      <c r="O76" s="1">
        <f>+'Ark1'!AB3816</f>
        <v>4.2159833202301824</v>
      </c>
      <c r="P76" s="9">
        <f>+'Ark1'!Y3816</f>
        <v>154.98886096256675</v>
      </c>
      <c r="R76" s="1">
        <f>+'Ark1'!AA3816</f>
        <v>2.864577781872307</v>
      </c>
      <c r="S76" s="9">
        <f>+'Ark1'!AC3816</f>
        <v>-3.519271269826691</v>
      </c>
      <c r="T76" s="97">
        <f t="shared" si="7"/>
        <v>8.1838074398249461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+'Ark1'!C3817</f>
        <v>2020</v>
      </c>
      <c r="C77">
        <f>+'Ark1'!N3817</f>
        <v>160</v>
      </c>
      <c r="D77" s="3" t="s">
        <v>518</v>
      </c>
      <c r="E77">
        <f>+'Ark1'!Q3817</f>
        <v>425</v>
      </c>
      <c r="G77" s="9">
        <f>+'Ark1'!R3817</f>
        <v>3154</v>
      </c>
      <c r="I77" s="9">
        <f>+'Ark1'!S3817</f>
        <v>3154</v>
      </c>
      <c r="J77" s="97">
        <f>+'Ark1'!T3817</f>
        <v>9.7907741975538585</v>
      </c>
      <c r="L77" s="97">
        <f>+'Ark1'!U3817</f>
        <v>10.601305256812312</v>
      </c>
      <c r="M77" s="1">
        <f>+'Ark1'!W3817</f>
        <v>59.133164235890945</v>
      </c>
      <c r="O77" s="1">
        <f>+'Ark1'!AB3817</f>
        <v>4.2739893664961848</v>
      </c>
      <c r="P77" s="9">
        <f>+'Ark1'!Y3817</f>
        <v>164.94241280913062</v>
      </c>
      <c r="R77" s="1">
        <f>+'Ark1'!AA3817</f>
        <v>2.850180736016203</v>
      </c>
      <c r="S77" s="9">
        <f>+'Ark1'!AC3817</f>
        <v>-1.4426871543375162</v>
      </c>
      <c r="T77" s="97">
        <f t="shared" si="7"/>
        <v>7.421176470588235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+'Ark1'!C3818</f>
        <v>2020</v>
      </c>
      <c r="C78">
        <f>+'Ark1'!N3818</f>
        <v>170</v>
      </c>
      <c r="D78" s="3" t="s">
        <v>519</v>
      </c>
      <c r="E78">
        <f>+'Ark1'!Q3818</f>
        <v>410</v>
      </c>
      <c r="G78" s="9">
        <f>+'Ark1'!R3818</f>
        <v>2666</v>
      </c>
      <c r="I78" s="9">
        <f>+'Ark1'!S3818</f>
        <v>2666</v>
      </c>
      <c r="J78" s="97">
        <f>+'Ark1'!T3818</f>
        <v>8.2759048860743754</v>
      </c>
      <c r="L78" s="97">
        <f>+'Ark1'!U3818</f>
        <v>9.4997325924806759</v>
      </c>
      <c r="M78" s="1">
        <f>+'Ark1'!W3818</f>
        <v>58.766316579144785</v>
      </c>
      <c r="O78" s="1">
        <f>+'Ark1'!AB3818</f>
        <v>4.2290663226406648</v>
      </c>
      <c r="P78" s="9">
        <f>+'Ark1'!Y3818</f>
        <v>174.8581695423857</v>
      </c>
      <c r="R78" s="1">
        <f>+'Ark1'!AA3818</f>
        <v>2.8719431426452098</v>
      </c>
      <c r="S78" s="9">
        <f>+'Ark1'!AC3818</f>
        <v>-3.5037704779081942</v>
      </c>
      <c r="T78" s="97">
        <f t="shared" si="7"/>
        <v>6.5024390243902435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+'Ark1'!C3819</f>
        <v>2020</v>
      </c>
      <c r="C79">
        <f>+'Ark1'!N3819</f>
        <v>180</v>
      </c>
      <c r="D79" s="3" t="s">
        <v>520</v>
      </c>
      <c r="E79">
        <f>+'Ark1'!Q3819</f>
        <v>386</v>
      </c>
      <c r="G79" s="9">
        <f>+'Ark1'!R3819</f>
        <v>2145</v>
      </c>
      <c r="I79" s="9">
        <f>+'Ark1'!S3819</f>
        <v>2145</v>
      </c>
      <c r="J79" s="97">
        <f>+'Ark1'!T3819</f>
        <v>6.658595641646488</v>
      </c>
      <c r="L79" s="97">
        <f>+'Ark1'!U3819</f>
        <v>8.0754554132591618</v>
      </c>
      <c r="M79" s="1">
        <f>+'Ark1'!W3819</f>
        <v>57.759906759906769</v>
      </c>
      <c r="O79" s="1">
        <f>+'Ark1'!AB3819</f>
        <v>4.6087659448522063</v>
      </c>
      <c r="P79" s="9">
        <f>+'Ark1'!Y3819</f>
        <v>184.74573426573403</v>
      </c>
      <c r="R79" s="1">
        <f>+'Ark1'!AA3819</f>
        <v>2.8341852608117382</v>
      </c>
      <c r="S79" s="9">
        <f>+'Ark1'!AC3819</f>
        <v>-3.8131534747466449</v>
      </c>
      <c r="T79" s="97">
        <f t="shared" si="7"/>
        <v>5.5569948186528499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+'Ark1'!C3820</f>
        <v>2020</v>
      </c>
      <c r="C80">
        <f>+'Ark1'!N3820</f>
        <v>190</v>
      </c>
      <c r="D80" s="3" t="s">
        <v>521</v>
      </c>
      <c r="E80">
        <f>+'Ark1'!Q3820</f>
        <v>351</v>
      </c>
      <c r="G80" s="9">
        <f>+'Ark1'!R3820</f>
        <v>1447</v>
      </c>
      <c r="I80" s="9">
        <f>+'Ark1'!S3820</f>
        <v>1447</v>
      </c>
      <c r="J80" s="97">
        <f>+'Ark1'!T3820</f>
        <v>4.4918358477680504</v>
      </c>
      <c r="L80" s="97">
        <f>+'Ark1'!U3820</f>
        <v>5.7388228430508201</v>
      </c>
      <c r="M80" s="1">
        <f>+'Ark1'!W3820</f>
        <v>56.952315134761584</v>
      </c>
      <c r="O80" s="1">
        <f>+'Ark1'!AB3820</f>
        <v>4.7310316528798912</v>
      </c>
      <c r="P80" s="9">
        <f>+'Ark1'!Y3820</f>
        <v>194.62067726330312</v>
      </c>
      <c r="R80" s="1">
        <f>+'Ark1'!AA3820</f>
        <v>2.8333923707234487</v>
      </c>
      <c r="S80" s="9">
        <f>+'Ark1'!AC3820</f>
        <v>-6.72281105466634</v>
      </c>
      <c r="T80" s="97">
        <f t="shared" si="7"/>
        <v>4.1225071225071224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+'Ark1'!C3821</f>
        <v>2020</v>
      </c>
      <c r="C81">
        <f>+'Ark1'!N3821</f>
        <v>200</v>
      </c>
      <c r="D81" s="3" t="s">
        <v>522</v>
      </c>
      <c r="E81">
        <f>+'Ark1'!Q3821</f>
        <v>269</v>
      </c>
      <c r="G81" s="9">
        <f>+'Ark1'!R3821</f>
        <v>956</v>
      </c>
      <c r="I81" s="9">
        <f>+'Ark1'!S3821</f>
        <v>956</v>
      </c>
      <c r="J81" s="97">
        <f>+'Ark1'!T3821</f>
        <v>2.9676538151114409</v>
      </c>
      <c r="L81" s="97">
        <f>+'Ark1'!U3821</f>
        <v>3.9858713622956343</v>
      </c>
      <c r="M81" s="1">
        <f>+'Ark1'!W3821</f>
        <v>55.28451882845188</v>
      </c>
      <c r="O81" s="1">
        <f>+'Ark1'!AB3821</f>
        <v>5.1003128625282192</v>
      </c>
      <c r="P81" s="9">
        <f>+'Ark1'!Y3821</f>
        <v>204.59738493723847</v>
      </c>
      <c r="R81" s="1">
        <f>+'Ark1'!AA3821</f>
        <v>2.7902435112095958</v>
      </c>
      <c r="S81" s="9">
        <f>+'Ark1'!AC3821</f>
        <v>-8.2555911515931619</v>
      </c>
      <c r="T81" s="97">
        <f t="shared" si="7"/>
        <v>3.553903345724907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+'Ark1'!C3822</f>
        <v>2020</v>
      </c>
      <c r="C82">
        <f>+'Ark1'!N3822</f>
        <v>210</v>
      </c>
      <c r="D82" s="3" t="s">
        <v>523</v>
      </c>
      <c r="E82">
        <f>+'Ark1'!Q3822</f>
        <v>222</v>
      </c>
      <c r="G82" s="9">
        <f>+'Ark1'!R3822</f>
        <v>571</v>
      </c>
      <c r="I82" s="9">
        <f>+'Ark1'!S3822</f>
        <v>571</v>
      </c>
      <c r="J82" s="97">
        <f>+'Ark1'!T3822</f>
        <v>1.7725212640466881</v>
      </c>
      <c r="L82" s="97">
        <f>+'Ark1'!U3822</f>
        <v>2.4975755319893524</v>
      </c>
      <c r="M82" s="1">
        <f>+'Ark1'!W3822</f>
        <v>54.092819614711033</v>
      </c>
      <c r="O82" s="1">
        <f>+'Ark1'!AB3822</f>
        <v>5.2232272167362153</v>
      </c>
      <c r="P82" s="9">
        <f>+'Ark1'!Y3822</f>
        <v>214.64323992994755</v>
      </c>
      <c r="R82" s="1">
        <f>+'Ark1'!AA3822</f>
        <v>2.818068144434942</v>
      </c>
      <c r="S82" s="9">
        <f>+'Ark1'!AC3822</f>
        <v>-7.5996215240974596</v>
      </c>
      <c r="T82" s="97">
        <f t="shared" si="7"/>
        <v>2.5720720720720722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+'Ark1'!C3823</f>
        <v>2020</v>
      </c>
      <c r="C83">
        <f>+'Ark1'!N3823</f>
        <v>220</v>
      </c>
      <c r="D83" s="3" t="s">
        <v>524</v>
      </c>
      <c r="E83">
        <f>+'Ark1'!Q3823</f>
        <v>188</v>
      </c>
      <c r="G83" s="9">
        <f>+'Ark1'!R3823</f>
        <v>380</v>
      </c>
      <c r="I83" s="9">
        <f>+'Ark1'!S3823</f>
        <v>380</v>
      </c>
      <c r="J83" s="97">
        <f>+'Ark1'!T3823</f>
        <v>1.1796113491028748</v>
      </c>
      <c r="L83" s="97">
        <f>+'Ark1'!U3823</f>
        <v>1.7384939800473831</v>
      </c>
      <c r="M83" s="1">
        <f>+'Ark1'!W3823</f>
        <v>51.973684210526315</v>
      </c>
      <c r="O83" s="1">
        <f>+'Ark1'!AB3823</f>
        <v>5.8606037146591854</v>
      </c>
      <c r="P83" s="9">
        <f>+'Ark1'!Y3823</f>
        <v>224.50410526315795</v>
      </c>
      <c r="R83" s="1">
        <f>+'Ark1'!AA3823</f>
        <v>2.7297891743247518</v>
      </c>
      <c r="S83" s="9">
        <f>+'Ark1'!AC3823</f>
        <v>-15.252179990843596</v>
      </c>
      <c r="T83" s="97">
        <f t="shared" si="7"/>
        <v>2.021276595744681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+'Ark1'!C3824</f>
        <v>2020</v>
      </c>
      <c r="C84">
        <f>+'Ark1'!N3824</f>
        <v>230</v>
      </c>
      <c r="D84" s="3" t="s">
        <v>525</v>
      </c>
      <c r="E84">
        <f>+'Ark1'!Q3824</f>
        <v>163</v>
      </c>
      <c r="G84" s="9">
        <f>+'Ark1'!R3824</f>
        <v>440</v>
      </c>
      <c r="I84" s="9">
        <f>+'Ark1'!S3824</f>
        <v>440</v>
      </c>
      <c r="J84" s="97">
        <f>+'Ark1'!T3824</f>
        <v>1.3658657726454344</v>
      </c>
      <c r="L84" s="97">
        <f>+'Ark1'!U3824</f>
        <v>2.1980096207610251</v>
      </c>
      <c r="M84" s="1">
        <f>+'Ark1'!W3824</f>
        <v>48.331818181818178</v>
      </c>
      <c r="O84" s="1">
        <f>+'Ark1'!AB3824</f>
        <v>6.8303391612606825</v>
      </c>
      <c r="P84" s="9">
        <f>+'Ark1'!Y3824</f>
        <v>245.13854545454544</v>
      </c>
      <c r="R84" s="1">
        <f>+'Ark1'!AA3824</f>
        <v>14.478037793116016</v>
      </c>
      <c r="S84" s="9">
        <f>+'Ark1'!AC3824</f>
        <v>-43.676456892717205</v>
      </c>
      <c r="T84" s="97">
        <f t="shared" si="7"/>
        <v>2.6993865030674846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47">
        <f>+'Ark1'!C3825</f>
        <v>2019</v>
      </c>
      <c r="C85" s="47">
        <f>+'Ark1'!N3825</f>
        <v>60</v>
      </c>
      <c r="D85" s="48" t="s">
        <v>509</v>
      </c>
      <c r="E85" s="47">
        <f>+'Ark1'!Q3825</f>
        <v>15</v>
      </c>
      <c r="F85" s="47"/>
      <c r="G85" s="65">
        <f>+'Ark1'!R3825</f>
        <v>18</v>
      </c>
      <c r="H85" s="47"/>
      <c r="I85" s="65">
        <f>+'Ark1'!S3825</f>
        <v>18</v>
      </c>
      <c r="J85" s="102">
        <f>+'Ark1'!T3825</f>
        <v>5.459674239437047E-2</v>
      </c>
      <c r="K85" s="47"/>
      <c r="L85" s="102">
        <f>+'Ark1'!U3825</f>
        <v>2.2273321668103412E-2</v>
      </c>
      <c r="M85" s="49">
        <f>+'Ark1'!W3825</f>
        <v>60.277777777777779</v>
      </c>
      <c r="N85" s="102"/>
      <c r="O85" s="49">
        <f>+'Ark1'!AB3825</f>
        <v>5.0200216417810921</v>
      </c>
      <c r="P85" s="65">
        <f>+'Ark1'!Y3825</f>
        <v>62.022222222222226</v>
      </c>
      <c r="Q85" s="47"/>
      <c r="R85" s="49">
        <f>+'Ark1'!AA3825</f>
        <v>6.0083789231331917</v>
      </c>
      <c r="S85" s="65">
        <f>+'Ark1'!AC3825</f>
        <v>-9.5614754911073678</v>
      </c>
      <c r="T85" s="102">
        <f t="shared" si="7"/>
        <v>1.2</v>
      </c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47">
        <f>+'Ark1'!C3826</f>
        <v>2019</v>
      </c>
      <c r="C86" s="47">
        <f>+'Ark1'!N3826</f>
        <v>70</v>
      </c>
      <c r="D86" s="48" t="s">
        <v>510</v>
      </c>
      <c r="E86" s="47">
        <f>+'Ark1'!Q3826</f>
        <v>31</v>
      </c>
      <c r="F86" s="47"/>
      <c r="G86" s="65">
        <f>+'Ark1'!R3826</f>
        <v>39</v>
      </c>
      <c r="H86" s="47"/>
      <c r="I86" s="65">
        <f>+'Ark1'!S3826</f>
        <v>39</v>
      </c>
      <c r="J86" s="102">
        <f>+'Ark1'!T3826</f>
        <v>0.1182929418544693</v>
      </c>
      <c r="K86" s="47"/>
      <c r="L86" s="102">
        <f>+'Ark1'!U3826</f>
        <v>5.904385442265489E-2</v>
      </c>
      <c r="M86" s="49">
        <f>+'Ark1'!W3826</f>
        <v>61.794871794871788</v>
      </c>
      <c r="N86" s="102"/>
      <c r="O86" s="49">
        <f>+'Ark1'!AB3826</f>
        <v>4.4731649277377192</v>
      </c>
      <c r="P86" s="65">
        <f>+'Ark1'!Y3826</f>
        <v>75.883076923076899</v>
      </c>
      <c r="Q86" s="47"/>
      <c r="R86" s="49">
        <f>+'Ark1'!AA3826</f>
        <v>2.7651514113013769</v>
      </c>
      <c r="S86" s="65">
        <f>+'Ark1'!AC3826</f>
        <v>-24.783960363499169</v>
      </c>
      <c r="T86" s="102">
        <f t="shared" ref="T86:T121" si="8">+G86/E86</f>
        <v>1.2580645161290323</v>
      </c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 ht="15.6">
      <c r="A87" s="39"/>
      <c r="B87" s="47">
        <f>+'Ark1'!C3827</f>
        <v>2019</v>
      </c>
      <c r="C87" s="47">
        <f>+'Ark1'!N3827</f>
        <v>80</v>
      </c>
      <c r="D87" s="48" t="s">
        <v>511</v>
      </c>
      <c r="E87" s="47">
        <f>+'Ark1'!Q3827</f>
        <v>86</v>
      </c>
      <c r="F87" s="47"/>
      <c r="G87" s="65">
        <f>+'Ark1'!R3827</f>
        <v>202</v>
      </c>
      <c r="H87" s="47"/>
      <c r="I87" s="65">
        <f>+'Ark1'!S3827</f>
        <v>202</v>
      </c>
      <c r="J87" s="102">
        <f>+'Ark1'!T3827</f>
        <v>0.61269677575904657</v>
      </c>
      <c r="K87" s="47"/>
      <c r="L87" s="102">
        <f>+'Ark1'!U3827</f>
        <v>0.34798513824382793</v>
      </c>
      <c r="M87" s="49">
        <f>+'Ark1'!W3827</f>
        <v>62.331683168316843</v>
      </c>
      <c r="N87" s="102"/>
      <c r="O87" s="49">
        <f>+'Ark1'!AB3827</f>
        <v>3.6060848107045529</v>
      </c>
      <c r="P87" s="65">
        <f>+'Ark1'!Y3827</f>
        <v>86.346386138613894</v>
      </c>
      <c r="Q87" s="47"/>
      <c r="R87" s="49">
        <f>+'Ark1'!AA3827</f>
        <v>2.8030480773902502</v>
      </c>
      <c r="S87" s="65">
        <f>+'Ark1'!AC3827</f>
        <v>6.5207514030785756</v>
      </c>
      <c r="T87" s="102">
        <f t="shared" si="8"/>
        <v>2.3488372093023258</v>
      </c>
      <c r="U87" s="39"/>
      <c r="V87" s="4"/>
      <c r="W87" s="5"/>
      <c r="X87" s="4"/>
      <c r="Y87" s="5"/>
      <c r="Z87" s="5"/>
      <c r="AA87"/>
      <c r="AB87"/>
      <c r="AC87"/>
      <c r="AD87"/>
      <c r="AE87"/>
    </row>
    <row r="88" spans="1:31">
      <c r="A88" s="39"/>
      <c r="B88" s="47">
        <f>+'Ark1'!C3828</f>
        <v>2019</v>
      </c>
      <c r="C88" s="47">
        <f>+'Ark1'!N3828</f>
        <v>90</v>
      </c>
      <c r="D88" s="48" t="s">
        <v>486</v>
      </c>
      <c r="E88" s="47">
        <f>+'Ark1'!Q3828</f>
        <v>168</v>
      </c>
      <c r="F88" s="47"/>
      <c r="G88" s="65">
        <f>+'Ark1'!R3828</f>
        <v>582</v>
      </c>
      <c r="H88" s="47"/>
      <c r="I88" s="65">
        <f>+'Ark1'!S3828</f>
        <v>581</v>
      </c>
      <c r="J88" s="102">
        <f>+'Ark1'!T3828</f>
        <v>1.765294670751312</v>
      </c>
      <c r="K88" s="47"/>
      <c r="L88" s="102">
        <f>+'Ark1'!U3828</f>
        <v>1.1112621846880524</v>
      </c>
      <c r="M88" s="49">
        <f>+'Ark1'!W3828</f>
        <v>62.533562822719439</v>
      </c>
      <c r="N88" s="102"/>
      <c r="O88" s="49">
        <f>+'Ark1'!AB3828</f>
        <v>2.534646507367547</v>
      </c>
      <c r="P88" s="65">
        <f>+'Ark1'!Y3828</f>
        <v>95.703625429553199</v>
      </c>
      <c r="Q88" s="47"/>
      <c r="R88" s="49">
        <f>+'Ark1'!AA3828</f>
        <v>2.862225887117543</v>
      </c>
      <c r="S88" s="65">
        <f>+'Ark1'!AC3828</f>
        <v>-0.66519072008722768</v>
      </c>
      <c r="T88" s="102">
        <f t="shared" si="8"/>
        <v>3.4642857142857144</v>
      </c>
      <c r="U88" s="39"/>
      <c r="V88" s="11"/>
      <c r="W88" s="11"/>
      <c r="X88" s="4"/>
      <c r="Y88"/>
      <c r="Z88"/>
      <c r="AA88"/>
      <c r="AB88"/>
      <c r="AC88"/>
      <c r="AD88"/>
      <c r="AE88"/>
    </row>
    <row r="89" spans="1:31" ht="15.6">
      <c r="A89" s="39"/>
      <c r="B89" s="47">
        <f>+'Ark1'!C3829</f>
        <v>2019</v>
      </c>
      <c r="C89" s="47">
        <f>+'Ark1'!N3829</f>
        <v>100</v>
      </c>
      <c r="D89" s="48" t="s">
        <v>512</v>
      </c>
      <c r="E89" s="47">
        <f>+'Ark1'!Q3829</f>
        <v>252</v>
      </c>
      <c r="F89" s="47"/>
      <c r="G89" s="65">
        <f>+'Ark1'!R3829</f>
        <v>1285</v>
      </c>
      <c r="H89" s="47"/>
      <c r="I89" s="65">
        <f>+'Ark1'!S3829</f>
        <v>1285</v>
      </c>
      <c r="J89" s="102">
        <f>+'Ark1'!T3829</f>
        <v>3.8976007764870007</v>
      </c>
      <c r="K89" s="47"/>
      <c r="L89" s="102">
        <f>+'Ark1'!U3829</f>
        <v>2.7094917229591404</v>
      </c>
      <c r="M89" s="49">
        <f>+'Ark1'!W3829</f>
        <v>61.98988326848248</v>
      </c>
      <c r="N89" s="102"/>
      <c r="O89" s="49">
        <f>+'Ark1'!AB3829</f>
        <v>2.7328337201550235</v>
      </c>
      <c r="P89" s="65">
        <f>+'Ark1'!Y3829</f>
        <v>105.6865058365758</v>
      </c>
      <c r="Q89" s="47"/>
      <c r="R89" s="49">
        <f>+'Ark1'!AA3829</f>
        <v>2.8453232857032158</v>
      </c>
      <c r="S89" s="65">
        <f>+'Ark1'!AC3829</f>
        <v>-0.15798225243474576</v>
      </c>
      <c r="T89" s="102">
        <f t="shared" si="8"/>
        <v>5.0992063492063489</v>
      </c>
      <c r="U89" s="39"/>
      <c r="V89" s="5"/>
      <c r="W89" s="5"/>
      <c r="X89" s="4"/>
      <c r="Y89"/>
      <c r="Z89" s="5"/>
      <c r="AA89"/>
      <c r="AB89"/>
      <c r="AC89"/>
      <c r="AD89"/>
      <c r="AE89"/>
    </row>
    <row r="90" spans="1:31">
      <c r="A90" s="39"/>
      <c r="B90" s="47">
        <f>+'Ark1'!C3830</f>
        <v>2019</v>
      </c>
      <c r="C90" s="47">
        <f>+'Ark1'!N3830</f>
        <v>110</v>
      </c>
      <c r="D90" s="48" t="s">
        <v>513</v>
      </c>
      <c r="E90" s="47">
        <f>+'Ark1'!Q3830</f>
        <v>315</v>
      </c>
      <c r="F90" s="47"/>
      <c r="G90" s="65">
        <f>+'Ark1'!R3830</f>
        <v>2240</v>
      </c>
      <c r="H90" s="47"/>
      <c r="I90" s="65">
        <f>+'Ark1'!S3830</f>
        <v>2237</v>
      </c>
      <c r="J90" s="102">
        <f>+'Ark1'!T3830</f>
        <v>6.7942612757438807</v>
      </c>
      <c r="K90" s="47"/>
      <c r="L90" s="102">
        <f>+'Ark1'!U3830</f>
        <v>5.1572300191705374</v>
      </c>
      <c r="M90" s="49">
        <f>+'Ark1'!W3830</f>
        <v>61.453732677693353</v>
      </c>
      <c r="N90" s="102"/>
      <c r="O90" s="49">
        <f>+'Ark1'!AB3830</f>
        <v>3.0914001969226601</v>
      </c>
      <c r="P90" s="65">
        <f>+'Ark1'!Y3830</f>
        <v>115.39933928571423</v>
      </c>
      <c r="Q90" s="47"/>
      <c r="R90" s="49">
        <f>+'Ark1'!AA3830</f>
        <v>2.7979140411495855</v>
      </c>
      <c r="S90" s="65">
        <f>+'Ark1'!AC3830</f>
        <v>-6.1788145582086145</v>
      </c>
      <c r="T90" s="102">
        <f t="shared" si="8"/>
        <v>7.1111111111111107</v>
      </c>
      <c r="U90" s="39"/>
      <c r="V90" s="11"/>
      <c r="W90" s="11"/>
      <c r="X90" s="4"/>
      <c r="Y90"/>
      <c r="Z90"/>
      <c r="AA90"/>
      <c r="AB90"/>
      <c r="AC90"/>
      <c r="AD90"/>
      <c r="AE90"/>
    </row>
    <row r="91" spans="1:31">
      <c r="A91" s="39"/>
      <c r="B91" s="47">
        <f>+'Ark1'!C3831</f>
        <v>2019</v>
      </c>
      <c r="C91" s="47">
        <f>+'Ark1'!N3831</f>
        <v>120</v>
      </c>
      <c r="D91" s="48" t="s">
        <v>514</v>
      </c>
      <c r="E91" s="47">
        <f>+'Ark1'!Q3831</f>
        <v>515</v>
      </c>
      <c r="F91" s="47"/>
      <c r="G91" s="65">
        <f>+'Ark1'!R3831</f>
        <v>3910</v>
      </c>
      <c r="H91" s="47"/>
      <c r="I91" s="65">
        <f>+'Ark1'!S3831</f>
        <v>3905</v>
      </c>
      <c r="J91" s="102">
        <f>+'Ark1'!T3831</f>
        <v>11.859625708999364</v>
      </c>
      <c r="K91" s="47"/>
      <c r="L91" s="102">
        <f>+'Ark1'!U3831</f>
        <v>9.7850135658973727</v>
      </c>
      <c r="M91" s="49">
        <f>+'Ark1'!W3831</f>
        <v>60.437900128041001</v>
      </c>
      <c r="N91" s="102"/>
      <c r="O91" s="49">
        <f>+'Ark1'!AB3831</f>
        <v>3.4804443908442408</v>
      </c>
      <c r="P91" s="65">
        <f>+'Ark1'!Y3831</f>
        <v>125.4352250639389</v>
      </c>
      <c r="Q91" s="47"/>
      <c r="R91" s="49">
        <f>+'Ark1'!AA3831</f>
        <v>2.8311104182207938</v>
      </c>
      <c r="S91" s="65">
        <f>+'Ark1'!AC3831</f>
        <v>-13.701503968999296</v>
      </c>
      <c r="T91" s="102">
        <f t="shared" si="8"/>
        <v>7.592233009708738</v>
      </c>
      <c r="U91" s="39"/>
      <c r="V91" s="11"/>
      <c r="W91" s="11"/>
      <c r="X91" s="4"/>
      <c r="Y91"/>
      <c r="Z91"/>
      <c r="AA91"/>
      <c r="AB91"/>
      <c r="AC91"/>
      <c r="AD91"/>
      <c r="AE91"/>
    </row>
    <row r="92" spans="1:31" ht="15.6">
      <c r="A92" s="39"/>
      <c r="B92" s="47">
        <f>+'Ark1'!C3832</f>
        <v>2019</v>
      </c>
      <c r="C92" s="47">
        <f>+'Ark1'!N3832</f>
        <v>130</v>
      </c>
      <c r="D92" s="48" t="s">
        <v>515</v>
      </c>
      <c r="E92" s="47">
        <f>+'Ark1'!Q3832</f>
        <v>574</v>
      </c>
      <c r="F92" s="47"/>
      <c r="G92" s="65">
        <f>+'Ark1'!R3832</f>
        <v>4642</v>
      </c>
      <c r="H92" s="47"/>
      <c r="I92" s="65">
        <f>+'Ark1'!S3832</f>
        <v>4637</v>
      </c>
      <c r="J92" s="102">
        <f>+'Ark1'!T3832</f>
        <v>14.07989323303709</v>
      </c>
      <c r="K92" s="47"/>
      <c r="L92" s="102">
        <f>+'Ark1'!U3832</f>
        <v>12.481807859521824</v>
      </c>
      <c r="M92" s="49">
        <f>+'Ark1'!W3832</f>
        <v>59.878800948889356</v>
      </c>
      <c r="N92" s="102"/>
      <c r="O92" s="49">
        <f>+'Ark1'!AB3832</f>
        <v>3.7366363460343113</v>
      </c>
      <c r="P92" s="65">
        <f>+'Ark1'!Y3832</f>
        <v>134.77433433864718</v>
      </c>
      <c r="Q92" s="47"/>
      <c r="R92" s="49">
        <f>+'Ark1'!AA3832</f>
        <v>2.9010603782144844</v>
      </c>
      <c r="S92" s="65">
        <f>+'Ark1'!AC3832</f>
        <v>-3.015199541743188</v>
      </c>
      <c r="T92" s="102">
        <f t="shared" si="8"/>
        <v>8.0871080139372822</v>
      </c>
      <c r="U92" s="39"/>
      <c r="V92" s="2"/>
      <c r="W92" s="5"/>
      <c r="X92" s="4"/>
      <c r="Y92"/>
      <c r="Z92" s="2"/>
      <c r="AA92"/>
      <c r="AB92"/>
      <c r="AC92"/>
      <c r="AD92"/>
      <c r="AE92"/>
    </row>
    <row r="93" spans="1:31">
      <c r="A93" s="39"/>
      <c r="B93" s="47">
        <f>+'Ark1'!C3833</f>
        <v>2019</v>
      </c>
      <c r="C93" s="47">
        <f>+'Ark1'!N3833</f>
        <v>140</v>
      </c>
      <c r="D93" s="48" t="s">
        <v>516</v>
      </c>
      <c r="E93" s="47">
        <f>+'Ark1'!Q3833</f>
        <v>534</v>
      </c>
      <c r="F93" s="47"/>
      <c r="G93" s="65">
        <f>+'Ark1'!R3833</f>
        <v>4308</v>
      </c>
      <c r="H93" s="47"/>
      <c r="I93" s="65">
        <f>+'Ark1'!S3833</f>
        <v>4303</v>
      </c>
      <c r="J93" s="102">
        <f>+'Ark1'!T3833</f>
        <v>13.066820346385999</v>
      </c>
      <c r="K93" s="47"/>
      <c r="L93" s="102">
        <f>+'Ark1'!U3833</f>
        <v>12.447437035769612</v>
      </c>
      <c r="M93" s="49">
        <f>+'Ark1'!W3833</f>
        <v>59.699744364396942</v>
      </c>
      <c r="N93" s="102"/>
      <c r="O93" s="49">
        <f>+'Ark1'!AB3833</f>
        <v>4.06655271314815</v>
      </c>
      <c r="P93" s="65">
        <f>+'Ark1'!Y3833</f>
        <v>144.82351439182901</v>
      </c>
      <c r="Q93" s="47"/>
      <c r="R93" s="49">
        <f>+'Ark1'!AA3833</f>
        <v>2.8702504388391774</v>
      </c>
      <c r="S93" s="65">
        <f>+'Ark1'!AC3833</f>
        <v>-1.9663603462816424</v>
      </c>
      <c r="T93" s="102">
        <f t="shared" si="8"/>
        <v>8.0674157303370784</v>
      </c>
      <c r="U93" s="39"/>
      <c r="V93" s="4"/>
      <c r="W93" s="4"/>
      <c r="X93" s="4"/>
      <c r="Y93" s="4"/>
      <c r="Z93" s="4"/>
      <c r="AA93"/>
      <c r="AB93"/>
      <c r="AC93"/>
      <c r="AD93"/>
      <c r="AE93"/>
    </row>
    <row r="94" spans="1:31" ht="15.6">
      <c r="A94" s="39"/>
      <c r="B94" s="47">
        <f>+'Ark1'!C3834</f>
        <v>2019</v>
      </c>
      <c r="C94" s="47">
        <f>+'Ark1'!N3834</f>
        <v>150</v>
      </c>
      <c r="D94" s="48" t="s">
        <v>517</v>
      </c>
      <c r="E94" s="47">
        <f>+'Ark1'!Q3834</f>
        <v>481</v>
      </c>
      <c r="F94" s="47"/>
      <c r="G94" s="65">
        <f>+'Ark1'!R3834</f>
        <v>3674</v>
      </c>
      <c r="H94" s="47"/>
      <c r="I94" s="65">
        <f>+'Ark1'!S3834</f>
        <v>3673</v>
      </c>
      <c r="J94" s="102">
        <f>+'Ark1'!T3834</f>
        <v>11.143801753162062</v>
      </c>
      <c r="K94" s="47"/>
      <c r="L94" s="102">
        <f>+'Ark1'!U3834</f>
        <v>11.357706393728179</v>
      </c>
      <c r="M94" s="49">
        <f>+'Ark1'!W3834</f>
        <v>59.504219983664562</v>
      </c>
      <c r="N94" s="102"/>
      <c r="O94" s="49">
        <f>+'Ark1'!AB3834</f>
        <v>4.1278962586929007</v>
      </c>
      <c r="P94" s="65">
        <f>+'Ark1'!Y3834</f>
        <v>154.94812465977151</v>
      </c>
      <c r="Q94" s="47"/>
      <c r="R94" s="49">
        <f>+'Ark1'!AA3834</f>
        <v>2.9030110004002574</v>
      </c>
      <c r="S94" s="65">
        <f>+'Ark1'!AC3834</f>
        <v>-2.2766787890011879</v>
      </c>
      <c r="T94" s="102">
        <f t="shared" si="8"/>
        <v>7.6382536382536381</v>
      </c>
      <c r="U94" s="39"/>
      <c r="V94" s="4"/>
      <c r="W94" s="11"/>
      <c r="X94" s="4"/>
      <c r="Z94" s="5"/>
      <c r="AA94"/>
      <c r="AB94"/>
      <c r="AC94"/>
      <c r="AD94"/>
      <c r="AE94"/>
    </row>
    <row r="95" spans="1:31" ht="15.6">
      <c r="A95" s="39"/>
      <c r="B95" s="47">
        <f>+'Ark1'!C3835</f>
        <v>2019</v>
      </c>
      <c r="C95" s="47">
        <f>+'Ark1'!N3835</f>
        <v>160</v>
      </c>
      <c r="D95" s="48" t="s">
        <v>518</v>
      </c>
      <c r="E95" s="47">
        <f>+'Ark1'!Q3835</f>
        <v>469</v>
      </c>
      <c r="F95" s="47"/>
      <c r="G95" s="65">
        <f>+'Ark1'!R3835</f>
        <v>3345</v>
      </c>
      <c r="H95" s="47"/>
      <c r="I95" s="65">
        <f>+'Ark1'!S3835</f>
        <v>3339</v>
      </c>
      <c r="J95" s="102">
        <f>+'Ark1'!T3835</f>
        <v>10.145894628287181</v>
      </c>
      <c r="K95" s="47"/>
      <c r="L95" s="102">
        <f>+'Ark1'!U3835</f>
        <v>10.9967127897068</v>
      </c>
      <c r="M95" s="49">
        <f>+'Ark1'!W3835</f>
        <v>59.069781371668157</v>
      </c>
      <c r="N95" s="102"/>
      <c r="O95" s="49">
        <f>+'Ark1'!AB3835</f>
        <v>4.2688456412519038</v>
      </c>
      <c r="P95" s="65">
        <f>+'Ark1'!Y3835</f>
        <v>164.77889985052315</v>
      </c>
      <c r="Q95" s="47"/>
      <c r="R95" s="49">
        <f>+'Ark1'!AA3835</f>
        <v>2.8985689622729449</v>
      </c>
      <c r="S95" s="65">
        <f>+'Ark1'!AC3835</f>
        <v>-3.1131707721355251</v>
      </c>
      <c r="T95" s="102">
        <f t="shared" si="8"/>
        <v>7.1321961620469079</v>
      </c>
      <c r="U95" s="39"/>
      <c r="V95" s="4"/>
      <c r="W95" s="11"/>
      <c r="X95" s="4"/>
      <c r="Z95" s="5"/>
      <c r="AA95"/>
      <c r="AB95"/>
      <c r="AC95"/>
      <c r="AD95"/>
      <c r="AE95"/>
    </row>
    <row r="96" spans="1:31" ht="15.6">
      <c r="A96" s="39"/>
      <c r="B96" s="47">
        <f>+'Ark1'!C3836</f>
        <v>2019</v>
      </c>
      <c r="C96" s="47">
        <f>+'Ark1'!N3836</f>
        <v>170</v>
      </c>
      <c r="D96" s="48" t="s">
        <v>519</v>
      </c>
      <c r="E96" s="47">
        <f>+'Ark1'!Q3836</f>
        <v>422</v>
      </c>
      <c r="F96" s="47"/>
      <c r="G96" s="65">
        <f>+'Ark1'!R3836</f>
        <v>2593</v>
      </c>
      <c r="H96" s="47"/>
      <c r="I96" s="65">
        <f>+'Ark1'!S3836</f>
        <v>2589</v>
      </c>
      <c r="J96" s="102">
        <f>+'Ark1'!T3836</f>
        <v>7.86496405714459</v>
      </c>
      <c r="K96" s="47"/>
      <c r="L96" s="102">
        <f>+'Ark1'!U3836</f>
        <v>9.0346977013070138</v>
      </c>
      <c r="M96" s="49">
        <f>+'Ark1'!W3836</f>
        <v>58.595983005021232</v>
      </c>
      <c r="N96" s="102"/>
      <c r="O96" s="49">
        <f>+'Ark1'!AB3836</f>
        <v>4.3629908055277618</v>
      </c>
      <c r="P96" s="65">
        <f>+'Ark1'!Y3836</f>
        <v>174.64089471654461</v>
      </c>
      <c r="Q96" s="47"/>
      <c r="R96" s="49">
        <f>+'Ark1'!AA3836</f>
        <v>2.9134299103193042</v>
      </c>
      <c r="S96" s="65">
        <f>+'Ark1'!AC3836</f>
        <v>-6.3147246156565391</v>
      </c>
      <c r="T96" s="102">
        <f t="shared" si="8"/>
        <v>6.1445497630331758</v>
      </c>
      <c r="U96" s="39"/>
      <c r="V96" s="4"/>
      <c r="W96" s="11"/>
      <c r="X96" s="4"/>
      <c r="Z96" s="5"/>
      <c r="AA96"/>
      <c r="AB96"/>
      <c r="AC96"/>
      <c r="AD96"/>
      <c r="AE96"/>
    </row>
    <row r="97" spans="1:31" ht="15.6">
      <c r="A97" s="39"/>
      <c r="B97" s="47">
        <f>+'Ark1'!C3837</f>
        <v>2019</v>
      </c>
      <c r="C97" s="47">
        <f>+'Ark1'!N3837</f>
        <v>180</v>
      </c>
      <c r="D97" s="48" t="s">
        <v>520</v>
      </c>
      <c r="E97" s="47">
        <f>+'Ark1'!Q3837</f>
        <v>405</v>
      </c>
      <c r="F97" s="47"/>
      <c r="G97" s="65">
        <f>+'Ark1'!R3837</f>
        <v>2119</v>
      </c>
      <c r="H97" s="47"/>
      <c r="I97" s="65">
        <f>+'Ark1'!S3837</f>
        <v>2119</v>
      </c>
      <c r="J97" s="102">
        <f>+'Ark1'!T3837</f>
        <v>6.4272498407595036</v>
      </c>
      <c r="K97" s="47"/>
      <c r="L97" s="102">
        <f>+'Ark1'!U3837</f>
        <v>7.8142565379102003</v>
      </c>
      <c r="M97" s="49">
        <f>+'Ark1'!W3837</f>
        <v>57.738555922604995</v>
      </c>
      <c r="N97" s="102"/>
      <c r="O97" s="49">
        <f>+'Ark1'!AB3837</f>
        <v>4.4679742346770714</v>
      </c>
      <c r="P97" s="65">
        <f>+'Ark1'!Y3837</f>
        <v>184.83812175554473</v>
      </c>
      <c r="Q97" s="47"/>
      <c r="R97" s="49">
        <f>+'Ark1'!AA3837</f>
        <v>2.840623824376161</v>
      </c>
      <c r="S97" s="65">
        <f>+'Ark1'!AC3837</f>
        <v>-7.4274961595501283</v>
      </c>
      <c r="T97" s="102">
        <f t="shared" si="8"/>
        <v>5.2320987654320987</v>
      </c>
      <c r="U97" s="39"/>
      <c r="V97" s="4"/>
      <c r="W97" s="11"/>
      <c r="X97" s="4"/>
      <c r="Z97" s="5"/>
      <c r="AA97"/>
      <c r="AB97"/>
      <c r="AC97"/>
      <c r="AD97"/>
      <c r="AE97"/>
    </row>
    <row r="98" spans="1:31" ht="15.6">
      <c r="A98" s="39"/>
      <c r="B98" s="47">
        <f>+'Ark1'!C3838</f>
        <v>2019</v>
      </c>
      <c r="C98" s="47">
        <f>+'Ark1'!N3838</f>
        <v>190</v>
      </c>
      <c r="D98" s="48" t="s">
        <v>521</v>
      </c>
      <c r="E98" s="47">
        <f>+'Ark1'!Q3838</f>
        <v>369</v>
      </c>
      <c r="F98" s="47"/>
      <c r="G98" s="65">
        <f>+'Ark1'!R3838</f>
        <v>1622</v>
      </c>
      <c r="H98" s="47"/>
      <c r="I98" s="65">
        <f>+'Ark1'!S3838</f>
        <v>1620</v>
      </c>
      <c r="J98" s="102">
        <f>+'Ark1'!T3838</f>
        <v>4.9197731202038284</v>
      </c>
      <c r="K98" s="47"/>
      <c r="L98" s="102">
        <f>+'Ark1'!U3838</f>
        <v>6.2892045575158448</v>
      </c>
      <c r="M98" s="49">
        <f>+'Ark1'!W3838</f>
        <v>56.560493827160499</v>
      </c>
      <c r="N98" s="102"/>
      <c r="O98" s="49">
        <f>+'Ark1'!AB3838</f>
        <v>4.7845605345967925</v>
      </c>
      <c r="P98" s="65">
        <f>+'Ark1'!Y3838</f>
        <v>194.34783600493219</v>
      </c>
      <c r="Q98" s="47"/>
      <c r="R98" s="49">
        <f>+'Ark1'!AA3838</f>
        <v>2.889291174506063</v>
      </c>
      <c r="S98" s="65">
        <f>+'Ark1'!AC3838</f>
        <v>-11.321108760339303</v>
      </c>
      <c r="T98" s="102">
        <f t="shared" si="8"/>
        <v>4.3956639566395665</v>
      </c>
      <c r="U98" s="39"/>
      <c r="V98" s="4"/>
      <c r="W98" s="11"/>
      <c r="X98" s="4"/>
      <c r="Z98" s="5"/>
      <c r="AA98"/>
      <c r="AB98"/>
      <c r="AC98"/>
      <c r="AD98"/>
      <c r="AE98"/>
    </row>
    <row r="99" spans="1:31" ht="15.6">
      <c r="A99" s="39"/>
      <c r="B99" s="47">
        <f>+'Ark1'!C3839</f>
        <v>2019</v>
      </c>
      <c r="C99" s="47">
        <f>+'Ark1'!N3839</f>
        <v>200</v>
      </c>
      <c r="D99" s="48" t="s">
        <v>522</v>
      </c>
      <c r="E99" s="47">
        <f>+'Ark1'!Q3839</f>
        <v>284</v>
      </c>
      <c r="F99" s="47"/>
      <c r="G99" s="65">
        <f>+'Ark1'!R3839</f>
        <v>926</v>
      </c>
      <c r="H99" s="47"/>
      <c r="I99" s="65">
        <f>+'Ark1'!S3839</f>
        <v>924</v>
      </c>
      <c r="J99" s="102">
        <f>+'Ark1'!T3839</f>
        <v>2.8086990809548369</v>
      </c>
      <c r="K99" s="47"/>
      <c r="L99" s="102">
        <f>+'Ark1'!U3839</f>
        <v>3.7727226186978071</v>
      </c>
      <c r="M99" s="49">
        <f>+'Ark1'!W3839</f>
        <v>55.280303030303031</v>
      </c>
      <c r="N99" s="102"/>
      <c r="O99" s="49">
        <f>+'Ark1'!AB3839</f>
        <v>5.1853524882743516</v>
      </c>
      <c r="P99" s="65">
        <f>+'Ark1'!Y3839</f>
        <v>204.21080993520513</v>
      </c>
      <c r="Q99" s="47"/>
      <c r="R99" s="49">
        <f>+'Ark1'!AA3839</f>
        <v>2.8560456360017041</v>
      </c>
      <c r="S99" s="65">
        <f>+'Ark1'!AC3839</f>
        <v>-10.711807356714399</v>
      </c>
      <c r="T99" s="102">
        <f t="shared" si="8"/>
        <v>3.26056338028169</v>
      </c>
      <c r="U99" s="39"/>
      <c r="V99" s="4"/>
      <c r="W99" s="11"/>
      <c r="X99" s="4"/>
      <c r="Y99" s="11"/>
      <c r="Z99" s="5"/>
      <c r="AA99"/>
      <c r="AB99"/>
      <c r="AC99"/>
      <c r="AD99"/>
      <c r="AE99"/>
    </row>
    <row r="100" spans="1:31" ht="15.6">
      <c r="A100" s="39"/>
      <c r="B100" s="47">
        <f>+'Ark1'!C3840</f>
        <v>2019</v>
      </c>
      <c r="C100" s="47">
        <f>+'Ark1'!N3840</f>
        <v>210</v>
      </c>
      <c r="D100" s="48" t="s">
        <v>523</v>
      </c>
      <c r="E100" s="47">
        <f>+'Ark1'!Q3840</f>
        <v>241</v>
      </c>
      <c r="F100" s="47"/>
      <c r="G100" s="65">
        <f>+'Ark1'!R3840</f>
        <v>642</v>
      </c>
      <c r="H100" s="47"/>
      <c r="I100" s="65">
        <f>+'Ark1'!S3840</f>
        <v>641</v>
      </c>
      <c r="J100" s="102">
        <f>+'Ark1'!T3840</f>
        <v>1.94728381206588</v>
      </c>
      <c r="K100" s="47"/>
      <c r="L100" s="102">
        <f>+'Ark1'!U3840</f>
        <v>2.7427081805417504</v>
      </c>
      <c r="M100" s="49">
        <f>+'Ark1'!W3840</f>
        <v>54.099843993759762</v>
      </c>
      <c r="N100" s="102"/>
      <c r="O100" s="49">
        <f>+'Ark1'!AB3840</f>
        <v>5.2082392999868476</v>
      </c>
      <c r="P100" s="65">
        <f>+'Ark1'!Y3840</f>
        <v>214.13093457943924</v>
      </c>
      <c r="Q100" s="47"/>
      <c r="R100" s="49">
        <f>+'Ark1'!AA3840</f>
        <v>2.8472433571271778</v>
      </c>
      <c r="S100" s="65">
        <f>+'Ark1'!AC3840</f>
        <v>-4.9779711296316522</v>
      </c>
      <c r="T100" s="102">
        <f t="shared" si="8"/>
        <v>2.6639004149377592</v>
      </c>
      <c r="U100" s="39"/>
      <c r="V100" s="4"/>
      <c r="W100" s="11"/>
      <c r="X100" s="4"/>
      <c r="Y100" s="11"/>
      <c r="Z100" s="5"/>
      <c r="AA100"/>
      <c r="AB100"/>
      <c r="AC100"/>
      <c r="AD100"/>
      <c r="AE100"/>
    </row>
    <row r="101" spans="1:31" ht="15.6">
      <c r="A101" s="39"/>
      <c r="B101" s="47">
        <f>+'Ark1'!C3841</f>
        <v>2019</v>
      </c>
      <c r="C101" s="47">
        <f>+'Ark1'!N3841</f>
        <v>220</v>
      </c>
      <c r="D101" s="48" t="s">
        <v>524</v>
      </c>
      <c r="E101" s="47">
        <f>+'Ark1'!Q3841</f>
        <v>186</v>
      </c>
      <c r="F101" s="47"/>
      <c r="G101" s="65">
        <f>+'Ark1'!R3841</f>
        <v>380</v>
      </c>
      <c r="H101" s="47"/>
      <c r="I101" s="65">
        <f>+'Ark1'!S3841</f>
        <v>380</v>
      </c>
      <c r="J101" s="102">
        <f>+'Ark1'!T3841</f>
        <v>1.1525978949922655</v>
      </c>
      <c r="K101" s="47"/>
      <c r="L101" s="102">
        <f>+'Ark1'!U3841</f>
        <v>1.7039142948757948</v>
      </c>
      <c r="M101" s="49">
        <f>+'Ark1'!W3841</f>
        <v>52.134210526315798</v>
      </c>
      <c r="N101" s="102"/>
      <c r="O101" s="49">
        <f>+'Ark1'!AB3841</f>
        <v>6.1030956905746052</v>
      </c>
      <c r="P101" s="65">
        <f>+'Ark1'!Y3841</f>
        <v>224.74963157894723</v>
      </c>
      <c r="Q101" s="47"/>
      <c r="R101" s="49">
        <f>+'Ark1'!AA3841</f>
        <v>2.823913646942799</v>
      </c>
      <c r="S101" s="65">
        <f>+'Ark1'!AC3841</f>
        <v>-3.849370758650227</v>
      </c>
      <c r="T101" s="102">
        <f t="shared" si="8"/>
        <v>2.043010752688172</v>
      </c>
      <c r="U101" s="39"/>
      <c r="V101" s="4"/>
      <c r="W101" s="11"/>
      <c r="X101" s="4"/>
      <c r="Y101" s="11"/>
      <c r="Z101" s="5"/>
      <c r="AA101"/>
      <c r="AB101"/>
      <c r="AC101"/>
      <c r="AD101"/>
      <c r="AE101"/>
    </row>
    <row r="102" spans="1:31" ht="15.6">
      <c r="A102" s="39"/>
      <c r="B102" s="47">
        <f>+'Ark1'!C3842</f>
        <v>2019</v>
      </c>
      <c r="C102" s="47">
        <f>+'Ark1'!N3842</f>
        <v>230</v>
      </c>
      <c r="D102" s="48" t="s">
        <v>525</v>
      </c>
      <c r="E102" s="47">
        <f>+'Ark1'!Q3842</f>
        <v>157</v>
      </c>
      <c r="F102" s="47"/>
      <c r="G102" s="65">
        <f>+'Ark1'!R3842</f>
        <v>442</v>
      </c>
      <c r="H102" s="47"/>
      <c r="I102" s="65">
        <f>+'Ark1'!S3842</f>
        <v>442</v>
      </c>
      <c r="J102" s="102">
        <f>+'Ark1'!T3842</f>
        <v>1.3406533410173189</v>
      </c>
      <c r="K102" s="47"/>
      <c r="L102" s="102">
        <f>+'Ark1'!U3842</f>
        <v>2.1665322233754796</v>
      </c>
      <c r="M102" s="49">
        <f>+'Ark1'!W3842</f>
        <v>47.705882352941181</v>
      </c>
      <c r="N102" s="102"/>
      <c r="O102" s="49">
        <f>+'Ark1'!AB3842</f>
        <v>7.2508019069515024</v>
      </c>
      <c r="P102" s="65">
        <f>+'Ark1'!Y3842</f>
        <v>245.68447963800901</v>
      </c>
      <c r="Q102" s="47"/>
      <c r="R102" s="49">
        <f>+'Ark1'!AA3842</f>
        <v>14.567174290532275</v>
      </c>
      <c r="S102" s="65">
        <f>+'Ark1'!AC3842</f>
        <v>-36.037517460074653</v>
      </c>
      <c r="T102" s="102">
        <f t="shared" si="8"/>
        <v>2.8152866242038215</v>
      </c>
      <c r="U102" s="39"/>
      <c r="V102" s="4"/>
      <c r="W102" s="11"/>
      <c r="X102" s="4"/>
      <c r="Y102" s="11"/>
      <c r="Z102" s="5"/>
      <c r="AA102"/>
      <c r="AB102"/>
      <c r="AC102"/>
      <c r="AD102"/>
      <c r="AE102"/>
    </row>
    <row r="103" spans="1:31" ht="15.6">
      <c r="A103" s="39"/>
      <c r="B103">
        <f>+'Ark1'!C3843</f>
        <v>2018</v>
      </c>
      <c r="C103">
        <f>+'Ark1'!N3843</f>
        <v>60</v>
      </c>
      <c r="D103" s="3" t="s">
        <v>509</v>
      </c>
      <c r="E103">
        <f>+'Ark1'!Q3843</f>
        <v>17</v>
      </c>
      <c r="G103" s="9">
        <f>+'Ark1'!R3843</f>
        <v>18</v>
      </c>
      <c r="I103" s="9">
        <f>+'Ark1'!S3843</f>
        <v>18</v>
      </c>
      <c r="J103" s="97">
        <f>+'Ark1'!T3843</f>
        <v>5.4364240410752031E-2</v>
      </c>
      <c r="L103" s="97">
        <f>+'Ark1'!U3843</f>
        <v>2.1895913360150204E-2</v>
      </c>
      <c r="M103" s="1">
        <f>+'Ark1'!W3843</f>
        <v>57.722222222222221</v>
      </c>
      <c r="O103" s="1">
        <f>+'Ark1'!AB3843</f>
        <v>6.9346597734019948</v>
      </c>
      <c r="P103" s="9">
        <f>+'Ark1'!Y3843</f>
        <v>61.638888888888879</v>
      </c>
      <c r="R103" s="1">
        <f>+'Ark1'!AA3843</f>
        <v>6.151344829374902</v>
      </c>
      <c r="S103" s="9">
        <f>+'Ark1'!AC3843</f>
        <v>17.151405609124524</v>
      </c>
      <c r="T103" s="97">
        <f t="shared" si="8"/>
        <v>1.0588235294117647</v>
      </c>
      <c r="U103" s="39"/>
      <c r="V103" s="4"/>
      <c r="W103" s="11"/>
      <c r="X103" s="4"/>
      <c r="Y103" s="5"/>
      <c r="Z103" s="5"/>
      <c r="AA103"/>
      <c r="AB103"/>
      <c r="AC103"/>
      <c r="AD103"/>
      <c r="AE103"/>
    </row>
    <row r="104" spans="1:31" ht="15.6">
      <c r="A104" s="39"/>
      <c r="B104">
        <f>+'Ark1'!C3844</f>
        <v>2018</v>
      </c>
      <c r="C104">
        <f>+'Ark1'!N3844</f>
        <v>70</v>
      </c>
      <c r="D104" s="3" t="s">
        <v>510</v>
      </c>
      <c r="E104">
        <f>+'Ark1'!Q3844</f>
        <v>37</v>
      </c>
      <c r="G104" s="9">
        <f>+'Ark1'!R3844</f>
        <v>50</v>
      </c>
      <c r="I104" s="9">
        <f>+'Ark1'!S3844</f>
        <v>50</v>
      </c>
      <c r="J104" s="97">
        <f>+'Ark1'!T3844</f>
        <v>0.15101177891875564</v>
      </c>
      <c r="L104" s="97">
        <f>+'Ark1'!U3844</f>
        <v>7.4826989721807555E-2</v>
      </c>
      <c r="M104" s="1">
        <f>+'Ark1'!W3844</f>
        <v>61.619999999999983</v>
      </c>
      <c r="O104" s="1">
        <f>+'Ark1'!AB3844</f>
        <v>2.8697735102268922</v>
      </c>
      <c r="P104" s="9">
        <f>+'Ark1'!Y3844</f>
        <v>75.831999999999979</v>
      </c>
      <c r="R104" s="1">
        <f>+'Ark1'!AA3844</f>
        <v>2.5598781220993354</v>
      </c>
      <c r="S104" s="9">
        <f>+'Ark1'!AC3844</f>
        <v>8.6868569103852984</v>
      </c>
      <c r="T104" s="97">
        <f t="shared" si="8"/>
        <v>1.3513513513513513</v>
      </c>
      <c r="U104" s="39"/>
      <c r="V104" s="4"/>
      <c r="W104" s="11"/>
      <c r="X104" s="4"/>
      <c r="Y104" s="5"/>
      <c r="Z104" s="5"/>
      <c r="AA104"/>
      <c r="AB104"/>
      <c r="AC104"/>
      <c r="AD104"/>
      <c r="AE104"/>
    </row>
    <row r="105" spans="1:31" ht="15.6">
      <c r="A105" s="39"/>
      <c r="B105">
        <f>+'Ark1'!C3845</f>
        <v>2018</v>
      </c>
      <c r="C105">
        <f>+'Ark1'!N3845</f>
        <v>80</v>
      </c>
      <c r="D105" s="3" t="s">
        <v>511</v>
      </c>
      <c r="E105">
        <f>+'Ark1'!Q3845</f>
        <v>83</v>
      </c>
      <c r="G105" s="9">
        <f>+'Ark1'!R3845</f>
        <v>162</v>
      </c>
      <c r="I105" s="9">
        <f>+'Ark1'!S3845</f>
        <v>162</v>
      </c>
      <c r="J105" s="97">
        <f>+'Ark1'!T3845</f>
        <v>0.48927816369676819</v>
      </c>
      <c r="L105" s="97">
        <f>+'Ark1'!U3845</f>
        <v>0.27584509147498831</v>
      </c>
      <c r="M105" s="1">
        <f>+'Ark1'!W3845</f>
        <v>61.604938271604915</v>
      </c>
      <c r="O105" s="1">
        <f>+'Ark1'!AB3845</f>
        <v>3.1197460024250354</v>
      </c>
      <c r="P105" s="9">
        <f>+'Ark1'!Y3845</f>
        <v>86.280864197530875</v>
      </c>
      <c r="R105" s="1">
        <f>+'Ark1'!AA3845</f>
        <v>2.8271508571722621</v>
      </c>
      <c r="S105" s="9">
        <f>+'Ark1'!AC3845</f>
        <v>13.071825093532132</v>
      </c>
      <c r="T105" s="97">
        <f t="shared" si="8"/>
        <v>1.9518072289156627</v>
      </c>
      <c r="U105" s="39"/>
      <c r="V105" s="4"/>
      <c r="W105" s="11"/>
      <c r="X105" s="4"/>
      <c r="Y105" s="5"/>
      <c r="Z105" s="5"/>
      <c r="AA105"/>
      <c r="AB105"/>
      <c r="AC105"/>
      <c r="AD105"/>
      <c r="AE105"/>
    </row>
    <row r="106" spans="1:31" ht="15.6">
      <c r="A106" s="39"/>
      <c r="B106">
        <f>+'Ark1'!C3846</f>
        <v>2018</v>
      </c>
      <c r="C106">
        <f>+'Ark1'!N3846</f>
        <v>90</v>
      </c>
      <c r="D106" s="3" t="s">
        <v>486</v>
      </c>
      <c r="E106">
        <f>+'Ark1'!Q3846</f>
        <v>163</v>
      </c>
      <c r="G106" s="9">
        <f>+'Ark1'!R3846</f>
        <v>490</v>
      </c>
      <c r="I106" s="9">
        <f>+'Ark1'!S3846</f>
        <v>490</v>
      </c>
      <c r="J106" s="97">
        <f>+'Ark1'!T3846</f>
        <v>1.4799154334038054</v>
      </c>
      <c r="L106" s="97">
        <f>+'Ark1'!U3846</f>
        <v>0.92874590233621312</v>
      </c>
      <c r="M106" s="1">
        <f>+'Ark1'!W3846</f>
        <v>61.916326530612245</v>
      </c>
      <c r="O106" s="1">
        <f>+'Ark1'!AB3846</f>
        <v>3.0012138319030024</v>
      </c>
      <c r="P106" s="9">
        <f>+'Ark1'!Y3846</f>
        <v>96.042857142857116</v>
      </c>
      <c r="R106" s="1">
        <f>+'Ark1'!AA3846</f>
        <v>2.786651856876535</v>
      </c>
      <c r="S106" s="9">
        <f>+'Ark1'!AC3846</f>
        <v>2.365941897879273</v>
      </c>
      <c r="T106" s="97">
        <f t="shared" si="8"/>
        <v>3.0061349693251533</v>
      </c>
      <c r="U106" s="39"/>
      <c r="V106" s="4"/>
      <c r="W106" s="11"/>
      <c r="X106" s="4"/>
      <c r="Y106" s="5"/>
      <c r="Z106" s="5"/>
      <c r="AA106"/>
      <c r="AB106"/>
      <c r="AC106"/>
      <c r="AD106"/>
      <c r="AE106"/>
    </row>
    <row r="107" spans="1:31" ht="15.6">
      <c r="A107" s="39"/>
      <c r="B107">
        <f>+'Ark1'!C3847</f>
        <v>2018</v>
      </c>
      <c r="C107">
        <f>+'Ark1'!N3847</f>
        <v>100</v>
      </c>
      <c r="D107" s="3" t="s">
        <v>512</v>
      </c>
      <c r="E107">
        <f>+'Ark1'!Q3847</f>
        <v>217</v>
      </c>
      <c r="G107" s="9">
        <f>+'Ark1'!R3847</f>
        <v>1244</v>
      </c>
      <c r="I107" s="9">
        <f>+'Ark1'!S3847</f>
        <v>1244</v>
      </c>
      <c r="J107" s="97">
        <f>+'Ark1'!T3847</f>
        <v>3.757173059498641</v>
      </c>
      <c r="L107" s="97">
        <f>+'Ark1'!U3847</f>
        <v>2.5934155248755313</v>
      </c>
      <c r="M107" s="1">
        <f>+'Ark1'!W3847</f>
        <v>61.578778135048239</v>
      </c>
      <c r="O107" s="1">
        <f>+'Ark1'!AB3847</f>
        <v>2.8229194801287529</v>
      </c>
      <c r="P107" s="9">
        <f>+'Ark1'!Y3847</f>
        <v>105.63697749196136</v>
      </c>
      <c r="R107" s="1">
        <f>+'Ark1'!AA3847</f>
        <v>2.7981762312927141</v>
      </c>
      <c r="S107" s="9">
        <f>+'Ark1'!AC3847</f>
        <v>-9.9621929860840446</v>
      </c>
      <c r="T107" s="97">
        <f t="shared" si="8"/>
        <v>5.7327188940092162</v>
      </c>
      <c r="U107" s="39"/>
      <c r="V107" s="4"/>
      <c r="W107" s="11"/>
      <c r="X107" s="4"/>
      <c r="Y107" s="5"/>
      <c r="Z107" s="5"/>
      <c r="AA107"/>
      <c r="AB107"/>
      <c r="AC107"/>
      <c r="AD107"/>
      <c r="AE107"/>
    </row>
    <row r="108" spans="1:31" ht="15.6">
      <c r="A108" s="39"/>
      <c r="B108">
        <f>+'Ark1'!C3848</f>
        <v>2018</v>
      </c>
      <c r="C108">
        <f>+'Ark1'!N3848</f>
        <v>110</v>
      </c>
      <c r="D108" s="3" t="s">
        <v>513</v>
      </c>
      <c r="E108">
        <f>+'Ark1'!Q3848</f>
        <v>299</v>
      </c>
      <c r="G108" s="9">
        <f>+'Ark1'!R3848</f>
        <v>2146</v>
      </c>
      <c r="I108" s="9">
        <f>+'Ark1'!S3848</f>
        <v>2146</v>
      </c>
      <c r="J108" s="97">
        <f>+'Ark1'!T3848</f>
        <v>6.4814255511929924</v>
      </c>
      <c r="L108" s="97">
        <f>+'Ark1'!U3848</f>
        <v>4.8865659463861677</v>
      </c>
      <c r="M108" s="1">
        <f>+'Ark1'!W3848</f>
        <v>61.156104380242319</v>
      </c>
      <c r="O108" s="1">
        <f>+'Ark1'!AB3848</f>
        <v>3.2748231195604438</v>
      </c>
      <c r="P108" s="9">
        <f>+'Ark1'!Y3848</f>
        <v>115.38205964585271</v>
      </c>
      <c r="R108" s="1">
        <f>+'Ark1'!AA3848</f>
        <v>2.845714170623538</v>
      </c>
      <c r="S108" s="9">
        <f>+'Ark1'!AC3848</f>
        <v>-5.1176991753974113</v>
      </c>
      <c r="T108" s="97">
        <f t="shared" si="8"/>
        <v>7.1772575250836121</v>
      </c>
      <c r="U108" s="39"/>
      <c r="V108" s="4"/>
      <c r="W108" s="11"/>
      <c r="X108" s="4"/>
      <c r="Y108" s="5"/>
      <c r="Z108" s="5"/>
      <c r="AA108"/>
      <c r="AB108"/>
      <c r="AC108"/>
      <c r="AD108"/>
      <c r="AE108"/>
    </row>
    <row r="109" spans="1:31" ht="15.6">
      <c r="A109" s="39"/>
      <c r="B109">
        <f>+'Ark1'!C3849</f>
        <v>2018</v>
      </c>
      <c r="C109">
        <f>+'Ark1'!N3849</f>
        <v>120</v>
      </c>
      <c r="D109" s="3" t="s">
        <v>514</v>
      </c>
      <c r="E109">
        <f>+'Ark1'!Q3849</f>
        <v>484</v>
      </c>
      <c r="G109" s="9">
        <f>+'Ark1'!R3849</f>
        <v>3854</v>
      </c>
      <c r="I109" s="9">
        <f>+'Ark1'!S3849</f>
        <v>3853</v>
      </c>
      <c r="J109" s="97">
        <f>+'Ark1'!T3849</f>
        <v>11.639987919057685</v>
      </c>
      <c r="L109" s="97">
        <f>+'Ark1'!U3849</f>
        <v>9.5488640609339228</v>
      </c>
      <c r="M109" s="1">
        <f>+'Ark1'!W3849</f>
        <v>60.077861406696087</v>
      </c>
      <c r="O109" s="1">
        <f>+'Ark1'!AB3849</f>
        <v>3.6407818377134569</v>
      </c>
      <c r="P109" s="9">
        <f>+'Ark1'!Y3849</f>
        <v>125.5463933575509</v>
      </c>
      <c r="R109" s="1">
        <f>+'Ark1'!AA3849</f>
        <v>2.8436221007885001</v>
      </c>
      <c r="S109" s="9">
        <f>+'Ark1'!AC3849</f>
        <v>-10.820953175759874</v>
      </c>
      <c r="T109" s="97">
        <f t="shared" si="8"/>
        <v>7.9628099173553721</v>
      </c>
      <c r="U109" s="39"/>
      <c r="V109" s="4"/>
      <c r="W109" s="11"/>
      <c r="X109" s="4"/>
      <c r="Y109" s="5"/>
      <c r="Z109" s="5"/>
      <c r="AA109"/>
      <c r="AB109"/>
      <c r="AC109"/>
      <c r="AD109"/>
      <c r="AE109"/>
    </row>
    <row r="110" spans="1:31" ht="15.6">
      <c r="A110" s="39"/>
      <c r="B110">
        <f>+'Ark1'!C3850</f>
        <v>2018</v>
      </c>
      <c r="C110">
        <f>+'Ark1'!N3850</f>
        <v>130</v>
      </c>
      <c r="D110" s="3" t="s">
        <v>515</v>
      </c>
      <c r="E110">
        <f>+'Ark1'!Q3850</f>
        <v>587</v>
      </c>
      <c r="G110" s="9">
        <f>+'Ark1'!R3850</f>
        <v>4640</v>
      </c>
      <c r="I110" s="9">
        <f>+'Ark1'!S3850</f>
        <v>4639</v>
      </c>
      <c r="J110" s="97">
        <f>+'Ark1'!T3850</f>
        <v>14.013893083660523</v>
      </c>
      <c r="L110" s="97">
        <f>+'Ark1'!U3850</f>
        <v>12.366873044119655</v>
      </c>
      <c r="M110" s="1">
        <f>+'Ark1'!W3850</f>
        <v>59.51433498598837</v>
      </c>
      <c r="O110" s="1">
        <f>+'Ark1'!AB3850</f>
        <v>3.9771062002209527</v>
      </c>
      <c r="P110" s="9">
        <f>+'Ark1'!Y3850</f>
        <v>135.05359913793109</v>
      </c>
      <c r="R110" s="1">
        <f>+'Ark1'!AA3850</f>
        <v>2.8782731720691528</v>
      </c>
      <c r="S110" s="9">
        <f>+'Ark1'!AC3850</f>
        <v>1.0840134897000715</v>
      </c>
      <c r="T110" s="97">
        <f t="shared" si="8"/>
        <v>7.9045996592844974</v>
      </c>
      <c r="U110" s="39"/>
      <c r="V110" s="4"/>
      <c r="W110" s="11"/>
      <c r="X110" s="4"/>
      <c r="Y110" s="5"/>
      <c r="Z110" s="5"/>
      <c r="AA110"/>
      <c r="AB110"/>
      <c r="AC110"/>
      <c r="AD110"/>
      <c r="AE110"/>
    </row>
    <row r="111" spans="1:31" ht="15.6">
      <c r="A111" s="39"/>
      <c r="B111">
        <f>+'Ark1'!C3851</f>
        <v>2018</v>
      </c>
      <c r="C111">
        <f>+'Ark1'!N3851</f>
        <v>140</v>
      </c>
      <c r="D111" s="3" t="s">
        <v>516</v>
      </c>
      <c r="E111">
        <f>+'Ark1'!Q3851</f>
        <v>507</v>
      </c>
      <c r="G111" s="9">
        <f>+'Ark1'!R3851</f>
        <v>4209</v>
      </c>
      <c r="I111" s="9">
        <f>+'Ark1'!S3851</f>
        <v>4209</v>
      </c>
      <c r="J111" s="97">
        <f>+'Ark1'!T3851</f>
        <v>12.712171549380855</v>
      </c>
      <c r="L111" s="97">
        <f>+'Ark1'!U3851</f>
        <v>12.045077123741779</v>
      </c>
      <c r="M111" s="1">
        <f>+'Ark1'!W3851</f>
        <v>59.327631266334059</v>
      </c>
      <c r="O111" s="1">
        <f>+'Ark1'!AB3851</f>
        <v>4.1362284698494909</v>
      </c>
      <c r="P111" s="9">
        <f>+'Ark1'!Y3851</f>
        <v>145.00898075552411</v>
      </c>
      <c r="R111" s="1">
        <f>+'Ark1'!AA3851</f>
        <v>2.8837531858763943</v>
      </c>
      <c r="S111" s="9">
        <f>+'Ark1'!AC3851</f>
        <v>0.15878206638121503</v>
      </c>
      <c r="T111" s="97">
        <f t="shared" si="8"/>
        <v>8.3017751479289945</v>
      </c>
      <c r="U111" s="39"/>
      <c r="V111" s="4"/>
      <c r="W111" s="5"/>
      <c r="X111" s="4"/>
      <c r="Y111" s="5"/>
      <c r="Z111" s="5"/>
      <c r="AA111"/>
      <c r="AB111"/>
      <c r="AC111"/>
      <c r="AD111"/>
      <c r="AE111"/>
    </row>
    <row r="112" spans="1:31">
      <c r="A112" s="39"/>
      <c r="B112">
        <f>+'Ark1'!C3852</f>
        <v>2018</v>
      </c>
      <c r="C112">
        <f>+'Ark1'!N3852</f>
        <v>150</v>
      </c>
      <c r="D112" s="3" t="s">
        <v>517</v>
      </c>
      <c r="E112">
        <f>+'Ark1'!Q3852</f>
        <v>448</v>
      </c>
      <c r="G112" s="9">
        <f>+'Ark1'!R3852</f>
        <v>3833</v>
      </c>
      <c r="I112" s="9">
        <f>+'Ark1'!S3852</f>
        <v>3833</v>
      </c>
      <c r="J112" s="97">
        <f>+'Ark1'!T3852</f>
        <v>11.576562971911812</v>
      </c>
      <c r="L112" s="97">
        <f>+'Ark1'!U3852</f>
        <v>11.724662649001729</v>
      </c>
      <c r="M112" s="1">
        <f>+'Ark1'!W3852</f>
        <v>59.124184711714065</v>
      </c>
      <c r="O112" s="1">
        <f>+'Ark1'!AB3852</f>
        <v>4.2878093072897485</v>
      </c>
      <c r="P112" s="9">
        <f>+'Ark1'!Y3852</f>
        <v>154.99788677276283</v>
      </c>
      <c r="R112" s="1">
        <f>+'Ark1'!AA3852</f>
        <v>2.910872449928414</v>
      </c>
      <c r="S112" s="9">
        <f>+'Ark1'!AC3852</f>
        <v>-3.5774860561716806</v>
      </c>
      <c r="T112" s="97">
        <f t="shared" si="8"/>
        <v>8.5558035714285712</v>
      </c>
      <c r="U112" s="39"/>
      <c r="V112" s="11"/>
      <c r="W112" s="11"/>
      <c r="X112" s="4"/>
      <c r="Y112"/>
      <c r="Z112"/>
      <c r="AA112"/>
      <c r="AB112"/>
      <c r="AC112"/>
      <c r="AD112"/>
      <c r="AE112"/>
    </row>
    <row r="113" spans="1:31" ht="15.6">
      <c r="A113" s="39"/>
      <c r="B113">
        <f>+'Ark1'!C3853</f>
        <v>2018</v>
      </c>
      <c r="C113">
        <f>+'Ark1'!N3853</f>
        <v>160</v>
      </c>
      <c r="D113" s="3" t="s">
        <v>518</v>
      </c>
      <c r="E113">
        <f>+'Ark1'!Q3853</f>
        <v>440</v>
      </c>
      <c r="G113" s="9">
        <f>+'Ark1'!R3853</f>
        <v>3399</v>
      </c>
      <c r="I113" s="9">
        <f>+'Ark1'!S3853</f>
        <v>3399</v>
      </c>
      <c r="J113" s="97">
        <f>+'Ark1'!T3853</f>
        <v>10.26578073089701</v>
      </c>
      <c r="L113" s="97">
        <f>+'Ark1'!U3853</f>
        <v>11.061872660867188</v>
      </c>
      <c r="M113" s="1">
        <f>+'Ark1'!W3853</f>
        <v>58.713739335098545</v>
      </c>
      <c r="O113" s="1">
        <f>+'Ark1'!AB3853</f>
        <v>4.2900319739446227</v>
      </c>
      <c r="P113" s="9">
        <f>+'Ark1'!Y3853</f>
        <v>164.9080023536338</v>
      </c>
      <c r="R113" s="1">
        <f>+'Ark1'!AA3853</f>
        <v>2.8840280222892405</v>
      </c>
      <c r="S113" s="9">
        <f>+'Ark1'!AC3853</f>
        <v>-4.5586547649387246</v>
      </c>
      <c r="T113" s="97">
        <f t="shared" si="8"/>
        <v>7.7249999999999996</v>
      </c>
      <c r="U113" s="39"/>
      <c r="V113" s="5"/>
      <c r="W113" s="5"/>
      <c r="X113" s="4"/>
      <c r="Y113"/>
      <c r="Z113" s="5"/>
      <c r="AA113"/>
      <c r="AB113"/>
      <c r="AC113"/>
      <c r="AD113"/>
      <c r="AE113"/>
    </row>
    <row r="114" spans="1:31" ht="15.6">
      <c r="A114" s="39"/>
      <c r="B114">
        <f>+'Ark1'!C3854</f>
        <v>2018</v>
      </c>
      <c r="C114">
        <f>+'Ark1'!N3854</f>
        <v>170</v>
      </c>
      <c r="D114" s="3" t="s">
        <v>519</v>
      </c>
      <c r="E114">
        <f>+'Ark1'!Q3854</f>
        <v>393</v>
      </c>
      <c r="G114" s="9">
        <f>+'Ark1'!R3854</f>
        <v>2816</v>
      </c>
      <c r="I114" s="9">
        <f>+'Ark1'!S3854</f>
        <v>2816</v>
      </c>
      <c r="J114" s="97">
        <f>+'Ark1'!T3854</f>
        <v>8.5049833887043178</v>
      </c>
      <c r="L114" s="97">
        <f>+'Ark1'!U3854</f>
        <v>9.7188529201668725</v>
      </c>
      <c r="M114" s="1">
        <f>+'Ark1'!W3854</f>
        <v>58.152698863636367</v>
      </c>
      <c r="O114" s="1">
        <f>+'Ark1'!AB3854</f>
        <v>4.4656334288296256</v>
      </c>
      <c r="P114" s="9">
        <f>+'Ark1'!Y3854</f>
        <v>174.88259943181799</v>
      </c>
      <c r="R114" s="1">
        <f>+'Ark1'!AA3854</f>
        <v>2.8843946906778144</v>
      </c>
      <c r="S114" s="9">
        <f>+'Ark1'!AC3854</f>
        <v>-4.4743103389320007</v>
      </c>
      <c r="T114" s="97">
        <f t="shared" si="8"/>
        <v>7.1653944020356235</v>
      </c>
      <c r="U114" s="39"/>
      <c r="V114" s="5"/>
      <c r="W114" s="5"/>
      <c r="X114" s="4"/>
      <c r="Y114"/>
      <c r="Z114" s="5"/>
      <c r="AA114"/>
      <c r="AB114"/>
      <c r="AC114"/>
      <c r="AD114"/>
      <c r="AE114"/>
    </row>
    <row r="115" spans="1:31">
      <c r="A115" s="39"/>
      <c r="B115">
        <f>+'Ark1'!C3855</f>
        <v>2018</v>
      </c>
      <c r="C115">
        <f>+'Ark1'!N3855</f>
        <v>180</v>
      </c>
      <c r="D115" s="3" t="s">
        <v>520</v>
      </c>
      <c r="E115">
        <f>+'Ark1'!Q3855</f>
        <v>390</v>
      </c>
      <c r="G115" s="9">
        <f>+'Ark1'!R3855</f>
        <v>2171</v>
      </c>
      <c r="I115" s="9">
        <f>+'Ark1'!S3855</f>
        <v>2171</v>
      </c>
      <c r="J115" s="97">
        <f>+'Ark1'!T3855</f>
        <v>6.5569314406523711</v>
      </c>
      <c r="L115" s="97">
        <f>+'Ark1'!U3855</f>
        <v>7.9196679888811712</v>
      </c>
      <c r="M115" s="1">
        <f>+'Ark1'!W3855</f>
        <v>57.147858129894061</v>
      </c>
      <c r="O115" s="1">
        <f>+'Ark1'!AB3855</f>
        <v>4.6897055709199691</v>
      </c>
      <c r="P115" s="9">
        <f>+'Ark1'!Y3855</f>
        <v>184.8465684016582</v>
      </c>
      <c r="R115" s="1">
        <f>+'Ark1'!AA3855</f>
        <v>2.8781985139467325</v>
      </c>
      <c r="S115" s="9">
        <f>+'Ark1'!AC3855</f>
        <v>-5.5059079988367854</v>
      </c>
      <c r="T115" s="97">
        <f t="shared" si="8"/>
        <v>5.5666666666666664</v>
      </c>
      <c r="U115" s="39"/>
      <c r="V115" s="11"/>
      <c r="W115" s="11"/>
      <c r="X115" s="4"/>
      <c r="Y115"/>
      <c r="Z115"/>
      <c r="AA115"/>
      <c r="AB115"/>
      <c r="AC115"/>
      <c r="AD115"/>
      <c r="AE115"/>
    </row>
    <row r="116" spans="1:31">
      <c r="A116" s="39"/>
      <c r="B116">
        <f>+'Ark1'!C3856</f>
        <v>2018</v>
      </c>
      <c r="C116">
        <f>+'Ark1'!N3856</f>
        <v>190</v>
      </c>
      <c r="D116" s="3" t="s">
        <v>521</v>
      </c>
      <c r="E116">
        <f>+'Ark1'!Q3856</f>
        <v>353</v>
      </c>
      <c r="G116" s="9">
        <f>+'Ark1'!R3856</f>
        <v>1544</v>
      </c>
      <c r="I116" s="9">
        <f>+'Ark1'!S3856</f>
        <v>1544</v>
      </c>
      <c r="J116" s="97">
        <f>+'Ark1'!T3856</f>
        <v>4.6632437330111758</v>
      </c>
      <c r="L116" s="97">
        <f>+'Ark1'!U3856</f>
        <v>5.9335221519544357</v>
      </c>
      <c r="M116" s="1">
        <f>+'Ark1'!W3856</f>
        <v>56.03950777202072</v>
      </c>
      <c r="O116" s="1">
        <f>+'Ark1'!AB3856</f>
        <v>4.8271006075952201</v>
      </c>
      <c r="P116" s="9">
        <f>+'Ark1'!Y3856</f>
        <v>194.72849740932637</v>
      </c>
      <c r="R116" s="1">
        <f>+'Ark1'!AA3856</f>
        <v>2.8972054288098072</v>
      </c>
      <c r="S116" s="9">
        <f>+'Ark1'!AC3856</f>
        <v>-10.616582200655579</v>
      </c>
      <c r="T116" s="97">
        <f t="shared" si="8"/>
        <v>4.3739376770538243</v>
      </c>
      <c r="U116" s="39"/>
      <c r="V116" s="11"/>
      <c r="W116" s="11"/>
      <c r="X116" s="4"/>
      <c r="Y116"/>
      <c r="Z116"/>
      <c r="AA116"/>
      <c r="AB116"/>
      <c r="AC116"/>
      <c r="AD116"/>
      <c r="AE116"/>
    </row>
    <row r="117" spans="1:31">
      <c r="A117" s="39"/>
      <c r="B117">
        <f>+'Ark1'!C3857</f>
        <v>2018</v>
      </c>
      <c r="C117">
        <f>+'Ark1'!N3857</f>
        <v>200</v>
      </c>
      <c r="D117" s="3" t="s">
        <v>522</v>
      </c>
      <c r="E117">
        <f>+'Ark1'!Q3857</f>
        <v>297</v>
      </c>
      <c r="G117" s="9">
        <f>+'Ark1'!R3857</f>
        <v>1023</v>
      </c>
      <c r="I117" s="9">
        <f>+'Ark1'!S3857</f>
        <v>1023</v>
      </c>
      <c r="J117" s="97">
        <f>+'Ark1'!T3857</f>
        <v>3.0897009966777409</v>
      </c>
      <c r="L117" s="97">
        <f>+'Ark1'!U3857</f>
        <v>4.1324939774890659</v>
      </c>
      <c r="M117" s="1">
        <f>+'Ark1'!W3857</f>
        <v>54.697947214076251</v>
      </c>
      <c r="O117" s="1">
        <f>+'Ark1'!AB3857</f>
        <v>5.1839727525017185</v>
      </c>
      <c r="P117" s="9">
        <f>+'Ark1'!Y3857</f>
        <v>204.69198435972632</v>
      </c>
      <c r="R117" s="1">
        <f>+'Ark1'!AA3857</f>
        <v>2.8937817635639895</v>
      </c>
      <c r="S117" s="9">
        <f>+'Ark1'!AC3857</f>
        <v>-10.067412234210819</v>
      </c>
      <c r="T117" s="97">
        <f t="shared" si="8"/>
        <v>3.4444444444444446</v>
      </c>
      <c r="U117" s="39"/>
      <c r="V117" s="11"/>
      <c r="W117" s="11"/>
      <c r="X117" s="4"/>
      <c r="Y117"/>
      <c r="Z117"/>
      <c r="AA117"/>
      <c r="AB117"/>
      <c r="AC117"/>
      <c r="AD117"/>
      <c r="AE117"/>
    </row>
    <row r="118" spans="1:31">
      <c r="A118" s="39"/>
      <c r="B118">
        <f>+'Ark1'!C3858</f>
        <v>2018</v>
      </c>
      <c r="C118">
        <f>+'Ark1'!N3858</f>
        <v>210</v>
      </c>
      <c r="D118" s="3" t="s">
        <v>523</v>
      </c>
      <c r="E118">
        <f>+'Ark1'!Q3858</f>
        <v>262</v>
      </c>
      <c r="G118" s="9">
        <f>+'Ark1'!R3858</f>
        <v>685</v>
      </c>
      <c r="I118" s="9">
        <f>+'Ark1'!S3858</f>
        <v>685</v>
      </c>
      <c r="J118" s="97">
        <f>+'Ark1'!T3858</f>
        <v>2.0688613711869528</v>
      </c>
      <c r="L118" s="97">
        <f>+'Ark1'!U3858</f>
        <v>2.9038658295790221</v>
      </c>
      <c r="M118" s="1">
        <f>+'Ark1'!W3858</f>
        <v>52.919708029197082</v>
      </c>
      <c r="O118" s="1">
        <f>+'Ark1'!AB3858</f>
        <v>5.2976491056070918</v>
      </c>
      <c r="P118" s="9">
        <f>+'Ark1'!Y3858</f>
        <v>214.80788321167887</v>
      </c>
      <c r="R118" s="1">
        <f>+'Ark1'!AA3858</f>
        <v>2.8398307317417122</v>
      </c>
      <c r="S118" s="9">
        <f>+'Ark1'!AC3858</f>
        <v>-10.99969791463359</v>
      </c>
      <c r="T118" s="97">
        <f t="shared" si="8"/>
        <v>2.614503816793893</v>
      </c>
      <c r="U118" s="39"/>
      <c r="V118" s="11"/>
      <c r="W118" s="11"/>
      <c r="X118" s="4"/>
      <c r="Y118"/>
      <c r="Z118"/>
      <c r="AA118"/>
      <c r="AB118"/>
      <c r="AC118"/>
      <c r="AD118"/>
      <c r="AE118"/>
    </row>
    <row r="119" spans="1:31">
      <c r="A119" s="39"/>
      <c r="B119">
        <f>+'Ark1'!C3859</f>
        <v>2018</v>
      </c>
      <c r="C119">
        <f>+'Ark1'!N3859</f>
        <v>220</v>
      </c>
      <c r="D119" s="3" t="s">
        <v>524</v>
      </c>
      <c r="E119">
        <f>+'Ark1'!Q3859</f>
        <v>181</v>
      </c>
      <c r="G119" s="9">
        <f>+'Ark1'!R3859</f>
        <v>352</v>
      </c>
      <c r="I119" s="9">
        <f>+'Ark1'!S3859</f>
        <v>352</v>
      </c>
      <c r="J119" s="97">
        <f>+'Ark1'!T3859</f>
        <v>1.0631229235880397</v>
      </c>
      <c r="L119" s="97">
        <f>+'Ark1'!U3859</f>
        <v>1.5582904144486875</v>
      </c>
      <c r="M119" s="1">
        <f>+'Ark1'!W3859</f>
        <v>50.67897727272728</v>
      </c>
      <c r="O119" s="1">
        <f>+'Ark1'!AB3859</f>
        <v>6.5123842756727024</v>
      </c>
      <c r="P119" s="9">
        <f>+'Ark1'!Y3859</f>
        <v>224.32102272727263</v>
      </c>
      <c r="R119" s="1">
        <f>+'Ark1'!AA3859</f>
        <v>2.7873723125183156</v>
      </c>
      <c r="S119" s="9">
        <f>+'Ark1'!AC3859</f>
        <v>-2.6311957885186459</v>
      </c>
      <c r="T119" s="97">
        <f t="shared" si="8"/>
        <v>1.9447513812154695</v>
      </c>
      <c r="U119" s="39"/>
      <c r="V119" s="11"/>
      <c r="W119" s="11"/>
      <c r="X119" s="4"/>
      <c r="Y119"/>
      <c r="Z119"/>
      <c r="AA119"/>
      <c r="AB119"/>
      <c r="AC119"/>
      <c r="AD119"/>
      <c r="AE119"/>
    </row>
    <row r="120" spans="1:31">
      <c r="A120" s="39"/>
      <c r="B120">
        <f>+'Ark1'!C3860</f>
        <v>2018</v>
      </c>
      <c r="C120">
        <f>+'Ark1'!N3860</f>
        <v>230</v>
      </c>
      <c r="D120" s="3" t="s">
        <v>525</v>
      </c>
      <c r="E120">
        <f>+'Ark1'!Q3860</f>
        <v>177</v>
      </c>
      <c r="G120" s="9">
        <f>+'Ark1'!R3860</f>
        <v>474</v>
      </c>
      <c r="I120" s="9">
        <f>+'Ark1'!S3860</f>
        <v>474</v>
      </c>
      <c r="J120" s="97">
        <f>+'Ark1'!T3860</f>
        <v>1.4315916641498043</v>
      </c>
      <c r="L120" s="97">
        <f>+'Ark1'!U3860</f>
        <v>2.3046618106615875</v>
      </c>
      <c r="M120" s="1">
        <f>+'Ark1'!W3860</f>
        <v>47.027426160337562</v>
      </c>
      <c r="O120" s="1">
        <f>+'Ark1'!AB3860</f>
        <v>7.1671783930613202</v>
      </c>
      <c r="P120" s="9">
        <f>+'Ark1'!Y3860</f>
        <v>246.37299578059088</v>
      </c>
      <c r="R120" s="1">
        <f>+'Ark1'!AA3860</f>
        <v>15.250194323029113</v>
      </c>
      <c r="S120" s="9">
        <f>+'Ark1'!AC3860</f>
        <v>-33.894268200218434</v>
      </c>
      <c r="T120" s="97">
        <f t="shared" si="8"/>
        <v>2.6779661016949152</v>
      </c>
      <c r="U120" s="39"/>
      <c r="V120" s="11"/>
      <c r="W120" s="11"/>
      <c r="X120" s="4"/>
      <c r="Y120"/>
      <c r="Z120"/>
      <c r="AA120"/>
      <c r="AB120"/>
      <c r="AC120"/>
      <c r="AD120"/>
      <c r="AE120"/>
    </row>
    <row r="121" spans="1:31">
      <c r="A121" s="39"/>
      <c r="B121" s="47">
        <f>+'Ark1'!C3861</f>
        <v>2017</v>
      </c>
      <c r="C121" s="47">
        <f>+'Ark1'!N3861</f>
        <v>60</v>
      </c>
      <c r="D121" s="48" t="s">
        <v>509</v>
      </c>
      <c r="E121" s="47">
        <f>+'Ark1'!Q3861</f>
        <v>7</v>
      </c>
      <c r="F121" s="47"/>
      <c r="G121" s="65">
        <f>+'Ark1'!R3861</f>
        <v>7</v>
      </c>
      <c r="H121" s="47"/>
      <c r="I121" s="65">
        <f>+'Ark1'!S3861</f>
        <v>7</v>
      </c>
      <c r="J121" s="102">
        <f>+'Ark1'!T3861</f>
        <v>2.1506037051829546E-2</v>
      </c>
      <c r="K121" s="47"/>
      <c r="L121" s="102">
        <f>+'Ark1'!U3861</f>
        <v>8.2887936278943104E-3</v>
      </c>
      <c r="M121" s="49">
        <f>+'Ark1'!W3861</f>
        <v>63.571428571428562</v>
      </c>
      <c r="N121" s="102"/>
      <c r="O121" s="49">
        <f>+'Ark1'!AB3861</f>
        <v>1.8405855323893237</v>
      </c>
      <c r="P121" s="65">
        <f>+'Ark1'!Y3861</f>
        <v>58.528571428571439</v>
      </c>
      <c r="Q121" s="47"/>
      <c r="R121" s="49">
        <f>+'Ark1'!AA3861</f>
        <v>8.7174233227344669</v>
      </c>
      <c r="S121" s="65">
        <f>+'Ark1'!AC3861</f>
        <v>37.737864971520473</v>
      </c>
      <c r="T121" s="102">
        <f t="shared" si="8"/>
        <v>1</v>
      </c>
      <c r="U121" s="39"/>
      <c r="V121" s="11"/>
      <c r="W121" s="11"/>
      <c r="X121" s="4"/>
      <c r="Y121"/>
      <c r="Z121"/>
      <c r="AA121"/>
      <c r="AB121"/>
      <c r="AC121"/>
      <c r="AD121"/>
      <c r="AE121"/>
    </row>
    <row r="122" spans="1:31">
      <c r="A122" s="39"/>
      <c r="B122" s="47">
        <f>+'Ark1'!C3862</f>
        <v>2017</v>
      </c>
      <c r="C122" s="47">
        <f>+'Ark1'!N3862</f>
        <v>70</v>
      </c>
      <c r="D122" s="48" t="s">
        <v>510</v>
      </c>
      <c r="E122" s="47">
        <f>+'Ark1'!Q3862</f>
        <v>26</v>
      </c>
      <c r="F122" s="47"/>
      <c r="G122" s="65">
        <f>+'Ark1'!R3862</f>
        <v>32</v>
      </c>
      <c r="H122" s="47"/>
      <c r="I122" s="65">
        <f>+'Ark1'!S3862</f>
        <v>32</v>
      </c>
      <c r="J122" s="102">
        <f>+'Ark1'!T3862</f>
        <v>9.8313312236935069E-2</v>
      </c>
      <c r="K122" s="47"/>
      <c r="L122" s="102">
        <f>+'Ark1'!U3862</f>
        <v>4.9247208808934177E-2</v>
      </c>
      <c r="M122" s="49">
        <f>+'Ark1'!W3862</f>
        <v>61.4375</v>
      </c>
      <c r="N122" s="102"/>
      <c r="O122" s="49">
        <f>+'Ark1'!AB3862</f>
        <v>4.2051865297510886</v>
      </c>
      <c r="P122" s="65">
        <f>+'Ark1'!Y3862</f>
        <v>76.068750000000023</v>
      </c>
      <c r="Q122" s="47"/>
      <c r="R122" s="49">
        <f>+'Ark1'!AA3862</f>
        <v>3.0495324949075595</v>
      </c>
      <c r="S122" s="65">
        <f>+'Ark1'!AC3862</f>
        <v>0.35029936092210112</v>
      </c>
      <c r="T122" s="102">
        <f t="shared" ref="T122:T185" si="9">+G122/E122</f>
        <v>1.2307692307692308</v>
      </c>
      <c r="U122" s="39"/>
      <c r="V122" s="11"/>
      <c r="W122" s="11"/>
      <c r="X122" s="4"/>
      <c r="Y122"/>
      <c r="Z122"/>
      <c r="AA122"/>
      <c r="AB122"/>
      <c r="AC122"/>
      <c r="AD122"/>
      <c r="AE122"/>
    </row>
    <row r="123" spans="1:31">
      <c r="A123" s="39"/>
      <c r="B123" s="47">
        <f>+'Ark1'!C3863</f>
        <v>2017</v>
      </c>
      <c r="C123" s="47">
        <f>+'Ark1'!N3863</f>
        <v>80</v>
      </c>
      <c r="D123" s="48" t="s">
        <v>511</v>
      </c>
      <c r="E123" s="47">
        <f>+'Ark1'!Q3863</f>
        <v>73</v>
      </c>
      <c r="F123" s="47"/>
      <c r="G123" s="65">
        <f>+'Ark1'!R3863</f>
        <v>167</v>
      </c>
      <c r="H123" s="47"/>
      <c r="I123" s="65">
        <f>+'Ark1'!S3863</f>
        <v>167</v>
      </c>
      <c r="J123" s="102">
        <f>+'Ark1'!T3863</f>
        <v>0.51307259823650497</v>
      </c>
      <c r="K123" s="47"/>
      <c r="L123" s="102">
        <f>+'Ark1'!U3863</f>
        <v>0.29182542056675304</v>
      </c>
      <c r="M123" s="49">
        <f>+'Ark1'!W3863</f>
        <v>62.580838323353298</v>
      </c>
      <c r="N123" s="102"/>
      <c r="O123" s="49">
        <f>+'Ark1'!AB3863</f>
        <v>3.0843032022358439</v>
      </c>
      <c r="P123" s="65">
        <f>+'Ark1'!Y3863</f>
        <v>86.373652694610755</v>
      </c>
      <c r="Q123" s="47"/>
      <c r="R123" s="49">
        <f>+'Ark1'!AA3863</f>
        <v>2.7269162595447889</v>
      </c>
      <c r="S123" s="65">
        <f>+'Ark1'!AC3863</f>
        <v>-6.3467047761468862</v>
      </c>
      <c r="T123" s="102">
        <f t="shared" si="9"/>
        <v>2.2876712328767121</v>
      </c>
      <c r="U123" s="39"/>
      <c r="V123" s="11"/>
      <c r="W123" s="11"/>
      <c r="X123" s="4"/>
      <c r="Y123"/>
      <c r="Z123"/>
      <c r="AA123"/>
      <c r="AB123"/>
      <c r="AC123"/>
      <c r="AD123"/>
      <c r="AE123"/>
    </row>
    <row r="124" spans="1:31">
      <c r="A124" s="39"/>
      <c r="B124" s="47">
        <f>+'Ark1'!C3864</f>
        <v>2017</v>
      </c>
      <c r="C124" s="47">
        <f>+'Ark1'!N3864</f>
        <v>90</v>
      </c>
      <c r="D124" s="48" t="s">
        <v>486</v>
      </c>
      <c r="E124" s="47">
        <f>+'Ark1'!Q3864</f>
        <v>164</v>
      </c>
      <c r="F124" s="47"/>
      <c r="G124" s="65">
        <f>+'Ark1'!R3864</f>
        <v>530</v>
      </c>
      <c r="H124" s="47"/>
      <c r="I124" s="65">
        <f>+'Ark1'!S3864</f>
        <v>530</v>
      </c>
      <c r="J124" s="102">
        <f>+'Ark1'!T3864</f>
        <v>1.6283142339242371</v>
      </c>
      <c r="K124" s="47"/>
      <c r="L124" s="102">
        <f>+'Ark1'!U3864</f>
        <v>1.0290202459803195</v>
      </c>
      <c r="M124" s="49">
        <f>+'Ark1'!W3864</f>
        <v>62.064150943396243</v>
      </c>
      <c r="N124" s="102"/>
      <c r="O124" s="49">
        <f>+'Ark1'!AB3864</f>
        <v>2.7968374551984128</v>
      </c>
      <c r="P124" s="65">
        <f>+'Ark1'!Y3864</f>
        <v>95.967169811320673</v>
      </c>
      <c r="Q124" s="47"/>
      <c r="R124" s="49">
        <f>+'Ark1'!AA3864</f>
        <v>2.8824350144772408</v>
      </c>
      <c r="S124" s="65">
        <f>+'Ark1'!AC3864</f>
        <v>1.2361317099129929</v>
      </c>
      <c r="T124" s="102">
        <f t="shared" si="9"/>
        <v>3.2317073170731709</v>
      </c>
      <c r="U124" s="39"/>
      <c r="V124" s="11"/>
      <c r="W124" s="11"/>
      <c r="X124" s="4"/>
      <c r="Y124"/>
      <c r="Z124"/>
      <c r="AA124"/>
      <c r="AB124"/>
      <c r="AC124"/>
      <c r="AD124"/>
      <c r="AE124"/>
    </row>
    <row r="125" spans="1:31">
      <c r="A125" s="39"/>
      <c r="B125" s="47">
        <f>+'Ark1'!C3865</f>
        <v>2017</v>
      </c>
      <c r="C125" s="47">
        <f>+'Ark1'!N3865</f>
        <v>100</v>
      </c>
      <c r="D125" s="48" t="s">
        <v>512</v>
      </c>
      <c r="E125" s="47">
        <f>+'Ark1'!Q3865</f>
        <v>226</v>
      </c>
      <c r="F125" s="47"/>
      <c r="G125" s="65">
        <f>+'Ark1'!R3865</f>
        <v>1145</v>
      </c>
      <c r="H125" s="47"/>
      <c r="I125" s="65">
        <f>+'Ark1'!S3865</f>
        <v>1145</v>
      </c>
      <c r="J125" s="102">
        <f>+'Ark1'!T3865</f>
        <v>3.5177732034778324</v>
      </c>
      <c r="K125" s="47"/>
      <c r="L125" s="102">
        <f>+'Ark1'!U3865</f>
        <v>2.4530661475673954</v>
      </c>
      <c r="M125" s="49">
        <f>+'Ark1'!W3865</f>
        <v>61.63930131004367</v>
      </c>
      <c r="N125" s="102"/>
      <c r="O125" s="49">
        <f>+'Ark1'!AB3865</f>
        <v>3.1807323098802227</v>
      </c>
      <c r="P125" s="65">
        <f>+'Ark1'!Y3865</f>
        <v>105.89572052401748</v>
      </c>
      <c r="Q125" s="47"/>
      <c r="R125" s="49">
        <f>+'Ark1'!AA3865</f>
        <v>2.7959654386504402</v>
      </c>
      <c r="S125" s="65">
        <f>+'Ark1'!AC3865</f>
        <v>-3.2591189981297304</v>
      </c>
      <c r="T125" s="102">
        <f t="shared" si="9"/>
        <v>5.0663716814159292</v>
      </c>
      <c r="U125" s="39"/>
      <c r="V125" s="11"/>
      <c r="W125" s="11"/>
      <c r="X125" s="4"/>
      <c r="Y125"/>
      <c r="Z125"/>
      <c r="AA125"/>
      <c r="AB125"/>
      <c r="AC125"/>
      <c r="AD125"/>
      <c r="AE125"/>
    </row>
    <row r="126" spans="1:31">
      <c r="A126" s="39"/>
      <c r="B126" s="47">
        <f>+'Ark1'!C3866</f>
        <v>2017</v>
      </c>
      <c r="C126" s="47">
        <f>+'Ark1'!N3866</f>
        <v>110</v>
      </c>
      <c r="D126" s="48" t="s">
        <v>513</v>
      </c>
      <c r="E126" s="47">
        <f>+'Ark1'!Q3866</f>
        <v>319</v>
      </c>
      <c r="F126" s="47"/>
      <c r="G126" s="65">
        <f>+'Ark1'!R3866</f>
        <v>2162</v>
      </c>
      <c r="H126" s="47"/>
      <c r="I126" s="65">
        <f>+'Ark1'!S3866</f>
        <v>2162</v>
      </c>
      <c r="J126" s="102">
        <f>+'Ark1'!T3866</f>
        <v>6.6422931580079254</v>
      </c>
      <c r="K126" s="47"/>
      <c r="L126" s="102">
        <f>+'Ark1'!U3866</f>
        <v>5.0505660920322839</v>
      </c>
      <c r="M126" s="49">
        <f>+'Ark1'!W3866</f>
        <v>60.942645698427391</v>
      </c>
      <c r="N126" s="102"/>
      <c r="O126" s="49">
        <f>+'Ark1'!AB3866</f>
        <v>3.6903058284629688</v>
      </c>
      <c r="P126" s="65">
        <f>+'Ark1'!Y3866</f>
        <v>115.46729879740998</v>
      </c>
      <c r="Q126" s="47"/>
      <c r="R126" s="49">
        <f>+'Ark1'!AA3866</f>
        <v>2.8898637831159562</v>
      </c>
      <c r="S126" s="65">
        <f>+'Ark1'!AC3866</f>
        <v>-4.1274715598871126</v>
      </c>
      <c r="T126" s="102">
        <f t="shared" si="9"/>
        <v>6.7774294670846391</v>
      </c>
      <c r="U126" s="39"/>
      <c r="V126" s="11"/>
      <c r="W126" s="11"/>
      <c r="X126" s="4"/>
      <c r="Y126"/>
      <c r="Z126"/>
      <c r="AA126"/>
      <c r="AB126"/>
      <c r="AC126"/>
      <c r="AD126"/>
      <c r="AE126"/>
    </row>
    <row r="127" spans="1:31">
      <c r="A127" s="39"/>
      <c r="B127" s="47">
        <f>+'Ark1'!C3867</f>
        <v>2017</v>
      </c>
      <c r="C127" s="47">
        <f>+'Ark1'!N3867</f>
        <v>120</v>
      </c>
      <c r="D127" s="48" t="s">
        <v>514</v>
      </c>
      <c r="E127" s="47">
        <f>+'Ark1'!Q3867</f>
        <v>545</v>
      </c>
      <c r="F127" s="47"/>
      <c r="G127" s="65">
        <f>+'Ark1'!R3867</f>
        <v>4020</v>
      </c>
      <c r="H127" s="47"/>
      <c r="I127" s="65">
        <f>+'Ark1'!S3867</f>
        <v>4020</v>
      </c>
      <c r="J127" s="102">
        <f>+'Ark1'!T3867</f>
        <v>12.35060984976497</v>
      </c>
      <c r="K127" s="47"/>
      <c r="L127" s="102">
        <f>+'Ark1'!U3867</f>
        <v>10.224517260214039</v>
      </c>
      <c r="M127" s="49">
        <f>+'Ark1'!W3867</f>
        <v>59.930597014925389</v>
      </c>
      <c r="N127" s="102"/>
      <c r="O127" s="49">
        <f>+'Ark1'!AB3867</f>
        <v>3.9491682028395529</v>
      </c>
      <c r="P127" s="65">
        <f>+'Ark1'!Y3867</f>
        <v>125.7162437810947</v>
      </c>
      <c r="Q127" s="47"/>
      <c r="R127" s="49">
        <f>+'Ark1'!AA3867</f>
        <v>2.8203325939537756</v>
      </c>
      <c r="S127" s="65">
        <f>+'Ark1'!AC3867</f>
        <v>-12.152792590065841</v>
      </c>
      <c r="T127" s="102">
        <f t="shared" si="9"/>
        <v>7.3761467889908259</v>
      </c>
      <c r="U127" s="39"/>
      <c r="V127" s="11"/>
      <c r="W127" s="11"/>
      <c r="X127" s="4"/>
      <c r="Y127"/>
      <c r="Z127"/>
      <c r="AA127"/>
      <c r="AB127"/>
      <c r="AC127"/>
      <c r="AD127"/>
      <c r="AE127"/>
    </row>
    <row r="128" spans="1:31">
      <c r="A128" s="39"/>
      <c r="B128" s="47">
        <f>+'Ark1'!C3868</f>
        <v>2017</v>
      </c>
      <c r="C128" s="47">
        <f>+'Ark1'!N3868</f>
        <v>130</v>
      </c>
      <c r="D128" s="48" t="s">
        <v>515</v>
      </c>
      <c r="E128" s="47">
        <f>+'Ark1'!Q3868</f>
        <v>624</v>
      </c>
      <c r="F128" s="47"/>
      <c r="G128" s="65">
        <f>+'Ark1'!R3868</f>
        <v>4804</v>
      </c>
      <c r="H128" s="47"/>
      <c r="I128" s="65">
        <f>+'Ark1'!S3868</f>
        <v>4804</v>
      </c>
      <c r="J128" s="102">
        <f>+'Ark1'!T3868</f>
        <v>14.759285999569878</v>
      </c>
      <c r="K128" s="47"/>
      <c r="L128" s="102">
        <f>+'Ark1'!U3868</f>
        <v>13.117702771265185</v>
      </c>
      <c r="M128" s="49">
        <f>+'Ark1'!W3868</f>
        <v>59.357202331390511</v>
      </c>
      <c r="N128" s="102"/>
      <c r="O128" s="49">
        <f>+'Ark1'!AB3868</f>
        <v>4.2462463415586678</v>
      </c>
      <c r="P128" s="65">
        <f>+'Ark1'!Y3868</f>
        <v>134.96756869275595</v>
      </c>
      <c r="Q128" s="47"/>
      <c r="R128" s="49">
        <f>+'Ark1'!AA3868</f>
        <v>2.8741550980339055</v>
      </c>
      <c r="S128" s="65">
        <f>+'Ark1'!AC3868</f>
        <v>-0.96375548468121308</v>
      </c>
      <c r="T128" s="102">
        <f t="shared" si="9"/>
        <v>7.6987179487179489</v>
      </c>
      <c r="U128" s="39"/>
      <c r="V128" s="11"/>
      <c r="W128" s="11"/>
      <c r="X128" s="4"/>
      <c r="Y128"/>
      <c r="Z128"/>
      <c r="AA128"/>
      <c r="AB128"/>
      <c r="AC128"/>
      <c r="AD128"/>
      <c r="AE128"/>
    </row>
    <row r="129" spans="1:31">
      <c r="A129" s="39"/>
      <c r="B129" s="47">
        <f>+'Ark1'!C3869</f>
        <v>2017</v>
      </c>
      <c r="C129" s="47">
        <f>+'Ark1'!N3869</f>
        <v>140</v>
      </c>
      <c r="D129" s="48" t="s">
        <v>516</v>
      </c>
      <c r="E129" s="47">
        <f>+'Ark1'!Q3869</f>
        <v>538</v>
      </c>
      <c r="F129" s="47"/>
      <c r="G129" s="65">
        <f>+'Ark1'!R3869</f>
        <v>4301</v>
      </c>
      <c r="H129" s="47"/>
      <c r="I129" s="65">
        <f>+'Ark1'!S3869</f>
        <v>4301</v>
      </c>
      <c r="J129" s="102">
        <f>+'Ark1'!T3869</f>
        <v>13.213923622845556</v>
      </c>
      <c r="K129" s="47"/>
      <c r="L129" s="102">
        <f>+'Ark1'!U3869</f>
        <v>12.611979133685304</v>
      </c>
      <c r="M129" s="49">
        <f>+'Ark1'!W3869</f>
        <v>59.411067193675891</v>
      </c>
      <c r="N129" s="102"/>
      <c r="O129" s="49">
        <f>+'Ark1'!AB3869</f>
        <v>4.2705316852334301</v>
      </c>
      <c r="P129" s="65">
        <f>+'Ark1'!Y3869</f>
        <v>144.9400604510578</v>
      </c>
      <c r="Q129" s="47"/>
      <c r="R129" s="49">
        <f>+'Ark1'!AA3869</f>
        <v>2.9029247725967182</v>
      </c>
      <c r="S129" s="65">
        <f>+'Ark1'!AC3869</f>
        <v>-1.5073750386568485</v>
      </c>
      <c r="T129" s="102">
        <f t="shared" si="9"/>
        <v>7.9944237918215615</v>
      </c>
      <c r="U129" s="39"/>
      <c r="V129" s="11"/>
      <c r="W129" s="11"/>
      <c r="X129" s="4"/>
      <c r="Y129"/>
      <c r="Z129"/>
      <c r="AA129"/>
      <c r="AB129"/>
      <c r="AC129"/>
      <c r="AD129"/>
      <c r="AE129"/>
    </row>
    <row r="130" spans="1:31">
      <c r="A130" s="39"/>
      <c r="B130" s="47">
        <f>+'Ark1'!C3870</f>
        <v>2017</v>
      </c>
      <c r="C130" s="47">
        <f>+'Ark1'!N3870</f>
        <v>150</v>
      </c>
      <c r="D130" s="48" t="s">
        <v>517</v>
      </c>
      <c r="E130" s="47">
        <f>+'Ark1'!Q3870</f>
        <v>495</v>
      </c>
      <c r="F130" s="47"/>
      <c r="G130" s="65">
        <f>+'Ark1'!R3870</f>
        <v>3712</v>
      </c>
      <c r="H130" s="47"/>
      <c r="I130" s="65">
        <f>+'Ark1'!S3870</f>
        <v>3712</v>
      </c>
      <c r="J130" s="102">
        <f>+'Ark1'!T3870</f>
        <v>11.40434421948447</v>
      </c>
      <c r="K130" s="47"/>
      <c r="L130" s="102">
        <f>+'Ark1'!U3870</f>
        <v>11.630959843920635</v>
      </c>
      <c r="M130" s="49">
        <f>+'Ark1'!W3870</f>
        <v>59.13173491379311</v>
      </c>
      <c r="N130" s="102"/>
      <c r="O130" s="49">
        <f>+'Ark1'!AB3870</f>
        <v>4.2432940764675804</v>
      </c>
      <c r="P130" s="65">
        <f>+'Ark1'!Y3870</f>
        <v>154.8753232758622</v>
      </c>
      <c r="Q130" s="47"/>
      <c r="R130" s="49">
        <f>+'Ark1'!AA3870</f>
        <v>2.8978979270238154</v>
      </c>
      <c r="S130" s="65">
        <f>+'Ark1'!AC3870</f>
        <v>-2.4761322245153639</v>
      </c>
      <c r="T130" s="102">
        <f t="shared" si="9"/>
        <v>7.4989898989898993</v>
      </c>
      <c r="U130" s="39"/>
      <c r="V130" s="11"/>
      <c r="W130" s="11"/>
      <c r="X130" s="4"/>
      <c r="Y130"/>
      <c r="Z130"/>
      <c r="AA130"/>
      <c r="AB130"/>
      <c r="AC130"/>
      <c r="AD130"/>
      <c r="AE130"/>
    </row>
    <row r="131" spans="1:31">
      <c r="A131" s="39"/>
      <c r="B131" s="47">
        <f>+'Ark1'!C3871</f>
        <v>2017</v>
      </c>
      <c r="C131" s="47">
        <f>+'Ark1'!N3871</f>
        <v>160</v>
      </c>
      <c r="D131" s="48" t="s">
        <v>518</v>
      </c>
      <c r="E131" s="47">
        <f>+'Ark1'!Q3871</f>
        <v>451</v>
      </c>
      <c r="F131" s="47"/>
      <c r="G131" s="65">
        <f>+'Ark1'!R3871</f>
        <v>3245</v>
      </c>
      <c r="H131" s="47"/>
      <c r="I131" s="65">
        <f>+'Ark1'!S3871</f>
        <v>3245</v>
      </c>
      <c r="J131" s="102">
        <f>+'Ark1'!T3871</f>
        <v>9.9695843190266977</v>
      </c>
      <c r="K131" s="47"/>
      <c r="L131" s="102">
        <f>+'Ark1'!U3871</f>
        <v>10.824749734877948</v>
      </c>
      <c r="M131" s="49">
        <f>+'Ark1'!W3871</f>
        <v>58.649614791987688</v>
      </c>
      <c r="N131" s="102"/>
      <c r="O131" s="49">
        <f>+'Ark1'!AB3871</f>
        <v>4.4914097779052886</v>
      </c>
      <c r="P131" s="65">
        <f>+'Ark1'!Y3871</f>
        <v>164.88372881355897</v>
      </c>
      <c r="Q131" s="47"/>
      <c r="R131" s="49">
        <f>+'Ark1'!AA3871</f>
        <v>2.8962214841068121</v>
      </c>
      <c r="S131" s="65">
        <f>+'Ark1'!AC3871</f>
        <v>-2.5009874297430912</v>
      </c>
      <c r="T131" s="102">
        <f t="shared" si="9"/>
        <v>7.1951219512195124</v>
      </c>
      <c r="U131" s="39"/>
      <c r="V131" s="11"/>
      <c r="W131" s="11"/>
      <c r="X131" s="4"/>
      <c r="Y131"/>
      <c r="Z131"/>
      <c r="AA131"/>
      <c r="AB131"/>
      <c r="AC131"/>
      <c r="AD131"/>
      <c r="AE131"/>
    </row>
    <row r="132" spans="1:31">
      <c r="A132" s="39"/>
      <c r="B132" s="47">
        <f>+'Ark1'!C3872</f>
        <v>2017</v>
      </c>
      <c r="C132" s="47">
        <f>+'Ark1'!N3872</f>
        <v>170</v>
      </c>
      <c r="D132" s="48" t="s">
        <v>519</v>
      </c>
      <c r="E132" s="47">
        <f>+'Ark1'!Q3872</f>
        <v>428</v>
      </c>
      <c r="F132" s="47"/>
      <c r="G132" s="65">
        <f>+'Ark1'!R3872</f>
        <v>2672</v>
      </c>
      <c r="H132" s="47"/>
      <c r="I132" s="65">
        <f>+'Ark1'!S3872</f>
        <v>2672</v>
      </c>
      <c r="J132" s="102">
        <f>+'Ark1'!T3872</f>
        <v>8.2091615717840796</v>
      </c>
      <c r="K132" s="47"/>
      <c r="L132" s="102">
        <f>+'Ark1'!U3872</f>
        <v>9.4617965111482327</v>
      </c>
      <c r="M132" s="49">
        <f>+'Ark1'!W3872</f>
        <v>57.785553892215574</v>
      </c>
      <c r="N132" s="102"/>
      <c r="O132" s="49">
        <f>+'Ark1'!AB3872</f>
        <v>4.5902510914355323</v>
      </c>
      <c r="P132" s="65">
        <f>+'Ark1'!Y3872</f>
        <v>175.02971556886212</v>
      </c>
      <c r="Q132" s="47"/>
      <c r="R132" s="49">
        <f>+'Ark1'!AA3872</f>
        <v>2.8777616639668961</v>
      </c>
      <c r="S132" s="65">
        <f>+'Ark1'!AC3872</f>
        <v>-5.3733092911848415</v>
      </c>
      <c r="T132" s="102">
        <f t="shared" si="9"/>
        <v>6.2429906542056077</v>
      </c>
      <c r="U132" s="39"/>
      <c r="V132" s="11"/>
      <c r="W132" s="11"/>
      <c r="X132" s="4"/>
      <c r="Y132"/>
      <c r="Z132"/>
      <c r="AA132"/>
      <c r="AB132"/>
      <c r="AC132"/>
      <c r="AD132"/>
      <c r="AE132"/>
    </row>
    <row r="133" spans="1:31">
      <c r="A133" s="39"/>
      <c r="B133" s="47">
        <f>+'Ark1'!C3873</f>
        <v>2017</v>
      </c>
      <c r="C133" s="47">
        <f>+'Ark1'!N3873</f>
        <v>180</v>
      </c>
      <c r="D133" s="48" t="s">
        <v>520</v>
      </c>
      <c r="E133" s="47">
        <f>+'Ark1'!Q3873</f>
        <v>398</v>
      </c>
      <c r="F133" s="47"/>
      <c r="G133" s="65">
        <f>+'Ark1'!R3873</f>
        <v>2028</v>
      </c>
      <c r="H133" s="47"/>
      <c r="I133" s="65">
        <f>+'Ark1'!S3873</f>
        <v>2028</v>
      </c>
      <c r="J133" s="102">
        <f>+'Ark1'!T3873</f>
        <v>6.2306061630157608</v>
      </c>
      <c r="K133" s="47"/>
      <c r="L133" s="102">
        <f>+'Ark1'!U3873</f>
        <v>7.58090192352208</v>
      </c>
      <c r="M133" s="49">
        <f>+'Ark1'!W3873</f>
        <v>56.967948717948723</v>
      </c>
      <c r="N133" s="102"/>
      <c r="O133" s="49">
        <f>+'Ark1'!AB3873</f>
        <v>4.6014167200646252</v>
      </c>
      <c r="P133" s="65">
        <f>+'Ark1'!Y3873</f>
        <v>184.76834319526589</v>
      </c>
      <c r="Q133" s="47"/>
      <c r="R133" s="49">
        <f>+'Ark1'!AA3873</f>
        <v>2.8804677560738448</v>
      </c>
      <c r="S133" s="65">
        <f>+'Ark1'!AC3873</f>
        <v>-4.8868230875874161</v>
      </c>
      <c r="T133" s="102">
        <f t="shared" si="9"/>
        <v>5.0954773869346734</v>
      </c>
      <c r="U133" s="39"/>
      <c r="V133" s="11"/>
      <c r="W133" s="11"/>
      <c r="X133" s="4"/>
      <c r="Y133"/>
      <c r="Z133"/>
      <c r="AA133"/>
      <c r="AB133"/>
      <c r="AC133"/>
      <c r="AD133"/>
      <c r="AE133"/>
    </row>
    <row r="134" spans="1:31">
      <c r="A134" s="39"/>
      <c r="B134" s="47">
        <f>+'Ark1'!C3874</f>
        <v>2017</v>
      </c>
      <c r="C134" s="47">
        <f>+'Ark1'!N3874</f>
        <v>190</v>
      </c>
      <c r="D134" s="48" t="s">
        <v>521</v>
      </c>
      <c r="E134" s="47">
        <f>+'Ark1'!Q3874</f>
        <v>365</v>
      </c>
      <c r="F134" s="47"/>
      <c r="G134" s="65">
        <f>+'Ark1'!R3874</f>
        <v>1472</v>
      </c>
      <c r="H134" s="47"/>
      <c r="I134" s="65">
        <f>+'Ark1'!S3874</f>
        <v>1472</v>
      </c>
      <c r="J134" s="102">
        <f>+'Ark1'!T3874</f>
        <v>4.522412362899014</v>
      </c>
      <c r="K134" s="47"/>
      <c r="L134" s="102">
        <f>+'Ark1'!U3874</f>
        <v>5.8010832767428111</v>
      </c>
      <c r="M134" s="49">
        <f>+'Ark1'!W3874</f>
        <v>55.716032608695663</v>
      </c>
      <c r="N134" s="102"/>
      <c r="O134" s="49">
        <f>+'Ark1'!AB3874</f>
        <v>4.9209306206092993</v>
      </c>
      <c r="P134" s="65">
        <f>+'Ark1'!Y3874</f>
        <v>194.79415760869557</v>
      </c>
      <c r="Q134" s="47"/>
      <c r="R134" s="49">
        <f>+'Ark1'!AA3874</f>
        <v>2.9402022440823257</v>
      </c>
      <c r="S134" s="65">
        <f>+'Ark1'!AC3874</f>
        <v>-7.9081020903579393</v>
      </c>
      <c r="T134" s="102">
        <f t="shared" si="9"/>
        <v>4.0328767123287674</v>
      </c>
      <c r="U134" s="39"/>
      <c r="V134" s="11"/>
      <c r="W134" s="11"/>
      <c r="X134" s="4"/>
      <c r="Y134"/>
      <c r="Z134"/>
      <c r="AA134"/>
      <c r="AB134"/>
      <c r="AC134"/>
      <c r="AD134"/>
      <c r="AE134"/>
    </row>
    <row r="135" spans="1:31">
      <c r="A135" s="39"/>
      <c r="B135" s="47">
        <f>+'Ark1'!C3875</f>
        <v>2017</v>
      </c>
      <c r="C135" s="47">
        <f>+'Ark1'!N3875</f>
        <v>200</v>
      </c>
      <c r="D135" s="48" t="s">
        <v>522</v>
      </c>
      <c r="E135" s="47">
        <f>+'Ark1'!Q3875</f>
        <v>319</v>
      </c>
      <c r="F135" s="47"/>
      <c r="G135" s="65">
        <f>+'Ark1'!R3875</f>
        <v>979</v>
      </c>
      <c r="H135" s="47"/>
      <c r="I135" s="65">
        <f>+'Ark1'!S3875</f>
        <v>979</v>
      </c>
      <c r="J135" s="102">
        <f>+'Ark1'!T3875</f>
        <v>3.0077728962487318</v>
      </c>
      <c r="K135" s="47"/>
      <c r="L135" s="102">
        <f>+'Ark1'!U3875</f>
        <v>4.0572238728100549</v>
      </c>
      <c r="M135" s="49">
        <f>+'Ark1'!W3875</f>
        <v>54.257405515832474</v>
      </c>
      <c r="N135" s="102"/>
      <c r="O135" s="49">
        <f>+'Ark1'!AB3875</f>
        <v>5.3579848682910463</v>
      </c>
      <c r="P135" s="65">
        <f>+'Ark1'!Y3875</f>
        <v>204.84290091930555</v>
      </c>
      <c r="Q135" s="47"/>
      <c r="R135" s="49">
        <f>+'Ark1'!AA3875</f>
        <v>2.9623752584601291</v>
      </c>
      <c r="S135" s="65">
        <f>+'Ark1'!AC3875</f>
        <v>-8.3030280382889146</v>
      </c>
      <c r="T135" s="102">
        <f t="shared" si="9"/>
        <v>3.0689655172413794</v>
      </c>
      <c r="U135" s="39"/>
      <c r="V135" s="11"/>
      <c r="W135" s="11"/>
      <c r="X135" s="4"/>
      <c r="Y135"/>
      <c r="Z135"/>
      <c r="AA135"/>
      <c r="AB135"/>
      <c r="AC135"/>
      <c r="AD135"/>
      <c r="AE135"/>
    </row>
    <row r="136" spans="1:31">
      <c r="A136" s="39"/>
      <c r="B136" s="47">
        <f>+'Ark1'!C3876</f>
        <v>2017</v>
      </c>
      <c r="C136" s="47">
        <f>+'Ark1'!N3876</f>
        <v>210</v>
      </c>
      <c r="D136" s="48" t="s">
        <v>523</v>
      </c>
      <c r="E136" s="47">
        <f>+'Ark1'!Q3876</f>
        <v>254</v>
      </c>
      <c r="F136" s="47"/>
      <c r="G136" s="65">
        <f>+'Ark1'!R3876</f>
        <v>597</v>
      </c>
      <c r="H136" s="47"/>
      <c r="I136" s="65">
        <f>+'Ark1'!S3876</f>
        <v>597</v>
      </c>
      <c r="J136" s="102">
        <f>+'Ark1'!T3876</f>
        <v>1.8341577314203199</v>
      </c>
      <c r="K136" s="47"/>
      <c r="L136" s="102">
        <f>+'Ark1'!U3876</f>
        <v>2.5911149230615043</v>
      </c>
      <c r="M136" s="49">
        <f>+'Ark1'!W3876</f>
        <v>52.649916247906177</v>
      </c>
      <c r="N136" s="102"/>
      <c r="O136" s="49">
        <f>+'Ark1'!AB3876</f>
        <v>5.751968928910312</v>
      </c>
      <c r="P136" s="65">
        <f>+'Ark1'!Y3876</f>
        <v>214.52948073701845</v>
      </c>
      <c r="Q136" s="47"/>
      <c r="R136" s="49">
        <f>+'Ark1'!AA3876</f>
        <v>2.864055861582528</v>
      </c>
      <c r="S136" s="65">
        <f>+'Ark1'!AC3876</f>
        <v>-0.22103331924057845</v>
      </c>
      <c r="T136" s="102">
        <f t="shared" si="9"/>
        <v>2.3503937007874014</v>
      </c>
      <c r="U136" s="39"/>
      <c r="V136" s="11"/>
      <c r="W136" s="11"/>
      <c r="X136" s="4"/>
      <c r="Y136"/>
      <c r="Z136"/>
      <c r="AA136"/>
      <c r="AB136"/>
      <c r="AC136"/>
      <c r="AD136"/>
      <c r="AE136"/>
    </row>
    <row r="137" spans="1:31">
      <c r="A137" s="39"/>
      <c r="B137" s="47">
        <f>+'Ark1'!C3877</f>
        <v>2017</v>
      </c>
      <c r="C137" s="47">
        <f>+'Ark1'!N3877</f>
        <v>220</v>
      </c>
      <c r="D137" s="48" t="s">
        <v>524</v>
      </c>
      <c r="E137" s="47">
        <f>+'Ark1'!Q3877</f>
        <v>178</v>
      </c>
      <c r="F137" s="47"/>
      <c r="G137" s="65">
        <f>+'Ark1'!R3877</f>
        <v>327</v>
      </c>
      <c r="H137" s="47"/>
      <c r="I137" s="65">
        <f>+'Ark1'!S3877</f>
        <v>327</v>
      </c>
      <c r="J137" s="102">
        <f>+'Ark1'!T3877</f>
        <v>1.0046391594211803</v>
      </c>
      <c r="K137" s="47"/>
      <c r="L137" s="102">
        <f>+'Ark1'!U3877</f>
        <v>1.4855512994590827</v>
      </c>
      <c r="M137" s="49">
        <f>+'Ark1'!W3877</f>
        <v>50.532110091743114</v>
      </c>
      <c r="N137" s="102"/>
      <c r="O137" s="49">
        <f>+'Ark1'!AB3877</f>
        <v>6.10644940154996</v>
      </c>
      <c r="P137" s="65">
        <f>+'Ark1'!Y3877</f>
        <v>224.55076452599403</v>
      </c>
      <c r="Q137" s="47"/>
      <c r="R137" s="49">
        <f>+'Ark1'!AA3877</f>
        <v>2.8500642778566876</v>
      </c>
      <c r="S137" s="65">
        <f>+'Ark1'!AC3877</f>
        <v>-6.639092933406773</v>
      </c>
      <c r="T137" s="102">
        <f t="shared" si="9"/>
        <v>1.8370786516853932</v>
      </c>
      <c r="U137" s="39"/>
      <c r="V137" s="11"/>
      <c r="W137" s="11"/>
      <c r="X137" s="4"/>
      <c r="Y137"/>
      <c r="Z137"/>
      <c r="AA137"/>
      <c r="AB137"/>
      <c r="AC137"/>
      <c r="AD137"/>
      <c r="AE137"/>
    </row>
    <row r="138" spans="1:31">
      <c r="A138" s="39"/>
      <c r="B138" s="47">
        <f>+'Ark1'!C3878</f>
        <v>2017</v>
      </c>
      <c r="C138" s="47">
        <f>+'Ark1'!N3878</f>
        <v>230</v>
      </c>
      <c r="D138" s="48" t="s">
        <v>525</v>
      </c>
      <c r="E138" s="47">
        <f>+'Ark1'!Q3878</f>
        <v>150</v>
      </c>
      <c r="F138" s="47"/>
      <c r="G138" s="65">
        <f>+'Ark1'!R3878</f>
        <v>349</v>
      </c>
      <c r="H138" s="47"/>
      <c r="I138" s="65">
        <f>+'Ark1'!S3878</f>
        <v>349</v>
      </c>
      <c r="J138" s="102">
        <f>+'Ark1'!T3878</f>
        <v>1.0722295615840736</v>
      </c>
      <c r="K138" s="47"/>
      <c r="L138" s="102">
        <f>+'Ark1'!U3878</f>
        <v>1.7304055407095493</v>
      </c>
      <c r="M138" s="49">
        <f>+'Ark1'!W3878</f>
        <v>46.46131805157593</v>
      </c>
      <c r="N138" s="102"/>
      <c r="O138" s="49">
        <f>+'Ark1'!AB3878</f>
        <v>7.2314831797545214</v>
      </c>
      <c r="P138" s="65">
        <f>+'Ark1'!Y3878</f>
        <v>245.07392550143263</v>
      </c>
      <c r="Q138" s="47"/>
      <c r="R138" s="49">
        <f>+'Ark1'!AA3878</f>
        <v>14.617608481338172</v>
      </c>
      <c r="S138" s="65">
        <f>+'Ark1'!AC3878</f>
        <v>-38.584794898558947</v>
      </c>
      <c r="T138" s="102">
        <f t="shared" si="9"/>
        <v>2.3266666666666667</v>
      </c>
      <c r="U138" s="39"/>
      <c r="V138" s="11"/>
      <c r="W138" s="11"/>
      <c r="X138" s="4"/>
      <c r="Y138"/>
      <c r="Z138"/>
      <c r="AA138"/>
      <c r="AB138"/>
      <c r="AC138"/>
      <c r="AD138"/>
      <c r="AE138"/>
    </row>
    <row r="139" spans="1:31">
      <c r="A139" s="39"/>
      <c r="B139">
        <f>+'Ark1'!C3879</f>
        <v>2016</v>
      </c>
      <c r="C139">
        <f>+'Ark1'!N3879</f>
        <v>60</v>
      </c>
      <c r="D139" s="3" t="s">
        <v>509</v>
      </c>
      <c r="E139">
        <f>+'Ark1'!Q3879</f>
        <v>11</v>
      </c>
      <c r="G139" s="9">
        <f>+'Ark1'!R3879</f>
        <v>10</v>
      </c>
      <c r="I139" s="9">
        <f>+'Ark1'!S3879</f>
        <v>9</v>
      </c>
      <c r="J139" s="97">
        <f>+'Ark1'!T3879</f>
        <v>3.0033637674195098E-2</v>
      </c>
      <c r="L139" s="97">
        <f>+'Ark1'!U3879</f>
        <v>1.1636474544390703E-2</v>
      </c>
      <c r="M139" s="1">
        <f>+'Ark1'!W3879</f>
        <v>68.666666666666686</v>
      </c>
      <c r="O139" s="1">
        <f>+'Ark1'!AB3879</f>
        <v>0</v>
      </c>
      <c r="P139" s="9">
        <f>+'Ark1'!Y3879</f>
        <v>58.45</v>
      </c>
      <c r="R139" s="1">
        <f>+'Ark1'!AA3879</f>
        <v>5.5273282899328837</v>
      </c>
      <c r="S139" s="9">
        <f>+'Ark1'!AC3879</f>
        <v>0</v>
      </c>
      <c r="T139" s="97">
        <f t="shared" si="9"/>
        <v>0.90909090909090906</v>
      </c>
      <c r="U139" s="39"/>
      <c r="V139" s="11"/>
      <c r="W139" s="11"/>
      <c r="X139" s="4"/>
      <c r="Y139"/>
      <c r="Z139"/>
      <c r="AA139"/>
      <c r="AB139"/>
      <c r="AC139"/>
      <c r="AD139"/>
      <c r="AE139"/>
    </row>
    <row r="140" spans="1:31">
      <c r="A140" s="39"/>
      <c r="B140">
        <f>+'Ark1'!C3880</f>
        <v>2016</v>
      </c>
      <c r="C140">
        <f>+'Ark1'!N3880</f>
        <v>70</v>
      </c>
      <c r="D140" s="3" t="s">
        <v>510</v>
      </c>
      <c r="E140">
        <f>+'Ark1'!Q3880</f>
        <v>36</v>
      </c>
      <c r="G140" s="9">
        <f>+'Ark1'!R3880</f>
        <v>61</v>
      </c>
      <c r="I140" s="9">
        <f>+'Ark1'!S3880</f>
        <v>60</v>
      </c>
      <c r="J140" s="97">
        <f>+'Ark1'!T3880</f>
        <v>0.18320518981259004</v>
      </c>
      <c r="L140" s="97">
        <f>+'Ark1'!U3880</f>
        <v>9.1029283501748617E-2</v>
      </c>
      <c r="M140" s="1">
        <f>+'Ark1'!W3880</f>
        <v>61.58333333333335</v>
      </c>
      <c r="O140" s="1">
        <f>+'Ark1'!AB3880</f>
        <v>3.056641221268082</v>
      </c>
      <c r="P140" s="9">
        <f>+'Ark1'!Y3880</f>
        <v>74.957377049180323</v>
      </c>
      <c r="R140" s="1">
        <f>+'Ark1'!AA3880</f>
        <v>2.7050487775435741</v>
      </c>
      <c r="S140" s="9">
        <f>+'Ark1'!AC3880</f>
        <v>-13.814368569421617</v>
      </c>
      <c r="T140" s="97">
        <f t="shared" si="9"/>
        <v>1.6944444444444444</v>
      </c>
      <c r="U140" s="39"/>
      <c r="V140" s="11"/>
      <c r="W140" s="11"/>
      <c r="X140" s="4"/>
      <c r="Y140"/>
      <c r="Z140"/>
      <c r="AA140"/>
      <c r="AB140"/>
      <c r="AC140"/>
      <c r="AD140"/>
      <c r="AE140"/>
    </row>
    <row r="141" spans="1:31">
      <c r="A141" s="39"/>
      <c r="B141">
        <f>+'Ark1'!C3881</f>
        <v>2016</v>
      </c>
      <c r="C141">
        <f>+'Ark1'!N3881</f>
        <v>80</v>
      </c>
      <c r="D141" s="3" t="s">
        <v>511</v>
      </c>
      <c r="E141">
        <f>+'Ark1'!Q3881</f>
        <v>87</v>
      </c>
      <c r="G141" s="9">
        <f>+'Ark1'!R3881</f>
        <v>231</v>
      </c>
      <c r="I141" s="9">
        <f>+'Ark1'!S3881</f>
        <v>230</v>
      </c>
      <c r="J141" s="97">
        <f>+'Ark1'!T3881</f>
        <v>0.69377703027390691</v>
      </c>
      <c r="L141" s="97">
        <f>+'Ark1'!U3881</f>
        <v>0.39369109967969329</v>
      </c>
      <c r="M141" s="1">
        <f>+'Ark1'!W3881</f>
        <v>61.934782608695656</v>
      </c>
      <c r="O141" s="1">
        <f>+'Ark1'!AB3881</f>
        <v>2.7251021034963796</v>
      </c>
      <c r="P141" s="9">
        <f>+'Ark1'!Y3881</f>
        <v>85.60649350649355</v>
      </c>
      <c r="R141" s="1">
        <f>+'Ark1'!AA3881</f>
        <v>2.8258016243922404</v>
      </c>
      <c r="S141" s="9">
        <f>+'Ark1'!AC3881</f>
        <v>-4.478453193748444</v>
      </c>
      <c r="T141" s="97">
        <f t="shared" si="9"/>
        <v>2.6551724137931036</v>
      </c>
      <c r="U141" s="39"/>
      <c r="V141" s="11"/>
      <c r="W141" s="11"/>
      <c r="X141" s="4"/>
      <c r="Y141"/>
      <c r="Z141"/>
      <c r="AA141"/>
      <c r="AB141"/>
      <c r="AC141"/>
      <c r="AD141"/>
      <c r="AE141"/>
    </row>
    <row r="142" spans="1:31">
      <c r="A142" s="39"/>
      <c r="B142">
        <f>+'Ark1'!C3882</f>
        <v>2016</v>
      </c>
      <c r="C142">
        <f>+'Ark1'!N3882</f>
        <v>90</v>
      </c>
      <c r="D142" s="3" t="s">
        <v>486</v>
      </c>
      <c r="E142">
        <f>+'Ark1'!Q3882</f>
        <v>168</v>
      </c>
      <c r="G142" s="9">
        <f>+'Ark1'!R3882</f>
        <v>639</v>
      </c>
      <c r="I142" s="9">
        <f>+'Ark1'!S3882</f>
        <v>639</v>
      </c>
      <c r="J142" s="97">
        <f>+'Ark1'!T3882</f>
        <v>1.9191494473810673</v>
      </c>
      <c r="L142" s="97">
        <f>+'Ark1'!U3882</f>
        <v>1.2145174625756436</v>
      </c>
      <c r="M142" s="1">
        <f>+'Ark1'!W3882</f>
        <v>61.68388106416279</v>
      </c>
      <c r="O142" s="1">
        <f>+'Ark1'!AB3882</f>
        <v>2.7459299729261226</v>
      </c>
      <c r="P142" s="9">
        <f>+'Ark1'!Y3882</f>
        <v>95.469796557120475</v>
      </c>
      <c r="R142" s="1">
        <f>+'Ark1'!AA3882</f>
        <v>2.8393686269350118</v>
      </c>
      <c r="S142" s="9">
        <f>+'Ark1'!AC3882</f>
        <v>2.0814312634408423</v>
      </c>
      <c r="T142" s="97">
        <f t="shared" si="9"/>
        <v>3.8035714285714284</v>
      </c>
      <c r="U142" s="39"/>
      <c r="V142" s="11"/>
      <c r="W142" s="11"/>
      <c r="X142" s="4"/>
      <c r="Y142"/>
      <c r="Z142"/>
      <c r="AA142"/>
      <c r="AB142"/>
      <c r="AC142"/>
      <c r="AD142"/>
      <c r="AE142"/>
    </row>
    <row r="143" spans="1:31">
      <c r="A143" s="39"/>
      <c r="B143">
        <f>+'Ark1'!C3883</f>
        <v>2016</v>
      </c>
      <c r="C143">
        <f>+'Ark1'!N3883</f>
        <v>100</v>
      </c>
      <c r="D143" s="3" t="s">
        <v>512</v>
      </c>
      <c r="E143">
        <f>+'Ark1'!Q3883</f>
        <v>247</v>
      </c>
      <c r="G143" s="9">
        <f>+'Ark1'!R3883</f>
        <v>1265</v>
      </c>
      <c r="I143" s="9">
        <f>+'Ark1'!S3883</f>
        <v>1264</v>
      </c>
      <c r="J143" s="97">
        <f>+'Ark1'!T3883</f>
        <v>3.7992551657856808</v>
      </c>
      <c r="L143" s="97">
        <f>+'Ark1'!U3883</f>
        <v>2.657486095458109</v>
      </c>
      <c r="M143" s="1">
        <f>+'Ark1'!W3883</f>
        <v>61.925632911392398</v>
      </c>
      <c r="O143" s="1">
        <f>+'Ark1'!AB3883</f>
        <v>2.7640620753494001</v>
      </c>
      <c r="P143" s="9">
        <f>+'Ark1'!Y3883</f>
        <v>105.52213438735173</v>
      </c>
      <c r="R143" s="1">
        <f>+'Ark1'!AA3883</f>
        <v>2.8650322692792871</v>
      </c>
      <c r="S143" s="9">
        <f>+'Ark1'!AC3883</f>
        <v>-3.9928163283279927</v>
      </c>
      <c r="T143" s="97">
        <f t="shared" si="9"/>
        <v>5.1214574898785425</v>
      </c>
      <c r="U143" s="39"/>
      <c r="V143" s="11"/>
      <c r="W143" s="11"/>
      <c r="X143" s="4"/>
      <c r="Y143"/>
      <c r="Z143"/>
      <c r="AA143"/>
      <c r="AB143"/>
      <c r="AC143"/>
      <c r="AD143"/>
      <c r="AE143"/>
    </row>
    <row r="144" spans="1:31">
      <c r="A144" s="39"/>
      <c r="B144">
        <f>+'Ark1'!C3884</f>
        <v>2016</v>
      </c>
      <c r="C144">
        <f>+'Ark1'!N3884</f>
        <v>110</v>
      </c>
      <c r="D144" s="3" t="s">
        <v>513</v>
      </c>
      <c r="E144">
        <f>+'Ark1'!Q3884</f>
        <v>327</v>
      </c>
      <c r="G144" s="9">
        <f>+'Ark1'!R3884</f>
        <v>2220</v>
      </c>
      <c r="I144" s="9">
        <f>+'Ark1'!S3884</f>
        <v>2220</v>
      </c>
      <c r="J144" s="97">
        <f>+'Ark1'!T3884</f>
        <v>6.6674675636713108</v>
      </c>
      <c r="L144" s="97">
        <f>+'Ark1'!U3884</f>
        <v>5.1026906435776658</v>
      </c>
      <c r="M144" s="1">
        <f>+'Ark1'!W3884</f>
        <v>61.365315315315314</v>
      </c>
      <c r="O144" s="1">
        <f>+'Ark1'!AB3884</f>
        <v>3.1012006741417384</v>
      </c>
      <c r="P144" s="9">
        <f>+'Ark1'!Y3884</f>
        <v>115.45409909909904</v>
      </c>
      <c r="R144" s="1">
        <f>+'Ark1'!AA3884</f>
        <v>2.8822736191111273</v>
      </c>
      <c r="S144" s="9">
        <f>+'Ark1'!AC3884</f>
        <v>-3.6857144536640849</v>
      </c>
      <c r="T144" s="97">
        <f t="shared" si="9"/>
        <v>6.7889908256880735</v>
      </c>
      <c r="U144" s="39"/>
      <c r="V144" s="11"/>
      <c r="W144" s="11"/>
      <c r="X144" s="4"/>
      <c r="Y144"/>
      <c r="Z144"/>
      <c r="AA144"/>
      <c r="AB144"/>
      <c r="AC144"/>
      <c r="AD144"/>
      <c r="AE144"/>
    </row>
    <row r="145" spans="1:31">
      <c r="A145" s="39"/>
      <c r="B145">
        <f>+'Ark1'!C3885</f>
        <v>2016</v>
      </c>
      <c r="C145">
        <f>+'Ark1'!N3885</f>
        <v>120</v>
      </c>
      <c r="D145" s="3" t="s">
        <v>514</v>
      </c>
      <c r="E145">
        <f>+'Ark1'!Q3885</f>
        <v>536</v>
      </c>
      <c r="G145" s="9">
        <f>+'Ark1'!R3885</f>
        <v>4021</v>
      </c>
      <c r="I145" s="9">
        <f>+'Ark1'!S3885</f>
        <v>4015</v>
      </c>
      <c r="J145" s="97">
        <f>+'Ark1'!T3885</f>
        <v>12.07652570879385</v>
      </c>
      <c r="L145" s="97">
        <f>+'Ark1'!U3885</f>
        <v>10.049006579535448</v>
      </c>
      <c r="M145" s="1">
        <f>+'Ark1'!W3885</f>
        <v>60.182814445828157</v>
      </c>
      <c r="O145" s="1">
        <f>+'Ark1'!AB3885</f>
        <v>3.7123138030807494</v>
      </c>
      <c r="P145" s="9">
        <f>+'Ark1'!Y3885</f>
        <v>125.53133548868438</v>
      </c>
      <c r="R145" s="1">
        <f>+'Ark1'!AA3885</f>
        <v>2.7843496704111486</v>
      </c>
      <c r="S145" s="9">
        <f>+'Ark1'!AC3885</f>
        <v>-12.842461194134444</v>
      </c>
      <c r="T145" s="97">
        <f t="shared" si="9"/>
        <v>7.5018656716417906</v>
      </c>
      <c r="U145" s="39"/>
      <c r="V145" s="11"/>
      <c r="W145" s="11"/>
      <c r="X145" s="4"/>
      <c r="Y145"/>
      <c r="Z145"/>
      <c r="AA145"/>
      <c r="AB145"/>
      <c r="AC145"/>
      <c r="AD145"/>
      <c r="AE145"/>
    </row>
    <row r="146" spans="1:31">
      <c r="A146" s="39"/>
      <c r="B146">
        <f>+'Ark1'!C3886</f>
        <v>2016</v>
      </c>
      <c r="C146">
        <f>+'Ark1'!N3886</f>
        <v>130</v>
      </c>
      <c r="D146" s="3" t="s">
        <v>515</v>
      </c>
      <c r="E146">
        <f>+'Ark1'!Q3886</f>
        <v>595</v>
      </c>
      <c r="G146" s="9">
        <f>+'Ark1'!R3886</f>
        <v>4760</v>
      </c>
      <c r="I146" s="9">
        <f>+'Ark1'!S3886</f>
        <v>4749</v>
      </c>
      <c r="J146" s="97">
        <f>+'Ark1'!T3886</f>
        <v>14.296011532916872</v>
      </c>
      <c r="L146" s="97">
        <f>+'Ark1'!U3886</f>
        <v>12.758622886446931</v>
      </c>
      <c r="M146" s="1">
        <f>+'Ark1'!W3886</f>
        <v>59.615708570225301</v>
      </c>
      <c r="O146" s="1">
        <f>+'Ark1'!AB3886</f>
        <v>4.080101014357064</v>
      </c>
      <c r="P146" s="9">
        <f>+'Ark1'!Y3886</f>
        <v>134.63560924369759</v>
      </c>
      <c r="R146" s="1">
        <f>+'Ark1'!AA3886</f>
        <v>2.8838935218881958</v>
      </c>
      <c r="S146" s="9">
        <f>+'Ark1'!AC3886</f>
        <v>-1.1488667843666327</v>
      </c>
      <c r="T146" s="97">
        <f t="shared" si="9"/>
        <v>8</v>
      </c>
      <c r="U146" s="39"/>
      <c r="V146" s="11"/>
      <c r="W146" s="11"/>
      <c r="X146" s="4"/>
      <c r="Y146"/>
      <c r="Z146"/>
      <c r="AA146"/>
      <c r="AB146"/>
      <c r="AC146"/>
      <c r="AD146"/>
      <c r="AE146"/>
    </row>
    <row r="147" spans="1:31">
      <c r="A147" s="39"/>
      <c r="B147">
        <f>+'Ark1'!C3887</f>
        <v>2016</v>
      </c>
      <c r="C147">
        <f>+'Ark1'!N3887</f>
        <v>140</v>
      </c>
      <c r="D147" s="3" t="s">
        <v>516</v>
      </c>
      <c r="E147">
        <f>+'Ark1'!Q3887</f>
        <v>548</v>
      </c>
      <c r="G147" s="9">
        <f>+'Ark1'!R3887</f>
        <v>4450</v>
      </c>
      <c r="I147" s="9">
        <f>+'Ark1'!S3887</f>
        <v>4442</v>
      </c>
      <c r="J147" s="97">
        <f>+'Ark1'!T3887</f>
        <v>13.364968765016815</v>
      </c>
      <c r="L147" s="97">
        <f>+'Ark1'!U3887</f>
        <v>12.814692975252438</v>
      </c>
      <c r="M147" s="1">
        <f>+'Ark1'!W3887</f>
        <v>59.41130121566863</v>
      </c>
      <c r="O147" s="1">
        <f>+'Ark1'!AB3887</f>
        <v>4.2843955440198718</v>
      </c>
      <c r="P147" s="9">
        <f>+'Ark1'!Y3887</f>
        <v>144.64761797752811</v>
      </c>
      <c r="R147" s="1">
        <f>+'Ark1'!AA3887</f>
        <v>2.8932834008310695</v>
      </c>
      <c r="S147" s="9">
        <f>+'Ark1'!AC3887</f>
        <v>0.52567522008296574</v>
      </c>
      <c r="T147" s="97">
        <f t="shared" si="9"/>
        <v>8.1204379562043787</v>
      </c>
      <c r="U147" s="39"/>
      <c r="V147" s="11"/>
      <c r="W147" s="11"/>
      <c r="X147" s="4"/>
      <c r="Y147"/>
      <c r="Z147"/>
      <c r="AA147"/>
      <c r="AB147"/>
      <c r="AC147"/>
      <c r="AD147"/>
      <c r="AE147"/>
    </row>
    <row r="148" spans="1:31">
      <c r="A148" s="39"/>
      <c r="B148">
        <f>+'Ark1'!C3888</f>
        <v>2016</v>
      </c>
      <c r="C148">
        <f>+'Ark1'!N3888</f>
        <v>150</v>
      </c>
      <c r="D148" s="3" t="s">
        <v>517</v>
      </c>
      <c r="E148">
        <f>+'Ark1'!Q3888</f>
        <v>484</v>
      </c>
      <c r="G148" s="9">
        <f>+'Ark1'!R3888</f>
        <v>4009</v>
      </c>
      <c r="I148" s="9">
        <f>+'Ark1'!S3888</f>
        <v>4004</v>
      </c>
      <c r="J148" s="97">
        <f>+'Ark1'!T3888</f>
        <v>12.040485343584816</v>
      </c>
      <c r="L148" s="97">
        <f>+'Ark1'!U3888</f>
        <v>12.355974986258204</v>
      </c>
      <c r="M148" s="1">
        <f>+'Ark1'!W3888</f>
        <v>59.054695304695315</v>
      </c>
      <c r="O148" s="1">
        <f>+'Ark1'!AB3888</f>
        <v>4.5854911081981262</v>
      </c>
      <c r="P148" s="9">
        <f>+'Ark1'!Y3888</f>
        <v>154.81179845347972</v>
      </c>
      <c r="R148" s="1">
        <f>+'Ark1'!AA3888</f>
        <v>2.8642856227130777</v>
      </c>
      <c r="S148" s="9">
        <f>+'Ark1'!AC3888</f>
        <v>-0.41989879059002694</v>
      </c>
      <c r="T148" s="97">
        <f t="shared" si="9"/>
        <v>8.2830578512396702</v>
      </c>
      <c r="U148" s="39"/>
      <c r="V148" s="11"/>
      <c r="W148" s="11"/>
      <c r="X148" s="4"/>
      <c r="Y148"/>
      <c r="Z148"/>
      <c r="AA148"/>
      <c r="AB148"/>
      <c r="AC148"/>
      <c r="AD148"/>
      <c r="AE148"/>
    </row>
    <row r="149" spans="1:31">
      <c r="A149" s="39"/>
      <c r="B149">
        <f>+'Ark1'!C3889</f>
        <v>2016</v>
      </c>
      <c r="C149">
        <f>+'Ark1'!N3889</f>
        <v>160</v>
      </c>
      <c r="D149" s="3" t="s">
        <v>518</v>
      </c>
      <c r="E149">
        <f>+'Ark1'!Q3889</f>
        <v>452</v>
      </c>
      <c r="G149" s="9">
        <f>+'Ark1'!R3889</f>
        <v>3317</v>
      </c>
      <c r="I149" s="9">
        <f>+'Ark1'!S3889</f>
        <v>3314</v>
      </c>
      <c r="J149" s="97">
        <f>+'Ark1'!T3889</f>
        <v>9.962157616530515</v>
      </c>
      <c r="L149" s="97">
        <f>+'Ark1'!U3889</f>
        <v>10.882273717354924</v>
      </c>
      <c r="M149" s="1">
        <f>+'Ark1'!W3889</f>
        <v>58.49728424864211</v>
      </c>
      <c r="O149" s="1">
        <f>+'Ark1'!AB3889</f>
        <v>4.6362715351028818</v>
      </c>
      <c r="P149" s="9">
        <f>+'Ark1'!Y3889</f>
        <v>164.79243292131463</v>
      </c>
      <c r="R149" s="1">
        <f>+'Ark1'!AA3889</f>
        <v>2.9012260843894047</v>
      </c>
      <c r="S149" s="9">
        <f>+'Ark1'!AC3889</f>
        <v>-2.2008958337914839</v>
      </c>
      <c r="T149" s="97">
        <f t="shared" si="9"/>
        <v>7.3384955752212386</v>
      </c>
      <c r="U149" s="39"/>
      <c r="V149" s="11"/>
      <c r="W149" s="11"/>
      <c r="X149" s="4"/>
      <c r="Y149"/>
      <c r="Z149"/>
      <c r="AA149"/>
      <c r="AB149"/>
      <c r="AC149"/>
      <c r="AD149"/>
      <c r="AE149"/>
    </row>
    <row r="150" spans="1:31">
      <c r="A150" s="39"/>
      <c r="B150">
        <f>+'Ark1'!C3890</f>
        <v>2016</v>
      </c>
      <c r="C150">
        <f>+'Ark1'!N3890</f>
        <v>170</v>
      </c>
      <c r="D150" s="3" t="s">
        <v>519</v>
      </c>
      <c r="E150">
        <f>+'Ark1'!Q3890</f>
        <v>426</v>
      </c>
      <c r="G150" s="9">
        <f>+'Ark1'!R3890</f>
        <v>2701</v>
      </c>
      <c r="I150" s="9">
        <f>+'Ark1'!S3890</f>
        <v>2700</v>
      </c>
      <c r="J150" s="97">
        <f>+'Ark1'!T3890</f>
        <v>8.1120855358000981</v>
      </c>
      <c r="L150" s="97">
        <f>+'Ark1'!U3890</f>
        <v>9.4022136974345472</v>
      </c>
      <c r="M150" s="1">
        <f>+'Ark1'!W3890</f>
        <v>58.042222222222222</v>
      </c>
      <c r="O150" s="1">
        <f>+'Ark1'!AB3890</f>
        <v>4.6569417188578921</v>
      </c>
      <c r="P150" s="9">
        <f>+'Ark1'!Y3890</f>
        <v>174.85120325805275</v>
      </c>
      <c r="R150" s="1">
        <f>+'Ark1'!AA3890</f>
        <v>2.8957147135422794</v>
      </c>
      <c r="S150" s="9">
        <f>+'Ark1'!AC3890</f>
        <v>-5.6237884556283202</v>
      </c>
      <c r="T150" s="97">
        <f t="shared" si="9"/>
        <v>6.34037558685446</v>
      </c>
      <c r="U150" s="39"/>
      <c r="V150" s="11"/>
      <c r="W150" s="11"/>
      <c r="X150" s="4"/>
      <c r="Y150"/>
      <c r="Z150"/>
      <c r="AA150"/>
      <c r="AB150"/>
      <c r="AC150"/>
      <c r="AD150"/>
      <c r="AE150"/>
    </row>
    <row r="151" spans="1:31">
      <c r="A151" s="39"/>
      <c r="B151">
        <f>+'Ark1'!C3891</f>
        <v>2016</v>
      </c>
      <c r="C151">
        <f>+'Ark1'!N3891</f>
        <v>180</v>
      </c>
      <c r="D151" s="3" t="s">
        <v>520</v>
      </c>
      <c r="E151">
        <f>+'Ark1'!Q3891</f>
        <v>409</v>
      </c>
      <c r="G151" s="9">
        <f>+'Ark1'!R3891</f>
        <v>2084</v>
      </c>
      <c r="I151" s="9">
        <f>+'Ark1'!S3891</f>
        <v>2084</v>
      </c>
      <c r="J151" s="97">
        <f>+'Ark1'!T3891</f>
        <v>6.2590100913022573</v>
      </c>
      <c r="L151" s="97">
        <f>+'Ark1'!U3891</f>
        <v>7.6652274866071108</v>
      </c>
      <c r="M151" s="1">
        <f>+'Ark1'!W3891</f>
        <v>57.093090211132413</v>
      </c>
      <c r="O151" s="1">
        <f>+'Ark1'!AB3891</f>
        <v>4.8704887340160408</v>
      </c>
      <c r="P151" s="9">
        <f>+'Ark1'!Y3891</f>
        <v>184.75254318618065</v>
      </c>
      <c r="R151" s="1">
        <f>+'Ark1'!AA3891</f>
        <v>2.828774593524956</v>
      </c>
      <c r="S151" s="9">
        <f>+'Ark1'!AC3891</f>
        <v>-7.0147306719885005</v>
      </c>
      <c r="T151" s="97">
        <f t="shared" si="9"/>
        <v>5.0953545232273836</v>
      </c>
      <c r="U151" s="39"/>
      <c r="V151" s="11"/>
      <c r="W151" s="11"/>
      <c r="X151" s="4"/>
      <c r="Y151"/>
      <c r="Z151"/>
      <c r="AA151"/>
      <c r="AB151"/>
      <c r="AC151"/>
      <c r="AD151"/>
      <c r="AE151"/>
    </row>
    <row r="152" spans="1:31">
      <c r="A152" s="39"/>
      <c r="B152">
        <f>+'Ark1'!C3892</f>
        <v>2016</v>
      </c>
      <c r="C152">
        <f>+'Ark1'!N3892</f>
        <v>190</v>
      </c>
      <c r="D152" s="3" t="s">
        <v>521</v>
      </c>
      <c r="E152">
        <f>+'Ark1'!Q3892</f>
        <v>371</v>
      </c>
      <c r="G152" s="9">
        <f>+'Ark1'!R3892</f>
        <v>1437</v>
      </c>
      <c r="I152" s="9">
        <f>+'Ark1'!S3892</f>
        <v>1437</v>
      </c>
      <c r="J152" s="97">
        <f>+'Ark1'!T3892</f>
        <v>4.3158337337818358</v>
      </c>
      <c r="L152" s="97">
        <f>+'Ark1'!U3892</f>
        <v>5.5707994367508302</v>
      </c>
      <c r="M152" s="1">
        <f>+'Ark1'!W3892</f>
        <v>55.782881002087692</v>
      </c>
      <c r="O152" s="1">
        <f>+'Ark1'!AB3892</f>
        <v>5.2001190281764602</v>
      </c>
      <c r="P152" s="9">
        <f>+'Ark1'!Y3892</f>
        <v>194.72595685455804</v>
      </c>
      <c r="R152" s="1">
        <f>+'Ark1'!AA3892</f>
        <v>2.8692647929153803</v>
      </c>
      <c r="S152" s="9">
        <f>+'Ark1'!AC3892</f>
        <v>-10.628815412086258</v>
      </c>
      <c r="T152" s="97">
        <f t="shared" si="9"/>
        <v>3.8733153638814017</v>
      </c>
      <c r="U152" s="39"/>
      <c r="V152" s="11"/>
      <c r="W152" s="11"/>
      <c r="X152" s="4"/>
      <c r="Y152"/>
      <c r="Z152"/>
      <c r="AA152"/>
      <c r="AB152"/>
      <c r="AC152"/>
      <c r="AD152"/>
      <c r="AE152"/>
    </row>
    <row r="153" spans="1:31">
      <c r="A153" s="39"/>
      <c r="B153">
        <f>+'Ark1'!C3893</f>
        <v>2016</v>
      </c>
      <c r="C153">
        <f>+'Ark1'!N3893</f>
        <v>200</v>
      </c>
      <c r="D153" s="3" t="s">
        <v>522</v>
      </c>
      <c r="E153">
        <f>+'Ark1'!Q3893</f>
        <v>306</v>
      </c>
      <c r="G153" s="9">
        <f>+'Ark1'!R3893</f>
        <v>892</v>
      </c>
      <c r="I153" s="9">
        <f>+'Ark1'!S3893</f>
        <v>892</v>
      </c>
      <c r="J153" s="97">
        <f>+'Ark1'!T3893</f>
        <v>2.6790004805382024</v>
      </c>
      <c r="L153" s="97">
        <f>+'Ark1'!U3893</f>
        <v>3.6337773509411342</v>
      </c>
      <c r="M153" s="1">
        <f>+'Ark1'!W3893</f>
        <v>54.649103139013448</v>
      </c>
      <c r="O153" s="1">
        <f>+'Ark1'!AB3893</f>
        <v>5.4207673743282623</v>
      </c>
      <c r="P153" s="9">
        <f>+'Ark1'!Y3893</f>
        <v>204.62399103138995</v>
      </c>
      <c r="R153" s="1">
        <f>+'Ark1'!AA3893</f>
        <v>2.8436512939703702</v>
      </c>
      <c r="S153" s="9">
        <f>+'Ark1'!AC3893</f>
        <v>-8.3584927217629978</v>
      </c>
      <c r="T153" s="97">
        <f t="shared" si="9"/>
        <v>2.9150326797385619</v>
      </c>
      <c r="U153" s="39"/>
      <c r="V153" s="11"/>
      <c r="W153" s="11"/>
      <c r="X153" s="4"/>
      <c r="Y153"/>
      <c r="Z153"/>
      <c r="AA153"/>
      <c r="AB153"/>
      <c r="AC153"/>
      <c r="AD153"/>
      <c r="AE153"/>
    </row>
    <row r="154" spans="1:31">
      <c r="A154" s="39"/>
      <c r="B154">
        <f>+'Ark1'!C3894</f>
        <v>2016</v>
      </c>
      <c r="C154">
        <f>+'Ark1'!N3894</f>
        <v>210</v>
      </c>
      <c r="D154" s="3" t="s">
        <v>523</v>
      </c>
      <c r="E154">
        <f>+'Ark1'!Q3894</f>
        <v>225</v>
      </c>
      <c r="G154" s="9">
        <f>+'Ark1'!R3894</f>
        <v>528</v>
      </c>
      <c r="I154" s="9">
        <f>+'Ark1'!S3894</f>
        <v>528</v>
      </c>
      <c r="J154" s="97">
        <f>+'Ark1'!T3894</f>
        <v>1.5857760691975011</v>
      </c>
      <c r="L154" s="97">
        <f>+'Ark1'!U3894</f>
        <v>2.2569007081227754</v>
      </c>
      <c r="M154" s="1">
        <f>+'Ark1'!W3894</f>
        <v>53.196969696969688</v>
      </c>
      <c r="O154" s="1">
        <f>+'Ark1'!AB3894</f>
        <v>5.6811615782223619</v>
      </c>
      <c r="P154" s="9">
        <f>+'Ark1'!Y3894</f>
        <v>214.7047348484848</v>
      </c>
      <c r="R154" s="1">
        <f>+'Ark1'!AA3894</f>
        <v>2.9266791874132574</v>
      </c>
      <c r="S154" s="9">
        <f>+'Ark1'!AC3894</f>
        <v>-6.510888846687128</v>
      </c>
      <c r="T154" s="97">
        <f t="shared" si="9"/>
        <v>2.3466666666666667</v>
      </c>
      <c r="U154" s="39"/>
      <c r="V154" s="11"/>
      <c r="W154" s="11"/>
      <c r="X154" s="4"/>
      <c r="Y154"/>
      <c r="Z154"/>
      <c r="AA154"/>
      <c r="AB154"/>
      <c r="AC154"/>
      <c r="AD154"/>
      <c r="AE154"/>
    </row>
    <row r="155" spans="1:31">
      <c r="A155" s="39"/>
      <c r="B155">
        <f>+'Ark1'!C3895</f>
        <v>2016</v>
      </c>
      <c r="C155">
        <f>+'Ark1'!N3895</f>
        <v>220</v>
      </c>
      <c r="D155" s="3" t="s">
        <v>524</v>
      </c>
      <c r="E155">
        <f>+'Ark1'!Q3895</f>
        <v>176</v>
      </c>
      <c r="G155" s="9">
        <f>+'Ark1'!R3895</f>
        <v>307</v>
      </c>
      <c r="I155" s="9">
        <f>+'Ark1'!S3895</f>
        <v>307</v>
      </c>
      <c r="J155" s="97">
        <f>+'Ark1'!T3895</f>
        <v>0.92203267659778909</v>
      </c>
      <c r="L155" s="97">
        <f>+'Ark1'!U3895</f>
        <v>1.3732592819548641</v>
      </c>
      <c r="M155" s="1">
        <f>+'Ark1'!W3895</f>
        <v>51.315960912052113</v>
      </c>
      <c r="O155" s="1">
        <f>+'Ark1'!AB3895</f>
        <v>6.1114384642820658</v>
      </c>
      <c r="P155" s="9">
        <f>+'Ark1'!Y3895</f>
        <v>224.68664495114015</v>
      </c>
      <c r="R155" s="1">
        <f>+'Ark1'!AA3895</f>
        <v>2.9692864519123399</v>
      </c>
      <c r="S155" s="9">
        <f>+'Ark1'!AC3895</f>
        <v>-10.1687950611479</v>
      </c>
      <c r="T155" s="97">
        <f t="shared" si="9"/>
        <v>1.7443181818181819</v>
      </c>
      <c r="U155" s="39"/>
      <c r="V155" s="11"/>
      <c r="W155" s="11"/>
      <c r="X155" s="4"/>
      <c r="Y155"/>
      <c r="Z155"/>
      <c r="AA155"/>
      <c r="AB155"/>
      <c r="AC155"/>
      <c r="AD155"/>
      <c r="AE155"/>
    </row>
    <row r="156" spans="1:31">
      <c r="A156" s="39"/>
      <c r="B156">
        <f>+'Ark1'!C3896</f>
        <v>2016</v>
      </c>
      <c r="C156">
        <f>+'Ark1'!N3896</f>
        <v>230</v>
      </c>
      <c r="D156" s="3" t="s">
        <v>525</v>
      </c>
      <c r="E156">
        <f>+'Ark1'!Q3896</f>
        <v>159</v>
      </c>
      <c r="G156" s="9">
        <f>+'Ark1'!R3896</f>
        <v>364</v>
      </c>
      <c r="I156" s="9">
        <f>+'Ark1'!S3896</f>
        <v>364</v>
      </c>
      <c r="J156" s="97">
        <f>+'Ark1'!T3896</f>
        <v>1.0932244113407017</v>
      </c>
      <c r="L156" s="97">
        <f>+'Ark1'!U3896</f>
        <v>1.7661998340035514</v>
      </c>
      <c r="M156" s="1">
        <f>+'Ark1'!W3896</f>
        <v>46.629120879120883</v>
      </c>
      <c r="O156" s="1">
        <f>+'Ark1'!AB3896</f>
        <v>7.14891279651681</v>
      </c>
      <c r="P156" s="9">
        <f>+'Ark1'!Y3896</f>
        <v>243.72582417582433</v>
      </c>
      <c r="R156" s="1">
        <f>+'Ark1'!AA3896</f>
        <v>13.396809245005857</v>
      </c>
      <c r="S156" s="9">
        <f>+'Ark1'!AC3896</f>
        <v>-38.447330100747557</v>
      </c>
      <c r="T156" s="97">
        <f t="shared" si="9"/>
        <v>2.2893081761006289</v>
      </c>
      <c r="U156" s="39"/>
      <c r="V156" s="11"/>
      <c r="W156" s="11"/>
      <c r="X156" s="4"/>
      <c r="Y156"/>
      <c r="Z156"/>
      <c r="AA156"/>
      <c r="AB156"/>
      <c r="AC156"/>
      <c r="AD156"/>
      <c r="AE156"/>
    </row>
    <row r="157" spans="1:31">
      <c r="A157" s="39"/>
      <c r="B157" s="47">
        <f>+'Ark1'!C3897</f>
        <v>2015</v>
      </c>
      <c r="C157" s="47">
        <f>+'Ark1'!N3897</f>
        <v>60</v>
      </c>
      <c r="D157" s="48" t="s">
        <v>509</v>
      </c>
      <c r="E157" s="47">
        <f>+'Ark1'!Q3897</f>
        <v>12</v>
      </c>
      <c r="F157" s="47"/>
      <c r="G157" s="65">
        <f>+'Ark1'!R3897</f>
        <v>12</v>
      </c>
      <c r="H157" s="47"/>
      <c r="I157" s="65">
        <f>+'Ark1'!S3897</f>
        <v>12</v>
      </c>
      <c r="J157" s="102">
        <f>+'Ark1'!T3897</f>
        <v>2.460529013737954E-2</v>
      </c>
      <c r="K157" s="47"/>
      <c r="L157" s="102">
        <f>+'Ark1'!U3897</f>
        <v>1.1371315991347507E-2</v>
      </c>
      <c r="M157" s="49">
        <f>+'Ark1'!W3897</f>
        <v>62.08333333333335</v>
      </c>
      <c r="N157" s="102"/>
      <c r="O157" s="49">
        <f>+'Ark1'!AB3897</f>
        <v>2.0999338613921665</v>
      </c>
      <c r="P157" s="65">
        <f>+'Ark1'!Y3897</f>
        <v>64.133333333333354</v>
      </c>
      <c r="Q157" s="47"/>
      <c r="R157" s="49">
        <f>+'Ark1'!AA3897</f>
        <v>7.1894985144228647</v>
      </c>
      <c r="S157" s="65">
        <f>+'Ark1'!AC3897</f>
        <v>46.070996804225089</v>
      </c>
      <c r="T157" s="102">
        <f t="shared" si="9"/>
        <v>1</v>
      </c>
      <c r="U157" s="39"/>
      <c r="V157" s="11"/>
      <c r="W157" s="11"/>
      <c r="X157" s="4"/>
      <c r="Y157"/>
      <c r="Z157"/>
      <c r="AA157"/>
      <c r="AB157"/>
      <c r="AC157"/>
      <c r="AD157"/>
      <c r="AE157"/>
    </row>
    <row r="158" spans="1:31">
      <c r="A158" s="39"/>
      <c r="B158" s="47">
        <f>+'Ark1'!C3898</f>
        <v>2015</v>
      </c>
      <c r="C158" s="47">
        <f>+'Ark1'!N3898</f>
        <v>70</v>
      </c>
      <c r="D158" s="48" t="s">
        <v>510</v>
      </c>
      <c r="E158" s="47">
        <f>+'Ark1'!Q3898</f>
        <v>54</v>
      </c>
      <c r="F158" s="47"/>
      <c r="G158" s="65">
        <f>+'Ark1'!R3898</f>
        <v>83</v>
      </c>
      <c r="H158" s="47"/>
      <c r="I158" s="65">
        <f>+'Ark1'!S3898</f>
        <v>82</v>
      </c>
      <c r="J158" s="102">
        <f>+'Ark1'!T3898</f>
        <v>0.17018659011687501</v>
      </c>
      <c r="K158" s="47"/>
      <c r="L158" s="102">
        <f>+'Ark1'!U3898</f>
        <v>9.2402285362642819E-2</v>
      </c>
      <c r="M158" s="49">
        <f>+'Ark1'!W3898</f>
        <v>62.426829268292686</v>
      </c>
      <c r="N158" s="102"/>
      <c r="O158" s="49">
        <f>+'Ark1'!AB3898</f>
        <v>2.3634951784708242</v>
      </c>
      <c r="P158" s="65">
        <f>+'Ark1'!Y3898</f>
        <v>75.345783132530144</v>
      </c>
      <c r="Q158" s="47"/>
      <c r="R158" s="49">
        <f>+'Ark1'!AA3898</f>
        <v>2.7480534996397119</v>
      </c>
      <c r="S158" s="65">
        <f>+'Ark1'!AC3898</f>
        <v>-11.57777818288247</v>
      </c>
      <c r="T158" s="102">
        <f t="shared" si="9"/>
        <v>1.537037037037037</v>
      </c>
      <c r="U158" s="39"/>
      <c r="V158" s="11"/>
      <c r="W158" s="11"/>
      <c r="X158" s="4"/>
      <c r="Y158"/>
      <c r="Z158"/>
      <c r="AA158"/>
      <c r="AB158"/>
      <c r="AC158"/>
      <c r="AD158"/>
      <c r="AE158"/>
    </row>
    <row r="159" spans="1:31">
      <c r="A159" s="39"/>
      <c r="B159" s="47">
        <f>+'Ark1'!C3899</f>
        <v>2015</v>
      </c>
      <c r="C159" s="47">
        <f>+'Ark1'!N3899</f>
        <v>80</v>
      </c>
      <c r="D159" s="48" t="s">
        <v>511</v>
      </c>
      <c r="E159" s="47">
        <f>+'Ark1'!Q3899</f>
        <v>122</v>
      </c>
      <c r="F159" s="47"/>
      <c r="G159" s="65">
        <f>+'Ark1'!R3899</f>
        <v>303</v>
      </c>
      <c r="H159" s="47"/>
      <c r="I159" s="65">
        <f>+'Ark1'!S3899</f>
        <v>302</v>
      </c>
      <c r="J159" s="102">
        <f>+'Ark1'!T3899</f>
        <v>0.6212835759688331</v>
      </c>
      <c r="K159" s="47"/>
      <c r="L159" s="102">
        <f>+'Ark1'!U3899</f>
        <v>0.38383658449639846</v>
      </c>
      <c r="M159" s="49">
        <f>+'Ark1'!W3899</f>
        <v>62.423841059602651</v>
      </c>
      <c r="N159" s="102"/>
      <c r="O159" s="49">
        <f>+'Ark1'!AB3899</f>
        <v>2.5564801083273871</v>
      </c>
      <c r="P159" s="65">
        <f>+'Ark1'!Y3899</f>
        <v>85.734983498349891</v>
      </c>
      <c r="Q159" s="47"/>
      <c r="R159" s="49">
        <f>+'Ark1'!AA3899</f>
        <v>2.8886065393427129</v>
      </c>
      <c r="S159" s="65">
        <f>+'Ark1'!AC3899</f>
        <v>-6.4665907352910992</v>
      </c>
      <c r="T159" s="102">
        <f t="shared" si="9"/>
        <v>2.4836065573770494</v>
      </c>
      <c r="U159" s="39"/>
      <c r="V159" s="11"/>
      <c r="W159" s="11"/>
      <c r="X159" s="4"/>
      <c r="Y159"/>
      <c r="Z159"/>
      <c r="AA159"/>
      <c r="AB159"/>
      <c r="AC159"/>
      <c r="AD159"/>
      <c r="AE159"/>
    </row>
    <row r="160" spans="1:31">
      <c r="A160" s="39"/>
      <c r="B160" s="47">
        <f>+'Ark1'!C3900</f>
        <v>2015</v>
      </c>
      <c r="C160" s="47">
        <f>+'Ark1'!N3900</f>
        <v>90</v>
      </c>
      <c r="D160" s="48" t="s">
        <v>486</v>
      </c>
      <c r="E160" s="47">
        <f>+'Ark1'!Q3900</f>
        <v>234</v>
      </c>
      <c r="F160" s="47"/>
      <c r="G160" s="65">
        <f>+'Ark1'!R3900</f>
        <v>933</v>
      </c>
      <c r="H160" s="47"/>
      <c r="I160" s="65">
        <f>+'Ark1'!S3900</f>
        <v>933</v>
      </c>
      <c r="J160" s="102">
        <f>+'Ark1'!T3900</f>
        <v>1.9130613081812595</v>
      </c>
      <c r="K160" s="47"/>
      <c r="L160" s="102">
        <f>+'Ark1'!U3900</f>
        <v>1.3217056702115639</v>
      </c>
      <c r="M160" s="49">
        <f>+'Ark1'!W3900</f>
        <v>62.29367631296892</v>
      </c>
      <c r="N160" s="102"/>
      <c r="O160" s="49">
        <f>+'Ark1'!AB3900</f>
        <v>2.5905948884249881</v>
      </c>
      <c r="P160" s="65">
        <f>+'Ark1'!Y3900</f>
        <v>95.875455519828563</v>
      </c>
      <c r="Q160" s="47"/>
      <c r="R160" s="49">
        <f>+'Ark1'!AA3900</f>
        <v>2.8591381359404275</v>
      </c>
      <c r="S160" s="65">
        <f>+'Ark1'!AC3900</f>
        <v>-0.19498735246009255</v>
      </c>
      <c r="T160" s="102">
        <f t="shared" si="9"/>
        <v>3.9871794871794872</v>
      </c>
      <c r="U160" s="39"/>
      <c r="V160" s="11"/>
      <c r="W160" s="11"/>
      <c r="X160" s="4"/>
      <c r="Y160"/>
      <c r="Z160"/>
      <c r="AA160"/>
      <c r="AB160"/>
      <c r="AC160"/>
      <c r="AD160"/>
      <c r="AE160"/>
    </row>
    <row r="161" spans="1:31">
      <c r="A161" s="39"/>
      <c r="B161" s="47">
        <f>+'Ark1'!C3901</f>
        <v>2015</v>
      </c>
      <c r="C161" s="47">
        <f>+'Ark1'!N3901</f>
        <v>100</v>
      </c>
      <c r="D161" s="48" t="s">
        <v>512</v>
      </c>
      <c r="E161" s="47">
        <f>+'Ark1'!Q3901</f>
        <v>1082</v>
      </c>
      <c r="F161" s="47"/>
      <c r="G161" s="65">
        <f>+'Ark1'!R3901</f>
        <v>6986</v>
      </c>
      <c r="H161" s="47"/>
      <c r="I161" s="65">
        <f>+'Ark1'!S3901</f>
        <v>6982</v>
      </c>
      <c r="J161" s="102">
        <f>+'Ark1'!T3901</f>
        <v>14.324379741644451</v>
      </c>
      <c r="K161" s="47"/>
      <c r="L161" s="102">
        <f>+'Ark1'!U3901</f>
        <v>11.063356640492477</v>
      </c>
      <c r="M161" s="49">
        <f>+'Ark1'!W3901</f>
        <v>59.686909195073021</v>
      </c>
      <c r="N161" s="102"/>
      <c r="O161" s="49">
        <f>+'Ark1'!AB3901</f>
        <v>3.4110958408336076</v>
      </c>
      <c r="P161" s="65">
        <f>+'Ark1'!Y3901</f>
        <v>107.17973089035256</v>
      </c>
      <c r="Q161" s="47"/>
      <c r="R161" s="49">
        <f>+'Ark1'!AA3901</f>
        <v>2.0677845081517003</v>
      </c>
      <c r="S161" s="65">
        <f>+'Ark1'!AC3901</f>
        <v>-23.135621719110823</v>
      </c>
      <c r="T161" s="102">
        <f t="shared" si="9"/>
        <v>6.4565619223659887</v>
      </c>
      <c r="U161" s="39"/>
      <c r="V161" s="11"/>
      <c r="W161" s="11"/>
      <c r="X161" s="4"/>
      <c r="Y161"/>
      <c r="Z161"/>
      <c r="AA161"/>
      <c r="AB161"/>
      <c r="AC161"/>
      <c r="AD161"/>
      <c r="AE161"/>
    </row>
    <row r="162" spans="1:31">
      <c r="A162" s="39"/>
      <c r="B162" s="47">
        <f>+'Ark1'!C3902</f>
        <v>2015</v>
      </c>
      <c r="C162" s="47">
        <f>+'Ark1'!N3902</f>
        <v>110</v>
      </c>
      <c r="D162" s="48" t="s">
        <v>513</v>
      </c>
      <c r="E162" s="47">
        <f>+'Ark1'!Q3902</f>
        <v>1136</v>
      </c>
      <c r="F162" s="47"/>
      <c r="G162" s="65">
        <f>+'Ark1'!R3902</f>
        <v>9825</v>
      </c>
      <c r="H162" s="47"/>
      <c r="I162" s="65">
        <f>+'Ark1'!S3902</f>
        <v>9819</v>
      </c>
      <c r="J162" s="102">
        <f>+'Ark1'!T3902</f>
        <v>20.145581299979497</v>
      </c>
      <c r="K162" s="47"/>
      <c r="L162" s="102">
        <f>+'Ark1'!U3902</f>
        <v>16.597849716061429</v>
      </c>
      <c r="M162" s="49">
        <f>+'Ark1'!W3902</f>
        <v>59.449027395865151</v>
      </c>
      <c r="N162" s="102"/>
      <c r="O162" s="49">
        <f>+'Ark1'!AB3902</f>
        <v>3.529966260424942</v>
      </c>
      <c r="P162" s="65">
        <f>+'Ark1'!Y3902</f>
        <v>114.3335267175577</v>
      </c>
      <c r="Q162" s="47"/>
      <c r="R162" s="49">
        <f>+'Ark1'!AA3902</f>
        <v>2.8491048807884209</v>
      </c>
      <c r="S162" s="65">
        <f>+'Ark1'!AC3902</f>
        <v>3.868523471876153</v>
      </c>
      <c r="T162" s="102">
        <f t="shared" si="9"/>
        <v>8.6487676056338021</v>
      </c>
      <c r="U162" s="39"/>
      <c r="V162" s="11"/>
      <c r="W162" s="11"/>
      <c r="X162" s="4"/>
      <c r="Y162"/>
      <c r="Z162"/>
      <c r="AA162"/>
      <c r="AB162"/>
      <c r="AC162"/>
      <c r="AD162"/>
      <c r="AE162"/>
    </row>
    <row r="163" spans="1:31">
      <c r="A163" s="39"/>
      <c r="B163" s="47">
        <f>+'Ark1'!C3903</f>
        <v>2015</v>
      </c>
      <c r="C163" s="47">
        <f>+'Ark1'!N3903</f>
        <v>120</v>
      </c>
      <c r="D163" s="48" t="s">
        <v>514</v>
      </c>
      <c r="E163" s="47">
        <f>+'Ark1'!Q3903</f>
        <v>697</v>
      </c>
      <c r="F163" s="47"/>
      <c r="G163" s="65">
        <f>+'Ark1'!R3903</f>
        <v>5674</v>
      </c>
      <c r="H163" s="47"/>
      <c r="I163" s="65">
        <f>+'Ark1'!S3903</f>
        <v>5671</v>
      </c>
      <c r="J163" s="102">
        <f>+'Ark1'!T3903</f>
        <v>11.634201353290957</v>
      </c>
      <c r="K163" s="47"/>
      <c r="L163" s="102">
        <f>+'Ark1'!U3903</f>
        <v>10.458550681450044</v>
      </c>
      <c r="M163" s="49">
        <f>+'Ark1'!W3903</f>
        <v>60.085170163992238</v>
      </c>
      <c r="N163" s="102"/>
      <c r="O163" s="49">
        <f>+'Ark1'!AB3903</f>
        <v>3.7395328039404152</v>
      </c>
      <c r="P163" s="65">
        <f>+'Ark1'!Y3903</f>
        <v>124.74883679943611</v>
      </c>
      <c r="Q163" s="47"/>
      <c r="R163" s="49">
        <f>+'Ark1'!AA3903</f>
        <v>2.9592281091027304</v>
      </c>
      <c r="S163" s="65">
        <f>+'Ark1'!AC3903</f>
        <v>2.0623313169711257</v>
      </c>
      <c r="T163" s="102">
        <f t="shared" si="9"/>
        <v>8.1406025824964132</v>
      </c>
      <c r="U163" s="39"/>
      <c r="V163" s="11"/>
      <c r="W163" s="11"/>
      <c r="X163" s="4"/>
      <c r="Y163"/>
      <c r="Z163"/>
      <c r="AA163"/>
      <c r="AB163"/>
      <c r="AC163"/>
      <c r="AD163"/>
      <c r="AE163"/>
    </row>
    <row r="164" spans="1:31">
      <c r="A164" s="39"/>
      <c r="B164" s="47">
        <f>+'Ark1'!C3904</f>
        <v>2015</v>
      </c>
      <c r="C164" s="47">
        <f>+'Ark1'!N3904</f>
        <v>130</v>
      </c>
      <c r="D164" s="48" t="s">
        <v>515</v>
      </c>
      <c r="E164" s="47">
        <f>+'Ark1'!Q3904</f>
        <v>618</v>
      </c>
      <c r="F164" s="47"/>
      <c r="G164" s="65">
        <f>+'Ark1'!R3904</f>
        <v>4898</v>
      </c>
      <c r="H164" s="47"/>
      <c r="I164" s="65">
        <f>+'Ark1'!S3904</f>
        <v>4898</v>
      </c>
      <c r="J164" s="102">
        <f>+'Ark1'!T3904</f>
        <v>10.043059257740413</v>
      </c>
      <c r="K164" s="47"/>
      <c r="L164" s="102">
        <f>+'Ark1'!U3904</f>
        <v>9.7702358818152444</v>
      </c>
      <c r="M164" s="49">
        <f>+'Ark1'!W3904</f>
        <v>59.966721110657424</v>
      </c>
      <c r="N164" s="102"/>
      <c r="O164" s="49">
        <f>+'Ark1'!AB3904</f>
        <v>3.9704804873383326</v>
      </c>
      <c r="P164" s="65">
        <f>+'Ark1'!Y3904</f>
        <v>135.0021233156389</v>
      </c>
      <c r="Q164" s="47"/>
      <c r="R164" s="49">
        <f>+'Ark1'!AA3904</f>
        <v>2.900786911083999</v>
      </c>
      <c r="S164" s="65">
        <f>+'Ark1'!AC3904</f>
        <v>0.20340436169080839</v>
      </c>
      <c r="T164" s="102">
        <f t="shared" si="9"/>
        <v>7.9255663430420711</v>
      </c>
      <c r="U164" s="39"/>
      <c r="V164" s="11"/>
      <c r="W164" s="11"/>
      <c r="X164" s="4"/>
      <c r="Y164"/>
      <c r="Z164"/>
      <c r="AA164"/>
      <c r="AB164"/>
      <c r="AC164"/>
      <c r="AD164"/>
      <c r="AE164"/>
    </row>
    <row r="165" spans="1:31">
      <c r="A165" s="39"/>
      <c r="B165" s="47">
        <f>+'Ark1'!C3905</f>
        <v>2015</v>
      </c>
      <c r="C165" s="47">
        <f>+'Ark1'!N3905</f>
        <v>140</v>
      </c>
      <c r="D165" s="48" t="s">
        <v>516</v>
      </c>
      <c r="E165" s="47">
        <f>+'Ark1'!Q3905</f>
        <v>520</v>
      </c>
      <c r="F165" s="47"/>
      <c r="G165" s="65">
        <f>+'Ark1'!R3905</f>
        <v>4398</v>
      </c>
      <c r="H165" s="47"/>
      <c r="I165" s="65">
        <f>+'Ark1'!S3905</f>
        <v>4398</v>
      </c>
      <c r="J165" s="102">
        <f>+'Ark1'!T3905</f>
        <v>9.0178388353496022</v>
      </c>
      <c r="K165" s="47"/>
      <c r="L165" s="102">
        <f>+'Ark1'!U3905</f>
        <v>9.4226911714586024</v>
      </c>
      <c r="M165" s="49">
        <f>+'Ark1'!W3905</f>
        <v>59.827194179172352</v>
      </c>
      <c r="N165" s="102"/>
      <c r="O165" s="49">
        <f>+'Ark1'!AB3905</f>
        <v>4.2424441990688226</v>
      </c>
      <c r="P165" s="65">
        <f>+'Ark1'!Y3905</f>
        <v>145.00202364711228</v>
      </c>
      <c r="Q165" s="47"/>
      <c r="R165" s="49">
        <f>+'Ark1'!AA3905</f>
        <v>2.8735908419410592</v>
      </c>
      <c r="S165" s="65">
        <f>+'Ark1'!AC3905</f>
        <v>0.39827112316009911</v>
      </c>
      <c r="T165" s="102">
        <f t="shared" si="9"/>
        <v>8.457692307692307</v>
      </c>
      <c r="U165" s="39"/>
      <c r="V165" s="11"/>
      <c r="W165" s="11"/>
      <c r="X165" s="4"/>
      <c r="Y165"/>
      <c r="Z165"/>
      <c r="AA165"/>
      <c r="AB165"/>
      <c r="AC165"/>
      <c r="AD165"/>
      <c r="AE165"/>
    </row>
    <row r="166" spans="1:31">
      <c r="A166" s="39"/>
      <c r="B166" s="47">
        <f>+'Ark1'!C3906</f>
        <v>2015</v>
      </c>
      <c r="C166" s="47">
        <f>+'Ark1'!N3906</f>
        <v>150</v>
      </c>
      <c r="D166" s="48" t="s">
        <v>517</v>
      </c>
      <c r="E166" s="47">
        <f>+'Ark1'!Q3906</f>
        <v>502</v>
      </c>
      <c r="F166" s="47"/>
      <c r="G166" s="65">
        <f>+'Ark1'!R3906</f>
        <v>3861</v>
      </c>
      <c r="H166" s="47"/>
      <c r="I166" s="65">
        <f>+'Ark1'!S3906</f>
        <v>3861</v>
      </c>
      <c r="J166" s="102">
        <f>+'Ark1'!T3906</f>
        <v>7.9167521017018654</v>
      </c>
      <c r="K166" s="47"/>
      <c r="L166" s="102">
        <f>+'Ark1'!U3906</f>
        <v>8.841012010479675</v>
      </c>
      <c r="M166" s="49">
        <f>+'Ark1'!W3906</f>
        <v>59.698782698782722</v>
      </c>
      <c r="N166" s="102"/>
      <c r="O166" s="49">
        <f>+'Ark1'!AB3906</f>
        <v>4.2429667958807196</v>
      </c>
      <c r="P166" s="65">
        <f>+'Ark1'!Y3906</f>
        <v>154.97316757316725</v>
      </c>
      <c r="Q166" s="47"/>
      <c r="R166" s="49">
        <f>+'Ark1'!AA3906</f>
        <v>2.8927921822982654</v>
      </c>
      <c r="S166" s="65">
        <f>+'Ark1'!AC3906</f>
        <v>-6.1418263362288048E-2</v>
      </c>
      <c r="T166" s="102">
        <f t="shared" si="9"/>
        <v>7.691235059760956</v>
      </c>
      <c r="U166" s="39"/>
      <c r="V166" s="11"/>
      <c r="W166" s="11"/>
      <c r="X166" s="4"/>
      <c r="Y166"/>
      <c r="Z166"/>
      <c r="AA166"/>
      <c r="AB166"/>
      <c r="AC166"/>
      <c r="AD166"/>
      <c r="AE166"/>
    </row>
    <row r="167" spans="1:31">
      <c r="A167" s="39"/>
      <c r="B167" s="47">
        <f>+'Ark1'!C3907</f>
        <v>2015</v>
      </c>
      <c r="C167" s="47">
        <f>+'Ark1'!N3907</f>
        <v>160</v>
      </c>
      <c r="D167" s="48" t="s">
        <v>518</v>
      </c>
      <c r="E167" s="47">
        <f>+'Ark1'!Q3907</f>
        <v>443</v>
      </c>
      <c r="F167" s="47"/>
      <c r="G167" s="65">
        <f>+'Ark1'!R3907</f>
        <v>3319</v>
      </c>
      <c r="H167" s="47"/>
      <c r="I167" s="65">
        <f>+'Ark1'!S3907</f>
        <v>3319</v>
      </c>
      <c r="J167" s="102">
        <f>+'Ark1'!T3907</f>
        <v>6.8054131638302229</v>
      </c>
      <c r="K167" s="47"/>
      <c r="L167" s="102">
        <f>+'Ark1'!U3907</f>
        <v>8.0904756038137506</v>
      </c>
      <c r="M167" s="49">
        <f>+'Ark1'!W3907</f>
        <v>59.15697499246761</v>
      </c>
      <c r="N167" s="102"/>
      <c r="O167" s="49">
        <f>+'Ark1'!AB3907</f>
        <v>4.3397174265439427</v>
      </c>
      <c r="P167" s="65">
        <f>+'Ark1'!Y3907</f>
        <v>164.97613739077997</v>
      </c>
      <c r="Q167" s="47"/>
      <c r="R167" s="49">
        <f>+'Ark1'!AA3907</f>
        <v>2.8706192678464433</v>
      </c>
      <c r="S167" s="65">
        <f>+'Ark1'!AC3907</f>
        <v>-1.279336396924307</v>
      </c>
      <c r="T167" s="102">
        <f t="shared" si="9"/>
        <v>7.4920993227990973</v>
      </c>
      <c r="U167" s="39"/>
      <c r="V167" s="11"/>
      <c r="W167" s="11"/>
      <c r="X167" s="4"/>
      <c r="Y167"/>
      <c r="Z167"/>
      <c r="AA167"/>
      <c r="AB167"/>
      <c r="AC167"/>
      <c r="AD167"/>
      <c r="AE167"/>
    </row>
    <row r="168" spans="1:31">
      <c r="A168" s="39"/>
      <c r="B168" s="47">
        <f>+'Ark1'!C3908</f>
        <v>2015</v>
      </c>
      <c r="C168" s="47">
        <f>+'Ark1'!N3908</f>
        <v>170</v>
      </c>
      <c r="D168" s="48" t="s">
        <v>519</v>
      </c>
      <c r="E168" s="47">
        <f>+'Ark1'!Q3908</f>
        <v>425</v>
      </c>
      <c r="F168" s="47"/>
      <c r="G168" s="65">
        <f>+'Ark1'!R3908</f>
        <v>2776</v>
      </c>
      <c r="H168" s="47"/>
      <c r="I168" s="65">
        <f>+'Ark1'!S3908</f>
        <v>2776</v>
      </c>
      <c r="J168" s="102">
        <f>+'Ark1'!T3908</f>
        <v>5.6920237851137996</v>
      </c>
      <c r="K168" s="47"/>
      <c r="L168" s="102">
        <f>+'Ark1'!U3908</f>
        <v>7.1746517408885007</v>
      </c>
      <c r="M168" s="49">
        <f>+'Ark1'!W3908</f>
        <v>58.654178674351591</v>
      </c>
      <c r="N168" s="102"/>
      <c r="O168" s="49">
        <f>+'Ark1'!AB3908</f>
        <v>4.3850188505479313</v>
      </c>
      <c r="P168" s="65">
        <f>+'Ark1'!Y3908</f>
        <v>174.91847982708973</v>
      </c>
      <c r="Q168" s="47"/>
      <c r="R168" s="49">
        <f>+'Ark1'!AA3908</f>
        <v>2.8960796556611661</v>
      </c>
      <c r="S168" s="65">
        <f>+'Ark1'!AC3908</f>
        <v>-5.800170723697045</v>
      </c>
      <c r="T168" s="102">
        <f t="shared" si="9"/>
        <v>6.5317647058823534</v>
      </c>
      <c r="U168" s="39"/>
      <c r="V168" s="11"/>
      <c r="W168" s="11"/>
      <c r="X168" s="4"/>
      <c r="Y168"/>
      <c r="Z168"/>
      <c r="AA168"/>
      <c r="AB168"/>
      <c r="AC168"/>
      <c r="AD168"/>
      <c r="AE168"/>
    </row>
    <row r="169" spans="1:31">
      <c r="A169" s="39"/>
      <c r="B169" s="47">
        <f>+'Ark1'!C3909</f>
        <v>2015</v>
      </c>
      <c r="C169" s="47">
        <f>+'Ark1'!N3909</f>
        <v>180</v>
      </c>
      <c r="D169" s="48" t="s">
        <v>520</v>
      </c>
      <c r="E169" s="47">
        <f>+'Ark1'!Q3909</f>
        <v>420</v>
      </c>
      <c r="F169" s="47"/>
      <c r="G169" s="65">
        <f>+'Ark1'!R3909</f>
        <v>2104</v>
      </c>
      <c r="H169" s="47"/>
      <c r="I169" s="65">
        <f>+'Ark1'!S3909</f>
        <v>2104</v>
      </c>
      <c r="J169" s="102">
        <f>+'Ark1'!T3909</f>
        <v>4.3141275374205472</v>
      </c>
      <c r="K169" s="47"/>
      <c r="L169" s="102">
        <f>+'Ark1'!U3909</f>
        <v>5.7478648270864019</v>
      </c>
      <c r="M169" s="49">
        <f>+'Ark1'!W3909</f>
        <v>57.507604562737647</v>
      </c>
      <c r="N169" s="102"/>
      <c r="O169" s="49">
        <f>+'Ark1'!AB3909</f>
        <v>4.9100210986957515</v>
      </c>
      <c r="P169" s="65">
        <f>+'Ark1'!Y3909</f>
        <v>184.89073193916357</v>
      </c>
      <c r="Q169" s="47"/>
      <c r="R169" s="49">
        <f>+'Ark1'!AA3909</f>
        <v>2.8691794504617927</v>
      </c>
      <c r="S169" s="65">
        <f>+'Ark1'!AC3909</f>
        <v>-9.7261962980257728</v>
      </c>
      <c r="T169" s="102">
        <f t="shared" si="9"/>
        <v>5.0095238095238095</v>
      </c>
      <c r="U169" s="39"/>
      <c r="V169" s="11"/>
      <c r="W169" s="11"/>
      <c r="X169" s="4"/>
      <c r="Y169"/>
      <c r="Z169"/>
      <c r="AA169"/>
      <c r="AB169"/>
      <c r="AC169"/>
      <c r="AD169"/>
      <c r="AE169"/>
    </row>
    <row r="170" spans="1:31">
      <c r="A170" s="39"/>
      <c r="B170" s="47">
        <f>+'Ark1'!C3910</f>
        <v>2015</v>
      </c>
      <c r="C170" s="47">
        <f>+'Ark1'!N3910</f>
        <v>190</v>
      </c>
      <c r="D170" s="48" t="s">
        <v>521</v>
      </c>
      <c r="E170" s="47">
        <f>+'Ark1'!Q3910</f>
        <v>368</v>
      </c>
      <c r="F170" s="47"/>
      <c r="G170" s="65">
        <f>+'Ark1'!R3910</f>
        <v>1451</v>
      </c>
      <c r="H170" s="47"/>
      <c r="I170" s="65">
        <f>+'Ark1'!S3910</f>
        <v>1451</v>
      </c>
      <c r="J170" s="102">
        <f>+'Ark1'!T3910</f>
        <v>2.975189665778144</v>
      </c>
      <c r="K170" s="47"/>
      <c r="L170" s="102">
        <f>+'Ark1'!U3910</f>
        <v>4.172178095494286</v>
      </c>
      <c r="M170" s="49">
        <f>+'Ark1'!W3910</f>
        <v>56.289455547898001</v>
      </c>
      <c r="N170" s="102"/>
      <c r="O170" s="49">
        <f>+'Ark1'!AB3910</f>
        <v>5.0073982942625159</v>
      </c>
      <c r="P170" s="65">
        <f>+'Ark1'!Y3910</f>
        <v>194.60310130944168</v>
      </c>
      <c r="Q170" s="47"/>
      <c r="R170" s="49">
        <f>+'Ark1'!AA3910</f>
        <v>2.8385108893569444</v>
      </c>
      <c r="S170" s="65">
        <f>+'Ark1'!AC3910</f>
        <v>-9.4124078851221782</v>
      </c>
      <c r="T170" s="102">
        <f t="shared" si="9"/>
        <v>3.9429347826086958</v>
      </c>
      <c r="U170" s="39"/>
      <c r="V170" s="11"/>
      <c r="W170" s="11"/>
      <c r="X170" s="4"/>
      <c r="Y170"/>
      <c r="Z170"/>
      <c r="AA170"/>
      <c r="AB170"/>
      <c r="AC170"/>
      <c r="AD170"/>
      <c r="AE170"/>
    </row>
    <row r="171" spans="1:31">
      <c r="A171" s="39"/>
      <c r="B171" s="47">
        <f>+'Ark1'!C3911</f>
        <v>2015</v>
      </c>
      <c r="C171" s="47">
        <f>+'Ark1'!N3911</f>
        <v>200</v>
      </c>
      <c r="D171" s="48" t="s">
        <v>522</v>
      </c>
      <c r="E171" s="47">
        <f>+'Ark1'!Q3911</f>
        <v>319</v>
      </c>
      <c r="F171" s="47"/>
      <c r="G171" s="65">
        <f>+'Ark1'!R3911</f>
        <v>973</v>
      </c>
      <c r="H171" s="47"/>
      <c r="I171" s="65">
        <f>+'Ark1'!S3911</f>
        <v>973</v>
      </c>
      <c r="J171" s="102">
        <f>+'Ark1'!T3911</f>
        <v>1.9950789419725237</v>
      </c>
      <c r="K171" s="47"/>
      <c r="L171" s="102">
        <f>+'Ark1'!U3911</f>
        <v>2.9394807510777814</v>
      </c>
      <c r="M171" s="49">
        <f>+'Ark1'!W3911</f>
        <v>54.73689619732788</v>
      </c>
      <c r="N171" s="102"/>
      <c r="O171" s="49">
        <f>+'Ark1'!AB3911</f>
        <v>5.2580526434948842</v>
      </c>
      <c r="P171" s="65">
        <f>+'Ark1'!Y3911</f>
        <v>204.46176772867412</v>
      </c>
      <c r="Q171" s="47"/>
      <c r="R171" s="49">
        <f>+'Ark1'!AA3911</f>
        <v>2.8925068448392959</v>
      </c>
      <c r="S171" s="65">
        <f>+'Ark1'!AC3911</f>
        <v>-12.753397294128076</v>
      </c>
      <c r="T171" s="102">
        <f t="shared" si="9"/>
        <v>3.050156739811912</v>
      </c>
      <c r="U171" s="39"/>
      <c r="V171" s="11"/>
      <c r="W171" s="11"/>
      <c r="X171" s="4"/>
      <c r="Y171"/>
      <c r="Z171"/>
      <c r="AA171"/>
      <c r="AB171"/>
      <c r="AC171"/>
      <c r="AD171"/>
      <c r="AE171"/>
    </row>
    <row r="172" spans="1:31">
      <c r="A172" s="39"/>
      <c r="B172" s="47">
        <f>+'Ark1'!C3912</f>
        <v>2015</v>
      </c>
      <c r="C172" s="47">
        <f>+'Ark1'!N3912</f>
        <v>210</v>
      </c>
      <c r="D172" s="48" t="s">
        <v>523</v>
      </c>
      <c r="E172" s="47">
        <f>+'Ark1'!Q3912</f>
        <v>248</v>
      </c>
      <c r="F172" s="47"/>
      <c r="G172" s="65">
        <f>+'Ark1'!R3912</f>
        <v>567</v>
      </c>
      <c r="H172" s="47"/>
      <c r="I172" s="65">
        <f>+'Ark1'!S3912</f>
        <v>567</v>
      </c>
      <c r="J172" s="102">
        <f>+'Ark1'!T3912</f>
        <v>1.1625999589911831</v>
      </c>
      <c r="K172" s="47"/>
      <c r="L172" s="102">
        <f>+'Ark1'!U3912</f>
        <v>1.7973269192176438</v>
      </c>
      <c r="M172" s="49">
        <f>+'Ark1'!W3912</f>
        <v>53.349206349206362</v>
      </c>
      <c r="N172" s="102"/>
      <c r="O172" s="49">
        <f>+'Ark1'!AB3912</f>
        <v>5.586715337209113</v>
      </c>
      <c r="P172" s="65">
        <f>+'Ark1'!Y3912</f>
        <v>214.53509700176363</v>
      </c>
      <c r="Q172" s="47"/>
      <c r="R172" s="49">
        <f>+'Ark1'!AA3912</f>
        <v>2.8161074770215087</v>
      </c>
      <c r="S172" s="65">
        <f>+'Ark1'!AC3912</f>
        <v>-2.7784251718144435</v>
      </c>
      <c r="T172" s="102">
        <f t="shared" si="9"/>
        <v>2.286290322580645</v>
      </c>
      <c r="U172" s="39"/>
      <c r="V172" s="11"/>
      <c r="W172" s="11"/>
      <c r="X172" s="4"/>
      <c r="Y172"/>
      <c r="Z172"/>
      <c r="AA172"/>
      <c r="AB172"/>
      <c r="AC172"/>
      <c r="AD172"/>
      <c r="AE172"/>
    </row>
    <row r="173" spans="1:31">
      <c r="A173" s="39"/>
      <c r="B173" s="47">
        <f>+'Ark1'!C3913</f>
        <v>2015</v>
      </c>
      <c r="C173" s="47">
        <f>+'Ark1'!N3913</f>
        <v>220</v>
      </c>
      <c r="D173" s="48" t="s">
        <v>524</v>
      </c>
      <c r="E173" s="47">
        <f>+'Ark1'!Q3913</f>
        <v>161</v>
      </c>
      <c r="F173" s="47"/>
      <c r="G173" s="65">
        <f>+'Ark1'!R3913</f>
        <v>283</v>
      </c>
      <c r="H173" s="47"/>
      <c r="I173" s="65">
        <f>+'Ark1'!S3913</f>
        <v>283</v>
      </c>
      <c r="J173" s="102">
        <f>+'Ark1'!T3913</f>
        <v>0.58027475907320081</v>
      </c>
      <c r="K173" s="47"/>
      <c r="L173" s="102">
        <f>+'Ark1'!U3913</f>
        <v>0.93888860339110403</v>
      </c>
      <c r="M173" s="49">
        <f>+'Ark1'!W3913</f>
        <v>50.904593639575971</v>
      </c>
      <c r="N173" s="102"/>
      <c r="O173" s="49">
        <f>+'Ark1'!AB3913</f>
        <v>6.2159102902094148</v>
      </c>
      <c r="P173" s="65">
        <f>+'Ark1'!Y3913</f>
        <v>224.53392226148421</v>
      </c>
      <c r="Q173" s="47"/>
      <c r="R173" s="49">
        <f>+'Ark1'!AA3913</f>
        <v>2.8378526360609007</v>
      </c>
      <c r="S173" s="65">
        <f>+'Ark1'!AC3913</f>
        <v>-9.210282145802525</v>
      </c>
      <c r="T173" s="102">
        <f t="shared" si="9"/>
        <v>1.7577639751552796</v>
      </c>
      <c r="U173" s="39"/>
      <c r="V173"/>
      <c r="W173"/>
      <c r="X173" s="4"/>
      <c r="Y173"/>
      <c r="Z173"/>
      <c r="AA173"/>
      <c r="AB173"/>
      <c r="AC173"/>
      <c r="AD173"/>
      <c r="AE173"/>
    </row>
    <row r="174" spans="1:31">
      <c r="A174" s="39"/>
      <c r="B174" s="47">
        <f>+'Ark1'!C3914</f>
        <v>2015</v>
      </c>
      <c r="C174" s="47">
        <f>+'Ark1'!N3914</f>
        <v>230</v>
      </c>
      <c r="D174" s="48" t="s">
        <v>525</v>
      </c>
      <c r="E174" s="47">
        <f>+'Ark1'!Q3914</f>
        <v>140</v>
      </c>
      <c r="F174" s="47"/>
      <c r="G174" s="65">
        <f>+'Ark1'!R3914</f>
        <v>324</v>
      </c>
      <c r="H174" s="47"/>
      <c r="I174" s="65">
        <f>+'Ark1'!S3914</f>
        <v>324</v>
      </c>
      <c r="J174" s="102">
        <f>+'Ark1'!T3914</f>
        <v>0.66434283370924752</v>
      </c>
      <c r="K174" s="47"/>
      <c r="L174" s="102">
        <f>+'Ark1'!U3914</f>
        <v>1.1761215012111121</v>
      </c>
      <c r="M174" s="49">
        <f>+'Ark1'!W3914</f>
        <v>46.320987654320994</v>
      </c>
      <c r="N174" s="102"/>
      <c r="O174" s="49">
        <f>+'Ark1'!AB3914</f>
        <v>7.0999515917213136</v>
      </c>
      <c r="P174" s="65">
        <f>+'Ark1'!Y3914</f>
        <v>245.67530864197536</v>
      </c>
      <c r="Q174" s="47"/>
      <c r="R174" s="49">
        <f>+'Ark1'!AA3914</f>
        <v>15.181048580905799</v>
      </c>
      <c r="S174" s="65">
        <f>+'Ark1'!AC3914</f>
        <v>-28.273187481006961</v>
      </c>
      <c r="T174" s="102">
        <f t="shared" si="9"/>
        <v>2.3142857142857145</v>
      </c>
      <c r="U174" s="39"/>
      <c r="V174"/>
      <c r="W174"/>
      <c r="X174" s="4"/>
      <c r="Y174"/>
      <c r="Z174"/>
      <c r="AA174"/>
      <c r="AB174"/>
      <c r="AC174"/>
      <c r="AD174"/>
      <c r="AE174"/>
    </row>
    <row r="175" spans="1:31">
      <c r="A175" s="39"/>
      <c r="B175">
        <f>+'Ark1'!C3915</f>
        <v>2014</v>
      </c>
      <c r="C175">
        <f>+'Ark1'!N3915</f>
        <v>60</v>
      </c>
      <c r="D175" s="3" t="s">
        <v>509</v>
      </c>
      <c r="E175">
        <f>+'Ark1'!Q3915</f>
        <v>21</v>
      </c>
      <c r="G175" s="9">
        <f>+'Ark1'!R3915</f>
        <v>28</v>
      </c>
      <c r="I175" s="9">
        <f>+'Ark1'!S3915</f>
        <v>27</v>
      </c>
      <c r="J175" s="97">
        <f>+'Ark1'!T3915</f>
        <v>6.4176025670410253E-2</v>
      </c>
      <c r="L175" s="97">
        <f>+'Ark1'!U3915</f>
        <v>2.7764174970078513E-2</v>
      </c>
      <c r="M175" s="1">
        <f>+'Ark1'!W3915</f>
        <v>62.370370370370381</v>
      </c>
      <c r="O175" s="1">
        <f>+'Ark1'!AB3915</f>
        <v>2.4817578618888887</v>
      </c>
      <c r="P175" s="9">
        <f>+'Ark1'!Y3915</f>
        <v>61.610714285714302</v>
      </c>
      <c r="R175" s="1">
        <f>+'Ark1'!AA3915</f>
        <v>6.6282742251953612</v>
      </c>
      <c r="S175" s="9">
        <f>+'Ark1'!AC3915</f>
        <v>48.784663202980006</v>
      </c>
      <c r="T175" s="97">
        <f t="shared" si="9"/>
        <v>1.3333333333333333</v>
      </c>
      <c r="U175" s="39"/>
      <c r="V175"/>
      <c r="W175"/>
      <c r="X175" s="4"/>
      <c r="Y175"/>
      <c r="Z175"/>
      <c r="AA175"/>
      <c r="AB175"/>
      <c r="AC175"/>
      <c r="AD175"/>
      <c r="AE175"/>
    </row>
    <row r="176" spans="1:31">
      <c r="A176" s="39"/>
      <c r="B176">
        <f>+'Ark1'!C3916</f>
        <v>2014</v>
      </c>
      <c r="C176">
        <f>+'Ark1'!N3916</f>
        <v>70</v>
      </c>
      <c r="D176" s="3" t="s">
        <v>510</v>
      </c>
      <c r="E176">
        <f>+'Ark1'!Q3916</f>
        <v>60</v>
      </c>
      <c r="G176" s="9">
        <f>+'Ark1'!R3916</f>
        <v>107</v>
      </c>
      <c r="I176" s="9">
        <f>+'Ark1'!S3916</f>
        <v>106</v>
      </c>
      <c r="J176" s="97">
        <f>+'Ark1'!T3916</f>
        <v>0.2452440980976392</v>
      </c>
      <c r="L176" s="97">
        <f>+'Ark1'!U3916</f>
        <v>0.13030863084037889</v>
      </c>
      <c r="M176" s="1">
        <f>+'Ark1'!W3916</f>
        <v>62.811320754716995</v>
      </c>
      <c r="O176" s="1">
        <f>+'Ark1'!AB3916</f>
        <v>2.1766913074801826</v>
      </c>
      <c r="P176" s="9">
        <f>+'Ark1'!Y3916</f>
        <v>75.669158878504703</v>
      </c>
      <c r="R176" s="1">
        <f>+'Ark1'!AA3916</f>
        <v>2.7667661014303642</v>
      </c>
      <c r="S176" s="9">
        <f>+'Ark1'!AC3916</f>
        <v>-11.974113769283298</v>
      </c>
      <c r="T176" s="97">
        <f t="shared" si="9"/>
        <v>1.7833333333333334</v>
      </c>
      <c r="U176" s="39"/>
      <c r="V176"/>
      <c r="W176"/>
      <c r="X176" s="4"/>
      <c r="Y176"/>
      <c r="Z176"/>
      <c r="AA176"/>
      <c r="AB176"/>
      <c r="AC176"/>
      <c r="AD176"/>
      <c r="AE176"/>
    </row>
    <row r="177" spans="1:31">
      <c r="A177" s="39"/>
      <c r="B177">
        <f>+'Ark1'!C3917</f>
        <v>2014</v>
      </c>
      <c r="C177">
        <f>+'Ark1'!N3917</f>
        <v>80</v>
      </c>
      <c r="D177" s="3" t="s">
        <v>511</v>
      </c>
      <c r="E177">
        <f>+'Ark1'!Q3917</f>
        <v>142</v>
      </c>
      <c r="G177" s="9">
        <f>+'Ark1'!R3917</f>
        <v>338</v>
      </c>
      <c r="I177" s="9">
        <f>+'Ark1'!S3917</f>
        <v>334</v>
      </c>
      <c r="J177" s="97">
        <f>+'Ark1'!T3917</f>
        <v>0.77469630987852389</v>
      </c>
      <c r="L177" s="97">
        <f>+'Ark1'!U3917</f>
        <v>0.4620463430415564</v>
      </c>
      <c r="M177" s="1">
        <f>+'Ark1'!W3917</f>
        <v>62.748502994011993</v>
      </c>
      <c r="O177" s="1">
        <f>+'Ark1'!AB3917</f>
        <v>2.2272631976905326</v>
      </c>
      <c r="P177" s="9">
        <f>+'Ark1'!Y3917</f>
        <v>84.937278106508785</v>
      </c>
      <c r="R177" s="1">
        <f>+'Ark1'!AA3917</f>
        <v>2.7867781622122458</v>
      </c>
      <c r="S177" s="9">
        <f>+'Ark1'!AC3917</f>
        <v>1.8608476076142095</v>
      </c>
      <c r="T177" s="97">
        <f t="shared" si="9"/>
        <v>2.380281690140845</v>
      </c>
      <c r="U177" s="39"/>
      <c r="V177"/>
      <c r="W177"/>
      <c r="X177" s="4"/>
      <c r="Y177"/>
      <c r="Z177"/>
      <c r="AA177"/>
      <c r="AB177"/>
      <c r="AC177"/>
      <c r="AD177"/>
      <c r="AE177"/>
    </row>
    <row r="178" spans="1:31">
      <c r="A178" s="39"/>
      <c r="B178">
        <f>+'Ark1'!C3918</f>
        <v>2014</v>
      </c>
      <c r="C178">
        <f>+'Ark1'!N3918</f>
        <v>90</v>
      </c>
      <c r="D178" s="3" t="s">
        <v>486</v>
      </c>
      <c r="E178">
        <f>+'Ark1'!Q3918</f>
        <v>234</v>
      </c>
      <c r="G178" s="9">
        <f>+'Ark1'!R3918</f>
        <v>913</v>
      </c>
      <c r="I178" s="9">
        <f>+'Ark1'!S3918</f>
        <v>907</v>
      </c>
      <c r="J178" s="97">
        <f>+'Ark1'!T3918</f>
        <v>2.0925968370387342</v>
      </c>
      <c r="L178" s="97">
        <f>+'Ark1'!U3918</f>
        <v>1.3981421139850783</v>
      </c>
      <c r="M178" s="1">
        <f>+'Ark1'!W3918</f>
        <v>62.369349503858899</v>
      </c>
      <c r="O178" s="1">
        <f>+'Ark1'!AB3918</f>
        <v>2.8352926024227254</v>
      </c>
      <c r="P178" s="9">
        <f>+'Ark1'!Y3918</f>
        <v>95.150273822563122</v>
      </c>
      <c r="R178" s="1">
        <f>+'Ark1'!AA3918</f>
        <v>2.7980554606771846</v>
      </c>
      <c r="S178" s="9">
        <f>+'Ark1'!AC3918</f>
        <v>0.32931697416316502</v>
      </c>
      <c r="T178" s="97">
        <f t="shared" si="9"/>
        <v>3.9017094017094016</v>
      </c>
      <c r="U178" s="39"/>
      <c r="V178"/>
      <c r="W178"/>
      <c r="X178" s="4"/>
      <c r="Y178"/>
      <c r="Z178"/>
      <c r="AA178"/>
      <c r="AB178"/>
      <c r="AC178"/>
      <c r="AD178"/>
      <c r="AE178"/>
    </row>
    <row r="179" spans="1:31">
      <c r="A179" s="39"/>
      <c r="B179">
        <f>+'Ark1'!C3919</f>
        <v>2014</v>
      </c>
      <c r="C179">
        <f>+'Ark1'!N3919</f>
        <v>100</v>
      </c>
      <c r="D179" s="3" t="s">
        <v>512</v>
      </c>
      <c r="E179">
        <f>+'Ark1'!Q3919</f>
        <v>786</v>
      </c>
      <c r="G179" s="9">
        <f>+'Ark1'!R3919</f>
        <v>4529</v>
      </c>
      <c r="I179" s="9">
        <f>+'Ark1'!S3919</f>
        <v>4519</v>
      </c>
      <c r="J179" s="97">
        <f>+'Ark1'!T3919</f>
        <v>10.38047215218886</v>
      </c>
      <c r="L179" s="97">
        <f>+'Ark1'!U3919</f>
        <v>7.7758600649272944</v>
      </c>
      <c r="M179" s="1">
        <f>+'Ark1'!W3919</f>
        <v>60.30604115954857</v>
      </c>
      <c r="O179" s="1">
        <f>+'Ark1'!AB3919</f>
        <v>3.2439278927816089</v>
      </c>
      <c r="P179" s="9">
        <f>+'Ark1'!Y3919</f>
        <v>106.67818502980798</v>
      </c>
      <c r="R179" s="1">
        <f>+'Ark1'!AA3919</f>
        <v>2.4074376822081716</v>
      </c>
      <c r="S179" s="9">
        <f>+'Ark1'!AC3919</f>
        <v>-26.205011513055815</v>
      </c>
      <c r="T179" s="97">
        <f t="shared" si="9"/>
        <v>5.7620865139949107</v>
      </c>
      <c r="U179" s="39"/>
      <c r="V179"/>
      <c r="W179"/>
      <c r="X179" s="4"/>
      <c r="Y179"/>
      <c r="Z179"/>
      <c r="AA179"/>
      <c r="AB179"/>
      <c r="AC179"/>
      <c r="AD179"/>
      <c r="AE179"/>
    </row>
    <row r="180" spans="1:31">
      <c r="A180" s="39"/>
      <c r="B180">
        <f>+'Ark1'!C3920</f>
        <v>2014</v>
      </c>
      <c r="C180">
        <f>+'Ark1'!N3920</f>
        <v>110</v>
      </c>
      <c r="D180" s="3" t="s">
        <v>513</v>
      </c>
      <c r="E180">
        <f>+'Ark1'!Q3920</f>
        <v>938</v>
      </c>
      <c r="G180" s="9">
        <f>+'Ark1'!R3920</f>
        <v>7753</v>
      </c>
      <c r="I180" s="9">
        <f>+'Ark1'!S3920</f>
        <v>7725</v>
      </c>
      <c r="J180" s="97">
        <f>+'Ark1'!T3920</f>
        <v>17.769883107953248</v>
      </c>
      <c r="L180" s="97">
        <f>+'Ark1'!U3920</f>
        <v>14.233056205687287</v>
      </c>
      <c r="M180" s="1">
        <f>+'Ark1'!W3920</f>
        <v>60.050097087378639</v>
      </c>
      <c r="O180" s="1">
        <f>+'Ark1'!AB3920</f>
        <v>3.3083910661959162</v>
      </c>
      <c r="P180" s="9">
        <f>+'Ark1'!Y3920</f>
        <v>114.06643879788436</v>
      </c>
      <c r="R180" s="1">
        <f>+'Ark1'!AA3920</f>
        <v>2.856172419984838</v>
      </c>
      <c r="S180" s="9">
        <f>+'Ark1'!AC3920</f>
        <v>8.49015740015831</v>
      </c>
      <c r="T180" s="97">
        <f t="shared" si="9"/>
        <v>8.2654584221748397</v>
      </c>
      <c r="U180" s="39"/>
      <c r="V180"/>
      <c r="W180"/>
      <c r="X180" s="4"/>
      <c r="Y180"/>
      <c r="Z180"/>
      <c r="AA180"/>
      <c r="AB180"/>
      <c r="AC180"/>
      <c r="AD180"/>
      <c r="AE180"/>
    </row>
    <row r="181" spans="1:31">
      <c r="A181" s="39"/>
      <c r="B181">
        <f>+'Ark1'!C3921</f>
        <v>2014</v>
      </c>
      <c r="C181">
        <f>+'Ark1'!N3921</f>
        <v>120</v>
      </c>
      <c r="D181" s="3" t="s">
        <v>514</v>
      </c>
      <c r="E181">
        <f>+'Ark1'!Q3921</f>
        <v>671</v>
      </c>
      <c r="G181" s="9">
        <f>+'Ark1'!R3921</f>
        <v>4994</v>
      </c>
      <c r="I181" s="9">
        <f>+'Ark1'!S3921</f>
        <v>4979</v>
      </c>
      <c r="J181" s="97">
        <f>+'Ark1'!T3921</f>
        <v>11.44625257850103</v>
      </c>
      <c r="L181" s="97">
        <f>+'Ark1'!U3921</f>
        <v>10.016324855274062</v>
      </c>
      <c r="M181" s="1">
        <f>+'Ark1'!W3921</f>
        <v>60.380598513757803</v>
      </c>
      <c r="O181" s="1">
        <f>+'Ark1'!AB3921</f>
        <v>3.6316036474959761</v>
      </c>
      <c r="P181" s="9">
        <f>+'Ark1'!Y3921</f>
        <v>124.62046455746936</v>
      </c>
      <c r="R181" s="1">
        <f>+'Ark1'!AA3921</f>
        <v>2.9434741806906946</v>
      </c>
      <c r="S181" s="9">
        <f>+'Ark1'!AC3921</f>
        <v>0.2676732501294527</v>
      </c>
      <c r="T181" s="97">
        <f t="shared" si="9"/>
        <v>7.442622950819672</v>
      </c>
      <c r="U181" s="39"/>
      <c r="V181"/>
      <c r="W181"/>
      <c r="X181" s="4"/>
      <c r="Y181"/>
      <c r="Z181"/>
      <c r="AA181"/>
      <c r="AB181"/>
      <c r="AC181"/>
      <c r="AD181"/>
      <c r="AE181"/>
    </row>
    <row r="182" spans="1:31">
      <c r="A182" s="39"/>
      <c r="B182">
        <f>+'Ark1'!C3922</f>
        <v>2014</v>
      </c>
      <c r="C182">
        <f>+'Ark1'!N3922</f>
        <v>130</v>
      </c>
      <c r="D182" s="3" t="s">
        <v>515</v>
      </c>
      <c r="E182">
        <f>+'Ark1'!Q3922</f>
        <v>571</v>
      </c>
      <c r="G182" s="9">
        <f>+'Ark1'!R3922</f>
        <v>4560</v>
      </c>
      <c r="I182" s="9">
        <f>+'Ark1'!S3922</f>
        <v>4551</v>
      </c>
      <c r="J182" s="97">
        <f>+'Ark1'!T3922</f>
        <v>10.451524180609672</v>
      </c>
      <c r="L182" s="97">
        <f>+'Ark1'!U3922</f>
        <v>9.8930526265534784</v>
      </c>
      <c r="M182" s="1">
        <f>+'Ark1'!W3922</f>
        <v>60.245660294440782</v>
      </c>
      <c r="O182" s="1">
        <f>+'Ark1'!AB3922</f>
        <v>3.7726348101053615</v>
      </c>
      <c r="P182" s="9">
        <f>+'Ark1'!Y3922</f>
        <v>134.80157894736843</v>
      </c>
      <c r="R182" s="1">
        <f>+'Ark1'!AA3922</f>
        <v>2.8969853213569334</v>
      </c>
      <c r="S182" s="9">
        <f>+'Ark1'!AC3922</f>
        <v>-0.15220184467358563</v>
      </c>
      <c r="T182" s="97">
        <f t="shared" si="9"/>
        <v>7.9859894921190895</v>
      </c>
      <c r="U182" s="39"/>
      <c r="V182"/>
      <c r="W182"/>
      <c r="X182" s="4"/>
      <c r="Y182"/>
      <c r="Z182"/>
      <c r="AA182"/>
      <c r="AB182"/>
      <c r="AC182"/>
      <c r="AD182"/>
      <c r="AE182"/>
    </row>
    <row r="183" spans="1:31">
      <c r="A183" s="39"/>
      <c r="B183">
        <f>+'Ark1'!C3923</f>
        <v>2014</v>
      </c>
      <c r="C183">
        <f>+'Ark1'!N3923</f>
        <v>140</v>
      </c>
      <c r="D183" s="3" t="s">
        <v>516</v>
      </c>
      <c r="E183">
        <f>+'Ark1'!Q3923</f>
        <v>523</v>
      </c>
      <c r="G183" s="9">
        <f>+'Ark1'!R3923</f>
        <v>4205</v>
      </c>
      <c r="I183" s="9">
        <f>+'Ark1'!S3923</f>
        <v>4204</v>
      </c>
      <c r="J183" s="97">
        <f>+'Ark1'!T3923</f>
        <v>9.6378638551455378</v>
      </c>
      <c r="L183" s="97">
        <f>+'Ark1'!U3923</f>
        <v>9.8121243456308971</v>
      </c>
      <c r="M183" s="1">
        <f>+'Ark1'!W3923</f>
        <v>59.952188392007599</v>
      </c>
      <c r="O183" s="1">
        <f>+'Ark1'!AB3923</f>
        <v>3.9816237581391474</v>
      </c>
      <c r="P183" s="9">
        <f>+'Ark1'!Y3923</f>
        <v>144.98615933412603</v>
      </c>
      <c r="R183" s="1">
        <f>+'Ark1'!AA3923</f>
        <v>2.8845435998277096</v>
      </c>
      <c r="S183" s="9">
        <f>+'Ark1'!AC3923</f>
        <v>-2.1024717272620621</v>
      </c>
      <c r="T183" s="97">
        <f t="shared" si="9"/>
        <v>8.0401529636711278</v>
      </c>
      <c r="U183" s="39"/>
      <c r="V183"/>
      <c r="W183"/>
      <c r="X183" s="4"/>
      <c r="Y183"/>
      <c r="Z183"/>
      <c r="AA183"/>
      <c r="AB183"/>
      <c r="AC183"/>
      <c r="AD183"/>
      <c r="AE183"/>
    </row>
    <row r="184" spans="1:31">
      <c r="A184" s="39"/>
      <c r="B184">
        <f>+'Ark1'!C3924</f>
        <v>2014</v>
      </c>
      <c r="C184">
        <f>+'Ark1'!N3924</f>
        <v>150</v>
      </c>
      <c r="D184" s="3" t="s">
        <v>517</v>
      </c>
      <c r="E184">
        <f>+'Ark1'!Q3924</f>
        <v>507</v>
      </c>
      <c r="G184" s="9">
        <f>+'Ark1'!R3924</f>
        <v>3818</v>
      </c>
      <c r="I184" s="9">
        <f>+'Ark1'!S3924</f>
        <v>3814</v>
      </c>
      <c r="J184" s="97">
        <f>+'Ark1'!T3924</f>
        <v>8.7508595003438003</v>
      </c>
      <c r="L184" s="97">
        <f>+'Ark1'!U3924</f>
        <v>9.5139770845466565</v>
      </c>
      <c r="M184" s="1">
        <f>+'Ark1'!W3924</f>
        <v>59.590456213948627</v>
      </c>
      <c r="O184" s="1">
        <f>+'Ark1'!AB3924</f>
        <v>4.2386927410045869</v>
      </c>
      <c r="P184" s="9">
        <f>+'Ark1'!Y3924</f>
        <v>154.83020167627049</v>
      </c>
      <c r="R184" s="1">
        <f>+'Ark1'!AA3924</f>
        <v>2.8400004551883744</v>
      </c>
      <c r="S184" s="9">
        <f>+'Ark1'!AC3924</f>
        <v>-1.8220654819578244</v>
      </c>
      <c r="T184" s="97">
        <f t="shared" si="9"/>
        <v>7.5305719921104535</v>
      </c>
      <c r="U184" s="39"/>
      <c r="V184"/>
      <c r="W184"/>
      <c r="X184" s="4"/>
      <c r="Y184"/>
      <c r="Z184"/>
      <c r="AA184"/>
      <c r="AB184"/>
      <c r="AC184"/>
      <c r="AD184"/>
      <c r="AE184"/>
    </row>
    <row r="185" spans="1:31">
      <c r="A185" s="39"/>
      <c r="B185">
        <f>+'Ark1'!C3925</f>
        <v>2014</v>
      </c>
      <c r="C185">
        <f>+'Ark1'!N3925</f>
        <v>160</v>
      </c>
      <c r="D185" s="3" t="s">
        <v>518</v>
      </c>
      <c r="E185">
        <f>+'Ark1'!Q3925</f>
        <v>474</v>
      </c>
      <c r="G185" s="9">
        <f>+'Ark1'!R3925</f>
        <v>3330</v>
      </c>
      <c r="I185" s="9">
        <f>+'Ark1'!S3925</f>
        <v>3325</v>
      </c>
      <c r="J185" s="97">
        <f>+'Ark1'!T3925</f>
        <v>7.6323630529452222</v>
      </c>
      <c r="L185" s="97">
        <f>+'Ark1'!U3925</f>
        <v>8.828592409069838</v>
      </c>
      <c r="M185" s="1">
        <f>+'Ark1'!W3925</f>
        <v>59.057744360902248</v>
      </c>
      <c r="O185" s="1">
        <f>+'Ark1'!AB3925</f>
        <v>4.4882775664609138</v>
      </c>
      <c r="P185" s="9">
        <f>+'Ark1'!Y3925</f>
        <v>164.7315315315314</v>
      </c>
      <c r="R185" s="1">
        <f>+'Ark1'!AA3925</f>
        <v>2.9017375204777012</v>
      </c>
      <c r="S185" s="9">
        <f>+'Ark1'!AC3925</f>
        <v>-3.674511040632225</v>
      </c>
      <c r="T185" s="97">
        <f t="shared" si="9"/>
        <v>7.0253164556962027</v>
      </c>
      <c r="U185" s="39"/>
      <c r="V185"/>
      <c r="W185"/>
      <c r="X185" s="4"/>
      <c r="Y185"/>
      <c r="Z185"/>
      <c r="AA185"/>
      <c r="AB185"/>
      <c r="AC185"/>
      <c r="AD185"/>
      <c r="AE185"/>
    </row>
    <row r="186" spans="1:31">
      <c r="A186" s="39"/>
      <c r="B186">
        <f>+'Ark1'!C3926</f>
        <v>2014</v>
      </c>
      <c r="C186">
        <f>+'Ark1'!N3926</f>
        <v>170</v>
      </c>
      <c r="D186" s="3" t="s">
        <v>519</v>
      </c>
      <c r="E186">
        <f>+'Ark1'!Q3926</f>
        <v>459</v>
      </c>
      <c r="G186" s="9">
        <f>+'Ark1'!R3926</f>
        <v>2835</v>
      </c>
      <c r="I186" s="9">
        <f>+'Ark1'!S3926</f>
        <v>2833</v>
      </c>
      <c r="J186" s="97">
        <f>+'Ark1'!T3926</f>
        <v>6.497822599129039</v>
      </c>
      <c r="L186" s="97">
        <f>+'Ark1'!U3926</f>
        <v>7.9737854300449698</v>
      </c>
      <c r="M186" s="1">
        <f>+'Ark1'!W3926</f>
        <v>58.385104129897648</v>
      </c>
      <c r="O186" s="1">
        <f>+'Ark1'!AB3926</f>
        <v>4.6805035085597551</v>
      </c>
      <c r="P186" s="9">
        <f>+'Ark1'!Y3926</f>
        <v>174.75957671957647</v>
      </c>
      <c r="R186" s="1">
        <f>+'Ark1'!AA3926</f>
        <v>2.8747330040942911</v>
      </c>
      <c r="S186" s="9">
        <f>+'Ark1'!AC3926</f>
        <v>-7.0367253296571342</v>
      </c>
      <c r="T186" s="97">
        <f t="shared" ref="T186:T249" si="10">+G186/E186</f>
        <v>6.1764705882352944</v>
      </c>
      <c r="U186" s="39"/>
      <c r="V186"/>
      <c r="W186"/>
      <c r="X186" s="4"/>
      <c r="Y186"/>
      <c r="Z186"/>
      <c r="AA186"/>
      <c r="AB186"/>
      <c r="AC186"/>
      <c r="AD186"/>
      <c r="AE186"/>
    </row>
    <row r="187" spans="1:31">
      <c r="A187" s="39"/>
      <c r="B187">
        <f>+'Ark1'!C3927</f>
        <v>2014</v>
      </c>
      <c r="C187">
        <f>+'Ark1'!N3927</f>
        <v>180</v>
      </c>
      <c r="D187" s="3" t="s">
        <v>520</v>
      </c>
      <c r="E187">
        <f>+'Ark1'!Q3927</f>
        <v>434</v>
      </c>
      <c r="G187" s="9">
        <f>+'Ark1'!R3927</f>
        <v>2225</v>
      </c>
      <c r="I187" s="9">
        <f>+'Ark1'!S3927</f>
        <v>2225</v>
      </c>
      <c r="J187" s="97">
        <f>+'Ark1'!T3927</f>
        <v>5.0997020398808175</v>
      </c>
      <c r="L187" s="97">
        <f>+'Ark1'!U3927</f>
        <v>6.6185087172629204</v>
      </c>
      <c r="M187" s="1">
        <f>+'Ark1'!W3927</f>
        <v>57.543370786516867</v>
      </c>
      <c r="O187" s="1">
        <f>+'Ark1'!AB3927</f>
        <v>4.6650536670492952</v>
      </c>
      <c r="P187" s="9">
        <f>+'Ark1'!Y3927</f>
        <v>184.82453932584289</v>
      </c>
      <c r="R187" s="1">
        <f>+'Ark1'!AA3927</f>
        <v>2.8673505096163696</v>
      </c>
      <c r="S187" s="9">
        <f>+'Ark1'!AC3927</f>
        <v>-10.998010402236837</v>
      </c>
      <c r="T187" s="97">
        <f t="shared" si="10"/>
        <v>5.1267281105990783</v>
      </c>
      <c r="U187" s="39"/>
      <c r="V187"/>
      <c r="W187"/>
      <c r="X187" s="4"/>
      <c r="Y187"/>
      <c r="Z187"/>
      <c r="AA187"/>
      <c r="AB187"/>
      <c r="AC187"/>
      <c r="AD187"/>
      <c r="AE187"/>
    </row>
    <row r="188" spans="1:31">
      <c r="A188" s="39"/>
      <c r="B188">
        <f>+'Ark1'!C3928</f>
        <v>2014</v>
      </c>
      <c r="C188">
        <f>+'Ark1'!N3928</f>
        <v>190</v>
      </c>
      <c r="D188" s="3" t="s">
        <v>521</v>
      </c>
      <c r="E188">
        <f>+'Ark1'!Q3928</f>
        <v>400</v>
      </c>
      <c r="G188" s="9">
        <f>+'Ark1'!R3928</f>
        <v>1617</v>
      </c>
      <c r="I188" s="9">
        <f>+'Ark1'!S3928</f>
        <v>1615</v>
      </c>
      <c r="J188" s="97">
        <f>+'Ark1'!T3928</f>
        <v>3.7061654824661927</v>
      </c>
      <c r="L188" s="97">
        <f>+'Ark1'!U3928</f>
        <v>5.0607648445822333</v>
      </c>
      <c r="M188" s="1">
        <f>+'Ark1'!W3928</f>
        <v>56.149226006191952</v>
      </c>
      <c r="O188" s="1">
        <f>+'Ark1'!AB3928</f>
        <v>5.1210145891810468</v>
      </c>
      <c r="P188" s="9">
        <f>+'Ark1'!Y3928</f>
        <v>194.4623995052566</v>
      </c>
      <c r="R188" s="1">
        <f>+'Ark1'!AA3928</f>
        <v>2.8716488890120928</v>
      </c>
      <c r="S188" s="9">
        <f>+'Ark1'!AC3928</f>
        <v>-7.2841720264722483</v>
      </c>
      <c r="T188" s="97">
        <f t="shared" si="10"/>
        <v>4.0425000000000004</v>
      </c>
      <c r="U188" s="39"/>
      <c r="V188"/>
      <c r="W188"/>
      <c r="X188" s="4"/>
      <c r="Y188"/>
      <c r="Z188"/>
      <c r="AA188"/>
      <c r="AB188"/>
      <c r="AC188"/>
      <c r="AD188"/>
      <c r="AE188"/>
    </row>
    <row r="189" spans="1:31">
      <c r="A189" s="39"/>
      <c r="B189">
        <f>+'Ark1'!C3929</f>
        <v>2014</v>
      </c>
      <c r="C189">
        <f>+'Ark1'!N3929</f>
        <v>200</v>
      </c>
      <c r="D189" s="3" t="s">
        <v>522</v>
      </c>
      <c r="E189">
        <f>+'Ark1'!Q3929</f>
        <v>336</v>
      </c>
      <c r="G189" s="9">
        <f>+'Ark1'!R3929</f>
        <v>1008</v>
      </c>
      <c r="I189" s="9">
        <f>+'Ark1'!S3929</f>
        <v>1007</v>
      </c>
      <c r="J189" s="97">
        <f>+'Ark1'!T3929</f>
        <v>2.3103369241347695</v>
      </c>
      <c r="L189" s="97">
        <f>+'Ark1'!U3929</f>
        <v>3.3173304487131787</v>
      </c>
      <c r="M189" s="1">
        <f>+'Ark1'!W3929</f>
        <v>55.264150943396238</v>
      </c>
      <c r="O189" s="1">
        <f>+'Ark1'!AB3929</f>
        <v>5.2009982856071613</v>
      </c>
      <c r="P189" s="9">
        <f>+'Ark1'!Y3929</f>
        <v>204.48323412698403</v>
      </c>
      <c r="R189" s="1">
        <f>+'Ark1'!AA3929</f>
        <v>2.8424800848262675</v>
      </c>
      <c r="S189" s="9">
        <f>+'Ark1'!AC3929</f>
        <v>-10.374366051024264</v>
      </c>
      <c r="T189" s="97">
        <f t="shared" si="10"/>
        <v>3</v>
      </c>
      <c r="U189" s="39"/>
      <c r="V189"/>
      <c r="W189"/>
      <c r="X189" s="4"/>
      <c r="Y189"/>
      <c r="Z189"/>
      <c r="AA189"/>
      <c r="AB189"/>
      <c r="AC189"/>
      <c r="AD189"/>
      <c r="AE189"/>
    </row>
    <row r="190" spans="1:31">
      <c r="A190" s="39"/>
      <c r="B190">
        <f>+'Ark1'!C3930</f>
        <v>2014</v>
      </c>
      <c r="C190">
        <f>+'Ark1'!N3930</f>
        <v>210</v>
      </c>
      <c r="D190" s="3" t="s">
        <v>523</v>
      </c>
      <c r="E190">
        <f>+'Ark1'!Q3930</f>
        <v>294</v>
      </c>
      <c r="G190" s="9">
        <f>+'Ark1'!R3930</f>
        <v>665</v>
      </c>
      <c r="I190" s="9">
        <f>+'Ark1'!S3930</f>
        <v>664</v>
      </c>
      <c r="J190" s="97">
        <f>+'Ark1'!T3930</f>
        <v>1.5241806096722439</v>
      </c>
      <c r="L190" s="97">
        <f>+'Ark1'!U3930</f>
        <v>2.2924105622633957</v>
      </c>
      <c r="M190" s="1">
        <f>+'Ark1'!W3930</f>
        <v>53.278614457831317</v>
      </c>
      <c r="O190" s="1">
        <f>+'Ark1'!AB3930</f>
        <v>5.6844027148726495</v>
      </c>
      <c r="P190" s="9">
        <f>+'Ark1'!Y3930</f>
        <v>214.19052631578953</v>
      </c>
      <c r="R190" s="1">
        <f>+'Ark1'!AA3930</f>
        <v>2.88153552841074</v>
      </c>
      <c r="S190" s="9">
        <f>+'Ark1'!AC3930</f>
        <v>-14.224866911146115</v>
      </c>
      <c r="T190" s="97">
        <f t="shared" si="10"/>
        <v>2.2619047619047619</v>
      </c>
      <c r="U190" s="39"/>
      <c r="V190"/>
      <c r="W190"/>
      <c r="X190" s="4"/>
      <c r="Y190"/>
      <c r="Z190"/>
      <c r="AA190"/>
      <c r="AB190"/>
      <c r="AC190"/>
      <c r="AD190"/>
      <c r="AE190"/>
    </row>
    <row r="191" spans="1:31">
      <c r="A191" s="39"/>
      <c r="B191">
        <f>+'Ark1'!C3931</f>
        <v>2014</v>
      </c>
      <c r="C191">
        <f>+'Ark1'!N3931</f>
        <v>220</v>
      </c>
      <c r="D191" s="3" t="s">
        <v>524</v>
      </c>
      <c r="E191">
        <f>+'Ark1'!Q3931</f>
        <v>203</v>
      </c>
      <c r="G191" s="9">
        <f>+'Ark1'!R3931</f>
        <v>363</v>
      </c>
      <c r="I191" s="9">
        <f>+'Ark1'!S3931</f>
        <v>363</v>
      </c>
      <c r="J191" s="97">
        <f>+'Ark1'!T3931</f>
        <v>0.83199633279853313</v>
      </c>
      <c r="L191" s="97">
        <f>+'Ark1'!U3931</f>
        <v>1.3110545670715112</v>
      </c>
      <c r="M191" s="1">
        <f>+'Ark1'!W3931</f>
        <v>50.983471074380162</v>
      </c>
      <c r="O191" s="1">
        <f>+'Ark1'!AB3931</f>
        <v>6.2987822572378738</v>
      </c>
      <c r="P191" s="9">
        <f>+'Ark1'!Y3931</f>
        <v>224.41074380165296</v>
      </c>
      <c r="R191" s="1">
        <f>+'Ark1'!AA3931</f>
        <v>2.7966863997603033</v>
      </c>
      <c r="S191" s="9">
        <f>+'Ark1'!AC3931</f>
        <v>-15.526383993350244</v>
      </c>
      <c r="T191" s="97">
        <f t="shared" si="10"/>
        <v>1.7881773399014778</v>
      </c>
      <c r="U191" s="39"/>
      <c r="V191"/>
      <c r="W191"/>
      <c r="X191" s="4"/>
      <c r="Y191"/>
      <c r="Z191"/>
      <c r="AA191"/>
      <c r="AB191"/>
      <c r="AC191"/>
      <c r="AD191"/>
      <c r="AE191"/>
    </row>
    <row r="192" spans="1:31">
      <c r="A192" s="39"/>
      <c r="B192">
        <f>+'Ark1'!C3932</f>
        <v>2014</v>
      </c>
      <c r="C192">
        <f>+'Ark1'!N3932</f>
        <v>230</v>
      </c>
      <c r="D192" s="3" t="s">
        <v>525</v>
      </c>
      <c r="E192">
        <f>+'Ark1'!Q3932</f>
        <v>163</v>
      </c>
      <c r="G192" s="9">
        <f>+'Ark1'!R3932</f>
        <v>342</v>
      </c>
      <c r="I192" s="9">
        <f>+'Ark1'!S3932</f>
        <v>342</v>
      </c>
      <c r="J192" s="97">
        <f>+'Ark1'!T3932</f>
        <v>0.78386431354572517</v>
      </c>
      <c r="L192" s="97">
        <f>+'Ark1'!U3932</f>
        <v>1.3348965755351796</v>
      </c>
      <c r="M192" s="1">
        <f>+'Ark1'!W3932</f>
        <v>48.783625730994153</v>
      </c>
      <c r="O192" s="1">
        <f>+'Ark1'!AB3932</f>
        <v>7.0354134082394006</v>
      </c>
      <c r="P192" s="9">
        <f>+'Ark1'!Y3932</f>
        <v>242.52192982456157</v>
      </c>
      <c r="R192" s="1">
        <f>+'Ark1'!AA3932</f>
        <v>11.903782818857129</v>
      </c>
      <c r="S192" s="9">
        <f>+'Ark1'!AC3932</f>
        <v>-17.836072840497856</v>
      </c>
      <c r="T192" s="97">
        <f t="shared" si="10"/>
        <v>2.0981595092024539</v>
      </c>
      <c r="U192" s="39"/>
      <c r="V192"/>
      <c r="W192"/>
      <c r="X192" s="4"/>
      <c r="Y192"/>
      <c r="Z192"/>
      <c r="AA192"/>
      <c r="AB192"/>
      <c r="AC192"/>
      <c r="AD192"/>
      <c r="AE192"/>
    </row>
    <row r="193" spans="1:31">
      <c r="A193" s="39"/>
      <c r="B193" s="47">
        <f>+'Ark1'!C3933</f>
        <v>2013</v>
      </c>
      <c r="C193" s="47">
        <f>+'Ark1'!N3933</f>
        <v>60</v>
      </c>
      <c r="D193" s="48" t="s">
        <v>509</v>
      </c>
      <c r="E193" s="47">
        <f>+'Ark1'!Q3933</f>
        <v>13</v>
      </c>
      <c r="F193" s="47"/>
      <c r="G193" s="65">
        <f>+'Ark1'!R3933</f>
        <v>13</v>
      </c>
      <c r="H193" s="47"/>
      <c r="I193" s="65">
        <f>+'Ark1'!S3933</f>
        <v>11</v>
      </c>
      <c r="J193" s="102">
        <f>+'Ark1'!T3933</f>
        <v>3.0262116485869912E-2</v>
      </c>
      <c r="K193" s="47"/>
      <c r="L193" s="102">
        <f>+'Ark1'!U3933</f>
        <v>1.2092833091589287E-2</v>
      </c>
      <c r="M193" s="49">
        <f>+'Ark1'!W3933</f>
        <v>60.181818181818173</v>
      </c>
      <c r="N193" s="102"/>
      <c r="O193" s="49">
        <f>+'Ark1'!AB3933</f>
        <v>6.2058356966822164</v>
      </c>
      <c r="P193" s="65">
        <f>+'Ark1'!Y3933</f>
        <v>57.269230769230759</v>
      </c>
      <c r="Q193" s="47"/>
      <c r="R193" s="49">
        <f>+'Ark1'!AA3933</f>
        <v>1.993999262249148</v>
      </c>
      <c r="S193" s="65">
        <f>+'Ark1'!AC3933</f>
        <v>61.957932874542486</v>
      </c>
      <c r="T193" s="102">
        <f t="shared" si="10"/>
        <v>1</v>
      </c>
      <c r="U193" s="39"/>
      <c r="V193"/>
      <c r="W193"/>
      <c r="X193" s="4"/>
      <c r="Y193"/>
      <c r="Z193"/>
      <c r="AA193"/>
      <c r="AB193"/>
      <c r="AC193"/>
      <c r="AD193"/>
      <c r="AE193"/>
    </row>
    <row r="194" spans="1:31">
      <c r="A194" s="39"/>
      <c r="B194" s="47">
        <f>+'Ark1'!C3934</f>
        <v>2013</v>
      </c>
      <c r="C194" s="47">
        <f>+'Ark1'!N3934</f>
        <v>70</v>
      </c>
      <c r="D194" s="48" t="s">
        <v>510</v>
      </c>
      <c r="E194" s="47">
        <f>+'Ark1'!Q3934</f>
        <v>47</v>
      </c>
      <c r="F194" s="47"/>
      <c r="G194" s="65">
        <f>+'Ark1'!R3934</f>
        <v>72</v>
      </c>
      <c r="H194" s="47"/>
      <c r="I194" s="65">
        <f>+'Ark1'!S3934</f>
        <v>71</v>
      </c>
      <c r="J194" s="102">
        <f>+'Ark1'!T3934</f>
        <v>0.1676055682294334</v>
      </c>
      <c r="K194" s="47"/>
      <c r="L194" s="102">
        <f>+'Ark1'!U3934</f>
        <v>8.8720300375513567E-2</v>
      </c>
      <c r="M194" s="49">
        <f>+'Ark1'!W3934</f>
        <v>62.91549295774648</v>
      </c>
      <c r="N194" s="102"/>
      <c r="O194" s="49">
        <f>+'Ark1'!AB3934</f>
        <v>2.5824242288665737</v>
      </c>
      <c r="P194" s="65">
        <f>+'Ark1'!Y3934</f>
        <v>75.862499999999997</v>
      </c>
      <c r="Q194" s="47"/>
      <c r="R194" s="49">
        <f>+'Ark1'!AA3934</f>
        <v>2.4546358296372497</v>
      </c>
      <c r="S194" s="65">
        <f>+'Ark1'!AC3934</f>
        <v>-12.245868517949599</v>
      </c>
      <c r="T194" s="102">
        <f t="shared" si="10"/>
        <v>1.5319148936170213</v>
      </c>
      <c r="U194" s="39"/>
      <c r="V194"/>
      <c r="W194"/>
      <c r="X194" s="4"/>
      <c r="Y194"/>
      <c r="Z194"/>
      <c r="AA194"/>
      <c r="AB194"/>
      <c r="AC194"/>
      <c r="AD194"/>
      <c r="AE194"/>
    </row>
    <row r="195" spans="1:31">
      <c r="A195" s="39"/>
      <c r="B195" s="47">
        <f>+'Ark1'!C3935</f>
        <v>2013</v>
      </c>
      <c r="C195" s="47">
        <f>+'Ark1'!N3935</f>
        <v>80</v>
      </c>
      <c r="D195" s="48" t="s">
        <v>511</v>
      </c>
      <c r="E195" s="47">
        <f>+'Ark1'!Q3935</f>
        <v>122</v>
      </c>
      <c r="F195" s="47"/>
      <c r="G195" s="65">
        <f>+'Ark1'!R3935</f>
        <v>312</v>
      </c>
      <c r="H195" s="47"/>
      <c r="I195" s="65">
        <f>+'Ark1'!S3935</f>
        <v>307</v>
      </c>
      <c r="J195" s="102">
        <f>+'Ark1'!T3935</f>
        <v>0.72629079566087806</v>
      </c>
      <c r="K195" s="47"/>
      <c r="L195" s="102">
        <f>+'Ark1'!U3935</f>
        <v>0.4280278170310724</v>
      </c>
      <c r="M195" s="49">
        <f>+'Ark1'!W3935</f>
        <v>62.589576547231253</v>
      </c>
      <c r="N195" s="102"/>
      <c r="O195" s="49">
        <f>+'Ark1'!AB3935</f>
        <v>2.376792411205666</v>
      </c>
      <c r="P195" s="65">
        <f>+'Ark1'!Y3935</f>
        <v>84.460576923076943</v>
      </c>
      <c r="Q195" s="47"/>
      <c r="R195" s="49">
        <f>+'Ark1'!AA3935</f>
        <v>2.8578759478347222</v>
      </c>
      <c r="S195" s="65">
        <f>+'Ark1'!AC3935</f>
        <v>5.9777691848602856</v>
      </c>
      <c r="T195" s="102">
        <f t="shared" si="10"/>
        <v>2.557377049180328</v>
      </c>
      <c r="U195" s="39"/>
      <c r="V195"/>
      <c r="W195"/>
      <c r="X195" s="4"/>
      <c r="Y195"/>
      <c r="Z195"/>
      <c r="AA195"/>
      <c r="AB195"/>
      <c r="AC195"/>
      <c r="AD195"/>
      <c r="AE195"/>
    </row>
    <row r="196" spans="1:31">
      <c r="A196" s="39"/>
      <c r="B196" s="47">
        <f>+'Ark1'!C3936</f>
        <v>2013</v>
      </c>
      <c r="C196" s="47">
        <f>+'Ark1'!N3936</f>
        <v>90</v>
      </c>
      <c r="D196" s="48" t="s">
        <v>486</v>
      </c>
      <c r="E196" s="47">
        <f>+'Ark1'!Q3936</f>
        <v>231</v>
      </c>
      <c r="F196" s="47"/>
      <c r="G196" s="65">
        <f>+'Ark1'!R3936</f>
        <v>860</v>
      </c>
      <c r="H196" s="47"/>
      <c r="I196" s="65">
        <f>+'Ark1'!S3936</f>
        <v>856</v>
      </c>
      <c r="J196" s="102">
        <f>+'Ark1'!T3936</f>
        <v>2.0019553982960101</v>
      </c>
      <c r="K196" s="47"/>
      <c r="L196" s="102">
        <f>+'Ark1'!U3936</f>
        <v>1.3317631611183525</v>
      </c>
      <c r="M196" s="49">
        <f>+'Ark1'!W3936</f>
        <v>62.231308411214961</v>
      </c>
      <c r="N196" s="102"/>
      <c r="O196" s="49">
        <f>+'Ark1'!AB3936</f>
        <v>2.6413765825183946</v>
      </c>
      <c r="P196" s="65">
        <f>+'Ark1'!Y3936</f>
        <v>95.337813953488407</v>
      </c>
      <c r="Q196" s="47"/>
      <c r="R196" s="49">
        <f>+'Ark1'!AA3936</f>
        <v>2.7830604451012086</v>
      </c>
      <c r="S196" s="65">
        <f>+'Ark1'!AC3936</f>
        <v>3.9507521520632238</v>
      </c>
      <c r="T196" s="102">
        <f t="shared" si="10"/>
        <v>3.722943722943723</v>
      </c>
      <c r="U196" s="39"/>
      <c r="V196"/>
      <c r="W196"/>
      <c r="X196" s="4"/>
      <c r="Y196"/>
      <c r="Z196"/>
      <c r="AA196"/>
      <c r="AB196"/>
      <c r="AC196"/>
      <c r="AD196"/>
      <c r="AE196"/>
    </row>
    <row r="197" spans="1:31">
      <c r="A197" s="39"/>
      <c r="B197" s="47">
        <f>+'Ark1'!C3937</f>
        <v>2013</v>
      </c>
      <c r="C197" s="47">
        <f>+'Ark1'!N3937</f>
        <v>100</v>
      </c>
      <c r="D197" s="48" t="s">
        <v>512</v>
      </c>
      <c r="E197" s="47">
        <f>+'Ark1'!Q3937</f>
        <v>671</v>
      </c>
      <c r="F197" s="47"/>
      <c r="G197" s="65">
        <f>+'Ark1'!R3937</f>
        <v>4131</v>
      </c>
      <c r="H197" s="47"/>
      <c r="I197" s="65">
        <f>+'Ark1'!S3937</f>
        <v>4113</v>
      </c>
      <c r="J197" s="102">
        <f>+'Ark1'!T3937</f>
        <v>9.616369477163742</v>
      </c>
      <c r="K197" s="47"/>
      <c r="L197" s="102">
        <f>+'Ark1'!U3937</f>
        <v>7.1394088697027644</v>
      </c>
      <c r="M197" s="49">
        <f>+'Ark1'!W3937</f>
        <v>60.575735472890855</v>
      </c>
      <c r="N197" s="102"/>
      <c r="O197" s="49">
        <f>+'Ark1'!AB3937</f>
        <v>3.1803194649130178</v>
      </c>
      <c r="P197" s="65">
        <f>+'Ark1'!Y3937</f>
        <v>106.40050835148888</v>
      </c>
      <c r="Q197" s="47"/>
      <c r="R197" s="49">
        <f>+'Ark1'!AA3937</f>
        <v>2.4737674977269744</v>
      </c>
      <c r="S197" s="65">
        <f>+'Ark1'!AC3937</f>
        <v>-20.0854746125645</v>
      </c>
      <c r="T197" s="102">
        <f t="shared" si="10"/>
        <v>6.1564828614008942</v>
      </c>
      <c r="U197" s="39"/>
      <c r="V197"/>
      <c r="W197"/>
      <c r="X197" s="4"/>
      <c r="Y197"/>
      <c r="Z197"/>
      <c r="AA197"/>
      <c r="AB197"/>
      <c r="AC197"/>
      <c r="AD197"/>
      <c r="AE197"/>
    </row>
    <row r="198" spans="1:31">
      <c r="A198" s="39"/>
      <c r="B198" s="47">
        <f>+'Ark1'!C3938</f>
        <v>2013</v>
      </c>
      <c r="C198" s="47">
        <f>+'Ark1'!N3938</f>
        <v>110</v>
      </c>
      <c r="D198" s="48" t="s">
        <v>513</v>
      </c>
      <c r="E198" s="47">
        <f>+'Ark1'!Q3938</f>
        <v>833</v>
      </c>
      <c r="F198" s="47"/>
      <c r="G198" s="65">
        <f>+'Ark1'!R3938</f>
        <v>7574</v>
      </c>
      <c r="H198" s="47"/>
      <c r="I198" s="65">
        <f>+'Ark1'!S3938</f>
        <v>7546</v>
      </c>
      <c r="J198" s="102">
        <f>+'Ark1'!T3938</f>
        <v>17.631174635690673</v>
      </c>
      <c r="K198" s="47"/>
      <c r="L198" s="102">
        <f>+'Ark1'!U3938</f>
        <v>14.035552818837644</v>
      </c>
      <c r="M198" s="49">
        <f>+'Ark1'!W3938</f>
        <v>60.146302676914921</v>
      </c>
      <c r="N198" s="102"/>
      <c r="O198" s="49">
        <f>+'Ark1'!AB3938</f>
        <v>3.2652927090193002</v>
      </c>
      <c r="P198" s="65">
        <f>+'Ark1'!Y3938</f>
        <v>114.08823607076876</v>
      </c>
      <c r="Q198" s="47"/>
      <c r="R198" s="49">
        <f>+'Ark1'!AA3938</f>
        <v>2.8564433286040569</v>
      </c>
      <c r="S198" s="65">
        <f>+'Ark1'!AC3938</f>
        <v>6.6852264148840401</v>
      </c>
      <c r="T198" s="102">
        <f t="shared" si="10"/>
        <v>9.0924369747899156</v>
      </c>
      <c r="U198" s="39"/>
      <c r="V198"/>
      <c r="W198"/>
      <c r="X198" s="4"/>
      <c r="Y198"/>
      <c r="Z198"/>
      <c r="AA198"/>
      <c r="AB198"/>
      <c r="AC198"/>
      <c r="AD198"/>
      <c r="AE198"/>
    </row>
    <row r="199" spans="1:31">
      <c r="A199" s="39"/>
      <c r="B199" s="47">
        <f>+'Ark1'!C3939</f>
        <v>2013</v>
      </c>
      <c r="C199" s="47">
        <f>+'Ark1'!N3939</f>
        <v>120</v>
      </c>
      <c r="D199" s="48" t="s">
        <v>514</v>
      </c>
      <c r="E199" s="47">
        <f>+'Ark1'!Q3939</f>
        <v>662</v>
      </c>
      <c r="F199" s="47"/>
      <c r="G199" s="65">
        <f>+'Ark1'!R3939</f>
        <v>4944</v>
      </c>
      <c r="H199" s="47"/>
      <c r="I199" s="65">
        <f>+'Ark1'!S3939</f>
        <v>4918</v>
      </c>
      <c r="J199" s="102">
        <f>+'Ark1'!T3939</f>
        <v>11.508915685087755</v>
      </c>
      <c r="K199" s="47"/>
      <c r="L199" s="102">
        <f>+'Ark1'!U3939</f>
        <v>9.9801997197412256</v>
      </c>
      <c r="M199" s="49">
        <f>+'Ark1'!W3939</f>
        <v>60.452419682797888</v>
      </c>
      <c r="N199" s="102"/>
      <c r="O199" s="49">
        <f>+'Ark1'!AB3939</f>
        <v>3.3832820513751174</v>
      </c>
      <c r="P199" s="65">
        <f>+'Ark1'!Y3939</f>
        <v>124.2789037216826</v>
      </c>
      <c r="Q199" s="47"/>
      <c r="R199" s="49">
        <f>+'Ark1'!AA3939</f>
        <v>2.8723004832042278</v>
      </c>
      <c r="S199" s="65">
        <f>+'Ark1'!AC3939</f>
        <v>-0.42275257130458993</v>
      </c>
      <c r="T199" s="102">
        <f t="shared" si="10"/>
        <v>7.4682779456193353</v>
      </c>
      <c r="U199" s="39"/>
      <c r="V199"/>
      <c r="W199"/>
      <c r="X199" s="4"/>
      <c r="Y199"/>
      <c r="Z199"/>
      <c r="AA199"/>
      <c r="AB199"/>
      <c r="AC199"/>
      <c r="AD199"/>
      <c r="AE199"/>
    </row>
    <row r="200" spans="1:31">
      <c r="A200" s="39"/>
      <c r="B200" s="47">
        <f>+'Ark1'!C3940</f>
        <v>2013</v>
      </c>
      <c r="C200" s="47">
        <f>+'Ark1'!N3940</f>
        <v>130</v>
      </c>
      <c r="D200" s="48" t="s">
        <v>515</v>
      </c>
      <c r="E200" s="47">
        <f>+'Ark1'!Q3940</f>
        <v>604</v>
      </c>
      <c r="F200" s="47"/>
      <c r="G200" s="65">
        <f>+'Ark1'!R3940</f>
        <v>4575</v>
      </c>
      <c r="H200" s="47"/>
      <c r="I200" s="65">
        <f>+'Ark1'!S3940</f>
        <v>4562</v>
      </c>
      <c r="J200" s="102">
        <f>+'Ark1'!T3940</f>
        <v>10.649937147911913</v>
      </c>
      <c r="K200" s="47"/>
      <c r="L200" s="102">
        <f>+'Ark1'!U3940</f>
        <v>10.004356148718799</v>
      </c>
      <c r="M200" s="49">
        <f>+'Ark1'!W3940</f>
        <v>60.234546251644019</v>
      </c>
      <c r="N200" s="102"/>
      <c r="O200" s="49">
        <f>+'Ark1'!AB3940</f>
        <v>3.593098123257036</v>
      </c>
      <c r="P200" s="65">
        <f>+'Ark1'!Y3940</f>
        <v>134.62778142076476</v>
      </c>
      <c r="Q200" s="47"/>
      <c r="R200" s="49">
        <f>+'Ark1'!AA3940</f>
        <v>2.8876589288552301</v>
      </c>
      <c r="S200" s="65">
        <f>+'Ark1'!AC3940</f>
        <v>-3.4850869840277601</v>
      </c>
      <c r="T200" s="102">
        <f t="shared" si="10"/>
        <v>7.5745033112582778</v>
      </c>
      <c r="U200" s="39"/>
      <c r="V200"/>
      <c r="W200"/>
      <c r="X200" s="4"/>
      <c r="Y200"/>
      <c r="Z200"/>
      <c r="AA200"/>
      <c r="AB200"/>
      <c r="AC200"/>
      <c r="AD200"/>
      <c r="AE200"/>
    </row>
    <row r="201" spans="1:31">
      <c r="A201" s="39"/>
      <c r="B201" s="47">
        <f>+'Ark1'!C3941</f>
        <v>2013</v>
      </c>
      <c r="C201" s="47">
        <f>+'Ark1'!N3941</f>
        <v>140</v>
      </c>
      <c r="D201" s="48" t="s">
        <v>516</v>
      </c>
      <c r="E201" s="47">
        <f>+'Ark1'!Q3941</f>
        <v>549</v>
      </c>
      <c r="F201" s="47"/>
      <c r="G201" s="65">
        <f>+'Ark1'!R3941</f>
        <v>4107</v>
      </c>
      <c r="H201" s="47"/>
      <c r="I201" s="65">
        <f>+'Ark1'!S3941</f>
        <v>4100</v>
      </c>
      <c r="J201" s="102">
        <f>+'Ark1'!T3941</f>
        <v>9.5605009544205952</v>
      </c>
      <c r="K201" s="47"/>
      <c r="L201" s="102">
        <f>+'Ark1'!U3941</f>
        <v>9.6553435040951978</v>
      </c>
      <c r="M201" s="49">
        <f>+'Ark1'!W3941</f>
        <v>59.822439024390249</v>
      </c>
      <c r="N201" s="102"/>
      <c r="O201" s="49">
        <f>+'Ark1'!AB3941</f>
        <v>3.9327497861456866</v>
      </c>
      <c r="P201" s="65">
        <f>+'Ark1'!Y3941</f>
        <v>144.73703433162891</v>
      </c>
      <c r="Q201" s="47"/>
      <c r="R201" s="49">
        <f>+'Ark1'!AA3941</f>
        <v>2.9024972222117098</v>
      </c>
      <c r="S201" s="65">
        <f>+'Ark1'!AC3941</f>
        <v>-4.2393449736135072</v>
      </c>
      <c r="T201" s="102">
        <f t="shared" si="10"/>
        <v>7.4808743169398904</v>
      </c>
      <c r="U201" s="39"/>
      <c r="V201"/>
      <c r="W201"/>
      <c r="X201" s="4"/>
      <c r="Y201"/>
      <c r="Z201"/>
      <c r="AA201"/>
      <c r="AB201"/>
      <c r="AC201"/>
      <c r="AD201"/>
      <c r="AE201"/>
    </row>
    <row r="202" spans="1:31">
      <c r="A202" s="39"/>
      <c r="B202" s="47">
        <f>+'Ark1'!C3942</f>
        <v>2013</v>
      </c>
      <c r="C202" s="47">
        <f>+'Ark1'!N3942</f>
        <v>150</v>
      </c>
      <c r="D202" s="48" t="s">
        <v>517</v>
      </c>
      <c r="E202" s="47">
        <f>+'Ark1'!Q3942</f>
        <v>517</v>
      </c>
      <c r="F202" s="47"/>
      <c r="G202" s="65">
        <f>+'Ark1'!R3942</f>
        <v>3823</v>
      </c>
      <c r="H202" s="47"/>
      <c r="I202" s="65">
        <f>+'Ark1'!S3942</f>
        <v>3814</v>
      </c>
      <c r="J202" s="102">
        <f>+'Ark1'!T3942</f>
        <v>8.8993901019600496</v>
      </c>
      <c r="K202" s="47"/>
      <c r="L202" s="102">
        <f>+'Ark1'!U3942</f>
        <v>9.5971062391300226</v>
      </c>
      <c r="M202" s="49">
        <f>+'Ark1'!W3942</f>
        <v>59.478762454116413</v>
      </c>
      <c r="N202" s="102"/>
      <c r="O202" s="49">
        <f>+'Ark1'!AB3942</f>
        <v>4.0872042439063598</v>
      </c>
      <c r="P202" s="65">
        <f>+'Ark1'!Y3942</f>
        <v>154.55129479466405</v>
      </c>
      <c r="Q202" s="47"/>
      <c r="R202" s="49">
        <f>+'Ark1'!AA3942</f>
        <v>2.9314822078250873</v>
      </c>
      <c r="S202" s="65">
        <f>+'Ark1'!AC3942</f>
        <v>-4.6407253651858245</v>
      </c>
      <c r="T202" s="102">
        <f t="shared" si="10"/>
        <v>7.3945841392649907</v>
      </c>
      <c r="U202" s="39"/>
      <c r="V202"/>
      <c r="W202"/>
      <c r="X202" s="4"/>
      <c r="Y202"/>
      <c r="Z202"/>
      <c r="AA202"/>
      <c r="AB202"/>
      <c r="AC202"/>
      <c r="AD202"/>
      <c r="AE202"/>
    </row>
    <row r="203" spans="1:31">
      <c r="A203" s="39"/>
      <c r="B203" s="47">
        <f>+'Ark1'!C3943</f>
        <v>2013</v>
      </c>
      <c r="C203" s="47">
        <f>+'Ark1'!N3943</f>
        <v>160</v>
      </c>
      <c r="D203" s="48" t="s">
        <v>518</v>
      </c>
      <c r="E203" s="47">
        <f>+'Ark1'!Q3943</f>
        <v>486</v>
      </c>
      <c r="F203" s="47"/>
      <c r="G203" s="65">
        <f>+'Ark1'!R3943</f>
        <v>3334</v>
      </c>
      <c r="H203" s="47"/>
      <c r="I203" s="65">
        <f>+'Ark1'!S3943</f>
        <v>3327</v>
      </c>
      <c r="J203" s="102">
        <f>+'Ark1'!T3943</f>
        <v>7.7610689510684816</v>
      </c>
      <c r="K203" s="47"/>
      <c r="L203" s="102">
        <f>+'Ark1'!U3943</f>
        <v>8.9114759007654776</v>
      </c>
      <c r="M203" s="49">
        <f>+'Ark1'!W3943</f>
        <v>59.047189660354675</v>
      </c>
      <c r="N203" s="102"/>
      <c r="O203" s="49">
        <f>+'Ark1'!AB3943</f>
        <v>4.1698818213907956</v>
      </c>
      <c r="P203" s="65">
        <f>+'Ark1'!Y3943</f>
        <v>164.55863827234532</v>
      </c>
      <c r="Q203" s="47"/>
      <c r="R203" s="49">
        <f>+'Ark1'!AA3943</f>
        <v>2.9178194442326122</v>
      </c>
      <c r="S203" s="65">
        <f>+'Ark1'!AC3943</f>
        <v>-4.7736885664740951</v>
      </c>
      <c r="T203" s="102">
        <f t="shared" si="10"/>
        <v>6.8600823045267489</v>
      </c>
      <c r="U203" s="39"/>
      <c r="V203"/>
      <c r="W203"/>
      <c r="X203" s="4"/>
      <c r="Y203"/>
      <c r="Z203"/>
      <c r="AA203"/>
      <c r="AB203"/>
      <c r="AC203"/>
      <c r="AD203"/>
      <c r="AE203"/>
    </row>
    <row r="204" spans="1:31">
      <c r="A204" s="39"/>
      <c r="B204" s="47">
        <f>+'Ark1'!C3944</f>
        <v>2013</v>
      </c>
      <c r="C204" s="47">
        <f>+'Ark1'!N3944</f>
        <v>170</v>
      </c>
      <c r="D204" s="48" t="s">
        <v>519</v>
      </c>
      <c r="E204" s="47">
        <f>+'Ark1'!Q3944</f>
        <v>481</v>
      </c>
      <c r="F204" s="47"/>
      <c r="G204" s="65">
        <f>+'Ark1'!R3944</f>
        <v>2812</v>
      </c>
      <c r="H204" s="47"/>
      <c r="I204" s="65">
        <f>+'Ark1'!S3944</f>
        <v>2810</v>
      </c>
      <c r="J204" s="102">
        <f>+'Ark1'!T3944</f>
        <v>6.545928581405092</v>
      </c>
      <c r="K204" s="47"/>
      <c r="L204" s="102">
        <f>+'Ark1'!U3944</f>
        <v>7.9825822661222707</v>
      </c>
      <c r="M204" s="49">
        <f>+'Ark1'!W3944</f>
        <v>58.358007117437744</v>
      </c>
      <c r="N204" s="102"/>
      <c r="O204" s="49">
        <f>+'Ark1'!AB3944</f>
        <v>4.321091401933546</v>
      </c>
      <c r="P204" s="65">
        <f>+'Ark1'!Y3944</f>
        <v>174.76913229018501</v>
      </c>
      <c r="Q204" s="47"/>
      <c r="R204" s="49">
        <f>+'Ark1'!AA3944</f>
        <v>2.8860532298995838</v>
      </c>
      <c r="S204" s="65">
        <f>+'Ark1'!AC3944</f>
        <v>-9.5207674060391376</v>
      </c>
      <c r="T204" s="102">
        <f t="shared" si="10"/>
        <v>5.8461538461538458</v>
      </c>
      <c r="U204" s="39"/>
      <c r="V204"/>
      <c r="W204"/>
      <c r="X204" s="4"/>
      <c r="Y204"/>
      <c r="Z204"/>
      <c r="AA204"/>
      <c r="AB204"/>
      <c r="AC204"/>
      <c r="AD204"/>
      <c r="AE204"/>
    </row>
    <row r="205" spans="1:31">
      <c r="A205" s="39"/>
      <c r="B205" s="47">
        <f>+'Ark1'!C3945</f>
        <v>2013</v>
      </c>
      <c r="C205" s="47">
        <f>+'Ark1'!N3945</f>
        <v>180</v>
      </c>
      <c r="D205" s="48" t="s">
        <v>520</v>
      </c>
      <c r="E205" s="47">
        <f>+'Ark1'!Q3945</f>
        <v>453</v>
      </c>
      <c r="F205" s="47"/>
      <c r="G205" s="65">
        <f>+'Ark1'!R3945</f>
        <v>2212</v>
      </c>
      <c r="H205" s="47"/>
      <c r="I205" s="65">
        <f>+'Ark1'!S3945</f>
        <v>2211</v>
      </c>
      <c r="J205" s="102">
        <f>+'Ark1'!T3945</f>
        <v>5.1492155128264807</v>
      </c>
      <c r="K205" s="47"/>
      <c r="L205" s="102">
        <f>+'Ark1'!U3945</f>
        <v>6.6377828847451479</v>
      </c>
      <c r="M205" s="49">
        <f>+'Ark1'!W3945</f>
        <v>57.415649027589346</v>
      </c>
      <c r="N205" s="102"/>
      <c r="O205" s="49">
        <f>+'Ark1'!AB3945</f>
        <v>4.7374781292070782</v>
      </c>
      <c r="P205" s="65">
        <f>+'Ark1'!Y3945</f>
        <v>184.74579566003595</v>
      </c>
      <c r="Q205" s="47"/>
      <c r="R205" s="49">
        <f>+'Ark1'!AA3945</f>
        <v>2.808287548957467</v>
      </c>
      <c r="S205" s="65">
        <f>+'Ark1'!AC3945</f>
        <v>-10.631695055373024</v>
      </c>
      <c r="T205" s="102">
        <f t="shared" si="10"/>
        <v>4.8830022075055188</v>
      </c>
      <c r="U205" s="39"/>
      <c r="V205"/>
      <c r="W205"/>
      <c r="X205" s="4"/>
      <c r="Y205"/>
      <c r="Z205"/>
      <c r="AA205"/>
      <c r="AB205"/>
      <c r="AC205"/>
      <c r="AD205"/>
      <c r="AE205"/>
    </row>
    <row r="206" spans="1:31">
      <c r="A206" s="39"/>
      <c r="B206" s="47">
        <f>+'Ark1'!C3946</f>
        <v>2013</v>
      </c>
      <c r="C206" s="47">
        <f>+'Ark1'!N3946</f>
        <v>190</v>
      </c>
      <c r="D206" s="48" t="s">
        <v>521</v>
      </c>
      <c r="E206" s="47">
        <f>+'Ark1'!Q3946</f>
        <v>417</v>
      </c>
      <c r="F206" s="47"/>
      <c r="G206" s="65">
        <f>+'Ark1'!R3946</f>
        <v>1584</v>
      </c>
      <c r="H206" s="47"/>
      <c r="I206" s="65">
        <f>+'Ark1'!S3946</f>
        <v>1584</v>
      </c>
      <c r="J206" s="102">
        <f>+'Ark1'!T3946</f>
        <v>3.6873225010475346</v>
      </c>
      <c r="K206" s="47"/>
      <c r="L206" s="102">
        <f>+'Ark1'!U3946</f>
        <v>5.0084210298983693</v>
      </c>
      <c r="M206" s="49">
        <f>+'Ark1'!W3946</f>
        <v>56.343434343434339</v>
      </c>
      <c r="N206" s="102"/>
      <c r="O206" s="49">
        <f>+'Ark1'!AB3946</f>
        <v>4.9876850689171643</v>
      </c>
      <c r="P206" s="65">
        <f>+'Ark1'!Y3946</f>
        <v>194.66250000000005</v>
      </c>
      <c r="Q206" s="47"/>
      <c r="R206" s="49">
        <f>+'Ark1'!AA3946</f>
        <v>2.8684821264192912</v>
      </c>
      <c r="S206" s="65">
        <f>+'Ark1'!AC3946</f>
        <v>-5.1865591771024704</v>
      </c>
      <c r="T206" s="102">
        <f t="shared" si="10"/>
        <v>3.7985611510791366</v>
      </c>
      <c r="U206" s="39"/>
      <c r="V206"/>
      <c r="W206"/>
      <c r="X206" s="4"/>
      <c r="Y206"/>
      <c r="Z206"/>
      <c r="AA206"/>
      <c r="AB206"/>
      <c r="AC206"/>
      <c r="AD206"/>
      <c r="AE206"/>
    </row>
    <row r="207" spans="1:31">
      <c r="A207" s="39"/>
      <c r="B207" s="47">
        <f>+'Ark1'!C3947</f>
        <v>2013</v>
      </c>
      <c r="C207" s="47">
        <f>+'Ark1'!N3947</f>
        <v>200</v>
      </c>
      <c r="D207" s="48" t="s">
        <v>522</v>
      </c>
      <c r="E207" s="47">
        <f>+'Ark1'!Q3947</f>
        <v>366</v>
      </c>
      <c r="F207" s="47"/>
      <c r="G207" s="65">
        <f>+'Ark1'!R3947</f>
        <v>1079</v>
      </c>
      <c r="H207" s="47"/>
      <c r="I207" s="65">
        <f>+'Ark1'!S3947</f>
        <v>1079</v>
      </c>
      <c r="J207" s="102">
        <f>+'Ark1'!T3947</f>
        <v>2.5117556683272033</v>
      </c>
      <c r="K207" s="47"/>
      <c r="L207" s="102">
        <f>+'Ark1'!U3947</f>
        <v>3.5884592900954368</v>
      </c>
      <c r="M207" s="49">
        <f>+'Ark1'!W3947</f>
        <v>54.84893419833179</v>
      </c>
      <c r="N207" s="102"/>
      <c r="O207" s="49">
        <f>+'Ark1'!AB3947</f>
        <v>5.2711796424792805</v>
      </c>
      <c r="P207" s="65">
        <f>+'Ark1'!Y3947</f>
        <v>204.74967562557924</v>
      </c>
      <c r="Q207" s="47"/>
      <c r="R207" s="49">
        <f>+'Ark1'!AA3947</f>
        <v>2.8785740385424248</v>
      </c>
      <c r="S207" s="65">
        <f>+'Ark1'!AC3947</f>
        <v>-11.043136747030502</v>
      </c>
      <c r="T207" s="102">
        <f t="shared" si="10"/>
        <v>2.9480874316939891</v>
      </c>
      <c r="U207" s="39"/>
      <c r="V207"/>
      <c r="W207"/>
      <c r="X207" s="4"/>
      <c r="Y207"/>
      <c r="Z207"/>
      <c r="AA207"/>
      <c r="AB207"/>
      <c r="AC207"/>
      <c r="AD207"/>
      <c r="AE207"/>
    </row>
    <row r="208" spans="1:31">
      <c r="A208" s="39"/>
      <c r="B208" s="47">
        <f>+'Ark1'!C3948</f>
        <v>2013</v>
      </c>
      <c r="C208" s="47">
        <f>+'Ark1'!N3948</f>
        <v>210</v>
      </c>
      <c r="D208" s="48" t="s">
        <v>523</v>
      </c>
      <c r="E208" s="47">
        <f>+'Ark1'!Q3948</f>
        <v>290</v>
      </c>
      <c r="F208" s="47"/>
      <c r="G208" s="65">
        <f>+'Ark1'!R3948</f>
        <v>684</v>
      </c>
      <c r="H208" s="47"/>
      <c r="I208" s="65">
        <f>+'Ark1'!S3948</f>
        <v>683</v>
      </c>
      <c r="J208" s="102">
        <f>+'Ark1'!T3948</f>
        <v>1.5922528981796171</v>
      </c>
      <c r="K208" s="47"/>
      <c r="L208" s="102">
        <f>+'Ark1'!U3948</f>
        <v>2.3816367790740207</v>
      </c>
      <c r="M208" s="49">
        <f>+'Ark1'!W3948</f>
        <v>53.692532942898993</v>
      </c>
      <c r="N208" s="102"/>
      <c r="O208" s="49">
        <f>+'Ark1'!AB3948</f>
        <v>5.3922877411603407</v>
      </c>
      <c r="P208" s="65">
        <f>+'Ark1'!Y3948</f>
        <v>214.36608187134524</v>
      </c>
      <c r="Q208" s="47"/>
      <c r="R208" s="49">
        <f>+'Ark1'!AA3948</f>
        <v>2.8455856228048781</v>
      </c>
      <c r="S208" s="65">
        <f>+'Ark1'!AC3948</f>
        <v>-4.4599985249971876</v>
      </c>
      <c r="T208" s="102">
        <f t="shared" si="10"/>
        <v>2.3586206896551722</v>
      </c>
      <c r="U208" s="39"/>
      <c r="V208"/>
      <c r="W208"/>
      <c r="X208" s="4"/>
      <c r="Y208"/>
      <c r="Z208"/>
      <c r="AA208"/>
      <c r="AB208"/>
      <c r="AC208"/>
      <c r="AD208"/>
      <c r="AE208"/>
    </row>
    <row r="209" spans="1:31">
      <c r="A209" s="39"/>
      <c r="B209" s="47">
        <f>+'Ark1'!C3949</f>
        <v>2013</v>
      </c>
      <c r="C209" s="47">
        <f>+'Ark1'!N3949</f>
        <v>220</v>
      </c>
      <c r="D209" s="48" t="s">
        <v>524</v>
      </c>
      <c r="E209" s="47">
        <f>+'Ark1'!Q3949</f>
        <v>204</v>
      </c>
      <c r="F209" s="47"/>
      <c r="G209" s="65">
        <f>+'Ark1'!R3949</f>
        <v>392</v>
      </c>
      <c r="H209" s="47"/>
      <c r="I209" s="65">
        <f>+'Ark1'!S3949</f>
        <v>392</v>
      </c>
      <c r="J209" s="102">
        <f>+'Ark1'!T3949</f>
        <v>0.91251920480469295</v>
      </c>
      <c r="K209" s="47"/>
      <c r="L209" s="102">
        <f>+'Ark1'!U3949</f>
        <v>1.428305713421665</v>
      </c>
      <c r="M209" s="49">
        <f>+'Ark1'!W3949</f>
        <v>51.903061224489797</v>
      </c>
      <c r="N209" s="102"/>
      <c r="O209" s="49">
        <f>+'Ark1'!AB3949</f>
        <v>6.3173546853679889</v>
      </c>
      <c r="P209" s="65">
        <f>+'Ark1'!Y3949</f>
        <v>224.32193877551001</v>
      </c>
      <c r="Q209" s="47"/>
      <c r="R209" s="49">
        <f>+'Ark1'!AA3949</f>
        <v>2.822572700463672</v>
      </c>
      <c r="S209" s="65">
        <f>+'Ark1'!AC3949</f>
        <v>-6.3258545333217278</v>
      </c>
      <c r="T209" s="102">
        <f t="shared" si="10"/>
        <v>1.9215686274509804</v>
      </c>
      <c r="U209" s="39"/>
      <c r="V209"/>
      <c r="W209"/>
      <c r="X209" s="4"/>
      <c r="Y209"/>
      <c r="Z209"/>
      <c r="AA209"/>
      <c r="AB209"/>
      <c r="AC209"/>
      <c r="AD209"/>
      <c r="AE209"/>
    </row>
    <row r="210" spans="1:31">
      <c r="A210" s="39"/>
      <c r="B210" s="47">
        <f>+'Ark1'!C3950</f>
        <v>2013</v>
      </c>
      <c r="C210" s="47">
        <f>+'Ark1'!N3950</f>
        <v>230</v>
      </c>
      <c r="D210" s="48" t="s">
        <v>525</v>
      </c>
      <c r="E210" s="47">
        <f>+'Ark1'!Q3950</f>
        <v>180</v>
      </c>
      <c r="F210" s="47"/>
      <c r="G210" s="65">
        <f>+'Ark1'!R3950</f>
        <v>450</v>
      </c>
      <c r="H210" s="47"/>
      <c r="I210" s="65">
        <f>+'Ark1'!S3950</f>
        <v>450</v>
      </c>
      <c r="J210" s="102">
        <f>+'Ark1'!T3950</f>
        <v>1.0475348014339587</v>
      </c>
      <c r="K210" s="47"/>
      <c r="L210" s="102">
        <f>+'Ark1'!U3950</f>
        <v>1.7887647240354101</v>
      </c>
      <c r="M210" s="49">
        <f>+'Ark1'!W3950</f>
        <v>49.124444444444443</v>
      </c>
      <c r="N210" s="102"/>
      <c r="O210" s="49">
        <f>+'Ark1'!AB3950</f>
        <v>7.5317153293568717</v>
      </c>
      <c r="P210" s="65">
        <f>+'Ark1'!Y3950</f>
        <v>244.7244444444446</v>
      </c>
      <c r="Q210" s="47"/>
      <c r="R210" s="49">
        <f>+'Ark1'!AA3950</f>
        <v>12.56521928986434</v>
      </c>
      <c r="S210" s="65">
        <f>+'Ark1'!AC3950</f>
        <v>-30.054207924273495</v>
      </c>
      <c r="T210" s="102">
        <f t="shared" si="10"/>
        <v>2.5</v>
      </c>
      <c r="U210" s="39"/>
      <c r="V210"/>
      <c r="W210"/>
      <c r="X210" s="4"/>
      <c r="Y210"/>
      <c r="Z210"/>
      <c r="AA210"/>
      <c r="AB210"/>
      <c r="AC210"/>
      <c r="AD210"/>
      <c r="AE210"/>
    </row>
    <row r="211" spans="1:31">
      <c r="A211" s="39"/>
      <c r="B211">
        <f>+'Ark1'!C3951</f>
        <v>2012</v>
      </c>
      <c r="C211">
        <f>+'Ark1'!N3951</f>
        <v>60</v>
      </c>
      <c r="D211" s="3" t="s">
        <v>509</v>
      </c>
      <c r="E211">
        <f>+'Ark1'!Q3951</f>
        <v>13</v>
      </c>
      <c r="G211" s="9">
        <f>+'Ark1'!R3951</f>
        <v>22</v>
      </c>
      <c r="I211" s="9">
        <f>+'Ark1'!S3951</f>
        <v>22</v>
      </c>
      <c r="J211" s="97">
        <f>+'Ark1'!T3951</f>
        <v>5.119136262099775E-2</v>
      </c>
      <c r="L211" s="97">
        <f>+'Ark1'!U3951</f>
        <v>2.2245218866772311E-2</v>
      </c>
      <c r="M211" s="1">
        <f>+'Ark1'!W3951</f>
        <v>62</v>
      </c>
      <c r="O211" s="1">
        <f>+'Ark1'!AB3951</f>
        <v>2.3931721056523969</v>
      </c>
      <c r="P211" s="9">
        <f>+'Ark1'!Y3951</f>
        <v>62.527272727272717</v>
      </c>
      <c r="R211" s="1">
        <f>+'Ark1'!AA3951</f>
        <v>5.0471577796711404</v>
      </c>
      <c r="S211" s="9">
        <f>+'Ark1'!AC3951</f>
        <v>29.766857544614055</v>
      </c>
      <c r="T211" s="97">
        <f t="shared" si="10"/>
        <v>1.6923076923076923</v>
      </c>
      <c r="U211" s="39"/>
      <c r="V211"/>
      <c r="W211"/>
      <c r="X211" s="4"/>
      <c r="Y211"/>
      <c r="Z211"/>
      <c r="AA211"/>
      <c r="AB211"/>
      <c r="AC211"/>
      <c r="AD211"/>
      <c r="AE211"/>
    </row>
    <row r="212" spans="1:31">
      <c r="A212" s="39"/>
      <c r="B212">
        <f>+'Ark1'!C3952</f>
        <v>2012</v>
      </c>
      <c r="C212">
        <f>+'Ark1'!N3952</f>
        <v>70</v>
      </c>
      <c r="D212" s="3" t="s">
        <v>510</v>
      </c>
      <c r="E212">
        <f>+'Ark1'!Q3952</f>
        <v>43</v>
      </c>
      <c r="G212" s="9">
        <f>+'Ark1'!R3952</f>
        <v>59</v>
      </c>
      <c r="I212" s="9">
        <f>+'Ark1'!S3952</f>
        <v>58</v>
      </c>
      <c r="J212" s="97">
        <f>+'Ark1'!T3952</f>
        <v>0.13728592702903944</v>
      </c>
      <c r="L212" s="97">
        <f>+'Ark1'!U3952</f>
        <v>7.1401072159392107E-2</v>
      </c>
      <c r="M212" s="1">
        <f>+'Ark1'!W3952</f>
        <v>62.36206896551721</v>
      </c>
      <c r="O212" s="1">
        <f>+'Ark1'!AB3952</f>
        <v>2.5440822195974646</v>
      </c>
      <c r="P212" s="9">
        <f>+'Ark1'!Y3952</f>
        <v>74.835593220338993</v>
      </c>
      <c r="R212" s="1">
        <f>+'Ark1'!AA3952</f>
        <v>2.2805444256857341</v>
      </c>
      <c r="S212" s="9">
        <f>+'Ark1'!AC3952</f>
        <v>2.1268020325338166</v>
      </c>
      <c r="T212" s="97">
        <f t="shared" si="10"/>
        <v>1.3720930232558139</v>
      </c>
      <c r="U212" s="39"/>
      <c r="V212"/>
      <c r="W212"/>
      <c r="X212" s="4"/>
      <c r="Y212"/>
      <c r="Z212"/>
      <c r="AA212"/>
      <c r="AB212"/>
      <c r="AC212"/>
      <c r="AD212"/>
      <c r="AE212"/>
    </row>
    <row r="213" spans="1:31">
      <c r="A213" s="39"/>
      <c r="B213">
        <f>+'Ark1'!C3953</f>
        <v>2012</v>
      </c>
      <c r="C213">
        <f>+'Ark1'!N3953</f>
        <v>80</v>
      </c>
      <c r="D213" s="3" t="s">
        <v>511</v>
      </c>
      <c r="E213">
        <f>+'Ark1'!Q3953</f>
        <v>118</v>
      </c>
      <c r="G213" s="9">
        <f>+'Ark1'!R3953</f>
        <v>288</v>
      </c>
      <c r="I213" s="9">
        <f>+'Ark1'!S3953</f>
        <v>286</v>
      </c>
      <c r="J213" s="97">
        <f>+'Ark1'!T3953</f>
        <v>0.67014147431124371</v>
      </c>
      <c r="L213" s="97">
        <f>+'Ark1'!U3953</f>
        <v>0.39873212602081409</v>
      </c>
      <c r="M213" s="1">
        <f>+'Ark1'!W3953</f>
        <v>62.342657342657347</v>
      </c>
      <c r="O213" s="1">
        <f>+'Ark1'!AB3953</f>
        <v>2.9520761808753422</v>
      </c>
      <c r="P213" s="9">
        <f>+'Ark1'!Y3953</f>
        <v>85.613888888888894</v>
      </c>
      <c r="R213" s="1">
        <f>+'Ark1'!AA3953</f>
        <v>2.7657714849005006</v>
      </c>
      <c r="S213" s="9">
        <f>+'Ark1'!AC3953</f>
        <v>-8.0438380117643646</v>
      </c>
      <c r="T213" s="97">
        <f t="shared" si="10"/>
        <v>2.4406779661016951</v>
      </c>
      <c r="U213" s="39"/>
      <c r="V213"/>
      <c r="W213"/>
      <c r="X213" s="4"/>
      <c r="Y213"/>
      <c r="Z213"/>
      <c r="AA213"/>
      <c r="AB213"/>
      <c r="AC213"/>
      <c r="AD213"/>
      <c r="AE213"/>
    </row>
    <row r="214" spans="1:31">
      <c r="A214" s="39"/>
      <c r="B214">
        <f>+'Ark1'!C3954</f>
        <v>2012</v>
      </c>
      <c r="C214">
        <f>+'Ark1'!N3954</f>
        <v>90</v>
      </c>
      <c r="D214" s="3" t="s">
        <v>486</v>
      </c>
      <c r="E214">
        <f>+'Ark1'!Q3954</f>
        <v>221</v>
      </c>
      <c r="G214" s="9">
        <f>+'Ark1'!R3954</f>
        <v>752</v>
      </c>
      <c r="I214" s="9">
        <f>+'Ark1'!S3954</f>
        <v>747</v>
      </c>
      <c r="J214" s="97">
        <f>+'Ark1'!T3954</f>
        <v>1.7498138495904692</v>
      </c>
      <c r="L214" s="97">
        <f>+'Ark1'!U3954</f>
        <v>1.1551876178674363</v>
      </c>
      <c r="M214" s="1">
        <f>+'Ark1'!W3954</f>
        <v>62.099062918340017</v>
      </c>
      <c r="O214" s="1">
        <f>+'Ark1'!AB3954</f>
        <v>2.7096607730014513</v>
      </c>
      <c r="P214" s="9">
        <f>+'Ark1'!Y3954</f>
        <v>94.992686170212636</v>
      </c>
      <c r="R214" s="1">
        <f>+'Ark1'!AA3954</f>
        <v>2.8081976599266887</v>
      </c>
      <c r="S214" s="9">
        <f>+'Ark1'!AC3954</f>
        <v>-8.5379985556338003</v>
      </c>
      <c r="T214" s="97">
        <f t="shared" si="10"/>
        <v>3.4027149321266967</v>
      </c>
      <c r="U214" s="39"/>
      <c r="V214"/>
      <c r="W214"/>
      <c r="X214" s="4"/>
      <c r="Y214"/>
      <c r="Z214"/>
      <c r="AA214"/>
      <c r="AB214"/>
      <c r="AC214"/>
      <c r="AD214"/>
      <c r="AE214"/>
    </row>
    <row r="215" spans="1:31">
      <c r="A215" s="39"/>
      <c r="B215">
        <f>+'Ark1'!C3955</f>
        <v>2012</v>
      </c>
      <c r="C215">
        <f>+'Ark1'!N3955</f>
        <v>100</v>
      </c>
      <c r="D215" s="3" t="s">
        <v>512</v>
      </c>
      <c r="E215">
        <f>+'Ark1'!Q3955</f>
        <v>829</v>
      </c>
      <c r="G215" s="9">
        <f>+'Ark1'!R3955</f>
        <v>4634</v>
      </c>
      <c r="I215" s="9">
        <f>+'Ark1'!S3955</f>
        <v>4618</v>
      </c>
      <c r="J215" s="97">
        <f>+'Ark1'!T3955</f>
        <v>10.782762472077438</v>
      </c>
      <c r="L215" s="97">
        <f>+'Ark1'!U3955</f>
        <v>7.9991290793055487</v>
      </c>
      <c r="M215" s="1">
        <f>+'Ark1'!W3955</f>
        <v>60.177999133824173</v>
      </c>
      <c r="O215" s="1">
        <f>+'Ark1'!AB3955</f>
        <v>3.1516349882523462</v>
      </c>
      <c r="P215" s="9">
        <f>+'Ark1'!Y3955</f>
        <v>106.74367716875282</v>
      </c>
      <c r="R215" s="1">
        <f>+'Ark1'!AA3955</f>
        <v>2.2768553620962351</v>
      </c>
      <c r="S215" s="9">
        <f>+'Ark1'!AC3955</f>
        <v>-21.838746936256506</v>
      </c>
      <c r="T215" s="97">
        <f t="shared" si="10"/>
        <v>5.5898673100120631</v>
      </c>
      <c r="U215" s="39"/>
      <c r="V215"/>
      <c r="W215"/>
      <c r="X215" s="4"/>
      <c r="Y215"/>
      <c r="Z215"/>
      <c r="AA215"/>
      <c r="AB215"/>
      <c r="AC215"/>
      <c r="AD215"/>
      <c r="AE215"/>
    </row>
    <row r="216" spans="1:31">
      <c r="A216" s="39"/>
      <c r="B216">
        <f>+'Ark1'!C3956</f>
        <v>2012</v>
      </c>
      <c r="C216">
        <f>+'Ark1'!N3956</f>
        <v>110</v>
      </c>
      <c r="D216" s="3" t="s">
        <v>513</v>
      </c>
      <c r="E216">
        <f>+'Ark1'!Q3956</f>
        <v>919</v>
      </c>
      <c r="G216" s="9">
        <f>+'Ark1'!R3956</f>
        <v>7451</v>
      </c>
      <c r="I216" s="9">
        <f>+'Ark1'!S3956</f>
        <v>7431</v>
      </c>
      <c r="J216" s="97">
        <f>+'Ark1'!T3956</f>
        <v>17.337583767684293</v>
      </c>
      <c r="L216" s="97">
        <f>+'Ark1'!U3956</f>
        <v>13.755372161331151</v>
      </c>
      <c r="M216" s="1">
        <f>+'Ark1'!W3956</f>
        <v>59.96353115327684</v>
      </c>
      <c r="O216" s="1">
        <f>+'Ark1'!AB3956</f>
        <v>3.293908630448557</v>
      </c>
      <c r="P216" s="9">
        <f>+'Ark1'!Y3956</f>
        <v>114.15981747416478</v>
      </c>
      <c r="R216" s="1">
        <f>+'Ark1'!AA3956</f>
        <v>2.8320895127337073</v>
      </c>
      <c r="S216" s="9">
        <f>+'Ark1'!AC3956</f>
        <v>3.0098692046227926</v>
      </c>
      <c r="T216" s="97">
        <f t="shared" si="10"/>
        <v>8.1077257889009786</v>
      </c>
      <c r="U216" s="39"/>
      <c r="V216"/>
      <c r="W216"/>
      <c r="X216" s="4"/>
      <c r="Y216"/>
      <c r="Z216"/>
      <c r="AA216"/>
      <c r="AB216"/>
      <c r="AC216"/>
      <c r="AD216"/>
      <c r="AE216"/>
    </row>
    <row r="217" spans="1:31">
      <c r="A217" s="39"/>
      <c r="B217">
        <f>+'Ark1'!C3957</f>
        <v>2012</v>
      </c>
      <c r="C217">
        <f>+'Ark1'!N3957</f>
        <v>120</v>
      </c>
      <c r="D217" s="3" t="s">
        <v>514</v>
      </c>
      <c r="E217">
        <f>+'Ark1'!Q3957</f>
        <v>638</v>
      </c>
      <c r="G217" s="9">
        <f>+'Ark1'!R3957</f>
        <v>4616</v>
      </c>
      <c r="I217" s="9">
        <f>+'Ark1'!S3957</f>
        <v>4601</v>
      </c>
      <c r="J217" s="97">
        <f>+'Ark1'!T3957</f>
        <v>10.740878629932984</v>
      </c>
      <c r="L217" s="97">
        <f>+'Ark1'!U3957</f>
        <v>9.2965059498117686</v>
      </c>
      <c r="M217" s="1">
        <f>+'Ark1'!W3957</f>
        <v>60.373831775700943</v>
      </c>
      <c r="O217" s="1">
        <f>+'Ark1'!AB3957</f>
        <v>3.4400826322632745</v>
      </c>
      <c r="P217" s="9">
        <f>+'Ark1'!Y3957</f>
        <v>124.54016464471457</v>
      </c>
      <c r="R217" s="1">
        <f>+'Ark1'!AA3957</f>
        <v>2.9002145465105222</v>
      </c>
      <c r="S217" s="9">
        <f>+'Ark1'!AC3957</f>
        <v>2.7112206594146819</v>
      </c>
      <c r="T217" s="97">
        <f t="shared" si="10"/>
        <v>7.2351097178683386</v>
      </c>
      <c r="U217" s="39"/>
      <c r="V217"/>
      <c r="W217"/>
      <c r="X217" s="4"/>
      <c r="Y217"/>
      <c r="Z217"/>
      <c r="AA217"/>
      <c r="AB217"/>
      <c r="AC217"/>
      <c r="AD217"/>
      <c r="AE217"/>
    </row>
    <row r="218" spans="1:31">
      <c r="A218" s="39"/>
      <c r="B218">
        <f>+'Ark1'!C3958</f>
        <v>2012</v>
      </c>
      <c r="C218">
        <f>+'Ark1'!N3958</f>
        <v>130</v>
      </c>
      <c r="D218" s="3" t="s">
        <v>515</v>
      </c>
      <c r="E218">
        <f>+'Ark1'!Q3958</f>
        <v>595</v>
      </c>
      <c r="G218" s="9">
        <f>+'Ark1'!R3958</f>
        <v>4349</v>
      </c>
      <c r="I218" s="9">
        <f>+'Ark1'!S3958</f>
        <v>4332</v>
      </c>
      <c r="J218" s="97">
        <f>+'Ark1'!T3958</f>
        <v>10.119601638123601</v>
      </c>
      <c r="L218" s="97">
        <f>+'Ark1'!U3958</f>
        <v>9.4599119276272958</v>
      </c>
      <c r="M218" s="1">
        <f>+'Ark1'!W3958</f>
        <v>60.100415512465382</v>
      </c>
      <c r="O218" s="1">
        <f>+'Ark1'!AB3958</f>
        <v>3.6756579693799658</v>
      </c>
      <c r="P218" s="9">
        <f>+'Ark1'!Y3958</f>
        <v>134.50956541733743</v>
      </c>
      <c r="R218" s="1">
        <f>+'Ark1'!AA3958</f>
        <v>2.891462436210674</v>
      </c>
      <c r="S218" s="9">
        <f>+'Ark1'!AC3958</f>
        <v>6.4774649169386148E-2</v>
      </c>
      <c r="T218" s="97">
        <f t="shared" si="10"/>
        <v>7.3092436974789914</v>
      </c>
      <c r="U218" s="39"/>
      <c r="V218"/>
      <c r="W218"/>
      <c r="X218" s="4"/>
      <c r="Y218"/>
      <c r="Z218"/>
      <c r="AA218"/>
      <c r="AB218"/>
      <c r="AC218"/>
      <c r="AD218"/>
      <c r="AE218"/>
    </row>
    <row r="219" spans="1:31">
      <c r="A219" s="39"/>
      <c r="B219">
        <f>+'Ark1'!C3959</f>
        <v>2012</v>
      </c>
      <c r="C219">
        <f>+'Ark1'!N3959</f>
        <v>140</v>
      </c>
      <c r="D219" s="3" t="s">
        <v>516</v>
      </c>
      <c r="E219">
        <f>+'Ark1'!Q3959</f>
        <v>548</v>
      </c>
      <c r="G219" s="9">
        <f>+'Ark1'!R3959</f>
        <v>4065</v>
      </c>
      <c r="I219" s="9">
        <f>+'Ark1'!S3959</f>
        <v>4058</v>
      </c>
      <c r="J219" s="97">
        <f>+'Ark1'!T3959</f>
        <v>9.4587676842889046</v>
      </c>
      <c r="L219" s="97">
        <f>+'Ark1'!U3959</f>
        <v>9.517096823641122</v>
      </c>
      <c r="M219" s="1">
        <f>+'Ark1'!W3959</f>
        <v>59.771069492360752</v>
      </c>
      <c r="O219" s="1">
        <f>+'Ark1'!AB3959</f>
        <v>3.8283244252516799</v>
      </c>
      <c r="P219" s="9">
        <f>+'Ark1'!Y3959</f>
        <v>144.77694956949523</v>
      </c>
      <c r="R219" s="1">
        <f>+'Ark1'!AA3959</f>
        <v>2.8905916148093902</v>
      </c>
      <c r="S219" s="9">
        <f>+'Ark1'!AC3959</f>
        <v>-1.9195666207244788</v>
      </c>
      <c r="T219" s="97">
        <f t="shared" si="10"/>
        <v>7.4178832116788325</v>
      </c>
      <c r="U219" s="39"/>
      <c r="V219"/>
      <c r="W219"/>
      <c r="X219" s="4"/>
      <c r="Y219"/>
      <c r="Z219"/>
      <c r="AA219"/>
      <c r="AB219"/>
      <c r="AC219"/>
      <c r="AD219"/>
      <c r="AE219"/>
    </row>
    <row r="220" spans="1:31">
      <c r="A220" s="39"/>
      <c r="B220">
        <f>+'Ark1'!C3960</f>
        <v>2012</v>
      </c>
      <c r="C220">
        <f>+'Ark1'!N3960</f>
        <v>150</v>
      </c>
      <c r="D220" s="3" t="s">
        <v>517</v>
      </c>
      <c r="E220">
        <f>+'Ark1'!Q3960</f>
        <v>510</v>
      </c>
      <c r="G220" s="9">
        <f>+'Ark1'!R3960</f>
        <v>3666</v>
      </c>
      <c r="I220" s="9">
        <f>+'Ark1'!S3960</f>
        <v>3659</v>
      </c>
      <c r="J220" s="97">
        <f>+'Ark1'!T3960</f>
        <v>8.5303425167535387</v>
      </c>
      <c r="L220" s="97">
        <f>+'Ark1'!U3960</f>
        <v>9.1702923090648873</v>
      </c>
      <c r="M220" s="1">
        <f>+'Ark1'!W3960</f>
        <v>59.380705110686002</v>
      </c>
      <c r="O220" s="1">
        <f>+'Ark1'!AB3960</f>
        <v>4.0847364440877998</v>
      </c>
      <c r="P220" s="9">
        <f>+'Ark1'!Y3960</f>
        <v>154.68428805237349</v>
      </c>
      <c r="R220" s="1">
        <f>+'Ark1'!AA3960</f>
        <v>2.8940613314660526</v>
      </c>
      <c r="S220" s="9">
        <f>+'Ark1'!AC3960</f>
        <v>-2.8224319848102577</v>
      </c>
      <c r="T220" s="97">
        <f t="shared" si="10"/>
        <v>7.1882352941176473</v>
      </c>
      <c r="U220" s="39"/>
      <c r="V220"/>
      <c r="W220"/>
      <c r="X220" s="4"/>
      <c r="Y220"/>
      <c r="Z220"/>
      <c r="AA220"/>
      <c r="AB220"/>
      <c r="AC220"/>
      <c r="AD220"/>
      <c r="AE220"/>
    </row>
    <row r="221" spans="1:31">
      <c r="A221" s="39"/>
      <c r="B221">
        <f>+'Ark1'!C3961</f>
        <v>2012</v>
      </c>
      <c r="C221">
        <f>+'Ark1'!N3961</f>
        <v>160</v>
      </c>
      <c r="D221" s="3" t="s">
        <v>518</v>
      </c>
      <c r="E221">
        <f>+'Ark1'!Q3961</f>
        <v>515</v>
      </c>
      <c r="G221" s="9">
        <f>+'Ark1'!R3961</f>
        <v>3390</v>
      </c>
      <c r="I221" s="9">
        <f>+'Ark1'!S3961</f>
        <v>3382</v>
      </c>
      <c r="J221" s="97">
        <f>+'Ark1'!T3961</f>
        <v>7.8881236038719296</v>
      </c>
      <c r="L221" s="97">
        <f>+'Ark1'!U3961</f>
        <v>9.0261851420923005</v>
      </c>
      <c r="M221" s="1">
        <f>+'Ark1'!W3961</f>
        <v>58.973684210526322</v>
      </c>
      <c r="O221" s="1">
        <f>+'Ark1'!AB3961</f>
        <v>4.2170087960433698</v>
      </c>
      <c r="P221" s="9">
        <f>+'Ark1'!Y3961</f>
        <v>164.64935103244838</v>
      </c>
      <c r="R221" s="1">
        <f>+'Ark1'!AA3961</f>
        <v>2.8644196989620174</v>
      </c>
      <c r="S221" s="9">
        <f>+'Ark1'!AC3961</f>
        <v>-5.4101082329953663</v>
      </c>
      <c r="T221" s="97">
        <f t="shared" si="10"/>
        <v>6.5825242718446599</v>
      </c>
      <c r="U221" s="39"/>
      <c r="V221"/>
      <c r="W221"/>
      <c r="X221" s="4"/>
      <c r="Y221"/>
      <c r="Z221"/>
      <c r="AA221"/>
      <c r="AB221"/>
      <c r="AC221"/>
      <c r="AD221"/>
      <c r="AE221"/>
    </row>
    <row r="222" spans="1:31">
      <c r="A222" s="39"/>
      <c r="B222">
        <f>+'Ark1'!C3962</f>
        <v>2012</v>
      </c>
      <c r="C222">
        <f>+'Ark1'!N3962</f>
        <v>170</v>
      </c>
      <c r="D222" s="3" t="s">
        <v>519</v>
      </c>
      <c r="E222">
        <f>+'Ark1'!Q3962</f>
        <v>499</v>
      </c>
      <c r="G222" s="9">
        <f>+'Ark1'!R3962</f>
        <v>2889</v>
      </c>
      <c r="I222" s="9">
        <f>+'Ark1'!S3962</f>
        <v>2883</v>
      </c>
      <c r="J222" s="97">
        <f>+'Ark1'!T3962</f>
        <v>6.7223566641846606</v>
      </c>
      <c r="L222" s="97">
        <f>+'Ark1'!U3962</f>
        <v>8.157206618900263</v>
      </c>
      <c r="M222" s="1">
        <f>+'Ark1'!W3962</f>
        <v>58.142906694415551</v>
      </c>
      <c r="O222" s="1">
        <f>+'Ark1'!AB3962</f>
        <v>4.4348727806568968</v>
      </c>
      <c r="P222" s="9">
        <f>+'Ark1'!Y3962</f>
        <v>174.60207684319877</v>
      </c>
      <c r="R222" s="1">
        <f>+'Ark1'!AA3962</f>
        <v>2.8488759236466645</v>
      </c>
      <c r="S222" s="9">
        <f>+'Ark1'!AC3962</f>
        <v>-2.3488453557396736</v>
      </c>
      <c r="T222" s="97">
        <f t="shared" si="10"/>
        <v>5.7895791583166334</v>
      </c>
      <c r="U222" s="39"/>
      <c r="V222"/>
      <c r="W222"/>
      <c r="X222" s="4"/>
      <c r="Y222"/>
      <c r="Z222"/>
      <c r="AA222"/>
      <c r="AB222"/>
      <c r="AC222"/>
      <c r="AD222"/>
      <c r="AE222"/>
    </row>
    <row r="223" spans="1:31">
      <c r="A223" s="39"/>
      <c r="B223">
        <f>+'Ark1'!C3963</f>
        <v>2012</v>
      </c>
      <c r="C223">
        <f>+'Ark1'!N3963</f>
        <v>180</v>
      </c>
      <c r="D223" s="3" t="s">
        <v>520</v>
      </c>
      <c r="E223">
        <f>+'Ark1'!Q3963</f>
        <v>462</v>
      </c>
      <c r="G223" s="9">
        <f>+'Ark1'!R3963</f>
        <v>2340</v>
      </c>
      <c r="I223" s="9">
        <f>+'Ark1'!S3963</f>
        <v>2338</v>
      </c>
      <c r="J223" s="97">
        <f>+'Ark1'!T3963</f>
        <v>5.4448994787788525</v>
      </c>
      <c r="L223" s="97">
        <f>+'Ark1'!U3963</f>
        <v>6.9902511573505191</v>
      </c>
      <c r="M223" s="1">
        <f>+'Ark1'!W3963</f>
        <v>57.347305389221582</v>
      </c>
      <c r="O223" s="1">
        <f>+'Ark1'!AB3963</f>
        <v>4.5661185756456861</v>
      </c>
      <c r="P223" s="9">
        <f>+'Ark1'!Y3963</f>
        <v>184.72786324786324</v>
      </c>
      <c r="R223" s="1">
        <f>+'Ark1'!AA3963</f>
        <v>2.8868180849831009</v>
      </c>
      <c r="S223" s="9">
        <f>+'Ark1'!AC3963</f>
        <v>-4.6210561594705073</v>
      </c>
      <c r="T223" s="97">
        <f t="shared" si="10"/>
        <v>5.0649350649350646</v>
      </c>
      <c r="U223" s="39"/>
      <c r="V223"/>
      <c r="W223"/>
      <c r="X223" s="4"/>
      <c r="Y223"/>
      <c r="Z223"/>
      <c r="AA223"/>
      <c r="AB223"/>
      <c r="AC223"/>
      <c r="AD223"/>
      <c r="AE223"/>
    </row>
    <row r="224" spans="1:31">
      <c r="A224" s="39"/>
      <c r="B224">
        <f>+'Ark1'!C3964</f>
        <v>2012</v>
      </c>
      <c r="C224">
        <f>+'Ark1'!N3964</f>
        <v>190</v>
      </c>
      <c r="D224" s="3" t="s">
        <v>521</v>
      </c>
      <c r="E224">
        <f>+'Ark1'!Q3964</f>
        <v>433</v>
      </c>
      <c r="G224" s="9">
        <f>+'Ark1'!R3964</f>
        <v>1709</v>
      </c>
      <c r="I224" s="9">
        <f>+'Ark1'!S3964</f>
        <v>1707</v>
      </c>
      <c r="J224" s="97">
        <f>+'Ark1'!T3964</f>
        <v>3.9766381236038728</v>
      </c>
      <c r="L224" s="97">
        <f>+'Ark1'!U3964</f>
        <v>5.3748368701468596</v>
      </c>
      <c r="M224" s="1">
        <f>+'Ark1'!W3964</f>
        <v>56.173989455184554</v>
      </c>
      <c r="O224" s="1">
        <f>+'Ark1'!AB3964</f>
        <v>4.9887586069166598</v>
      </c>
      <c r="P224" s="9">
        <f>+'Ark1'!Y3964</f>
        <v>194.48168519602095</v>
      </c>
      <c r="R224" s="1">
        <f>+'Ark1'!AA3964</f>
        <v>2.9048768513071157</v>
      </c>
      <c r="S224" s="9">
        <f>+'Ark1'!AC3964</f>
        <v>-11.257602035664712</v>
      </c>
      <c r="T224" s="97">
        <f t="shared" si="10"/>
        <v>3.9468822170900695</v>
      </c>
      <c r="U224" s="39"/>
      <c r="V224"/>
      <c r="W224"/>
      <c r="X224" s="4"/>
      <c r="Y224"/>
      <c r="Z224"/>
      <c r="AA224"/>
      <c r="AB224"/>
      <c r="AC224"/>
      <c r="AD224"/>
      <c r="AE224"/>
    </row>
    <row r="225" spans="1:31">
      <c r="A225" s="39"/>
      <c r="B225">
        <f>+'Ark1'!C3965</f>
        <v>2012</v>
      </c>
      <c r="C225">
        <f>+'Ark1'!N3965</f>
        <v>200</v>
      </c>
      <c r="D225" s="3" t="s">
        <v>522</v>
      </c>
      <c r="E225">
        <f>+'Ark1'!Q3965</f>
        <v>368</v>
      </c>
      <c r="G225" s="9">
        <f>+'Ark1'!R3965</f>
        <v>1172.5</v>
      </c>
      <c r="I225" s="9">
        <f>+'Ark1'!S3965</f>
        <v>1172.5</v>
      </c>
      <c r="J225" s="97">
        <f>+'Ark1'!T3965</f>
        <v>2.7282669396872659</v>
      </c>
      <c r="L225" s="97">
        <f>+'Ark1'!U3965</f>
        <v>3.8827868433728785</v>
      </c>
      <c r="M225" s="1">
        <f>+'Ark1'!W3965</f>
        <v>55.162473347547994</v>
      </c>
      <c r="O225" s="1">
        <f>+'Ark1'!AB3965</f>
        <v>5.1571093891269841</v>
      </c>
      <c r="P225" s="9">
        <f>+'Ark1'!Y3965</f>
        <v>204.77936034115152</v>
      </c>
      <c r="R225" s="1">
        <f>+'Ark1'!AA3965</f>
        <v>2.846752613716736</v>
      </c>
      <c r="S225" s="9">
        <f>+'Ark1'!AC3965</f>
        <v>-9.2675464231986364</v>
      </c>
      <c r="T225" s="97">
        <f t="shared" si="10"/>
        <v>3.1861413043478262</v>
      </c>
      <c r="U225" s="39"/>
      <c r="V225"/>
      <c r="W225"/>
      <c r="X225" s="4"/>
      <c r="Y225"/>
      <c r="Z225"/>
      <c r="AA225"/>
      <c r="AB225"/>
      <c r="AC225"/>
      <c r="AD225"/>
      <c r="AE225"/>
    </row>
    <row r="226" spans="1:31">
      <c r="A226" s="39"/>
      <c r="B226">
        <f>+'Ark1'!C3966</f>
        <v>2012</v>
      </c>
      <c r="C226">
        <f>+'Ark1'!N3966</f>
        <v>210</v>
      </c>
      <c r="D226" s="3" t="s">
        <v>523</v>
      </c>
      <c r="E226">
        <f>+'Ark1'!Q3966</f>
        <v>289</v>
      </c>
      <c r="G226" s="9">
        <f>+'Ark1'!R3966</f>
        <v>700.5</v>
      </c>
      <c r="I226" s="9">
        <f>+'Ark1'!S3966</f>
        <v>699.5</v>
      </c>
      <c r="J226" s="97">
        <f>+'Ark1'!T3966</f>
        <v>1.6299795234549517</v>
      </c>
      <c r="L226" s="97">
        <f>+'Ark1'!U3966</f>
        <v>2.4259077431133873</v>
      </c>
      <c r="M226" s="1">
        <f>+'Ark1'!W3966</f>
        <v>53.681200857755549</v>
      </c>
      <c r="O226" s="1">
        <f>+'Ark1'!AB3966</f>
        <v>5.5947115577361322</v>
      </c>
      <c r="P226" s="9">
        <f>+'Ark1'!Y3966</f>
        <v>214.15174875089215</v>
      </c>
      <c r="R226" s="1">
        <f>+'Ark1'!AA3966</f>
        <v>2.8338818792951996</v>
      </c>
      <c r="S226" s="9">
        <f>+'Ark1'!AC3966</f>
        <v>-3.4163661830994259</v>
      </c>
      <c r="T226" s="97">
        <f t="shared" si="10"/>
        <v>2.4238754325259517</v>
      </c>
      <c r="U226" s="39"/>
      <c r="V226"/>
      <c r="W226"/>
      <c r="X226" s="4"/>
      <c r="Y226"/>
      <c r="Z226"/>
      <c r="AA226"/>
      <c r="AB226"/>
      <c r="AC226"/>
      <c r="AD226"/>
      <c r="AE226"/>
    </row>
    <row r="227" spans="1:31">
      <c r="A227" s="39"/>
      <c r="B227">
        <f>+'Ark1'!C3967</f>
        <v>2012</v>
      </c>
      <c r="C227">
        <f>+'Ark1'!N3967</f>
        <v>220</v>
      </c>
      <c r="D227" s="3" t="s">
        <v>524</v>
      </c>
      <c r="E227">
        <f>+'Ark1'!Q3967</f>
        <v>222</v>
      </c>
      <c r="G227" s="9">
        <f>+'Ark1'!R3967</f>
        <v>438</v>
      </c>
      <c r="I227" s="9">
        <f>+'Ark1'!S3967</f>
        <v>438</v>
      </c>
      <c r="J227" s="97">
        <f>+'Ark1'!T3967</f>
        <v>1.0191734921816828</v>
      </c>
      <c r="L227" s="97">
        <f>+'Ark1'!U3967</f>
        <v>1.5900609474687621</v>
      </c>
      <c r="M227" s="1">
        <f>+'Ark1'!W3967</f>
        <v>51.618721461187214</v>
      </c>
      <c r="O227" s="1">
        <f>+'Ark1'!AB3967</f>
        <v>5.9105444209175699</v>
      </c>
      <c r="P227" s="9">
        <f>+'Ark1'!Y3967</f>
        <v>224.48904109589057</v>
      </c>
      <c r="R227" s="1">
        <f>+'Ark1'!AA3967</f>
        <v>2.9166454261145094</v>
      </c>
      <c r="S227" s="9">
        <f>+'Ark1'!AC3967</f>
        <v>-17.157827151910809</v>
      </c>
      <c r="T227" s="97">
        <f t="shared" si="10"/>
        <v>1.972972972972973</v>
      </c>
      <c r="U227" s="39"/>
      <c r="V227"/>
      <c r="W227"/>
      <c r="X227" s="4"/>
      <c r="Y227"/>
      <c r="Z227"/>
      <c r="AA227"/>
      <c r="AB227"/>
      <c r="AC227"/>
      <c r="AD227"/>
      <c r="AE227"/>
    </row>
    <row r="228" spans="1:31">
      <c r="A228" s="39"/>
      <c r="B228">
        <f>+'Ark1'!C3968</f>
        <v>2012</v>
      </c>
      <c r="C228">
        <f>+'Ark1'!N3968</f>
        <v>230</v>
      </c>
      <c r="D228" s="3" t="s">
        <v>525</v>
      </c>
      <c r="E228">
        <f>+'Ark1'!Q3968</f>
        <v>196</v>
      </c>
      <c r="G228" s="9">
        <f>+'Ark1'!R3968</f>
        <v>435</v>
      </c>
      <c r="I228" s="9">
        <f>+'Ark1'!S3968</f>
        <v>434</v>
      </c>
      <c r="J228" s="97">
        <f>+'Ark1'!T3968</f>
        <v>1.0121928518242738</v>
      </c>
      <c r="L228" s="97">
        <f>+'Ark1'!U3968</f>
        <v>1.7068903918588447</v>
      </c>
      <c r="M228" s="1">
        <f>+'Ark1'!W3968</f>
        <v>48.38248847926269</v>
      </c>
      <c r="O228" s="1">
        <f>+'Ark1'!AB3968</f>
        <v>6.6454840548751362</v>
      </c>
      <c r="P228" s="9">
        <f>+'Ark1'!Y3968</f>
        <v>242.64528735632197</v>
      </c>
      <c r="R228" s="1">
        <f>+'Ark1'!AA3968</f>
        <v>12.290050833811643</v>
      </c>
      <c r="S228" s="9">
        <f>+'Ark1'!AC3968</f>
        <v>-25.879838831446001</v>
      </c>
      <c r="T228" s="97">
        <f t="shared" si="10"/>
        <v>2.2193877551020407</v>
      </c>
      <c r="U228" s="39"/>
      <c r="V228"/>
      <c r="W228"/>
      <c r="X228" s="4"/>
      <c r="Y228"/>
      <c r="Z228"/>
      <c r="AA228"/>
      <c r="AB228"/>
      <c r="AC228"/>
      <c r="AD228"/>
      <c r="AE228"/>
    </row>
    <row r="229" spans="1:31">
      <c r="A229" s="39"/>
      <c r="B229" s="47">
        <f>+'Ark1'!C3969</f>
        <v>2011</v>
      </c>
      <c r="C229" s="47">
        <f>+'Ark1'!N3969</f>
        <v>60</v>
      </c>
      <c r="D229" s="48" t="s">
        <v>509</v>
      </c>
      <c r="E229" s="47">
        <f>+'Ark1'!Q3969</f>
        <v>23</v>
      </c>
      <c r="F229" s="47"/>
      <c r="G229" s="65">
        <f>+'Ark1'!R3969</f>
        <v>25</v>
      </c>
      <c r="H229" s="47"/>
      <c r="I229" s="65">
        <f>+'Ark1'!S3969</f>
        <v>23</v>
      </c>
      <c r="J229" s="102">
        <f>+'Ark1'!T3969</f>
        <v>5.824247507222069E-2</v>
      </c>
      <c r="K229" s="47"/>
      <c r="L229" s="102">
        <f>+'Ark1'!U3969</f>
        <v>2.3373976711692144E-2</v>
      </c>
      <c r="M229" s="49">
        <f>+'Ark1'!W3969</f>
        <v>61.173913043478258</v>
      </c>
      <c r="N229" s="102"/>
      <c r="O229" s="49">
        <f>+'Ark1'!AB3969</f>
        <v>3.3054917928258303</v>
      </c>
      <c r="P229" s="65">
        <f>+'Ark1'!Y3969</f>
        <v>57.552000000000007</v>
      </c>
      <c r="Q229" s="47"/>
      <c r="R229" s="49">
        <f>+'Ark1'!AA3969</f>
        <v>7.9869364038466308</v>
      </c>
      <c r="S229" s="65">
        <f>+'Ark1'!AC3969</f>
        <v>11.062581982035862</v>
      </c>
      <c r="T229" s="102">
        <f t="shared" si="10"/>
        <v>1.0869565217391304</v>
      </c>
      <c r="U229" s="39"/>
      <c r="V229"/>
      <c r="W229"/>
      <c r="X229" s="4"/>
      <c r="Y229"/>
      <c r="Z229"/>
      <c r="AA229"/>
      <c r="AB229"/>
      <c r="AC229"/>
      <c r="AD229"/>
      <c r="AE229"/>
    </row>
    <row r="230" spans="1:31">
      <c r="A230" s="39"/>
      <c r="B230" s="47">
        <f>+'Ark1'!C3970</f>
        <v>2011</v>
      </c>
      <c r="C230" s="47">
        <f>+'Ark1'!N3970</f>
        <v>70</v>
      </c>
      <c r="D230" s="48" t="s">
        <v>510</v>
      </c>
      <c r="E230" s="47">
        <f>+'Ark1'!Q3970</f>
        <v>54</v>
      </c>
      <c r="F230" s="47"/>
      <c r="G230" s="65">
        <f>+'Ark1'!R3970</f>
        <v>81</v>
      </c>
      <c r="H230" s="47"/>
      <c r="I230" s="65">
        <f>+'Ark1'!S3970</f>
        <v>79</v>
      </c>
      <c r="J230" s="102">
        <f>+'Ark1'!T3970</f>
        <v>0.18870561923399501</v>
      </c>
      <c r="K230" s="47"/>
      <c r="L230" s="102">
        <f>+'Ark1'!U3970</f>
        <v>9.8869907052653888E-2</v>
      </c>
      <c r="M230" s="49">
        <f>+'Ark1'!W3970</f>
        <v>61.518987341772174</v>
      </c>
      <c r="N230" s="102"/>
      <c r="O230" s="49">
        <f>+'Ark1'!AB3970</f>
        <v>3.1335698067885396</v>
      </c>
      <c r="P230" s="65">
        <f>+'Ark1'!Y3970</f>
        <v>75.135802469135811</v>
      </c>
      <c r="Q230" s="47"/>
      <c r="R230" s="49">
        <f>+'Ark1'!AA3970</f>
        <v>2.4246259686728102</v>
      </c>
      <c r="S230" s="65">
        <f>+'Ark1'!AC3970</f>
        <v>-8.4730388202494638</v>
      </c>
      <c r="T230" s="102">
        <f t="shared" si="10"/>
        <v>1.5</v>
      </c>
      <c r="U230" s="39"/>
      <c r="V230"/>
      <c r="W230"/>
      <c r="X230" s="4"/>
      <c r="Y230"/>
      <c r="Z230"/>
      <c r="AA230"/>
      <c r="AB230"/>
      <c r="AC230"/>
      <c r="AD230"/>
      <c r="AE230"/>
    </row>
    <row r="231" spans="1:31">
      <c r="A231" s="39"/>
      <c r="B231" s="47">
        <f>+'Ark1'!C3971</f>
        <v>2011</v>
      </c>
      <c r="C231" s="47">
        <f>+'Ark1'!N3971</f>
        <v>80</v>
      </c>
      <c r="D231" s="48" t="s">
        <v>511</v>
      </c>
      <c r="E231" s="47">
        <f>+'Ark1'!Q3971</f>
        <v>139</v>
      </c>
      <c r="F231" s="47"/>
      <c r="G231" s="65">
        <f>+'Ark1'!R3971</f>
        <v>278</v>
      </c>
      <c r="H231" s="47"/>
      <c r="I231" s="65">
        <f>+'Ark1'!S3971</f>
        <v>277</v>
      </c>
      <c r="J231" s="102">
        <f>+'Ark1'!T3971</f>
        <v>0.64765632280309393</v>
      </c>
      <c r="K231" s="47"/>
      <c r="L231" s="102">
        <f>+'Ark1'!U3971</f>
        <v>0.3860913733164768</v>
      </c>
      <c r="M231" s="49">
        <f>+'Ark1'!W3971</f>
        <v>61.808664259927795</v>
      </c>
      <c r="N231" s="102"/>
      <c r="O231" s="49">
        <f>+'Ark1'!AB3971</f>
        <v>3.3972059053127097</v>
      </c>
      <c r="P231" s="65">
        <f>+'Ark1'!Y3971</f>
        <v>85.489568345323775</v>
      </c>
      <c r="Q231" s="47"/>
      <c r="R231" s="49">
        <f>+'Ark1'!AA3971</f>
        <v>2.7252192290646207</v>
      </c>
      <c r="S231" s="65">
        <f>+'Ark1'!AC3971</f>
        <v>-2.9672685191438006</v>
      </c>
      <c r="T231" s="102">
        <f t="shared" si="10"/>
        <v>2</v>
      </c>
      <c r="U231" s="39"/>
      <c r="V231"/>
      <c r="W231"/>
      <c r="X231" s="4"/>
      <c r="Y231"/>
      <c r="Z231"/>
      <c r="AA231"/>
      <c r="AB231"/>
      <c r="AC231"/>
      <c r="AD231"/>
      <c r="AE231"/>
    </row>
    <row r="232" spans="1:31">
      <c r="A232" s="39"/>
      <c r="B232" s="47">
        <f>+'Ark1'!C3972</f>
        <v>2011</v>
      </c>
      <c r="C232" s="47">
        <f>+'Ark1'!N3972</f>
        <v>90</v>
      </c>
      <c r="D232" s="48" t="s">
        <v>486</v>
      </c>
      <c r="E232" s="47">
        <f>+'Ark1'!Q3972</f>
        <v>244</v>
      </c>
      <c r="F232" s="47"/>
      <c r="G232" s="65">
        <f>+'Ark1'!R3972</f>
        <v>803</v>
      </c>
      <c r="H232" s="47"/>
      <c r="I232" s="65">
        <f>+'Ark1'!S3972</f>
        <v>799</v>
      </c>
      <c r="J232" s="102">
        <f>+'Ark1'!T3972</f>
        <v>1.870748299319728</v>
      </c>
      <c r="K232" s="47"/>
      <c r="L232" s="102">
        <f>+'Ark1'!U3972</f>
        <v>1.244094044035372</v>
      </c>
      <c r="M232" s="49">
        <f>+'Ark1'!W3972</f>
        <v>61.842302878598247</v>
      </c>
      <c r="N232" s="102"/>
      <c r="O232" s="49">
        <f>+'Ark1'!AB3972</f>
        <v>3.1208712726183521</v>
      </c>
      <c r="P232" s="65">
        <f>+'Ark1'!Y3972</f>
        <v>95.368617683686011</v>
      </c>
      <c r="Q232" s="47"/>
      <c r="R232" s="49">
        <f>+'Ark1'!AA3972</f>
        <v>2.8166110796814929</v>
      </c>
      <c r="S232" s="65">
        <f>+'Ark1'!AC3972</f>
        <v>-3.6876083470337502</v>
      </c>
      <c r="T232" s="102">
        <f t="shared" si="10"/>
        <v>3.290983606557377</v>
      </c>
      <c r="U232" s="39"/>
      <c r="V232"/>
      <c r="W232"/>
      <c r="X232" s="4"/>
      <c r="Y232"/>
      <c r="Z232"/>
      <c r="AA232"/>
      <c r="AB232"/>
      <c r="AC232"/>
      <c r="AD232"/>
      <c r="AE232"/>
    </row>
    <row r="233" spans="1:31">
      <c r="A233" s="39"/>
      <c r="B233" s="47">
        <f>+'Ark1'!C3973</f>
        <v>2011</v>
      </c>
      <c r="C233" s="47">
        <f>+'Ark1'!N3973</f>
        <v>100</v>
      </c>
      <c r="D233" s="48" t="s">
        <v>512</v>
      </c>
      <c r="E233" s="47">
        <f>+'Ark1'!Q3973</f>
        <v>957</v>
      </c>
      <c r="F233" s="47"/>
      <c r="G233" s="65">
        <f>+'Ark1'!R3973</f>
        <v>4886</v>
      </c>
      <c r="H233" s="47"/>
      <c r="I233" s="65">
        <f>+'Ark1'!S3973</f>
        <v>4875</v>
      </c>
      <c r="J233" s="102">
        <f>+'Ark1'!T3973</f>
        <v>11.38290932811481</v>
      </c>
      <c r="K233" s="47"/>
      <c r="L233" s="102">
        <f>+'Ark1'!U3973</f>
        <v>8.4838096847603133</v>
      </c>
      <c r="M233" s="49">
        <f>+'Ark1'!W3973</f>
        <v>59.885743589743598</v>
      </c>
      <c r="N233" s="102"/>
      <c r="O233" s="49">
        <f>+'Ark1'!AB3973</f>
        <v>3.4449624069843647</v>
      </c>
      <c r="P233" s="65">
        <f>+'Ark1'!Y3973</f>
        <v>106.88217355710178</v>
      </c>
      <c r="Q233" s="47"/>
      <c r="R233" s="49">
        <f>+'Ark1'!AA3973</f>
        <v>2.2510480066269745</v>
      </c>
      <c r="S233" s="65">
        <f>+'Ark1'!AC3973</f>
        <v>-21.39954452484977</v>
      </c>
      <c r="T233" s="102">
        <f t="shared" si="10"/>
        <v>5.105538140020899</v>
      </c>
      <c r="U233" s="39"/>
      <c r="V233"/>
      <c r="W233"/>
      <c r="X233" s="4"/>
      <c r="Y233"/>
      <c r="Z233"/>
      <c r="AA233"/>
      <c r="AB233"/>
      <c r="AC233"/>
      <c r="AD233"/>
      <c r="AE233"/>
    </row>
    <row r="234" spans="1:31">
      <c r="A234" s="39"/>
      <c r="B234" s="47">
        <f>+'Ark1'!C3974</f>
        <v>2011</v>
      </c>
      <c r="C234" s="47">
        <f>+'Ark1'!N3974</f>
        <v>110</v>
      </c>
      <c r="D234" s="48" t="s">
        <v>513</v>
      </c>
      <c r="E234" s="47">
        <f>+'Ark1'!Q3974</f>
        <v>1042</v>
      </c>
      <c r="F234" s="47"/>
      <c r="G234" s="65">
        <f>+'Ark1'!R3974</f>
        <v>7239</v>
      </c>
      <c r="H234" s="47"/>
      <c r="I234" s="65">
        <f>+'Ark1'!S3974</f>
        <v>7229</v>
      </c>
      <c r="J234" s="102">
        <f>+'Ark1'!T3974</f>
        <v>16.864691081912213</v>
      </c>
      <c r="K234" s="47"/>
      <c r="L234" s="102">
        <f>+'Ark1'!U3974</f>
        <v>13.444625953413283</v>
      </c>
      <c r="M234" s="49">
        <f>+'Ark1'!W3974</f>
        <v>59.512380688891994</v>
      </c>
      <c r="N234" s="102"/>
      <c r="O234" s="49">
        <f>+'Ark1'!AB3974</f>
        <v>3.524633034985369</v>
      </c>
      <c r="P234" s="65">
        <f>+'Ark1'!Y3974</f>
        <v>114.324146981627</v>
      </c>
      <c r="Q234" s="47"/>
      <c r="R234" s="49">
        <f>+'Ark1'!AA3974</f>
        <v>2.9108274643141718</v>
      </c>
      <c r="S234" s="65">
        <f>+'Ark1'!AC3974</f>
        <v>7.0168809436546713</v>
      </c>
      <c r="T234" s="102">
        <f t="shared" si="10"/>
        <v>6.9472168905950094</v>
      </c>
      <c r="U234" s="39"/>
      <c r="V234"/>
      <c r="W234"/>
      <c r="X234" s="4"/>
      <c r="Y234"/>
      <c r="Z234"/>
      <c r="AA234"/>
      <c r="AB234"/>
      <c r="AC234"/>
      <c r="AD234"/>
      <c r="AE234"/>
    </row>
    <row r="235" spans="1:31">
      <c r="A235" s="39"/>
      <c r="B235" s="47">
        <f>+'Ark1'!C3975</f>
        <v>2011</v>
      </c>
      <c r="C235" s="47">
        <f>+'Ark1'!N3975</f>
        <v>120</v>
      </c>
      <c r="D235" s="48" t="s">
        <v>514</v>
      </c>
      <c r="E235" s="47">
        <f>+'Ark1'!Q3975</f>
        <v>733</v>
      </c>
      <c r="F235" s="47"/>
      <c r="G235" s="65">
        <f>+'Ark1'!R3975</f>
        <v>4721</v>
      </c>
      <c r="H235" s="47"/>
      <c r="I235" s="65">
        <f>+'Ark1'!S3975</f>
        <v>4713</v>
      </c>
      <c r="J235" s="102">
        <f>+'Ark1'!T3975</f>
        <v>10.998508992638149</v>
      </c>
      <c r="K235" s="47"/>
      <c r="L235" s="102">
        <f>+'Ark1'!U3975</f>
        <v>9.567650327855727</v>
      </c>
      <c r="M235" s="49">
        <f>+'Ark1'!W3975</f>
        <v>60.036070443454285</v>
      </c>
      <c r="N235" s="102"/>
      <c r="O235" s="49">
        <f>+'Ark1'!AB3975</f>
        <v>3.5205398345467689</v>
      </c>
      <c r="P235" s="65">
        <f>+'Ark1'!Y3975</f>
        <v>124.74958695191742</v>
      </c>
      <c r="Q235" s="47"/>
      <c r="R235" s="49">
        <f>+'Ark1'!AA3975</f>
        <v>2.8997734103957176</v>
      </c>
      <c r="S235" s="65">
        <f>+'Ark1'!AC3975</f>
        <v>-0.54210496856730994</v>
      </c>
      <c r="T235" s="102">
        <f t="shared" si="10"/>
        <v>6.4406548431105044</v>
      </c>
      <c r="U235" s="39"/>
      <c r="V235"/>
      <c r="W235"/>
      <c r="X235" s="4"/>
      <c r="Y235"/>
      <c r="Z235"/>
      <c r="AA235"/>
      <c r="AB235"/>
      <c r="AC235"/>
      <c r="AD235"/>
      <c r="AE235"/>
    </row>
    <row r="236" spans="1:31">
      <c r="A236" s="39"/>
      <c r="B236" s="47">
        <f>+'Ark1'!C3976</f>
        <v>2011</v>
      </c>
      <c r="C236" s="47">
        <f>+'Ark1'!N3976</f>
        <v>130</v>
      </c>
      <c r="D236" s="48" t="s">
        <v>515</v>
      </c>
      <c r="E236" s="47">
        <f>+'Ark1'!Q3976</f>
        <v>634</v>
      </c>
      <c r="F236" s="47"/>
      <c r="G236" s="65">
        <f>+'Ark1'!R3976</f>
        <v>4363</v>
      </c>
      <c r="H236" s="47"/>
      <c r="I236" s="65">
        <f>+'Ark1'!S3976</f>
        <v>4356</v>
      </c>
      <c r="J236" s="102">
        <f>+'Ark1'!T3976</f>
        <v>10.164476749603949</v>
      </c>
      <c r="K236" s="47"/>
      <c r="L236" s="102">
        <f>+'Ark1'!U3976</f>
        <v>9.5527938490519375</v>
      </c>
      <c r="M236" s="49">
        <f>+'Ark1'!W3976</f>
        <v>59.836088154269994</v>
      </c>
      <c r="N236" s="102"/>
      <c r="O236" s="49">
        <f>+'Ark1'!AB3976</f>
        <v>3.8500046790828257</v>
      </c>
      <c r="P236" s="65">
        <f>+'Ark1'!Y3976</f>
        <v>134.7761402704561</v>
      </c>
      <c r="Q236" s="47"/>
      <c r="R236" s="49">
        <f>+'Ark1'!AA3976</f>
        <v>2.8676114509602257</v>
      </c>
      <c r="S236" s="65">
        <f>+'Ark1'!AC3976</f>
        <v>-0.34578996287186919</v>
      </c>
      <c r="T236" s="102">
        <f t="shared" si="10"/>
        <v>6.881703470031546</v>
      </c>
      <c r="U236" s="39"/>
      <c r="V236"/>
      <c r="W236"/>
      <c r="X236" s="4"/>
      <c r="Y236"/>
      <c r="Z236"/>
      <c r="AA236"/>
      <c r="AB236"/>
      <c r="AC236"/>
      <c r="AD236"/>
      <c r="AE236"/>
    </row>
    <row r="237" spans="1:31">
      <c r="A237" s="39"/>
      <c r="B237" s="47">
        <f>+'Ark1'!C3977</f>
        <v>2011</v>
      </c>
      <c r="C237" s="47">
        <f>+'Ark1'!N3977</f>
        <v>140</v>
      </c>
      <c r="D237" s="48" t="s">
        <v>516</v>
      </c>
      <c r="E237" s="47">
        <f>+'Ark1'!Q3977</f>
        <v>585</v>
      </c>
      <c r="F237" s="47"/>
      <c r="G237" s="65">
        <f>+'Ark1'!R3977</f>
        <v>3960</v>
      </c>
      <c r="H237" s="47"/>
      <c r="I237" s="65">
        <f>+'Ark1'!S3977</f>
        <v>3949</v>
      </c>
      <c r="J237" s="102">
        <f>+'Ark1'!T3977</f>
        <v>9.2256080514397514</v>
      </c>
      <c r="K237" s="47"/>
      <c r="L237" s="102">
        <f>+'Ark1'!U3977</f>
        <v>9.2994750461184008</v>
      </c>
      <c r="M237" s="49">
        <f>+'Ark1'!W3977</f>
        <v>59.624715117751322</v>
      </c>
      <c r="N237" s="102"/>
      <c r="O237" s="49">
        <f>+'Ark1'!AB3977</f>
        <v>3.9299973486533424</v>
      </c>
      <c r="P237" s="65">
        <f>+'Ark1'!Y3977</f>
        <v>144.55431818181805</v>
      </c>
      <c r="Q237" s="47"/>
      <c r="R237" s="49">
        <f>+'Ark1'!AA3977</f>
        <v>2.9175832113489322</v>
      </c>
      <c r="S237" s="65">
        <f>+'Ark1'!AC3977</f>
        <v>-2.9858053350004647</v>
      </c>
      <c r="T237" s="102">
        <f t="shared" si="10"/>
        <v>6.7692307692307692</v>
      </c>
      <c r="U237" s="39"/>
      <c r="V237"/>
      <c r="W237"/>
      <c r="X237" s="4"/>
      <c r="Y237"/>
      <c r="Z237"/>
      <c r="AA237"/>
      <c r="AB237"/>
      <c r="AC237"/>
      <c r="AD237"/>
      <c r="AE237"/>
    </row>
    <row r="238" spans="1:31">
      <c r="A238" s="39"/>
      <c r="B238" s="47">
        <f>+'Ark1'!C3978</f>
        <v>2011</v>
      </c>
      <c r="C238" s="47">
        <f>+'Ark1'!N3978</f>
        <v>150</v>
      </c>
      <c r="D238" s="48" t="s">
        <v>517</v>
      </c>
      <c r="E238" s="47">
        <f>+'Ark1'!Q3978</f>
        <v>544</v>
      </c>
      <c r="F238" s="47"/>
      <c r="G238" s="65">
        <f>+'Ark1'!R3978</f>
        <v>3708</v>
      </c>
      <c r="H238" s="47"/>
      <c r="I238" s="65">
        <f>+'Ark1'!S3978</f>
        <v>3701</v>
      </c>
      <c r="J238" s="102">
        <f>+'Ark1'!T3978</f>
        <v>8.6385239027117695</v>
      </c>
      <c r="K238" s="47"/>
      <c r="L238" s="102">
        <f>+'Ark1'!U3978</f>
        <v>9.3174100407595652</v>
      </c>
      <c r="M238" s="49">
        <f>+'Ark1'!W3978</f>
        <v>59.129424479870309</v>
      </c>
      <c r="N238" s="102"/>
      <c r="O238" s="49">
        <f>+'Ark1'!AB3978</f>
        <v>4.1005665735069208</v>
      </c>
      <c r="P238" s="65">
        <f>+'Ark1'!Y3978</f>
        <v>154.676132686084</v>
      </c>
      <c r="Q238" s="47"/>
      <c r="R238" s="49">
        <f>+'Ark1'!AA3978</f>
        <v>2.9005054340644723</v>
      </c>
      <c r="S238" s="65">
        <f>+'Ark1'!AC3978</f>
        <v>-3.2865614476356697</v>
      </c>
      <c r="T238" s="102">
        <f t="shared" si="10"/>
        <v>6.8161764705882355</v>
      </c>
      <c r="U238" s="39"/>
      <c r="V238"/>
      <c r="W238"/>
      <c r="X238" s="4"/>
      <c r="Y238"/>
      <c r="Z238"/>
      <c r="AA238"/>
      <c r="AB238"/>
      <c r="AC238"/>
      <c r="AD238"/>
      <c r="AE238"/>
    </row>
    <row r="239" spans="1:31">
      <c r="A239" s="39"/>
      <c r="B239" s="47">
        <f>+'Ark1'!C3979</f>
        <v>2011</v>
      </c>
      <c r="C239" s="47">
        <f>+'Ark1'!N3979</f>
        <v>160</v>
      </c>
      <c r="D239" s="48" t="s">
        <v>518</v>
      </c>
      <c r="E239" s="47">
        <f>+'Ark1'!Q3979</f>
        <v>544</v>
      </c>
      <c r="F239" s="47"/>
      <c r="G239" s="65">
        <f>+'Ark1'!R3979</f>
        <v>3399</v>
      </c>
      <c r="H239" s="47"/>
      <c r="I239" s="65">
        <f>+'Ark1'!S3979</f>
        <v>3393</v>
      </c>
      <c r="J239" s="102">
        <f>+'Ark1'!T3979</f>
        <v>7.9186469108191213</v>
      </c>
      <c r="K239" s="47"/>
      <c r="L239" s="102">
        <f>+'Ark1'!U3979</f>
        <v>9.0958868641953128</v>
      </c>
      <c r="M239" s="49">
        <f>+'Ark1'!W3979</f>
        <v>58.598585322723238</v>
      </c>
      <c r="N239" s="102"/>
      <c r="O239" s="49">
        <f>+'Ark1'!AB3979</f>
        <v>4.283061216385275</v>
      </c>
      <c r="P239" s="65">
        <f>+'Ark1'!Y3979</f>
        <v>164.72583112680172</v>
      </c>
      <c r="Q239" s="47"/>
      <c r="R239" s="49">
        <f>+'Ark1'!AA3979</f>
        <v>2.8898215192485153</v>
      </c>
      <c r="S239" s="65">
        <f>+'Ark1'!AC3979</f>
        <v>-2.9090254621641369</v>
      </c>
      <c r="T239" s="102">
        <f t="shared" si="10"/>
        <v>6.2481617647058822</v>
      </c>
      <c r="U239" s="39"/>
      <c r="V239"/>
      <c r="W239"/>
      <c r="X239" s="4"/>
      <c r="Y239"/>
      <c r="Z239"/>
      <c r="AA239"/>
      <c r="AB239"/>
      <c r="AC239"/>
      <c r="AD239"/>
      <c r="AE239"/>
    </row>
    <row r="240" spans="1:31">
      <c r="A240" s="39"/>
      <c r="B240" s="47">
        <f>+'Ark1'!C3980</f>
        <v>2011</v>
      </c>
      <c r="C240" s="47">
        <f>+'Ark1'!N3980</f>
        <v>170</v>
      </c>
      <c r="D240" s="48" t="s">
        <v>519</v>
      </c>
      <c r="E240" s="47">
        <f>+'Ark1'!Q3980</f>
        <v>522</v>
      </c>
      <c r="F240" s="47"/>
      <c r="G240" s="65">
        <f>+'Ark1'!R3980</f>
        <v>2836</v>
      </c>
      <c r="H240" s="47"/>
      <c r="I240" s="65">
        <f>+'Ark1'!S3980</f>
        <v>2832</v>
      </c>
      <c r="J240" s="102">
        <f>+'Ark1'!T3980</f>
        <v>6.6070263721927116</v>
      </c>
      <c r="K240" s="47"/>
      <c r="L240" s="102">
        <f>+'Ark1'!U3980</f>
        <v>8.0513732455812352</v>
      </c>
      <c r="M240" s="49">
        <f>+'Ark1'!W3980</f>
        <v>57.868997175141232</v>
      </c>
      <c r="N240" s="102"/>
      <c r="O240" s="49">
        <f>+'Ark1'!AB3980</f>
        <v>4.3120019548637023</v>
      </c>
      <c r="P240" s="65">
        <f>+'Ark1'!Y3980</f>
        <v>174.75578279266554</v>
      </c>
      <c r="Q240" s="47"/>
      <c r="R240" s="49">
        <f>+'Ark1'!AA3980</f>
        <v>2.8833990961104288</v>
      </c>
      <c r="S240" s="65">
        <f>+'Ark1'!AC3980</f>
        <v>-3.4092597704601038</v>
      </c>
      <c r="T240" s="102">
        <f t="shared" si="10"/>
        <v>5.4329501915708809</v>
      </c>
      <c r="U240" s="39"/>
      <c r="V240"/>
      <c r="W240"/>
      <c r="X240" s="4"/>
      <c r="Y240"/>
      <c r="Z240"/>
      <c r="AA240"/>
      <c r="AB240"/>
      <c r="AC240"/>
      <c r="AD240"/>
      <c r="AE240"/>
    </row>
    <row r="241" spans="1:31">
      <c r="A241" s="39"/>
      <c r="B241" s="47">
        <f>+'Ark1'!C3981</f>
        <v>2011</v>
      </c>
      <c r="C241" s="47">
        <f>+'Ark1'!N3981</f>
        <v>180</v>
      </c>
      <c r="D241" s="48" t="s">
        <v>520</v>
      </c>
      <c r="E241" s="47">
        <f>+'Ark1'!Q3981</f>
        <v>483</v>
      </c>
      <c r="F241" s="47"/>
      <c r="G241" s="65">
        <f>+'Ark1'!R3981</f>
        <v>2386</v>
      </c>
      <c r="H241" s="47"/>
      <c r="I241" s="65">
        <f>+'Ark1'!S3981</f>
        <v>2384</v>
      </c>
      <c r="J241" s="102">
        <f>+'Ark1'!T3981</f>
        <v>5.5586618208927394</v>
      </c>
      <c r="K241" s="47"/>
      <c r="L241" s="102">
        <f>+'Ark1'!U3981</f>
        <v>7.1591706195013041</v>
      </c>
      <c r="M241" s="49">
        <f>+'Ark1'!W3981</f>
        <v>57.059144295302005</v>
      </c>
      <c r="N241" s="102"/>
      <c r="O241" s="49">
        <f>+'Ark1'!AB3981</f>
        <v>4.535128577458253</v>
      </c>
      <c r="P241" s="65">
        <f>+'Ark1'!Y3981</f>
        <v>184.69710813076256</v>
      </c>
      <c r="Q241" s="47"/>
      <c r="R241" s="49">
        <f>+'Ark1'!AA3981</f>
        <v>2.8744863802139844</v>
      </c>
      <c r="S241" s="65">
        <f>+'Ark1'!AC3981</f>
        <v>-3.5045117516848001</v>
      </c>
      <c r="T241" s="102">
        <f t="shared" si="10"/>
        <v>4.9399585921325055</v>
      </c>
      <c r="U241" s="39"/>
      <c r="V241"/>
      <c r="W241"/>
      <c r="X241" s="4"/>
      <c r="Y241"/>
      <c r="Z241"/>
      <c r="AA241"/>
      <c r="AB241"/>
      <c r="AC241"/>
      <c r="AD241"/>
      <c r="AE241"/>
    </row>
    <row r="242" spans="1:31">
      <c r="A242" s="39"/>
      <c r="B242" s="47">
        <f>+'Ark1'!C3982</f>
        <v>2011</v>
      </c>
      <c r="C242" s="47">
        <f>+'Ark1'!N3982</f>
        <v>190</v>
      </c>
      <c r="D242" s="48" t="s">
        <v>521</v>
      </c>
      <c r="E242" s="47">
        <f>+'Ark1'!Q3982</f>
        <v>443</v>
      </c>
      <c r="F242" s="47"/>
      <c r="G242" s="65">
        <f>+'Ark1'!R3982</f>
        <v>1689</v>
      </c>
      <c r="H242" s="47"/>
      <c r="I242" s="65">
        <f>+'Ark1'!S3982</f>
        <v>1685</v>
      </c>
      <c r="J242" s="102">
        <f>+'Ark1'!T3982</f>
        <v>3.9348616158792278</v>
      </c>
      <c r="K242" s="47"/>
      <c r="L242" s="102">
        <f>+'Ark1'!U3982</f>
        <v>5.3281748324851561</v>
      </c>
      <c r="M242" s="49">
        <f>+'Ark1'!W3982</f>
        <v>56.073590504451055</v>
      </c>
      <c r="N242" s="102"/>
      <c r="O242" s="49">
        <f>+'Ark1'!AB3982</f>
        <v>4.6636974657344119</v>
      </c>
      <c r="P242" s="65">
        <f>+'Ark1'!Y3982</f>
        <v>194.18542924807548</v>
      </c>
      <c r="Q242" s="47"/>
      <c r="R242" s="49">
        <f>+'Ark1'!AA3982</f>
        <v>2.8704955481337762</v>
      </c>
      <c r="S242" s="65">
        <f>+'Ark1'!AC3982</f>
        <v>-7.5411236947640878</v>
      </c>
      <c r="T242" s="102">
        <f t="shared" si="10"/>
        <v>3.8126410835214446</v>
      </c>
      <c r="U242" s="39"/>
      <c r="V242"/>
      <c r="W242"/>
      <c r="X242" s="4"/>
      <c r="Y242"/>
      <c r="Z242"/>
      <c r="AA242"/>
      <c r="AB242"/>
      <c r="AC242"/>
      <c r="AD242"/>
      <c r="AE242"/>
    </row>
    <row r="243" spans="1:31">
      <c r="A243" s="39"/>
      <c r="B243" s="47">
        <f>+'Ark1'!C3983</f>
        <v>2011</v>
      </c>
      <c r="C243" s="47">
        <f>+'Ark1'!N3983</f>
        <v>200</v>
      </c>
      <c r="D243" s="48" t="s">
        <v>522</v>
      </c>
      <c r="E243" s="47">
        <f>+'Ark1'!Q3983</f>
        <v>385</v>
      </c>
      <c r="F243" s="47"/>
      <c r="G243" s="65">
        <f>+'Ark1'!R3983</f>
        <v>1123</v>
      </c>
      <c r="H243" s="47"/>
      <c r="I243" s="65">
        <f>+'Ark1'!S3983</f>
        <v>1122</v>
      </c>
      <c r="J243" s="102">
        <f>+'Ark1'!T3983</f>
        <v>2.6162519802441526</v>
      </c>
      <c r="K243" s="47"/>
      <c r="L243" s="102">
        <f>+'Ark1'!U3983</f>
        <v>3.7303489216330226</v>
      </c>
      <c r="M243" s="49">
        <f>+'Ark1'!W3983</f>
        <v>54.540106951871664</v>
      </c>
      <c r="N243" s="102"/>
      <c r="O243" s="49">
        <f>+'Ark1'!AB3983</f>
        <v>5.1774823704408943</v>
      </c>
      <c r="P243" s="65">
        <f>+'Ark1'!Y3983</f>
        <v>204.4737310774708</v>
      </c>
      <c r="Q243" s="47"/>
      <c r="R243" s="49">
        <f>+'Ark1'!AA3983</f>
        <v>2.8117155259607722</v>
      </c>
      <c r="S243" s="65">
        <f>+'Ark1'!AC3983</f>
        <v>-12.41621127790844</v>
      </c>
      <c r="T243" s="102">
        <f t="shared" si="10"/>
        <v>2.9168831168831169</v>
      </c>
      <c r="U243" s="39"/>
      <c r="V243"/>
      <c r="W243"/>
      <c r="X243" s="4"/>
      <c r="Y243"/>
      <c r="Z243"/>
      <c r="AA243"/>
      <c r="AB243"/>
      <c r="AC243"/>
      <c r="AD243"/>
      <c r="AE243"/>
    </row>
    <row r="244" spans="1:31">
      <c r="A244" s="39"/>
      <c r="B244" s="47">
        <f>+'Ark1'!C3984</f>
        <v>2011</v>
      </c>
      <c r="C244" s="47">
        <f>+'Ark1'!N3984</f>
        <v>210</v>
      </c>
      <c r="D244" s="48" t="s">
        <v>523</v>
      </c>
      <c r="E244" s="47">
        <f>+'Ark1'!Q3984</f>
        <v>268</v>
      </c>
      <c r="F244" s="47"/>
      <c r="G244" s="65">
        <f>+'Ark1'!R3984</f>
        <v>653</v>
      </c>
      <c r="H244" s="47"/>
      <c r="I244" s="65">
        <f>+'Ark1'!S3984</f>
        <v>653</v>
      </c>
      <c r="J244" s="102">
        <f>+'Ark1'!T3984</f>
        <v>1.5212934488864038</v>
      </c>
      <c r="K244" s="47"/>
      <c r="L244" s="102">
        <f>+'Ark1'!U3984</f>
        <v>2.2763926966433963</v>
      </c>
      <c r="M244" s="49">
        <f>+'Ark1'!W3984</f>
        <v>52.839203675344571</v>
      </c>
      <c r="N244" s="102"/>
      <c r="O244" s="49">
        <f>+'Ark1'!AB3984</f>
        <v>5.4595991284204386</v>
      </c>
      <c r="P244" s="65">
        <f>+'Ark1'!Y3984</f>
        <v>214.58621745788673</v>
      </c>
      <c r="Q244" s="47"/>
      <c r="R244" s="49">
        <f>+'Ark1'!AA3984</f>
        <v>2.8100334226293775</v>
      </c>
      <c r="S244" s="65">
        <f>+'Ark1'!AC3984</f>
        <v>-8.6847510674889463</v>
      </c>
      <c r="T244" s="102">
        <f t="shared" si="10"/>
        <v>2.4365671641791047</v>
      </c>
      <c r="U244" s="39"/>
      <c r="V244"/>
      <c r="W244"/>
      <c r="X244" s="4"/>
      <c r="Y244"/>
      <c r="Z244"/>
      <c r="AA244"/>
      <c r="AB244"/>
      <c r="AC244"/>
      <c r="AD244"/>
      <c r="AE244"/>
    </row>
    <row r="245" spans="1:31">
      <c r="A245" s="39"/>
      <c r="B245" s="47">
        <f>+'Ark1'!C3985</f>
        <v>2011</v>
      </c>
      <c r="C245" s="47">
        <f>+'Ark1'!N3985</f>
        <v>220</v>
      </c>
      <c r="D245" s="48" t="s">
        <v>524</v>
      </c>
      <c r="E245" s="47">
        <f>+'Ark1'!Q3985</f>
        <v>194</v>
      </c>
      <c r="F245" s="47"/>
      <c r="G245" s="65">
        <f>+'Ark1'!R3985</f>
        <v>366</v>
      </c>
      <c r="H245" s="47"/>
      <c r="I245" s="65">
        <f>+'Ark1'!S3985</f>
        <v>366</v>
      </c>
      <c r="J245" s="102">
        <f>+'Ark1'!T3985</f>
        <v>0.85266983505731053</v>
      </c>
      <c r="K245" s="47"/>
      <c r="L245" s="102">
        <f>+'Ark1'!U3985</f>
        <v>1.3338128799998312</v>
      </c>
      <c r="M245" s="49">
        <f>+'Ark1'!W3985</f>
        <v>51.72677595628415</v>
      </c>
      <c r="N245" s="102"/>
      <c r="O245" s="49">
        <f>+'Ark1'!AB3985</f>
        <v>5.9305354110130883</v>
      </c>
      <c r="P245" s="65">
        <f>+'Ark1'!Y3985</f>
        <v>224.32704918032769</v>
      </c>
      <c r="Q245" s="47"/>
      <c r="R245" s="49">
        <f>+'Ark1'!AA3985</f>
        <v>2.841458398114582</v>
      </c>
      <c r="S245" s="65">
        <f>+'Ark1'!AC3985</f>
        <v>-19.257001641798588</v>
      </c>
      <c r="T245" s="102">
        <f t="shared" si="10"/>
        <v>1.8865979381443299</v>
      </c>
      <c r="U245" s="39"/>
      <c r="V245"/>
      <c r="W245"/>
      <c r="X245" s="4"/>
      <c r="Y245"/>
      <c r="Z245"/>
      <c r="AA245"/>
      <c r="AB245"/>
      <c r="AC245"/>
      <c r="AD245"/>
      <c r="AE245"/>
    </row>
    <row r="246" spans="1:31">
      <c r="A246" s="39"/>
      <c r="B246" s="47">
        <f>+'Ark1'!C3986</f>
        <v>2011</v>
      </c>
      <c r="C246" s="47">
        <f>+'Ark1'!N3986</f>
        <v>230</v>
      </c>
      <c r="D246" s="48" t="s">
        <v>525</v>
      </c>
      <c r="E246" s="47">
        <f>+'Ark1'!Q3986</f>
        <v>178</v>
      </c>
      <c r="F246" s="47"/>
      <c r="G246" s="65">
        <f>+'Ark1'!R3986</f>
        <v>408</v>
      </c>
      <c r="H246" s="47"/>
      <c r="I246" s="65">
        <f>+'Ark1'!S3986</f>
        <v>407</v>
      </c>
      <c r="J246" s="102">
        <f>+'Ark1'!T3986</f>
        <v>0.95051719317864147</v>
      </c>
      <c r="K246" s="47"/>
      <c r="L246" s="102">
        <f>+'Ark1'!U3986</f>
        <v>1.6066457368853204</v>
      </c>
      <c r="M246" s="49">
        <f>+'Ark1'!W3986</f>
        <v>48.796068796068795</v>
      </c>
      <c r="N246" s="102"/>
      <c r="O246" s="49">
        <f>+'Ark1'!AB3986</f>
        <v>7.1570781977996756</v>
      </c>
      <c r="P246" s="65">
        <f>+'Ark1'!Y3986</f>
        <v>242.39730392156844</v>
      </c>
      <c r="Q246" s="47"/>
      <c r="R246" s="49">
        <f>+'Ark1'!AA3986</f>
        <v>12.82777998728135</v>
      </c>
      <c r="S246" s="65">
        <f>+'Ark1'!AC3986</f>
        <v>-27.123784204161232</v>
      </c>
      <c r="T246" s="102">
        <f t="shared" si="10"/>
        <v>2.292134831460674</v>
      </c>
      <c r="U246" s="39"/>
      <c r="V246"/>
      <c r="W246"/>
      <c r="X246" s="4"/>
      <c r="Y246"/>
      <c r="Z246"/>
      <c r="AA246"/>
      <c r="AB246"/>
      <c r="AC246"/>
      <c r="AD246"/>
      <c r="AE246"/>
    </row>
    <row r="247" spans="1:31">
      <c r="A247" s="39"/>
      <c r="B247">
        <f>+'Ark1'!C3987</f>
        <v>2010</v>
      </c>
      <c r="C247">
        <f>+'Ark1'!N3987</f>
        <v>60</v>
      </c>
      <c r="D247" s="3" t="s">
        <v>509</v>
      </c>
      <c r="E247">
        <f>+'Ark1'!Q3987</f>
        <v>24</v>
      </c>
      <c r="G247" s="9">
        <f>+'Ark1'!R3987</f>
        <v>26</v>
      </c>
      <c r="I247" s="9">
        <f>+'Ark1'!S3987</f>
        <v>24</v>
      </c>
      <c r="J247" s="97">
        <f>+'Ark1'!T3987</f>
        <v>6.1270177919170478E-2</v>
      </c>
      <c r="L247" s="97">
        <f>+'Ark1'!U3987</f>
        <v>2.422483371162534E-2</v>
      </c>
      <c r="M247" s="1">
        <f>+'Ark1'!W3987</f>
        <v>61.33333333333335</v>
      </c>
      <c r="O247" s="1">
        <f>+'Ark1'!AB3987</f>
        <v>3.3124344857251762</v>
      </c>
      <c r="P247" s="9">
        <f>+'Ark1'!Y3987</f>
        <v>56.857692307692304</v>
      </c>
      <c r="R247" s="1">
        <f>+'Ark1'!AA3987</f>
        <v>7.8006131792457438</v>
      </c>
      <c r="S247" s="9">
        <f>+'Ark1'!AC3987</f>
        <v>-30.375033880143359</v>
      </c>
      <c r="T247" s="97">
        <f t="shared" si="10"/>
        <v>1.0833333333333333</v>
      </c>
      <c r="U247" s="39"/>
      <c r="V247"/>
      <c r="W247"/>
      <c r="X247" s="4"/>
      <c r="Y247"/>
      <c r="Z247"/>
      <c r="AA247"/>
      <c r="AB247"/>
      <c r="AC247"/>
      <c r="AD247"/>
      <c r="AE247"/>
    </row>
    <row r="248" spans="1:31">
      <c r="A248" s="39"/>
      <c r="B248">
        <f>+'Ark1'!C3988</f>
        <v>2010</v>
      </c>
      <c r="C248">
        <f>+'Ark1'!N3988</f>
        <v>70</v>
      </c>
      <c r="D248" s="3" t="s">
        <v>510</v>
      </c>
      <c r="E248">
        <f>+'Ark1'!Q3988</f>
        <v>53</v>
      </c>
      <c r="G248" s="9">
        <f>+'Ark1'!R3988</f>
        <v>85</v>
      </c>
      <c r="I248" s="9">
        <f>+'Ark1'!S3988</f>
        <v>83</v>
      </c>
      <c r="J248" s="97">
        <f>+'Ark1'!T3988</f>
        <v>0.20030635088959592</v>
      </c>
      <c r="L248" s="97">
        <f>+'Ark1'!U3988</f>
        <v>0.1034426454742846</v>
      </c>
      <c r="M248" s="1">
        <f>+'Ark1'!W3988</f>
        <v>61.566265060240973</v>
      </c>
      <c r="O248" s="1">
        <f>+'Ark1'!AB3988</f>
        <v>2.8631130209454003</v>
      </c>
      <c r="P248" s="9">
        <f>+'Ark1'!Y3988</f>
        <v>74.264705882352928</v>
      </c>
      <c r="R248" s="1">
        <f>+'Ark1'!AA3988</f>
        <v>2.9322593453914729</v>
      </c>
      <c r="S248" s="9">
        <f>+'Ark1'!AC3988</f>
        <v>-11.444633419723935</v>
      </c>
      <c r="T248" s="97">
        <f t="shared" si="10"/>
        <v>1.6037735849056605</v>
      </c>
      <c r="U248" s="39"/>
      <c r="V248"/>
      <c r="W248"/>
      <c r="X248" s="4"/>
      <c r="Y248"/>
      <c r="Z248"/>
      <c r="AA248"/>
      <c r="AB248"/>
      <c r="AC248"/>
      <c r="AD248"/>
      <c r="AE248"/>
    </row>
    <row r="249" spans="1:31">
      <c r="A249" s="39"/>
      <c r="B249">
        <f>+'Ark1'!C3989</f>
        <v>2010</v>
      </c>
      <c r="C249">
        <f>+'Ark1'!N3989</f>
        <v>80</v>
      </c>
      <c r="D249" s="3" t="s">
        <v>511</v>
      </c>
      <c r="E249">
        <f>+'Ark1'!Q3989</f>
        <v>134</v>
      </c>
      <c r="G249" s="9">
        <f>+'Ark1'!R3989</f>
        <v>291</v>
      </c>
      <c r="I249" s="9">
        <f>+'Ark1'!S3989</f>
        <v>281</v>
      </c>
      <c r="J249" s="97">
        <f>+'Ark1'!T3989</f>
        <v>0.68575468363379299</v>
      </c>
      <c r="L249" s="97">
        <f>+'Ark1'!U3989</f>
        <v>0.39540736153777489</v>
      </c>
      <c r="M249" s="1">
        <f>+'Ark1'!W3989</f>
        <v>61.654804270462641</v>
      </c>
      <c r="O249" s="1">
        <f>+'Ark1'!AB3989</f>
        <v>2.9343444369836953</v>
      </c>
      <c r="P249" s="9">
        <f>+'Ark1'!Y3989</f>
        <v>82.918900343642591</v>
      </c>
      <c r="R249" s="1">
        <f>+'Ark1'!AA3989</f>
        <v>2.7117989738544459</v>
      </c>
      <c r="S249" s="9">
        <f>+'Ark1'!AC3989</f>
        <v>-2.5909548180785236</v>
      </c>
      <c r="T249" s="97">
        <f t="shared" si="10"/>
        <v>2.1716417910447761</v>
      </c>
      <c r="U249" s="39"/>
      <c r="V249"/>
      <c r="W249"/>
      <c r="X249" s="4"/>
      <c r="Y249"/>
      <c r="Z249"/>
      <c r="AA249"/>
      <c r="AB249"/>
      <c r="AC249"/>
      <c r="AD249"/>
      <c r="AE249"/>
    </row>
    <row r="250" spans="1:31">
      <c r="A250" s="39"/>
      <c r="B250">
        <f>+'Ark1'!C3990</f>
        <v>2010</v>
      </c>
      <c r="C250">
        <f>+'Ark1'!N3990</f>
        <v>90</v>
      </c>
      <c r="D250" s="3" t="s">
        <v>486</v>
      </c>
      <c r="E250">
        <f>+'Ark1'!Q3990</f>
        <v>265</v>
      </c>
      <c r="G250" s="9">
        <f>+'Ark1'!R3990</f>
        <v>834</v>
      </c>
      <c r="I250" s="9">
        <f>+'Ark1'!S3990</f>
        <v>815</v>
      </c>
      <c r="J250" s="97">
        <f>+'Ark1'!T3990</f>
        <v>1.9653587840226221</v>
      </c>
      <c r="L250" s="97">
        <f>+'Ark1'!U3990</f>
        <v>1.2798292804537612</v>
      </c>
      <c r="M250" s="1">
        <f>+'Ark1'!W3990</f>
        <v>61.633128834355858</v>
      </c>
      <c r="O250" s="1">
        <f>+'Ark1'!AB3990</f>
        <v>2.7792627175817226</v>
      </c>
      <c r="P250" s="9">
        <f>+'Ark1'!Y3990</f>
        <v>93.645683453237424</v>
      </c>
      <c r="R250" s="1">
        <f>+'Ark1'!AA3990</f>
        <v>2.8426748814756402</v>
      </c>
      <c r="S250" s="9">
        <f>+'Ark1'!AC3990</f>
        <v>-2.1692781707877504</v>
      </c>
      <c r="T250" s="97">
        <f t="shared" ref="T250:T313" si="11">+G250/E250</f>
        <v>3.1471698113207549</v>
      </c>
      <c r="U250" s="39"/>
      <c r="V250"/>
      <c r="W250"/>
      <c r="X250" s="4"/>
      <c r="Y250"/>
      <c r="Z250"/>
      <c r="AA250"/>
      <c r="AB250"/>
      <c r="AC250"/>
      <c r="AD250"/>
      <c r="AE250"/>
    </row>
    <row r="251" spans="1:31">
      <c r="A251" s="39"/>
      <c r="B251">
        <f>+'Ark1'!C3991</f>
        <v>2010</v>
      </c>
      <c r="C251">
        <f>+'Ark1'!N3991</f>
        <v>100</v>
      </c>
      <c r="D251" s="3" t="s">
        <v>512</v>
      </c>
      <c r="E251">
        <f>+'Ark1'!Q3991</f>
        <v>908</v>
      </c>
      <c r="G251" s="9">
        <f>+'Ark1'!R3991</f>
        <v>4280</v>
      </c>
      <c r="I251" s="9">
        <f>+'Ark1'!S3991</f>
        <v>4257</v>
      </c>
      <c r="J251" s="97">
        <f>+'Ark1'!T3991</f>
        <v>10.086013903617298</v>
      </c>
      <c r="L251" s="97">
        <f>+'Ark1'!U3991</f>
        <v>7.457415874701165</v>
      </c>
      <c r="M251" s="1">
        <f>+'Ark1'!W3991</f>
        <v>59.753817242189335</v>
      </c>
      <c r="O251" s="1">
        <f>+'Ark1'!AB3991</f>
        <v>3.416716098915856</v>
      </c>
      <c r="P251" s="9">
        <f>+'Ark1'!Y3991</f>
        <v>106.32768691588778</v>
      </c>
      <c r="R251" s="1">
        <f>+'Ark1'!AA3991</f>
        <v>2.3694595932017961</v>
      </c>
      <c r="S251" s="9">
        <f>+'Ark1'!AC3991</f>
        <v>-20.490069063687621</v>
      </c>
      <c r="T251" s="97">
        <f t="shared" si="11"/>
        <v>4.713656387665198</v>
      </c>
      <c r="U251" s="39"/>
      <c r="V251"/>
      <c r="W251"/>
      <c r="X251" s="4"/>
      <c r="Y251"/>
      <c r="Z251"/>
      <c r="AA251"/>
      <c r="AB251"/>
      <c r="AC251"/>
      <c r="AD251"/>
      <c r="AE251"/>
    </row>
    <row r="252" spans="1:31">
      <c r="A252" s="39"/>
      <c r="B252">
        <f>+'Ark1'!C3992</f>
        <v>2010</v>
      </c>
      <c r="C252">
        <f>+'Ark1'!N3992</f>
        <v>110</v>
      </c>
      <c r="D252" s="3" t="s">
        <v>513</v>
      </c>
      <c r="E252">
        <f>+'Ark1'!Q3992</f>
        <v>1063</v>
      </c>
      <c r="G252" s="9">
        <f>+'Ark1'!R3992</f>
        <v>6889</v>
      </c>
      <c r="I252" s="9">
        <f>+'Ark1'!S3992</f>
        <v>6861</v>
      </c>
      <c r="J252" s="97">
        <f>+'Ark1'!T3992</f>
        <v>16.234240603275595</v>
      </c>
      <c r="L252" s="97">
        <f>+'Ark1'!U3992</f>
        <v>12.86706229459654</v>
      </c>
      <c r="M252" s="1">
        <f>+'Ark1'!W3992</f>
        <v>59.213379973764759</v>
      </c>
      <c r="O252" s="1">
        <f>+'Ark1'!AB3992</f>
        <v>3.5113992168022325</v>
      </c>
      <c r="P252" s="9">
        <f>+'Ark1'!Y3992</f>
        <v>113.9790390477568</v>
      </c>
      <c r="R252" s="1">
        <f>+'Ark1'!AA3992</f>
        <v>2.8812609449114799</v>
      </c>
      <c r="S252" s="9">
        <f>+'Ark1'!AC3992</f>
        <v>7.2502185573602276</v>
      </c>
      <c r="T252" s="97">
        <f t="shared" si="11"/>
        <v>6.4807149576669802</v>
      </c>
      <c r="U252" s="39"/>
      <c r="V252"/>
      <c r="W252"/>
      <c r="X252" s="4"/>
      <c r="Y252"/>
      <c r="Z252"/>
      <c r="AA252"/>
      <c r="AB252"/>
      <c r="AC252"/>
      <c r="AD252"/>
      <c r="AE252"/>
    </row>
    <row r="253" spans="1:31">
      <c r="A253" s="39"/>
      <c r="B253">
        <f>+'Ark1'!C3993</f>
        <v>2010</v>
      </c>
      <c r="C253">
        <f>+'Ark1'!N3993</f>
        <v>120</v>
      </c>
      <c r="D253" s="3" t="s">
        <v>514</v>
      </c>
      <c r="E253">
        <f>+'Ark1'!Q3993</f>
        <v>782</v>
      </c>
      <c r="G253" s="9">
        <f>+'Ark1'!R3993</f>
        <v>4764</v>
      </c>
      <c r="I253" s="9">
        <f>+'Ark1'!S3993</f>
        <v>4751</v>
      </c>
      <c r="J253" s="97">
        <f>+'Ark1'!T3993</f>
        <v>11.2265818310357</v>
      </c>
      <c r="L253" s="97">
        <f>+'Ark1'!U3993</f>
        <v>9.7300012252361512</v>
      </c>
      <c r="M253" s="1">
        <f>+'Ark1'!W3993</f>
        <v>59.596926962744689</v>
      </c>
      <c r="O253" s="1">
        <f>+'Ark1'!AB3993</f>
        <v>3.629758292326807</v>
      </c>
      <c r="P253" s="9">
        <f>+'Ark1'!Y3993</f>
        <v>124.63583123425704</v>
      </c>
      <c r="R253" s="1">
        <f>+'Ark1'!AA3993</f>
        <v>2.9210443444637528</v>
      </c>
      <c r="S253" s="9">
        <f>+'Ark1'!AC3993</f>
        <v>-0.53480202160570622</v>
      </c>
      <c r="T253" s="97">
        <f t="shared" si="11"/>
        <v>6.0920716112531972</v>
      </c>
      <c r="U253" s="39"/>
      <c r="V253"/>
      <c r="W253"/>
      <c r="X253" s="4"/>
      <c r="Y253"/>
      <c r="Z253"/>
      <c r="AA253"/>
      <c r="AB253"/>
      <c r="AC253"/>
      <c r="AD253"/>
      <c r="AE253"/>
    </row>
    <row r="254" spans="1:31">
      <c r="A254" s="39"/>
      <c r="B254">
        <f>+'Ark1'!C3994</f>
        <v>2010</v>
      </c>
      <c r="C254">
        <f>+'Ark1'!N3994</f>
        <v>130</v>
      </c>
      <c r="D254" s="3" t="s">
        <v>515</v>
      </c>
      <c r="E254">
        <f>+'Ark1'!Q3994</f>
        <v>711</v>
      </c>
      <c r="G254" s="9">
        <f>+'Ark1'!R3994</f>
        <v>4388</v>
      </c>
      <c r="I254" s="9">
        <f>+'Ark1'!S3994</f>
        <v>4376</v>
      </c>
      <c r="J254" s="97">
        <f>+'Ark1'!T3994</f>
        <v>10.340520796512314</v>
      </c>
      <c r="L254" s="97">
        <f>+'Ark1'!U3994</f>
        <v>9.6782233675086182</v>
      </c>
      <c r="M254" s="1">
        <f>+'Ark1'!W3994</f>
        <v>59.265996343692883</v>
      </c>
      <c r="O254" s="1">
        <f>+'Ark1'!AB3994</f>
        <v>3.7957562014379178</v>
      </c>
      <c r="P254" s="9">
        <f>+'Ark1'!Y3994</f>
        <v>134.59557885141311</v>
      </c>
      <c r="R254" s="1">
        <f>+'Ark1'!AA3994</f>
        <v>2.9109159950238279</v>
      </c>
      <c r="S254" s="9">
        <f>+'Ark1'!AC3994</f>
        <v>-4.7715204226991688</v>
      </c>
      <c r="T254" s="97">
        <f t="shared" si="11"/>
        <v>6.171589310829817</v>
      </c>
      <c r="U254" s="39"/>
      <c r="V254"/>
      <c r="W254"/>
      <c r="X254" s="4"/>
      <c r="Y254"/>
      <c r="Z254"/>
      <c r="AA254"/>
      <c r="AB254"/>
      <c r="AC254"/>
      <c r="AD254"/>
      <c r="AE254"/>
    </row>
    <row r="255" spans="1:31">
      <c r="A255" s="39"/>
      <c r="B255">
        <f>+'Ark1'!C3995</f>
        <v>2010</v>
      </c>
      <c r="C255">
        <f>+'Ark1'!N3995</f>
        <v>140</v>
      </c>
      <c r="D255" s="3" t="s">
        <v>516</v>
      </c>
      <c r="E255">
        <f>+'Ark1'!Q3995</f>
        <v>678</v>
      </c>
      <c r="G255" s="9">
        <f>+'Ark1'!R3995</f>
        <v>4238</v>
      </c>
      <c r="I255" s="9">
        <f>+'Ark1'!S3995</f>
        <v>4234</v>
      </c>
      <c r="J255" s="97">
        <f>+'Ark1'!T3995</f>
        <v>9.9870390008247902</v>
      </c>
      <c r="L255" s="97">
        <f>+'Ark1'!U3995</f>
        <v>10.061130269126069</v>
      </c>
      <c r="M255" s="1">
        <f>+'Ark1'!W3995</f>
        <v>58.92914501653285</v>
      </c>
      <c r="O255" s="1">
        <f>+'Ark1'!AB3995</f>
        <v>4.0942700927152442</v>
      </c>
      <c r="P255" s="9">
        <f>+'Ark1'!Y3995</f>
        <v>144.87304624823085</v>
      </c>
      <c r="R255" s="1">
        <f>+'Ark1'!AA3995</f>
        <v>2.8802773899373713</v>
      </c>
      <c r="S255" s="9">
        <f>+'Ark1'!AC3995</f>
        <v>-3.4122889165876087</v>
      </c>
      <c r="T255" s="97">
        <f t="shared" si="11"/>
        <v>6.2507374631268435</v>
      </c>
      <c r="U255" s="39"/>
      <c r="V255"/>
      <c r="W255"/>
      <c r="X255" s="4"/>
      <c r="Y255"/>
      <c r="Z255"/>
      <c r="AA255"/>
      <c r="AB255"/>
      <c r="AC255"/>
      <c r="AD255"/>
      <c r="AE255"/>
    </row>
    <row r="256" spans="1:31">
      <c r="A256" s="39"/>
      <c r="B256">
        <f>+'Ark1'!C3996</f>
        <v>2010</v>
      </c>
      <c r="C256">
        <f>+'Ark1'!N3996</f>
        <v>150</v>
      </c>
      <c r="D256" s="3" t="s">
        <v>517</v>
      </c>
      <c r="E256">
        <f>+'Ark1'!Q3996</f>
        <v>666</v>
      </c>
      <c r="G256" s="9">
        <f>+'Ark1'!R3996</f>
        <v>3863</v>
      </c>
      <c r="I256" s="9">
        <f>+'Ark1'!S3996</f>
        <v>3858</v>
      </c>
      <c r="J256" s="97">
        <f>+'Ark1'!T3996</f>
        <v>9.1033345116059881</v>
      </c>
      <c r="L256" s="97">
        <f>+'Ark1'!U3996</f>
        <v>9.796694488256481</v>
      </c>
      <c r="M256" s="1">
        <f>+'Ark1'!W3996</f>
        <v>58.548211508553649</v>
      </c>
      <c r="O256" s="1">
        <f>+'Ark1'!AB3996</f>
        <v>4.2259760011276333</v>
      </c>
      <c r="P256" s="9">
        <f>+'Ark1'!Y3996</f>
        <v>154.7592544654417</v>
      </c>
      <c r="R256" s="1">
        <f>+'Ark1'!AA3996</f>
        <v>2.9105888394570614</v>
      </c>
      <c r="S256" s="9">
        <f>+'Ark1'!AC3996</f>
        <v>-4.1894037408272222</v>
      </c>
      <c r="T256" s="97">
        <f t="shared" si="11"/>
        <v>5.8003003003003002</v>
      </c>
      <c r="U256" s="39"/>
      <c r="V256"/>
      <c r="W256"/>
      <c r="X256" s="4"/>
      <c r="Y256"/>
      <c r="Z256"/>
      <c r="AA256"/>
      <c r="AB256"/>
      <c r="AC256"/>
      <c r="AD256"/>
      <c r="AE256"/>
    </row>
    <row r="257" spans="1:31">
      <c r="A257" s="39"/>
      <c r="B257">
        <f>+'Ark1'!C3997</f>
        <v>2010</v>
      </c>
      <c r="C257">
        <f>+'Ark1'!N3997</f>
        <v>160</v>
      </c>
      <c r="D257" s="3" t="s">
        <v>518</v>
      </c>
      <c r="E257">
        <f>+'Ark1'!Q3997</f>
        <v>652</v>
      </c>
      <c r="G257" s="9">
        <f>+'Ark1'!R3997</f>
        <v>3425</v>
      </c>
      <c r="I257" s="9">
        <f>+'Ark1'!S3997</f>
        <v>3424</v>
      </c>
      <c r="J257" s="97">
        <f>+'Ark1'!T3997</f>
        <v>8.0711676681984237</v>
      </c>
      <c r="L257" s="97">
        <f>+'Ark1'!U3997</f>
        <v>9.2541568625775756</v>
      </c>
      <c r="M257" s="1">
        <f>+'Ark1'!W3997</f>
        <v>58.002044392523366</v>
      </c>
      <c r="O257" s="1">
        <f>+'Ark1'!AB3997</f>
        <v>4.3881806022575436</v>
      </c>
      <c r="P257" s="9">
        <f>+'Ark1'!Y3997</f>
        <v>164.88382481751844</v>
      </c>
      <c r="R257" s="1">
        <f>+'Ark1'!AA3997</f>
        <v>2.9139112127318398</v>
      </c>
      <c r="S257" s="9">
        <f>+'Ark1'!AC3997</f>
        <v>-0.36870002493449539</v>
      </c>
      <c r="T257" s="97">
        <f t="shared" si="11"/>
        <v>5.2530674846625764</v>
      </c>
      <c r="U257" s="39"/>
      <c r="V257"/>
      <c r="W257"/>
      <c r="X257" s="4"/>
      <c r="Y257"/>
      <c r="Z257"/>
      <c r="AA257"/>
      <c r="AB257"/>
      <c r="AC257"/>
      <c r="AD257"/>
      <c r="AE257"/>
    </row>
    <row r="258" spans="1:31">
      <c r="A258" s="39"/>
      <c r="B258">
        <f>+'Ark1'!C3998</f>
        <v>2010</v>
      </c>
      <c r="C258">
        <f>+'Ark1'!N3998</f>
        <v>170</v>
      </c>
      <c r="D258" s="3" t="s">
        <v>519</v>
      </c>
      <c r="E258">
        <f>+'Ark1'!Q3998</f>
        <v>611</v>
      </c>
      <c r="G258" s="9">
        <f>+'Ark1'!R3998</f>
        <v>2871</v>
      </c>
      <c r="I258" s="9">
        <f>+'Ark1'!S3998</f>
        <v>2861</v>
      </c>
      <c r="J258" s="97">
        <f>+'Ark1'!T3998</f>
        <v>6.7656415694591718</v>
      </c>
      <c r="L258" s="97">
        <f>+'Ark1'!U3998</f>
        <v>8.2020144721480381</v>
      </c>
      <c r="M258" s="1">
        <f>+'Ark1'!W3998</f>
        <v>57.403704998252351</v>
      </c>
      <c r="O258" s="1">
        <f>+'Ark1'!AB3998</f>
        <v>4.4958608765927561</v>
      </c>
      <c r="P258" s="9">
        <f>+'Ark1'!Y3998</f>
        <v>174.33681644026495</v>
      </c>
      <c r="R258" s="1">
        <f>+'Ark1'!AA3998</f>
        <v>2.8581977117621129</v>
      </c>
      <c r="S258" s="9">
        <f>+'Ark1'!AC3998</f>
        <v>-6.8399197358245996</v>
      </c>
      <c r="T258" s="97">
        <f t="shared" si="11"/>
        <v>4.6988543371522091</v>
      </c>
      <c r="U258" s="39"/>
      <c r="V258"/>
      <c r="W258"/>
      <c r="X258" s="4"/>
      <c r="Y258"/>
      <c r="Z258"/>
      <c r="AA258"/>
      <c r="AB258"/>
      <c r="AC258"/>
      <c r="AD258"/>
      <c r="AE258"/>
    </row>
    <row r="259" spans="1:31">
      <c r="A259" s="39"/>
      <c r="B259">
        <f>+'Ark1'!C3999</f>
        <v>2010</v>
      </c>
      <c r="C259">
        <f>+'Ark1'!N3999</f>
        <v>180</v>
      </c>
      <c r="D259" s="3" t="s">
        <v>520</v>
      </c>
      <c r="E259">
        <f>+'Ark1'!Q3999</f>
        <v>578</v>
      </c>
      <c r="G259" s="9">
        <f>+'Ark1'!R3999</f>
        <v>2290</v>
      </c>
      <c r="I259" s="9">
        <f>+'Ark1'!S3999</f>
        <v>2288</v>
      </c>
      <c r="J259" s="97">
        <f>+'Ark1'!T3999</f>
        <v>5.3964887474961714</v>
      </c>
      <c r="L259" s="97">
        <f>+'Ark1'!U3999</f>
        <v>6.9318256365786244</v>
      </c>
      <c r="M259" s="1">
        <f>+'Ark1'!W3999</f>
        <v>56.312062937062947</v>
      </c>
      <c r="O259" s="1">
        <f>+'Ark1'!AB3999</f>
        <v>4.6888867208915936</v>
      </c>
      <c r="P259" s="9">
        <f>+'Ark1'!Y3999</f>
        <v>184.72000000000003</v>
      </c>
      <c r="R259" s="1">
        <f>+'Ark1'!AA3999</f>
        <v>2.9058172202422954</v>
      </c>
      <c r="S259" s="9">
        <f>+'Ark1'!AC3999</f>
        <v>-5.755957654979774</v>
      </c>
      <c r="T259" s="97">
        <f t="shared" si="11"/>
        <v>3.9619377162629759</v>
      </c>
      <c r="U259" s="39"/>
      <c r="V259"/>
      <c r="W259"/>
      <c r="X259" s="4"/>
      <c r="Y259"/>
      <c r="Z259"/>
      <c r="AA259"/>
      <c r="AB259"/>
      <c r="AC259"/>
      <c r="AD259"/>
      <c r="AE259"/>
    </row>
    <row r="260" spans="1:31">
      <c r="A260" s="39"/>
      <c r="B260">
        <f>+'Ark1'!C4000</f>
        <v>2010</v>
      </c>
      <c r="C260">
        <f>+'Ark1'!N4000</f>
        <v>190</v>
      </c>
      <c r="D260" s="3" t="s">
        <v>521</v>
      </c>
      <c r="E260">
        <f>+'Ark1'!Q4000</f>
        <v>525</v>
      </c>
      <c r="G260" s="9">
        <f>+'Ark1'!R4000</f>
        <v>1732</v>
      </c>
      <c r="I260" s="9">
        <f>+'Ark1'!S4000</f>
        <v>1732</v>
      </c>
      <c r="J260" s="97">
        <f>+'Ark1'!T4000</f>
        <v>4.0815364675385872</v>
      </c>
      <c r="L260" s="97">
        <f>+'Ark1'!U4000</f>
        <v>5.5277848854824061</v>
      </c>
      <c r="M260" s="1">
        <f>+'Ark1'!W4000</f>
        <v>54.961316397228622</v>
      </c>
      <c r="O260" s="1">
        <f>+'Ark1'!AB4000</f>
        <v>5.074753443914406</v>
      </c>
      <c r="P260" s="9">
        <f>+'Ark1'!Y4000</f>
        <v>194.7623556581986</v>
      </c>
      <c r="R260" s="1">
        <f>+'Ark1'!AA4000</f>
        <v>2.8894553844193998</v>
      </c>
      <c r="S260" s="9">
        <f>+'Ark1'!AC4000</f>
        <v>-6.2284334825723349</v>
      </c>
      <c r="T260" s="97">
        <f t="shared" si="11"/>
        <v>3.2990476190476192</v>
      </c>
      <c r="U260" s="39"/>
      <c r="V260"/>
      <c r="W260"/>
      <c r="X260" s="4"/>
      <c r="Y260"/>
      <c r="Z260"/>
      <c r="AA260"/>
      <c r="AB260"/>
      <c r="AC260"/>
      <c r="AD260"/>
      <c r="AE260"/>
    </row>
    <row r="261" spans="1:31">
      <c r="A261" s="39"/>
      <c r="B261">
        <f>+'Ark1'!C4001</f>
        <v>2010</v>
      </c>
      <c r="C261">
        <f>+'Ark1'!N4001</f>
        <v>200</v>
      </c>
      <c r="D261" s="3" t="s">
        <v>522</v>
      </c>
      <c r="E261">
        <f>+'Ark1'!Q4001</f>
        <v>431</v>
      </c>
      <c r="G261" s="9">
        <f>+'Ark1'!R4001</f>
        <v>1124</v>
      </c>
      <c r="I261" s="9">
        <f>+'Ark1'!S4001</f>
        <v>1124</v>
      </c>
      <c r="J261" s="97">
        <f>+'Ark1'!T4001</f>
        <v>2.6487569223518315</v>
      </c>
      <c r="L261" s="97">
        <f>+'Ark1'!U4001</f>
        <v>3.7689682246430176</v>
      </c>
      <c r="M261" s="1">
        <f>+'Ark1'!W4001</f>
        <v>53.662811387900355</v>
      </c>
      <c r="O261" s="1">
        <f>+'Ark1'!AB4001</f>
        <v>5.4711476734576756</v>
      </c>
      <c r="P261" s="9">
        <f>+'Ark1'!Y4001</f>
        <v>204.62464412811389</v>
      </c>
      <c r="R261" s="1">
        <f>+'Ark1'!AA4001</f>
        <v>2.8338333628079178</v>
      </c>
      <c r="S261" s="9">
        <f>+'Ark1'!AC4001</f>
        <v>-5.703609657247835</v>
      </c>
      <c r="T261" s="97">
        <f t="shared" si="11"/>
        <v>2.6078886310904874</v>
      </c>
      <c r="U261" s="39"/>
      <c r="V261"/>
      <c r="W261"/>
      <c r="X261" s="4"/>
      <c r="Y261"/>
      <c r="Z261"/>
      <c r="AA261"/>
      <c r="AB261"/>
      <c r="AC261"/>
      <c r="AD261"/>
      <c r="AE261"/>
    </row>
    <row r="262" spans="1:31">
      <c r="A262" s="39"/>
      <c r="B262">
        <f>+'Ark1'!C4002</f>
        <v>2010</v>
      </c>
      <c r="C262">
        <f>+'Ark1'!N4002</f>
        <v>210</v>
      </c>
      <c r="D262" s="3" t="s">
        <v>523</v>
      </c>
      <c r="E262">
        <f>+'Ark1'!Q4002</f>
        <v>327</v>
      </c>
      <c r="G262" s="9">
        <f>+'Ark1'!R4002</f>
        <v>647</v>
      </c>
      <c r="I262" s="9">
        <f>+'Ark1'!S4002</f>
        <v>647</v>
      </c>
      <c r="J262" s="97">
        <f>+'Ark1'!T4002</f>
        <v>1.5246848120655121</v>
      </c>
      <c r="L262" s="97">
        <f>+'Ark1'!U4002</f>
        <v>2.2770049119582474</v>
      </c>
      <c r="M262" s="1">
        <f>+'Ark1'!W4002</f>
        <v>52.046367851622882</v>
      </c>
      <c r="O262" s="1">
        <f>+'Ark1'!AB4002</f>
        <v>5.7657262886766354</v>
      </c>
      <c r="P262" s="9">
        <f>+'Ark1'!Y4002</f>
        <v>214.76398763523963</v>
      </c>
      <c r="R262" s="1">
        <f>+'Ark1'!AA4002</f>
        <v>2.942890448432415</v>
      </c>
      <c r="S262" s="9">
        <f>+'Ark1'!AC4002</f>
        <v>-8.7502217452623618</v>
      </c>
      <c r="T262" s="97">
        <f t="shared" si="11"/>
        <v>1.9785932721712538</v>
      </c>
      <c r="U262" s="39"/>
      <c r="V262"/>
      <c r="W262"/>
      <c r="X262" s="4"/>
      <c r="Y262"/>
      <c r="Z262"/>
      <c r="AA262"/>
      <c r="AB262"/>
      <c r="AC262"/>
      <c r="AD262"/>
      <c r="AE262"/>
    </row>
    <row r="263" spans="1:31">
      <c r="A263" s="39"/>
      <c r="B263">
        <f>+'Ark1'!C4003</f>
        <v>2010</v>
      </c>
      <c r="C263">
        <f>+'Ark1'!N4003</f>
        <v>220</v>
      </c>
      <c r="D263" s="3" t="s">
        <v>524</v>
      </c>
      <c r="E263">
        <f>+'Ark1'!Q4003</f>
        <v>220</v>
      </c>
      <c r="G263" s="9">
        <f>+'Ark1'!R4003</f>
        <v>350</v>
      </c>
      <c r="I263" s="9">
        <f>+'Ark1'!S4003</f>
        <v>350</v>
      </c>
      <c r="J263" s="97">
        <f>+'Ark1'!T4003</f>
        <v>0.82479085660421858</v>
      </c>
      <c r="L263" s="97">
        <f>+'Ark1'!U4003</f>
        <v>1.2877818691030547</v>
      </c>
      <c r="M263" s="1">
        <f>+'Ark1'!W4003</f>
        <v>51.04</v>
      </c>
      <c r="O263" s="1">
        <f>+'Ark1'!AB4003</f>
        <v>6.3008933606955546</v>
      </c>
      <c r="P263" s="9">
        <f>+'Ark1'!Y4003</f>
        <v>224.53085714285712</v>
      </c>
      <c r="R263" s="1">
        <f>+'Ark1'!AA4003</f>
        <v>2.8788126237096638</v>
      </c>
      <c r="S263" s="9">
        <f>+'Ark1'!AC4003</f>
        <v>-0.75184109416502309</v>
      </c>
      <c r="T263" s="97">
        <f t="shared" si="11"/>
        <v>1.5909090909090908</v>
      </c>
      <c r="U263" s="39"/>
      <c r="V263"/>
      <c r="W263"/>
      <c r="X263" s="4"/>
      <c r="Y263"/>
      <c r="Z263"/>
      <c r="AA263"/>
      <c r="AB263"/>
      <c r="AC263"/>
      <c r="AD263"/>
      <c r="AE263"/>
    </row>
    <row r="264" spans="1:31">
      <c r="A264" s="39"/>
      <c r="B264">
        <f>+'Ark1'!C4004</f>
        <v>2010</v>
      </c>
      <c r="C264">
        <f>+'Ark1'!N4004</f>
        <v>230</v>
      </c>
      <c r="D264" s="3" t="s">
        <v>525</v>
      </c>
      <c r="E264">
        <f>+'Ark1'!Q4004</f>
        <v>181</v>
      </c>
      <c r="G264" s="9">
        <f>+'Ark1'!R4004</f>
        <v>338</v>
      </c>
      <c r="I264" s="9">
        <f>+'Ark1'!S4004</f>
        <v>338</v>
      </c>
      <c r="J264" s="97">
        <f>+'Ark1'!T4004</f>
        <v>0.79651231294921632</v>
      </c>
      <c r="L264" s="97">
        <f>+'Ark1'!U4004</f>
        <v>1.3570314969065842</v>
      </c>
      <c r="M264" s="1">
        <f>+'Ark1'!W4004</f>
        <v>46.795857988165686</v>
      </c>
      <c r="O264" s="1">
        <f>+'Ark1'!AB4004</f>
        <v>6.6534935880767421</v>
      </c>
      <c r="P264" s="9">
        <f>+'Ark1'!Y4004</f>
        <v>245.00502958579875</v>
      </c>
      <c r="R264" s="1">
        <f>+'Ark1'!AA4004</f>
        <v>48.911664774720009</v>
      </c>
      <c r="S264" s="9">
        <f>+'Ark1'!AC4004</f>
        <v>6.0437802242881444</v>
      </c>
      <c r="T264" s="97">
        <f t="shared" si="11"/>
        <v>1.867403314917127</v>
      </c>
      <c r="U264" s="39"/>
      <c r="V264"/>
      <c r="W264"/>
      <c r="X264" s="4"/>
      <c r="Y264"/>
      <c r="Z264"/>
      <c r="AA264"/>
      <c r="AB264"/>
      <c r="AC264"/>
      <c r="AD264"/>
      <c r="AE264"/>
    </row>
    <row r="265" spans="1:31">
      <c r="A265" s="39"/>
      <c r="B265" s="47">
        <f>+'Ark1'!C4005</f>
        <v>2009</v>
      </c>
      <c r="C265" s="47">
        <f>+'Ark1'!N4005</f>
        <v>60</v>
      </c>
      <c r="D265" s="48" t="s">
        <v>509</v>
      </c>
      <c r="E265" s="47">
        <f>+'Ark1'!Q4005</f>
        <v>13</v>
      </c>
      <c r="F265" s="47"/>
      <c r="G265" s="65">
        <f>+'Ark1'!R4005</f>
        <v>22</v>
      </c>
      <c r="H265" s="47"/>
      <c r="I265" s="65">
        <f>+'Ark1'!S4005</f>
        <v>21</v>
      </c>
      <c r="J265" s="102">
        <f>+'Ark1'!T4005</f>
        <v>4.9925112331502736E-2</v>
      </c>
      <c r="K265" s="47"/>
      <c r="L265" s="102">
        <f>+'Ark1'!U4005</f>
        <v>1.8660418645175553E-2</v>
      </c>
      <c r="M265" s="49">
        <f>+'Ark1'!W4005</f>
        <v>58.428571428571438</v>
      </c>
      <c r="N265" s="102"/>
      <c r="O265" s="49">
        <f>+'Ark1'!AB4005</f>
        <v>5.3324829253978638</v>
      </c>
      <c r="P265" s="65">
        <f>+'Ark1'!Y4005</f>
        <v>54.109090909090916</v>
      </c>
      <c r="Q265" s="47"/>
      <c r="R265" s="49">
        <f>+'Ark1'!AA4005</f>
        <v>8.2633030242601748</v>
      </c>
      <c r="S265" s="65">
        <f>+'Ark1'!AC4005</f>
        <v>18.720484160763323</v>
      </c>
      <c r="T265" s="102">
        <f t="shared" si="11"/>
        <v>1.6923076923076923</v>
      </c>
      <c r="U265" s="39"/>
      <c r="V265"/>
      <c r="W265"/>
      <c r="X265" s="4"/>
      <c r="Y265"/>
      <c r="Z265"/>
      <c r="AA265"/>
      <c r="AB265"/>
      <c r="AC265"/>
      <c r="AD265"/>
      <c r="AE265"/>
    </row>
    <row r="266" spans="1:31">
      <c r="A266" s="39"/>
      <c r="B266" s="47">
        <f>+'Ark1'!C4006</f>
        <v>2009</v>
      </c>
      <c r="C266" s="47">
        <f>+'Ark1'!N4006</f>
        <v>70</v>
      </c>
      <c r="D266" s="48" t="s">
        <v>510</v>
      </c>
      <c r="E266" s="47">
        <f>+'Ark1'!Q4006</f>
        <v>59</v>
      </c>
      <c r="F266" s="47"/>
      <c r="G266" s="65">
        <f>+'Ark1'!R4006</f>
        <v>78</v>
      </c>
      <c r="H266" s="47"/>
      <c r="I266" s="65">
        <f>+'Ark1'!S4006</f>
        <v>75</v>
      </c>
      <c r="J266" s="102">
        <f>+'Ark1'!T4006</f>
        <v>0.17700721644805523</v>
      </c>
      <c r="K266" s="47"/>
      <c r="L266" s="102">
        <f>+'Ark1'!U4006</f>
        <v>9.0030563176106096E-2</v>
      </c>
      <c r="M266" s="49">
        <f>+'Ark1'!W4006</f>
        <v>60.28</v>
      </c>
      <c r="N266" s="102"/>
      <c r="O266" s="49">
        <f>+'Ark1'!AB4006</f>
        <v>3.4314622733367286</v>
      </c>
      <c r="P266" s="65">
        <f>+'Ark1'!Y4006</f>
        <v>73.632051282051265</v>
      </c>
      <c r="Q266" s="47"/>
      <c r="R266" s="49">
        <f>+'Ark1'!AA4006</f>
        <v>2.5091604616332219</v>
      </c>
      <c r="S266" s="65">
        <f>+'Ark1'!AC4006</f>
        <v>-3.0853725098800373</v>
      </c>
      <c r="T266" s="102">
        <f t="shared" si="11"/>
        <v>1.3220338983050848</v>
      </c>
      <c r="U266" s="39"/>
      <c r="V266"/>
      <c r="W266"/>
      <c r="X266" s="4"/>
      <c r="Y266"/>
      <c r="Z266"/>
      <c r="AA266"/>
      <c r="AB266"/>
      <c r="AC266"/>
      <c r="AD266"/>
      <c r="AE266"/>
    </row>
    <row r="267" spans="1:31">
      <c r="A267" s="39"/>
      <c r="B267" s="47">
        <f>+'Ark1'!C4007</f>
        <v>2009</v>
      </c>
      <c r="C267" s="47">
        <f>+'Ark1'!N4007</f>
        <v>80</v>
      </c>
      <c r="D267" s="48" t="s">
        <v>511</v>
      </c>
      <c r="E267" s="47">
        <f>+'Ark1'!Q4007</f>
        <v>149</v>
      </c>
      <c r="F267" s="47"/>
      <c r="G267" s="65">
        <f>+'Ark1'!R4007</f>
        <v>294</v>
      </c>
      <c r="H267" s="47"/>
      <c r="I267" s="65">
        <f>+'Ark1'!S4007</f>
        <v>288</v>
      </c>
      <c r="J267" s="102">
        <f>+'Ark1'!T4007</f>
        <v>0.66718104661190036</v>
      </c>
      <c r="K267" s="47"/>
      <c r="L267" s="102">
        <f>+'Ark1'!U4007</f>
        <v>0.38880261388823906</v>
      </c>
      <c r="M267" s="49">
        <f>+'Ark1'!W4007</f>
        <v>60.857638888888879</v>
      </c>
      <c r="N267" s="102"/>
      <c r="O267" s="49">
        <f>+'Ark1'!AB4007</f>
        <v>3.4766898341572374</v>
      </c>
      <c r="P267" s="65">
        <f>+'Ark1'!Y4007</f>
        <v>84.363265306122386</v>
      </c>
      <c r="Q267" s="47"/>
      <c r="R267" s="49">
        <f>+'Ark1'!AA4007</f>
        <v>2.840893712082706</v>
      </c>
      <c r="S267" s="65">
        <f>+'Ark1'!AC4007</f>
        <v>3.4541210674477751</v>
      </c>
      <c r="T267" s="102">
        <f t="shared" si="11"/>
        <v>1.9731543624161074</v>
      </c>
      <c r="U267" s="39"/>
      <c r="V267"/>
      <c r="W267"/>
      <c r="X267" s="4"/>
      <c r="Y267"/>
      <c r="Z267"/>
      <c r="AA267"/>
      <c r="AB267"/>
      <c r="AC267"/>
      <c r="AD267"/>
      <c r="AE267"/>
    </row>
    <row r="268" spans="1:31">
      <c r="A268" s="39"/>
      <c r="B268" s="47">
        <f>+'Ark1'!C4008</f>
        <v>2009</v>
      </c>
      <c r="C268" s="47">
        <f>+'Ark1'!N4008</f>
        <v>90</v>
      </c>
      <c r="D268" s="48" t="s">
        <v>486</v>
      </c>
      <c r="E268" s="47">
        <f>+'Ark1'!Q4008</f>
        <v>306</v>
      </c>
      <c r="F268" s="47"/>
      <c r="G268" s="65">
        <f>+'Ark1'!R4008</f>
        <v>857</v>
      </c>
      <c r="H268" s="47"/>
      <c r="I268" s="65">
        <f>+'Ark1'!S4008</f>
        <v>831</v>
      </c>
      <c r="J268" s="102">
        <f>+'Ark1'!T4008</f>
        <v>1.9448100576408121</v>
      </c>
      <c r="K268" s="47"/>
      <c r="L268" s="102">
        <f>+'Ark1'!U4008</f>
        <v>1.2502841034630556</v>
      </c>
      <c r="M268" s="49">
        <f>+'Ark1'!W4008</f>
        <v>60.779783393501774</v>
      </c>
      <c r="N268" s="102"/>
      <c r="O268" s="49">
        <f>+'Ark1'!AB4008</f>
        <v>3.101317673649282</v>
      </c>
      <c r="P268" s="65">
        <f>+'Ark1'!Y4008</f>
        <v>93.067794632438819</v>
      </c>
      <c r="Q268" s="47"/>
      <c r="R268" s="49">
        <f>+'Ark1'!AA4008</f>
        <v>2.7533037382222325</v>
      </c>
      <c r="S268" s="65">
        <f>+'Ark1'!AC4008</f>
        <v>-11.33940631923037</v>
      </c>
      <c r="T268" s="102">
        <f t="shared" si="11"/>
        <v>2.8006535947712417</v>
      </c>
      <c r="U268" s="39"/>
      <c r="V268"/>
      <c r="W268"/>
      <c r="X268" s="4"/>
      <c r="Y268"/>
      <c r="Z268"/>
      <c r="AA268"/>
      <c r="AB268"/>
      <c r="AC268"/>
      <c r="AD268"/>
      <c r="AE268"/>
    </row>
    <row r="269" spans="1:31">
      <c r="A269" s="39"/>
      <c r="B269" s="47">
        <f>+'Ark1'!C4009</f>
        <v>2009</v>
      </c>
      <c r="C269" s="47">
        <f>+'Ark1'!N4009</f>
        <v>100</v>
      </c>
      <c r="D269" s="48" t="s">
        <v>512</v>
      </c>
      <c r="E269" s="47">
        <f>+'Ark1'!Q4009</f>
        <v>917</v>
      </c>
      <c r="F269" s="47"/>
      <c r="G269" s="65">
        <f>+'Ark1'!R4009</f>
        <v>3902</v>
      </c>
      <c r="H269" s="47"/>
      <c r="I269" s="65">
        <f>+'Ark1'!S4009</f>
        <v>3886</v>
      </c>
      <c r="J269" s="102">
        <f>+'Ark1'!T4009</f>
        <v>8.8548994689783491</v>
      </c>
      <c r="K269" s="47"/>
      <c r="L269" s="102">
        <f>+'Ark1'!U4009</f>
        <v>6.5107790174565556</v>
      </c>
      <c r="M269" s="49">
        <f>+'Ark1'!W4009</f>
        <v>58.926402470406607</v>
      </c>
      <c r="N269" s="102"/>
      <c r="O269" s="49">
        <f>+'Ark1'!AB4009</f>
        <v>3.438413046533769</v>
      </c>
      <c r="P269" s="65">
        <f>+'Ark1'!Y4009</f>
        <v>106.44302921578711</v>
      </c>
      <c r="Q269" s="47"/>
      <c r="R269" s="49">
        <f>+'Ark1'!AA4009</f>
        <v>2.4669023665997778</v>
      </c>
      <c r="S269" s="65">
        <f>+'Ark1'!AC4009</f>
        <v>-22.178154190959017</v>
      </c>
      <c r="T269" s="102">
        <f t="shared" si="11"/>
        <v>4.2551799345692478</v>
      </c>
      <c r="U269" s="39"/>
      <c r="V269"/>
      <c r="W269"/>
      <c r="X269" s="4"/>
      <c r="Y269"/>
      <c r="Z269"/>
      <c r="AA269"/>
      <c r="AB269"/>
      <c r="AC269"/>
      <c r="AD269"/>
      <c r="AE269"/>
    </row>
    <row r="270" spans="1:31">
      <c r="A270" s="39"/>
      <c r="B270" s="47">
        <f>+'Ark1'!C4010</f>
        <v>2009</v>
      </c>
      <c r="C270" s="47">
        <f>+'Ark1'!N4010</f>
        <v>110</v>
      </c>
      <c r="D270" s="48" t="s">
        <v>513</v>
      </c>
      <c r="E270" s="47">
        <f>+'Ark1'!Q4010</f>
        <v>1049</v>
      </c>
      <c r="F270" s="47"/>
      <c r="G270" s="65">
        <f>+'Ark1'!R4010</f>
        <v>7164</v>
      </c>
      <c r="H270" s="47"/>
      <c r="I270" s="65">
        <f>+'Ark1'!S4010</f>
        <v>7143</v>
      </c>
      <c r="J270" s="102">
        <f>+'Ark1'!T4010</f>
        <v>16.257432033767525</v>
      </c>
      <c r="K270" s="47"/>
      <c r="L270" s="102">
        <f>+'Ark1'!U4010</f>
        <v>12.843947029053298</v>
      </c>
      <c r="M270" s="49">
        <f>+'Ark1'!W4010</f>
        <v>58.418451630967397</v>
      </c>
      <c r="N270" s="102"/>
      <c r="O270" s="49">
        <f>+'Ark1'!AB4010</f>
        <v>3.5850547664089847</v>
      </c>
      <c r="P270" s="65">
        <f>+'Ark1'!Y4010</f>
        <v>114.37061697375736</v>
      </c>
      <c r="Q270" s="47"/>
      <c r="R270" s="49">
        <f>+'Ark1'!AA4010</f>
        <v>2.8895618958747122</v>
      </c>
      <c r="S270" s="65">
        <f>+'Ark1'!AC4010</f>
        <v>-0.61733595944561714</v>
      </c>
      <c r="T270" s="102">
        <f t="shared" si="11"/>
        <v>6.8293612964728316</v>
      </c>
      <c r="U270" s="39"/>
      <c r="V270"/>
      <c r="W270"/>
      <c r="X270" s="4"/>
      <c r="Y270"/>
      <c r="Z270"/>
      <c r="AA270"/>
      <c r="AB270"/>
      <c r="AC270"/>
      <c r="AD270"/>
      <c r="AE270"/>
    </row>
    <row r="271" spans="1:31">
      <c r="A271" s="39"/>
      <c r="B271" s="47">
        <f>+'Ark1'!C4011</f>
        <v>2009</v>
      </c>
      <c r="C271" s="47">
        <f>+'Ark1'!N4011</f>
        <v>120</v>
      </c>
      <c r="D271" s="48" t="s">
        <v>514</v>
      </c>
      <c r="E271" s="47">
        <f>+'Ark1'!Q4011</f>
        <v>816</v>
      </c>
      <c r="F271" s="47"/>
      <c r="G271" s="65">
        <f>+'Ark1'!R4011</f>
        <v>5385</v>
      </c>
      <c r="H271" s="47"/>
      <c r="I271" s="65">
        <f>+'Ark1'!S4011</f>
        <v>5372</v>
      </c>
      <c r="J271" s="102">
        <f>+'Ark1'!T4011</f>
        <v>12.220305904779199</v>
      </c>
      <c r="K271" s="47"/>
      <c r="L271" s="102">
        <f>+'Ark1'!U4011</f>
        <v>10.521094855544852</v>
      </c>
      <c r="M271" s="49">
        <f>+'Ark1'!W4011</f>
        <v>58.469843633656019</v>
      </c>
      <c r="N271" s="102"/>
      <c r="O271" s="49">
        <f>+'Ark1'!AB4011</f>
        <v>3.7784442372728257</v>
      </c>
      <c r="P271" s="65">
        <f>+'Ark1'!Y4011</f>
        <v>124.6369359331475</v>
      </c>
      <c r="Q271" s="47"/>
      <c r="R271" s="49">
        <f>+'Ark1'!AA4011</f>
        <v>2.8792607694906991</v>
      </c>
      <c r="S271" s="65">
        <f>+'Ark1'!AC4011</f>
        <v>-0.2893513030123076</v>
      </c>
      <c r="T271" s="102">
        <f t="shared" si="11"/>
        <v>6.5992647058823533</v>
      </c>
      <c r="U271" s="39"/>
      <c r="V271"/>
      <c r="W271"/>
      <c r="X271" s="4"/>
      <c r="Y271"/>
      <c r="Z271"/>
      <c r="AA271"/>
      <c r="AB271"/>
      <c r="AC271"/>
      <c r="AD271"/>
      <c r="AE271"/>
    </row>
    <row r="272" spans="1:31">
      <c r="A272" s="39"/>
      <c r="B272" s="47">
        <f>+'Ark1'!C4012</f>
        <v>2009</v>
      </c>
      <c r="C272" s="47">
        <f>+'Ark1'!N4012</f>
        <v>130</v>
      </c>
      <c r="D272" s="48" t="s">
        <v>515</v>
      </c>
      <c r="E272" s="47">
        <f>+'Ark1'!Q4012</f>
        <v>763</v>
      </c>
      <c r="F272" s="47"/>
      <c r="G272" s="65">
        <f>+'Ark1'!R4012</f>
        <v>4614</v>
      </c>
      <c r="H272" s="47"/>
      <c r="I272" s="65">
        <f>+'Ark1'!S4012</f>
        <v>4603</v>
      </c>
      <c r="J272" s="102">
        <f>+'Ark1'!T4012</f>
        <v>10.4706576498888</v>
      </c>
      <c r="K272" s="47"/>
      <c r="L272" s="102">
        <f>+'Ark1'!U4012</f>
        <v>9.7403309631539923</v>
      </c>
      <c r="M272" s="49">
        <f>+'Ark1'!W4012</f>
        <v>58.366065609385196</v>
      </c>
      <c r="N272" s="102"/>
      <c r="O272" s="49">
        <f>+'Ark1'!AB4012</f>
        <v>3.9938628633157527</v>
      </c>
      <c r="P272" s="65">
        <f>+'Ark1'!Y4012</f>
        <v>134.66900736887763</v>
      </c>
      <c r="Q272" s="47"/>
      <c r="R272" s="49">
        <f>+'Ark1'!AA4012</f>
        <v>2.8947529116492792</v>
      </c>
      <c r="S272" s="65">
        <f>+'Ark1'!AC4012</f>
        <v>-2.3493728522094783</v>
      </c>
      <c r="T272" s="102">
        <f t="shared" si="11"/>
        <v>6.0471821756225426</v>
      </c>
      <c r="U272" s="39"/>
      <c r="V272"/>
      <c r="W272"/>
      <c r="X272" s="4"/>
      <c r="Y272"/>
      <c r="Z272"/>
      <c r="AA272"/>
      <c r="AB272"/>
      <c r="AC272"/>
      <c r="AD272"/>
      <c r="AE272"/>
    </row>
    <row r="273" spans="1:31">
      <c r="A273" s="39"/>
      <c r="B273" s="47">
        <f>+'Ark1'!C4013</f>
        <v>2009</v>
      </c>
      <c r="C273" s="47">
        <f>+'Ark1'!N4013</f>
        <v>140</v>
      </c>
      <c r="D273" s="48" t="s">
        <v>516</v>
      </c>
      <c r="E273" s="47">
        <f>+'Ark1'!Q4013</f>
        <v>736</v>
      </c>
      <c r="F273" s="47"/>
      <c r="G273" s="65">
        <f>+'Ark1'!R4013</f>
        <v>4178</v>
      </c>
      <c r="H273" s="47"/>
      <c r="I273" s="65">
        <f>+'Ark1'!S4013</f>
        <v>4168</v>
      </c>
      <c r="J273" s="102">
        <f>+'Ark1'!T4013</f>
        <v>9.4812326964099292</v>
      </c>
      <c r="K273" s="47"/>
      <c r="L273" s="102">
        <f>+'Ark1'!U4013</f>
        <v>9.4719604715147607</v>
      </c>
      <c r="M273" s="49">
        <f>+'Ark1'!W4013</f>
        <v>58.105086372360851</v>
      </c>
      <c r="N273" s="102"/>
      <c r="O273" s="49">
        <f>+'Ark1'!AB4013</f>
        <v>4.1930379462899285</v>
      </c>
      <c r="P273" s="65">
        <f>+'Ark1'!Y4013</f>
        <v>144.62486835806556</v>
      </c>
      <c r="Q273" s="47"/>
      <c r="R273" s="49">
        <f>+'Ark1'!AA4013</f>
        <v>2.901520583350341</v>
      </c>
      <c r="S273" s="65">
        <f>+'Ark1'!AC4013</f>
        <v>-4.8456678397486179</v>
      </c>
      <c r="T273" s="102">
        <f t="shared" si="11"/>
        <v>5.6766304347826084</v>
      </c>
      <c r="U273" s="39"/>
      <c r="V273"/>
      <c r="W273"/>
      <c r="X273" s="4"/>
      <c r="Y273"/>
      <c r="Z273"/>
      <c r="AA273"/>
      <c r="AB273"/>
      <c r="AC273"/>
      <c r="AD273"/>
      <c r="AE273"/>
    </row>
    <row r="274" spans="1:31">
      <c r="A274" s="39"/>
      <c r="B274" s="47">
        <f>+'Ark1'!C4014</f>
        <v>2009</v>
      </c>
      <c r="C274" s="47">
        <f>+'Ark1'!N4014</f>
        <v>150</v>
      </c>
      <c r="D274" s="48" t="s">
        <v>517</v>
      </c>
      <c r="E274" s="47">
        <f>+'Ark1'!Q4014</f>
        <v>744</v>
      </c>
      <c r="F274" s="47"/>
      <c r="G274" s="65">
        <f>+'Ark1'!R4014</f>
        <v>3871</v>
      </c>
      <c r="H274" s="47"/>
      <c r="I274" s="65">
        <f>+'Ark1'!S4014</f>
        <v>3864</v>
      </c>
      <c r="J274" s="102">
        <f>+'Ark1'!T4014</f>
        <v>8.7845504470566897</v>
      </c>
      <c r="K274" s="47"/>
      <c r="L274" s="102">
        <f>+'Ark1'!U4014</f>
        <v>9.3875857207103106</v>
      </c>
      <c r="M274" s="49">
        <f>+'Ark1'!W4014</f>
        <v>57.704968944099377</v>
      </c>
      <c r="N274" s="102"/>
      <c r="O274" s="49">
        <f>+'Ark1'!AB4014</f>
        <v>4.3660079018521998</v>
      </c>
      <c r="P274" s="65">
        <f>+'Ark1'!Y4014</f>
        <v>154.70426246447937</v>
      </c>
      <c r="Q274" s="47"/>
      <c r="R274" s="49">
        <f>+'Ark1'!AA4014</f>
        <v>2.8904477203090582</v>
      </c>
      <c r="S274" s="65">
        <f>+'Ark1'!AC4014</f>
        <v>-3.4972360997836525</v>
      </c>
      <c r="T274" s="102">
        <f t="shared" si="11"/>
        <v>5.202956989247312</v>
      </c>
      <c r="U274" s="39"/>
      <c r="V274"/>
      <c r="W274"/>
      <c r="X274" s="4"/>
      <c r="Y274"/>
      <c r="Z274"/>
      <c r="AA274"/>
      <c r="AB274"/>
      <c r="AC274"/>
      <c r="AD274"/>
      <c r="AE274"/>
    </row>
    <row r="275" spans="1:31">
      <c r="A275" s="39"/>
      <c r="B275" s="47">
        <f>+'Ark1'!C4015</f>
        <v>2009</v>
      </c>
      <c r="C275" s="47">
        <f>+'Ark1'!N4015</f>
        <v>160</v>
      </c>
      <c r="D275" s="48" t="s">
        <v>518</v>
      </c>
      <c r="E275" s="47">
        <f>+'Ark1'!Q4015</f>
        <v>700</v>
      </c>
      <c r="F275" s="47"/>
      <c r="G275" s="65">
        <f>+'Ark1'!R4015</f>
        <v>3514</v>
      </c>
      <c r="H275" s="47"/>
      <c r="I275" s="65">
        <f>+'Ark1'!S4015</f>
        <v>3501</v>
      </c>
      <c r="J275" s="102">
        <f>+'Ark1'!T4015</f>
        <v>7.974402033313666</v>
      </c>
      <c r="K275" s="47"/>
      <c r="L275" s="102">
        <f>+'Ark1'!U4015</f>
        <v>9.0542047383073143</v>
      </c>
      <c r="M275" s="49">
        <f>+'Ark1'!W4015</f>
        <v>56.964867180805491</v>
      </c>
      <c r="N275" s="102"/>
      <c r="O275" s="49">
        <f>+'Ark1'!AB4015</f>
        <v>4.4887965096968578</v>
      </c>
      <c r="P275" s="65">
        <f>+'Ark1'!Y4015</f>
        <v>164.36906659077999</v>
      </c>
      <c r="Q275" s="47"/>
      <c r="R275" s="49">
        <f>+'Ark1'!AA4015</f>
        <v>2.9181212024484009</v>
      </c>
      <c r="S275" s="65">
        <f>+'Ark1'!AC4015</f>
        <v>-4.9657188661802687</v>
      </c>
      <c r="T275" s="102">
        <f t="shared" si="11"/>
        <v>5.0199999999999996</v>
      </c>
      <c r="U275" s="39"/>
      <c r="V275"/>
      <c r="W275"/>
      <c r="X275" s="4"/>
      <c r="Y275"/>
      <c r="Z275"/>
      <c r="AA275"/>
      <c r="AB275"/>
      <c r="AC275"/>
      <c r="AD275"/>
      <c r="AE275"/>
    </row>
    <row r="276" spans="1:31">
      <c r="A276" s="39"/>
      <c r="B276" s="47">
        <f>+'Ark1'!C4016</f>
        <v>2009</v>
      </c>
      <c r="C276" s="47">
        <f>+'Ark1'!N4016</f>
        <v>170</v>
      </c>
      <c r="D276" s="48" t="s">
        <v>519</v>
      </c>
      <c r="E276" s="47">
        <f>+'Ark1'!Q4016</f>
        <v>676</v>
      </c>
      <c r="F276" s="47"/>
      <c r="G276" s="65">
        <f>+'Ark1'!R4016</f>
        <v>2990</v>
      </c>
      <c r="H276" s="47"/>
      <c r="I276" s="65">
        <f>+'Ark1'!S4016</f>
        <v>2987</v>
      </c>
      <c r="J276" s="102">
        <f>+'Ark1'!T4016</f>
        <v>6.7852766305087826</v>
      </c>
      <c r="K276" s="47"/>
      <c r="L276" s="102">
        <f>+'Ark1'!U4016</f>
        <v>8.1929740608110553</v>
      </c>
      <c r="M276" s="49">
        <f>+'Ark1'!W4016</f>
        <v>56.271509876129912</v>
      </c>
      <c r="N276" s="102"/>
      <c r="O276" s="49">
        <f>+'Ark1'!AB4016</f>
        <v>4.7009250345296172</v>
      </c>
      <c r="P276" s="65">
        <f>+'Ark1'!Y4016</f>
        <v>174.80020066889648</v>
      </c>
      <c r="Q276" s="47"/>
      <c r="R276" s="49">
        <f>+'Ark1'!AA4016</f>
        <v>2.8664753031471761</v>
      </c>
      <c r="S276" s="65">
        <f>+'Ark1'!AC4016</f>
        <v>-4.0127688388340061</v>
      </c>
      <c r="T276" s="102">
        <f t="shared" si="11"/>
        <v>4.4230769230769234</v>
      </c>
      <c r="U276" s="39"/>
      <c r="V276"/>
      <c r="W276"/>
      <c r="X276" s="4"/>
      <c r="Y276"/>
      <c r="Z276"/>
      <c r="AA276"/>
      <c r="AB276"/>
      <c r="AC276"/>
      <c r="AD276"/>
      <c r="AE276"/>
    </row>
    <row r="277" spans="1:31">
      <c r="A277" s="39"/>
      <c r="B277" s="47">
        <f>+'Ark1'!C4017</f>
        <v>2009</v>
      </c>
      <c r="C277" s="47">
        <f>+'Ark1'!N4017</f>
        <v>180</v>
      </c>
      <c r="D277" s="48" t="s">
        <v>520</v>
      </c>
      <c r="E277" s="47">
        <f>+'Ark1'!Q4017</f>
        <v>633</v>
      </c>
      <c r="F277" s="47"/>
      <c r="G277" s="65">
        <f>+'Ark1'!R4017</f>
        <v>2482</v>
      </c>
      <c r="H277" s="47"/>
      <c r="I277" s="65">
        <f>+'Ark1'!S4017</f>
        <v>2479</v>
      </c>
      <c r="J277" s="102">
        <f>+'Ark1'!T4017</f>
        <v>5.632460400308628</v>
      </c>
      <c r="K277" s="47"/>
      <c r="L277" s="102">
        <f>+'Ark1'!U4017</f>
        <v>7.181311001318468</v>
      </c>
      <c r="M277" s="49">
        <f>+'Ark1'!W4017</f>
        <v>55.058087938684963</v>
      </c>
      <c r="N277" s="102"/>
      <c r="O277" s="49">
        <f>+'Ark1'!AB4017</f>
        <v>4.9213923842679694</v>
      </c>
      <c r="P277" s="65">
        <f>+'Ark1'!Y4017</f>
        <v>184.575261885576</v>
      </c>
      <c r="Q277" s="47"/>
      <c r="R277" s="49">
        <f>+'Ark1'!AA4017</f>
        <v>2.8755395050674046</v>
      </c>
      <c r="S277" s="65">
        <f>+'Ark1'!AC4017</f>
        <v>-6.3454335354841493</v>
      </c>
      <c r="T277" s="102">
        <f t="shared" si="11"/>
        <v>3.9210110584518167</v>
      </c>
      <c r="U277" s="39"/>
      <c r="V277"/>
      <c r="W277"/>
      <c r="X277" s="4"/>
      <c r="Y277"/>
      <c r="Z277"/>
      <c r="AA277"/>
      <c r="AB277"/>
      <c r="AC277"/>
      <c r="AD277"/>
      <c r="AE277"/>
    </row>
    <row r="278" spans="1:31">
      <c r="A278" s="39"/>
      <c r="B278" s="47">
        <f>+'Ark1'!C4018</f>
        <v>2009</v>
      </c>
      <c r="C278" s="47">
        <f>+'Ark1'!N4018</f>
        <v>190</v>
      </c>
      <c r="D278" s="48" t="s">
        <v>521</v>
      </c>
      <c r="E278" s="47">
        <f>+'Ark1'!Q4018</f>
        <v>590</v>
      </c>
      <c r="F278" s="47"/>
      <c r="G278" s="65">
        <f>+'Ark1'!R4018</f>
        <v>1855</v>
      </c>
      <c r="H278" s="47"/>
      <c r="I278" s="65">
        <f>+'Ark1'!S4018</f>
        <v>1853</v>
      </c>
      <c r="J278" s="102">
        <f>+'Ark1'!T4018</f>
        <v>4.2095946988607995</v>
      </c>
      <c r="K278" s="47"/>
      <c r="L278" s="102">
        <f>+'Ark1'!U4018</f>
        <v>5.6577655706842416</v>
      </c>
      <c r="M278" s="49">
        <f>+'Ark1'!W4018</f>
        <v>53.631948192120895</v>
      </c>
      <c r="N278" s="102"/>
      <c r="O278" s="49">
        <f>+'Ark1'!AB4018</f>
        <v>5.1880445333886405</v>
      </c>
      <c r="P278" s="65">
        <f>+'Ark1'!Y4018</f>
        <v>194.56851752021549</v>
      </c>
      <c r="Q278" s="47"/>
      <c r="R278" s="49">
        <f>+'Ark1'!AA4018</f>
        <v>2.9063197741265419</v>
      </c>
      <c r="S278" s="65">
        <f>+'Ark1'!AC4018</f>
        <v>-5.4665788965583513</v>
      </c>
      <c r="T278" s="102">
        <f t="shared" si="11"/>
        <v>3.1440677966101696</v>
      </c>
      <c r="U278" s="39"/>
      <c r="V278"/>
      <c r="W278"/>
      <c r="X278" s="4"/>
      <c r="Y278"/>
      <c r="Z278"/>
      <c r="AA278"/>
      <c r="AB278"/>
      <c r="AC278"/>
      <c r="AD278"/>
      <c r="AE278"/>
    </row>
    <row r="279" spans="1:31">
      <c r="A279" s="39"/>
      <c r="B279" s="47">
        <f>+'Ark1'!C4019</f>
        <v>2009</v>
      </c>
      <c r="C279" s="47">
        <f>+'Ark1'!N4019</f>
        <v>200</v>
      </c>
      <c r="D279" s="48" t="s">
        <v>522</v>
      </c>
      <c r="E279" s="47">
        <f>+'Ark1'!Q4019</f>
        <v>471</v>
      </c>
      <c r="F279" s="47"/>
      <c r="G279" s="65">
        <f>+'Ark1'!R4019</f>
        <v>1236</v>
      </c>
      <c r="H279" s="47"/>
      <c r="I279" s="65">
        <f>+'Ark1'!S4019</f>
        <v>1236</v>
      </c>
      <c r="J279" s="102">
        <f>+'Ark1'!T4019</f>
        <v>2.8048835837153359</v>
      </c>
      <c r="K279" s="47"/>
      <c r="L279" s="102">
        <f>+'Ark1'!U4019</f>
        <v>3.9648906355093718</v>
      </c>
      <c r="M279" s="49">
        <f>+'Ark1'!W4019</f>
        <v>52.551779935275079</v>
      </c>
      <c r="N279" s="102"/>
      <c r="O279" s="49">
        <f>+'Ark1'!AB4019</f>
        <v>5.4615222225282807</v>
      </c>
      <c r="P279" s="65">
        <f>+'Ark1'!Y4019</f>
        <v>204.63705501618139</v>
      </c>
      <c r="Q279" s="47"/>
      <c r="R279" s="49">
        <f>+'Ark1'!AA4019</f>
        <v>2.8488319982314154</v>
      </c>
      <c r="S279" s="65">
        <f>+'Ark1'!AC4019</f>
        <v>-7.635490448950339</v>
      </c>
      <c r="T279" s="102">
        <f t="shared" si="11"/>
        <v>2.6242038216560508</v>
      </c>
      <c r="U279" s="39"/>
      <c r="V279"/>
      <c r="W279"/>
      <c r="X279" s="4"/>
      <c r="Y279"/>
      <c r="Z279"/>
      <c r="AA279"/>
      <c r="AB279"/>
      <c r="AC279"/>
      <c r="AD279"/>
      <c r="AE279"/>
    </row>
    <row r="280" spans="1:31">
      <c r="A280" s="39"/>
      <c r="B280" s="47">
        <f>+'Ark1'!C4020</f>
        <v>2009</v>
      </c>
      <c r="C280" s="47">
        <f>+'Ark1'!N4020</f>
        <v>210</v>
      </c>
      <c r="D280" s="48" t="s">
        <v>523</v>
      </c>
      <c r="E280" s="47">
        <f>+'Ark1'!Q4020</f>
        <v>347</v>
      </c>
      <c r="F280" s="47"/>
      <c r="G280" s="65">
        <f>+'Ark1'!R4020</f>
        <v>747</v>
      </c>
      <c r="H280" s="47"/>
      <c r="I280" s="65">
        <f>+'Ark1'!S4020</f>
        <v>746</v>
      </c>
      <c r="J280" s="102">
        <f>+'Ark1'!T4020</f>
        <v>1.695184495983298</v>
      </c>
      <c r="K280" s="47"/>
      <c r="L280" s="102">
        <f>+'Ark1'!U4020</f>
        <v>2.5101382552988243</v>
      </c>
      <c r="M280" s="49">
        <f>+'Ark1'!W4020</f>
        <v>50.223860589812318</v>
      </c>
      <c r="N280" s="102"/>
      <c r="O280" s="49">
        <f>+'Ark1'!AB4020</f>
        <v>5.6527787754386809</v>
      </c>
      <c r="P280" s="65">
        <f>+'Ark1'!Y4020</f>
        <v>214.36238286479244</v>
      </c>
      <c r="Q280" s="47"/>
      <c r="R280" s="49">
        <f>+'Ark1'!AA4020</f>
        <v>2.7663200714591154</v>
      </c>
      <c r="S280" s="65">
        <f>+'Ark1'!AC4020</f>
        <v>-7.441648058402544</v>
      </c>
      <c r="T280" s="102">
        <f t="shared" si="11"/>
        <v>2.1527377521613831</v>
      </c>
      <c r="U280" s="39"/>
      <c r="V280"/>
      <c r="W280"/>
      <c r="X280" s="4"/>
      <c r="Y280"/>
      <c r="Z280"/>
      <c r="AA280"/>
      <c r="AB280"/>
      <c r="AC280"/>
      <c r="AD280"/>
      <c r="AE280"/>
    </row>
    <row r="281" spans="1:31">
      <c r="A281" s="39"/>
      <c r="B281" s="47">
        <f>+'Ark1'!C4021</f>
        <v>2009</v>
      </c>
      <c r="C281" s="47">
        <f>+'Ark1'!N4021</f>
        <v>220</v>
      </c>
      <c r="D281" s="48" t="s">
        <v>524</v>
      </c>
      <c r="E281" s="47">
        <f>+'Ark1'!Q4021</f>
        <v>234</v>
      </c>
      <c r="F281" s="47"/>
      <c r="G281" s="65">
        <f>+'Ark1'!R4021</f>
        <v>433</v>
      </c>
      <c r="H281" s="47"/>
      <c r="I281" s="65">
        <f>+'Ark1'!S4021</f>
        <v>433</v>
      </c>
      <c r="J281" s="102">
        <f>+'Ark1'!T4021</f>
        <v>0.98261698361548622</v>
      </c>
      <c r="K281" s="47"/>
      <c r="L281" s="102">
        <f>+'Ark1'!U4021</f>
        <v>1.5225327768670245</v>
      </c>
      <c r="M281" s="49">
        <f>+'Ark1'!W4021</f>
        <v>48.937644341801395</v>
      </c>
      <c r="N281" s="102"/>
      <c r="O281" s="49">
        <f>+'Ark1'!AB4021</f>
        <v>6.0340290595139843</v>
      </c>
      <c r="P281" s="65">
        <f>+'Ark1'!Y4021</f>
        <v>224.31085450346404</v>
      </c>
      <c r="Q281" s="47"/>
      <c r="R281" s="49">
        <f>+'Ark1'!AA4021</f>
        <v>2.7759271109483494</v>
      </c>
      <c r="S281" s="65">
        <f>+'Ark1'!AC4021</f>
        <v>-3.389149821263433</v>
      </c>
      <c r="T281" s="102">
        <f t="shared" si="11"/>
        <v>1.8504273504273505</v>
      </c>
      <c r="U281" s="39"/>
      <c r="V281"/>
      <c r="W281"/>
      <c r="X281" s="4"/>
      <c r="Y281"/>
      <c r="Z281"/>
      <c r="AA281"/>
      <c r="AB281"/>
      <c r="AC281"/>
      <c r="AD281"/>
      <c r="AE281"/>
    </row>
    <row r="282" spans="1:31">
      <c r="A282" s="39"/>
      <c r="B282" s="47">
        <f>+'Ark1'!C4022</f>
        <v>2009</v>
      </c>
      <c r="C282" s="47">
        <f>+'Ark1'!N4022</f>
        <v>230</v>
      </c>
      <c r="D282" s="48" t="s">
        <v>525</v>
      </c>
      <c r="E282" s="47">
        <f>+'Ark1'!Q4022</f>
        <v>219</v>
      </c>
      <c r="F282" s="47"/>
      <c r="G282" s="65">
        <f>+'Ark1'!R4022</f>
        <v>444</v>
      </c>
      <c r="H282" s="47"/>
      <c r="I282" s="65">
        <f>+'Ark1'!S4022</f>
        <v>444</v>
      </c>
      <c r="J282" s="102">
        <f>+'Ark1'!T4022</f>
        <v>1.0075795397812373</v>
      </c>
      <c r="K282" s="47"/>
      <c r="L282" s="102">
        <f>+'Ark1'!U4022</f>
        <v>1.692707204597335</v>
      </c>
      <c r="M282" s="49">
        <f>+'Ark1'!W4022</f>
        <v>46.040540540540526</v>
      </c>
      <c r="N282" s="102"/>
      <c r="O282" s="49">
        <f>+'Ark1'!AB4022</f>
        <v>6.4948472768231786</v>
      </c>
      <c r="P282" s="65">
        <f>+'Ark1'!Y4022</f>
        <v>243.20382882882876</v>
      </c>
      <c r="Q282" s="47"/>
      <c r="R282" s="49">
        <f>+'Ark1'!AA4022</f>
        <v>12.586341758176488</v>
      </c>
      <c r="S282" s="65">
        <f>+'Ark1'!AC4022</f>
        <v>-21.531576128276544</v>
      </c>
      <c r="T282" s="102">
        <f t="shared" si="11"/>
        <v>2.0273972602739727</v>
      </c>
      <c r="U282" s="39"/>
      <c r="V282"/>
      <c r="W282"/>
      <c r="X282" s="4"/>
      <c r="Y282"/>
      <c r="Z282"/>
      <c r="AA282"/>
      <c r="AB282"/>
      <c r="AC282"/>
      <c r="AD282"/>
      <c r="AE282"/>
    </row>
    <row r="283" spans="1:31">
      <c r="A283" s="39"/>
      <c r="B283">
        <f>+'Ark1'!C4023</f>
        <v>2008</v>
      </c>
      <c r="C283">
        <f>+'Ark1'!N4023</f>
        <v>60</v>
      </c>
      <c r="D283" s="3" t="s">
        <v>509</v>
      </c>
      <c r="E283">
        <f>+'Ark1'!Q4023</f>
        <v>27</v>
      </c>
      <c r="G283" s="9">
        <f>+'Ark1'!R4023</f>
        <v>37</v>
      </c>
      <c r="I283" s="9">
        <f>+'Ark1'!S4023</f>
        <v>33</v>
      </c>
      <c r="J283" s="97">
        <f>+'Ark1'!T4023</f>
        <v>8.7214784084480482E-2</v>
      </c>
      <c r="L283" s="97">
        <f>+'Ark1'!U4023</f>
        <v>3.3838058374634994E-2</v>
      </c>
      <c r="M283" s="1">
        <f>+'Ark1'!W4023</f>
        <v>59.424242424242415</v>
      </c>
      <c r="O283" s="1">
        <f>+'Ark1'!AB4023</f>
        <v>0</v>
      </c>
      <c r="P283" s="9">
        <f>+'Ark1'!Y4023</f>
        <v>56.581081081081081</v>
      </c>
      <c r="R283" s="1">
        <f>+'Ark1'!AA4023</f>
        <v>5.6875696143026486</v>
      </c>
      <c r="S283" s="9">
        <f>+'Ark1'!AC4023</f>
        <v>0</v>
      </c>
      <c r="T283" s="97">
        <f t="shared" si="11"/>
        <v>1.3703703703703705</v>
      </c>
      <c r="U283" s="39"/>
      <c r="V283"/>
      <c r="W283"/>
      <c r="X283" s="4"/>
      <c r="Y283"/>
      <c r="Z283"/>
      <c r="AA283"/>
      <c r="AB283"/>
      <c r="AC283"/>
      <c r="AD283"/>
      <c r="AE283"/>
    </row>
    <row r="284" spans="1:31">
      <c r="A284" s="39"/>
      <c r="B284">
        <f>+'Ark1'!C4024</f>
        <v>2008</v>
      </c>
      <c r="C284">
        <f>+'Ark1'!N4024</f>
        <v>70</v>
      </c>
      <c r="D284" s="3" t="s">
        <v>510</v>
      </c>
      <c r="E284">
        <f>+'Ark1'!Q4024</f>
        <v>48</v>
      </c>
      <c r="G284" s="9">
        <f>+'Ark1'!R4024</f>
        <v>84</v>
      </c>
      <c r="I284" s="9">
        <f>+'Ark1'!S4024</f>
        <v>76</v>
      </c>
      <c r="J284" s="97">
        <f>+'Ark1'!T4024</f>
        <v>0.19800113143503675</v>
      </c>
      <c r="L284" s="97">
        <f>+'Ark1'!U4024</f>
        <v>9.3484202637390171E-2</v>
      </c>
      <c r="M284" s="1">
        <f>+'Ark1'!W4024</f>
        <v>60.210526315789458</v>
      </c>
      <c r="O284" s="1">
        <f>+'Ark1'!AB4024</f>
        <v>3.5810752188402253</v>
      </c>
      <c r="P284" s="9">
        <f>+'Ark1'!Y4024</f>
        <v>68.853571428571414</v>
      </c>
      <c r="R284" s="1">
        <f>+'Ark1'!AA4024</f>
        <v>2.7742942877450556</v>
      </c>
      <c r="S284" s="9">
        <f>+'Ark1'!AC4024</f>
        <v>3.9836673902630273</v>
      </c>
      <c r="T284" s="97">
        <f t="shared" si="11"/>
        <v>1.75</v>
      </c>
      <c r="U284" s="39"/>
      <c r="V284"/>
      <c r="W284"/>
      <c r="X284" s="4"/>
      <c r="Y284"/>
      <c r="Z284"/>
      <c r="AA284"/>
      <c r="AB284"/>
      <c r="AC284"/>
      <c r="AD284"/>
      <c r="AE284"/>
    </row>
    <row r="285" spans="1:31">
      <c r="A285" s="39"/>
      <c r="B285">
        <f>+'Ark1'!C4025</f>
        <v>2008</v>
      </c>
      <c r="C285">
        <f>+'Ark1'!N4025</f>
        <v>80</v>
      </c>
      <c r="D285" s="3" t="s">
        <v>511</v>
      </c>
      <c r="E285">
        <f>+'Ark1'!Q4025</f>
        <v>133</v>
      </c>
      <c r="G285" s="9">
        <f>+'Ark1'!R4025</f>
        <v>247</v>
      </c>
      <c r="I285" s="9">
        <f>+'Ark1'!S4025</f>
        <v>237</v>
      </c>
      <c r="J285" s="97">
        <f>+'Ark1'!T4025</f>
        <v>0.5822176126720725</v>
      </c>
      <c r="L285" s="97">
        <f>+'Ark1'!U4025</f>
        <v>0.32856940560763342</v>
      </c>
      <c r="M285" s="1">
        <f>+'Ark1'!W4025</f>
        <v>60.388185654008431</v>
      </c>
      <c r="O285" s="1">
        <f>+'Ark1'!AB4025</f>
        <v>2.9211053048151712</v>
      </c>
      <c r="P285" s="9">
        <f>+'Ark1'!Y4025</f>
        <v>82.299595141700479</v>
      </c>
      <c r="R285" s="1">
        <f>+'Ark1'!AA4025</f>
        <v>2.9446627700356856</v>
      </c>
      <c r="S285" s="9">
        <f>+'Ark1'!AC4025</f>
        <v>-2.1504005209695394</v>
      </c>
      <c r="T285" s="97">
        <f t="shared" si="11"/>
        <v>1.8571428571428572</v>
      </c>
      <c r="U285" s="39"/>
      <c r="V285"/>
      <c r="W285"/>
      <c r="X285" s="4"/>
      <c r="Y285"/>
      <c r="Z285"/>
      <c r="AA285"/>
      <c r="AB285"/>
      <c r="AC285"/>
      <c r="AD285"/>
      <c r="AE285"/>
    </row>
    <row r="286" spans="1:31">
      <c r="A286" s="39"/>
      <c r="B286">
        <f>+'Ark1'!C4026</f>
        <v>2008</v>
      </c>
      <c r="C286">
        <f>+'Ark1'!N4026</f>
        <v>90</v>
      </c>
      <c r="D286" s="3" t="s">
        <v>486</v>
      </c>
      <c r="E286">
        <f>+'Ark1'!Q4026</f>
        <v>267</v>
      </c>
      <c r="G286" s="9">
        <f>+'Ark1'!R4026</f>
        <v>762</v>
      </c>
      <c r="I286" s="9">
        <f>+'Ark1'!S4026</f>
        <v>745</v>
      </c>
      <c r="J286" s="97">
        <f>+'Ark1'!T4026</f>
        <v>1.796153120874977</v>
      </c>
      <c r="L286" s="97">
        <f>+'Ark1'!U4026</f>
        <v>1.1515510704876259</v>
      </c>
      <c r="M286" s="1">
        <f>+'Ark1'!W4026</f>
        <v>60.187919463087255</v>
      </c>
      <c r="O286" s="1">
        <f>+'Ark1'!AB4026</f>
        <v>3.0590807223734666</v>
      </c>
      <c r="P286" s="9">
        <f>+'Ark1'!Y4026</f>
        <v>93.496587926509221</v>
      </c>
      <c r="R286" s="1">
        <f>+'Ark1'!AA4026</f>
        <v>2.8699990638263557</v>
      </c>
      <c r="S286" s="9">
        <f>+'Ark1'!AC4026</f>
        <v>-1.0917580290639299</v>
      </c>
      <c r="T286" s="97">
        <f t="shared" si="11"/>
        <v>2.8539325842696628</v>
      </c>
      <c r="U286" s="39"/>
      <c r="V286"/>
      <c r="W286"/>
      <c r="X286" s="4"/>
      <c r="Y286"/>
      <c r="Z286"/>
      <c r="AA286"/>
      <c r="AB286"/>
      <c r="AC286"/>
      <c r="AD286"/>
      <c r="AE286"/>
    </row>
    <row r="287" spans="1:31">
      <c r="A287" s="39"/>
      <c r="B287">
        <f>+'Ark1'!C4027</f>
        <v>2008</v>
      </c>
      <c r="C287">
        <f>+'Ark1'!N4027</f>
        <v>100</v>
      </c>
      <c r="D287" s="3" t="s">
        <v>512</v>
      </c>
      <c r="E287">
        <f>+'Ark1'!Q4027</f>
        <v>945</v>
      </c>
      <c r="G287" s="9">
        <f>+'Ark1'!R4027</f>
        <v>3888</v>
      </c>
      <c r="I287" s="9">
        <f>+'Ark1'!S4027</f>
        <v>3870</v>
      </c>
      <c r="J287" s="97">
        <f>+'Ark1'!T4027</f>
        <v>9.1646237978502754</v>
      </c>
      <c r="L287" s="97">
        <f>+'Ark1'!U4027</f>
        <v>6.6895845227905388</v>
      </c>
      <c r="M287" s="1">
        <f>+'Ark1'!W4027</f>
        <v>58.429715762273901</v>
      </c>
      <c r="O287" s="1">
        <f>+'Ark1'!AB4027</f>
        <v>3.3970797113409077</v>
      </c>
      <c r="P287" s="9">
        <f>+'Ark1'!Y4027</f>
        <v>106.44871399176976</v>
      </c>
      <c r="R287" s="1">
        <f>+'Ark1'!AA4027</f>
        <v>2.3675021672114998</v>
      </c>
      <c r="S287" s="9">
        <f>+'Ark1'!AC4027</f>
        <v>-21.351372093393497</v>
      </c>
      <c r="T287" s="97">
        <f t="shared" si="11"/>
        <v>4.1142857142857139</v>
      </c>
      <c r="U287" s="39"/>
      <c r="V287"/>
      <c r="W287"/>
      <c r="X287" s="4"/>
      <c r="Y287"/>
      <c r="Z287"/>
      <c r="AA287"/>
      <c r="AB287"/>
      <c r="AC287"/>
      <c r="AD287"/>
      <c r="AE287"/>
    </row>
    <row r="288" spans="1:31">
      <c r="A288" s="39"/>
      <c r="B288">
        <f>+'Ark1'!C4028</f>
        <v>2008</v>
      </c>
      <c r="C288">
        <f>+'Ark1'!N4028</f>
        <v>110</v>
      </c>
      <c r="D288" s="3" t="s">
        <v>513</v>
      </c>
      <c r="E288">
        <f>+'Ark1'!Q4028</f>
        <v>1104</v>
      </c>
      <c r="G288" s="9">
        <f>+'Ark1'!R4028</f>
        <v>6384</v>
      </c>
      <c r="I288" s="9">
        <f>+'Ark1'!S4028</f>
        <v>6358</v>
      </c>
      <c r="J288" s="97">
        <f>+'Ark1'!T4028</f>
        <v>15.048085989062789</v>
      </c>
      <c r="L288" s="97">
        <f>+'Ark1'!U4028</f>
        <v>11.784592367449701</v>
      </c>
      <c r="M288" s="1">
        <f>+'Ark1'!W4028</f>
        <v>58.076753696130837</v>
      </c>
      <c r="O288" s="1">
        <f>+'Ark1'!AB4028</f>
        <v>3.5666604874973324</v>
      </c>
      <c r="P288" s="9">
        <f>+'Ark1'!Y4028</f>
        <v>114.2060776942352</v>
      </c>
      <c r="R288" s="1">
        <f>+'Ark1'!AA4028</f>
        <v>2.9236655439343302</v>
      </c>
      <c r="S288" s="9">
        <f>+'Ark1'!AC4028</f>
        <v>0.35886398794228619</v>
      </c>
      <c r="T288" s="97">
        <f t="shared" si="11"/>
        <v>5.7826086956521738</v>
      </c>
      <c r="U288" s="39"/>
      <c r="V288"/>
      <c r="W288"/>
      <c r="X288" s="4"/>
      <c r="Y288"/>
      <c r="Z288"/>
      <c r="AA288"/>
      <c r="AB288"/>
      <c r="AC288"/>
      <c r="AD288"/>
      <c r="AE288"/>
    </row>
    <row r="289" spans="1:31">
      <c r="A289" s="39"/>
      <c r="B289">
        <f>+'Ark1'!C4029</f>
        <v>2008</v>
      </c>
      <c r="C289">
        <f>+'Ark1'!N4029</f>
        <v>120</v>
      </c>
      <c r="D289" s="3" t="s">
        <v>514</v>
      </c>
      <c r="E289">
        <f>+'Ark1'!Q4029</f>
        <v>846</v>
      </c>
      <c r="G289" s="9">
        <f>+'Ark1'!R4029</f>
        <v>5135</v>
      </c>
      <c r="I289" s="9">
        <f>+'Ark1'!S4029</f>
        <v>5121</v>
      </c>
      <c r="J289" s="97">
        <f>+'Ark1'!T4029</f>
        <v>12.10399773712993</v>
      </c>
      <c r="L289" s="97">
        <f>+'Ark1'!U4029</f>
        <v>10.340409574177556</v>
      </c>
      <c r="M289" s="1">
        <f>+'Ark1'!W4029</f>
        <v>57.956453817613742</v>
      </c>
      <c r="O289" s="1">
        <f>+'Ark1'!AB4029</f>
        <v>3.7303488678028223</v>
      </c>
      <c r="P289" s="9">
        <f>+'Ark1'!Y4029</f>
        <v>124.58473222979528</v>
      </c>
      <c r="R289" s="1">
        <f>+'Ark1'!AA4029</f>
        <v>2.9076290669880951</v>
      </c>
      <c r="S289" s="9">
        <f>+'Ark1'!AC4029</f>
        <v>-1.4783605318898476</v>
      </c>
      <c r="T289" s="97">
        <f t="shared" si="11"/>
        <v>6.0697399527186757</v>
      </c>
      <c r="U289" s="39"/>
      <c r="V289"/>
      <c r="W289"/>
      <c r="X289" s="4"/>
      <c r="Y289"/>
      <c r="Z289"/>
      <c r="AA289"/>
      <c r="AB289"/>
      <c r="AC289"/>
      <c r="AD289"/>
      <c r="AE289"/>
    </row>
    <row r="290" spans="1:31">
      <c r="A290" s="39"/>
      <c r="B290">
        <f>+'Ark1'!C4030</f>
        <v>2008</v>
      </c>
      <c r="C290">
        <f>+'Ark1'!N4030</f>
        <v>130</v>
      </c>
      <c r="D290" s="3" t="s">
        <v>515</v>
      </c>
      <c r="E290">
        <f>+'Ark1'!Q4030</f>
        <v>789</v>
      </c>
      <c r="G290" s="9">
        <f>+'Ark1'!R4030</f>
        <v>4464</v>
      </c>
      <c r="I290" s="9">
        <f>+'Ark1'!S4030</f>
        <v>4448</v>
      </c>
      <c r="J290" s="97">
        <f>+'Ark1'!T4030</f>
        <v>10.522345841976238</v>
      </c>
      <c r="L290" s="97">
        <f>+'Ark1'!U4030</f>
        <v>9.7053515709611933</v>
      </c>
      <c r="M290" s="1">
        <f>+'Ark1'!W4030</f>
        <v>57.668165467625883</v>
      </c>
      <c r="O290" s="1">
        <f>+'Ark1'!AB4030</f>
        <v>4.0442197246506968</v>
      </c>
      <c r="P290" s="9">
        <f>+'Ark1'!Y4030</f>
        <v>134.51001344086063</v>
      </c>
      <c r="R290" s="1">
        <f>+'Ark1'!AA4030</f>
        <v>2.9225571811895126</v>
      </c>
      <c r="S290" s="9">
        <f>+'Ark1'!AC4030</f>
        <v>-1.8322324651796256</v>
      </c>
      <c r="T290" s="97">
        <f t="shared" si="11"/>
        <v>5.6577946768060841</v>
      </c>
      <c r="U290" s="39"/>
      <c r="V290"/>
      <c r="W290"/>
      <c r="X290" s="4"/>
      <c r="Y290"/>
      <c r="Z290"/>
      <c r="AA290"/>
      <c r="AB290"/>
      <c r="AC290"/>
      <c r="AD290"/>
      <c r="AE290"/>
    </row>
    <row r="291" spans="1:31">
      <c r="A291" s="39"/>
      <c r="B291">
        <f>+'Ark1'!C4031</f>
        <v>2008</v>
      </c>
      <c r="C291">
        <f>+'Ark1'!N4031</f>
        <v>140</v>
      </c>
      <c r="D291" s="3" t="s">
        <v>516</v>
      </c>
      <c r="E291">
        <f>+'Ark1'!Q4031</f>
        <v>756</v>
      </c>
      <c r="G291" s="9">
        <f>+'Ark1'!R4031</f>
        <v>4007</v>
      </c>
      <c r="I291" s="9">
        <f>+'Ark1'!S4031</f>
        <v>3999</v>
      </c>
      <c r="J291" s="97">
        <f>+'Ark1'!T4031</f>
        <v>9.4451254007165755</v>
      </c>
      <c r="L291" s="97">
        <f>+'Ark1'!U4031</f>
        <v>9.3719266827952517</v>
      </c>
      <c r="M291" s="1">
        <f>+'Ark1'!W4031</f>
        <v>57.583895973993513</v>
      </c>
      <c r="O291" s="1">
        <f>+'Ark1'!AB4031</f>
        <v>4.0550599999361268</v>
      </c>
      <c r="P291" s="9">
        <f>+'Ark1'!Y4031</f>
        <v>144.70284502121277</v>
      </c>
      <c r="R291" s="1">
        <f>+'Ark1'!AA4031</f>
        <v>2.9126370256795999</v>
      </c>
      <c r="S291" s="9">
        <f>+'Ark1'!AC4031</f>
        <v>-0.20425702528953843</v>
      </c>
      <c r="T291" s="97">
        <f t="shared" si="11"/>
        <v>5.3002645502645507</v>
      </c>
      <c r="U291" s="39"/>
      <c r="V291"/>
      <c r="W291"/>
      <c r="X291" s="4"/>
      <c r="Y291"/>
      <c r="Z291"/>
      <c r="AA291"/>
      <c r="AB291"/>
      <c r="AC291"/>
      <c r="AD291"/>
      <c r="AE291"/>
    </row>
    <row r="292" spans="1:31">
      <c r="A292" s="39"/>
      <c r="B292">
        <f>+'Ark1'!C4032</f>
        <v>2008</v>
      </c>
      <c r="C292">
        <f>+'Ark1'!N4032</f>
        <v>150</v>
      </c>
      <c r="D292" s="3" t="s">
        <v>517</v>
      </c>
      <c r="E292">
        <f>+'Ark1'!Q4032</f>
        <v>746</v>
      </c>
      <c r="G292" s="9">
        <f>+'Ark1'!R4032</f>
        <v>3651</v>
      </c>
      <c r="I292" s="9">
        <f>+'Ark1'!S4032</f>
        <v>3646</v>
      </c>
      <c r="J292" s="97">
        <f>+'Ark1'!T4032</f>
        <v>8.6059777484442748</v>
      </c>
      <c r="L292" s="97">
        <f>+'Ark1'!U4032</f>
        <v>9.1351346257699095</v>
      </c>
      <c r="M292" s="1">
        <f>+'Ark1'!W4032</f>
        <v>57.233132199670877</v>
      </c>
      <c r="O292" s="1">
        <f>+'Ark1'!AB4032</f>
        <v>4.1410219730673434</v>
      </c>
      <c r="P292" s="9">
        <f>+'Ark1'!Y4032</f>
        <v>154.7998904409751</v>
      </c>
      <c r="R292" s="1">
        <f>+'Ark1'!AA4032</f>
        <v>2.8897951281771821</v>
      </c>
      <c r="S292" s="9">
        <f>+'Ark1'!AC4032</f>
        <v>-5.5336178941967882</v>
      </c>
      <c r="T292" s="97">
        <f t="shared" si="11"/>
        <v>4.8941018766756033</v>
      </c>
      <c r="U292" s="39"/>
      <c r="V292"/>
      <c r="W292"/>
      <c r="X292" s="4"/>
      <c r="Y292"/>
      <c r="Z292"/>
      <c r="AA292"/>
      <c r="AB292"/>
      <c r="AC292"/>
      <c r="AD292"/>
      <c r="AE292"/>
    </row>
    <row r="293" spans="1:31">
      <c r="A293" s="39"/>
      <c r="B293">
        <f>+'Ark1'!C4033</f>
        <v>2008</v>
      </c>
      <c r="C293">
        <f>+'Ark1'!N4033</f>
        <v>160</v>
      </c>
      <c r="D293" s="3" t="s">
        <v>518</v>
      </c>
      <c r="E293">
        <f>+'Ark1'!Q4033</f>
        <v>705</v>
      </c>
      <c r="G293" s="9">
        <f>+'Ark1'!R4033</f>
        <v>3303</v>
      </c>
      <c r="I293" s="9">
        <f>+'Ark1'!S4033</f>
        <v>3299</v>
      </c>
      <c r="J293" s="97">
        <f>+'Ark1'!T4033</f>
        <v>7.7856873467848384</v>
      </c>
      <c r="L293" s="97">
        <f>+'Ark1'!U4033</f>
        <v>8.7970255869868517</v>
      </c>
      <c r="M293" s="1">
        <f>+'Ark1'!W4033</f>
        <v>56.515913913307038</v>
      </c>
      <c r="O293" s="1">
        <f>+'Ark1'!AB4033</f>
        <v>4.2981457798047646</v>
      </c>
      <c r="P293" s="9">
        <f>+'Ark1'!Y4033</f>
        <v>164.77632455343584</v>
      </c>
      <c r="R293" s="1">
        <f>+'Ark1'!AA4033</f>
        <v>2.8980953378653513</v>
      </c>
      <c r="S293" s="9">
        <f>+'Ark1'!AC4033</f>
        <v>-7.8426607009299651</v>
      </c>
      <c r="T293" s="97">
        <f t="shared" si="11"/>
        <v>4.6851063829787236</v>
      </c>
      <c r="U293" s="39"/>
      <c r="V293"/>
      <c r="W293"/>
      <c r="X293" s="4"/>
      <c r="Y293"/>
      <c r="Z293"/>
      <c r="AA293"/>
      <c r="AB293"/>
      <c r="AC293"/>
      <c r="AD293"/>
      <c r="AE293"/>
    </row>
    <row r="294" spans="1:31">
      <c r="A294" s="39"/>
      <c r="B294">
        <f>+'Ark1'!C4034</f>
        <v>2008</v>
      </c>
      <c r="C294">
        <f>+'Ark1'!N4034</f>
        <v>170</v>
      </c>
      <c r="D294" s="3" t="s">
        <v>519</v>
      </c>
      <c r="E294">
        <f>+'Ark1'!Q4034</f>
        <v>711</v>
      </c>
      <c r="G294" s="9">
        <f>+'Ark1'!R4034</f>
        <v>3046</v>
      </c>
      <c r="I294" s="9">
        <f>+'Ark1'!S4034</f>
        <v>3043</v>
      </c>
      <c r="J294" s="97">
        <f>+'Ark1'!T4034</f>
        <v>7.1798981708466894</v>
      </c>
      <c r="L294" s="97">
        <f>+'Ark1'!U4034</f>
        <v>8.5966286367406841</v>
      </c>
      <c r="M294" s="1">
        <f>+'Ark1'!W4034</f>
        <v>55.937232993756162</v>
      </c>
      <c r="O294" s="1">
        <f>+'Ark1'!AB4034</f>
        <v>4.3366776932333524</v>
      </c>
      <c r="P294" s="9">
        <f>+'Ark1'!Y4034</f>
        <v>174.60866710439925</v>
      </c>
      <c r="R294" s="1">
        <f>+'Ark1'!AA4034</f>
        <v>2.8700522420797423</v>
      </c>
      <c r="S294" s="9">
        <f>+'Ark1'!AC4034</f>
        <v>-5.0243748790372349</v>
      </c>
      <c r="T294" s="97">
        <f t="shared" si="11"/>
        <v>4.2841068917018283</v>
      </c>
      <c r="U294" s="39"/>
      <c r="V294"/>
      <c r="W294"/>
      <c r="X294" s="4"/>
      <c r="Y294"/>
      <c r="Z294"/>
      <c r="AA294"/>
      <c r="AB294"/>
      <c r="AC294"/>
      <c r="AD294"/>
      <c r="AE294"/>
    </row>
    <row r="295" spans="1:31">
      <c r="A295" s="39"/>
      <c r="B295">
        <f>+'Ark1'!C4035</f>
        <v>2008</v>
      </c>
      <c r="C295">
        <f>+'Ark1'!N4035</f>
        <v>180</v>
      </c>
      <c r="D295" s="3" t="s">
        <v>520</v>
      </c>
      <c r="E295">
        <f>+'Ark1'!Q4035</f>
        <v>645</v>
      </c>
      <c r="G295" s="9">
        <f>+'Ark1'!R4035</f>
        <v>2449</v>
      </c>
      <c r="I295" s="9">
        <f>+'Ark1'!S4035</f>
        <v>2448</v>
      </c>
      <c r="J295" s="97">
        <f>+'Ark1'!T4035</f>
        <v>5.7726758438619648</v>
      </c>
      <c r="L295" s="97">
        <f>+'Ark1'!U4035</f>
        <v>7.3156556807925694</v>
      </c>
      <c r="M295" s="1">
        <f>+'Ark1'!W4035</f>
        <v>54.710784313725505</v>
      </c>
      <c r="O295" s="1">
        <f>+'Ark1'!AB4035</f>
        <v>4.5043205155073709</v>
      </c>
      <c r="P295" s="9">
        <f>+'Ark1'!Y4035</f>
        <v>184.81278072682736</v>
      </c>
      <c r="R295" s="1">
        <f>+'Ark1'!AA4035</f>
        <v>2.8935508020432845</v>
      </c>
      <c r="S295" s="9">
        <f>+'Ark1'!AC4035</f>
        <v>-8.807447019083618</v>
      </c>
      <c r="T295" s="97">
        <f t="shared" si="11"/>
        <v>3.7968992248062015</v>
      </c>
      <c r="U295" s="39"/>
      <c r="V295"/>
      <c r="W295"/>
      <c r="X295" s="4"/>
      <c r="Y295"/>
      <c r="Z295"/>
      <c r="AA295"/>
      <c r="AB295"/>
      <c r="AC295"/>
      <c r="AD295"/>
      <c r="AE295"/>
    </row>
    <row r="296" spans="1:31">
      <c r="A296" s="39"/>
      <c r="B296">
        <f>+'Ark1'!C4036</f>
        <v>2008</v>
      </c>
      <c r="C296">
        <f>+'Ark1'!N4036</f>
        <v>190</v>
      </c>
      <c r="D296" s="3" t="s">
        <v>521</v>
      </c>
      <c r="E296">
        <f>+'Ark1'!Q4036</f>
        <v>593</v>
      </c>
      <c r="G296" s="9">
        <f>+'Ark1'!R4036</f>
        <v>1947</v>
      </c>
      <c r="I296" s="9">
        <f>+'Ark1'!S4036</f>
        <v>1946</v>
      </c>
      <c r="J296" s="97">
        <f>+'Ark1'!T4036</f>
        <v>4.5893833679049569</v>
      </c>
      <c r="L296" s="97">
        <f>+'Ark1'!U4036</f>
        <v>6.1233922618769299</v>
      </c>
      <c r="M296" s="1">
        <f>+'Ark1'!W4036</f>
        <v>53.432682425488174</v>
      </c>
      <c r="O296" s="1">
        <f>+'Ark1'!AB4036</f>
        <v>4.8538602790246594</v>
      </c>
      <c r="P296" s="9">
        <f>+'Ark1'!Y4036</f>
        <v>194.57796610169481</v>
      </c>
      <c r="R296" s="1">
        <f>+'Ark1'!AA4036</f>
        <v>2.8928931115751526</v>
      </c>
      <c r="S296" s="9">
        <f>+'Ark1'!AC4036</f>
        <v>-8.4140004527448919</v>
      </c>
      <c r="T296" s="97">
        <f t="shared" si="11"/>
        <v>3.2833052276559864</v>
      </c>
      <c r="U296" s="39"/>
      <c r="V296"/>
      <c r="W296"/>
      <c r="X296" s="4"/>
      <c r="Y296"/>
      <c r="Z296"/>
      <c r="AA296"/>
      <c r="AB296"/>
      <c r="AC296"/>
      <c r="AD296"/>
      <c r="AE296"/>
    </row>
    <row r="297" spans="1:31">
      <c r="A297" s="39"/>
      <c r="B297">
        <f>+'Ark1'!C4037</f>
        <v>2008</v>
      </c>
      <c r="C297">
        <f>+'Ark1'!N4037</f>
        <v>200</v>
      </c>
      <c r="D297" s="3" t="s">
        <v>522</v>
      </c>
      <c r="E297">
        <f>+'Ark1'!Q4037</f>
        <v>492</v>
      </c>
      <c r="G297" s="9">
        <f>+'Ark1'!R4037</f>
        <v>1316</v>
      </c>
      <c r="I297" s="9">
        <f>+'Ark1'!S4037</f>
        <v>1316</v>
      </c>
      <c r="J297" s="97">
        <f>+'Ark1'!T4037</f>
        <v>3.1020177258155766</v>
      </c>
      <c r="L297" s="97">
        <f>+'Ark1'!U4037</f>
        <v>4.3539729541539698</v>
      </c>
      <c r="M297" s="1">
        <f>+'Ark1'!W4037</f>
        <v>51.860942249240118</v>
      </c>
      <c r="O297" s="1">
        <f>+'Ark1'!AB4037</f>
        <v>5.1476344222954111</v>
      </c>
      <c r="P297" s="9">
        <f>+'Ark1'!Y4037</f>
        <v>204.69034954407243</v>
      </c>
      <c r="R297" s="1">
        <f>+'Ark1'!AA4037</f>
        <v>2.8113355325899319</v>
      </c>
      <c r="S297" s="9">
        <f>+'Ark1'!AC4037</f>
        <v>-3.5614249872838135</v>
      </c>
      <c r="T297" s="97">
        <f t="shared" si="11"/>
        <v>2.6747967479674797</v>
      </c>
      <c r="U297" s="39"/>
      <c r="V297"/>
      <c r="W297"/>
      <c r="X297" s="4"/>
      <c r="Y297"/>
      <c r="Z297"/>
      <c r="AA297"/>
      <c r="AB297"/>
      <c r="AC297"/>
      <c r="AD297"/>
      <c r="AE297"/>
    </row>
    <row r="298" spans="1:31">
      <c r="A298" s="39"/>
      <c r="B298">
        <f>+'Ark1'!C4038</f>
        <v>2008</v>
      </c>
      <c r="C298">
        <f>+'Ark1'!N4038</f>
        <v>210</v>
      </c>
      <c r="D298" s="3" t="s">
        <v>523</v>
      </c>
      <c r="E298">
        <f>+'Ark1'!Q4038</f>
        <v>375</v>
      </c>
      <c r="G298" s="9">
        <f>+'Ark1'!R4038</f>
        <v>793</v>
      </c>
      <c r="I298" s="9">
        <f>+'Ark1'!S4038</f>
        <v>793</v>
      </c>
      <c r="J298" s="97">
        <f>+'Ark1'!T4038</f>
        <v>1.8692249669998111</v>
      </c>
      <c r="L298" s="97">
        <f>+'Ark1'!U4038</f>
        <v>2.7516265341260042</v>
      </c>
      <c r="M298" s="1">
        <f>+'Ark1'!W4038</f>
        <v>50.134930643127355</v>
      </c>
      <c r="O298" s="1">
        <f>+'Ark1'!AB4038</f>
        <v>5.2470567527365395</v>
      </c>
      <c r="P298" s="9">
        <f>+'Ark1'!Y4038</f>
        <v>214.67616645649437</v>
      </c>
      <c r="R298" s="1">
        <f>+'Ark1'!AA4038</f>
        <v>2.8479676933514209</v>
      </c>
      <c r="S298" s="9">
        <f>+'Ark1'!AC4038</f>
        <v>-15.731860992919824</v>
      </c>
      <c r="T298" s="97">
        <f t="shared" si="11"/>
        <v>2.1146666666666665</v>
      </c>
      <c r="U298" s="39"/>
      <c r="V298"/>
      <c r="W298"/>
      <c r="X298" s="4"/>
      <c r="Y298"/>
      <c r="Z298"/>
      <c r="AA298"/>
      <c r="AB298"/>
      <c r="AC298"/>
      <c r="AD298"/>
      <c r="AE298"/>
    </row>
    <row r="299" spans="1:31">
      <c r="A299" s="39"/>
      <c r="B299">
        <f>+'Ark1'!C4039</f>
        <v>2008</v>
      </c>
      <c r="C299">
        <f>+'Ark1'!N4039</f>
        <v>220</v>
      </c>
      <c r="D299" s="3" t="s">
        <v>524</v>
      </c>
      <c r="E299">
        <f>+'Ark1'!Q4039</f>
        <v>263</v>
      </c>
      <c r="G299" s="9">
        <f>+'Ark1'!R4039</f>
        <v>468</v>
      </c>
      <c r="I299" s="9">
        <f>+'Ark1'!S4039</f>
        <v>468</v>
      </c>
      <c r="J299" s="97">
        <f>+'Ark1'!T4039</f>
        <v>1.1031491608523483</v>
      </c>
      <c r="L299" s="97">
        <f>+'Ark1'!U4039</f>
        <v>1.698361809644815</v>
      </c>
      <c r="M299" s="1">
        <f>+'Ark1'!W4039</f>
        <v>49.115384615384606</v>
      </c>
      <c r="O299" s="1">
        <f>+'Ark1'!AB4039</f>
        <v>5.5226358655403915</v>
      </c>
      <c r="P299" s="9">
        <f>+'Ark1'!Y4039</f>
        <v>224.51837606837597</v>
      </c>
      <c r="R299" s="1">
        <f>+'Ark1'!AA4039</f>
        <v>2.8262664379516487</v>
      </c>
      <c r="S299" s="9">
        <f>+'Ark1'!AC4039</f>
        <v>3.6552611446180872</v>
      </c>
      <c r="T299" s="97">
        <f t="shared" si="11"/>
        <v>1.7794676806083649</v>
      </c>
      <c r="U299" s="39"/>
      <c r="V299"/>
      <c r="W299"/>
      <c r="X299" s="4"/>
      <c r="Y299"/>
      <c r="Z299"/>
      <c r="AA299"/>
      <c r="AB299"/>
      <c r="AC299"/>
      <c r="AD299"/>
      <c r="AE299"/>
    </row>
    <row r="300" spans="1:31">
      <c r="A300" s="39"/>
      <c r="B300">
        <f>+'Ark1'!C4040</f>
        <v>2008</v>
      </c>
      <c r="C300">
        <f>+'Ark1'!N4040</f>
        <v>230</v>
      </c>
      <c r="D300" s="3" t="s">
        <v>525</v>
      </c>
      <c r="E300">
        <f>+'Ark1'!Q4040</f>
        <v>230</v>
      </c>
      <c r="G300" s="9">
        <f>+'Ark1'!R4040</f>
        <v>443</v>
      </c>
      <c r="I300" s="9">
        <f>+'Ark1'!S4040</f>
        <v>443</v>
      </c>
      <c r="J300" s="97">
        <f>+'Ark1'!T4040</f>
        <v>1.0442202526871585</v>
      </c>
      <c r="L300" s="97">
        <f>+'Ark1'!U4040</f>
        <v>1.7288944546267515</v>
      </c>
      <c r="M300" s="1">
        <f>+'Ark1'!W4040</f>
        <v>47.045146726862306</v>
      </c>
      <c r="O300" s="1">
        <f>+'Ark1'!AB4040</f>
        <v>6.4253127152403602</v>
      </c>
      <c r="P300" s="9">
        <f>+'Ark1'!Y4040</f>
        <v>241.45282167042876</v>
      </c>
      <c r="R300" s="1">
        <f>+'Ark1'!AA4040</f>
        <v>10.202151321498201</v>
      </c>
      <c r="S300" s="9">
        <f>+'Ark1'!AC4040</f>
        <v>-24.069444804353513</v>
      </c>
      <c r="T300" s="97">
        <f t="shared" si="11"/>
        <v>1.9260869565217391</v>
      </c>
      <c r="U300" s="39"/>
      <c r="V300"/>
      <c r="W300"/>
      <c r="X300" s="4"/>
      <c r="Y300"/>
      <c r="Z300"/>
      <c r="AA300"/>
      <c r="AB300"/>
      <c r="AC300"/>
      <c r="AD300"/>
      <c r="AE300"/>
    </row>
    <row r="301" spans="1:31">
      <c r="A301" s="39"/>
      <c r="B301" s="47">
        <f>+'Ark1'!C4041</f>
        <v>2007</v>
      </c>
      <c r="C301" s="47">
        <f>+'Ark1'!N4041</f>
        <v>60</v>
      </c>
      <c r="D301" s="48" t="s">
        <v>509</v>
      </c>
      <c r="E301" s="47">
        <f>+'Ark1'!Q4041</f>
        <v>25</v>
      </c>
      <c r="F301" s="47"/>
      <c r="G301" s="65">
        <f>+'Ark1'!R4041</f>
        <v>25</v>
      </c>
      <c r="H301" s="47"/>
      <c r="I301" s="65">
        <f>+'Ark1'!S4041</f>
        <v>19</v>
      </c>
      <c r="J301" s="102">
        <f>+'Ark1'!T4041</f>
        <v>5.6937232395007746E-2</v>
      </c>
      <c r="K301" s="47"/>
      <c r="L301" s="102">
        <f>+'Ark1'!U4041</f>
        <v>1.8382370836609745E-2</v>
      </c>
      <c r="M301" s="49">
        <f>+'Ark1'!W4041</f>
        <v>63.684210526315802</v>
      </c>
      <c r="N301" s="102"/>
      <c r="O301" s="49">
        <f>+'Ark1'!AB4041</f>
        <v>0</v>
      </c>
      <c r="P301" s="65">
        <f>+'Ark1'!Y4041</f>
        <v>47.58400000000001</v>
      </c>
      <c r="Q301" s="47"/>
      <c r="R301" s="49">
        <f>+'Ark1'!AA4041</f>
        <v>6.087424028432558</v>
      </c>
      <c r="S301" s="65">
        <f>+'Ark1'!AC4041</f>
        <v>0</v>
      </c>
      <c r="T301" s="102">
        <f t="shared" si="11"/>
        <v>1</v>
      </c>
      <c r="U301" s="39"/>
      <c r="V301"/>
      <c r="W301"/>
      <c r="X301" s="4"/>
      <c r="Y301"/>
      <c r="Z301"/>
      <c r="AA301"/>
      <c r="AB301"/>
      <c r="AC301"/>
      <c r="AD301"/>
      <c r="AE301"/>
    </row>
    <row r="302" spans="1:31">
      <c r="A302" s="39"/>
      <c r="B302" s="47">
        <f>+'Ark1'!C4042</f>
        <v>2007</v>
      </c>
      <c r="C302" s="47">
        <f>+'Ark1'!N4042</f>
        <v>70</v>
      </c>
      <c r="D302" s="48" t="s">
        <v>510</v>
      </c>
      <c r="E302" s="47">
        <f>+'Ark1'!Q4042</f>
        <v>52</v>
      </c>
      <c r="F302" s="47"/>
      <c r="G302" s="65">
        <f>+'Ark1'!R4042</f>
        <v>74</v>
      </c>
      <c r="H302" s="47"/>
      <c r="I302" s="65">
        <f>+'Ark1'!S4042</f>
        <v>69</v>
      </c>
      <c r="J302" s="102">
        <f>+'Ark1'!T4042</f>
        <v>0.16853420788922288</v>
      </c>
      <c r="K302" s="47"/>
      <c r="L302" s="102">
        <f>+'Ark1'!U4042</f>
        <v>8.1243403589912014E-2</v>
      </c>
      <c r="M302" s="49">
        <f>+'Ark1'!W4042</f>
        <v>60.681159420289838</v>
      </c>
      <c r="N302" s="102"/>
      <c r="O302" s="49">
        <f>+'Ark1'!AB4042</f>
        <v>2.4934276136356055</v>
      </c>
      <c r="P302" s="65">
        <f>+'Ark1'!Y4042</f>
        <v>71.048648648648651</v>
      </c>
      <c r="Q302" s="47"/>
      <c r="R302" s="49">
        <f>+'Ark1'!AA4042</f>
        <v>2.7620078295644874</v>
      </c>
      <c r="S302" s="65">
        <f>+'Ark1'!AC4042</f>
        <v>6.4681467267226669</v>
      </c>
      <c r="T302" s="102">
        <f t="shared" si="11"/>
        <v>1.4230769230769231</v>
      </c>
      <c r="U302" s="39"/>
      <c r="V302"/>
      <c r="W302"/>
      <c r="X302" s="4"/>
      <c r="Y302"/>
      <c r="Z302"/>
      <c r="AA302"/>
      <c r="AB302"/>
      <c r="AC302"/>
      <c r="AD302"/>
      <c r="AE302"/>
    </row>
    <row r="303" spans="1:31">
      <c r="A303" s="39"/>
      <c r="B303" s="47">
        <f>+'Ark1'!C4043</f>
        <v>2007</v>
      </c>
      <c r="C303" s="47">
        <f>+'Ark1'!N4043</f>
        <v>80</v>
      </c>
      <c r="D303" s="48" t="s">
        <v>511</v>
      </c>
      <c r="E303" s="47">
        <f>+'Ark1'!Q4043</f>
        <v>164</v>
      </c>
      <c r="F303" s="47"/>
      <c r="G303" s="65">
        <f>+'Ark1'!R4043</f>
        <v>300</v>
      </c>
      <c r="H303" s="47"/>
      <c r="I303" s="65">
        <f>+'Ark1'!S4043</f>
        <v>290</v>
      </c>
      <c r="J303" s="102">
        <f>+'Ark1'!T4043</f>
        <v>0.68324678874009281</v>
      </c>
      <c r="K303" s="47"/>
      <c r="L303" s="102">
        <f>+'Ark1'!U4043</f>
        <v>0.38574855089326088</v>
      </c>
      <c r="M303" s="49">
        <f>+'Ark1'!W4043</f>
        <v>61.003448275862077</v>
      </c>
      <c r="N303" s="102"/>
      <c r="O303" s="49">
        <f>+'Ark1'!AB4043</f>
        <v>2.8363384310763262</v>
      </c>
      <c r="P303" s="65">
        <f>+'Ark1'!Y4043</f>
        <v>83.2113333333333</v>
      </c>
      <c r="Q303" s="47"/>
      <c r="R303" s="49">
        <f>+'Ark1'!AA4043</f>
        <v>2.6522936476465033</v>
      </c>
      <c r="S303" s="65">
        <f>+'Ark1'!AC4043</f>
        <v>-9.7992045036521844</v>
      </c>
      <c r="T303" s="102">
        <f t="shared" si="11"/>
        <v>1.8292682926829269</v>
      </c>
      <c r="U303" s="39"/>
      <c r="V303"/>
      <c r="W303"/>
      <c r="X303" s="4"/>
      <c r="Y303"/>
      <c r="Z303"/>
      <c r="AA303"/>
      <c r="AB303"/>
      <c r="AC303"/>
      <c r="AD303"/>
      <c r="AE303"/>
    </row>
    <row r="304" spans="1:31">
      <c r="A304" s="39"/>
      <c r="B304" s="47">
        <f>+'Ark1'!C4044</f>
        <v>2007</v>
      </c>
      <c r="C304" s="47">
        <f>+'Ark1'!N4044</f>
        <v>90</v>
      </c>
      <c r="D304" s="48" t="s">
        <v>486</v>
      </c>
      <c r="E304" s="47">
        <f>+'Ark1'!Q4044</f>
        <v>271</v>
      </c>
      <c r="F304" s="47"/>
      <c r="G304" s="65">
        <f>+'Ark1'!R4044</f>
        <v>717</v>
      </c>
      <c r="H304" s="47"/>
      <c r="I304" s="65">
        <f>+'Ark1'!S4044</f>
        <v>706</v>
      </c>
      <c r="J304" s="102">
        <f>+'Ark1'!T4044</f>
        <v>1.632959825088822</v>
      </c>
      <c r="K304" s="47"/>
      <c r="L304" s="102">
        <f>+'Ark1'!U4044</f>
        <v>1.0444960151467269</v>
      </c>
      <c r="M304" s="49">
        <f>+'Ark1'!W4044</f>
        <v>60.376770538243633</v>
      </c>
      <c r="N304" s="102"/>
      <c r="O304" s="49">
        <f>+'Ark1'!AB4044</f>
        <v>3.1841006923937325</v>
      </c>
      <c r="P304" s="65">
        <f>+'Ark1'!Y4044</f>
        <v>94.272942817294236</v>
      </c>
      <c r="Q304" s="47"/>
      <c r="R304" s="49">
        <f>+'Ark1'!AA4044</f>
        <v>2.8633656950851649</v>
      </c>
      <c r="S304" s="65">
        <f>+'Ark1'!AC4044</f>
        <v>-2.5341065539853078</v>
      </c>
      <c r="T304" s="102">
        <f t="shared" si="11"/>
        <v>2.6457564575645756</v>
      </c>
      <c r="U304" s="39"/>
      <c r="V304"/>
      <c r="W304"/>
      <c r="X304" s="4"/>
      <c r="Y304"/>
      <c r="Z304"/>
      <c r="AA304"/>
      <c r="AB304"/>
      <c r="AC304"/>
      <c r="AD304"/>
      <c r="AE304"/>
    </row>
    <row r="305" spans="1:31">
      <c r="A305" s="39"/>
      <c r="B305" s="47">
        <f>+'Ark1'!C4045</f>
        <v>2007</v>
      </c>
      <c r="C305" s="47">
        <f>+'Ark1'!N4045</f>
        <v>100</v>
      </c>
      <c r="D305" s="48" t="s">
        <v>512</v>
      </c>
      <c r="E305" s="47">
        <f>+'Ark1'!Q4045</f>
        <v>883</v>
      </c>
      <c r="F305" s="47"/>
      <c r="G305" s="65">
        <f>+'Ark1'!R4045</f>
        <v>3694</v>
      </c>
      <c r="H305" s="47"/>
      <c r="I305" s="65">
        <f>+'Ark1'!S4045</f>
        <v>3676</v>
      </c>
      <c r="J305" s="102">
        <f>+'Ark1'!T4045</f>
        <v>8.4130454586863426</v>
      </c>
      <c r="K305" s="47"/>
      <c r="L305" s="102">
        <f>+'Ark1'!U4045</f>
        <v>6.0666150478897558</v>
      </c>
      <c r="M305" s="49">
        <f>+'Ark1'!W4045</f>
        <v>58.612894450489648</v>
      </c>
      <c r="N305" s="102"/>
      <c r="O305" s="49">
        <f>+'Ark1'!AB4045</f>
        <v>3.4035821238735475</v>
      </c>
      <c r="P305" s="65">
        <f>+'Ark1'!Y4045</f>
        <v>106.27937195452105</v>
      </c>
      <c r="Q305" s="47"/>
      <c r="R305" s="49">
        <f>+'Ark1'!AA4045</f>
        <v>2.4345345763234141</v>
      </c>
      <c r="S305" s="65">
        <f>+'Ark1'!AC4045</f>
        <v>-20.537234386198275</v>
      </c>
      <c r="T305" s="102">
        <f t="shared" si="11"/>
        <v>4.1834654586636466</v>
      </c>
      <c r="U305" s="39"/>
      <c r="V305"/>
      <c r="W305"/>
      <c r="X305" s="4"/>
      <c r="Y305"/>
      <c r="Z305"/>
      <c r="AA305"/>
      <c r="AB305"/>
      <c r="AC305"/>
      <c r="AD305"/>
      <c r="AE305"/>
    </row>
    <row r="306" spans="1:31">
      <c r="A306" s="39"/>
      <c r="B306" s="47">
        <f>+'Ark1'!C4046</f>
        <v>2007</v>
      </c>
      <c r="C306" s="47">
        <f>+'Ark1'!N4046</f>
        <v>110</v>
      </c>
      <c r="D306" s="48" t="s">
        <v>513</v>
      </c>
      <c r="E306" s="47">
        <f>+'Ark1'!Q4046</f>
        <v>1046</v>
      </c>
      <c r="F306" s="47"/>
      <c r="G306" s="65">
        <f>+'Ark1'!R4046</f>
        <v>5643</v>
      </c>
      <c r="H306" s="47"/>
      <c r="I306" s="65">
        <f>+'Ark1'!S4046</f>
        <v>5613</v>
      </c>
      <c r="J306" s="102">
        <f>+'Ark1'!T4046</f>
        <v>12.85187209620115</v>
      </c>
      <c r="K306" s="47"/>
      <c r="L306" s="102">
        <f>+'Ark1'!U4046</f>
        <v>9.9534171623630296</v>
      </c>
      <c r="M306" s="49">
        <f>+'Ark1'!W4046</f>
        <v>58.190985212898639</v>
      </c>
      <c r="N306" s="102"/>
      <c r="O306" s="49">
        <f>+'Ark1'!AB4046</f>
        <v>3.4644426765766325</v>
      </c>
      <c r="P306" s="65">
        <f>+'Ark1'!Y4046</f>
        <v>114.14623427254982</v>
      </c>
      <c r="Q306" s="47"/>
      <c r="R306" s="49">
        <f>+'Ark1'!AA4046</f>
        <v>2.9226591193570006</v>
      </c>
      <c r="S306" s="65">
        <f>+'Ark1'!AC4046</f>
        <v>1.6881324357604159</v>
      </c>
      <c r="T306" s="102">
        <f t="shared" si="11"/>
        <v>5.3948374760994264</v>
      </c>
      <c r="U306" s="39"/>
      <c r="V306"/>
      <c r="W306"/>
      <c r="X306" s="4"/>
      <c r="Y306"/>
      <c r="Z306"/>
      <c r="AA306"/>
      <c r="AB306"/>
      <c r="AC306"/>
      <c r="AD306"/>
      <c r="AE306"/>
    </row>
    <row r="307" spans="1:31">
      <c r="A307" s="39"/>
      <c r="B307" s="47">
        <f>+'Ark1'!C4047</f>
        <v>2007</v>
      </c>
      <c r="C307" s="47">
        <f>+'Ark1'!N4047</f>
        <v>120</v>
      </c>
      <c r="D307" s="48" t="s">
        <v>514</v>
      </c>
      <c r="E307" s="47">
        <f>+'Ark1'!Q4047</f>
        <v>880</v>
      </c>
      <c r="F307" s="47"/>
      <c r="G307" s="65">
        <f>+'Ark1'!R4047</f>
        <v>5215</v>
      </c>
      <c r="H307" s="47"/>
      <c r="I307" s="65">
        <f>+'Ark1'!S4047</f>
        <v>5196</v>
      </c>
      <c r="J307" s="102">
        <f>+'Ark1'!T4047</f>
        <v>11.877106677598611</v>
      </c>
      <c r="K307" s="47"/>
      <c r="L307" s="102">
        <f>+'Ark1'!U4047</f>
        <v>10.040050420482048</v>
      </c>
      <c r="M307" s="49">
        <f>+'Ark1'!W4047</f>
        <v>58.035796766743658</v>
      </c>
      <c r="N307" s="102"/>
      <c r="O307" s="49">
        <f>+'Ark1'!AB4047</f>
        <v>3.7236976426954969</v>
      </c>
      <c r="P307" s="65">
        <f>+'Ark1'!Y4047</f>
        <v>124.58937679769888</v>
      </c>
      <c r="Q307" s="47"/>
      <c r="R307" s="49">
        <f>+'Ark1'!AA4047</f>
        <v>2.9155405686219762</v>
      </c>
      <c r="S307" s="65">
        <f>+'Ark1'!AC4047</f>
        <v>-3.2769620312406249</v>
      </c>
      <c r="T307" s="102">
        <f t="shared" si="11"/>
        <v>5.9261363636363633</v>
      </c>
      <c r="U307" s="39"/>
      <c r="V307"/>
      <c r="W307"/>
      <c r="X307" s="4"/>
      <c r="Y307"/>
      <c r="Z307"/>
      <c r="AA307"/>
      <c r="AB307"/>
      <c r="AC307"/>
      <c r="AD307"/>
      <c r="AE307"/>
    </row>
    <row r="308" spans="1:31">
      <c r="A308" s="39"/>
      <c r="B308" s="47">
        <f>+'Ark1'!C4048</f>
        <v>2007</v>
      </c>
      <c r="C308" s="47">
        <f>+'Ark1'!N4048</f>
        <v>130</v>
      </c>
      <c r="D308" s="48" t="s">
        <v>515</v>
      </c>
      <c r="E308" s="47">
        <f>+'Ark1'!Q4048</f>
        <v>830</v>
      </c>
      <c r="F308" s="47"/>
      <c r="G308" s="65">
        <f>+'Ark1'!R4048</f>
        <v>4768</v>
      </c>
      <c r="H308" s="47"/>
      <c r="I308" s="65">
        <f>+'Ark1'!S4048</f>
        <v>4750</v>
      </c>
      <c r="J308" s="102">
        <f>+'Ark1'!T4048</f>
        <v>10.859068962375876</v>
      </c>
      <c r="K308" s="47"/>
      <c r="L308" s="102">
        <f>+'Ark1'!U4048</f>
        <v>9.9096956761113049</v>
      </c>
      <c r="M308" s="49">
        <f>+'Ark1'!W4048</f>
        <v>57.92273684210528</v>
      </c>
      <c r="N308" s="102"/>
      <c r="O308" s="49">
        <f>+'Ark1'!AB4048</f>
        <v>3.9028368743248225</v>
      </c>
      <c r="P308" s="65">
        <f>+'Ark1'!Y4048</f>
        <v>134.50037751677888</v>
      </c>
      <c r="Q308" s="47"/>
      <c r="R308" s="49">
        <f>+'Ark1'!AA4048</f>
        <v>2.9128715793981592</v>
      </c>
      <c r="S308" s="65">
        <f>+'Ark1'!AC4048</f>
        <v>-0.5187144394096278</v>
      </c>
      <c r="T308" s="102">
        <f t="shared" si="11"/>
        <v>5.7445783132530117</v>
      </c>
      <c r="U308" s="39"/>
      <c r="V308"/>
      <c r="W308"/>
      <c r="X308" s="4"/>
      <c r="Y308"/>
      <c r="Z308"/>
      <c r="AA308"/>
      <c r="AB308"/>
      <c r="AC308"/>
      <c r="AD308"/>
      <c r="AE308"/>
    </row>
    <row r="309" spans="1:31">
      <c r="A309" s="39"/>
      <c r="B309" s="47">
        <f>+'Ark1'!C4049</f>
        <v>2007</v>
      </c>
      <c r="C309" s="47">
        <f>+'Ark1'!N4049</f>
        <v>140</v>
      </c>
      <c r="D309" s="48" t="s">
        <v>516</v>
      </c>
      <c r="E309" s="47">
        <f>+'Ark1'!Q4049</f>
        <v>828</v>
      </c>
      <c r="F309" s="47"/>
      <c r="G309" s="65">
        <f>+'Ark1'!R4049</f>
        <v>4352</v>
      </c>
      <c r="H309" s="47"/>
      <c r="I309" s="65">
        <f>+'Ark1'!S4049</f>
        <v>4333</v>
      </c>
      <c r="J309" s="102">
        <f>+'Ark1'!T4049</f>
        <v>9.9116334153229513</v>
      </c>
      <c r="K309" s="47"/>
      <c r="L309" s="102">
        <f>+'Ark1'!U4049</f>
        <v>9.7073211639545178</v>
      </c>
      <c r="M309" s="49">
        <f>+'Ark1'!W4049</f>
        <v>57.55042695591969</v>
      </c>
      <c r="N309" s="102"/>
      <c r="O309" s="49">
        <f>+'Ark1'!AB4049</f>
        <v>4.0277777622225086</v>
      </c>
      <c r="P309" s="65">
        <f>+'Ark1'!Y4049</f>
        <v>144.3477251838232</v>
      </c>
      <c r="Q309" s="47"/>
      <c r="R309" s="49">
        <f>+'Ark1'!AA4049</f>
        <v>2.868907191618979</v>
      </c>
      <c r="S309" s="65">
        <f>+'Ark1'!AC4049</f>
        <v>-2.0556822513630463E-3</v>
      </c>
      <c r="T309" s="102">
        <f t="shared" si="11"/>
        <v>5.2560386473429954</v>
      </c>
      <c r="U309" s="39"/>
      <c r="V309"/>
      <c r="W309"/>
      <c r="X309" s="4"/>
      <c r="Y309"/>
      <c r="Z309"/>
      <c r="AA309"/>
      <c r="AB309"/>
      <c r="AC309"/>
      <c r="AD309"/>
      <c r="AE309"/>
    </row>
    <row r="310" spans="1:31">
      <c r="A310" s="39"/>
      <c r="B310" s="47">
        <f>+'Ark1'!C4050</f>
        <v>2007</v>
      </c>
      <c r="C310" s="47">
        <f>+'Ark1'!N4050</f>
        <v>150</v>
      </c>
      <c r="D310" s="48" t="s">
        <v>517</v>
      </c>
      <c r="E310" s="47">
        <f>+'Ark1'!Q4050</f>
        <v>790</v>
      </c>
      <c r="F310" s="47"/>
      <c r="G310" s="65">
        <f>+'Ark1'!R4050</f>
        <v>4095</v>
      </c>
      <c r="H310" s="47"/>
      <c r="I310" s="65">
        <f>+'Ark1'!S4050</f>
        <v>4079</v>
      </c>
      <c r="J310" s="102">
        <f>+'Ark1'!T4050</f>
        <v>9.326318666302269</v>
      </c>
      <c r="K310" s="47"/>
      <c r="L310" s="102">
        <f>+'Ark1'!U4050</f>
        <v>9.775008032629362</v>
      </c>
      <c r="M310" s="49">
        <f>+'Ark1'!W4050</f>
        <v>57.330963471439105</v>
      </c>
      <c r="N310" s="102"/>
      <c r="O310" s="49">
        <f>+'Ark1'!AB4050</f>
        <v>3.8781135207612154</v>
      </c>
      <c r="P310" s="65">
        <f>+'Ark1'!Y4050</f>
        <v>154.47658119658075</v>
      </c>
      <c r="Q310" s="47"/>
      <c r="R310" s="49">
        <f>+'Ark1'!AA4050</f>
        <v>2.891821052622495</v>
      </c>
      <c r="S310" s="65">
        <f>+'Ark1'!AC4050</f>
        <v>-2.5228920608298151</v>
      </c>
      <c r="T310" s="102">
        <f t="shared" si="11"/>
        <v>5.1835443037974684</v>
      </c>
      <c r="U310" s="39"/>
      <c r="V310"/>
      <c r="W310"/>
      <c r="X310" s="4"/>
      <c r="Y310"/>
      <c r="Z310"/>
      <c r="AA310"/>
      <c r="AB310"/>
      <c r="AC310"/>
      <c r="AD310"/>
      <c r="AE310"/>
    </row>
    <row r="311" spans="1:31">
      <c r="A311" s="39"/>
      <c r="B311" s="47">
        <f>+'Ark1'!C4051</f>
        <v>2007</v>
      </c>
      <c r="C311" s="47">
        <f>+'Ark1'!N4051</f>
        <v>160</v>
      </c>
      <c r="D311" s="48" t="s">
        <v>518</v>
      </c>
      <c r="E311" s="47">
        <f>+'Ark1'!Q4051</f>
        <v>778</v>
      </c>
      <c r="F311" s="47"/>
      <c r="G311" s="65">
        <f>+'Ark1'!R4051</f>
        <v>3780</v>
      </c>
      <c r="H311" s="47"/>
      <c r="I311" s="65">
        <f>+'Ark1'!S4051</f>
        <v>3778</v>
      </c>
      <c r="J311" s="102">
        <f>+'Ark1'!T4051</f>
        <v>8.6089095381251699</v>
      </c>
      <c r="K311" s="47"/>
      <c r="L311" s="102">
        <f>+'Ark1'!U4051</f>
        <v>9.6308263334632187</v>
      </c>
      <c r="M311" s="49">
        <f>+'Ark1'!W4051</f>
        <v>56.533880359978816</v>
      </c>
      <c r="N311" s="102"/>
      <c r="O311" s="49">
        <f>+'Ark1'!AB4051</f>
        <v>4.0735094093260038</v>
      </c>
      <c r="P311" s="65">
        <f>+'Ark1'!Y4051</f>
        <v>164.88121693121676</v>
      </c>
      <c r="Q311" s="47"/>
      <c r="R311" s="49">
        <f>+'Ark1'!AA4051</f>
        <v>2.9151577961367092</v>
      </c>
      <c r="S311" s="65">
        <f>+'Ark1'!AC4051</f>
        <v>-6.0429319485172819</v>
      </c>
      <c r="T311" s="102">
        <f t="shared" si="11"/>
        <v>4.8586118251928019</v>
      </c>
      <c r="U311" s="39"/>
      <c r="V311"/>
      <c r="W311"/>
      <c r="X311" s="4"/>
      <c r="Y311"/>
      <c r="Z311"/>
      <c r="AA311"/>
      <c r="AB311"/>
      <c r="AC311"/>
      <c r="AD311"/>
      <c r="AE311"/>
    </row>
    <row r="312" spans="1:31">
      <c r="A312" s="39"/>
      <c r="B312" s="47">
        <f>+'Ark1'!C4052</f>
        <v>2007</v>
      </c>
      <c r="C312" s="47">
        <f>+'Ark1'!N4052</f>
        <v>170</v>
      </c>
      <c r="D312" s="48" t="s">
        <v>519</v>
      </c>
      <c r="E312" s="47">
        <f>+'Ark1'!Q4052</f>
        <v>760</v>
      </c>
      <c r="F312" s="47"/>
      <c r="G312" s="65">
        <f>+'Ark1'!R4052</f>
        <v>3272</v>
      </c>
      <c r="H312" s="47"/>
      <c r="I312" s="65">
        <f>+'Ark1'!S4052</f>
        <v>3272</v>
      </c>
      <c r="J312" s="102">
        <f>+'Ark1'!T4052</f>
        <v>7.4519449758586109</v>
      </c>
      <c r="K312" s="47"/>
      <c r="L312" s="102">
        <f>+'Ark1'!U4052</f>
        <v>8.8435351654089747</v>
      </c>
      <c r="M312" s="49">
        <f>+'Ark1'!W4052</f>
        <v>55.532090464547665</v>
      </c>
      <c r="N312" s="102"/>
      <c r="O312" s="49">
        <f>+'Ark1'!AB4052</f>
        <v>4.2953545193131255</v>
      </c>
      <c r="P312" s="65">
        <f>+'Ark1'!Y4052</f>
        <v>174.9089547677263</v>
      </c>
      <c r="Q312" s="47"/>
      <c r="R312" s="49">
        <f>+'Ark1'!AA4052</f>
        <v>2.8826332506109043</v>
      </c>
      <c r="S312" s="65">
        <f>+'Ark1'!AC4052</f>
        <v>-5.4514677791463759</v>
      </c>
      <c r="T312" s="102">
        <f t="shared" si="11"/>
        <v>4.3052631578947365</v>
      </c>
      <c r="U312" s="39"/>
      <c r="V312"/>
      <c r="W312"/>
      <c r="X312" s="4"/>
      <c r="Y312"/>
      <c r="Z312"/>
      <c r="AA312"/>
      <c r="AB312"/>
      <c r="AC312"/>
      <c r="AD312"/>
      <c r="AE312"/>
    </row>
    <row r="313" spans="1:31">
      <c r="A313" s="39"/>
      <c r="B313" s="47">
        <f>+'Ark1'!C4053</f>
        <v>2007</v>
      </c>
      <c r="C313" s="47">
        <f>+'Ark1'!N4053</f>
        <v>180</v>
      </c>
      <c r="D313" s="48" t="s">
        <v>520</v>
      </c>
      <c r="E313" s="47">
        <f>+'Ark1'!Q4053</f>
        <v>717</v>
      </c>
      <c r="F313" s="47"/>
      <c r="G313" s="65">
        <f>+'Ark1'!R4053</f>
        <v>2810</v>
      </c>
      <c r="H313" s="47"/>
      <c r="I313" s="65">
        <f>+'Ark1'!S4053</f>
        <v>2807</v>
      </c>
      <c r="J313" s="102">
        <f>+'Ark1'!T4053</f>
        <v>6.3997449211988684</v>
      </c>
      <c r="K313" s="47"/>
      <c r="L313" s="102">
        <f>+'Ark1'!U4053</f>
        <v>8.010261800903379</v>
      </c>
      <c r="M313" s="49">
        <f>+'Ark1'!W4053</f>
        <v>54.627360171001058</v>
      </c>
      <c r="N313" s="102"/>
      <c r="O313" s="49">
        <f>+'Ark1'!AB4053</f>
        <v>4.4102989686446676</v>
      </c>
      <c r="P313" s="65">
        <f>+'Ark1'!Y4053</f>
        <v>184.47597864768679</v>
      </c>
      <c r="Q313" s="47"/>
      <c r="R313" s="49">
        <f>+'Ark1'!AA4053</f>
        <v>2.8555631769827632</v>
      </c>
      <c r="S313" s="65">
        <f>+'Ark1'!AC4053</f>
        <v>-7.9409174505304403</v>
      </c>
      <c r="T313" s="102">
        <f t="shared" si="11"/>
        <v>3.9191073919107393</v>
      </c>
      <c r="U313" s="39"/>
      <c r="V313"/>
      <c r="W313"/>
      <c r="X313" s="4"/>
      <c r="Y313"/>
      <c r="Z313"/>
      <c r="AA313"/>
      <c r="AB313"/>
      <c r="AC313"/>
      <c r="AD313"/>
      <c r="AE313"/>
    </row>
    <row r="314" spans="1:31">
      <c r="A314" s="39"/>
      <c r="B314" s="47">
        <f>+'Ark1'!C4054</f>
        <v>2007</v>
      </c>
      <c r="C314" s="47">
        <f>+'Ark1'!N4054</f>
        <v>190</v>
      </c>
      <c r="D314" s="48" t="s">
        <v>521</v>
      </c>
      <c r="E314" s="47">
        <f>+'Ark1'!Q4054</f>
        <v>637</v>
      </c>
      <c r="F314" s="47"/>
      <c r="G314" s="65">
        <f>+'Ark1'!R4054</f>
        <v>2065</v>
      </c>
      <c r="H314" s="47"/>
      <c r="I314" s="65">
        <f>+'Ark1'!S4054</f>
        <v>2062</v>
      </c>
      <c r="J314" s="102">
        <f>+'Ark1'!T4054</f>
        <v>4.7030153958276406</v>
      </c>
      <c r="K314" s="47"/>
      <c r="L314" s="102">
        <f>+'Ark1'!U4054</f>
        <v>6.2048614169967768</v>
      </c>
      <c r="M314" s="49">
        <f>+'Ark1'!W4054</f>
        <v>53.511639185257032</v>
      </c>
      <c r="N314" s="102"/>
      <c r="O314" s="49">
        <f>+'Ark1'!AB4054</f>
        <v>4.4975055409590476</v>
      </c>
      <c r="P314" s="65">
        <f>+'Ark1'!Y4054</f>
        <v>194.45157384987905</v>
      </c>
      <c r="Q314" s="47"/>
      <c r="R314" s="49">
        <f>+'Ark1'!AA4054</f>
        <v>2.8319226395463444</v>
      </c>
      <c r="S314" s="65">
        <f>+'Ark1'!AC4054</f>
        <v>-9.2018882232720554</v>
      </c>
      <c r="T314" s="102">
        <f t="shared" ref="T314:T377" si="12">+G314/E314</f>
        <v>3.2417582417582418</v>
      </c>
      <c r="U314" s="39"/>
      <c r="V314"/>
      <c r="W314"/>
      <c r="X314" s="4"/>
      <c r="Y314"/>
      <c r="Z314"/>
      <c r="AA314"/>
      <c r="AB314"/>
      <c r="AC314"/>
      <c r="AD314"/>
      <c r="AE314"/>
    </row>
    <row r="315" spans="1:31">
      <c r="A315" s="39"/>
      <c r="B315" s="47">
        <f>+'Ark1'!C4055</f>
        <v>2007</v>
      </c>
      <c r="C315" s="47">
        <f>+'Ark1'!N4055</f>
        <v>200</v>
      </c>
      <c r="D315" s="48" t="s">
        <v>522</v>
      </c>
      <c r="E315" s="47">
        <f>+'Ark1'!Q4055</f>
        <v>530</v>
      </c>
      <c r="F315" s="47"/>
      <c r="G315" s="65">
        <f>+'Ark1'!R4055</f>
        <v>1340</v>
      </c>
      <c r="H315" s="47"/>
      <c r="I315" s="65">
        <f>+'Ark1'!S4055</f>
        <v>1340</v>
      </c>
      <c r="J315" s="102">
        <f>+'Ark1'!T4055</f>
        <v>3.0518356563724147</v>
      </c>
      <c r="K315" s="47"/>
      <c r="L315" s="102">
        <f>+'Ark1'!U4055</f>
        <v>4.2399534803633507</v>
      </c>
      <c r="M315" s="49">
        <f>+'Ark1'!W4055</f>
        <v>51.752985074626871</v>
      </c>
      <c r="N315" s="102"/>
      <c r="O315" s="49">
        <f>+'Ark1'!AB4055</f>
        <v>4.8576173494018997</v>
      </c>
      <c r="P315" s="65">
        <f>+'Ark1'!Y4055</f>
        <v>204.76499999999987</v>
      </c>
      <c r="Q315" s="47"/>
      <c r="R315" s="49">
        <f>+'Ark1'!AA4055</f>
        <v>2.887945675367813</v>
      </c>
      <c r="S315" s="65">
        <f>+'Ark1'!AC4055</f>
        <v>-12.118077931482977</v>
      </c>
      <c r="T315" s="102">
        <f t="shared" si="12"/>
        <v>2.5283018867924527</v>
      </c>
      <c r="U315" s="39"/>
      <c r="V315"/>
      <c r="W315"/>
      <c r="X315" s="4"/>
      <c r="Y315"/>
      <c r="Z315"/>
      <c r="AA315"/>
      <c r="AB315"/>
      <c r="AC315"/>
      <c r="AD315"/>
      <c r="AE315"/>
    </row>
    <row r="316" spans="1:31">
      <c r="A316" s="39"/>
      <c r="B316" s="47">
        <f>+'Ark1'!C4056</f>
        <v>2007</v>
      </c>
      <c r="C316" s="47">
        <f>+'Ark1'!N4056</f>
        <v>210</v>
      </c>
      <c r="D316" s="48" t="s">
        <v>523</v>
      </c>
      <c r="E316" s="47">
        <f>+'Ark1'!Q4056</f>
        <v>401</v>
      </c>
      <c r="F316" s="47"/>
      <c r="G316" s="65">
        <f>+'Ark1'!R4056</f>
        <v>841</v>
      </c>
      <c r="H316" s="47"/>
      <c r="I316" s="65">
        <f>+'Ark1'!S4056</f>
        <v>841</v>
      </c>
      <c r="J316" s="102">
        <f>+'Ark1'!T4056</f>
        <v>1.9153684977680605</v>
      </c>
      <c r="K316" s="47"/>
      <c r="L316" s="102">
        <f>+'Ark1'!U4056</f>
        <v>2.7868020325747196</v>
      </c>
      <c r="M316" s="49">
        <f>+'Ark1'!W4056</f>
        <v>50.824019024970255</v>
      </c>
      <c r="N316" s="102"/>
      <c r="O316" s="49">
        <f>+'Ark1'!AB4056</f>
        <v>5.1445172800586718</v>
      </c>
      <c r="P316" s="65">
        <f>+'Ark1'!Y4056</f>
        <v>214.44185493460179</v>
      </c>
      <c r="Q316" s="47"/>
      <c r="R316" s="49">
        <f>+'Ark1'!AA4056</f>
        <v>2.8070419995847482</v>
      </c>
      <c r="S316" s="65">
        <f>+'Ark1'!AC4056</f>
        <v>-6.7955589866471211</v>
      </c>
      <c r="T316" s="102">
        <f t="shared" si="12"/>
        <v>2.0972568578553616</v>
      </c>
      <c r="U316" s="39"/>
      <c r="V316"/>
      <c r="W316"/>
      <c r="X316" s="4"/>
      <c r="Y316"/>
      <c r="Z316"/>
      <c r="AA316"/>
      <c r="AB316"/>
      <c r="AC316"/>
      <c r="AD316"/>
      <c r="AE316"/>
    </row>
    <row r="317" spans="1:31">
      <c r="A317" s="39"/>
      <c r="B317" s="47">
        <f>+'Ark1'!C4057</f>
        <v>2007</v>
      </c>
      <c r="C317" s="47">
        <f>+'Ark1'!N4057</f>
        <v>220</v>
      </c>
      <c r="D317" s="48" t="s">
        <v>524</v>
      </c>
      <c r="E317" s="47">
        <f>+'Ark1'!Q4057</f>
        <v>269</v>
      </c>
      <c r="F317" s="47"/>
      <c r="G317" s="65">
        <f>+'Ark1'!R4057</f>
        <v>459</v>
      </c>
      <c r="H317" s="47"/>
      <c r="I317" s="65">
        <f>+'Ark1'!S4057</f>
        <v>459</v>
      </c>
      <c r="J317" s="102">
        <f>+'Ark1'!T4057</f>
        <v>1.0453675867723422</v>
      </c>
      <c r="K317" s="47"/>
      <c r="L317" s="102">
        <f>+'Ark1'!U4057</f>
        <v>1.591825852934823</v>
      </c>
      <c r="M317" s="49">
        <f>+'Ark1'!W4057</f>
        <v>48.742919389978205</v>
      </c>
      <c r="N317" s="102"/>
      <c r="O317" s="49">
        <f>+'Ark1'!AB4057</f>
        <v>5.46002794888933</v>
      </c>
      <c r="P317" s="65">
        <f>+'Ark1'!Y4057</f>
        <v>224.43071895424848</v>
      </c>
      <c r="Q317" s="47"/>
      <c r="R317" s="49">
        <f>+'Ark1'!AA4057</f>
        <v>2.7990649165046801</v>
      </c>
      <c r="S317" s="65">
        <f>+'Ark1'!AC4057</f>
        <v>-5.7773604945579438</v>
      </c>
      <c r="T317" s="102">
        <f t="shared" si="12"/>
        <v>1.7063197026022305</v>
      </c>
      <c r="U317" s="39"/>
      <c r="V317"/>
      <c r="W317"/>
      <c r="X317" s="4"/>
      <c r="Y317"/>
      <c r="Z317"/>
      <c r="AA317"/>
      <c r="AB317"/>
      <c r="AC317"/>
      <c r="AD317"/>
      <c r="AE317"/>
    </row>
    <row r="318" spans="1:31">
      <c r="A318" s="39"/>
      <c r="B318" s="47">
        <f>+'Ark1'!C4058</f>
        <v>2007</v>
      </c>
      <c r="C318" s="47">
        <f>+'Ark1'!N4058</f>
        <v>230</v>
      </c>
      <c r="D318" s="48" t="s">
        <v>525</v>
      </c>
      <c r="E318" s="47">
        <f>+'Ark1'!Q4058</f>
        <v>238</v>
      </c>
      <c r="F318" s="47"/>
      <c r="G318" s="65">
        <f>+'Ark1'!R4058</f>
        <v>458</v>
      </c>
      <c r="H318" s="47"/>
      <c r="I318" s="65">
        <f>+'Ark1'!S4058</f>
        <v>458</v>
      </c>
      <c r="J318" s="102">
        <f>+'Ark1'!T4058</f>
        <v>1.0430900974765418</v>
      </c>
      <c r="K318" s="47"/>
      <c r="L318" s="102">
        <f>+'Ark1'!U4058</f>
        <v>1.709956073458218</v>
      </c>
      <c r="M318" s="49">
        <f>+'Ark1'!W4058</f>
        <v>47.292576419213951</v>
      </c>
      <c r="N318" s="102"/>
      <c r="O318" s="49">
        <f>+'Ark1'!AB4058</f>
        <v>6.1485956716345687</v>
      </c>
      <c r="P318" s="65">
        <f>+'Ark1'!Y4058</f>
        <v>241.61222707423593</v>
      </c>
      <c r="Q318" s="47"/>
      <c r="R318" s="49">
        <f>+'Ark1'!AA4058</f>
        <v>10.467038253485764</v>
      </c>
      <c r="S318" s="65">
        <f>+'Ark1'!AC4058</f>
        <v>-7.3790713551141023</v>
      </c>
      <c r="T318" s="102">
        <f t="shared" si="12"/>
        <v>1.9243697478991597</v>
      </c>
      <c r="U318" s="39"/>
      <c r="V318"/>
      <c r="W318"/>
      <c r="X318" s="4"/>
      <c r="Y318"/>
      <c r="Z318"/>
      <c r="AA318"/>
      <c r="AB318"/>
      <c r="AC318"/>
      <c r="AD318"/>
      <c r="AE318"/>
    </row>
    <row r="319" spans="1:31">
      <c r="A319" s="39"/>
      <c r="B319">
        <f>+'Ark1'!C4059</f>
        <v>2006</v>
      </c>
      <c r="C319">
        <f>+'Ark1'!N4059</f>
        <v>60</v>
      </c>
      <c r="D319" s="3" t="s">
        <v>509</v>
      </c>
      <c r="E319">
        <f>+'Ark1'!Q4059</f>
        <v>19</v>
      </c>
      <c r="G319" s="9">
        <f>+'Ark1'!R4059</f>
        <v>20</v>
      </c>
      <c r="I319" s="9">
        <f>+'Ark1'!S4059</f>
        <v>17</v>
      </c>
      <c r="J319" s="97">
        <f>+'Ark1'!T4059</f>
        <v>4.527242682844012E-2</v>
      </c>
      <c r="L319" s="97">
        <f>+'Ark1'!U4059</f>
        <v>1.7595041391183983E-2</v>
      </c>
      <c r="M319" s="1">
        <f>+'Ark1'!W4059</f>
        <v>60.82352941176471</v>
      </c>
      <c r="O319" s="1">
        <f>+'Ark1'!AB4059</f>
        <v>2.4789773536124904</v>
      </c>
      <c r="P319" s="9">
        <f>+'Ark1'!Y4059</f>
        <v>56.375</v>
      </c>
      <c r="R319" s="1">
        <f>+'Ark1'!AA4059</f>
        <v>5.0787364583959009</v>
      </c>
      <c r="S319" s="9">
        <f>+'Ark1'!AC4059</f>
        <v>2.9764759456887626</v>
      </c>
      <c r="T319" s="97">
        <f t="shared" si="12"/>
        <v>1.0526315789473684</v>
      </c>
      <c r="U319" s="39"/>
      <c r="V319"/>
      <c r="W319"/>
      <c r="X319" s="4"/>
      <c r="Y319"/>
      <c r="Z319"/>
      <c r="AA319"/>
      <c r="AB319"/>
      <c r="AC319"/>
      <c r="AD319"/>
      <c r="AE319"/>
    </row>
    <row r="320" spans="1:31">
      <c r="A320" s="39"/>
      <c r="B320">
        <f>+'Ark1'!C4060</f>
        <v>2006</v>
      </c>
      <c r="C320">
        <f>+'Ark1'!N4060</f>
        <v>70</v>
      </c>
      <c r="D320" s="3" t="s">
        <v>510</v>
      </c>
      <c r="E320">
        <f>+'Ark1'!Q4060</f>
        <v>54</v>
      </c>
      <c r="G320" s="9">
        <f>+'Ark1'!R4060</f>
        <v>78</v>
      </c>
      <c r="I320" s="9">
        <f>+'Ark1'!S4060</f>
        <v>74</v>
      </c>
      <c r="J320" s="97">
        <f>+'Ark1'!T4060</f>
        <v>0.1765624646309166</v>
      </c>
      <c r="L320" s="97">
        <f>+'Ark1'!U4060</f>
        <v>8.8198363578442227E-2</v>
      </c>
      <c r="M320" s="1">
        <f>+'Ark1'!W4060</f>
        <v>59.621621621621649</v>
      </c>
      <c r="O320" s="1">
        <f>+'Ark1'!AB4060</f>
        <v>4.3268573662232432</v>
      </c>
      <c r="P320" s="9">
        <f>+'Ark1'!Y4060</f>
        <v>72.458974358974373</v>
      </c>
      <c r="R320" s="1">
        <f>+'Ark1'!AA4060</f>
        <v>3.0386612811072151</v>
      </c>
      <c r="S320" s="9">
        <f>+'Ark1'!AC4060</f>
        <v>-2.9273178390985715</v>
      </c>
      <c r="T320" s="97">
        <f t="shared" si="12"/>
        <v>1.4444444444444444</v>
      </c>
      <c r="U320" s="39"/>
      <c r="V320"/>
      <c r="W320"/>
      <c r="X320" s="4"/>
      <c r="Y320"/>
      <c r="Z320"/>
      <c r="AA320"/>
      <c r="AB320"/>
      <c r="AC320"/>
      <c r="AD320"/>
      <c r="AE320"/>
    </row>
    <row r="321" spans="1:31">
      <c r="A321" s="39"/>
      <c r="B321">
        <f>+'Ark1'!C4061</f>
        <v>2006</v>
      </c>
      <c r="C321">
        <f>+'Ark1'!N4061</f>
        <v>80</v>
      </c>
      <c r="D321" s="3" t="s">
        <v>511</v>
      </c>
      <c r="E321">
        <f>+'Ark1'!Q4061</f>
        <v>155</v>
      </c>
      <c r="G321" s="9">
        <f>+'Ark1'!R4061</f>
        <v>285</v>
      </c>
      <c r="I321" s="9">
        <f>+'Ark1'!S4061</f>
        <v>272</v>
      </c>
      <c r="J321" s="97">
        <f>+'Ark1'!T4061</f>
        <v>0.64513208230527208</v>
      </c>
      <c r="L321" s="97">
        <f>+'Ark1'!U4061</f>
        <v>0.36468005566868239</v>
      </c>
      <c r="M321" s="1">
        <f>+'Ark1'!W4061</f>
        <v>60.694852941176485</v>
      </c>
      <c r="O321" s="1">
        <f>+'Ark1'!AB4061</f>
        <v>3.3097853994086441</v>
      </c>
      <c r="P321" s="9">
        <f>+'Ark1'!Y4061</f>
        <v>81.996140350877184</v>
      </c>
      <c r="R321" s="1">
        <f>+'Ark1'!AA4061</f>
        <v>2.8121899819524914</v>
      </c>
      <c r="S321" s="9">
        <f>+'Ark1'!AC4061</f>
        <v>-8.296730988043775</v>
      </c>
      <c r="T321" s="97">
        <f t="shared" si="12"/>
        <v>1.8387096774193548</v>
      </c>
      <c r="U321" s="39"/>
      <c r="V321"/>
      <c r="W321"/>
      <c r="X321" s="4"/>
      <c r="Y321"/>
      <c r="Z321"/>
      <c r="AA321"/>
      <c r="AB321"/>
      <c r="AC321"/>
      <c r="AD321"/>
      <c r="AE321"/>
    </row>
    <row r="322" spans="1:31">
      <c r="A322" s="39"/>
      <c r="B322">
        <f>+'Ark1'!C4062</f>
        <v>2006</v>
      </c>
      <c r="C322">
        <f>+'Ark1'!N4062</f>
        <v>90</v>
      </c>
      <c r="D322" s="3" t="s">
        <v>486</v>
      </c>
      <c r="E322">
        <f>+'Ark1'!Q4062</f>
        <v>359</v>
      </c>
      <c r="G322" s="9">
        <f>+'Ark1'!R4062</f>
        <v>941</v>
      </c>
      <c r="I322" s="9">
        <f>+'Ark1'!S4062</f>
        <v>918</v>
      </c>
      <c r="J322" s="97">
        <f>+'Ark1'!T4062</f>
        <v>2.1300676822781082</v>
      </c>
      <c r="L322" s="97">
        <f>+'Ark1'!U4062</f>
        <v>1.3728564206857523</v>
      </c>
      <c r="M322" s="1">
        <f>+'Ark1'!W4062</f>
        <v>60.651416122004392</v>
      </c>
      <c r="O322" s="1">
        <f>+'Ark1'!AB4062</f>
        <v>2.6280813762303858</v>
      </c>
      <c r="P322" s="9">
        <f>+'Ark1'!Y4062</f>
        <v>93.48926673751329</v>
      </c>
      <c r="R322" s="1">
        <f>+'Ark1'!AA4062</f>
        <v>2.7231285428683849</v>
      </c>
      <c r="S322" s="9">
        <f>+'Ark1'!AC4062</f>
        <v>-1.5098122064073898</v>
      </c>
      <c r="T322" s="97">
        <f t="shared" si="12"/>
        <v>2.6211699164345403</v>
      </c>
      <c r="U322" s="39"/>
      <c r="V322"/>
      <c r="W322"/>
      <c r="X322" s="4"/>
      <c r="Y322"/>
      <c r="Z322"/>
      <c r="AA322"/>
      <c r="AB322"/>
      <c r="AC322"/>
      <c r="AD322"/>
      <c r="AE322"/>
    </row>
    <row r="323" spans="1:31">
      <c r="A323" s="39"/>
      <c r="B323">
        <f>+'Ark1'!C4063</f>
        <v>2006</v>
      </c>
      <c r="C323">
        <f>+'Ark1'!N4063</f>
        <v>100</v>
      </c>
      <c r="D323" s="3" t="s">
        <v>512</v>
      </c>
      <c r="E323">
        <f>+'Ark1'!Q4063</f>
        <v>879</v>
      </c>
      <c r="G323" s="9">
        <f>+'Ark1'!R4063</f>
        <v>3629</v>
      </c>
      <c r="I323" s="9">
        <f>+'Ark1'!S4063</f>
        <v>3600</v>
      </c>
      <c r="J323" s="97">
        <f>+'Ark1'!T4063</f>
        <v>8.2146818480204615</v>
      </c>
      <c r="L323" s="97">
        <f>+'Ark1'!U4063</f>
        <v>5.993913535766251</v>
      </c>
      <c r="M323" s="1">
        <f>+'Ark1'!W4063</f>
        <v>58.864722222222227</v>
      </c>
      <c r="O323" s="1">
        <f>+'Ark1'!AB4063</f>
        <v>3.2361293633248089</v>
      </c>
      <c r="P323" s="9">
        <f>+'Ark1'!Y4063</f>
        <v>105.8399834665197</v>
      </c>
      <c r="R323" s="1">
        <f>+'Ark1'!AA4063</f>
        <v>2.5612742041058634</v>
      </c>
      <c r="S323" s="9">
        <f>+'Ark1'!AC4063</f>
        <v>-21.694792537921952</v>
      </c>
      <c r="T323" s="97">
        <f t="shared" si="12"/>
        <v>4.1285551763367465</v>
      </c>
      <c r="U323" s="39"/>
      <c r="V323"/>
      <c r="W323"/>
      <c r="X323" s="4"/>
      <c r="Y323"/>
      <c r="Z323"/>
      <c r="AA323"/>
      <c r="AB323"/>
      <c r="AC323"/>
      <c r="AD323"/>
      <c r="AE323"/>
    </row>
    <row r="324" spans="1:31">
      <c r="A324" s="39"/>
      <c r="B324">
        <f>+'Ark1'!C4064</f>
        <v>2006</v>
      </c>
      <c r="C324">
        <f>+'Ark1'!N4064</f>
        <v>110</v>
      </c>
      <c r="D324" s="3" t="s">
        <v>513</v>
      </c>
      <c r="E324">
        <f>+'Ark1'!Q4064</f>
        <v>1076</v>
      </c>
      <c r="G324" s="9">
        <f>+'Ark1'!R4064</f>
        <v>6196</v>
      </c>
      <c r="I324" s="9">
        <f>+'Ark1'!S4064</f>
        <v>6149</v>
      </c>
      <c r="J324" s="97">
        <f>+'Ark1'!T4064</f>
        <v>14.025397831450752</v>
      </c>
      <c r="L324" s="97">
        <f>+'Ark1'!U4064</f>
        <v>11.019658163379775</v>
      </c>
      <c r="M324" s="1">
        <f>+'Ark1'!W4064</f>
        <v>58.236135957066189</v>
      </c>
      <c r="O324" s="1">
        <f>+'Ark1'!AB4064</f>
        <v>3.4486482273383943</v>
      </c>
      <c r="P324" s="9">
        <f>+'Ark1'!Y4064</f>
        <v>113.96801162039998</v>
      </c>
      <c r="R324" s="1">
        <f>+'Ark1'!AA4064</f>
        <v>2.9144082639585598</v>
      </c>
      <c r="S324" s="9">
        <f>+'Ark1'!AC4064</f>
        <v>1.0136951638994367</v>
      </c>
      <c r="T324" s="97">
        <f t="shared" si="12"/>
        <v>5.7583643122676582</v>
      </c>
      <c r="U324" s="39"/>
      <c r="V324"/>
      <c r="W324"/>
      <c r="X324" s="4"/>
      <c r="Y324"/>
      <c r="Z324"/>
      <c r="AA324"/>
      <c r="AB324"/>
      <c r="AC324"/>
      <c r="AD324"/>
      <c r="AE324"/>
    </row>
    <row r="325" spans="1:31">
      <c r="A325" s="39"/>
      <c r="B325">
        <f>+'Ark1'!C4065</f>
        <v>2006</v>
      </c>
      <c r="C325">
        <f>+'Ark1'!N4065</f>
        <v>120</v>
      </c>
      <c r="D325" s="3" t="s">
        <v>514</v>
      </c>
      <c r="E325">
        <f>+'Ark1'!Q4065</f>
        <v>954</v>
      </c>
      <c r="G325" s="9">
        <f>+'Ark1'!R4065</f>
        <v>5604</v>
      </c>
      <c r="I325" s="9">
        <f>+'Ark1'!S4065</f>
        <v>5570</v>
      </c>
      <c r="J325" s="97">
        <f>+'Ark1'!T4065</f>
        <v>12.685333997328923</v>
      </c>
      <c r="L325" s="97">
        <f>+'Ark1'!U4065</f>
        <v>10.862841479179462</v>
      </c>
      <c r="M325" s="1">
        <f>+'Ark1'!W4065</f>
        <v>57.946858168761239</v>
      </c>
      <c r="O325" s="1">
        <f>+'Ark1'!AB4065</f>
        <v>3.8467097558526944</v>
      </c>
      <c r="P325" s="9">
        <f>+'Ark1'!Y4065</f>
        <v>124.21429336188427</v>
      </c>
      <c r="R325" s="1">
        <f>+'Ark1'!AA4065</f>
        <v>2.9011426527314872</v>
      </c>
      <c r="S325" s="9">
        <f>+'Ark1'!AC4065</f>
        <v>-3.211910612728972</v>
      </c>
      <c r="T325" s="97">
        <f t="shared" si="12"/>
        <v>5.8742138364779874</v>
      </c>
      <c r="U325" s="39"/>
      <c r="V325"/>
      <c r="W325"/>
      <c r="X325" s="4"/>
      <c r="Y325"/>
      <c r="Z325"/>
      <c r="AA325"/>
      <c r="AB325"/>
      <c r="AC325"/>
      <c r="AD325"/>
      <c r="AE325"/>
    </row>
    <row r="326" spans="1:31">
      <c r="A326" s="39"/>
      <c r="B326">
        <f>+'Ark1'!C4066</f>
        <v>2006</v>
      </c>
      <c r="C326">
        <f>+'Ark1'!N4066</f>
        <v>130</v>
      </c>
      <c r="D326" s="3" t="s">
        <v>515</v>
      </c>
      <c r="E326">
        <f>+'Ark1'!Q4066</f>
        <v>932</v>
      </c>
      <c r="G326" s="9">
        <f>+'Ark1'!R4066</f>
        <v>4908</v>
      </c>
      <c r="I326" s="9">
        <f>+'Ark1'!S4066</f>
        <v>4875</v>
      </c>
      <c r="J326" s="97">
        <f>+'Ark1'!T4066</f>
        <v>11.109853543699206</v>
      </c>
      <c r="L326" s="97">
        <f>+'Ark1'!U4066</f>
        <v>10.265107882806403</v>
      </c>
      <c r="M326" s="1">
        <f>+'Ark1'!W4066</f>
        <v>57.739692307692302</v>
      </c>
      <c r="O326" s="1">
        <f>+'Ark1'!AB4066</f>
        <v>3.9267307348861631</v>
      </c>
      <c r="P326" s="9">
        <f>+'Ark1'!Y4066</f>
        <v>134.02481662591711</v>
      </c>
      <c r="R326" s="1">
        <f>+'Ark1'!AA4066</f>
        <v>2.9035758248289825</v>
      </c>
      <c r="S326" s="9">
        <f>+'Ark1'!AC4066</f>
        <v>-1.8727331477812457</v>
      </c>
      <c r="T326" s="97">
        <f t="shared" si="12"/>
        <v>5.266094420600858</v>
      </c>
      <c r="U326" s="39"/>
      <c r="V326"/>
      <c r="W326"/>
      <c r="X326" s="4"/>
      <c r="Y326"/>
      <c r="Z326"/>
      <c r="AA326"/>
      <c r="AB326"/>
      <c r="AC326"/>
      <c r="AD326"/>
      <c r="AE326"/>
    </row>
    <row r="327" spans="1:31">
      <c r="A327" s="39"/>
      <c r="B327">
        <f>+'Ark1'!C4067</f>
        <v>2006</v>
      </c>
      <c r="C327">
        <f>+'Ark1'!N4067</f>
        <v>140</v>
      </c>
      <c r="D327" s="3" t="s">
        <v>516</v>
      </c>
      <c r="E327">
        <f>+'Ark1'!Q4067</f>
        <v>898</v>
      </c>
      <c r="G327" s="9">
        <f>+'Ark1'!R4067</f>
        <v>4556</v>
      </c>
      <c r="I327" s="9">
        <f>+'Ark1'!S4067</f>
        <v>4531</v>
      </c>
      <c r="J327" s="97">
        <f>+'Ark1'!T4067</f>
        <v>10.313058831518664</v>
      </c>
      <c r="L327" s="97">
        <f>+'Ark1'!U4067</f>
        <v>10.249494721908924</v>
      </c>
      <c r="M327" s="1">
        <f>+'Ark1'!W4067</f>
        <v>57.490399470315609</v>
      </c>
      <c r="O327" s="1">
        <f>+'Ark1'!AB4067</f>
        <v>3.9981327681355889</v>
      </c>
      <c r="P327" s="9">
        <f>+'Ark1'!Y4067</f>
        <v>144.16007462686559</v>
      </c>
      <c r="R327" s="1">
        <f>+'Ark1'!AA4067</f>
        <v>2.9030228467991286</v>
      </c>
      <c r="S327" s="9">
        <f>+'Ark1'!AC4067</f>
        <v>-2.6337536204196454</v>
      </c>
      <c r="T327" s="97">
        <f t="shared" si="12"/>
        <v>5.0734966592427613</v>
      </c>
      <c r="U327" s="39"/>
      <c r="V327"/>
      <c r="W327"/>
      <c r="X327" s="4"/>
      <c r="Y327"/>
      <c r="Z327"/>
      <c r="AA327"/>
      <c r="AB327"/>
      <c r="AC327"/>
      <c r="AD327"/>
      <c r="AE327"/>
    </row>
    <row r="328" spans="1:31">
      <c r="A328" s="39"/>
      <c r="B328">
        <f>+'Ark1'!C4068</f>
        <v>2006</v>
      </c>
      <c r="C328">
        <f>+'Ark1'!N4068</f>
        <v>150</v>
      </c>
      <c r="D328" s="3" t="s">
        <v>517</v>
      </c>
      <c r="E328">
        <f>+'Ark1'!Q4068</f>
        <v>881</v>
      </c>
      <c r="G328" s="9">
        <f>+'Ark1'!R4068</f>
        <v>4077</v>
      </c>
      <c r="I328" s="9">
        <f>+'Ark1'!S4068</f>
        <v>4059</v>
      </c>
      <c r="J328" s="97">
        <f>+'Ark1'!T4068</f>
        <v>9.2287842089775207</v>
      </c>
      <c r="L328" s="97">
        <f>+'Ark1'!U4068</f>
        <v>9.8158499066659175</v>
      </c>
      <c r="M328" s="1">
        <f>+'Ark1'!W4068</f>
        <v>57.121704853412155</v>
      </c>
      <c r="O328" s="1">
        <f>+'Ark1'!AB4068</f>
        <v>4.082841284513087</v>
      </c>
      <c r="P328" s="9">
        <f>+'Ark1'!Y4068</f>
        <v>154.28135884228601</v>
      </c>
      <c r="R328" s="1">
        <f>+'Ark1'!AA4068</f>
        <v>2.9187371225728831</v>
      </c>
      <c r="S328" s="9">
        <f>+'Ark1'!AC4068</f>
        <v>-4.8395102365034717</v>
      </c>
      <c r="T328" s="97">
        <f t="shared" si="12"/>
        <v>4.6276958002270145</v>
      </c>
      <c r="U328" s="39"/>
      <c r="V328"/>
      <c r="W328"/>
      <c r="X328" s="4"/>
      <c r="Y328"/>
      <c r="Z328"/>
      <c r="AA328"/>
      <c r="AB328"/>
      <c r="AC328"/>
      <c r="AD328"/>
      <c r="AE328"/>
    </row>
    <row r="329" spans="1:31">
      <c r="A329" s="39"/>
      <c r="B329">
        <f>+'Ark1'!C4069</f>
        <v>2006</v>
      </c>
      <c r="C329">
        <f>+'Ark1'!N4069</f>
        <v>160</v>
      </c>
      <c r="D329" s="3" t="s">
        <v>518</v>
      </c>
      <c r="E329">
        <f>+'Ark1'!Q4069</f>
        <v>879</v>
      </c>
      <c r="G329" s="9">
        <f>+'Ark1'!R4069</f>
        <v>3736</v>
      </c>
      <c r="I329" s="9">
        <f>+'Ark1'!S4069</f>
        <v>3728</v>
      </c>
      <c r="J329" s="97">
        <f>+'Ark1'!T4069</f>
        <v>8.4568893315526186</v>
      </c>
      <c r="L329" s="97">
        <f>+'Ark1'!U4069</f>
        <v>9.5985234459739619</v>
      </c>
      <c r="M329" s="1">
        <f>+'Ark1'!W4069</f>
        <v>56.554989270386258</v>
      </c>
      <c r="O329" s="1">
        <f>+'Ark1'!AB4069</f>
        <v>4.0997071234100444</v>
      </c>
      <c r="P329" s="9">
        <f>+'Ark1'!Y4069</f>
        <v>164.63562633832981</v>
      </c>
      <c r="R329" s="1">
        <f>+'Ark1'!AA4069</f>
        <v>2.8503525714225559</v>
      </c>
      <c r="S329" s="9">
        <f>+'Ark1'!AC4069</f>
        <v>-6.4369243437728212</v>
      </c>
      <c r="T329" s="97">
        <f t="shared" si="12"/>
        <v>4.2502844141069396</v>
      </c>
      <c r="U329" s="39"/>
      <c r="V329"/>
      <c r="W329"/>
      <c r="X329" s="4"/>
      <c r="Y329"/>
      <c r="Z329"/>
      <c r="AA329"/>
      <c r="AB329"/>
      <c r="AC329"/>
      <c r="AD329"/>
      <c r="AE329"/>
    </row>
    <row r="330" spans="1:31">
      <c r="A330" s="39"/>
      <c r="B330">
        <f>+'Ark1'!C4070</f>
        <v>2006</v>
      </c>
      <c r="C330">
        <f>+'Ark1'!N4070</f>
        <v>170</v>
      </c>
      <c r="D330" s="3" t="s">
        <v>519</v>
      </c>
      <c r="E330">
        <f>+'Ark1'!Q4070</f>
        <v>833</v>
      </c>
      <c r="G330" s="9">
        <f>+'Ark1'!R4070</f>
        <v>3118</v>
      </c>
      <c r="I330" s="9">
        <f>+'Ark1'!S4070</f>
        <v>3111</v>
      </c>
      <c r="J330" s="97">
        <f>+'Ark1'!T4070</f>
        <v>7.0579713425538193</v>
      </c>
      <c r="L330" s="97">
        <f>+'Ark1'!U4070</f>
        <v>8.4870130804424697</v>
      </c>
      <c r="M330" s="1">
        <f>+'Ark1'!W4070</f>
        <v>55.645773063323681</v>
      </c>
      <c r="O330" s="1">
        <f>+'Ark1'!AB4070</f>
        <v>4.3314033452425296</v>
      </c>
      <c r="P330" s="9">
        <f>+'Ark1'!Y4070</f>
        <v>174.42350865939702</v>
      </c>
      <c r="R330" s="1">
        <f>+'Ark1'!AA4070</f>
        <v>2.9173042521651862</v>
      </c>
      <c r="S330" s="9">
        <f>+'Ark1'!AC4070</f>
        <v>-7.5824082494401104</v>
      </c>
      <c r="T330" s="97">
        <f t="shared" si="12"/>
        <v>3.7430972388955581</v>
      </c>
      <c r="U330" s="39"/>
      <c r="V330"/>
      <c r="W330"/>
      <c r="X330" s="4"/>
      <c r="Y330"/>
      <c r="Z330"/>
      <c r="AA330"/>
      <c r="AB330"/>
      <c r="AC330"/>
      <c r="AD330"/>
      <c r="AE330"/>
    </row>
    <row r="331" spans="1:31">
      <c r="A331" s="39"/>
      <c r="B331">
        <f>+'Ark1'!C4071</f>
        <v>2006</v>
      </c>
      <c r="C331">
        <f>+'Ark1'!N4071</f>
        <v>180</v>
      </c>
      <c r="D331" s="3" t="s">
        <v>520</v>
      </c>
      <c r="E331">
        <f>+'Ark1'!Q4071</f>
        <v>769</v>
      </c>
      <c r="G331" s="9">
        <f>+'Ark1'!R4071</f>
        <v>2425</v>
      </c>
      <c r="I331" s="9">
        <f>+'Ark1'!S4071</f>
        <v>2423</v>
      </c>
      <c r="J331" s="97">
        <f>+'Ark1'!T4071</f>
        <v>5.4892817529483668</v>
      </c>
      <c r="L331" s="97">
        <f>+'Ark1'!U4071</f>
        <v>6.9860616373572508</v>
      </c>
      <c r="M331" s="1">
        <f>+'Ark1'!W4071</f>
        <v>54.554271564176638</v>
      </c>
      <c r="O331" s="1">
        <f>+'Ark1'!AB4071</f>
        <v>4.4329560307052125</v>
      </c>
      <c r="P331" s="9">
        <f>+'Ark1'!Y4071</f>
        <v>184.60647422680401</v>
      </c>
      <c r="R331" s="1">
        <f>+'Ark1'!AA4071</f>
        <v>2.8456501846446689</v>
      </c>
      <c r="S331" s="9">
        <f>+'Ark1'!AC4071</f>
        <v>-7.9817338196233276</v>
      </c>
      <c r="T331" s="97">
        <f t="shared" si="12"/>
        <v>3.1534460338101429</v>
      </c>
      <c r="U331" s="39"/>
      <c r="V331"/>
      <c r="W331"/>
      <c r="X331" s="4"/>
      <c r="Y331"/>
      <c r="Z331"/>
      <c r="AA331"/>
      <c r="AB331"/>
      <c r="AC331"/>
      <c r="AD331"/>
      <c r="AE331"/>
    </row>
    <row r="332" spans="1:31">
      <c r="A332" s="39"/>
      <c r="B332">
        <f>+'Ark1'!C4072</f>
        <v>2006</v>
      </c>
      <c r="C332">
        <f>+'Ark1'!N4072</f>
        <v>190</v>
      </c>
      <c r="D332" s="3" t="s">
        <v>521</v>
      </c>
      <c r="E332">
        <f>+'Ark1'!Q4072</f>
        <v>666</v>
      </c>
      <c r="G332" s="9">
        <f>+'Ark1'!R4072</f>
        <v>1865</v>
      </c>
      <c r="I332" s="9">
        <f>+'Ark1'!S4072</f>
        <v>1864</v>
      </c>
      <c r="J332" s="97">
        <f>+'Ark1'!T4072</f>
        <v>4.2216538017520442</v>
      </c>
      <c r="L332" s="97">
        <f>+'Ark1'!U4072</f>
        <v>5.6676195402430514</v>
      </c>
      <c r="M332" s="1">
        <f>+'Ark1'!W4072</f>
        <v>53.513948497854081</v>
      </c>
      <c r="O332" s="1">
        <f>+'Ark1'!AB4072</f>
        <v>4.646150590612848</v>
      </c>
      <c r="P332" s="9">
        <f>+'Ark1'!Y4072</f>
        <v>194.73683646112596</v>
      </c>
      <c r="R332" s="1">
        <f>+'Ark1'!AA4072</f>
        <v>2.8361117074227877</v>
      </c>
      <c r="S332" s="9">
        <f>+'Ark1'!AC4072</f>
        <v>-11.067427623473298</v>
      </c>
      <c r="T332" s="97">
        <f t="shared" si="12"/>
        <v>2.8003003003003002</v>
      </c>
      <c r="U332" s="39"/>
      <c r="V332"/>
      <c r="W332"/>
      <c r="X332" s="4"/>
      <c r="Y332"/>
      <c r="Z332"/>
      <c r="AA332"/>
      <c r="AB332"/>
      <c r="AC332"/>
      <c r="AD332"/>
      <c r="AE332"/>
    </row>
    <row r="333" spans="1:31">
      <c r="A333" s="39"/>
      <c r="B333">
        <f>+'Ark1'!C4073</f>
        <v>2006</v>
      </c>
      <c r="C333">
        <f>+'Ark1'!N4073</f>
        <v>200</v>
      </c>
      <c r="D333" s="3" t="s">
        <v>522</v>
      </c>
      <c r="E333">
        <f>+'Ark1'!Q4073</f>
        <v>520</v>
      </c>
      <c r="G333" s="9">
        <f>+'Ark1'!R4073</f>
        <v>1175</v>
      </c>
      <c r="I333" s="9">
        <f>+'Ark1'!S4073</f>
        <v>1173</v>
      </c>
      <c r="J333" s="97">
        <f>+'Ark1'!T4073</f>
        <v>2.659755076170859</v>
      </c>
      <c r="L333" s="97">
        <f>+'Ark1'!U4073</f>
        <v>3.7461442671048113</v>
      </c>
      <c r="M333" s="1">
        <f>+'Ark1'!W4073</f>
        <v>51.982097186700784</v>
      </c>
      <c r="O333" s="1">
        <f>+'Ark1'!AB4073</f>
        <v>4.6857444689618362</v>
      </c>
      <c r="P333" s="9">
        <f>+'Ark1'!Y4073</f>
        <v>204.30212765957455</v>
      </c>
      <c r="R333" s="1">
        <f>+'Ark1'!AA4073</f>
        <v>2.8975740569084438</v>
      </c>
      <c r="S333" s="9">
        <f>+'Ark1'!AC4073</f>
        <v>-8.9245611022591049</v>
      </c>
      <c r="T333" s="97">
        <f t="shared" si="12"/>
        <v>2.2596153846153846</v>
      </c>
      <c r="U333" s="39"/>
      <c r="V333"/>
      <c r="W333"/>
      <c r="X333" s="4"/>
      <c r="Y333"/>
      <c r="Z333"/>
      <c r="AA333"/>
      <c r="AB333"/>
      <c r="AC333"/>
      <c r="AD333"/>
      <c r="AE333"/>
    </row>
    <row r="334" spans="1:31">
      <c r="A334" s="39"/>
      <c r="B334">
        <f>+'Ark1'!C4074</f>
        <v>2006</v>
      </c>
      <c r="C334">
        <f>+'Ark1'!N4074</f>
        <v>210</v>
      </c>
      <c r="D334" s="3" t="s">
        <v>523</v>
      </c>
      <c r="E334">
        <f>+'Ark1'!Q4074</f>
        <v>397</v>
      </c>
      <c r="G334" s="9">
        <f>+'Ark1'!R4074</f>
        <v>746</v>
      </c>
      <c r="I334" s="9">
        <f>+'Ark1'!S4074</f>
        <v>746</v>
      </c>
      <c r="J334" s="97">
        <f>+'Ark1'!T4074</f>
        <v>1.6886615207008171</v>
      </c>
      <c r="L334" s="97">
        <f>+'Ark1'!U4074</f>
        <v>2.4987455632796167</v>
      </c>
      <c r="M334" s="1">
        <f>+'Ark1'!W4074</f>
        <v>50.382037533512047</v>
      </c>
      <c r="O334" s="1">
        <f>+'Ark1'!AB4074</f>
        <v>5.0850829659612877</v>
      </c>
      <c r="P334" s="9">
        <f>+'Ark1'!Y4074</f>
        <v>214.63941018766744</v>
      </c>
      <c r="R334" s="1">
        <f>+'Ark1'!AA4074</f>
        <v>2.8307676988460488</v>
      </c>
      <c r="S334" s="9">
        <f>+'Ark1'!AC4074</f>
        <v>-10.599604293181992</v>
      </c>
      <c r="T334" s="97">
        <f t="shared" si="12"/>
        <v>1.8790931989924433</v>
      </c>
      <c r="U334" s="39"/>
      <c r="V334"/>
      <c r="W334"/>
      <c r="X334" s="4"/>
      <c r="Y334"/>
      <c r="Z334"/>
      <c r="AA334"/>
      <c r="AB334"/>
      <c r="AC334"/>
      <c r="AD334"/>
      <c r="AE334"/>
    </row>
    <row r="335" spans="1:31">
      <c r="A335" s="39"/>
      <c r="B335">
        <f>+'Ark1'!C4075</f>
        <v>2006</v>
      </c>
      <c r="C335">
        <f>+'Ark1'!N4075</f>
        <v>220</v>
      </c>
      <c r="D335" s="3" t="s">
        <v>524</v>
      </c>
      <c r="E335">
        <f>+'Ark1'!Q4075</f>
        <v>264</v>
      </c>
      <c r="G335" s="9">
        <f>+'Ark1'!R4075</f>
        <v>439</v>
      </c>
      <c r="I335" s="9">
        <f>+'Ark1'!S4075</f>
        <v>439</v>
      </c>
      <c r="J335" s="97">
        <f>+'Ark1'!T4075</f>
        <v>0.99372976888426112</v>
      </c>
      <c r="L335" s="97">
        <f>+'Ark1'!U4075</f>
        <v>1.5372651116593028</v>
      </c>
      <c r="M335" s="1">
        <f>+'Ark1'!W4075</f>
        <v>49.129840546697046</v>
      </c>
      <c r="O335" s="1">
        <f>+'Ark1'!AB4075</f>
        <v>5.3666478444362333</v>
      </c>
      <c r="P335" s="9">
        <f>+'Ark1'!Y4075</f>
        <v>224.39362186788139</v>
      </c>
      <c r="R335" s="1">
        <f>+'Ark1'!AA4075</f>
        <v>2.7957509825509574</v>
      </c>
      <c r="S335" s="9">
        <f>+'Ark1'!AC4075</f>
        <v>-4.3335451070338626</v>
      </c>
      <c r="T335" s="97">
        <f t="shared" si="12"/>
        <v>1.6628787878787878</v>
      </c>
      <c r="U335" s="39"/>
      <c r="V335"/>
      <c r="W335"/>
      <c r="X335" s="4"/>
      <c r="Y335"/>
      <c r="Z335"/>
      <c r="AA335"/>
      <c r="AB335"/>
      <c r="AC335"/>
      <c r="AD335"/>
      <c r="AE335"/>
    </row>
    <row r="336" spans="1:31">
      <c r="A336" s="39"/>
      <c r="B336">
        <f>+'Ark1'!C4076</f>
        <v>2006</v>
      </c>
      <c r="C336">
        <f>+'Ark1'!N4076</f>
        <v>230</v>
      </c>
      <c r="D336" s="3" t="s">
        <v>525</v>
      </c>
      <c r="E336">
        <f>+'Ark1'!Q4076</f>
        <v>206</v>
      </c>
      <c r="G336" s="9">
        <f>+'Ark1'!R4076</f>
        <v>379</v>
      </c>
      <c r="I336" s="9">
        <f>+'Ark1'!S4076</f>
        <v>379</v>
      </c>
      <c r="J336" s="97">
        <f>+'Ark1'!T4076</f>
        <v>0.85791248839894096</v>
      </c>
      <c r="L336" s="97">
        <f>+'Ark1'!U4076</f>
        <v>1.4284317829087445</v>
      </c>
      <c r="M336" s="1">
        <f>+'Ark1'!W4076</f>
        <v>47.35883905013192</v>
      </c>
      <c r="O336" s="1">
        <f>+'Ark1'!AB4076</f>
        <v>5.8334848831334716</v>
      </c>
      <c r="P336" s="9">
        <f>+'Ark1'!Y4076</f>
        <v>241.51635883905024</v>
      </c>
      <c r="R336" s="1">
        <f>+'Ark1'!AA4076</f>
        <v>12.30731152952967</v>
      </c>
      <c r="S336" s="9">
        <f>+'Ark1'!AC4076</f>
        <v>-13.703080325578471</v>
      </c>
      <c r="T336" s="97">
        <f t="shared" si="12"/>
        <v>1.8398058252427185</v>
      </c>
      <c r="U336" s="39"/>
      <c r="V336"/>
      <c r="W336"/>
      <c r="X336" s="4"/>
      <c r="Y336"/>
      <c r="Z336"/>
      <c r="AA336"/>
      <c r="AB336"/>
      <c r="AC336"/>
      <c r="AD336"/>
      <c r="AE336"/>
    </row>
    <row r="337" spans="1:31">
      <c r="A337" s="39"/>
      <c r="B337" s="47">
        <f>+'Ark1'!C4077</f>
        <v>2005</v>
      </c>
      <c r="C337" s="47">
        <f>+'Ark1'!N4077</f>
        <v>60</v>
      </c>
      <c r="D337" s="48" t="s">
        <v>509</v>
      </c>
      <c r="E337" s="47">
        <f>+'Ark1'!Q4077</f>
        <v>36</v>
      </c>
      <c r="F337" s="47"/>
      <c r="G337" s="65">
        <f>+'Ark1'!R4077</f>
        <v>25.25</v>
      </c>
      <c r="H337" s="47"/>
      <c r="I337" s="65">
        <f>+'Ark1'!S4077</f>
        <v>18</v>
      </c>
      <c r="J337" s="102">
        <f>+'Ark1'!T4077</f>
        <v>6.4559429831570203E-2</v>
      </c>
      <c r="K337" s="47"/>
      <c r="L337" s="102">
        <f>+'Ark1'!U4077</f>
        <v>1.9455968372560528E-2</v>
      </c>
      <c r="M337" s="49">
        <f>+'Ark1'!W4077</f>
        <v>58.5</v>
      </c>
      <c r="N337" s="102"/>
      <c r="O337" s="49">
        <f>+'Ark1'!AB4077</f>
        <v>3.5784850922639801</v>
      </c>
      <c r="P337" s="65">
        <f>+'Ark1'!Y4077</f>
        <v>43.184158415841573</v>
      </c>
      <c r="Q337" s="47"/>
      <c r="R337" s="49">
        <f>+'Ark1'!AA4077</f>
        <v>7.7538918941505139</v>
      </c>
      <c r="S337" s="65">
        <f>+'Ark1'!AC4077</f>
        <v>29.632633951317441</v>
      </c>
      <c r="T337" s="102">
        <f t="shared" si="12"/>
        <v>0.70138888888888884</v>
      </c>
      <c r="U337" s="39"/>
      <c r="V337"/>
      <c r="W337"/>
      <c r="X337" s="4"/>
      <c r="Y337"/>
      <c r="Z337"/>
      <c r="AA337"/>
      <c r="AB337"/>
      <c r="AC337"/>
      <c r="AD337"/>
      <c r="AE337"/>
    </row>
    <row r="338" spans="1:31">
      <c r="A338" s="39"/>
      <c r="B338" s="47">
        <f>+'Ark1'!C4078</f>
        <v>2005</v>
      </c>
      <c r="C338" s="47">
        <f>+'Ark1'!N4078</f>
        <v>70</v>
      </c>
      <c r="D338" s="48" t="s">
        <v>510</v>
      </c>
      <c r="E338" s="47">
        <f>+'Ark1'!Q4078</f>
        <v>56</v>
      </c>
      <c r="F338" s="47"/>
      <c r="G338" s="65">
        <f>+'Ark1'!R4078</f>
        <v>83</v>
      </c>
      <c r="H338" s="47"/>
      <c r="I338" s="65">
        <f>+'Ark1'!S4078</f>
        <v>73</v>
      </c>
      <c r="J338" s="102">
        <f>+'Ark1'!T4078</f>
        <v>0.21221515548595343</v>
      </c>
      <c r="K338" s="47"/>
      <c r="L338" s="102">
        <f>+'Ark1'!U4078</f>
        <v>9.8625201377926436E-2</v>
      </c>
      <c r="M338" s="49">
        <f>+'Ark1'!W4078</f>
        <v>61.164383561643859</v>
      </c>
      <c r="N338" s="102"/>
      <c r="O338" s="49">
        <f>+'Ark1'!AB4078</f>
        <v>2.2876302186462794</v>
      </c>
      <c r="P338" s="65">
        <f>+'Ark1'!Y4078</f>
        <v>66.595180722891541</v>
      </c>
      <c r="Q338" s="47"/>
      <c r="R338" s="49">
        <f>+'Ark1'!AA4078</f>
        <v>2.4290672693109725</v>
      </c>
      <c r="S338" s="65">
        <f>+'Ark1'!AC4078</f>
        <v>18.288390757486535</v>
      </c>
      <c r="T338" s="102">
        <f t="shared" si="12"/>
        <v>1.4821428571428572</v>
      </c>
      <c r="U338" s="39"/>
      <c r="V338"/>
      <c r="W338"/>
      <c r="X338" s="4"/>
      <c r="Y338"/>
      <c r="Z338"/>
      <c r="AA338"/>
      <c r="AB338"/>
      <c r="AC338"/>
      <c r="AD338"/>
      <c r="AE338"/>
    </row>
    <row r="339" spans="1:31">
      <c r="A339" s="39"/>
      <c r="B339" s="47">
        <f>+'Ark1'!C4079</f>
        <v>2005</v>
      </c>
      <c r="C339" s="47">
        <f>+'Ark1'!N4079</f>
        <v>80</v>
      </c>
      <c r="D339" s="48" t="s">
        <v>511</v>
      </c>
      <c r="E339" s="47">
        <f>+'Ark1'!Q4079</f>
        <v>158</v>
      </c>
      <c r="F339" s="47"/>
      <c r="G339" s="65">
        <f>+'Ark1'!R4079</f>
        <v>282</v>
      </c>
      <c r="H339" s="47"/>
      <c r="I339" s="65">
        <f>+'Ark1'!S4079</f>
        <v>252</v>
      </c>
      <c r="J339" s="102">
        <f>+'Ark1'!T4079</f>
        <v>0.72102016683179393</v>
      </c>
      <c r="K339" s="47"/>
      <c r="L339" s="102">
        <f>+'Ark1'!U4079</f>
        <v>0.38675517466932818</v>
      </c>
      <c r="M339" s="49">
        <f>+'Ark1'!W4079</f>
        <v>60.345238095238123</v>
      </c>
      <c r="N339" s="102"/>
      <c r="O339" s="49">
        <f>+'Ark1'!AB4079</f>
        <v>3.6433045165692151</v>
      </c>
      <c r="P339" s="65">
        <f>+'Ark1'!Y4079</f>
        <v>76.863475177304977</v>
      </c>
      <c r="Q339" s="47"/>
      <c r="R339" s="49">
        <f>+'Ark1'!AA4079</f>
        <v>2.8070216584187122</v>
      </c>
      <c r="S339" s="65">
        <f>+'Ark1'!AC4079</f>
        <v>-7.2098032158088561</v>
      </c>
      <c r="T339" s="102">
        <f t="shared" si="12"/>
        <v>1.7848101265822784</v>
      </c>
      <c r="U339" s="39"/>
      <c r="V339"/>
      <c r="W339"/>
      <c r="X339" s="4"/>
      <c r="Y339"/>
      <c r="Z339"/>
      <c r="AA339"/>
      <c r="AB339"/>
      <c r="AC339"/>
      <c r="AD339"/>
      <c r="AE339"/>
    </row>
    <row r="340" spans="1:31">
      <c r="A340" s="39"/>
      <c r="B340" s="47">
        <f>+'Ark1'!C4080</f>
        <v>2005</v>
      </c>
      <c r="C340" s="47">
        <f>+'Ark1'!N4080</f>
        <v>90</v>
      </c>
      <c r="D340" s="48" t="s">
        <v>486</v>
      </c>
      <c r="E340" s="47">
        <f>+'Ark1'!Q4080</f>
        <v>325</v>
      </c>
      <c r="F340" s="47"/>
      <c r="G340" s="65">
        <f>+'Ark1'!R4080</f>
        <v>768</v>
      </c>
      <c r="H340" s="47"/>
      <c r="I340" s="65">
        <f>+'Ark1'!S4080</f>
        <v>723</v>
      </c>
      <c r="J340" s="102">
        <f>+'Ark1'!T4080</f>
        <v>1.9636293905206297</v>
      </c>
      <c r="K340" s="47"/>
      <c r="L340" s="102">
        <f>+'Ark1'!U4080</f>
        <v>1.2348972911685763</v>
      </c>
      <c r="M340" s="49">
        <f>+'Ark1'!W4080</f>
        <v>60.255878284923917</v>
      </c>
      <c r="N340" s="102"/>
      <c r="O340" s="49">
        <f>+'Ark1'!AB4080</f>
        <v>2.902200843059628</v>
      </c>
      <c r="P340" s="65">
        <f>+'Ark1'!Y4080</f>
        <v>90.116145833333363</v>
      </c>
      <c r="Q340" s="47"/>
      <c r="R340" s="49">
        <f>+'Ark1'!AA4080</f>
        <v>2.8410001731068433</v>
      </c>
      <c r="S340" s="65">
        <f>+'Ark1'!AC4080</f>
        <v>-6.7289861523930412</v>
      </c>
      <c r="T340" s="102">
        <f t="shared" si="12"/>
        <v>2.3630769230769233</v>
      </c>
      <c r="U340" s="39"/>
      <c r="V340"/>
      <c r="W340"/>
      <c r="X340" s="4"/>
      <c r="Y340"/>
      <c r="Z340"/>
      <c r="AA340"/>
      <c r="AB340"/>
      <c r="AC340"/>
      <c r="AD340"/>
      <c r="AE340"/>
    </row>
    <row r="341" spans="1:31">
      <c r="A341" s="39"/>
      <c r="B341" s="47">
        <f>+'Ark1'!C4081</f>
        <v>2005</v>
      </c>
      <c r="C341" s="47">
        <f>+'Ark1'!N4081</f>
        <v>100</v>
      </c>
      <c r="D341" s="48" t="s">
        <v>512</v>
      </c>
      <c r="E341" s="47">
        <f>+'Ark1'!Q4081</f>
        <v>901</v>
      </c>
      <c r="F341" s="47"/>
      <c r="G341" s="65">
        <f>+'Ark1'!R4081</f>
        <v>3249</v>
      </c>
      <c r="H341" s="47"/>
      <c r="I341" s="65">
        <f>+'Ark1'!S4081</f>
        <v>3168</v>
      </c>
      <c r="J341" s="102">
        <f>+'Ark1'!T4081</f>
        <v>8.3070727731790726</v>
      </c>
      <c r="K341" s="47"/>
      <c r="L341" s="102">
        <f>+'Ark1'!U4081</f>
        <v>6.0298656608563856</v>
      </c>
      <c r="M341" s="49">
        <f>+'Ark1'!W4081</f>
        <v>58.807765151515149</v>
      </c>
      <c r="N341" s="102"/>
      <c r="O341" s="49">
        <f>+'Ark1'!AB4081</f>
        <v>3.2961912218663878</v>
      </c>
      <c r="P341" s="65">
        <f>+'Ark1'!Y4081</f>
        <v>104.01378885811025</v>
      </c>
      <c r="Q341" s="47"/>
      <c r="R341" s="49">
        <f>+'Ark1'!AA4081</f>
        <v>2.591120356835976</v>
      </c>
      <c r="S341" s="65">
        <f>+'Ark1'!AC4081</f>
        <v>-21.535009455110735</v>
      </c>
      <c r="T341" s="102">
        <f t="shared" si="12"/>
        <v>3.6059933407325193</v>
      </c>
      <c r="U341" s="39"/>
      <c r="V341"/>
      <c r="W341"/>
      <c r="X341" s="4"/>
      <c r="Y341"/>
      <c r="Z341"/>
      <c r="AA341"/>
      <c r="AB341"/>
      <c r="AC341"/>
      <c r="AD341"/>
      <c r="AE341"/>
    </row>
    <row r="342" spans="1:31">
      <c r="A342" s="39"/>
      <c r="B342" s="47">
        <f>+'Ark1'!C4082</f>
        <v>2005</v>
      </c>
      <c r="C342" s="47">
        <f>+'Ark1'!N4082</f>
        <v>110</v>
      </c>
      <c r="D342" s="48" t="s">
        <v>513</v>
      </c>
      <c r="E342" s="47">
        <f>+'Ark1'!Q4082</f>
        <v>1155</v>
      </c>
      <c r="F342" s="47"/>
      <c r="G342" s="65">
        <f>+'Ark1'!R4082</f>
        <v>6047</v>
      </c>
      <c r="H342" s="47"/>
      <c r="I342" s="65">
        <f>+'Ark1'!S4082</f>
        <v>5941</v>
      </c>
      <c r="J342" s="102">
        <f>+'Ark1'!T4082</f>
        <v>15.461024641247723</v>
      </c>
      <c r="K342" s="47"/>
      <c r="L342" s="102">
        <f>+'Ark1'!U4082</f>
        <v>12.172780775504847</v>
      </c>
      <c r="M342" s="49">
        <f>+'Ark1'!W4082</f>
        <v>58.23144251809461</v>
      </c>
      <c r="N342" s="102"/>
      <c r="O342" s="49">
        <f>+'Ark1'!AB4082</f>
        <v>3.3684868525420222</v>
      </c>
      <c r="P342" s="65">
        <f>+'Ark1'!Y4082</f>
        <v>112.81914999173163</v>
      </c>
      <c r="Q342" s="47"/>
      <c r="R342" s="49">
        <f>+'Ark1'!AA4082</f>
        <v>2.9025009717331209</v>
      </c>
      <c r="S342" s="65">
        <f>+'Ark1'!AC4082</f>
        <v>-1.6963185265983673</v>
      </c>
      <c r="T342" s="102">
        <f t="shared" si="12"/>
        <v>5.2354978354978359</v>
      </c>
      <c r="U342" s="39"/>
      <c r="V342"/>
      <c r="W342"/>
      <c r="X342" s="4"/>
      <c r="Y342"/>
      <c r="Z342"/>
      <c r="AA342"/>
      <c r="AB342"/>
      <c r="AC342"/>
      <c r="AD342"/>
      <c r="AE342"/>
    </row>
    <row r="343" spans="1:31">
      <c r="A343" s="39"/>
      <c r="B343" s="47">
        <f>+'Ark1'!C4083</f>
        <v>2005</v>
      </c>
      <c r="C343" s="47">
        <f>+'Ark1'!N4083</f>
        <v>120</v>
      </c>
      <c r="D343" s="48" t="s">
        <v>514</v>
      </c>
      <c r="E343" s="47">
        <f>+'Ark1'!Q4083</f>
        <v>1036</v>
      </c>
      <c r="F343" s="47"/>
      <c r="G343" s="65">
        <f>+'Ark1'!R4083</f>
        <v>4966</v>
      </c>
      <c r="H343" s="47"/>
      <c r="I343" s="65">
        <f>+'Ark1'!S4083</f>
        <v>4891</v>
      </c>
      <c r="J343" s="102">
        <f>+'Ark1'!T4083</f>
        <v>12.697114001725843</v>
      </c>
      <c r="K343" s="47"/>
      <c r="L343" s="102">
        <f>+'Ark1'!U4083</f>
        <v>10.894414454485524</v>
      </c>
      <c r="M343" s="49">
        <f>+'Ark1'!W4083</f>
        <v>58.019832345123689</v>
      </c>
      <c r="N343" s="102"/>
      <c r="O343" s="49">
        <f>+'Ark1'!AB4083</f>
        <v>3.5861644977684826</v>
      </c>
      <c r="P343" s="65">
        <f>+'Ark1'!Y4083</f>
        <v>122.950463149416</v>
      </c>
      <c r="Q343" s="47"/>
      <c r="R343" s="49">
        <f>+'Ark1'!AA4083</f>
        <v>2.8855481448595559</v>
      </c>
      <c r="S343" s="65">
        <f>+'Ark1'!AC4083</f>
        <v>0.21422725897539985</v>
      </c>
      <c r="T343" s="102">
        <f t="shared" si="12"/>
        <v>4.7934362934362937</v>
      </c>
      <c r="U343" s="39"/>
      <c r="V343"/>
      <c r="W343"/>
      <c r="X343" s="4"/>
      <c r="Y343"/>
      <c r="Z343"/>
      <c r="AA343"/>
      <c r="AB343"/>
      <c r="AC343"/>
      <c r="AD343"/>
      <c r="AE343"/>
    </row>
    <row r="344" spans="1:31">
      <c r="A344" s="39"/>
      <c r="B344" s="47">
        <f>+'Ark1'!C4084</f>
        <v>2005</v>
      </c>
      <c r="C344" s="47">
        <f>+'Ark1'!N4084</f>
        <v>130</v>
      </c>
      <c r="D344" s="48" t="s">
        <v>515</v>
      </c>
      <c r="E344" s="47">
        <f>+'Ark1'!Q4084</f>
        <v>1019</v>
      </c>
      <c r="F344" s="47"/>
      <c r="G344" s="65">
        <f>+'Ark1'!R4084</f>
        <v>4178</v>
      </c>
      <c r="H344" s="47"/>
      <c r="I344" s="65">
        <f>+'Ark1'!S4084</f>
        <v>4128</v>
      </c>
      <c r="J344" s="102">
        <f>+'Ark1'!T4084</f>
        <v>10.682348429160406</v>
      </c>
      <c r="K344" s="47"/>
      <c r="L344" s="102">
        <f>+'Ark1'!U4084</f>
        <v>9.9440910338051332</v>
      </c>
      <c r="M344" s="49">
        <f>+'Ark1'!W4084</f>
        <v>57.942344961240302</v>
      </c>
      <c r="N344" s="102"/>
      <c r="O344" s="49">
        <f>+'Ark1'!AB4084</f>
        <v>3.8374896819791449</v>
      </c>
      <c r="P344" s="65">
        <f>+'Ark1'!Y4084</f>
        <v>133.39195787458132</v>
      </c>
      <c r="Q344" s="47"/>
      <c r="R344" s="49">
        <f>+'Ark1'!AA4084</f>
        <v>2.8846131035081557</v>
      </c>
      <c r="S344" s="65">
        <f>+'Ark1'!AC4084</f>
        <v>-0.84160841468957404</v>
      </c>
      <c r="T344" s="102">
        <f t="shared" si="12"/>
        <v>4.1000981354268893</v>
      </c>
      <c r="U344" s="39"/>
      <c r="V344"/>
      <c r="W344"/>
      <c r="X344" s="4"/>
      <c r="Y344"/>
      <c r="Z344"/>
      <c r="AA344"/>
      <c r="AB344"/>
      <c r="AC344"/>
      <c r="AD344"/>
      <c r="AE344"/>
    </row>
    <row r="345" spans="1:31">
      <c r="A345" s="39"/>
      <c r="B345" s="47">
        <f>+'Ark1'!C4085</f>
        <v>2005</v>
      </c>
      <c r="C345" s="47">
        <f>+'Ark1'!N4085</f>
        <v>140</v>
      </c>
      <c r="D345" s="48" t="s">
        <v>516</v>
      </c>
      <c r="E345" s="47">
        <f>+'Ark1'!Q4085</f>
        <v>954</v>
      </c>
      <c r="F345" s="47"/>
      <c r="G345" s="65">
        <f>+'Ark1'!R4085</f>
        <v>3854</v>
      </c>
      <c r="H345" s="47"/>
      <c r="I345" s="65">
        <f>+'Ark1'!S4085</f>
        <v>3813</v>
      </c>
      <c r="J345" s="102">
        <f>+'Ark1'!T4085</f>
        <v>9.8539422800345182</v>
      </c>
      <c r="K345" s="47"/>
      <c r="L345" s="102">
        <f>+'Ark1'!U4085</f>
        <v>9.8663813552869684</v>
      </c>
      <c r="M345" s="49">
        <f>+'Ark1'!W4085</f>
        <v>57.518227117755039</v>
      </c>
      <c r="N345" s="102"/>
      <c r="O345" s="49">
        <f>+'Ark1'!AB4085</f>
        <v>3.9246770917039258</v>
      </c>
      <c r="P345" s="65">
        <f>+'Ark1'!Y4085</f>
        <v>143.47597301504911</v>
      </c>
      <c r="Q345" s="47"/>
      <c r="R345" s="49">
        <f>+'Ark1'!AA4085</f>
        <v>2.9038397130178599</v>
      </c>
      <c r="S345" s="65">
        <f>+'Ark1'!AC4085</f>
        <v>-0.67034630518567451</v>
      </c>
      <c r="T345" s="102">
        <f t="shared" si="12"/>
        <v>4.0398322851153043</v>
      </c>
      <c r="U345" s="39"/>
      <c r="V345"/>
      <c r="W345"/>
      <c r="X345" s="4"/>
      <c r="Y345"/>
      <c r="Z345"/>
      <c r="AA345"/>
      <c r="AB345"/>
      <c r="AC345"/>
      <c r="AD345"/>
      <c r="AE345"/>
    </row>
    <row r="346" spans="1:31">
      <c r="A346" s="39"/>
      <c r="B346" s="47">
        <f>+'Ark1'!C4086</f>
        <v>2005</v>
      </c>
      <c r="C346" s="47">
        <f>+'Ark1'!N4086</f>
        <v>150</v>
      </c>
      <c r="D346" s="48" t="s">
        <v>517</v>
      </c>
      <c r="E346" s="47">
        <f>+'Ark1'!Q4086</f>
        <v>926</v>
      </c>
      <c r="F346" s="47"/>
      <c r="G346" s="65">
        <f>+'Ark1'!R4086</f>
        <v>3621</v>
      </c>
      <c r="H346" s="47"/>
      <c r="I346" s="65">
        <f>+'Ark1'!S4086</f>
        <v>3589</v>
      </c>
      <c r="J346" s="102">
        <f>+'Ark1'!T4086</f>
        <v>9.2582057592125029</v>
      </c>
      <c r="K346" s="47"/>
      <c r="L346" s="102">
        <f>+'Ark1'!U4086</f>
        <v>9.9239802286393761</v>
      </c>
      <c r="M346" s="49">
        <f>+'Ark1'!W4086</f>
        <v>56.884368904987447</v>
      </c>
      <c r="N346" s="102"/>
      <c r="O346" s="49">
        <f>+'Ark1'!AB4086</f>
        <v>4.2051399871333395</v>
      </c>
      <c r="P346" s="65">
        <f>+'Ark1'!Y4086</f>
        <v>153.59969621651462</v>
      </c>
      <c r="Q346" s="47"/>
      <c r="R346" s="49">
        <f>+'Ark1'!AA4086</f>
        <v>2.9036706752878758</v>
      </c>
      <c r="S346" s="65">
        <f>+'Ark1'!AC4086</f>
        <v>-3.9709297903380065</v>
      </c>
      <c r="T346" s="102">
        <f t="shared" si="12"/>
        <v>3.9103671706263499</v>
      </c>
      <c r="U346" s="39"/>
      <c r="V346"/>
      <c r="W346"/>
      <c r="X346" s="4"/>
      <c r="Y346"/>
      <c r="Z346"/>
      <c r="AA346"/>
      <c r="AB346"/>
      <c r="AC346"/>
      <c r="AD346"/>
      <c r="AE346"/>
    </row>
    <row r="347" spans="1:31">
      <c r="A347" s="39"/>
      <c r="B347" s="47">
        <f>+'Ark1'!C4087</f>
        <v>2005</v>
      </c>
      <c r="C347" s="47">
        <f>+'Ark1'!N4087</f>
        <v>160</v>
      </c>
      <c r="D347" s="48" t="s">
        <v>518</v>
      </c>
      <c r="E347" s="47">
        <f>+'Ark1'!Q4087</f>
        <v>866</v>
      </c>
      <c r="F347" s="47"/>
      <c r="G347" s="65">
        <f>+'Ark1'!R4087</f>
        <v>3194</v>
      </c>
      <c r="H347" s="47"/>
      <c r="I347" s="65">
        <f>+'Ark1'!S4087</f>
        <v>3168</v>
      </c>
      <c r="J347" s="102">
        <f>+'Ark1'!T4087</f>
        <v>8.1664482725558507</v>
      </c>
      <c r="K347" s="47"/>
      <c r="L347" s="102">
        <f>+'Ark1'!U4087</f>
        <v>9.3245226440511217</v>
      </c>
      <c r="M347" s="49">
        <f>+'Ark1'!W4087</f>
        <v>56.315972222222221</v>
      </c>
      <c r="N347" s="102"/>
      <c r="O347" s="49">
        <f>+'Ark1'!AB4087</f>
        <v>4.27911565007342</v>
      </c>
      <c r="P347" s="65">
        <f>+'Ark1'!Y4087</f>
        <v>163.61559173450229</v>
      </c>
      <c r="Q347" s="47"/>
      <c r="R347" s="49">
        <f>+'Ark1'!AA4087</f>
        <v>2.8611378951173494</v>
      </c>
      <c r="S347" s="65">
        <f>+'Ark1'!AC4087</f>
        <v>-5.421390108438187</v>
      </c>
      <c r="T347" s="102">
        <f t="shared" si="12"/>
        <v>3.6882217090069283</v>
      </c>
      <c r="U347" s="39"/>
      <c r="V347"/>
      <c r="W347"/>
      <c r="X347" s="4"/>
      <c r="Y347"/>
      <c r="Z347"/>
      <c r="AA347"/>
      <c r="AB347"/>
      <c r="AC347"/>
      <c r="AD347"/>
      <c r="AE347"/>
    </row>
    <row r="348" spans="1:31">
      <c r="A348" s="39"/>
      <c r="B348" s="47">
        <f>+'Ark1'!C4088</f>
        <v>2005</v>
      </c>
      <c r="C348" s="47">
        <f>+'Ark1'!N4088</f>
        <v>170</v>
      </c>
      <c r="D348" s="48" t="s">
        <v>519</v>
      </c>
      <c r="E348" s="47">
        <f>+'Ark1'!Q4088</f>
        <v>821</v>
      </c>
      <c r="F348" s="47"/>
      <c r="G348" s="65">
        <f>+'Ark1'!R4088</f>
        <v>2810</v>
      </c>
      <c r="H348" s="47"/>
      <c r="I348" s="65">
        <f>+'Ark1'!S4088</f>
        <v>2798</v>
      </c>
      <c r="J348" s="102">
        <f>+'Ark1'!T4088</f>
        <v>7.1846335772955312</v>
      </c>
      <c r="K348" s="47"/>
      <c r="L348" s="102">
        <f>+'Ark1'!U4088</f>
        <v>8.731401096118276</v>
      </c>
      <c r="M348" s="49">
        <f>+'Ark1'!W4088</f>
        <v>55.51250893495353</v>
      </c>
      <c r="N348" s="102"/>
      <c r="O348" s="49">
        <f>+'Ark1'!AB4088</f>
        <v>4.3223020808126389</v>
      </c>
      <c r="P348" s="65">
        <f>+'Ark1'!Y4088</f>
        <v>174.14483985765114</v>
      </c>
      <c r="Q348" s="47"/>
      <c r="R348" s="49">
        <f>+'Ark1'!AA4088</f>
        <v>2.853715311167996</v>
      </c>
      <c r="S348" s="65">
        <f>+'Ark1'!AC4088</f>
        <v>-9.1173666152568131</v>
      </c>
      <c r="T348" s="102">
        <f t="shared" si="12"/>
        <v>3.422655298416565</v>
      </c>
      <c r="U348" s="39"/>
      <c r="V348"/>
      <c r="W348"/>
      <c r="X348" s="4"/>
      <c r="Y348"/>
      <c r="Z348"/>
      <c r="AA348"/>
      <c r="AB348"/>
      <c r="AC348"/>
      <c r="AD348"/>
      <c r="AE348"/>
    </row>
    <row r="349" spans="1:31">
      <c r="A349" s="39"/>
      <c r="B349" s="47">
        <f>+'Ark1'!C4089</f>
        <v>2005</v>
      </c>
      <c r="C349" s="47">
        <f>+'Ark1'!N4089</f>
        <v>180</v>
      </c>
      <c r="D349" s="48" t="s">
        <v>520</v>
      </c>
      <c r="E349" s="47">
        <f>+'Ark1'!Q4089</f>
        <v>725</v>
      </c>
      <c r="F349" s="47"/>
      <c r="G349" s="65">
        <f>+'Ark1'!R4089</f>
        <v>2105</v>
      </c>
      <c r="H349" s="47"/>
      <c r="I349" s="65">
        <f>+'Ark1'!S4089</f>
        <v>2094</v>
      </c>
      <c r="J349" s="102">
        <f>+'Ark1'!T4089</f>
        <v>5.3820831602160499</v>
      </c>
      <c r="K349" s="47"/>
      <c r="L349" s="102">
        <f>+'Ark1'!U4089</f>
        <v>6.9110012028120531</v>
      </c>
      <c r="M349" s="49">
        <f>+'Ark1'!W4089</f>
        <v>54.364851957975183</v>
      </c>
      <c r="N349" s="102"/>
      <c r="O349" s="49">
        <f>+'Ark1'!AB4089</f>
        <v>4.4997746470213773</v>
      </c>
      <c r="P349" s="65">
        <f>+'Ark1'!Y4089</f>
        <v>184.00171021377625</v>
      </c>
      <c r="Q349" s="47"/>
      <c r="R349" s="49">
        <f>+'Ark1'!AA4089</f>
        <v>2.8460175496542197</v>
      </c>
      <c r="S349" s="65">
        <f>+'Ark1'!AC4089</f>
        <v>-4.5481909516714509</v>
      </c>
      <c r="T349" s="102">
        <f t="shared" si="12"/>
        <v>2.9034482758620688</v>
      </c>
      <c r="U349" s="39"/>
      <c r="V349"/>
      <c r="W349"/>
      <c r="X349" s="4"/>
      <c r="Y349"/>
      <c r="Z349"/>
      <c r="AA349"/>
      <c r="AB349"/>
      <c r="AC349"/>
      <c r="AD349"/>
      <c r="AE349"/>
    </row>
    <row r="350" spans="1:31">
      <c r="A350" s="39"/>
      <c r="B350" s="47">
        <f>+'Ark1'!C4090</f>
        <v>2005</v>
      </c>
      <c r="C350" s="47">
        <f>+'Ark1'!N4090</f>
        <v>190</v>
      </c>
      <c r="D350" s="48" t="s">
        <v>521</v>
      </c>
      <c r="E350" s="47">
        <f>+'Ark1'!Q4090</f>
        <v>662</v>
      </c>
      <c r="F350" s="47"/>
      <c r="G350" s="65">
        <f>+'Ark1'!R4090</f>
        <v>1612</v>
      </c>
      <c r="H350" s="47"/>
      <c r="I350" s="65">
        <f>+'Ark1'!S4090</f>
        <v>1605</v>
      </c>
      <c r="J350" s="102">
        <f>+'Ark1'!T4090</f>
        <v>4.1215762728115308</v>
      </c>
      <c r="K350" s="47"/>
      <c r="L350" s="102">
        <f>+'Ark1'!U4090</f>
        <v>5.5751448505231469</v>
      </c>
      <c r="M350" s="49">
        <f>+'Ark1'!W4090</f>
        <v>53.028660436137088</v>
      </c>
      <c r="N350" s="102"/>
      <c r="O350" s="49">
        <f>+'Ark1'!AB4090</f>
        <v>4.835788287480316</v>
      </c>
      <c r="P350" s="65">
        <f>+'Ark1'!Y4090</f>
        <v>193.83138957816365</v>
      </c>
      <c r="Q350" s="47"/>
      <c r="R350" s="49">
        <f>+'Ark1'!AA4090</f>
        <v>2.8565848019388769</v>
      </c>
      <c r="S350" s="65">
        <f>+'Ark1'!AC4090</f>
        <v>-8.1386211809436482</v>
      </c>
      <c r="T350" s="102">
        <f t="shared" si="12"/>
        <v>2.4350453172205437</v>
      </c>
      <c r="U350" s="39"/>
      <c r="V350"/>
      <c r="W350"/>
      <c r="X350" s="4"/>
      <c r="Y350"/>
      <c r="Z350"/>
      <c r="AA350"/>
      <c r="AB350"/>
      <c r="AC350"/>
      <c r="AD350"/>
      <c r="AE350"/>
    </row>
    <row r="351" spans="1:31">
      <c r="A351" s="39"/>
      <c r="B351" s="47">
        <f>+'Ark1'!C4091</f>
        <v>2005</v>
      </c>
      <c r="C351" s="47">
        <f>+'Ark1'!N4091</f>
        <v>200</v>
      </c>
      <c r="D351" s="48" t="s">
        <v>522</v>
      </c>
      <c r="E351" s="47">
        <f>+'Ark1'!Q4091</f>
        <v>499</v>
      </c>
      <c r="F351" s="47"/>
      <c r="G351" s="65">
        <f>+'Ark1'!R4091</f>
        <v>1026</v>
      </c>
      <c r="H351" s="47"/>
      <c r="I351" s="65">
        <f>+'Ark1'!S4091</f>
        <v>1022</v>
      </c>
      <c r="J351" s="102">
        <f>+'Ark1'!T4091</f>
        <v>2.6232861388986546</v>
      </c>
      <c r="K351" s="47"/>
      <c r="L351" s="102">
        <f>+'Ark1'!U4091</f>
        <v>3.7309406584221607</v>
      </c>
      <c r="M351" s="49">
        <f>+'Ark1'!W4091</f>
        <v>51.443248532289637</v>
      </c>
      <c r="N351" s="102"/>
      <c r="O351" s="49">
        <f>+'Ark1'!AB4091</f>
        <v>5.0405603793855667</v>
      </c>
      <c r="P351" s="65">
        <f>+'Ark1'!Y4091</f>
        <v>203.79990253411324</v>
      </c>
      <c r="Q351" s="47"/>
      <c r="R351" s="49">
        <f>+'Ark1'!AA4091</f>
        <v>2.883725826493305</v>
      </c>
      <c r="S351" s="65">
        <f>+'Ark1'!AC4091</f>
        <v>-11.802405640960522</v>
      </c>
      <c r="T351" s="102">
        <f t="shared" si="12"/>
        <v>2.0561122244488979</v>
      </c>
      <c r="U351" s="39"/>
      <c r="V351"/>
      <c r="W351"/>
      <c r="X351" s="4"/>
      <c r="Y351"/>
      <c r="Z351"/>
      <c r="AA351"/>
      <c r="AB351"/>
      <c r="AC351"/>
      <c r="AD351"/>
      <c r="AE351"/>
    </row>
    <row r="352" spans="1:31">
      <c r="A352" s="39"/>
      <c r="B352" s="47">
        <f>+'Ark1'!C4092</f>
        <v>2005</v>
      </c>
      <c r="C352" s="47">
        <f>+'Ark1'!N4092</f>
        <v>210</v>
      </c>
      <c r="D352" s="48" t="s">
        <v>523</v>
      </c>
      <c r="E352" s="47">
        <f>+'Ark1'!Q4092</f>
        <v>347</v>
      </c>
      <c r="F352" s="47"/>
      <c r="G352" s="65">
        <f>+'Ark1'!R4092</f>
        <v>618</v>
      </c>
      <c r="H352" s="47"/>
      <c r="I352" s="65">
        <f>+'Ark1'!S4092</f>
        <v>617</v>
      </c>
      <c r="J352" s="102">
        <f>+'Ark1'!T4092</f>
        <v>1.5801080251845701</v>
      </c>
      <c r="K352" s="47"/>
      <c r="L352" s="102">
        <f>+'Ark1'!U4092</f>
        <v>2.3617643544284328</v>
      </c>
      <c r="M352" s="49">
        <f>+'Ark1'!W4092</f>
        <v>49.977309562398688</v>
      </c>
      <c r="N352" s="102"/>
      <c r="O352" s="49">
        <f>+'Ark1'!AB4092</f>
        <v>5.3411467112450195</v>
      </c>
      <c r="P352" s="65">
        <f>+'Ark1'!Y4092</f>
        <v>214.18106796116501</v>
      </c>
      <c r="Q352" s="47"/>
      <c r="R352" s="49">
        <f>+'Ark1'!AA4092</f>
        <v>2.8825100778024919</v>
      </c>
      <c r="S352" s="65">
        <f>+'Ark1'!AC4092</f>
        <v>-8.2027850038215622</v>
      </c>
      <c r="T352" s="102">
        <f t="shared" si="12"/>
        <v>1.7809798270893371</v>
      </c>
      <c r="U352" s="39"/>
      <c r="V352"/>
      <c r="W352"/>
      <c r="X352" s="4"/>
      <c r="Y352"/>
      <c r="Z352"/>
      <c r="AA352"/>
      <c r="AB352"/>
      <c r="AC352"/>
      <c r="AD352"/>
      <c r="AE352"/>
    </row>
    <row r="353" spans="1:31">
      <c r="A353" s="39"/>
      <c r="B353" s="47">
        <f>+'Ark1'!C4093</f>
        <v>2005</v>
      </c>
      <c r="C353" s="47">
        <f>+'Ark1'!N4093</f>
        <v>220</v>
      </c>
      <c r="D353" s="48" t="s">
        <v>524</v>
      </c>
      <c r="E353" s="47">
        <f>+'Ark1'!Q4093</f>
        <v>230</v>
      </c>
      <c r="F353" s="47"/>
      <c r="G353" s="65">
        <f>+'Ark1'!R4093</f>
        <v>344</v>
      </c>
      <c r="H353" s="47"/>
      <c r="I353" s="65">
        <f>+'Ark1'!S4093</f>
        <v>343</v>
      </c>
      <c r="J353" s="102">
        <f>+'Ark1'!T4093</f>
        <v>0.87954233117069891</v>
      </c>
      <c r="K353" s="47"/>
      <c r="L353" s="102">
        <f>+'Ark1'!U4093</f>
        <v>1.3736531037595672</v>
      </c>
      <c r="M353" s="49">
        <f>+'Ark1'!W4093</f>
        <v>48.673469387755091</v>
      </c>
      <c r="N353" s="102"/>
      <c r="O353" s="49">
        <f>+'Ark1'!AB4093</f>
        <v>5.562113765259765</v>
      </c>
      <c r="P353" s="65">
        <f>+'Ark1'!Y4093</f>
        <v>223.79563953488361</v>
      </c>
      <c r="Q353" s="47"/>
      <c r="R353" s="49">
        <f>+'Ark1'!AA4093</f>
        <v>2.7403987006531096</v>
      </c>
      <c r="S353" s="65">
        <f>+'Ark1'!AC4093</f>
        <v>-8.5405459328885343</v>
      </c>
      <c r="T353" s="102">
        <f t="shared" si="12"/>
        <v>1.4956521739130435</v>
      </c>
      <c r="U353" s="39"/>
      <c r="V353"/>
      <c r="W353"/>
      <c r="X353" s="4"/>
      <c r="Y353"/>
      <c r="Z353"/>
      <c r="AA353"/>
      <c r="AB353"/>
      <c r="AC353"/>
      <c r="AD353"/>
      <c r="AE353"/>
    </row>
    <row r="354" spans="1:31">
      <c r="A354" s="39"/>
      <c r="B354" s="47">
        <f>+'Ark1'!C4094</f>
        <v>2005</v>
      </c>
      <c r="C354" s="47">
        <f>+'Ark1'!N4094</f>
        <v>230</v>
      </c>
      <c r="D354" s="48" t="s">
        <v>525</v>
      </c>
      <c r="E354" s="47">
        <f>+'Ark1'!Q4094</f>
        <v>198</v>
      </c>
      <c r="F354" s="47"/>
      <c r="G354" s="65">
        <f>+'Ark1'!R4094</f>
        <v>329</v>
      </c>
      <c r="H354" s="47"/>
      <c r="I354" s="65">
        <f>+'Ark1'!S4094</f>
        <v>329</v>
      </c>
      <c r="J354" s="102">
        <f>+'Ark1'!T4094</f>
        <v>0.84119019463709277</v>
      </c>
      <c r="K354" s="47"/>
      <c r="L354" s="102">
        <f>+'Ark1'!U4094</f>
        <v>1.4203249457185789</v>
      </c>
      <c r="M354" s="49">
        <f>+'Ark1'!W4094</f>
        <v>46.468085106382965</v>
      </c>
      <c r="N354" s="102"/>
      <c r="O354" s="49">
        <f>+'Ark1'!AB4094</f>
        <v>6.4877520550895937</v>
      </c>
      <c r="P354" s="65">
        <f>+'Ark1'!Y4094</f>
        <v>241.94954407294841</v>
      </c>
      <c r="Q354" s="47"/>
      <c r="R354" s="49">
        <f>+'Ark1'!AA4094</f>
        <v>11.11774539689161</v>
      </c>
      <c r="S354" s="65">
        <f>+'Ark1'!AC4094</f>
        <v>-16.146435971782605</v>
      </c>
      <c r="T354" s="102">
        <f t="shared" si="12"/>
        <v>1.6616161616161615</v>
      </c>
      <c r="U354" s="39"/>
      <c r="V354"/>
      <c r="W354"/>
      <c r="X354" s="4"/>
      <c r="Y354"/>
      <c r="Z354"/>
      <c r="AA354"/>
      <c r="AB354"/>
      <c r="AC354"/>
      <c r="AD354"/>
      <c r="AE354"/>
    </row>
    <row r="355" spans="1:31">
      <c r="A355" s="39"/>
      <c r="B355">
        <f>+'Ark1'!C4095</f>
        <v>2004</v>
      </c>
      <c r="C355">
        <f>+'Ark1'!N4095</f>
        <v>60</v>
      </c>
      <c r="D355" s="3" t="s">
        <v>509</v>
      </c>
      <c r="E355">
        <f>+'Ark1'!Q4095</f>
        <v>38</v>
      </c>
      <c r="G355" s="9">
        <f>+'Ark1'!R4095</f>
        <v>29</v>
      </c>
      <c r="I355" s="9">
        <f>+'Ark1'!S4095</f>
        <v>19</v>
      </c>
      <c r="J355" s="97">
        <f>+'Ark1'!T4095</f>
        <v>7.6193478889151622E-2</v>
      </c>
      <c r="L355" s="97">
        <f>+'Ark1'!U4095</f>
        <v>2.179534875246622E-2</v>
      </c>
      <c r="M355" s="1">
        <f>+'Ark1'!W4095</f>
        <v>58.73684210526315</v>
      </c>
      <c r="O355" s="1">
        <f>+'Ark1'!AB4095</f>
        <v>3.337854735938548</v>
      </c>
      <c r="P355" s="9">
        <f>+'Ark1'!Y4095</f>
        <v>40.672413793103459</v>
      </c>
      <c r="R355" s="1">
        <f>+'Ark1'!AA4095</f>
        <v>7.6012865218133934</v>
      </c>
      <c r="S355" s="9">
        <f>+'Ark1'!AC4095</f>
        <v>-10.912419709155898</v>
      </c>
      <c r="T355" s="97">
        <f t="shared" si="12"/>
        <v>0.76315789473684215</v>
      </c>
      <c r="U355" s="39"/>
      <c r="V355"/>
      <c r="W355"/>
      <c r="X355" s="4"/>
      <c r="Y355"/>
      <c r="Z355"/>
      <c r="AA355"/>
      <c r="AB355"/>
      <c r="AC355"/>
      <c r="AD355"/>
      <c r="AE355"/>
    </row>
    <row r="356" spans="1:31">
      <c r="A356" s="39"/>
      <c r="B356">
        <f>+'Ark1'!C4096</f>
        <v>2004</v>
      </c>
      <c r="C356">
        <f>+'Ark1'!N4096</f>
        <v>70</v>
      </c>
      <c r="D356" s="3" t="s">
        <v>510</v>
      </c>
      <c r="E356">
        <f>+'Ark1'!Q4096</f>
        <v>53</v>
      </c>
      <c r="G356" s="9">
        <f>+'Ark1'!R4096</f>
        <v>70</v>
      </c>
      <c r="I356" s="9">
        <f>+'Ark1'!S4096</f>
        <v>58</v>
      </c>
      <c r="J356" s="97">
        <f>+'Ark1'!T4096</f>
        <v>0.18391529387036595</v>
      </c>
      <c r="L356" s="97">
        <f>+'Ark1'!U4096</f>
        <v>8.2231014398770591E-2</v>
      </c>
      <c r="M356" s="1">
        <f>+'Ark1'!W4096</f>
        <v>59.758620689655153</v>
      </c>
      <c r="O356" s="1">
        <f>+'Ark1'!AB4096</f>
        <v>4.2722454115047563</v>
      </c>
      <c r="P356" s="9">
        <f>+'Ark1'!Y4096</f>
        <v>63.572857142857195</v>
      </c>
      <c r="R356" s="1">
        <f>+'Ark1'!AA4096</f>
        <v>2.4827376675351505</v>
      </c>
      <c r="S356" s="9">
        <f>+'Ark1'!AC4096</f>
        <v>-14.651853461295488</v>
      </c>
      <c r="T356" s="97">
        <f t="shared" si="12"/>
        <v>1.320754716981132</v>
      </c>
      <c r="U356" s="39"/>
      <c r="V356"/>
      <c r="W356"/>
      <c r="X356" s="4"/>
      <c r="Y356"/>
      <c r="Z356"/>
      <c r="AA356"/>
      <c r="AB356"/>
      <c r="AC356"/>
      <c r="AD356"/>
      <c r="AE356"/>
    </row>
    <row r="357" spans="1:31">
      <c r="A357" s="39"/>
      <c r="B357">
        <f>+'Ark1'!C4097</f>
        <v>2004</v>
      </c>
      <c r="C357">
        <f>+'Ark1'!N4097</f>
        <v>80</v>
      </c>
      <c r="D357" s="3" t="s">
        <v>511</v>
      </c>
      <c r="E357">
        <f>+'Ark1'!Q4097</f>
        <v>126</v>
      </c>
      <c r="G357" s="9">
        <f>+'Ark1'!R4097</f>
        <v>227</v>
      </c>
      <c r="I357" s="9">
        <f>+'Ark1'!S4097</f>
        <v>210</v>
      </c>
      <c r="J357" s="97">
        <f>+'Ark1'!T4097</f>
        <v>0.59641102440818705</v>
      </c>
      <c r="L357" s="97">
        <f>+'Ark1'!U4097</f>
        <v>0.33340323736413496</v>
      </c>
      <c r="M357" s="1">
        <f>+'Ark1'!W4097</f>
        <v>60.371428571428595</v>
      </c>
      <c r="O357" s="1">
        <f>+'Ark1'!AB4097</f>
        <v>3.5112259230919411</v>
      </c>
      <c r="P357" s="9">
        <f>+'Ark1'!Y4097</f>
        <v>79.483700440528622</v>
      </c>
      <c r="R357" s="1">
        <f>+'Ark1'!AA4097</f>
        <v>2.7323382957376476</v>
      </c>
      <c r="S357" s="9">
        <f>+'Ark1'!AC4097</f>
        <v>-5.2569069268248123</v>
      </c>
      <c r="T357" s="97">
        <f t="shared" si="12"/>
        <v>1.8015873015873016</v>
      </c>
      <c r="U357" s="39"/>
      <c r="V357"/>
      <c r="W357"/>
      <c r="X357" s="4"/>
      <c r="Y357"/>
      <c r="Z357"/>
      <c r="AA357"/>
      <c r="AB357"/>
      <c r="AC357"/>
      <c r="AD357"/>
      <c r="AE357"/>
    </row>
    <row r="358" spans="1:31">
      <c r="A358" s="39"/>
      <c r="B358">
        <f>+'Ark1'!C4098</f>
        <v>2004</v>
      </c>
      <c r="C358">
        <f>+'Ark1'!N4098</f>
        <v>90</v>
      </c>
      <c r="D358" s="3" t="s">
        <v>486</v>
      </c>
      <c r="E358">
        <f>+'Ark1'!Q4098</f>
        <v>340</v>
      </c>
      <c r="G358" s="9">
        <f>+'Ark1'!R4098</f>
        <v>747</v>
      </c>
      <c r="I358" s="9">
        <f>+'Ark1'!S4098</f>
        <v>695</v>
      </c>
      <c r="J358" s="97">
        <f>+'Ark1'!T4098</f>
        <v>1.9626389217309059</v>
      </c>
      <c r="L358" s="97">
        <f>+'Ark1'!U4098</f>
        <v>1.2296845221665915</v>
      </c>
      <c r="M358" s="1">
        <f>+'Ark1'!W4098</f>
        <v>60.103597122302162</v>
      </c>
      <c r="O358" s="1">
        <f>+'Ark1'!AB4098</f>
        <v>2.8944354967565644</v>
      </c>
      <c r="P358" s="9">
        <f>+'Ark1'!Y4098</f>
        <v>89.085542168674692</v>
      </c>
      <c r="R358" s="1">
        <f>+'Ark1'!AA4098</f>
        <v>2.806123030699637</v>
      </c>
      <c r="S358" s="9">
        <f>+'Ark1'!AC4098</f>
        <v>2.0732500981195079</v>
      </c>
      <c r="T358" s="97">
        <f t="shared" si="12"/>
        <v>2.197058823529412</v>
      </c>
      <c r="U358" s="39"/>
      <c r="V358"/>
      <c r="W358"/>
      <c r="X358" s="4"/>
      <c r="Y358"/>
      <c r="Z358"/>
      <c r="AA358"/>
      <c r="AB358"/>
      <c r="AC358"/>
      <c r="AD358"/>
      <c r="AE358"/>
    </row>
    <row r="359" spans="1:31">
      <c r="A359" s="39"/>
      <c r="B359">
        <f>+'Ark1'!C4099</f>
        <v>2004</v>
      </c>
      <c r="C359">
        <f>+'Ark1'!N4099</f>
        <v>100</v>
      </c>
      <c r="D359" s="3" t="s">
        <v>512</v>
      </c>
      <c r="E359">
        <f>+'Ark1'!Q4099</f>
        <v>960</v>
      </c>
      <c r="G359" s="9">
        <f>+'Ark1'!R4099</f>
        <v>3277</v>
      </c>
      <c r="I359" s="9">
        <f>+'Ark1'!S4099</f>
        <v>3219</v>
      </c>
      <c r="J359" s="97">
        <f>+'Ark1'!T4099</f>
        <v>8.6098631144741358</v>
      </c>
      <c r="L359" s="97">
        <f>+'Ark1'!U4099</f>
        <v>6.3496678708527794</v>
      </c>
      <c r="M359" s="1">
        <f>+'Ark1'!W4099</f>
        <v>58.434607020813949</v>
      </c>
      <c r="O359" s="1">
        <f>+'Ark1'!AB4099</f>
        <v>3.4514781008175799</v>
      </c>
      <c r="P359" s="9">
        <f>+'Ark1'!Y4099</f>
        <v>104.85971925541686</v>
      </c>
      <c r="R359" s="1">
        <f>+'Ark1'!AA4099</f>
        <v>2.5446509507410262</v>
      </c>
      <c r="S359" s="9">
        <f>+'Ark1'!AC4099</f>
        <v>-19.34350522273165</v>
      </c>
      <c r="T359" s="97">
        <f t="shared" si="12"/>
        <v>3.4135416666666667</v>
      </c>
      <c r="U359" s="39"/>
      <c r="V359"/>
      <c r="W359"/>
      <c r="X359" s="4"/>
      <c r="Y359"/>
      <c r="Z359"/>
      <c r="AA359"/>
      <c r="AB359"/>
      <c r="AC359"/>
      <c r="AD359"/>
      <c r="AE359"/>
    </row>
    <row r="360" spans="1:31">
      <c r="A360" s="39"/>
      <c r="B360">
        <f>+'Ark1'!C4100</f>
        <v>2004</v>
      </c>
      <c r="C360">
        <f>+'Ark1'!N4100</f>
        <v>110</v>
      </c>
      <c r="D360" s="3" t="s">
        <v>513</v>
      </c>
      <c r="E360">
        <f>+'Ark1'!Q4100</f>
        <v>1203</v>
      </c>
      <c r="G360" s="9">
        <f>+'Ark1'!R4100</f>
        <v>6264</v>
      </c>
      <c r="I360" s="9">
        <f>+'Ark1'!S4100</f>
        <v>6179</v>
      </c>
      <c r="J360" s="97">
        <f>+'Ark1'!T4100</f>
        <v>16.457791440056752</v>
      </c>
      <c r="L360" s="97">
        <f>+'Ark1'!U4100</f>
        <v>13.116065766406937</v>
      </c>
      <c r="M360" s="1">
        <f>+'Ark1'!W4100</f>
        <v>57.638129147111187</v>
      </c>
      <c r="O360" s="1">
        <f>+'Ark1'!AB4100</f>
        <v>3.5118659230327882</v>
      </c>
      <c r="P360" s="9">
        <f>+'Ark1'!Y4100</f>
        <v>113.31462324393324</v>
      </c>
      <c r="R360" s="1">
        <f>+'Ark1'!AA4100</f>
        <v>2.8966661991437235</v>
      </c>
      <c r="S360" s="9">
        <f>+'Ark1'!AC4100</f>
        <v>0.49929832974316224</v>
      </c>
      <c r="T360" s="97">
        <f t="shared" si="12"/>
        <v>5.2069825436408976</v>
      </c>
      <c r="U360" s="39"/>
      <c r="V360"/>
      <c r="W360"/>
      <c r="X360" s="4"/>
      <c r="Y360"/>
      <c r="Z360"/>
      <c r="AA360"/>
      <c r="AB360"/>
      <c r="AC360"/>
      <c r="AD360"/>
      <c r="AE360"/>
    </row>
    <row r="361" spans="1:31">
      <c r="A361" s="39"/>
      <c r="B361">
        <f>+'Ark1'!C4101</f>
        <v>2004</v>
      </c>
      <c r="C361">
        <f>+'Ark1'!N4101</f>
        <v>120</v>
      </c>
      <c r="D361" s="3" t="s">
        <v>514</v>
      </c>
      <c r="E361">
        <f>+'Ark1'!Q4101</f>
        <v>1093</v>
      </c>
      <c r="G361" s="9">
        <f>+'Ark1'!R4101</f>
        <v>4926</v>
      </c>
      <c r="I361" s="9">
        <f>+'Ark1'!S4101</f>
        <v>4869</v>
      </c>
      <c r="J361" s="97">
        <f>+'Ark1'!T4101</f>
        <v>12.942381965791755</v>
      </c>
      <c r="L361" s="97">
        <f>+'Ark1'!U4101</f>
        <v>11.235189071924864</v>
      </c>
      <c r="M361" s="1">
        <f>+'Ark1'!W4101</f>
        <v>57.535222838365186</v>
      </c>
      <c r="O361" s="1">
        <f>+'Ark1'!AB4101</f>
        <v>3.6477473385033008</v>
      </c>
      <c r="P361" s="9">
        <f>+'Ark1'!Y4101</f>
        <v>123.42982135606992</v>
      </c>
      <c r="R361" s="1">
        <f>+'Ark1'!AA4101</f>
        <v>2.9312034672119576</v>
      </c>
      <c r="S361" s="9">
        <f>+'Ark1'!AC4101</f>
        <v>-4.7887789527348916</v>
      </c>
      <c r="T361" s="97">
        <f t="shared" si="12"/>
        <v>4.5068618481244282</v>
      </c>
      <c r="U361" s="39"/>
      <c r="V361"/>
      <c r="W361"/>
      <c r="X361" s="4"/>
      <c r="Y361"/>
      <c r="Z361"/>
      <c r="AA361"/>
      <c r="AB361"/>
      <c r="AC361"/>
      <c r="AD361"/>
      <c r="AE361"/>
    </row>
    <row r="362" spans="1:31">
      <c r="A362" s="39"/>
      <c r="B362">
        <f>+'Ark1'!C4102</f>
        <v>2004</v>
      </c>
      <c r="C362">
        <f>+'Ark1'!N4102</f>
        <v>130</v>
      </c>
      <c r="D362" s="3" t="s">
        <v>515</v>
      </c>
      <c r="E362">
        <f>+'Ark1'!Q4102</f>
        <v>1110</v>
      </c>
      <c r="G362" s="9">
        <f>+'Ark1'!R4102</f>
        <v>4304</v>
      </c>
      <c r="I362" s="9">
        <f>+'Ark1'!S4102</f>
        <v>4238</v>
      </c>
      <c r="J362" s="97">
        <f>+'Ark1'!T4102</f>
        <v>11.308163211686502</v>
      </c>
      <c r="L362" s="97">
        <f>+'Ark1'!U4102</f>
        <v>10.568972060210761</v>
      </c>
      <c r="M362" s="1">
        <f>+'Ark1'!W4102</f>
        <v>57.336479471448811</v>
      </c>
      <c r="O362" s="1">
        <f>+'Ark1'!AB4102</f>
        <v>3.7696216330896242</v>
      </c>
      <c r="P362" s="9">
        <f>+'Ark1'!Y4102</f>
        <v>132.89070631970273</v>
      </c>
      <c r="R362" s="1">
        <f>+'Ark1'!AA4102</f>
        <v>2.8955193333019826</v>
      </c>
      <c r="S362" s="9">
        <f>+'Ark1'!AC4102</f>
        <v>-4.9648616119884394</v>
      </c>
      <c r="T362" s="97">
        <f t="shared" si="12"/>
        <v>3.8774774774774774</v>
      </c>
      <c r="U362" s="39"/>
      <c r="V362"/>
      <c r="W362"/>
      <c r="X362" s="4"/>
      <c r="Y362"/>
      <c r="Z362"/>
      <c r="AA362"/>
      <c r="AB362"/>
      <c r="AC362"/>
      <c r="AD362"/>
      <c r="AE362"/>
    </row>
    <row r="363" spans="1:31">
      <c r="A363" s="39"/>
      <c r="B363">
        <f>+'Ark1'!C4103</f>
        <v>2004</v>
      </c>
      <c r="C363">
        <f>+'Ark1'!N4103</f>
        <v>140</v>
      </c>
      <c r="D363" s="3" t="s">
        <v>516</v>
      </c>
      <c r="E363">
        <f>+'Ark1'!Q4103</f>
        <v>1073</v>
      </c>
      <c r="G363" s="9">
        <f>+'Ark1'!R4103</f>
        <v>3835</v>
      </c>
      <c r="I363" s="9">
        <f>+'Ark1'!S4103</f>
        <v>3794</v>
      </c>
      <c r="J363" s="97">
        <f>+'Ark1'!T4103</f>
        <v>10.075930742755052</v>
      </c>
      <c r="L363" s="97">
        <f>+'Ark1'!U4103</f>
        <v>10.158107100107868</v>
      </c>
      <c r="M363" s="1">
        <f>+'Ark1'!W4103</f>
        <v>57.020031628887722</v>
      </c>
      <c r="O363" s="1">
        <f>+'Ark1'!AB4103</f>
        <v>3.834562378379899</v>
      </c>
      <c r="P363" s="9">
        <f>+'Ark1'!Y4103</f>
        <v>143.34466753585377</v>
      </c>
      <c r="R363" s="1">
        <f>+'Ark1'!AA4103</f>
        <v>2.8796237006261487</v>
      </c>
      <c r="S363" s="9">
        <f>+'Ark1'!AC4103</f>
        <v>-2.3235543791550142</v>
      </c>
      <c r="T363" s="97">
        <f t="shared" si="12"/>
        <v>3.5740913327120225</v>
      </c>
      <c r="U363" s="39"/>
      <c r="V363"/>
      <c r="W363"/>
      <c r="X363" s="4"/>
      <c r="Y363"/>
      <c r="Z363"/>
      <c r="AA363"/>
      <c r="AB363"/>
      <c r="AC363"/>
      <c r="AD363"/>
      <c r="AE363"/>
    </row>
    <row r="364" spans="1:31">
      <c r="A364" s="39"/>
      <c r="B364">
        <f>+'Ark1'!C4104</f>
        <v>2004</v>
      </c>
      <c r="C364">
        <f>+'Ark1'!N4104</f>
        <v>150</v>
      </c>
      <c r="D364" s="3" t="s">
        <v>517</v>
      </c>
      <c r="E364">
        <f>+'Ark1'!Q4104</f>
        <v>991</v>
      </c>
      <c r="G364" s="9">
        <f>+'Ark1'!R4104</f>
        <v>3443</v>
      </c>
      <c r="I364" s="9">
        <f>+'Ark1'!S4104</f>
        <v>3413</v>
      </c>
      <c r="J364" s="97">
        <f>+'Ark1'!T4104</f>
        <v>9.0460050970810002</v>
      </c>
      <c r="L364" s="97">
        <f>+'Ark1'!U4104</f>
        <v>9.7748563571950555</v>
      </c>
      <c r="M364" s="1">
        <f>+'Ark1'!W4104</f>
        <v>56.44125402871375</v>
      </c>
      <c r="O364" s="1">
        <f>+'Ark1'!AB4104</f>
        <v>3.9869208758081802</v>
      </c>
      <c r="P364" s="9">
        <f>+'Ark1'!Y4104</f>
        <v>153.64112692419363</v>
      </c>
      <c r="R364" s="1">
        <f>+'Ark1'!AA4104</f>
        <v>2.8910999521942133</v>
      </c>
      <c r="S364" s="9">
        <f>+'Ark1'!AC4104</f>
        <v>-5.9765270865027924</v>
      </c>
      <c r="T364" s="97">
        <f t="shared" si="12"/>
        <v>3.4742684157416752</v>
      </c>
      <c r="U364" s="39"/>
      <c r="V364"/>
      <c r="W364"/>
      <c r="X364" s="4"/>
      <c r="Y364"/>
      <c r="Z364"/>
      <c r="AA364"/>
      <c r="AB364"/>
      <c r="AC364"/>
      <c r="AD364"/>
      <c r="AE364"/>
    </row>
    <row r="365" spans="1:31">
      <c r="A365" s="39"/>
      <c r="B365">
        <f>+'Ark1'!C4105</f>
        <v>2004</v>
      </c>
      <c r="C365">
        <f>+'Ark1'!N4105</f>
        <v>160</v>
      </c>
      <c r="D365" s="3" t="s">
        <v>518</v>
      </c>
      <c r="E365">
        <f>+'Ark1'!Q4105</f>
        <v>903</v>
      </c>
      <c r="G365" s="9">
        <f>+'Ark1'!R4105</f>
        <v>2891</v>
      </c>
      <c r="I365" s="9">
        <f>+'Ark1'!S4105</f>
        <v>2863</v>
      </c>
      <c r="J365" s="97">
        <f>+'Ark1'!T4105</f>
        <v>7.5957016368461154</v>
      </c>
      <c r="L365" s="97">
        <f>+'Ark1'!U4105</f>
        <v>8.7227591170849266</v>
      </c>
      <c r="M365" s="1">
        <f>+'Ark1'!W4105</f>
        <v>55.915473279776471</v>
      </c>
      <c r="O365" s="1">
        <f>+'Ark1'!AB4105</f>
        <v>4.0334587599456251</v>
      </c>
      <c r="P365" s="9">
        <f>+'Ark1'!Y4105</f>
        <v>163.28260117606348</v>
      </c>
      <c r="R365" s="1">
        <f>+'Ark1'!AA4105</f>
        <v>2.8986854594622029</v>
      </c>
      <c r="S365" s="9">
        <f>+'Ark1'!AC4105</f>
        <v>-1.7463460658595804</v>
      </c>
      <c r="T365" s="97">
        <f t="shared" si="12"/>
        <v>3.2015503875968991</v>
      </c>
      <c r="U365" s="39"/>
      <c r="V365"/>
      <c r="W365"/>
      <c r="X365" s="4"/>
      <c r="Y365"/>
      <c r="Z365"/>
      <c r="AA365"/>
      <c r="AB365"/>
      <c r="AC365"/>
      <c r="AD365"/>
      <c r="AE365"/>
    </row>
    <row r="366" spans="1:31">
      <c r="A366" s="39"/>
      <c r="B366">
        <f>+'Ark1'!C4106</f>
        <v>2004</v>
      </c>
      <c r="C366">
        <f>+'Ark1'!N4106</f>
        <v>170</v>
      </c>
      <c r="D366" s="3" t="s">
        <v>519</v>
      </c>
      <c r="E366">
        <f>+'Ark1'!Q4106</f>
        <v>831</v>
      </c>
      <c r="G366" s="9">
        <f>+'Ark1'!R4106</f>
        <v>2431</v>
      </c>
      <c r="I366" s="9">
        <f>+'Ark1'!S4106</f>
        <v>2414</v>
      </c>
      <c r="J366" s="97">
        <f>+'Ark1'!T4106</f>
        <v>6.3871154199837106</v>
      </c>
      <c r="L366" s="97">
        <f>+'Ark1'!U4106</f>
        <v>7.8030138781952498</v>
      </c>
      <c r="M366" s="1">
        <f>+'Ark1'!W4106</f>
        <v>54.776304888152445</v>
      </c>
      <c r="O366" s="1">
        <f>+'Ark1'!AB4106</f>
        <v>4.26635964527929</v>
      </c>
      <c r="P366" s="9">
        <f>+'Ark1'!Y4106</f>
        <v>173.70468942821887</v>
      </c>
      <c r="R366" s="1">
        <f>+'Ark1'!AA4106</f>
        <v>2.8134517222378901</v>
      </c>
      <c r="S366" s="9">
        <f>+'Ark1'!AC4106</f>
        <v>-8.0004941938503524</v>
      </c>
      <c r="T366" s="97">
        <f t="shared" si="12"/>
        <v>2.9253910950661854</v>
      </c>
      <c r="U366" s="39"/>
      <c r="V366"/>
      <c r="W366"/>
      <c r="X366" s="4"/>
      <c r="Y366"/>
      <c r="Z366"/>
      <c r="AA366"/>
      <c r="AB366"/>
      <c r="AC366"/>
      <c r="AD366"/>
      <c r="AE366"/>
    </row>
    <row r="367" spans="1:31">
      <c r="A367" s="39"/>
      <c r="B367">
        <f>+'Ark1'!C4107</f>
        <v>2004</v>
      </c>
      <c r="C367">
        <f>+'Ark1'!N4107</f>
        <v>180</v>
      </c>
      <c r="D367" s="3" t="s">
        <v>520</v>
      </c>
      <c r="E367">
        <f>+'Ark1'!Q4107</f>
        <v>722</v>
      </c>
      <c r="G367" s="9">
        <f>+'Ark1'!R4107</f>
        <v>1973</v>
      </c>
      <c r="I367" s="9">
        <f>+'Ark1'!S4107</f>
        <v>1964</v>
      </c>
      <c r="J367" s="97">
        <f>+'Ark1'!T4107</f>
        <v>5.1837839258033185</v>
      </c>
      <c r="L367" s="97">
        <f>+'Ark1'!U4107</f>
        <v>6.7109588066799812</v>
      </c>
      <c r="M367" s="1">
        <f>+'Ark1'!W4107</f>
        <v>53.749490835030556</v>
      </c>
      <c r="O367" s="1">
        <f>+'Ark1'!AB4107</f>
        <v>4.4114245711403557</v>
      </c>
      <c r="P367" s="9">
        <f>+'Ark1'!Y4107</f>
        <v>184.07364419665464</v>
      </c>
      <c r="R367" s="1">
        <f>+'Ark1'!AA4107</f>
        <v>2.8650015858364153</v>
      </c>
      <c r="S367" s="9">
        <f>+'Ark1'!AC4107</f>
        <v>-4.8700119161328885</v>
      </c>
      <c r="T367" s="97">
        <f t="shared" si="12"/>
        <v>2.7326869806094183</v>
      </c>
      <c r="U367" s="39"/>
      <c r="V367"/>
      <c r="W367"/>
      <c r="X367" s="4"/>
      <c r="Y367"/>
      <c r="Z367"/>
      <c r="AA367"/>
      <c r="AB367"/>
      <c r="AC367"/>
      <c r="AD367"/>
      <c r="AE367"/>
    </row>
    <row r="368" spans="1:31">
      <c r="A368" s="39"/>
      <c r="B368">
        <f>+'Ark1'!C4108</f>
        <v>2004</v>
      </c>
      <c r="C368">
        <f>+'Ark1'!N4108</f>
        <v>190</v>
      </c>
      <c r="D368" s="3" t="s">
        <v>521</v>
      </c>
      <c r="E368">
        <f>+'Ark1'!Q4108</f>
        <v>637</v>
      </c>
      <c r="G368" s="9">
        <f>+'Ark1'!R4108</f>
        <v>1426</v>
      </c>
      <c r="I368" s="9">
        <f>+'Ark1'!S4108</f>
        <v>1415</v>
      </c>
      <c r="J368" s="97">
        <f>+'Ark1'!T4108</f>
        <v>3.7466172722734559</v>
      </c>
      <c r="L368" s="97">
        <f>+'Ark1'!U4108</f>
        <v>5.0946475261558604</v>
      </c>
      <c r="M368" s="1">
        <f>+'Ark1'!W4108</f>
        <v>52.658657243816258</v>
      </c>
      <c r="O368" s="1">
        <f>+'Ark1'!AB4108</f>
        <v>4.6759388202494572</v>
      </c>
      <c r="P368" s="9">
        <f>+'Ark1'!Y4108</f>
        <v>193.3431276297338</v>
      </c>
      <c r="R368" s="1">
        <f>+'Ark1'!AA4108</f>
        <v>2.8998765062801928</v>
      </c>
      <c r="S368" s="9">
        <f>+'Ark1'!AC4108</f>
        <v>-9.1896581253686218</v>
      </c>
      <c r="T368" s="97">
        <f t="shared" si="12"/>
        <v>2.2386185243328098</v>
      </c>
      <c r="U368" s="39"/>
      <c r="V368"/>
      <c r="W368"/>
      <c r="X368" s="4"/>
      <c r="Y368"/>
      <c r="Z368"/>
      <c r="AA368"/>
      <c r="AB368"/>
      <c r="AC368"/>
      <c r="AD368"/>
      <c r="AE368"/>
    </row>
    <row r="369" spans="1:31">
      <c r="A369" s="39"/>
      <c r="B369">
        <f>+'Ark1'!C4109</f>
        <v>2004</v>
      </c>
      <c r="C369">
        <f>+'Ark1'!N4109</f>
        <v>200</v>
      </c>
      <c r="D369" s="3" t="s">
        <v>522</v>
      </c>
      <c r="E369">
        <f>+'Ark1'!Q4109</f>
        <v>464</v>
      </c>
      <c r="G369" s="9">
        <f>+'Ark1'!R4109</f>
        <v>962</v>
      </c>
      <c r="I369" s="9">
        <f>+'Ark1'!S4109</f>
        <v>957</v>
      </c>
      <c r="J369" s="97">
        <f>+'Ark1'!T4109</f>
        <v>2.5275216100470304</v>
      </c>
      <c r="L369" s="97">
        <f>+'Ark1'!U4109</f>
        <v>3.6229357730523808</v>
      </c>
      <c r="M369" s="1">
        <f>+'Ark1'!W4109</f>
        <v>51.229885057471265</v>
      </c>
      <c r="O369" s="1">
        <f>+'Ark1'!AB4109</f>
        <v>4.8015394265309288</v>
      </c>
      <c r="P369" s="9">
        <f>+'Ark1'!Y4109</f>
        <v>203.80727650727661</v>
      </c>
      <c r="R369" s="1">
        <f>+'Ark1'!AA4109</f>
        <v>2.9152725574123788</v>
      </c>
      <c r="S369" s="9">
        <f>+'Ark1'!AC4109</f>
        <v>-11.942931471183524</v>
      </c>
      <c r="T369" s="97">
        <f t="shared" si="12"/>
        <v>2.0732758620689653</v>
      </c>
      <c r="U369" s="39"/>
      <c r="V369"/>
      <c r="W369"/>
      <c r="X369" s="4"/>
      <c r="Y369"/>
      <c r="Z369"/>
      <c r="AA369"/>
      <c r="AB369"/>
      <c r="AC369"/>
      <c r="AD369"/>
      <c r="AE369"/>
    </row>
    <row r="370" spans="1:31">
      <c r="A370" s="39"/>
      <c r="B370">
        <f>+'Ark1'!C4110</f>
        <v>2004</v>
      </c>
      <c r="C370">
        <f>+'Ark1'!N4110</f>
        <v>210</v>
      </c>
      <c r="D370" s="3" t="s">
        <v>523</v>
      </c>
      <c r="E370">
        <f>+'Ark1'!Q4110</f>
        <v>344</v>
      </c>
      <c r="G370" s="9">
        <f>+'Ark1'!R4110</f>
        <v>588</v>
      </c>
      <c r="I370" s="9">
        <f>+'Ark1'!S4110</f>
        <v>585</v>
      </c>
      <c r="J370" s="97">
        <f>+'Ark1'!T4110</f>
        <v>1.5448884685110746</v>
      </c>
      <c r="L370" s="97">
        <f>+'Ark1'!U4110</f>
        <v>2.3203925136275445</v>
      </c>
      <c r="M370" s="1">
        <f>+'Ark1'!W4110</f>
        <v>49.764102564102558</v>
      </c>
      <c r="O370" s="1">
        <f>+'Ark1'!AB4110</f>
        <v>5.1512916235823747</v>
      </c>
      <c r="P370" s="9">
        <f>+'Ark1'!Y4110</f>
        <v>213.55918367346936</v>
      </c>
      <c r="R370" s="1">
        <f>+'Ark1'!AA4110</f>
        <v>2.831722433348181</v>
      </c>
      <c r="S370" s="9">
        <f>+'Ark1'!AC4110</f>
        <v>-2.0331664935437437</v>
      </c>
      <c r="T370" s="97">
        <f t="shared" si="12"/>
        <v>1.7093023255813953</v>
      </c>
      <c r="U370" s="39"/>
      <c r="V370"/>
      <c r="W370"/>
      <c r="X370" s="4"/>
      <c r="Y370"/>
      <c r="Z370"/>
      <c r="AA370"/>
      <c r="AB370"/>
      <c r="AC370"/>
      <c r="AD370"/>
      <c r="AE370"/>
    </row>
    <row r="371" spans="1:31">
      <c r="A371" s="39"/>
      <c r="B371">
        <f>+'Ark1'!C4111</f>
        <v>2004</v>
      </c>
      <c r="C371">
        <f>+'Ark1'!N4111</f>
        <v>220</v>
      </c>
      <c r="D371" s="3" t="s">
        <v>524</v>
      </c>
      <c r="E371">
        <f>+'Ark1'!Q4111</f>
        <v>232</v>
      </c>
      <c r="G371" s="9">
        <f>+'Ark1'!R4111</f>
        <v>350</v>
      </c>
      <c r="I371" s="9">
        <f>+'Ark1'!S4111</f>
        <v>347</v>
      </c>
      <c r="J371" s="97">
        <f>+'Ark1'!T4111</f>
        <v>0.91957646935182979</v>
      </c>
      <c r="L371" s="97">
        <f>+'Ark1'!U4111</f>
        <v>1.4404702133529048</v>
      </c>
      <c r="M371" s="1">
        <f>+'Ark1'!W4111</f>
        <v>47.639769452449571</v>
      </c>
      <c r="O371" s="1">
        <f>+'Ark1'!AB4111</f>
        <v>5.2384004371497959</v>
      </c>
      <c r="P371" s="9">
        <f>+'Ark1'!Y4111</f>
        <v>222.72571428571413</v>
      </c>
      <c r="R371" s="1">
        <f>+'Ark1'!AA4111</f>
        <v>2.8577448820787574</v>
      </c>
      <c r="S371" s="9">
        <f>+'Ark1'!AC4111</f>
        <v>-7.5614741559432996</v>
      </c>
      <c r="T371" s="97">
        <f t="shared" si="12"/>
        <v>1.5086206896551724</v>
      </c>
      <c r="U371" s="39"/>
      <c r="V371"/>
      <c r="W371"/>
      <c r="X371" s="4"/>
      <c r="Y371"/>
      <c r="Z371"/>
      <c r="AA371"/>
      <c r="AB371"/>
      <c r="AC371"/>
      <c r="AD371"/>
      <c r="AE371"/>
    </row>
    <row r="372" spans="1:31">
      <c r="A372" s="39"/>
      <c r="B372">
        <f>+'Ark1'!C4112</f>
        <v>2004</v>
      </c>
      <c r="C372">
        <f>+'Ark1'!N4112</f>
        <v>230</v>
      </c>
      <c r="D372" s="3" t="s">
        <v>525</v>
      </c>
      <c r="E372">
        <f>+'Ark1'!Q4112</f>
        <v>175</v>
      </c>
      <c r="G372" s="9">
        <f>+'Ark1'!R4112</f>
        <v>318</v>
      </c>
      <c r="I372" s="9">
        <f>+'Ark1'!S4112</f>
        <v>317</v>
      </c>
      <c r="J372" s="97">
        <f>+'Ark1'!T4112</f>
        <v>0.83550090643966268</v>
      </c>
      <c r="L372" s="97">
        <f>+'Ark1'!U4112</f>
        <v>1.4148498224709252</v>
      </c>
      <c r="M372" s="1">
        <f>+'Ark1'!W4112</f>
        <v>46.198738170346992</v>
      </c>
      <c r="O372" s="1">
        <f>+'Ark1'!AB4112</f>
        <v>5.6798052503790739</v>
      </c>
      <c r="P372" s="9">
        <f>+'Ark1'!Y4112</f>
        <v>240.77830188679243</v>
      </c>
      <c r="R372" s="1">
        <f>+'Ark1'!AA4112</f>
        <v>10.422068574881537</v>
      </c>
      <c r="S372" s="9">
        <f>+'Ark1'!AC4112</f>
        <v>-4.3521902336001324</v>
      </c>
      <c r="T372" s="97">
        <f t="shared" si="12"/>
        <v>1.8171428571428572</v>
      </c>
      <c r="U372" s="39"/>
      <c r="V372"/>
      <c r="W372"/>
      <c r="X372" s="4"/>
      <c r="Y372"/>
      <c r="Z372"/>
      <c r="AA372"/>
      <c r="AB372"/>
      <c r="AC372"/>
      <c r="AD372"/>
      <c r="AE372"/>
    </row>
    <row r="373" spans="1:31">
      <c r="A373" s="39"/>
      <c r="B373" s="47">
        <f>+'Ark1'!C4113</f>
        <v>2003</v>
      </c>
      <c r="C373" s="47">
        <f>+'Ark1'!N4113</f>
        <v>60</v>
      </c>
      <c r="D373" s="47" t="s">
        <v>509</v>
      </c>
      <c r="E373" s="47">
        <f>+'Ark1'!Q4113</f>
        <v>25</v>
      </c>
      <c r="F373" s="47"/>
      <c r="G373" s="47">
        <f>+'Ark1'!R4113</f>
        <v>38</v>
      </c>
      <c r="H373" s="47"/>
      <c r="I373" s="47">
        <f>+'Ark1'!S4113</f>
        <v>24</v>
      </c>
      <c r="J373" s="102">
        <f>+'Ark1'!T4113</f>
        <v>0.11718629537114128</v>
      </c>
      <c r="K373" s="47"/>
      <c r="L373" s="102">
        <f>+'Ark1'!U4113</f>
        <v>3.278542704036868E-2</v>
      </c>
      <c r="M373" s="47">
        <f>+'Ark1'!W4113</f>
        <v>58.79166666666665</v>
      </c>
      <c r="N373" s="102"/>
      <c r="O373" s="47">
        <f>+'Ark1'!AB4113</f>
        <v>5.4922609693600641</v>
      </c>
      <c r="P373" s="65">
        <f>+'Ark1'!Y4113</f>
        <v>40.039473684210527</v>
      </c>
      <c r="Q373" s="47"/>
      <c r="R373" s="47">
        <f>+'Ark1'!AA4113</f>
        <v>6.4711204057376577</v>
      </c>
      <c r="S373" s="65">
        <f>+'Ark1'!AC4113</f>
        <v>5.5193365881578398</v>
      </c>
      <c r="T373" s="102">
        <f t="shared" si="12"/>
        <v>1.52</v>
      </c>
      <c r="U373" s="39"/>
      <c r="V373"/>
      <c r="W373"/>
      <c r="X373" s="4"/>
      <c r="Y373"/>
      <c r="Z373"/>
      <c r="AA373"/>
      <c r="AB373"/>
      <c r="AC373"/>
      <c r="AD373"/>
      <c r="AE373"/>
    </row>
    <row r="374" spans="1:31">
      <c r="A374" s="39"/>
      <c r="B374" s="47">
        <f>+'Ark1'!C4114</f>
        <v>2003</v>
      </c>
      <c r="C374" s="47">
        <f>+'Ark1'!N4114</f>
        <v>70</v>
      </c>
      <c r="D374" s="47" t="s">
        <v>510</v>
      </c>
      <c r="E374" s="47">
        <f>+'Ark1'!Q4114</f>
        <v>58</v>
      </c>
      <c r="F374" s="47"/>
      <c r="G374" s="47">
        <f>+'Ark1'!R4114</f>
        <v>79</v>
      </c>
      <c r="H374" s="47"/>
      <c r="I374" s="47">
        <f>+'Ark1'!S4114</f>
        <v>71</v>
      </c>
      <c r="J374" s="102">
        <f>+'Ark1'!T4114</f>
        <v>0.24362414037684649</v>
      </c>
      <c r="K374" s="47"/>
      <c r="L374" s="102">
        <f>+'Ark1'!U4114</f>
        <v>0.11578869024082888</v>
      </c>
      <c r="M374" s="47">
        <f>+'Ark1'!W4114</f>
        <v>60.563380281690137</v>
      </c>
      <c r="N374" s="102"/>
      <c r="O374" s="47">
        <f>+'Ark1'!AB4114</f>
        <v>3.4344255290427501</v>
      </c>
      <c r="P374" s="65">
        <f>+'Ark1'!Y4114</f>
        <v>68.018987341772174</v>
      </c>
      <c r="Q374" s="47"/>
      <c r="R374" s="47">
        <f>+'Ark1'!AA4114</f>
        <v>2.6058431586996522</v>
      </c>
      <c r="S374" s="65">
        <f>+'Ark1'!AC4114</f>
        <v>1.6958956573740778</v>
      </c>
      <c r="T374" s="102">
        <f t="shared" si="12"/>
        <v>1.3620689655172413</v>
      </c>
      <c r="U374" s="39"/>
      <c r="V374"/>
      <c r="W374"/>
      <c r="X374" s="4"/>
      <c r="Y374"/>
      <c r="Z374"/>
      <c r="AA374"/>
      <c r="AB374"/>
      <c r="AC374"/>
      <c r="AD374"/>
      <c r="AE374"/>
    </row>
    <row r="375" spans="1:31">
      <c r="A375" s="39"/>
      <c r="B375" s="47">
        <f>+'Ark1'!C4115</f>
        <v>2003</v>
      </c>
      <c r="C375" s="47">
        <f>+'Ark1'!N4115</f>
        <v>80</v>
      </c>
      <c r="D375" s="47" t="s">
        <v>511</v>
      </c>
      <c r="E375" s="47">
        <f>+'Ark1'!Q4115</f>
        <v>130</v>
      </c>
      <c r="F375" s="47"/>
      <c r="G375" s="47">
        <f>+'Ark1'!R4115</f>
        <v>253</v>
      </c>
      <c r="H375" s="47"/>
      <c r="I375" s="47">
        <f>+'Ark1'!S4115</f>
        <v>240</v>
      </c>
      <c r="J375" s="102">
        <f>+'Ark1'!T4115</f>
        <v>0.78021401918154609</v>
      </c>
      <c r="K375" s="47"/>
      <c r="L375" s="102">
        <f>+'Ark1'!U4115</f>
        <v>0.44440145360003402</v>
      </c>
      <c r="M375" s="47">
        <f>+'Ark1'!W4115</f>
        <v>60.274999999999999</v>
      </c>
      <c r="N375" s="102"/>
      <c r="O375" s="47">
        <f>+'Ark1'!AB4115</f>
        <v>3.0316730804403318</v>
      </c>
      <c r="P375" s="204">
        <f>+'Ark1'!Y4115</f>
        <v>81.516600790513863</v>
      </c>
      <c r="Q375" s="47"/>
      <c r="R375" s="47">
        <f>+'Ark1'!AA4115</f>
        <v>2.8424336391643275</v>
      </c>
      <c r="S375" s="65">
        <f>+'Ark1'!AC4115</f>
        <v>-5.9191529567935985</v>
      </c>
      <c r="T375" s="89">
        <f t="shared" si="12"/>
        <v>1.9461538461538461</v>
      </c>
      <c r="U375" s="39"/>
      <c r="X375" s="4"/>
    </row>
    <row r="376" spans="1:31">
      <c r="A376" s="39"/>
      <c r="B376" s="47">
        <f>+'Ark1'!C4116</f>
        <v>2003</v>
      </c>
      <c r="C376" s="47">
        <f>+'Ark1'!N4116</f>
        <v>90</v>
      </c>
      <c r="D376" s="47" t="s">
        <v>486</v>
      </c>
      <c r="E376" s="47">
        <f>+'Ark1'!Q4116</f>
        <v>287</v>
      </c>
      <c r="F376" s="47"/>
      <c r="G376" s="47">
        <f>+'Ark1'!R4116</f>
        <v>656</v>
      </c>
      <c r="H376" s="47"/>
      <c r="I376" s="47">
        <f>+'Ark1'!S4116</f>
        <v>623</v>
      </c>
      <c r="J376" s="102">
        <f>+'Ark1'!T4116</f>
        <v>2.0230055200912815</v>
      </c>
      <c r="K376" s="47"/>
      <c r="L376" s="102">
        <f>+'Ark1'!U4116</f>
        <v>1.28644499394003</v>
      </c>
      <c r="M376" s="47">
        <f>+'Ark1'!W4116</f>
        <v>59.75441412520064</v>
      </c>
      <c r="N376" s="102"/>
      <c r="O376" s="47">
        <f>+'Ark1'!AB4116</f>
        <v>3.2149893122589068</v>
      </c>
      <c r="P376" s="204">
        <f>+'Ark1'!Y4116</f>
        <v>91.007774390243981</v>
      </c>
      <c r="Q376" s="47"/>
      <c r="R376" s="47">
        <f>+'Ark1'!AA4116</f>
        <v>2.850244878893585</v>
      </c>
      <c r="S376" s="65">
        <f>+'Ark1'!AC4116</f>
        <v>-3.6934336199932383</v>
      </c>
      <c r="T376" s="89">
        <f t="shared" si="12"/>
        <v>2.2857142857142856</v>
      </c>
      <c r="U376" s="39"/>
      <c r="X376" s="4"/>
    </row>
    <row r="377" spans="1:31">
      <c r="A377" s="39"/>
      <c r="B377" s="47">
        <f>+'Ark1'!C4117</f>
        <v>2003</v>
      </c>
      <c r="C377" s="47">
        <f>+'Ark1'!N4117</f>
        <v>100</v>
      </c>
      <c r="D377" s="47" t="s">
        <v>512</v>
      </c>
      <c r="E377" s="47">
        <f>+'Ark1'!Q4117</f>
        <v>954</v>
      </c>
      <c r="F377" s="47"/>
      <c r="G377" s="47">
        <f>+'Ark1'!R4117</f>
        <v>2713</v>
      </c>
      <c r="H377" s="47"/>
      <c r="I377" s="47">
        <f>+'Ark1'!S4117</f>
        <v>2664</v>
      </c>
      <c r="J377" s="102">
        <f>+'Ark1'!T4117</f>
        <v>8.3664847195238536</v>
      </c>
      <c r="K377" s="47"/>
      <c r="L377" s="102">
        <f>+'Ark1'!U4117</f>
        <v>6.1238372486150707</v>
      </c>
      <c r="M377" s="47">
        <f>+'Ark1'!W4117</f>
        <v>58.216966966966979</v>
      </c>
      <c r="N377" s="102"/>
      <c r="O377" s="47">
        <f>+'Ark1'!AB4117</f>
        <v>3.3069106531592345</v>
      </c>
      <c r="P377" s="204">
        <f>+'Ark1'!Y4117</f>
        <v>104.75263545890157</v>
      </c>
      <c r="Q377" s="47"/>
      <c r="R377" s="47">
        <f>+'Ark1'!AA4117</f>
        <v>2.5681754234475855</v>
      </c>
      <c r="S377" s="65">
        <f>+'Ark1'!AC4117</f>
        <v>-15.510925344836176</v>
      </c>
      <c r="T377" s="89">
        <f t="shared" si="12"/>
        <v>2.8438155136268346</v>
      </c>
      <c r="U377" s="39"/>
      <c r="X377" s="4"/>
    </row>
    <row r="378" spans="1:31">
      <c r="A378" s="39"/>
      <c r="B378" s="47">
        <f>+'Ark1'!C4118</f>
        <v>2003</v>
      </c>
      <c r="C378" s="47">
        <f>+'Ark1'!N4118</f>
        <v>110</v>
      </c>
      <c r="D378" s="47" t="s">
        <v>513</v>
      </c>
      <c r="E378" s="47">
        <f>+'Ark1'!Q4118</f>
        <v>1169</v>
      </c>
      <c r="F378" s="47"/>
      <c r="G378" s="47">
        <f>+'Ark1'!R4118</f>
        <v>4835</v>
      </c>
      <c r="H378" s="47"/>
      <c r="I378" s="47">
        <f>+'Ark1'!S4118</f>
        <v>4784</v>
      </c>
      <c r="J378" s="102">
        <f>+'Ark1'!T4118</f>
        <v>14.910414161038643</v>
      </c>
      <c r="K378" s="47"/>
      <c r="L378" s="102">
        <f>+'Ark1'!U4118</f>
        <v>11.85211180168924</v>
      </c>
      <c r="M378" s="47">
        <f>+'Ark1'!W4118</f>
        <v>57.477006688963201</v>
      </c>
      <c r="N378" s="102"/>
      <c r="O378" s="47">
        <f>+'Ark1'!AB4118</f>
        <v>3.5573264739261479</v>
      </c>
      <c r="P378" s="204">
        <f>+'Ark1'!Y4118</f>
        <v>113.76020682523252</v>
      </c>
      <c r="Q378" s="47"/>
      <c r="R378" s="47">
        <f>+'Ark1'!AA4118</f>
        <v>2.8724668906348119</v>
      </c>
      <c r="S378" s="65">
        <f>+'Ark1'!AC4118</f>
        <v>-2.3182779773775088</v>
      </c>
      <c r="T378" s="89">
        <f t="shared" ref="T378:T390" si="13">+G378/E378</f>
        <v>4.1360136869118902</v>
      </c>
      <c r="U378" s="39"/>
      <c r="X378" s="4"/>
    </row>
    <row r="379" spans="1:31">
      <c r="A379" s="39"/>
      <c r="B379" s="47">
        <f>+'Ark1'!C4119</f>
        <v>2003</v>
      </c>
      <c r="C379" s="47">
        <f>+'Ark1'!N4119</f>
        <v>120</v>
      </c>
      <c r="D379" s="47" t="s">
        <v>514</v>
      </c>
      <c r="E379" s="47">
        <f>+'Ark1'!Q4119</f>
        <v>1083</v>
      </c>
      <c r="F379" s="47"/>
      <c r="G379" s="47">
        <f>+'Ark1'!R4119</f>
        <v>4327</v>
      </c>
      <c r="H379" s="47"/>
      <c r="I379" s="47">
        <f>+'Ark1'!S4119</f>
        <v>4287</v>
      </c>
      <c r="J379" s="102">
        <f>+'Ark1'!T4119</f>
        <v>13.343818422919176</v>
      </c>
      <c r="K379" s="47"/>
      <c r="L379" s="102">
        <f>+'Ark1'!U4119</f>
        <v>11.540287159399512</v>
      </c>
      <c r="M379" s="47">
        <f>+'Ark1'!W4119</f>
        <v>57.230697457429443</v>
      </c>
      <c r="N379" s="102"/>
      <c r="O379" s="47">
        <f>+'Ark1'!AB4119</f>
        <v>3.5881007571269139</v>
      </c>
      <c r="P379" s="204">
        <f>+'Ark1'!Y4119</f>
        <v>123.77155072798728</v>
      </c>
      <c r="Q379" s="47"/>
      <c r="R379" s="47">
        <f>+'Ark1'!AA4119</f>
        <v>2.8816072101550088</v>
      </c>
      <c r="S379" s="65">
        <f>+'Ark1'!AC4119</f>
        <v>-1.7827578090188378</v>
      </c>
      <c r="T379" s="89">
        <f t="shared" si="13"/>
        <v>3.995383194829178</v>
      </c>
      <c r="U379" s="39"/>
      <c r="X379" s="4"/>
    </row>
    <row r="380" spans="1:31">
      <c r="A380" s="39"/>
      <c r="B380" s="47">
        <f>+'Ark1'!C4120</f>
        <v>2003</v>
      </c>
      <c r="C380" s="47">
        <f>+'Ark1'!N4120</f>
        <v>130</v>
      </c>
      <c r="D380" s="47" t="s">
        <v>515</v>
      </c>
      <c r="E380" s="47">
        <f>+'Ark1'!Q4120</f>
        <v>1056</v>
      </c>
      <c r="F380" s="47"/>
      <c r="G380" s="47">
        <f>+'Ark1'!R4120</f>
        <v>3622</v>
      </c>
      <c r="H380" s="47"/>
      <c r="I380" s="47">
        <f>+'Ark1'!S4120</f>
        <v>3573</v>
      </c>
      <c r="J380" s="102">
        <f>+'Ark1'!T4120</f>
        <v>11.169704258796685</v>
      </c>
      <c r="K380" s="47"/>
      <c r="L380" s="102">
        <f>+'Ark1'!U4120</f>
        <v>10.392517087747343</v>
      </c>
      <c r="M380" s="47">
        <f>+'Ark1'!W4120</f>
        <v>56.750069969213563</v>
      </c>
      <c r="N380" s="102"/>
      <c r="O380" s="47">
        <f>+'Ark1'!AB4120</f>
        <v>3.8325506623509513</v>
      </c>
      <c r="P380" s="204">
        <f>+'Ark1'!Y4120</f>
        <v>133.15681943677535</v>
      </c>
      <c r="Q380" s="47"/>
      <c r="R380" s="47">
        <f>+'Ark1'!AA4120</f>
        <v>2.883567550570191</v>
      </c>
      <c r="S380" s="65">
        <f>+'Ark1'!AC4120</f>
        <v>-4.9022703725511665</v>
      </c>
      <c r="T380" s="89">
        <f t="shared" si="13"/>
        <v>3.4299242424242422</v>
      </c>
      <c r="U380" s="39"/>
      <c r="X380" s="4"/>
    </row>
    <row r="381" spans="1:31">
      <c r="A381" s="39"/>
      <c r="B381" s="47">
        <f>+'Ark1'!C4121</f>
        <v>2003</v>
      </c>
      <c r="C381" s="47">
        <f>+'Ark1'!N4121</f>
        <v>140</v>
      </c>
      <c r="D381" s="47" t="s">
        <v>516</v>
      </c>
      <c r="E381" s="47">
        <f>+'Ark1'!Q4121</f>
        <v>978</v>
      </c>
      <c r="F381" s="47"/>
      <c r="G381" s="47">
        <f>+'Ark1'!R4121</f>
        <v>3297</v>
      </c>
      <c r="H381" s="47"/>
      <c r="I381" s="47">
        <f>+'Ark1'!S4121</f>
        <v>3266</v>
      </c>
      <c r="J381" s="102">
        <f>+'Ark1'!T4121</f>
        <v>10.167453048385607</v>
      </c>
      <c r="K381" s="47"/>
      <c r="L381" s="102">
        <f>+'Ark1'!U4121</f>
        <v>10.200051655094123</v>
      </c>
      <c r="M381" s="47">
        <f>+'Ark1'!W4121</f>
        <v>56.46631965707288</v>
      </c>
      <c r="N381" s="102"/>
      <c r="O381" s="47">
        <f>+'Ark1'!AB4121</f>
        <v>3.9927519743815192</v>
      </c>
      <c r="P381" s="204">
        <f>+'Ark1'!Y4121</f>
        <v>143.5735820442828</v>
      </c>
      <c r="Q381" s="47"/>
      <c r="R381" s="47">
        <f>+'Ark1'!AA4121</f>
        <v>2.939054129492924</v>
      </c>
      <c r="S381" s="65">
        <f>+'Ark1'!AC4121</f>
        <v>-4.6593472852027187</v>
      </c>
      <c r="T381" s="89">
        <f t="shared" si="13"/>
        <v>3.371165644171779</v>
      </c>
      <c r="U381" s="39"/>
      <c r="X381" s="4"/>
    </row>
    <row r="382" spans="1:31">
      <c r="A382" s="39"/>
      <c r="B382" s="47">
        <f>+'Ark1'!C4122</f>
        <v>2003</v>
      </c>
      <c r="C382" s="47">
        <f>+'Ark1'!N4122</f>
        <v>150</v>
      </c>
      <c r="D382" s="47" t="s">
        <v>517</v>
      </c>
      <c r="E382" s="47">
        <f>+'Ark1'!Q4122</f>
        <v>896</v>
      </c>
      <c r="F382" s="47"/>
      <c r="G382" s="47">
        <f>+'Ark1'!R4122</f>
        <v>2864</v>
      </c>
      <c r="H382" s="47"/>
      <c r="I382" s="47">
        <f>+'Ark1'!S4122</f>
        <v>2832</v>
      </c>
      <c r="J382" s="102">
        <f>+'Ark1'!T4122</f>
        <v>8.8321460511302305</v>
      </c>
      <c r="K382" s="47"/>
      <c r="L382" s="102">
        <f>+'Ark1'!U4122</f>
        <v>9.4579481808817825</v>
      </c>
      <c r="M382" s="47">
        <f>+'Ark1'!W4122</f>
        <v>56.087217514124305</v>
      </c>
      <c r="N382" s="102"/>
      <c r="O382" s="47">
        <f>+'Ark1'!AB4122</f>
        <v>3.9618349338511609</v>
      </c>
      <c r="P382" s="204">
        <f>+'Ark1'!Y4122</f>
        <v>153.25513268156428</v>
      </c>
      <c r="Q382" s="47"/>
      <c r="R382" s="47">
        <f>+'Ark1'!AA4122</f>
        <v>2.9314579781313324</v>
      </c>
      <c r="S382" s="65">
        <f>+'Ark1'!AC4122</f>
        <v>-4.355778940958607</v>
      </c>
      <c r="T382" s="89">
        <f t="shared" si="13"/>
        <v>3.1964285714285716</v>
      </c>
      <c r="U382" s="39"/>
      <c r="X382" s="4"/>
    </row>
    <row r="383" spans="1:31">
      <c r="A383" s="39"/>
      <c r="B383" s="47">
        <f>+'Ark1'!C4123</f>
        <v>2003</v>
      </c>
      <c r="C383" s="47">
        <f>+'Ark1'!N4123</f>
        <v>160</v>
      </c>
      <c r="D383" s="47" t="s">
        <v>518</v>
      </c>
      <c r="E383" s="47">
        <f>+'Ark1'!Q4123</f>
        <v>849</v>
      </c>
      <c r="F383" s="47"/>
      <c r="G383" s="47">
        <f>+'Ark1'!R4123</f>
        <v>2581</v>
      </c>
      <c r="H383" s="47"/>
      <c r="I383" s="47">
        <f>+'Ark1'!S4123</f>
        <v>2562</v>
      </c>
      <c r="J383" s="102">
        <f>+'Ark1'!T4123</f>
        <v>7.9594165356030446</v>
      </c>
      <c r="K383" s="47"/>
      <c r="L383" s="102">
        <f>+'Ark1'!U4123</f>
        <v>9.1081730331017159</v>
      </c>
      <c r="M383" s="47">
        <f>+'Ark1'!W4123</f>
        <v>55.376658860265429</v>
      </c>
      <c r="N383" s="102"/>
      <c r="O383" s="47">
        <f>+'Ark1'!AB4123</f>
        <v>4.1465881971512726</v>
      </c>
      <c r="P383" s="65">
        <f>+'Ark1'!Y4123</f>
        <v>163.77001162340187</v>
      </c>
      <c r="Q383" s="47"/>
      <c r="R383" s="47">
        <f>+'Ark1'!AA4123</f>
        <v>2.8977708137769396</v>
      </c>
      <c r="S383" s="65">
        <f>+'Ark1'!AC4123</f>
        <v>-0.44042845104811679</v>
      </c>
      <c r="T383" s="89">
        <f t="shared" si="13"/>
        <v>3.0400471142520611</v>
      </c>
      <c r="U383" s="39"/>
      <c r="X383" s="4"/>
    </row>
    <row r="384" spans="1:31">
      <c r="A384" s="39"/>
      <c r="B384" s="47">
        <f>+'Ark1'!C4124</f>
        <v>2003</v>
      </c>
      <c r="C384" s="47">
        <f>+'Ark1'!N4124</f>
        <v>170</v>
      </c>
      <c r="D384" s="47" t="s">
        <v>519</v>
      </c>
      <c r="E384" s="47">
        <f>+'Ark1'!Q4124</f>
        <v>802</v>
      </c>
      <c r="F384" s="47"/>
      <c r="G384" s="47">
        <f>+'Ark1'!R4124</f>
        <v>2216</v>
      </c>
      <c r="H384" s="47"/>
      <c r="I384" s="47">
        <f>+'Ark1'!S4124</f>
        <v>2202</v>
      </c>
      <c r="J384" s="102">
        <f>+'Ark1'!T4124</f>
        <v>6.8338113300644521</v>
      </c>
      <c r="K384" s="47"/>
      <c r="L384" s="102">
        <f>+'Ark1'!U4124</f>
        <v>8.3008283906671387</v>
      </c>
      <c r="M384" s="47">
        <f>+'Ark1'!W4124</f>
        <v>54.52497729336968</v>
      </c>
      <c r="N384" s="102"/>
      <c r="O384" s="47">
        <f>+'Ark1'!AB4124</f>
        <v>4.2795760572962909</v>
      </c>
      <c r="P384" s="65">
        <f>+'Ark1'!Y4124</f>
        <v>173.83722924187717</v>
      </c>
      <c r="Q384" s="47"/>
      <c r="R384" s="47">
        <f>+'Ark1'!AA4124</f>
        <v>2.9284271676651339</v>
      </c>
      <c r="S384" s="65">
        <f>+'Ark1'!AC4124</f>
        <v>-11.072041848109079</v>
      </c>
      <c r="T384" s="89">
        <f t="shared" si="13"/>
        <v>2.7630922693266835</v>
      </c>
      <c r="U384" s="39"/>
      <c r="X384" s="1"/>
    </row>
    <row r="385" spans="1:24">
      <c r="A385" s="39"/>
      <c r="B385" s="47">
        <f>+'Ark1'!C4125</f>
        <v>2003</v>
      </c>
      <c r="C385" s="47">
        <f>+'Ark1'!N4125</f>
        <v>180</v>
      </c>
      <c r="D385" s="47" t="s">
        <v>520</v>
      </c>
      <c r="E385" s="47">
        <f>+'Ark1'!Q4125</f>
        <v>714</v>
      </c>
      <c r="F385" s="47"/>
      <c r="G385" s="47">
        <f>+'Ark1'!R4125</f>
        <v>1740</v>
      </c>
      <c r="H385" s="47"/>
      <c r="I385" s="47">
        <f>+'Ark1'!S4125</f>
        <v>1724</v>
      </c>
      <c r="J385" s="102">
        <f>+'Ark1'!T4125</f>
        <v>5.365898788046997</v>
      </c>
      <c r="K385" s="47"/>
      <c r="L385" s="102">
        <f>+'Ark1'!U4125</f>
        <v>6.8643720214875827</v>
      </c>
      <c r="M385" s="47">
        <f>+'Ark1'!W4125</f>
        <v>53.67053364269141</v>
      </c>
      <c r="N385" s="102"/>
      <c r="O385" s="47">
        <f>+'Ark1'!AB4125</f>
        <v>4.3045909170889445</v>
      </c>
      <c r="P385" s="65">
        <f>+'Ark1'!Y4125</f>
        <v>183.08074712643673</v>
      </c>
      <c r="Q385" s="47"/>
      <c r="R385" s="47">
        <f>+'Ark1'!AA4125</f>
        <v>2.9479722446125121</v>
      </c>
      <c r="S385" s="65">
        <f>+'Ark1'!AC4125</f>
        <v>-4.9157593407919551</v>
      </c>
      <c r="T385" s="89">
        <f t="shared" si="13"/>
        <v>2.4369747899159662</v>
      </c>
      <c r="U385" s="39"/>
      <c r="X385" s="1"/>
    </row>
    <row r="386" spans="1:24">
      <c r="A386" s="39"/>
      <c r="B386" s="47">
        <f>+'Ark1'!C4126</f>
        <v>2003</v>
      </c>
      <c r="C386" s="47">
        <f>+'Ark1'!N4126</f>
        <v>190</v>
      </c>
      <c r="D386" s="47" t="s">
        <v>521</v>
      </c>
      <c r="E386" s="47">
        <f>+'Ark1'!Q4126</f>
        <v>580</v>
      </c>
      <c r="F386" s="47"/>
      <c r="G386" s="47">
        <f>+'Ark1'!R4126</f>
        <v>1276.5</v>
      </c>
      <c r="H386" s="47"/>
      <c r="I386" s="47">
        <f>+'Ark1'!S4126</f>
        <v>1275.5</v>
      </c>
      <c r="J386" s="102">
        <f>+'Ark1'!T4126</f>
        <v>3.9365343695068944</v>
      </c>
      <c r="K386" s="47"/>
      <c r="L386" s="102">
        <f>+'Ark1'!U4126</f>
        <v>5.3477847502146956</v>
      </c>
      <c r="M386" s="47">
        <f>+'Ark1'!W4126</f>
        <v>52.415523324186594</v>
      </c>
      <c r="N386" s="102"/>
      <c r="O386" s="47">
        <f>+'Ark1'!AB4126</f>
        <v>4.8234833757636952</v>
      </c>
      <c r="P386" s="65">
        <f>+'Ark1'!Y4126</f>
        <v>194.42146494320403</v>
      </c>
      <c r="Q386" s="47"/>
      <c r="R386" s="47">
        <f>+'Ark1'!AA4126</f>
        <v>2.8553237770298514</v>
      </c>
      <c r="S386" s="65">
        <f>+'Ark1'!AC4126</f>
        <v>-3.279810937172059</v>
      </c>
      <c r="T386" s="89">
        <f t="shared" si="13"/>
        <v>2.2008620689655172</v>
      </c>
      <c r="U386" s="39"/>
      <c r="X386" s="1"/>
    </row>
    <row r="387" spans="1:24">
      <c r="A387" s="39"/>
      <c r="B387" s="47">
        <f>+'Ark1'!C4127</f>
        <v>2003</v>
      </c>
      <c r="C387" s="47">
        <f>+'Ark1'!N4127</f>
        <v>200</v>
      </c>
      <c r="D387" s="47" t="s">
        <v>522</v>
      </c>
      <c r="E387" s="47">
        <f>+'Ark1'!Q4127</f>
        <v>461</v>
      </c>
      <c r="F387" s="47"/>
      <c r="G387" s="47">
        <f>+'Ark1'!R4127</f>
        <v>871</v>
      </c>
      <c r="H387" s="47"/>
      <c r="I387" s="47">
        <f>+'Ark1'!S4127</f>
        <v>868</v>
      </c>
      <c r="J387" s="102">
        <f>+'Ark1'!T4127</f>
        <v>2.6860332439016874</v>
      </c>
      <c r="K387" s="47"/>
      <c r="L387" s="102">
        <f>+'Ark1'!U4127</f>
        <v>3.830990617226663</v>
      </c>
      <c r="M387" s="47">
        <f>+'Ark1'!W4127</f>
        <v>50.685483870967751</v>
      </c>
      <c r="N387" s="102"/>
      <c r="O387" s="47">
        <f>+'Ark1'!AB4127</f>
        <v>5.2545938971469077</v>
      </c>
      <c r="P387" s="65">
        <f>+'Ark1'!Y4127</f>
        <v>204.11928817451221</v>
      </c>
      <c r="Q387" s="47"/>
      <c r="R387" s="47">
        <f>+'Ark1'!AA4127</f>
        <v>2.8340278150657077</v>
      </c>
      <c r="S387" s="65">
        <f>+'Ark1'!AC4127</f>
        <v>-5.6679549874644284</v>
      </c>
      <c r="T387" s="89">
        <f t="shared" si="13"/>
        <v>1.8893709327548807</v>
      </c>
      <c r="U387" s="39"/>
      <c r="X387" s="1"/>
    </row>
    <row r="388" spans="1:24">
      <c r="A388" s="39"/>
      <c r="B388" s="47">
        <f>+'Ark1'!C4128</f>
        <v>2003</v>
      </c>
      <c r="C388" s="47">
        <f>+'Ark1'!N4128</f>
        <v>210</v>
      </c>
      <c r="D388" s="47" t="s">
        <v>523</v>
      </c>
      <c r="E388" s="47">
        <f>+'Ark1'!Q4128</f>
        <v>310</v>
      </c>
      <c r="F388" s="47"/>
      <c r="G388" s="47">
        <f>+'Ark1'!R4128</f>
        <v>496.5</v>
      </c>
      <c r="H388" s="47"/>
      <c r="I388" s="47">
        <f>+'Ark1'!S4128</f>
        <v>494.5</v>
      </c>
      <c r="J388" s="102">
        <f>+'Ark1'!T4128</f>
        <v>1.5311314645203069</v>
      </c>
      <c r="K388" s="47"/>
      <c r="L388" s="102">
        <f>+'Ark1'!U4128</f>
        <v>2.2859426216455718</v>
      </c>
      <c r="M388" s="47">
        <f>+'Ark1'!W4128</f>
        <v>49.409504550050549</v>
      </c>
      <c r="N388" s="102"/>
      <c r="O388" s="47">
        <f>+'Ark1'!AB4128</f>
        <v>5.7630276787041552</v>
      </c>
      <c r="P388" s="65">
        <f>+'Ark1'!Y4128</f>
        <v>213.66686807653596</v>
      </c>
      <c r="Q388" s="47"/>
      <c r="R388" s="47">
        <f>+'Ark1'!AA4128</f>
        <v>2.9192324550450177</v>
      </c>
      <c r="S388" s="65">
        <f>+'Ark1'!AC4128</f>
        <v>-6.7870774236081237</v>
      </c>
      <c r="T388" s="89">
        <f t="shared" si="13"/>
        <v>1.6016129032258064</v>
      </c>
      <c r="U388" s="39"/>
      <c r="X388" s="1"/>
    </row>
    <row r="389" spans="1:24">
      <c r="A389" s="39"/>
      <c r="B389" s="47">
        <f>+'Ark1'!C4129</f>
        <v>2003</v>
      </c>
      <c r="C389" s="47">
        <f>+'Ark1'!N4129</f>
        <v>220</v>
      </c>
      <c r="D389" s="47" t="s">
        <v>524</v>
      </c>
      <c r="E389" s="47">
        <f>+'Ark1'!Q4129</f>
        <v>208</v>
      </c>
      <c r="F389" s="47"/>
      <c r="G389" s="47">
        <f>+'Ark1'!R4129</f>
        <v>293</v>
      </c>
      <c r="H389" s="47"/>
      <c r="I389" s="47">
        <f>+'Ark1'!S4129</f>
        <v>292</v>
      </c>
      <c r="J389" s="102">
        <f>+'Ark1'!T4129</f>
        <v>0.90356801430906364</v>
      </c>
      <c r="K389" s="47"/>
      <c r="L389" s="102">
        <f>+'Ark1'!U4129</f>
        <v>1.4132059743214798</v>
      </c>
      <c r="M389" s="47">
        <f>+'Ark1'!W4129</f>
        <v>48.407534246575352</v>
      </c>
      <c r="N389" s="102"/>
      <c r="O389" s="47">
        <f>+'Ark1'!AB4129</f>
        <v>5.722014512778129</v>
      </c>
      <c r="P389" s="65">
        <f>+'Ark1'!Y4129</f>
        <v>223.83549488054621</v>
      </c>
      <c r="Q389" s="47"/>
      <c r="R389" s="47">
        <f>+'Ark1'!AA4129</f>
        <v>2.7903937262726095</v>
      </c>
      <c r="S389" s="65">
        <f>+'Ark1'!AC4129</f>
        <v>-5.5712045151453511</v>
      </c>
      <c r="T389" s="89">
        <f t="shared" si="13"/>
        <v>1.4086538461538463</v>
      </c>
      <c r="U389" s="39"/>
      <c r="X389" s="1"/>
    </row>
    <row r="390" spans="1:24">
      <c r="A390" s="39"/>
      <c r="B390" s="47">
        <f>+'Ark1'!C4130</f>
        <v>2003</v>
      </c>
      <c r="C390" s="47">
        <f>+'Ark1'!N4130</f>
        <v>230</v>
      </c>
      <c r="D390" s="47" t="s">
        <v>525</v>
      </c>
      <c r="E390" s="47">
        <f>+'Ark1'!Q4130</f>
        <v>166</v>
      </c>
      <c r="F390" s="47"/>
      <c r="G390" s="47">
        <f>+'Ark1'!R4130</f>
        <v>269</v>
      </c>
      <c r="H390" s="47"/>
      <c r="I390" s="47">
        <f>+'Ark1'!S4130</f>
        <v>269</v>
      </c>
      <c r="J390" s="102">
        <f>+'Ark1'!T4130</f>
        <v>0.829555617232553</v>
      </c>
      <c r="K390" s="47"/>
      <c r="L390" s="102">
        <f>+'Ark1'!U4130</f>
        <v>1.4025288930868405</v>
      </c>
      <c r="M390" s="47">
        <f>+'Ark1'!W4130</f>
        <v>47.055762081784387</v>
      </c>
      <c r="N390" s="102"/>
      <c r="O390" s="47">
        <f>+'Ark1'!AB4130</f>
        <v>6.1111646164554445</v>
      </c>
      <c r="P390" s="65">
        <f>+'Ark1'!Y4130</f>
        <v>241.96394052044599</v>
      </c>
      <c r="Q390" s="47"/>
      <c r="R390" s="47">
        <f>+'Ark1'!AA4130</f>
        <v>10.544443069200193</v>
      </c>
      <c r="S390" s="65">
        <f>+'Ark1'!AC4130</f>
        <v>-18.356703166413425</v>
      </c>
      <c r="T390" s="89">
        <f t="shared" si="13"/>
        <v>1.6204819277108433</v>
      </c>
      <c r="U390" s="39"/>
      <c r="X390" s="1"/>
    </row>
    <row r="391" spans="1:2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101"/>
      <c r="O391" s="39"/>
      <c r="P391" s="64"/>
      <c r="Q391" s="39"/>
      <c r="R391" s="39"/>
      <c r="S391" s="64"/>
      <c r="T391" s="39"/>
      <c r="U391" s="39"/>
      <c r="X391" s="1"/>
    </row>
    <row r="392" spans="1:2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101"/>
      <c r="O392" s="39"/>
      <c r="P392" s="64"/>
      <c r="Q392" s="39"/>
      <c r="R392" s="39"/>
      <c r="S392" s="64"/>
      <c r="T392" s="39"/>
      <c r="U392" s="39"/>
      <c r="X392" s="1"/>
    </row>
    <row r="393" spans="1:24">
      <c r="T393" s="52"/>
      <c r="X393" s="1"/>
    </row>
    <row r="394" spans="1:24">
      <c r="T394" s="52"/>
      <c r="X394" s="1"/>
    </row>
    <row r="395" spans="1:24">
      <c r="T395" s="52"/>
      <c r="X395" s="1"/>
    </row>
    <row r="396" spans="1:24">
      <c r="T396" s="52"/>
      <c r="X396" s="1"/>
    </row>
    <row r="397" spans="1:24">
      <c r="T397" s="52"/>
      <c r="X397" s="1"/>
    </row>
    <row r="398" spans="1:24">
      <c r="T398" s="52"/>
      <c r="X398" s="1"/>
    </row>
    <row r="399" spans="1:24">
      <c r="T399" s="52"/>
      <c r="X399" s="1"/>
    </row>
    <row r="400" spans="1:24">
      <c r="T400" s="52"/>
      <c r="X400" s="1"/>
    </row>
    <row r="401" spans="20:24">
      <c r="T401" s="52"/>
      <c r="X401" s="1"/>
    </row>
    <row r="402" spans="20:24">
      <c r="T402" s="52"/>
      <c r="X402" s="1"/>
    </row>
    <row r="403" spans="20:24">
      <c r="T403" s="52"/>
      <c r="X403" s="1"/>
    </row>
    <row r="404" spans="20:24">
      <c r="T404" s="52"/>
      <c r="X404" s="1"/>
    </row>
    <row r="405" spans="20:24">
      <c r="T405" s="52"/>
      <c r="X405" s="1"/>
    </row>
    <row r="406" spans="20:24">
      <c r="T406" s="52"/>
      <c r="X406" s="1"/>
    </row>
    <row r="407" spans="20:24">
      <c r="T407" s="52"/>
      <c r="X407" s="1"/>
    </row>
    <row r="408" spans="20:24">
      <c r="T408" s="52"/>
      <c r="X408" s="1"/>
    </row>
    <row r="409" spans="20:24">
      <c r="T409" s="52"/>
      <c r="X409" s="1"/>
    </row>
    <row r="410" spans="20:24">
      <c r="T410" s="52"/>
      <c r="X410" s="1"/>
    </row>
    <row r="411" spans="20:24">
      <c r="T411" s="52"/>
      <c r="X411" s="1"/>
    </row>
    <row r="412" spans="20:24">
      <c r="T412" s="52"/>
      <c r="X412" s="1"/>
    </row>
    <row r="413" spans="20:24">
      <c r="T413" s="52"/>
      <c r="X413" s="1"/>
    </row>
    <row r="414" spans="20:24">
      <c r="T414" s="52"/>
      <c r="X414" s="1"/>
    </row>
    <row r="415" spans="20:24">
      <c r="T415" s="52"/>
      <c r="X415" s="1"/>
    </row>
    <row r="416" spans="20:24">
      <c r="T416" s="52"/>
      <c r="X416" s="1"/>
    </row>
    <row r="417" spans="20:24">
      <c r="T417" s="52"/>
      <c r="X417" s="1"/>
    </row>
    <row r="418" spans="20:24">
      <c r="T418" s="52"/>
      <c r="X418" s="1"/>
    </row>
    <row r="419" spans="20:24">
      <c r="T419" s="52"/>
      <c r="X419" s="1"/>
    </row>
    <row r="420" spans="20:24">
      <c r="T420" s="52"/>
      <c r="X420" s="1"/>
    </row>
    <row r="421" spans="20:24">
      <c r="T421" s="52"/>
      <c r="X421" s="1"/>
    </row>
    <row r="422" spans="20:24">
      <c r="T422" s="52"/>
      <c r="X422" s="1"/>
    </row>
    <row r="423" spans="20:24">
      <c r="T423" s="52"/>
      <c r="X423" s="1"/>
    </row>
    <row r="424" spans="20:24">
      <c r="T424" s="52"/>
      <c r="X424" s="1"/>
    </row>
    <row r="425" spans="20:24">
      <c r="T425" s="52"/>
      <c r="X425" s="1"/>
    </row>
    <row r="426" spans="20:24">
      <c r="T426" s="52"/>
      <c r="X426" s="1"/>
    </row>
    <row r="427" spans="20:24">
      <c r="T427" s="52"/>
      <c r="X427" s="1"/>
    </row>
    <row r="428" spans="20:24">
      <c r="T428" s="52"/>
      <c r="X428" s="1"/>
    </row>
    <row r="429" spans="20:24">
      <c r="T429" s="52"/>
      <c r="X429" s="1"/>
    </row>
    <row r="430" spans="20:24">
      <c r="T430" s="52"/>
      <c r="X430" s="1"/>
    </row>
    <row r="431" spans="20:24">
      <c r="T431" s="52"/>
      <c r="X431" s="1"/>
    </row>
    <row r="432" spans="20:24">
      <c r="T432" s="52"/>
      <c r="X432" s="1"/>
    </row>
    <row r="433" spans="20:24">
      <c r="T433" s="52"/>
      <c r="X433" s="1"/>
    </row>
    <row r="434" spans="20:24">
      <c r="T434" s="52"/>
      <c r="X434" s="1"/>
    </row>
    <row r="435" spans="20:24">
      <c r="T435" s="52"/>
      <c r="X435" s="1"/>
    </row>
    <row r="436" spans="20:24">
      <c r="T436" s="52"/>
      <c r="X436" s="1"/>
    </row>
    <row r="437" spans="20:24">
      <c r="T437" s="52"/>
      <c r="X437" s="1"/>
    </row>
    <row r="438" spans="20:24">
      <c r="T438" s="52"/>
      <c r="X438" s="1"/>
    </row>
    <row r="439" spans="20:24">
      <c r="T439" s="52"/>
      <c r="X439" s="1"/>
    </row>
    <row r="440" spans="20:24">
      <c r="T440" s="52"/>
      <c r="X440" s="1"/>
    </row>
    <row r="441" spans="20:24">
      <c r="T441" s="52"/>
      <c r="X441" s="1"/>
    </row>
    <row r="442" spans="20:24">
      <c r="T442" s="52"/>
      <c r="X442" s="1"/>
    </row>
    <row r="443" spans="20:24">
      <c r="T443" s="52"/>
      <c r="X443" s="1"/>
    </row>
    <row r="444" spans="20:24">
      <c r="T444" s="52"/>
      <c r="X444" s="1"/>
    </row>
  </sheetData>
  <mergeCells count="1">
    <mergeCell ref="O5:P5"/>
  </mergeCells>
  <conditionalFormatting sqref="W40:W41 W113:W114">
    <cfRule type="cellIs" dxfId="52" priority="12" stopIfTrue="1" operator="lessThan">
      <formula>0</formula>
    </cfRule>
  </conditionalFormatting>
  <conditionalFormatting sqref="W89">
    <cfRule type="cellIs" dxfId="51" priority="13" stopIfTrue="1" operator="greaterThan">
      <formula>0</formula>
    </cfRule>
  </conditionalFormatting>
  <conditionalFormatting sqref="W64">
    <cfRule type="cellIs" dxfId="50" priority="14" stopIfTrue="1" operator="greaterThan">
      <formula>0</formula>
    </cfRule>
    <cfRule type="cellIs" dxfId="49" priority="15" stopIfTrue="1" operator="lessThan">
      <formula>0</formula>
    </cfRule>
  </conditionalFormatting>
  <conditionalFormatting sqref="W89">
    <cfRule type="cellIs" dxfId="48" priority="11" operator="lessThan">
      <formula>0</formula>
    </cfRule>
  </conditionalFormatting>
  <conditionalFormatting sqref="F12:F29">
    <cfRule type="cellIs" dxfId="47" priority="9" operator="lessThan">
      <formula>0</formula>
    </cfRule>
    <cfRule type="cellIs" dxfId="46" priority="10" operator="greaterThan">
      <formula>0</formula>
    </cfRule>
  </conditionalFormatting>
  <conditionalFormatting sqref="H12:H29">
    <cfRule type="cellIs" dxfId="45" priority="7" operator="lessThan">
      <formula>0</formula>
    </cfRule>
    <cfRule type="cellIs" dxfId="44" priority="8" operator="greaterThan">
      <formula>0</formula>
    </cfRule>
  </conditionalFormatting>
  <conditionalFormatting sqref="K12:K29">
    <cfRule type="cellIs" dxfId="43" priority="5" operator="lessThan">
      <formula>0</formula>
    </cfRule>
    <cfRule type="cellIs" dxfId="42" priority="6" operator="greaterThan">
      <formula>0</formula>
    </cfRule>
  </conditionalFormatting>
  <conditionalFormatting sqref="N12:N29">
    <cfRule type="cellIs" dxfId="41" priority="3" operator="lessThan">
      <formula>0</formula>
    </cfRule>
    <cfRule type="cellIs" dxfId="40" priority="4" operator="greaterThan">
      <formula>0</formula>
    </cfRule>
  </conditionalFormatting>
  <conditionalFormatting sqref="Q12:Q29">
    <cfRule type="cellIs" dxfId="39" priority="1" operator="lessThan">
      <formula>0</formula>
    </cfRule>
    <cfRule type="cellIs" dxfId="3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I1:BH443"/>
  <sheetViews>
    <sheetView zoomScale="94" zoomScaleNormal="94" workbookViewId="0">
      <selection activeCell="A8" sqref="A8"/>
    </sheetView>
  </sheetViews>
  <sheetFormatPr baseColWidth="10" defaultRowHeight="15"/>
  <cols>
    <col min="35" max="35" width="2.90625" customWidth="1"/>
    <col min="36" max="36" width="6.08984375" customWidth="1"/>
    <col min="37" max="37" width="4.453125" customWidth="1"/>
    <col min="38" max="38" width="9.1796875" customWidth="1"/>
    <col min="39" max="40" width="7.36328125" customWidth="1"/>
    <col min="41" max="41" width="7.90625" customWidth="1"/>
    <col min="42" max="42" width="5.08984375" style="97" customWidth="1"/>
    <col min="43" max="43" width="7.81640625" customWidth="1"/>
    <col min="44" max="44" width="6.453125" customWidth="1"/>
    <col min="45" max="45" width="7.08984375" style="9" customWidth="1"/>
    <col min="46" max="46" width="6.6328125" style="97" customWidth="1"/>
    <col min="47" max="47" width="8.54296875" customWidth="1"/>
    <col min="48" max="48" width="9.453125" style="9" customWidth="1"/>
    <col min="49" max="49" width="8" style="9" customWidth="1"/>
    <col min="50" max="50" width="7.1796875" style="1" customWidth="1"/>
    <col min="51" max="52" width="8.90625" style="1" customWidth="1"/>
    <col min="53" max="53" width="8.1796875" style="97" customWidth="1"/>
    <col min="54" max="54" width="8.08984375" style="1" customWidth="1"/>
    <col min="55" max="56" width="10.90625" style="1"/>
    <col min="58" max="58" width="14" customWidth="1"/>
    <col min="59" max="59" width="12.54296875" customWidth="1"/>
    <col min="60" max="60" width="10.90625" customWidth="1"/>
  </cols>
  <sheetData>
    <row r="1" spans="35:60">
      <c r="AI1" s="39"/>
      <c r="AJ1" s="39"/>
      <c r="AK1" s="39"/>
      <c r="AL1" s="39"/>
      <c r="AM1" s="39"/>
      <c r="AN1" s="39"/>
      <c r="AO1" s="39"/>
      <c r="AP1" s="101"/>
      <c r="AQ1" s="39"/>
      <c r="AR1" s="39"/>
      <c r="AS1" s="64"/>
      <c r="AT1" s="101"/>
      <c r="AU1" s="39"/>
      <c r="AV1" s="4"/>
      <c r="AW1" s="4"/>
      <c r="AX1" s="4"/>
      <c r="AY1" s="4"/>
      <c r="AZ1"/>
      <c r="BA1"/>
      <c r="BB1"/>
      <c r="BC1"/>
      <c r="BD1"/>
    </row>
    <row r="2" spans="35:60" s="128" customFormat="1" ht="31.8">
      <c r="AI2" s="146"/>
      <c r="AJ2" s="147" t="s">
        <v>461</v>
      </c>
      <c r="AK2" s="146"/>
      <c r="AL2" s="146"/>
      <c r="AM2" s="146"/>
      <c r="AN2" s="146"/>
      <c r="AO2" s="147" t="s">
        <v>502</v>
      </c>
      <c r="AP2" s="149"/>
      <c r="AQ2" s="149" t="str">
        <f>+År!B2</f>
        <v>Skålda purke</v>
      </c>
      <c r="AR2" s="146"/>
      <c r="AS2" s="153"/>
      <c r="AT2" s="146"/>
      <c r="AU2" s="152"/>
      <c r="AV2" s="4"/>
      <c r="AW2" s="4"/>
      <c r="AX2" s="4"/>
      <c r="AY2" s="4"/>
      <c r="AZ2" s="4"/>
      <c r="BA2"/>
      <c r="BB2"/>
      <c r="BC2"/>
      <c r="BD2"/>
      <c r="BE2"/>
      <c r="BF2"/>
      <c r="BG2"/>
      <c r="BH2"/>
    </row>
    <row r="3" spans="35:60">
      <c r="AI3" s="39"/>
      <c r="AJ3" s="39"/>
      <c r="AK3" s="39"/>
      <c r="AL3" s="39"/>
      <c r="AM3" s="39"/>
      <c r="AN3" s="39"/>
      <c r="AO3" s="39"/>
      <c r="AP3" s="101"/>
      <c r="AQ3" s="39"/>
      <c r="AR3" s="39"/>
      <c r="AS3" s="64"/>
      <c r="AT3" s="101"/>
      <c r="AU3" s="39"/>
      <c r="AV3" s="4"/>
      <c r="AW3" s="4"/>
      <c r="AX3" s="4"/>
      <c r="AY3" s="4"/>
      <c r="AZ3"/>
      <c r="BA3"/>
      <c r="BB3"/>
      <c r="BC3"/>
      <c r="BD3"/>
    </row>
    <row r="4" spans="35:60">
      <c r="AI4" s="39"/>
      <c r="AJ4" s="39"/>
      <c r="AK4" s="39"/>
      <c r="AL4" s="39"/>
      <c r="AM4" s="39"/>
      <c r="AN4" s="39"/>
      <c r="AO4" s="39"/>
      <c r="AP4" s="101"/>
      <c r="AQ4" s="39"/>
      <c r="AR4" s="39"/>
      <c r="AS4" s="64"/>
      <c r="AT4" s="101"/>
      <c r="AU4" s="39"/>
      <c r="AV4" s="4"/>
      <c r="AW4" s="4"/>
      <c r="AX4" s="4"/>
      <c r="AY4" s="4"/>
      <c r="AZ4"/>
      <c r="BA4"/>
      <c r="BB4"/>
      <c r="BC4"/>
      <c r="BD4"/>
    </row>
    <row r="5" spans="35:60" s="139" customFormat="1" ht="19.8">
      <c r="AI5" s="159"/>
      <c r="AJ5" s="159"/>
      <c r="AK5" s="159"/>
      <c r="AL5" s="159"/>
      <c r="AM5" s="144" t="s">
        <v>8</v>
      </c>
      <c r="AN5" s="138">
        <f>+År!R2</f>
        <v>52</v>
      </c>
      <c r="AO5" s="159"/>
      <c r="AP5" s="159"/>
      <c r="AQ5" s="159"/>
      <c r="AR5" s="159"/>
      <c r="AS5" s="159"/>
      <c r="AT5" s="159"/>
      <c r="AU5" s="159"/>
      <c r="AV5" s="4"/>
      <c r="AW5" s="4"/>
      <c r="AX5" s="4"/>
      <c r="AY5" s="4"/>
      <c r="AZ5"/>
      <c r="BA5"/>
      <c r="BB5"/>
      <c r="BC5"/>
      <c r="BD5"/>
      <c r="BE5"/>
      <c r="BF5"/>
      <c r="BG5"/>
    </row>
    <row r="6" spans="35:60" ht="15.6">
      <c r="AI6" s="45"/>
      <c r="AJ6" s="45"/>
      <c r="AK6" s="39"/>
      <c r="AL6" s="39"/>
      <c r="AM6" s="39"/>
      <c r="AN6" s="39"/>
      <c r="AO6" s="39"/>
      <c r="AP6" s="101"/>
      <c r="AQ6" s="39"/>
      <c r="AR6" s="45"/>
      <c r="AS6" s="64"/>
      <c r="AT6" s="101"/>
      <c r="AU6" s="39"/>
      <c r="AV6" s="4"/>
      <c r="AW6" s="4"/>
      <c r="AX6" s="4"/>
      <c r="AY6" s="4"/>
      <c r="AZ6"/>
      <c r="BA6"/>
      <c r="BB6"/>
      <c r="BC6"/>
      <c r="BD6"/>
      <c r="BH6" s="5"/>
    </row>
    <row r="7" spans="35:60" ht="15.6">
      <c r="AI7" s="45"/>
      <c r="AJ7" s="45"/>
      <c r="AK7" s="39"/>
      <c r="AL7" s="39"/>
      <c r="AM7" s="39"/>
      <c r="AN7" s="39"/>
      <c r="AO7" s="39"/>
      <c r="AP7" s="101"/>
      <c r="AQ7" s="39"/>
      <c r="AR7" s="45"/>
      <c r="AS7" s="64"/>
      <c r="AT7" s="101"/>
      <c r="AU7" s="39"/>
      <c r="AV7" s="4"/>
      <c r="AW7" s="4"/>
      <c r="AX7" s="4"/>
      <c r="AY7" s="4"/>
      <c r="AZ7"/>
      <c r="BA7"/>
      <c r="BB7"/>
      <c r="BC7"/>
      <c r="BD7"/>
      <c r="BH7" s="5"/>
    </row>
    <row r="8" spans="35:60" ht="15.6">
      <c r="AI8" s="45"/>
      <c r="AJ8" s="45"/>
      <c r="AK8" s="39"/>
      <c r="AL8" s="39"/>
      <c r="AM8" s="39"/>
      <c r="AN8" s="39"/>
      <c r="AO8" s="39"/>
      <c r="AP8" s="101"/>
      <c r="AQ8" s="39"/>
      <c r="AR8" s="45"/>
      <c r="AS8" s="64"/>
      <c r="AT8" s="150" t="s">
        <v>3</v>
      </c>
      <c r="AU8" s="39"/>
      <c r="AV8" s="4"/>
      <c r="AW8" s="4"/>
      <c r="AX8" s="4"/>
      <c r="AY8" s="4"/>
      <c r="AZ8"/>
      <c r="BA8"/>
      <c r="BB8"/>
      <c r="BC8"/>
      <c r="BD8"/>
      <c r="BH8" s="5"/>
    </row>
    <row r="9" spans="35:60" ht="15.6">
      <c r="AI9" s="39"/>
      <c r="AJ9" s="39"/>
      <c r="AK9" s="39"/>
      <c r="AL9" s="39"/>
      <c r="AM9" s="34" t="s">
        <v>3</v>
      </c>
      <c r="AN9" s="39"/>
      <c r="AO9" s="72" t="s">
        <v>3</v>
      </c>
      <c r="AP9" s="101"/>
      <c r="AQ9" s="39"/>
      <c r="AR9" s="45"/>
      <c r="AS9" s="72" t="s">
        <v>18</v>
      </c>
      <c r="AT9" s="96" t="s">
        <v>11</v>
      </c>
      <c r="AU9" s="39"/>
      <c r="AV9" s="4"/>
      <c r="AW9" s="4"/>
      <c r="AX9" s="4"/>
      <c r="AY9" s="4"/>
      <c r="AZ9"/>
      <c r="BA9"/>
      <c r="BB9"/>
      <c r="BC9"/>
      <c r="BD9"/>
    </row>
    <row r="10" spans="35:60" ht="15.6">
      <c r="AI10" s="39"/>
      <c r="AJ10" s="39"/>
      <c r="AK10" s="39"/>
      <c r="AL10" s="39"/>
      <c r="AM10" s="34" t="s">
        <v>526</v>
      </c>
      <c r="AN10" s="72" t="s">
        <v>3</v>
      </c>
      <c r="AO10" s="72" t="s">
        <v>482</v>
      </c>
      <c r="AP10" s="96" t="s">
        <v>3</v>
      </c>
      <c r="AQ10" s="78" t="s">
        <v>18</v>
      </c>
      <c r="AR10" s="78" t="s">
        <v>476</v>
      </c>
      <c r="AS10" s="72" t="s">
        <v>480</v>
      </c>
      <c r="AT10" s="96" t="s">
        <v>533</v>
      </c>
      <c r="AU10" s="39"/>
      <c r="AV10" s="4"/>
      <c r="AW10" s="52"/>
      <c r="AY10" s="5"/>
      <c r="AZ10"/>
      <c r="BA10"/>
      <c r="BB10"/>
      <c r="BC10"/>
      <c r="BD10"/>
    </row>
    <row r="11" spans="35:60" ht="15.6">
      <c r="AI11" s="39"/>
      <c r="AJ11" s="45" t="s">
        <v>63</v>
      </c>
      <c r="AK11" s="45" t="s">
        <v>462</v>
      </c>
      <c r="AL11" s="42"/>
      <c r="AM11" s="34" t="s">
        <v>505</v>
      </c>
      <c r="AN11" s="72" t="s">
        <v>11</v>
      </c>
      <c r="AO11" s="72" t="s">
        <v>475</v>
      </c>
      <c r="AP11" s="96" t="s">
        <v>444</v>
      </c>
      <c r="AQ11" s="78" t="s">
        <v>475</v>
      </c>
      <c r="AR11" s="78" t="s">
        <v>478</v>
      </c>
      <c r="AS11" s="72" t="s">
        <v>477</v>
      </c>
      <c r="AT11" s="96" t="s">
        <v>540</v>
      </c>
      <c r="AU11" s="39"/>
      <c r="AV11" s="4"/>
      <c r="AW11" s="52"/>
      <c r="AY11" s="5"/>
      <c r="AZ11"/>
      <c r="BA11"/>
      <c r="BB11"/>
      <c r="BC11"/>
      <c r="BD11"/>
    </row>
    <row r="12" spans="35:60" ht="15.6">
      <c r="AI12" s="39"/>
      <c r="AJ12" s="47">
        <f>+'Ark1'!C3753</f>
        <v>2023</v>
      </c>
      <c r="AK12" s="47">
        <f>+'Ark1'!N3753</f>
        <v>60</v>
      </c>
      <c r="AL12" s="48" t="s">
        <v>509</v>
      </c>
      <c r="AM12" s="47">
        <f>+'Ark1'!Q3753</f>
        <v>6</v>
      </c>
      <c r="AN12" s="201">
        <f>+'Ark1'!R3753</f>
        <v>7</v>
      </c>
      <c r="AO12" s="65">
        <f>+'Ark1'!S3753</f>
        <v>7</v>
      </c>
      <c r="AP12" s="102">
        <f>+'Ark1'!T3753</f>
        <v>2.3310023310023312E-2</v>
      </c>
      <c r="AQ12" s="203">
        <f>+'Ark1'!W3753</f>
        <v>57.714285714285694</v>
      </c>
      <c r="AR12" s="49">
        <f>+'Ark1'!AB3753</f>
        <v>8.2758562045486883</v>
      </c>
      <c r="AS12" s="201">
        <f>+'Ark1'!Y3753</f>
        <v>64.814285714285703</v>
      </c>
      <c r="AT12" s="102">
        <f t="shared" ref="AT12:AT75" si="0">+AN12/AM12</f>
        <v>1.1666666666666667</v>
      </c>
      <c r="AU12" s="39"/>
      <c r="AV12" s="4"/>
      <c r="AW12" s="52"/>
      <c r="AY12" s="5"/>
      <c r="AZ12"/>
      <c r="BA12"/>
      <c r="BB12"/>
      <c r="BC12"/>
      <c r="BD12"/>
    </row>
    <row r="13" spans="35:60" ht="15.6">
      <c r="AI13" s="39"/>
      <c r="AJ13" s="47">
        <f>+'Ark1'!C3754</f>
        <v>2023</v>
      </c>
      <c r="AK13" s="47">
        <f>+'Ark1'!N3754</f>
        <v>70</v>
      </c>
      <c r="AL13" s="48" t="s">
        <v>510</v>
      </c>
      <c r="AM13" s="47">
        <f>+'Ark1'!Q3754</f>
        <v>22</v>
      </c>
      <c r="AN13" s="201">
        <f>+'Ark1'!R3754</f>
        <v>24</v>
      </c>
      <c r="AO13" s="65">
        <f>+'Ark1'!S3754</f>
        <v>24</v>
      </c>
      <c r="AP13" s="102">
        <f>+'Ark1'!T3754</f>
        <v>7.9920079920079934E-2</v>
      </c>
      <c r="AQ13" s="203">
        <f>+'Ark1'!W3754</f>
        <v>59.375</v>
      </c>
      <c r="AR13" s="49">
        <f>+'Ark1'!AB3754</f>
        <v>7.4989582609853214</v>
      </c>
      <c r="AS13" s="201">
        <f>+'Ark1'!Y3754</f>
        <v>76.720833333333346</v>
      </c>
      <c r="AT13" s="102">
        <f t="shared" si="0"/>
        <v>1.0909090909090908</v>
      </c>
      <c r="AU13" s="39"/>
      <c r="AV13" s="4"/>
      <c r="AW13" s="52"/>
      <c r="AY13" s="5"/>
      <c r="AZ13"/>
      <c r="BA13"/>
      <c r="BB13"/>
      <c r="BC13"/>
      <c r="BD13"/>
    </row>
    <row r="14" spans="35:60" ht="15.6">
      <c r="AI14" s="39"/>
      <c r="AJ14" s="47">
        <f>+'Ark1'!C3755</f>
        <v>2023</v>
      </c>
      <c r="AK14" s="47">
        <f>+'Ark1'!N3755</f>
        <v>80</v>
      </c>
      <c r="AL14" s="48" t="s">
        <v>511</v>
      </c>
      <c r="AM14" s="47">
        <f>+'Ark1'!Q3755</f>
        <v>59</v>
      </c>
      <c r="AN14" s="201">
        <f>+'Ark1'!R3755</f>
        <v>103</v>
      </c>
      <c r="AO14" s="65">
        <f>+'Ark1'!S3755</f>
        <v>103</v>
      </c>
      <c r="AP14" s="102">
        <f>+'Ark1'!T3755</f>
        <v>0.34299034299034298</v>
      </c>
      <c r="AQ14" s="203">
        <f>+'Ark1'!W3755</f>
        <v>60.980582524271853</v>
      </c>
      <c r="AR14" s="49">
        <f>+'Ark1'!AB3755</f>
        <v>5.0932671768180162</v>
      </c>
      <c r="AS14" s="201">
        <f>+'Ark1'!Y3755</f>
        <v>86.353398058252452</v>
      </c>
      <c r="AT14" s="102">
        <f t="shared" si="0"/>
        <v>1.7457627118644068</v>
      </c>
      <c r="AU14" s="39"/>
      <c r="AV14" s="4"/>
      <c r="AW14" s="52"/>
      <c r="AY14" s="5"/>
      <c r="AZ14"/>
      <c r="BA14"/>
      <c r="BB14"/>
      <c r="BC14"/>
      <c r="BD14"/>
    </row>
    <row r="15" spans="35:60" ht="15.6">
      <c r="AI15" s="39"/>
      <c r="AJ15" s="47">
        <f>+'Ark1'!C3756</f>
        <v>2023</v>
      </c>
      <c r="AK15" s="47">
        <f>+'Ark1'!N3756</f>
        <v>90</v>
      </c>
      <c r="AL15" s="48" t="s">
        <v>486</v>
      </c>
      <c r="AM15" s="47">
        <f>+'Ark1'!Q3756</f>
        <v>123</v>
      </c>
      <c r="AN15" s="201">
        <f>+'Ark1'!R3756</f>
        <v>364</v>
      </c>
      <c r="AO15" s="65">
        <f>+'Ark1'!S3756</f>
        <v>364</v>
      </c>
      <c r="AP15" s="102">
        <f>+'Ark1'!T3756</f>
        <v>1.2121212121212122</v>
      </c>
      <c r="AQ15" s="203">
        <f>+'Ark1'!W3756</f>
        <v>62.313186813186803</v>
      </c>
      <c r="AR15" s="49">
        <f>+'Ark1'!AB3756</f>
        <v>2.7467746836795803</v>
      </c>
      <c r="AS15" s="201">
        <f>+'Ark1'!Y3756</f>
        <v>96.131318681318689</v>
      </c>
      <c r="AT15" s="102">
        <f t="shared" si="0"/>
        <v>2.9593495934959351</v>
      </c>
      <c r="AU15" s="39"/>
      <c r="AV15" s="4"/>
      <c r="AW15" s="52"/>
      <c r="AY15" s="5"/>
      <c r="AZ15"/>
      <c r="BA15" s="2"/>
      <c r="BB15" s="2"/>
      <c r="BC15" s="2"/>
      <c r="BD15"/>
    </row>
    <row r="16" spans="35:60" ht="15.6">
      <c r="AI16" s="39"/>
      <c r="AJ16" s="47">
        <f>+'Ark1'!C3757</f>
        <v>2023</v>
      </c>
      <c r="AK16" s="47">
        <f>+'Ark1'!N3757</f>
        <v>100</v>
      </c>
      <c r="AL16" s="48" t="s">
        <v>512</v>
      </c>
      <c r="AM16" s="47">
        <f>+'Ark1'!Q3757</f>
        <v>188</v>
      </c>
      <c r="AN16" s="201">
        <f>+'Ark1'!R3757</f>
        <v>933</v>
      </c>
      <c r="AO16" s="65">
        <f>+'Ark1'!S3757</f>
        <v>933</v>
      </c>
      <c r="AP16" s="102">
        <f>+'Ark1'!T3757</f>
        <v>3.106893106893108</v>
      </c>
      <c r="AQ16" s="203">
        <f>+'Ark1'!W3757</f>
        <v>61.816720257234749</v>
      </c>
      <c r="AR16" s="49">
        <f>+'Ark1'!AB3757</f>
        <v>2.9496778329699538</v>
      </c>
      <c r="AS16" s="201">
        <f>+'Ark1'!Y3757</f>
        <v>105.7413719185422</v>
      </c>
      <c r="AT16" s="102">
        <f t="shared" si="0"/>
        <v>4.9627659574468082</v>
      </c>
      <c r="AU16" s="39"/>
      <c r="AV16" s="4"/>
      <c r="AW16" s="52"/>
      <c r="AX16" s="11"/>
      <c r="AY16" s="5"/>
      <c r="AZ16"/>
      <c r="BA16" s="2"/>
      <c r="BB16" s="2"/>
      <c r="BC16" s="4"/>
      <c r="BD16" s="4"/>
      <c r="BE16" s="4"/>
    </row>
    <row r="17" spans="35:57" ht="15.6">
      <c r="AI17" s="39"/>
      <c r="AJ17" s="47">
        <f>+'Ark1'!C3758</f>
        <v>2023</v>
      </c>
      <c r="AK17" s="47">
        <f>+'Ark1'!N3758</f>
        <v>110</v>
      </c>
      <c r="AL17" s="48" t="s">
        <v>513</v>
      </c>
      <c r="AM17" s="47">
        <f>+'Ark1'!Q3758</f>
        <v>260</v>
      </c>
      <c r="AN17" s="201">
        <f>+'Ark1'!R3758</f>
        <v>1766</v>
      </c>
      <c r="AO17" s="65">
        <f>+'Ark1'!S3758</f>
        <v>1766</v>
      </c>
      <c r="AP17" s="102">
        <f>+'Ark1'!T3758</f>
        <v>5.8807858807858802</v>
      </c>
      <c r="AQ17" s="203">
        <f>+'Ark1'!W3758</f>
        <v>61.36126840317101</v>
      </c>
      <c r="AR17" s="49">
        <f>+'Ark1'!AB3758</f>
        <v>3.2992938911996745</v>
      </c>
      <c r="AS17" s="201">
        <f>+'Ark1'!Y3758</f>
        <v>115.53414496036248</v>
      </c>
      <c r="AT17" s="102">
        <f t="shared" si="0"/>
        <v>6.7923076923076922</v>
      </c>
      <c r="AU17" s="39"/>
      <c r="AV17" s="4"/>
      <c r="AW17" s="52"/>
      <c r="AY17" s="5"/>
      <c r="AZ17"/>
      <c r="BA17"/>
      <c r="BB17"/>
      <c r="BC17"/>
      <c r="BD17"/>
    </row>
    <row r="18" spans="35:57" ht="15.6">
      <c r="AI18" s="39"/>
      <c r="AJ18" s="47">
        <f>+'Ark1'!C3759</f>
        <v>2023</v>
      </c>
      <c r="AK18" s="47">
        <f>+'Ark1'!N3759</f>
        <v>120</v>
      </c>
      <c r="AL18" s="48" t="s">
        <v>514</v>
      </c>
      <c r="AM18" s="47">
        <f>+'Ark1'!Q3759</f>
        <v>509</v>
      </c>
      <c r="AN18" s="201">
        <f>+'Ark1'!R3759</f>
        <v>3484</v>
      </c>
      <c r="AO18" s="65">
        <f>+'Ark1'!S3759</f>
        <v>3484</v>
      </c>
      <c r="AP18" s="102">
        <f>+'Ark1'!T3759</f>
        <v>11.601731601731602</v>
      </c>
      <c r="AQ18" s="203">
        <f>+'Ark1'!W3759</f>
        <v>60.064293915040189</v>
      </c>
      <c r="AR18" s="49">
        <f>+'Ark1'!AB3759</f>
        <v>3.82846903251184</v>
      </c>
      <c r="AS18" s="201">
        <f>+'Ark1'!Y3759</f>
        <v>125.71673363949456</v>
      </c>
      <c r="AT18" s="102">
        <f t="shared" si="0"/>
        <v>6.8447937131630647</v>
      </c>
      <c r="AU18" s="39"/>
      <c r="AV18" s="4"/>
      <c r="AW18" s="52"/>
      <c r="AY18" s="5"/>
      <c r="AZ18"/>
      <c r="BA18"/>
      <c r="BB18"/>
      <c r="BC18"/>
      <c r="BD18"/>
    </row>
    <row r="19" spans="35:57" ht="15.6">
      <c r="AI19" s="39"/>
      <c r="AJ19" s="47">
        <f>+'Ark1'!C3760</f>
        <v>2023</v>
      </c>
      <c r="AK19" s="47">
        <f>+'Ark1'!N3760</f>
        <v>130</v>
      </c>
      <c r="AL19" s="48" t="s">
        <v>515</v>
      </c>
      <c r="AM19" s="47">
        <f>+'Ark1'!Q3760</f>
        <v>522</v>
      </c>
      <c r="AN19" s="201">
        <f>+'Ark1'!R3760</f>
        <v>4226</v>
      </c>
      <c r="AO19" s="65">
        <f>+'Ark1'!S3760</f>
        <v>4226</v>
      </c>
      <c r="AP19" s="102">
        <f>+'Ark1'!T3760</f>
        <v>14.072594072594072</v>
      </c>
      <c r="AQ19" s="203">
        <f>+'Ark1'!W3760</f>
        <v>59.736157122574511</v>
      </c>
      <c r="AR19" s="49">
        <f>+'Ark1'!AB3760</f>
        <v>4.0843802056011649</v>
      </c>
      <c r="AS19" s="201">
        <f>+'Ark1'!Y3760</f>
        <v>135.04103170847171</v>
      </c>
      <c r="AT19" s="102">
        <f t="shared" si="0"/>
        <v>8.0957854406130263</v>
      </c>
      <c r="AU19" s="39"/>
      <c r="AV19" s="4"/>
      <c r="AW19" s="52"/>
      <c r="AY19" s="5"/>
      <c r="AZ19"/>
      <c r="BA19" s="2"/>
      <c r="BB19" s="2"/>
      <c r="BC19" s="2"/>
      <c r="BD19"/>
    </row>
    <row r="20" spans="35:57" ht="15.6">
      <c r="AI20" s="39"/>
      <c r="AJ20" s="47">
        <f>+'Ark1'!C3761</f>
        <v>2023</v>
      </c>
      <c r="AK20" s="47">
        <f>+'Ark1'!N3761</f>
        <v>140</v>
      </c>
      <c r="AL20" s="48" t="s">
        <v>516</v>
      </c>
      <c r="AM20" s="47">
        <f>+'Ark1'!Q3761</f>
        <v>423</v>
      </c>
      <c r="AN20" s="201">
        <f>+'Ark1'!R3761</f>
        <v>4004</v>
      </c>
      <c r="AO20" s="65">
        <f>+'Ark1'!S3761</f>
        <v>4003</v>
      </c>
      <c r="AP20" s="102">
        <f>+'Ark1'!T3761</f>
        <v>13.333333333333337</v>
      </c>
      <c r="AQ20" s="203">
        <f>+'Ark1'!W3761</f>
        <v>59.706220334748913</v>
      </c>
      <c r="AR20" s="49">
        <f>+'Ark1'!AB3761</f>
        <v>4.2094345551344867</v>
      </c>
      <c r="AS20" s="201">
        <f>+'Ark1'!Y3761</f>
        <v>144.93454045954064</v>
      </c>
      <c r="AT20" s="102">
        <f t="shared" si="0"/>
        <v>9.4657210401891252</v>
      </c>
      <c r="AU20" s="39"/>
      <c r="AV20" s="4"/>
      <c r="AW20" s="52"/>
      <c r="AY20" s="5"/>
      <c r="AZ20"/>
      <c r="BA20" s="2"/>
      <c r="BB20" s="2"/>
      <c r="BC20" s="2"/>
      <c r="BD20"/>
    </row>
    <row r="21" spans="35:57" ht="15.6">
      <c r="AI21" s="39"/>
      <c r="AJ21" s="47">
        <f>+'Ark1'!C3762</f>
        <v>2023</v>
      </c>
      <c r="AK21" s="47">
        <f>+'Ark1'!N3762</f>
        <v>150</v>
      </c>
      <c r="AL21" s="48" t="s">
        <v>517</v>
      </c>
      <c r="AM21" s="47">
        <f>+'Ark1'!Q3762</f>
        <v>388</v>
      </c>
      <c r="AN21" s="201">
        <f>+'Ark1'!R3762</f>
        <v>3372</v>
      </c>
      <c r="AO21" s="65">
        <f>+'Ark1'!S3762</f>
        <v>3371</v>
      </c>
      <c r="AP21" s="102">
        <f>+'Ark1'!T3762</f>
        <v>11.228771228771228</v>
      </c>
      <c r="AQ21" s="203">
        <f>+'Ark1'!W3762</f>
        <v>59.592405814298445</v>
      </c>
      <c r="AR21" s="49">
        <f>+'Ark1'!AB3762</f>
        <v>4.3697391758999347</v>
      </c>
      <c r="AS21" s="201">
        <f>+'Ark1'!Y3762</f>
        <v>154.87173784104391</v>
      </c>
      <c r="AT21" s="102">
        <f t="shared" si="0"/>
        <v>8.6907216494845354</v>
      </c>
      <c r="AU21" s="39"/>
      <c r="AV21" s="4"/>
      <c r="AW21" s="52"/>
      <c r="AY21" s="5"/>
      <c r="AZ21"/>
      <c r="BA21" s="2"/>
      <c r="BB21" s="2"/>
      <c r="BC21" s="2"/>
      <c r="BD21"/>
    </row>
    <row r="22" spans="35:57" ht="15.6">
      <c r="AI22" s="39"/>
      <c r="AJ22" s="47">
        <f>+'Ark1'!C3763</f>
        <v>2023</v>
      </c>
      <c r="AK22" s="47">
        <f>+'Ark1'!N3763</f>
        <v>160</v>
      </c>
      <c r="AL22" s="48" t="s">
        <v>518</v>
      </c>
      <c r="AM22" s="47">
        <f>+'Ark1'!Q3763</f>
        <v>367</v>
      </c>
      <c r="AN22" s="201">
        <f>+'Ark1'!R3763</f>
        <v>3029</v>
      </c>
      <c r="AO22" s="65">
        <f>+'Ark1'!S3763</f>
        <v>3029</v>
      </c>
      <c r="AP22" s="102">
        <f>+'Ark1'!T3763</f>
        <v>10.086580086580087</v>
      </c>
      <c r="AQ22" s="203">
        <f>+'Ark1'!W3763</f>
        <v>59.080554638494554</v>
      </c>
      <c r="AR22" s="49">
        <f>+'Ark1'!AB3763</f>
        <v>4.5911172315902862</v>
      </c>
      <c r="AS22" s="201">
        <f>+'Ark1'!Y3763</f>
        <v>164.92565203037307</v>
      </c>
      <c r="AT22" s="102">
        <f t="shared" si="0"/>
        <v>8.253405994550409</v>
      </c>
      <c r="AU22" s="39"/>
      <c r="AV22" s="4"/>
      <c r="AW22" s="52"/>
      <c r="AY22" s="5"/>
      <c r="AZ22"/>
      <c r="BA22" s="2"/>
      <c r="BB22" s="2"/>
      <c r="BC22" s="2"/>
      <c r="BD22"/>
    </row>
    <row r="23" spans="35:57" ht="15.6">
      <c r="AI23" s="39"/>
      <c r="AJ23" s="47">
        <f>+'Ark1'!C3764</f>
        <v>2023</v>
      </c>
      <c r="AK23" s="47">
        <f>+'Ark1'!N3764</f>
        <v>170</v>
      </c>
      <c r="AL23" s="48" t="s">
        <v>519</v>
      </c>
      <c r="AM23" s="47">
        <f>+'Ark1'!Q3764</f>
        <v>340</v>
      </c>
      <c r="AN23" s="201">
        <f>+'Ark1'!R3764</f>
        <v>2549</v>
      </c>
      <c r="AO23" s="65">
        <f>+'Ark1'!S3764</f>
        <v>2549</v>
      </c>
      <c r="AP23" s="102">
        <f>+'Ark1'!T3764</f>
        <v>8.4881784881784892</v>
      </c>
      <c r="AQ23" s="203">
        <f>+'Ark1'!W3764</f>
        <v>58.693213024715561</v>
      </c>
      <c r="AR23" s="49">
        <f>+'Ark1'!AB3764</f>
        <v>4.5438490701641028</v>
      </c>
      <c r="AS23" s="201">
        <f>+'Ark1'!Y3764</f>
        <v>174.7866222047858</v>
      </c>
      <c r="AT23" s="102">
        <f t="shared" si="0"/>
        <v>7.4970588235294118</v>
      </c>
      <c r="AU23" s="39"/>
      <c r="AV23" s="4"/>
      <c r="AW23" s="52"/>
      <c r="AY23" s="5"/>
      <c r="AZ23"/>
      <c r="BA23" s="2"/>
      <c r="BB23" s="2"/>
      <c r="BC23" s="2"/>
      <c r="BD23"/>
    </row>
    <row r="24" spans="35:57" ht="15.6">
      <c r="AI24" s="39"/>
      <c r="AJ24" s="47">
        <f>+'Ark1'!C3765</f>
        <v>2023</v>
      </c>
      <c r="AK24" s="47">
        <f>+'Ark1'!N3765</f>
        <v>180</v>
      </c>
      <c r="AL24" s="48" t="s">
        <v>520</v>
      </c>
      <c r="AM24" s="47">
        <f>+'Ark1'!Q3765</f>
        <v>328</v>
      </c>
      <c r="AN24" s="201">
        <f>+'Ark1'!R3765</f>
        <v>2028</v>
      </c>
      <c r="AO24" s="65">
        <f>+'Ark1'!S3765</f>
        <v>2027</v>
      </c>
      <c r="AP24" s="102">
        <f>+'Ark1'!T3765</f>
        <v>6.7532467532467537</v>
      </c>
      <c r="AQ24" s="203">
        <f>+'Ark1'!W3765</f>
        <v>57.934385791810541</v>
      </c>
      <c r="AR24" s="49">
        <f>+'Ark1'!AB3765</f>
        <v>4.6640609858025242</v>
      </c>
      <c r="AS24" s="201">
        <f>+'Ark1'!Y3765</f>
        <v>184.78929980276152</v>
      </c>
      <c r="AT24" s="102">
        <f t="shared" si="0"/>
        <v>6.1829268292682924</v>
      </c>
      <c r="AU24" s="39"/>
      <c r="AV24" s="4"/>
      <c r="AW24" s="52"/>
      <c r="AX24" s="11"/>
      <c r="AY24" s="5"/>
      <c r="AZ24"/>
      <c r="BA24" s="2"/>
      <c r="BB24" s="2"/>
      <c r="BC24" s="4"/>
      <c r="BD24" s="4"/>
      <c r="BE24" s="4"/>
    </row>
    <row r="25" spans="35:57" ht="15.6">
      <c r="AI25" s="39"/>
      <c r="AJ25" s="47">
        <f>+'Ark1'!C3766</f>
        <v>2023</v>
      </c>
      <c r="AK25" s="47">
        <f>+'Ark1'!N3766</f>
        <v>190</v>
      </c>
      <c r="AL25" s="48" t="s">
        <v>521</v>
      </c>
      <c r="AM25" s="47">
        <f>+'Ark1'!Q3766</f>
        <v>301</v>
      </c>
      <c r="AN25" s="201">
        <f>+'Ark1'!R3766</f>
        <v>1531</v>
      </c>
      <c r="AO25" s="65">
        <f>+'Ark1'!S3766</f>
        <v>1531</v>
      </c>
      <c r="AP25" s="102">
        <f>+'Ark1'!T3766</f>
        <v>5.0982350982350999</v>
      </c>
      <c r="AQ25" s="203">
        <f>+'Ark1'!W3766</f>
        <v>56.881123448726321</v>
      </c>
      <c r="AR25" s="49">
        <f>+'Ark1'!AB3766</f>
        <v>4.6943386604463244</v>
      </c>
      <c r="AS25" s="201">
        <f>+'Ark1'!Y3766</f>
        <v>194.89340300457224</v>
      </c>
      <c r="AT25" s="102">
        <f t="shared" si="0"/>
        <v>5.0863787375415281</v>
      </c>
      <c r="AU25" s="39"/>
      <c r="AV25" s="4"/>
      <c r="AW25" s="52"/>
      <c r="AX25" s="11"/>
      <c r="AY25" s="5"/>
      <c r="AZ25"/>
      <c r="BA25" s="1"/>
      <c r="BC25" s="9"/>
      <c r="BD25" s="9"/>
      <c r="BE25" s="9"/>
    </row>
    <row r="26" spans="35:57" ht="15.6">
      <c r="AI26" s="39"/>
      <c r="AJ26" s="47">
        <f>+'Ark1'!C3767</f>
        <v>2023</v>
      </c>
      <c r="AK26" s="47">
        <f>+'Ark1'!N3767</f>
        <v>200</v>
      </c>
      <c r="AL26" s="48" t="s">
        <v>522</v>
      </c>
      <c r="AM26" s="47">
        <f>+'Ark1'!Q3767</f>
        <v>256</v>
      </c>
      <c r="AN26" s="201">
        <f>+'Ark1'!R3767</f>
        <v>1009</v>
      </c>
      <c r="AO26" s="65">
        <f>+'Ark1'!S3767</f>
        <v>1009</v>
      </c>
      <c r="AP26" s="102">
        <f>+'Ark1'!T3767</f>
        <v>3.3599733599733601</v>
      </c>
      <c r="AQ26" s="203">
        <f>+'Ark1'!W3767</f>
        <v>55.69573835480675</v>
      </c>
      <c r="AR26" s="49">
        <f>+'Ark1'!AB3767</f>
        <v>4.8464624102411404</v>
      </c>
      <c r="AS26" s="201">
        <f>+'Ark1'!Y3767</f>
        <v>204.85837462834496</v>
      </c>
      <c r="AT26" s="102">
        <f t="shared" si="0"/>
        <v>3.94140625</v>
      </c>
      <c r="AU26" s="39"/>
      <c r="AV26" s="4"/>
      <c r="AW26" s="52"/>
      <c r="AX26" s="11"/>
      <c r="AY26" s="5"/>
      <c r="AZ26"/>
      <c r="BA26" s="1"/>
      <c r="BC26" s="9"/>
      <c r="BD26" s="9"/>
      <c r="BE26" s="9"/>
    </row>
    <row r="27" spans="35:57" ht="15.6">
      <c r="AI27" s="39"/>
      <c r="AJ27" s="47">
        <f>+'Ark1'!C3768</f>
        <v>2023</v>
      </c>
      <c r="AK27" s="47">
        <f>+'Ark1'!N3768</f>
        <v>210</v>
      </c>
      <c r="AL27" s="48" t="s">
        <v>523</v>
      </c>
      <c r="AM27" s="47">
        <f>+'Ark1'!Q3768</f>
        <v>216</v>
      </c>
      <c r="AN27" s="201">
        <f>+'Ark1'!R3768</f>
        <v>636</v>
      </c>
      <c r="AO27" s="65">
        <f>+'Ark1'!S3768</f>
        <v>636</v>
      </c>
      <c r="AP27" s="102">
        <f>+'Ark1'!T3768</f>
        <v>2.1178821178821181</v>
      </c>
      <c r="AQ27" s="203">
        <f>+'Ark1'!W3768</f>
        <v>54.407232704402531</v>
      </c>
      <c r="AR27" s="49">
        <f>+'Ark1'!AB3768</f>
        <v>4.8326599069288285</v>
      </c>
      <c r="AS27" s="201">
        <f>+'Ark1'!Y3768</f>
        <v>214.65110062893075</v>
      </c>
      <c r="AT27" s="102">
        <f t="shared" si="0"/>
        <v>2.9444444444444446</v>
      </c>
      <c r="AU27" s="39"/>
      <c r="AV27" s="4"/>
      <c r="AW27" s="52"/>
      <c r="AX27" s="11"/>
      <c r="AY27" s="5"/>
      <c r="AZ27"/>
      <c r="BA27" s="1"/>
      <c r="BC27" s="9"/>
      <c r="BD27" s="9"/>
      <c r="BE27" s="9"/>
    </row>
    <row r="28" spans="35:57" ht="15.6">
      <c r="AI28" s="39"/>
      <c r="AJ28" s="47">
        <f>+'Ark1'!C3769</f>
        <v>2023</v>
      </c>
      <c r="AK28" s="47">
        <f>+'Ark1'!N3769</f>
        <v>220</v>
      </c>
      <c r="AL28" s="48" t="s">
        <v>524</v>
      </c>
      <c r="AM28" s="47">
        <f>+'Ark1'!Q3769</f>
        <v>159</v>
      </c>
      <c r="AN28" s="201">
        <f>+'Ark1'!R3769</f>
        <v>432</v>
      </c>
      <c r="AO28" s="65">
        <f>+'Ark1'!S3769</f>
        <v>432</v>
      </c>
      <c r="AP28" s="102">
        <f>+'Ark1'!T3769</f>
        <v>1.4385614385614385</v>
      </c>
      <c r="AQ28" s="203">
        <f>+'Ark1'!W3769</f>
        <v>53.238425925925917</v>
      </c>
      <c r="AR28" s="49">
        <f>+'Ark1'!AB3769</f>
        <v>4.8635173718199649</v>
      </c>
      <c r="AS28" s="201">
        <f>+'Ark1'!Y3769</f>
        <v>224.59398148148151</v>
      </c>
      <c r="AT28" s="102">
        <f t="shared" si="0"/>
        <v>2.7169811320754715</v>
      </c>
      <c r="AU28" s="39"/>
      <c r="AV28" s="4"/>
      <c r="AW28" s="52"/>
      <c r="AX28" s="5"/>
      <c r="AY28" s="5"/>
      <c r="AZ28"/>
      <c r="BA28" s="1"/>
      <c r="BC28" s="9"/>
      <c r="BD28" s="9"/>
      <c r="BE28" s="9"/>
    </row>
    <row r="29" spans="35:57" ht="15.6">
      <c r="AI29" s="39"/>
      <c r="AJ29" s="47">
        <f>+'Ark1'!C3770</f>
        <v>2023</v>
      </c>
      <c r="AK29" s="47">
        <f>+'Ark1'!N3770</f>
        <v>230</v>
      </c>
      <c r="AL29" s="48" t="s">
        <v>525</v>
      </c>
      <c r="AM29" s="47">
        <f>+'Ark1'!Q3770</f>
        <v>157</v>
      </c>
      <c r="AN29" s="201">
        <f>+'Ark1'!R3770</f>
        <v>533</v>
      </c>
      <c r="AO29" s="65">
        <f>+'Ark1'!S3770</f>
        <v>533</v>
      </c>
      <c r="AP29" s="102">
        <f>+'Ark1'!T3770</f>
        <v>1.7748917748917743</v>
      </c>
      <c r="AQ29" s="203">
        <f>+'Ark1'!W3770</f>
        <v>50.566604127579751</v>
      </c>
      <c r="AR29" s="49">
        <f>+'Ark1'!AB3770</f>
        <v>5.5437684627190116</v>
      </c>
      <c r="AS29" s="201">
        <f>+'Ark1'!Y3770</f>
        <v>244.25028142589144</v>
      </c>
      <c r="AT29" s="102">
        <f t="shared" si="0"/>
        <v>3.394904458598726</v>
      </c>
      <c r="AU29" s="39"/>
      <c r="AV29" s="4"/>
      <c r="AW29" s="52"/>
      <c r="AX29" s="5"/>
      <c r="AY29" s="5"/>
      <c r="AZ29"/>
      <c r="BA29" s="1"/>
      <c r="BC29" s="9"/>
      <c r="BD29" s="9"/>
      <c r="BE29" s="9"/>
    </row>
    <row r="30" spans="35:57" ht="15.6">
      <c r="AI30" s="39"/>
      <c r="AJ30">
        <f>+'Ark1'!C3771</f>
        <v>2022</v>
      </c>
      <c r="AK30">
        <f>+'Ark1'!N3771</f>
        <v>60</v>
      </c>
      <c r="AL30" s="3" t="s">
        <v>509</v>
      </c>
      <c r="AM30">
        <f>+'Ark1'!Q3771</f>
        <v>7</v>
      </c>
      <c r="AN30" s="9">
        <f>+'Ark1'!R3771</f>
        <v>7</v>
      </c>
      <c r="AO30" s="9">
        <f>+'Ark1'!S3771</f>
        <v>7</v>
      </c>
      <c r="AP30" s="97">
        <f>+'Ark1'!T3771</f>
        <v>2.2177163857559249E-2</v>
      </c>
      <c r="AQ30" s="1">
        <f>+'Ark1'!W3771</f>
        <v>58.857142857142847</v>
      </c>
      <c r="AR30" s="1">
        <f>+'Ark1'!AB3771</f>
        <v>4.1551541634997475</v>
      </c>
      <c r="AS30" s="9">
        <f>+'Ark1'!Y3771</f>
        <v>59.257142857142846</v>
      </c>
      <c r="AT30" s="97">
        <f t="shared" si="0"/>
        <v>1</v>
      </c>
      <c r="AU30" s="39"/>
      <c r="AV30" s="4"/>
      <c r="AW30" s="52"/>
      <c r="AX30" s="5"/>
      <c r="AY30" s="5"/>
      <c r="AZ30"/>
      <c r="BA30" s="1"/>
      <c r="BC30" s="9"/>
      <c r="BD30" s="9"/>
      <c r="BE30" s="9"/>
    </row>
    <row r="31" spans="35:57" ht="15.6">
      <c r="AI31" s="39"/>
      <c r="AJ31">
        <f>+'Ark1'!C3772</f>
        <v>2022</v>
      </c>
      <c r="AK31">
        <f>+'Ark1'!N3772</f>
        <v>70</v>
      </c>
      <c r="AL31" s="3" t="s">
        <v>510</v>
      </c>
      <c r="AM31">
        <f>+'Ark1'!Q3772</f>
        <v>24</v>
      </c>
      <c r="AN31" s="9">
        <f>+'Ark1'!R3772</f>
        <v>24</v>
      </c>
      <c r="AO31" s="9">
        <f>+'Ark1'!S3772</f>
        <v>24</v>
      </c>
      <c r="AP31" s="97">
        <f>+'Ark1'!T3772</f>
        <v>7.6035990368774523E-2</v>
      </c>
      <c r="AQ31" s="1">
        <f>+'Ark1'!W3772</f>
        <v>61.91666666666665</v>
      </c>
      <c r="AR31" s="1">
        <f>+'Ark1'!AB3772</f>
        <v>3.7183852528872383</v>
      </c>
      <c r="AS31" s="9">
        <f>+'Ark1'!Y3772</f>
        <v>76.962500000000006</v>
      </c>
      <c r="AT31" s="97">
        <f t="shared" si="0"/>
        <v>1</v>
      </c>
      <c r="AU31" s="39"/>
      <c r="AV31" s="4"/>
      <c r="AW31" s="52"/>
      <c r="AX31" s="5"/>
      <c r="AY31" s="5"/>
      <c r="AZ31"/>
      <c r="BA31" s="1"/>
      <c r="BC31" s="9"/>
      <c r="BD31" s="9"/>
      <c r="BE31" s="9"/>
    </row>
    <row r="32" spans="35:57" ht="15.6">
      <c r="AI32" s="39"/>
      <c r="AJ32">
        <f>+'Ark1'!C3773</f>
        <v>2022</v>
      </c>
      <c r="AK32">
        <f>+'Ark1'!N3773</f>
        <v>80</v>
      </c>
      <c r="AL32" s="3" t="s">
        <v>511</v>
      </c>
      <c r="AM32">
        <f>+'Ark1'!Q3773</f>
        <v>72</v>
      </c>
      <c r="AN32" s="9">
        <f>+'Ark1'!R3773</f>
        <v>124</v>
      </c>
      <c r="AO32" s="9">
        <f>+'Ark1'!S3773</f>
        <v>124</v>
      </c>
      <c r="AP32" s="97">
        <f>+'Ark1'!T3773</f>
        <v>0.39285261690533513</v>
      </c>
      <c r="AQ32" s="1">
        <f>+'Ark1'!W3773</f>
        <v>62</v>
      </c>
      <c r="AR32" s="1">
        <f>+'Ark1'!AB3773</f>
        <v>3.3020033020049522</v>
      </c>
      <c r="AS32" s="9">
        <f>+'Ark1'!Y3773</f>
        <v>85.950806451612948</v>
      </c>
      <c r="AT32" s="97">
        <f t="shared" si="0"/>
        <v>1.7222222222222223</v>
      </c>
      <c r="AU32" s="39"/>
      <c r="AV32" s="4"/>
      <c r="AW32" s="52"/>
      <c r="AX32" s="5"/>
      <c r="AY32" s="5"/>
      <c r="AZ32"/>
      <c r="BA32" s="1"/>
      <c r="BC32" s="9"/>
      <c r="BD32" s="9"/>
      <c r="BE32" s="9"/>
    </row>
    <row r="33" spans="35:57" ht="15.6">
      <c r="AI33" s="39"/>
      <c r="AJ33">
        <f>+'Ark1'!C3774</f>
        <v>2022</v>
      </c>
      <c r="AK33">
        <f>+'Ark1'!N3774</f>
        <v>90</v>
      </c>
      <c r="AL33" s="3" t="s">
        <v>486</v>
      </c>
      <c r="AM33">
        <f>+'Ark1'!Q3774</f>
        <v>138</v>
      </c>
      <c r="AN33" s="9">
        <f>+'Ark1'!R3774</f>
        <v>418</v>
      </c>
      <c r="AO33" s="9">
        <f>+'Ark1'!S3774</f>
        <v>418</v>
      </c>
      <c r="AP33" s="97">
        <f>+'Ark1'!T3774</f>
        <v>1.3242934989228232</v>
      </c>
      <c r="AQ33" s="1">
        <f>+'Ark1'!W3774</f>
        <v>62.22727272727272</v>
      </c>
      <c r="AR33" s="1">
        <f>+'Ark1'!AB3774</f>
        <v>2.4667206456754074</v>
      </c>
      <c r="AS33" s="9">
        <f>+'Ark1'!Y3774</f>
        <v>95.823684210526253</v>
      </c>
      <c r="AT33" s="97">
        <f t="shared" si="0"/>
        <v>3.0289855072463769</v>
      </c>
      <c r="AU33" s="39"/>
      <c r="AV33" s="4"/>
      <c r="AW33" s="52"/>
      <c r="AX33" s="5"/>
      <c r="AY33" s="5"/>
      <c r="AZ33"/>
      <c r="BA33" s="1"/>
      <c r="BC33" s="9"/>
      <c r="BD33" s="9"/>
      <c r="BE33" s="9"/>
    </row>
    <row r="34" spans="35:57" ht="15.6">
      <c r="AI34" s="39"/>
      <c r="AJ34">
        <f>+'Ark1'!C3775</f>
        <v>2022</v>
      </c>
      <c r="AK34">
        <f>+'Ark1'!N3775</f>
        <v>100</v>
      </c>
      <c r="AL34" s="3" t="s">
        <v>512</v>
      </c>
      <c r="AM34">
        <f>+'Ark1'!Q3775</f>
        <v>233</v>
      </c>
      <c r="AN34" s="9">
        <f>+'Ark1'!R3775</f>
        <v>1023</v>
      </c>
      <c r="AO34" s="9">
        <f>+'Ark1'!S3775</f>
        <v>1023</v>
      </c>
      <c r="AP34" s="97">
        <f>+'Ark1'!T3775</f>
        <v>3.2410340894690153</v>
      </c>
      <c r="AQ34" s="1">
        <f>+'Ark1'!W3775</f>
        <v>62.035190615835795</v>
      </c>
      <c r="AR34" s="1">
        <f>+'Ark1'!AB3775</f>
        <v>2.8992082948420523</v>
      </c>
      <c r="AS34" s="9">
        <f>+'Ark1'!Y3775</f>
        <v>105.72300097751716</v>
      </c>
      <c r="AT34" s="97">
        <f t="shared" si="0"/>
        <v>4.3905579399141628</v>
      </c>
      <c r="AU34" s="39"/>
      <c r="AV34" s="4"/>
      <c r="AW34" s="52"/>
      <c r="AX34" s="5"/>
      <c r="AY34" s="5"/>
      <c r="AZ34"/>
      <c r="BA34" s="1"/>
      <c r="BC34" s="9"/>
      <c r="BD34" s="9"/>
      <c r="BE34" s="9"/>
    </row>
    <row r="35" spans="35:57" ht="15.6">
      <c r="AI35" s="39"/>
      <c r="AJ35">
        <f>+'Ark1'!C3776</f>
        <v>2022</v>
      </c>
      <c r="AK35">
        <f>+'Ark1'!N3776</f>
        <v>110</v>
      </c>
      <c r="AL35" s="3" t="s">
        <v>513</v>
      </c>
      <c r="AM35">
        <f>+'Ark1'!Q3776</f>
        <v>284</v>
      </c>
      <c r="AN35" s="9">
        <f>+'Ark1'!R3776</f>
        <v>1797</v>
      </c>
      <c r="AO35" s="9">
        <f>+'Ark1'!S3776</f>
        <v>1797</v>
      </c>
      <c r="AP35" s="97">
        <f>+'Ark1'!T3776</f>
        <v>5.6931947788619937</v>
      </c>
      <c r="AQ35" s="1">
        <f>+'Ark1'!W3776</f>
        <v>61.512520868113512</v>
      </c>
      <c r="AR35" s="1">
        <f>+'Ark1'!AB3776</f>
        <v>2.9483561042667721</v>
      </c>
      <c r="AS35" s="9">
        <f>+'Ark1'!Y3776</f>
        <v>115.38966054535337</v>
      </c>
      <c r="AT35" s="97">
        <f t="shared" si="0"/>
        <v>6.327464788732394</v>
      </c>
      <c r="AU35" s="39"/>
      <c r="AV35" s="4"/>
      <c r="AW35" s="52"/>
      <c r="AX35" s="5"/>
      <c r="AY35" s="5"/>
      <c r="AZ35"/>
      <c r="BA35" s="11"/>
      <c r="BB35" s="11"/>
      <c r="BC35" s="9"/>
      <c r="BD35" s="9"/>
      <c r="BE35" s="9"/>
    </row>
    <row r="36" spans="35:57" ht="16.5" customHeight="1">
      <c r="AI36" s="39"/>
      <c r="AJ36">
        <f>+'Ark1'!C3777</f>
        <v>2022</v>
      </c>
      <c r="AK36">
        <f>+'Ark1'!N3777</f>
        <v>120</v>
      </c>
      <c r="AL36" s="3" t="s">
        <v>514</v>
      </c>
      <c r="AM36">
        <f>+'Ark1'!Q3777</f>
        <v>541</v>
      </c>
      <c r="AN36" s="9">
        <f>+'Ark1'!R3777</f>
        <v>3502</v>
      </c>
      <c r="AO36" s="9">
        <f>+'Ark1'!S3777</f>
        <v>3500</v>
      </c>
      <c r="AP36" s="97">
        <f>+'Ark1'!T3777</f>
        <v>11.094918261310356</v>
      </c>
      <c r="AQ36" s="1">
        <f>+'Ark1'!W3777</f>
        <v>59.983142857142845</v>
      </c>
      <c r="AR36" s="1">
        <f>+'Ark1'!AB3777</f>
        <v>3.828091856957728</v>
      </c>
      <c r="AS36" s="9">
        <f>+'Ark1'!Y3777</f>
        <v>125.71121359223304</v>
      </c>
      <c r="AT36" s="97">
        <f t="shared" si="0"/>
        <v>6.4731977818853972</v>
      </c>
      <c r="AU36" s="39"/>
      <c r="AV36" s="4"/>
      <c r="AW36" s="52"/>
      <c r="AX36" s="5"/>
      <c r="AY36" s="5"/>
      <c r="AZ36"/>
      <c r="BA36" s="11"/>
      <c r="BB36" s="11"/>
      <c r="BC36" s="9"/>
      <c r="BD36" s="9"/>
      <c r="BE36" s="9"/>
    </row>
    <row r="37" spans="35:57" ht="16.5" customHeight="1">
      <c r="AI37" s="39"/>
      <c r="AJ37">
        <f>+'Ark1'!C3778</f>
        <v>2022</v>
      </c>
      <c r="AK37">
        <f>+'Ark1'!N3778</f>
        <v>130</v>
      </c>
      <c r="AL37" s="3" t="s">
        <v>515</v>
      </c>
      <c r="AM37">
        <f>+'Ark1'!Q3778</f>
        <v>619</v>
      </c>
      <c r="AN37" s="9">
        <f>+'Ark1'!R3778</f>
        <v>4525</v>
      </c>
      <c r="AO37" s="9">
        <f>+'Ark1'!S3778</f>
        <v>4524</v>
      </c>
      <c r="AP37" s="97">
        <f>+'Ark1'!T3778</f>
        <v>14.335952350779372</v>
      </c>
      <c r="AQ37" s="1">
        <f>+'Ark1'!W3778</f>
        <v>59.566976127320942</v>
      </c>
      <c r="AR37" s="1">
        <f>+'Ark1'!AB3778</f>
        <v>4.0291463048014826</v>
      </c>
      <c r="AS37" s="9">
        <f>+'Ark1'!Y3778</f>
        <v>134.96342762430925</v>
      </c>
      <c r="AT37" s="97">
        <f t="shared" si="0"/>
        <v>7.3101777059773827</v>
      </c>
      <c r="AU37" s="39"/>
      <c r="AV37" s="4"/>
      <c r="AW37" s="51"/>
      <c r="AX37" s="5"/>
      <c r="AY37" s="5"/>
      <c r="AZ37"/>
      <c r="BA37" s="11"/>
      <c r="BB37" s="11"/>
      <c r="BC37" s="9"/>
      <c r="BD37" s="9"/>
      <c r="BE37" s="9"/>
    </row>
    <row r="38" spans="35:57">
      <c r="AI38" s="39"/>
      <c r="AJ38">
        <f>+'Ark1'!C3779</f>
        <v>2022</v>
      </c>
      <c r="AK38">
        <f>+'Ark1'!N3779</f>
        <v>140</v>
      </c>
      <c r="AL38" s="3" t="s">
        <v>516</v>
      </c>
      <c r="AM38">
        <f>+'Ark1'!Q3779</f>
        <v>496</v>
      </c>
      <c r="AN38" s="9">
        <f>+'Ark1'!R3779</f>
        <v>4183</v>
      </c>
      <c r="AO38" s="9">
        <f>+'Ark1'!S3779</f>
        <v>4182</v>
      </c>
      <c r="AP38" s="97">
        <f>+'Ark1'!T3779</f>
        <v>13.252439488024329</v>
      </c>
      <c r="AQ38" s="1">
        <f>+'Ark1'!W3779</f>
        <v>59.563127690100437</v>
      </c>
      <c r="AR38" s="1">
        <f>+'Ark1'!AB3779</f>
        <v>4.3614993728084466</v>
      </c>
      <c r="AS38" s="9">
        <f>+'Ark1'!Y3779</f>
        <v>144.91461391345936</v>
      </c>
      <c r="AT38" s="97">
        <f t="shared" si="0"/>
        <v>8.433467741935484</v>
      </c>
      <c r="AU38" s="39"/>
      <c r="AV38"/>
      <c r="AW38"/>
      <c r="AX38"/>
      <c r="AY38"/>
      <c r="AZ38"/>
      <c r="BA38" s="11"/>
      <c r="BB38" s="11"/>
      <c r="BC38" s="9"/>
      <c r="BD38" s="9"/>
      <c r="BE38" s="9"/>
    </row>
    <row r="39" spans="35:57" ht="17.25" customHeight="1">
      <c r="AI39" s="39"/>
      <c r="AJ39">
        <f>+'Ark1'!C3780</f>
        <v>2022</v>
      </c>
      <c r="AK39">
        <f>+'Ark1'!N3780</f>
        <v>150</v>
      </c>
      <c r="AL39" s="3" t="s">
        <v>517</v>
      </c>
      <c r="AM39">
        <f>+'Ark1'!Q3780</f>
        <v>471</v>
      </c>
      <c r="AN39" s="9">
        <f>+'Ark1'!R3780</f>
        <v>3722</v>
      </c>
      <c r="AO39" s="9">
        <f>+'Ark1'!S3780</f>
        <v>3721</v>
      </c>
      <c r="AP39" s="97">
        <f>+'Ark1'!T3780</f>
        <v>11.791914839690781</v>
      </c>
      <c r="AQ39" s="1">
        <f>+'Ark1'!W3780</f>
        <v>59.41144853533995</v>
      </c>
      <c r="AR39" s="1">
        <f>+'Ark1'!AB3780</f>
        <v>4.333115060867434</v>
      </c>
      <c r="AS39" s="9">
        <f>+'Ark1'!Y3780</f>
        <v>154.98233476625489</v>
      </c>
      <c r="AT39" s="97">
        <f t="shared" si="0"/>
        <v>7.9023354564755834</v>
      </c>
      <c r="AU39" s="39"/>
      <c r="AV39" s="2"/>
      <c r="AW39" s="51"/>
      <c r="AX39"/>
      <c r="AY39" s="5"/>
      <c r="AZ39"/>
      <c r="BA39" s="11"/>
      <c r="BB39" s="11"/>
      <c r="BC39" s="9"/>
      <c r="BD39" s="9"/>
      <c r="BE39" s="9"/>
    </row>
    <row r="40" spans="35:57" ht="15.6">
      <c r="AI40" s="39"/>
      <c r="AJ40">
        <f>+'Ark1'!C3781</f>
        <v>2022</v>
      </c>
      <c r="AK40">
        <f>+'Ark1'!N3781</f>
        <v>160</v>
      </c>
      <c r="AL40" s="3" t="s">
        <v>518</v>
      </c>
      <c r="AM40">
        <f>+'Ark1'!Q3781</f>
        <v>409</v>
      </c>
      <c r="AN40" s="9">
        <f>+'Ark1'!R3781</f>
        <v>3225</v>
      </c>
      <c r="AO40" s="9">
        <f>+'Ark1'!S3781</f>
        <v>3225</v>
      </c>
      <c r="AP40" s="97">
        <f>+'Ark1'!T3781</f>
        <v>10.217336205804077</v>
      </c>
      <c r="AQ40" s="1">
        <f>+'Ark1'!W3781</f>
        <v>59.160620155038757</v>
      </c>
      <c r="AR40" s="1">
        <f>+'Ark1'!AB3781</f>
        <v>4.3543366518246707</v>
      </c>
      <c r="AS40" s="9">
        <f>+'Ark1'!Y3781</f>
        <v>164.87543875968996</v>
      </c>
      <c r="AT40" s="97">
        <f t="shared" si="0"/>
        <v>7.8850855745721269</v>
      </c>
      <c r="AU40" s="39"/>
      <c r="AV40" s="2"/>
      <c r="AW40" s="51"/>
      <c r="AX40"/>
      <c r="AY40"/>
      <c r="AZ40"/>
      <c r="BA40" s="11"/>
      <c r="BB40" s="11"/>
      <c r="BC40" s="9"/>
      <c r="BD40" s="9"/>
      <c r="BE40" s="9"/>
    </row>
    <row r="41" spans="35:57">
      <c r="AI41" s="39"/>
      <c r="AJ41">
        <f>+'Ark1'!C3782</f>
        <v>2022</v>
      </c>
      <c r="AK41">
        <f>+'Ark1'!N3782</f>
        <v>170</v>
      </c>
      <c r="AL41" s="3" t="s">
        <v>519</v>
      </c>
      <c r="AM41">
        <f>+'Ark1'!Q3782</f>
        <v>389</v>
      </c>
      <c r="AN41" s="9">
        <f>+'Ark1'!R3782</f>
        <v>2743</v>
      </c>
      <c r="AO41" s="9">
        <f>+'Ark1'!S3782</f>
        <v>2743</v>
      </c>
      <c r="AP41" s="97">
        <f>+'Ark1'!T3782</f>
        <v>8.6902800658978592</v>
      </c>
      <c r="AQ41" s="1">
        <f>+'Ark1'!W3782</f>
        <v>58.573095151294226</v>
      </c>
      <c r="AR41" s="1">
        <f>+'Ark1'!AB3782</f>
        <v>4.5393364934765668</v>
      </c>
      <c r="AS41" s="9">
        <f>+'Ark1'!Y3782</f>
        <v>174.82887349617172</v>
      </c>
      <c r="AT41" s="97">
        <f t="shared" si="0"/>
        <v>7.051413881748072</v>
      </c>
      <c r="AU41" s="39"/>
      <c r="AV41" s="12"/>
      <c r="AW41" s="11"/>
      <c r="AX41"/>
      <c r="AY41"/>
      <c r="AZ41"/>
      <c r="BA41" s="11"/>
      <c r="BB41" s="11"/>
      <c r="BC41" s="9"/>
      <c r="BD41" s="9"/>
      <c r="BE41" s="9"/>
    </row>
    <row r="42" spans="35:57" ht="21">
      <c r="AI42" s="39"/>
      <c r="AJ42">
        <f>+'Ark1'!C3783</f>
        <v>2022</v>
      </c>
      <c r="AK42">
        <f>+'Ark1'!N3783</f>
        <v>180</v>
      </c>
      <c r="AL42" s="3" t="s">
        <v>520</v>
      </c>
      <c r="AM42">
        <f>+'Ark1'!Q3783</f>
        <v>355</v>
      </c>
      <c r="AN42" s="9">
        <f>+'Ark1'!R3783</f>
        <v>2071</v>
      </c>
      <c r="AO42" s="9">
        <f>+'Ark1'!S3783</f>
        <v>2071</v>
      </c>
      <c r="AP42" s="97">
        <f>+'Ark1'!T3783</f>
        <v>6.5612723355721707</v>
      </c>
      <c r="AQ42" s="1">
        <f>+'Ark1'!W3783</f>
        <v>57.808788025108633</v>
      </c>
      <c r="AR42" s="1">
        <f>+'Ark1'!AB3783</f>
        <v>4.4231885378211295</v>
      </c>
      <c r="AS42" s="9">
        <f>+'Ark1'!Y3783</f>
        <v>184.82066634476072</v>
      </c>
      <c r="AT42" s="97">
        <f t="shared" si="0"/>
        <v>5.8338028169014082</v>
      </c>
      <c r="AU42" s="39"/>
      <c r="AV42" s="2"/>
      <c r="AW42" s="5"/>
      <c r="AX42"/>
      <c r="AY42"/>
      <c r="AZ42"/>
      <c r="BA42" s="50"/>
      <c r="BB42" s="50"/>
      <c r="BC42" s="9"/>
      <c r="BD42" s="9"/>
      <c r="BE42" s="9"/>
    </row>
    <row r="43" spans="35:57">
      <c r="AI43" s="39"/>
      <c r="AJ43">
        <f>+'Ark1'!C3784</f>
        <v>2022</v>
      </c>
      <c r="AK43">
        <f>+'Ark1'!N3784</f>
        <v>190</v>
      </c>
      <c r="AL43" s="3" t="s">
        <v>521</v>
      </c>
      <c r="AM43">
        <f>+'Ark1'!Q3784</f>
        <v>319</v>
      </c>
      <c r="AN43" s="9">
        <f>+'Ark1'!R3784</f>
        <v>1532</v>
      </c>
      <c r="AO43" s="9">
        <f>+'Ark1'!S3784</f>
        <v>1531</v>
      </c>
      <c r="AP43" s="97">
        <f>+'Ark1'!T3784</f>
        <v>4.8536307185401091</v>
      </c>
      <c r="AQ43" s="1">
        <f>+'Ark1'!W3784</f>
        <v>57.045068582625746</v>
      </c>
      <c r="AR43" s="1">
        <f>+'Ark1'!AB3784</f>
        <v>4.4447321117547993</v>
      </c>
      <c r="AS43" s="9">
        <f>+'Ark1'!Y3784</f>
        <v>194.46491514360329</v>
      </c>
      <c r="AT43" s="97">
        <f t="shared" si="0"/>
        <v>4.8025078369905954</v>
      </c>
      <c r="AU43" s="39"/>
      <c r="AV43" s="4"/>
      <c r="AW43" s="4"/>
      <c r="AX43" s="4"/>
      <c r="AY43" s="4"/>
      <c r="AZ43"/>
      <c r="BA43"/>
      <c r="BB43"/>
      <c r="BC43"/>
      <c r="BD43"/>
    </row>
    <row r="44" spans="35:57" ht="15.6">
      <c r="AI44" s="39"/>
      <c r="AJ44">
        <f>+'Ark1'!C3785</f>
        <v>2022</v>
      </c>
      <c r="AK44">
        <f>+'Ark1'!N3785</f>
        <v>200</v>
      </c>
      <c r="AL44" s="3" t="s">
        <v>522</v>
      </c>
      <c r="AM44">
        <f>+'Ark1'!Q3785</f>
        <v>289</v>
      </c>
      <c r="AN44" s="9">
        <f>+'Ark1'!R3785</f>
        <v>1079</v>
      </c>
      <c r="AO44" s="9">
        <f>+'Ark1'!S3785</f>
        <v>1078</v>
      </c>
      <c r="AP44" s="97">
        <f>+'Ark1'!T3785</f>
        <v>3.4184514003294901</v>
      </c>
      <c r="AQ44" s="1">
        <f>+'Ark1'!W3785</f>
        <v>55.465677179962881</v>
      </c>
      <c r="AR44" s="1">
        <f>+'Ark1'!AB3785</f>
        <v>4.8783180569350311</v>
      </c>
      <c r="AS44" s="9">
        <f>+'Ark1'!Y3785</f>
        <v>204.39192771084305</v>
      </c>
      <c r="AT44" s="97">
        <f t="shared" si="0"/>
        <v>3.7335640138408306</v>
      </c>
      <c r="AU44" s="39"/>
      <c r="AV44" s="4"/>
      <c r="AW44" s="14"/>
      <c r="AY44" s="18"/>
      <c r="AZ44"/>
      <c r="BA44" s="1"/>
      <c r="BB44" s="5"/>
      <c r="BC44"/>
      <c r="BD44"/>
    </row>
    <row r="45" spans="35:57" ht="15.6">
      <c r="AI45" s="39"/>
      <c r="AJ45">
        <f>+'Ark1'!C3786</f>
        <v>2022</v>
      </c>
      <c r="AK45">
        <f>+'Ark1'!N3786</f>
        <v>210</v>
      </c>
      <c r="AL45" s="3" t="s">
        <v>523</v>
      </c>
      <c r="AM45">
        <f>+'Ark1'!Q3786</f>
        <v>230</v>
      </c>
      <c r="AN45" s="9">
        <f>+'Ark1'!R3786</f>
        <v>641</v>
      </c>
      <c r="AO45" s="9">
        <f>+'Ark1'!S3786</f>
        <v>641</v>
      </c>
      <c r="AP45" s="97">
        <f>+'Ark1'!T3786</f>
        <v>2.0307945760993542</v>
      </c>
      <c r="AQ45" s="1">
        <f>+'Ark1'!W3786</f>
        <v>54.107644305772247</v>
      </c>
      <c r="AR45" s="1">
        <f>+'Ark1'!AB3786</f>
        <v>4.8915815714078912</v>
      </c>
      <c r="AS45" s="9">
        <f>+'Ark1'!Y3786</f>
        <v>214.41262090483619</v>
      </c>
      <c r="AT45" s="97">
        <f t="shared" si="0"/>
        <v>2.7869565217391306</v>
      </c>
      <c r="AU45" s="39"/>
      <c r="AV45" s="4"/>
      <c r="AW45" s="14"/>
      <c r="AY45" s="18"/>
      <c r="AZ45"/>
      <c r="BA45"/>
      <c r="BB45"/>
      <c r="BC45"/>
      <c r="BD45"/>
    </row>
    <row r="46" spans="35:57" ht="15.6">
      <c r="AI46" s="39"/>
      <c r="AJ46">
        <f>+'Ark1'!C3787</f>
        <v>2022</v>
      </c>
      <c r="AK46">
        <f>+'Ark1'!N3787</f>
        <v>220</v>
      </c>
      <c r="AL46" s="3" t="s">
        <v>524</v>
      </c>
      <c r="AM46">
        <f>+'Ark1'!Q3787</f>
        <v>177</v>
      </c>
      <c r="AN46" s="9">
        <f>+'Ark1'!R3787</f>
        <v>407</v>
      </c>
      <c r="AO46" s="9">
        <f>+'Ark1'!S3787</f>
        <v>406</v>
      </c>
      <c r="AP46" s="97">
        <f>+'Ark1'!T3787</f>
        <v>1.2894436700038019</v>
      </c>
      <c r="AQ46" s="1">
        <f>+'Ark1'!W3787</f>
        <v>52.342364532019694</v>
      </c>
      <c r="AR46" s="1">
        <f>+'Ark1'!AB3787</f>
        <v>5.6178400145156404</v>
      </c>
      <c r="AS46" s="9">
        <f>+'Ark1'!Y3787</f>
        <v>224.00577395577375</v>
      </c>
      <c r="AT46" s="97">
        <f t="shared" si="0"/>
        <v>2.2994350282485874</v>
      </c>
      <c r="AU46" s="39"/>
      <c r="AV46" s="4"/>
      <c r="AW46" s="14"/>
      <c r="AY46" s="18"/>
      <c r="AZ46"/>
      <c r="BA46"/>
      <c r="BB46"/>
      <c r="BC46"/>
      <c r="BD46"/>
    </row>
    <row r="47" spans="35:57" ht="15.6">
      <c r="AI47" s="39"/>
      <c r="AJ47">
        <f>+'Ark1'!C3788</f>
        <v>2022</v>
      </c>
      <c r="AK47">
        <f>+'Ark1'!N3788</f>
        <v>230</v>
      </c>
      <c r="AL47" s="3" t="s">
        <v>525</v>
      </c>
      <c r="AM47">
        <f>+'Ark1'!Q3788</f>
        <v>174</v>
      </c>
      <c r="AN47" s="9">
        <f>+'Ark1'!R3788</f>
        <v>541</v>
      </c>
      <c r="AO47" s="9">
        <f>+'Ark1'!S3788</f>
        <v>541</v>
      </c>
      <c r="AP47" s="97">
        <f>+'Ark1'!T3788</f>
        <v>1.7139779495627929</v>
      </c>
      <c r="AQ47" s="1">
        <f>+'Ark1'!W3788</f>
        <v>49.133086876155282</v>
      </c>
      <c r="AR47" s="1">
        <f>+'Ark1'!AB3788</f>
        <v>6.3041250094506882</v>
      </c>
      <c r="AS47" s="9">
        <f>+'Ark1'!Y3788</f>
        <v>245.71284658040656</v>
      </c>
      <c r="AT47" s="97">
        <f t="shared" si="0"/>
        <v>3.1091954022988504</v>
      </c>
      <c r="AU47" s="39"/>
      <c r="AV47" s="4"/>
      <c r="AW47" s="14"/>
      <c r="AY47" s="18"/>
      <c r="AZ47"/>
      <c r="BA47"/>
      <c r="BB47"/>
      <c r="BC47"/>
      <c r="BD47"/>
    </row>
    <row r="48" spans="35:57" ht="15.6">
      <c r="AI48" s="39"/>
      <c r="AJ48" s="47">
        <f>+'Ark1'!C3789</f>
        <v>2021</v>
      </c>
      <c r="AK48" s="47">
        <f>+'Ark1'!N3789</f>
        <v>60</v>
      </c>
      <c r="AL48" s="48" t="s">
        <v>509</v>
      </c>
      <c r="AM48" s="47">
        <f>+'Ark1'!Q3789</f>
        <v>5</v>
      </c>
      <c r="AN48" s="65">
        <f>+'Ark1'!R3789</f>
        <v>5</v>
      </c>
      <c r="AO48" s="65">
        <f>+'Ark1'!S3789</f>
        <v>5</v>
      </c>
      <c r="AP48" s="102">
        <f>+'Ark1'!T3789</f>
        <v>1.5707957651346173E-2</v>
      </c>
      <c r="AQ48" s="49">
        <f>+'Ark1'!W3789</f>
        <v>59.4</v>
      </c>
      <c r="AR48" s="49">
        <f>+'Ark1'!AB3789</f>
        <v>4.0792156108742468</v>
      </c>
      <c r="AS48" s="65">
        <f>+'Ark1'!Y3789</f>
        <v>60.39</v>
      </c>
      <c r="AT48" s="102">
        <f t="shared" si="0"/>
        <v>1</v>
      </c>
      <c r="AU48" s="39"/>
      <c r="AV48" s="4"/>
      <c r="AW48" s="14"/>
      <c r="AX48" s="11"/>
      <c r="AY48" s="18"/>
      <c r="AZ48"/>
      <c r="BA48"/>
      <c r="BB48"/>
      <c r="BC48"/>
      <c r="BD48"/>
    </row>
    <row r="49" spans="35:56" ht="15.6">
      <c r="AI49" s="39"/>
      <c r="AJ49" s="47">
        <f>+'Ark1'!C3790</f>
        <v>2021</v>
      </c>
      <c r="AK49" s="47">
        <f>+'Ark1'!N3790</f>
        <v>70</v>
      </c>
      <c r="AL49" s="48" t="s">
        <v>510</v>
      </c>
      <c r="AM49" s="47">
        <f>+'Ark1'!Q3790</f>
        <v>23</v>
      </c>
      <c r="AN49" s="65">
        <f>+'Ark1'!R3790</f>
        <v>31</v>
      </c>
      <c r="AO49" s="65">
        <f>+'Ark1'!S3790</f>
        <v>31</v>
      </c>
      <c r="AP49" s="102">
        <f>+'Ark1'!T3790</f>
        <v>9.7389337438346255E-2</v>
      </c>
      <c r="AQ49" s="49">
        <f>+'Ark1'!W3790</f>
        <v>61.870967741935466</v>
      </c>
      <c r="AR49" s="49">
        <f>+'Ark1'!AB3790</f>
        <v>2.9593148235303306</v>
      </c>
      <c r="AS49" s="65">
        <f>+'Ark1'!Y3790</f>
        <v>76.300967741935438</v>
      </c>
      <c r="AT49" s="102">
        <f t="shared" si="0"/>
        <v>1.3478260869565217</v>
      </c>
      <c r="AU49" s="39"/>
      <c r="AV49" s="4"/>
      <c r="AW49" s="14"/>
      <c r="AX49" s="11"/>
      <c r="AY49" s="18"/>
      <c r="AZ49"/>
      <c r="BA49"/>
      <c r="BB49"/>
      <c r="BC49"/>
      <c r="BD49"/>
    </row>
    <row r="50" spans="35:56" ht="15.6">
      <c r="AI50" s="39"/>
      <c r="AJ50" s="47">
        <f>+'Ark1'!C3791</f>
        <v>2021</v>
      </c>
      <c r="AK50" s="47">
        <f>+'Ark1'!N3791</f>
        <v>80</v>
      </c>
      <c r="AL50" s="48" t="s">
        <v>511</v>
      </c>
      <c r="AM50" s="47">
        <f>+'Ark1'!Q3791</f>
        <v>70</v>
      </c>
      <c r="AN50" s="65">
        <f>+'Ark1'!R3791</f>
        <v>128</v>
      </c>
      <c r="AO50" s="65">
        <f>+'Ark1'!S3791</f>
        <v>128</v>
      </c>
      <c r="AP50" s="102">
        <f>+'Ark1'!T3791</f>
        <v>0.402123715874462</v>
      </c>
      <c r="AQ50" s="49">
        <f>+'Ark1'!W3791</f>
        <v>61.6875</v>
      </c>
      <c r="AR50" s="49">
        <f>+'Ark1'!AB3791</f>
        <v>4.2825043782814749</v>
      </c>
      <c r="AS50" s="65">
        <f>+'Ark1'!Y3791</f>
        <v>86.635625000000005</v>
      </c>
      <c r="AT50" s="102">
        <f t="shared" si="0"/>
        <v>1.8285714285714285</v>
      </c>
      <c r="AU50" s="39"/>
      <c r="AV50" s="4"/>
      <c r="AW50" s="14"/>
      <c r="AX50" s="11"/>
      <c r="AY50" s="18"/>
      <c r="AZ50"/>
      <c r="BA50"/>
      <c r="BB50"/>
      <c r="BC50"/>
      <c r="BD50"/>
    </row>
    <row r="51" spans="35:56" ht="15.6">
      <c r="AI51" s="39"/>
      <c r="AJ51" s="47">
        <f>+'Ark1'!C3792</f>
        <v>2021</v>
      </c>
      <c r="AK51" s="47">
        <f>+'Ark1'!N3792</f>
        <v>90</v>
      </c>
      <c r="AL51" s="48" t="s">
        <v>486</v>
      </c>
      <c r="AM51" s="47">
        <f>+'Ark1'!Q3792</f>
        <v>125</v>
      </c>
      <c r="AN51" s="65">
        <f>+'Ark1'!R3792</f>
        <v>432</v>
      </c>
      <c r="AO51" s="65">
        <f>+'Ark1'!S3792</f>
        <v>432</v>
      </c>
      <c r="AP51" s="102">
        <f>+'Ark1'!T3792</f>
        <v>1.3571675410763095</v>
      </c>
      <c r="AQ51" s="49">
        <f>+'Ark1'!W3792</f>
        <v>62.337962962962969</v>
      </c>
      <c r="AR51" s="49">
        <f>+'Ark1'!AB3792</f>
        <v>2.6284841988898204</v>
      </c>
      <c r="AS51" s="65">
        <f>+'Ark1'!Y3792</f>
        <v>96.01314814814819</v>
      </c>
      <c r="AT51" s="102">
        <f t="shared" si="0"/>
        <v>3.456</v>
      </c>
      <c r="AU51" s="39"/>
      <c r="AV51" s="4"/>
      <c r="AW51" s="14"/>
      <c r="AX51" s="11"/>
      <c r="AY51" s="18"/>
      <c r="AZ51"/>
      <c r="BA51"/>
      <c r="BB51"/>
      <c r="BC51"/>
      <c r="BD51"/>
    </row>
    <row r="52" spans="35:56" ht="15.6">
      <c r="AI52" s="39"/>
      <c r="AJ52" s="47">
        <f>+'Ark1'!C3793</f>
        <v>2021</v>
      </c>
      <c r="AK52" s="47">
        <f>+'Ark1'!N3793</f>
        <v>100</v>
      </c>
      <c r="AL52" s="48" t="s">
        <v>512</v>
      </c>
      <c r="AM52" s="47">
        <f>+'Ark1'!Q3793</f>
        <v>197</v>
      </c>
      <c r="AN52" s="65">
        <f>+'Ark1'!R3793</f>
        <v>999</v>
      </c>
      <c r="AO52" s="65">
        <f>+'Ark1'!S3793</f>
        <v>999</v>
      </c>
      <c r="AP52" s="102">
        <f>+'Ark1'!T3793</f>
        <v>3.1384499387389644</v>
      </c>
      <c r="AQ52" s="49">
        <f>+'Ark1'!W3793</f>
        <v>61.857857857857837</v>
      </c>
      <c r="AR52" s="49">
        <f>+'Ark1'!AB3793</f>
        <v>2.4616814764520631</v>
      </c>
      <c r="AS52" s="65">
        <f>+'Ark1'!Y3793</f>
        <v>105.69951951951953</v>
      </c>
      <c r="AT52" s="102">
        <f t="shared" si="0"/>
        <v>5.0710659898477157</v>
      </c>
      <c r="AU52" s="39"/>
      <c r="AV52" s="4"/>
      <c r="AW52" s="14"/>
      <c r="AX52" s="11"/>
      <c r="AY52" s="18"/>
      <c r="AZ52"/>
      <c r="BA52"/>
      <c r="BB52"/>
      <c r="BC52"/>
      <c r="BD52"/>
    </row>
    <row r="53" spans="35:56" ht="15.6">
      <c r="AI53" s="39"/>
      <c r="AJ53" s="47">
        <f>+'Ark1'!C3794</f>
        <v>2021</v>
      </c>
      <c r="AK53" s="47">
        <f>+'Ark1'!N3794</f>
        <v>110</v>
      </c>
      <c r="AL53" s="48" t="s">
        <v>513</v>
      </c>
      <c r="AM53" s="47">
        <f>+'Ark1'!Q3794</f>
        <v>275</v>
      </c>
      <c r="AN53" s="65">
        <f>+'Ark1'!R3794</f>
        <v>1902</v>
      </c>
      <c r="AO53" s="65">
        <f>+'Ark1'!S3794</f>
        <v>1902</v>
      </c>
      <c r="AP53" s="102">
        <f>+'Ark1'!T3794</f>
        <v>5.9753070905720804</v>
      </c>
      <c r="AQ53" s="49">
        <f>+'Ark1'!W3794</f>
        <v>61.516824395373298</v>
      </c>
      <c r="AR53" s="49">
        <f>+'Ark1'!AB3794</f>
        <v>2.7347667773836815</v>
      </c>
      <c r="AS53" s="65">
        <f>+'Ark1'!Y3794</f>
        <v>115.47164037854898</v>
      </c>
      <c r="AT53" s="102">
        <f t="shared" si="0"/>
        <v>6.916363636363636</v>
      </c>
      <c r="AU53" s="39"/>
      <c r="AV53" s="4"/>
      <c r="AW53" s="14"/>
      <c r="AX53" s="5"/>
      <c r="AY53" s="18"/>
      <c r="AZ53"/>
      <c r="BA53"/>
      <c r="BB53"/>
      <c r="BC53"/>
      <c r="BD53"/>
    </row>
    <row r="54" spans="35:56" ht="15.6">
      <c r="AI54" s="39"/>
      <c r="AJ54" s="47">
        <f>+'Ark1'!C3795</f>
        <v>2021</v>
      </c>
      <c r="AK54" s="47">
        <f>+'Ark1'!N3795</f>
        <v>120</v>
      </c>
      <c r="AL54" s="48" t="s">
        <v>514</v>
      </c>
      <c r="AM54" s="47">
        <f>+'Ark1'!Q3795</f>
        <v>500</v>
      </c>
      <c r="AN54" s="65">
        <f>+'Ark1'!R3795</f>
        <v>3519</v>
      </c>
      <c r="AO54" s="65">
        <f>+'Ark1'!S3795</f>
        <v>3520</v>
      </c>
      <c r="AP54" s="102">
        <f>+'Ark1'!T3795</f>
        <v>11.055260595017437</v>
      </c>
      <c r="AQ54" s="49">
        <f>+'Ark1'!W3795</f>
        <v>60.253977272727283</v>
      </c>
      <c r="AR54" s="49">
        <f>+'Ark1'!AB3795</f>
        <v>3.6338428318731593</v>
      </c>
      <c r="AS54" s="65">
        <f>+'Ark1'!Y3795</f>
        <v>125.8128417163969</v>
      </c>
      <c r="AT54" s="102">
        <f t="shared" si="0"/>
        <v>7.0380000000000003</v>
      </c>
      <c r="AU54" s="39"/>
      <c r="AV54" s="4"/>
      <c r="AW54" s="14"/>
      <c r="AX54" s="5"/>
      <c r="AY54" s="18"/>
      <c r="AZ54"/>
      <c r="BA54"/>
      <c r="BB54"/>
      <c r="BC54"/>
      <c r="BD54"/>
    </row>
    <row r="55" spans="35:56" ht="15.6">
      <c r="AI55" s="39"/>
      <c r="AJ55" s="47">
        <f>+'Ark1'!C3796</f>
        <v>2021</v>
      </c>
      <c r="AK55" s="47">
        <f>+'Ark1'!N3796</f>
        <v>130</v>
      </c>
      <c r="AL55" s="48" t="s">
        <v>515</v>
      </c>
      <c r="AM55" s="47">
        <f>+'Ark1'!Q3796</f>
        <v>599</v>
      </c>
      <c r="AN55" s="65">
        <f>+'Ark1'!R3796</f>
        <v>4700</v>
      </c>
      <c r="AO55" s="65">
        <f>+'Ark1'!S3796</f>
        <v>4700</v>
      </c>
      <c r="AP55" s="102">
        <f>+'Ark1'!T3796</f>
        <v>14.765480192265404</v>
      </c>
      <c r="AQ55" s="49">
        <f>+'Ark1'!W3796</f>
        <v>59.60446808510639</v>
      </c>
      <c r="AR55" s="49">
        <f>+'Ark1'!AB3796</f>
        <v>3.8333282625063969</v>
      </c>
      <c r="AS55" s="65">
        <f>+'Ark1'!Y3796</f>
        <v>134.90833617021227</v>
      </c>
      <c r="AT55" s="102">
        <f t="shared" si="0"/>
        <v>7.8464106844741233</v>
      </c>
      <c r="AU55" s="39"/>
      <c r="AV55" s="4"/>
      <c r="AW55" s="14"/>
      <c r="AX55" s="5"/>
      <c r="AY55" s="18"/>
      <c r="AZ55"/>
      <c r="BA55"/>
      <c r="BB55"/>
      <c r="BC55"/>
      <c r="BD55"/>
    </row>
    <row r="56" spans="35:56" ht="15.6">
      <c r="AI56" s="39"/>
      <c r="AJ56" s="47">
        <f>+'Ark1'!C3797</f>
        <v>2021</v>
      </c>
      <c r="AK56" s="47">
        <f>+'Ark1'!N3797</f>
        <v>140</v>
      </c>
      <c r="AL56" s="48" t="s">
        <v>516</v>
      </c>
      <c r="AM56" s="47">
        <f>+'Ark1'!Q3797</f>
        <v>503</v>
      </c>
      <c r="AN56" s="65">
        <f>+'Ark1'!R3797</f>
        <v>4094</v>
      </c>
      <c r="AO56" s="65">
        <f>+'Ark1'!S3797</f>
        <v>4095</v>
      </c>
      <c r="AP56" s="102">
        <f>+'Ark1'!T3797</f>
        <v>12.861675724922241</v>
      </c>
      <c r="AQ56" s="49">
        <f>+'Ark1'!W3797</f>
        <v>59.526984126984111</v>
      </c>
      <c r="AR56" s="49">
        <f>+'Ark1'!AB3797</f>
        <v>4.0162906441404074</v>
      </c>
      <c r="AS56" s="65">
        <f>+'Ark1'!Y3797</f>
        <v>144.96880312652684</v>
      </c>
      <c r="AT56" s="102">
        <f t="shared" si="0"/>
        <v>8.1391650099403581</v>
      </c>
      <c r="AU56" s="39"/>
      <c r="AV56" s="4"/>
      <c r="AW56" s="14"/>
      <c r="AX56" s="5"/>
      <c r="AY56" s="18"/>
      <c r="AZ56"/>
      <c r="BA56"/>
      <c r="BB56"/>
      <c r="BC56"/>
      <c r="BD56"/>
    </row>
    <row r="57" spans="35:56" ht="15.6">
      <c r="AI57" s="39"/>
      <c r="AJ57" s="47">
        <f>+'Ark1'!C3798</f>
        <v>2021</v>
      </c>
      <c r="AK57" s="47">
        <f>+'Ark1'!N3798</f>
        <v>150</v>
      </c>
      <c r="AL57" s="48" t="s">
        <v>517</v>
      </c>
      <c r="AM57" s="47">
        <f>+'Ark1'!Q3798</f>
        <v>441</v>
      </c>
      <c r="AN57" s="65">
        <f>+'Ark1'!R3798</f>
        <v>3831</v>
      </c>
      <c r="AO57" s="65">
        <f>+'Ark1'!S3798</f>
        <v>3831</v>
      </c>
      <c r="AP57" s="102">
        <f>+'Ark1'!T3798</f>
        <v>12.035437152461437</v>
      </c>
      <c r="AQ57" s="49">
        <f>+'Ark1'!W3798</f>
        <v>59.39676324719396</v>
      </c>
      <c r="AR57" s="49">
        <f>+'Ark1'!AB3798</f>
        <v>4.1709402212795075</v>
      </c>
      <c r="AS57" s="65">
        <f>+'Ark1'!Y3798</f>
        <v>154.8268911511353</v>
      </c>
      <c r="AT57" s="102">
        <f t="shared" si="0"/>
        <v>8.6870748299319729</v>
      </c>
      <c r="AU57" s="39"/>
      <c r="AV57" s="4"/>
      <c r="AW57" s="14"/>
      <c r="AX57" s="5"/>
      <c r="AY57" s="18"/>
      <c r="AZ57"/>
      <c r="BA57"/>
      <c r="BB57"/>
      <c r="BC57"/>
      <c r="BD57"/>
    </row>
    <row r="58" spans="35:56" ht="15.6">
      <c r="AI58" s="39"/>
      <c r="AJ58" s="47">
        <f>+'Ark1'!C3799</f>
        <v>2021</v>
      </c>
      <c r="AK58" s="47">
        <f>+'Ark1'!N3799</f>
        <v>160</v>
      </c>
      <c r="AL58" s="48" t="s">
        <v>518</v>
      </c>
      <c r="AM58" s="47">
        <f>+'Ark1'!Q3799</f>
        <v>402</v>
      </c>
      <c r="AN58" s="65">
        <f>+'Ark1'!R3799</f>
        <v>3339</v>
      </c>
      <c r="AO58" s="65">
        <f>+'Ark1'!S3799</f>
        <v>3339</v>
      </c>
      <c r="AP58" s="102">
        <f>+'Ark1'!T3799</f>
        <v>10.489774119568972</v>
      </c>
      <c r="AQ58" s="49">
        <f>+'Ark1'!W3799</f>
        <v>59.002695417789745</v>
      </c>
      <c r="AR58" s="49">
        <f>+'Ark1'!AB3799</f>
        <v>4.305389747152339</v>
      </c>
      <c r="AS58" s="65">
        <f>+'Ark1'!Y3799</f>
        <v>164.86206049715483</v>
      </c>
      <c r="AT58" s="102">
        <f t="shared" si="0"/>
        <v>8.3059701492537314</v>
      </c>
      <c r="AU58" s="39"/>
      <c r="AV58" s="4"/>
      <c r="AW58" s="14"/>
      <c r="AX58" s="5"/>
      <c r="AY58" s="18"/>
      <c r="AZ58"/>
      <c r="BA58"/>
      <c r="BB58"/>
      <c r="BC58"/>
      <c r="BD58"/>
    </row>
    <row r="59" spans="35:56" ht="15.6">
      <c r="AI59" s="39"/>
      <c r="AJ59" s="47">
        <f>+'Ark1'!C3800</f>
        <v>2021</v>
      </c>
      <c r="AK59" s="47">
        <f>+'Ark1'!N3800</f>
        <v>170</v>
      </c>
      <c r="AL59" s="48" t="s">
        <v>519</v>
      </c>
      <c r="AM59" s="47">
        <f>+'Ark1'!Q3800</f>
        <v>393</v>
      </c>
      <c r="AN59" s="65">
        <f>+'Ark1'!R3800</f>
        <v>2747</v>
      </c>
      <c r="AO59" s="65">
        <f>+'Ark1'!S3800</f>
        <v>2747</v>
      </c>
      <c r="AP59" s="102">
        <f>+'Ark1'!T3800</f>
        <v>8.629951933649588</v>
      </c>
      <c r="AQ59" s="49">
        <f>+'Ark1'!W3800</f>
        <v>58.706224972697491</v>
      </c>
      <c r="AR59" s="49">
        <f>+'Ark1'!AB3800</f>
        <v>4.2277673283667303</v>
      </c>
      <c r="AS59" s="65">
        <f>+'Ark1'!Y3800</f>
        <v>174.82753549326512</v>
      </c>
      <c r="AT59" s="102">
        <f t="shared" si="0"/>
        <v>6.9898218829516541</v>
      </c>
      <c r="AU59" s="39"/>
      <c r="AV59" s="4"/>
      <c r="AW59" s="14"/>
      <c r="AX59" s="5"/>
      <c r="AY59" s="18"/>
      <c r="AZ59"/>
      <c r="BA59"/>
      <c r="BB59"/>
      <c r="BC59"/>
      <c r="BD59"/>
    </row>
    <row r="60" spans="35:56" ht="15.6">
      <c r="AI60" s="39"/>
      <c r="AJ60" s="47">
        <f>+'Ark1'!C3801</f>
        <v>2021</v>
      </c>
      <c r="AK60" s="47">
        <f>+'Ark1'!N3801</f>
        <v>180</v>
      </c>
      <c r="AL60" s="48" t="s">
        <v>520</v>
      </c>
      <c r="AM60" s="47">
        <f>+'Ark1'!Q3801</f>
        <v>353</v>
      </c>
      <c r="AN60" s="65">
        <f>+'Ark1'!R3801</f>
        <v>2132</v>
      </c>
      <c r="AO60" s="65">
        <f>+'Ark1'!S3801</f>
        <v>2132</v>
      </c>
      <c r="AP60" s="102">
        <f>+'Ark1'!T3801</f>
        <v>6.6978731425340081</v>
      </c>
      <c r="AQ60" s="49">
        <f>+'Ark1'!W3801</f>
        <v>57.975609756097562</v>
      </c>
      <c r="AR60" s="49">
        <f>+'Ark1'!AB3801</f>
        <v>4.6359357659021487</v>
      </c>
      <c r="AS60" s="65">
        <f>+'Ark1'!Y3801</f>
        <v>184.73496716697903</v>
      </c>
      <c r="AT60" s="102">
        <f t="shared" si="0"/>
        <v>6.0396600566572234</v>
      </c>
      <c r="AU60" s="39"/>
      <c r="AV60" s="4"/>
      <c r="AW60" s="14"/>
      <c r="AX60" s="5"/>
      <c r="AY60" s="18"/>
      <c r="AZ60"/>
      <c r="BA60"/>
      <c r="BB60"/>
      <c r="BC60"/>
      <c r="BD60"/>
    </row>
    <row r="61" spans="35:56" ht="15.6">
      <c r="AI61" s="39"/>
      <c r="AJ61" s="47">
        <f>+'Ark1'!C3802</f>
        <v>2021</v>
      </c>
      <c r="AK61" s="47">
        <f>+'Ark1'!N3802</f>
        <v>190</v>
      </c>
      <c r="AL61" s="48" t="s">
        <v>521</v>
      </c>
      <c r="AM61" s="47">
        <f>+'Ark1'!Q3802</f>
        <v>334</v>
      </c>
      <c r="AN61" s="65">
        <f>+'Ark1'!R3802</f>
        <v>1546</v>
      </c>
      <c r="AO61" s="65">
        <f>+'Ark1'!S3802</f>
        <v>1546</v>
      </c>
      <c r="AP61" s="102">
        <f>+'Ark1'!T3802</f>
        <v>4.8569005057962382</v>
      </c>
      <c r="AQ61" s="49">
        <f>+'Ark1'!W3802</f>
        <v>56.91785252263908</v>
      </c>
      <c r="AR61" s="49">
        <f>+'Ark1'!AB3802</f>
        <v>4.7049124688119619</v>
      </c>
      <c r="AS61" s="65">
        <f>+'Ark1'!Y3802</f>
        <v>194.73507115135837</v>
      </c>
      <c r="AT61" s="102">
        <f t="shared" si="0"/>
        <v>4.6287425149700603</v>
      </c>
      <c r="AU61" s="39"/>
      <c r="AV61" s="4"/>
      <c r="AW61" s="18"/>
      <c r="AX61" s="5"/>
      <c r="AY61" s="18"/>
      <c r="AZ61"/>
      <c r="BA61"/>
      <c r="BB61"/>
      <c r="BC61"/>
      <c r="BD61"/>
    </row>
    <row r="62" spans="35:56">
      <c r="AI62" s="39"/>
      <c r="AJ62" s="47">
        <f>+'Ark1'!C3803</f>
        <v>2021</v>
      </c>
      <c r="AK62" s="47">
        <f>+'Ark1'!N3803</f>
        <v>200</v>
      </c>
      <c r="AL62" s="48" t="s">
        <v>522</v>
      </c>
      <c r="AM62" s="47">
        <f>+'Ark1'!Q3803</f>
        <v>300</v>
      </c>
      <c r="AN62" s="65">
        <f>+'Ark1'!R3803</f>
        <v>1007</v>
      </c>
      <c r="AO62" s="65">
        <f>+'Ark1'!S3803</f>
        <v>1007</v>
      </c>
      <c r="AP62" s="102">
        <f>+'Ark1'!T3803</f>
        <v>3.1635826709811208</v>
      </c>
      <c r="AQ62" s="49">
        <f>+'Ark1'!W3803</f>
        <v>55.79245283018868</v>
      </c>
      <c r="AR62" s="49">
        <f>+'Ark1'!AB3803</f>
        <v>4.9946965559190319</v>
      </c>
      <c r="AS62" s="65">
        <f>+'Ark1'!Y3803</f>
        <v>204.47978152929517</v>
      </c>
      <c r="AT62" s="102">
        <f t="shared" si="0"/>
        <v>3.3566666666666665</v>
      </c>
      <c r="AU62" s="39"/>
      <c r="AV62" s="11"/>
      <c r="AW62" s="11"/>
      <c r="AX62"/>
      <c r="AY62"/>
      <c r="AZ62"/>
      <c r="BA62"/>
      <c r="BB62"/>
      <c r="BC62"/>
      <c r="BD62"/>
    </row>
    <row r="63" spans="35:56" ht="15.6">
      <c r="AI63" s="39"/>
      <c r="AJ63" s="47">
        <f>+'Ark1'!C3804</f>
        <v>2021</v>
      </c>
      <c r="AK63" s="47">
        <f>+'Ark1'!N3804</f>
        <v>210</v>
      </c>
      <c r="AL63" s="48" t="s">
        <v>523</v>
      </c>
      <c r="AM63" s="47">
        <f>+'Ark1'!Q3804</f>
        <v>223</v>
      </c>
      <c r="AN63" s="65">
        <f>+'Ark1'!R3804</f>
        <v>609</v>
      </c>
      <c r="AO63" s="65">
        <f>+'Ark1'!S3804</f>
        <v>609</v>
      </c>
      <c r="AP63" s="102">
        <f>+'Ark1'!T3804</f>
        <v>1.9132292419339645</v>
      </c>
      <c r="AQ63" s="49">
        <f>+'Ark1'!W3804</f>
        <v>54.154351395730686</v>
      </c>
      <c r="AR63" s="49">
        <f>+'Ark1'!AB3804</f>
        <v>5.1524367262553126</v>
      </c>
      <c r="AS63" s="65">
        <f>+'Ark1'!Y3804</f>
        <v>214.77512315270923</v>
      </c>
      <c r="AT63" s="102">
        <f t="shared" si="0"/>
        <v>2.7309417040358746</v>
      </c>
      <c r="AU63" s="39"/>
      <c r="AV63" s="5"/>
      <c r="AW63" s="18"/>
      <c r="AX63"/>
      <c r="AY63" s="18"/>
      <c r="AZ63"/>
      <c r="BA63"/>
      <c r="BB63"/>
      <c r="BC63"/>
      <c r="BD63"/>
    </row>
    <row r="64" spans="35:56">
      <c r="AI64" s="39"/>
      <c r="AJ64" s="47">
        <f>+'Ark1'!C3805</f>
        <v>2021</v>
      </c>
      <c r="AK64" s="47">
        <f>+'Ark1'!N3805</f>
        <v>220</v>
      </c>
      <c r="AL64" s="48" t="s">
        <v>524</v>
      </c>
      <c r="AM64" s="47">
        <f>+'Ark1'!Q3805</f>
        <v>185</v>
      </c>
      <c r="AN64" s="65">
        <f>+'Ark1'!R3805</f>
        <v>382</v>
      </c>
      <c r="AO64" s="65">
        <f>+'Ark1'!S3805</f>
        <v>382</v>
      </c>
      <c r="AP64" s="102">
        <f>+'Ark1'!T3805</f>
        <v>1.2000879645628473</v>
      </c>
      <c r="AQ64" s="49">
        <f>+'Ark1'!W3805</f>
        <v>52.547120418848174</v>
      </c>
      <c r="AR64" s="49">
        <f>+'Ark1'!AB3805</f>
        <v>5.8369314879415182</v>
      </c>
      <c r="AS64" s="65">
        <f>+'Ark1'!Y3805</f>
        <v>224.42332460732987</v>
      </c>
      <c r="AT64" s="102">
        <f t="shared" si="0"/>
        <v>2.0648648648648646</v>
      </c>
      <c r="AU64" s="39"/>
      <c r="AV64" s="11"/>
      <c r="AW64" s="11"/>
      <c r="AX64"/>
      <c r="AY64"/>
      <c r="AZ64"/>
      <c r="BA64"/>
      <c r="BB64"/>
      <c r="BC64"/>
      <c r="BD64"/>
    </row>
    <row r="65" spans="35:56">
      <c r="AI65" s="39"/>
      <c r="AJ65" s="47">
        <f>+'Ark1'!C3806</f>
        <v>2021</v>
      </c>
      <c r="AK65" s="47">
        <f>+'Ark1'!N3806</f>
        <v>230</v>
      </c>
      <c r="AL65" s="48" t="s">
        <v>525</v>
      </c>
      <c r="AM65" s="47">
        <f>+'Ark1'!Q3806</f>
        <v>149</v>
      </c>
      <c r="AN65" s="65">
        <f>+'Ark1'!R3806</f>
        <v>428</v>
      </c>
      <c r="AO65" s="65">
        <f>+'Ark1'!S3806</f>
        <v>428</v>
      </c>
      <c r="AP65" s="102">
        <f>+'Ark1'!T3806</f>
        <v>1.3446011749552325</v>
      </c>
      <c r="AQ65" s="49">
        <f>+'Ark1'!W3806</f>
        <v>48.425233644859809</v>
      </c>
      <c r="AR65" s="49">
        <f>+'Ark1'!AB3806</f>
        <v>7.2596386905528814</v>
      </c>
      <c r="AS65" s="65">
        <f>+'Ark1'!Y3806</f>
        <v>245.94149532710273</v>
      </c>
      <c r="AT65" s="102">
        <f t="shared" si="0"/>
        <v>2.8724832214765099</v>
      </c>
      <c r="AU65" s="39"/>
      <c r="AV65" s="11"/>
      <c r="AW65" s="11"/>
      <c r="AX65"/>
      <c r="AY65"/>
      <c r="AZ65"/>
      <c r="BA65"/>
      <c r="BB65"/>
      <c r="BC65"/>
      <c r="BD65"/>
    </row>
    <row r="66" spans="35:56">
      <c r="AI66" s="39"/>
      <c r="AJ66">
        <f>+'Ark1'!C3807</f>
        <v>2020</v>
      </c>
      <c r="AK66">
        <f>+'Ark1'!N3807</f>
        <v>60</v>
      </c>
      <c r="AL66" s="3" t="s">
        <v>509</v>
      </c>
      <c r="AM66">
        <f>+'Ark1'!Q3807</f>
        <v>4</v>
      </c>
      <c r="AN66" s="9">
        <f>+'Ark1'!R3807</f>
        <v>4</v>
      </c>
      <c r="AO66" s="9">
        <f>+'Ark1'!S3807</f>
        <v>4</v>
      </c>
      <c r="AP66" s="97">
        <f>+'Ark1'!T3807</f>
        <v>1.2416961569503939E-2</v>
      </c>
      <c r="AQ66" s="1">
        <f>+'Ark1'!W3807</f>
        <v>60.75</v>
      </c>
      <c r="AR66" s="1">
        <f>+'Ark1'!AB3807</f>
        <v>0.82915619758885006</v>
      </c>
      <c r="AS66" s="9">
        <f>+'Ark1'!Y3807</f>
        <v>62.482500000000002</v>
      </c>
      <c r="AT66" s="97">
        <f t="shared" si="0"/>
        <v>1</v>
      </c>
      <c r="AU66" s="39"/>
      <c r="AV66" s="11"/>
      <c r="AW66" s="11"/>
      <c r="AX66"/>
      <c r="AY66"/>
      <c r="AZ66"/>
      <c r="BA66"/>
      <c r="BB66"/>
      <c r="BC66"/>
      <c r="BD66"/>
    </row>
    <row r="67" spans="35:56" ht="15.6">
      <c r="AI67" s="39"/>
      <c r="AJ67">
        <f>+'Ark1'!C3808</f>
        <v>2020</v>
      </c>
      <c r="AK67">
        <f>+'Ark1'!N3808</f>
        <v>70</v>
      </c>
      <c r="AL67" s="3" t="s">
        <v>510</v>
      </c>
      <c r="AM67">
        <f>+'Ark1'!Q3808</f>
        <v>27</v>
      </c>
      <c r="AN67" s="9">
        <f>+'Ark1'!R3808</f>
        <v>36</v>
      </c>
      <c r="AO67" s="9">
        <f>+'Ark1'!S3808</f>
        <v>36</v>
      </c>
      <c r="AP67" s="97">
        <f>+'Ark1'!T3808</f>
        <v>0.11175265412553551</v>
      </c>
      <c r="AQ67" s="1">
        <f>+'Ark1'!W3808</f>
        <v>62.444444444444443</v>
      </c>
      <c r="AR67" s="1">
        <f>+'Ark1'!AB3808</f>
        <v>1.9782770905295413</v>
      </c>
      <c r="AS67" s="9">
        <f>+'Ark1'!Y3808</f>
        <v>75.859166666666681</v>
      </c>
      <c r="AT67" s="97">
        <f t="shared" si="0"/>
        <v>1.3333333333333333</v>
      </c>
      <c r="AU67" s="39"/>
      <c r="AV67" s="2"/>
      <c r="AW67" s="5"/>
      <c r="AX67"/>
      <c r="AY67"/>
      <c r="AZ67"/>
      <c r="BA67"/>
      <c r="BB67"/>
      <c r="BC67"/>
      <c r="BD67"/>
    </row>
    <row r="68" spans="35:56">
      <c r="AI68" s="39"/>
      <c r="AJ68">
        <f>+'Ark1'!C3809</f>
        <v>2020</v>
      </c>
      <c r="AK68">
        <f>+'Ark1'!N3809</f>
        <v>80</v>
      </c>
      <c r="AL68" s="3" t="s">
        <v>511</v>
      </c>
      <c r="AM68">
        <f>+'Ark1'!Q3809</f>
        <v>72</v>
      </c>
      <c r="AN68" s="9">
        <f>+'Ark1'!R3809</f>
        <v>154</v>
      </c>
      <c r="AO68" s="9">
        <f>+'Ark1'!S3809</f>
        <v>154</v>
      </c>
      <c r="AP68" s="97">
        <f>+'Ark1'!T3809</f>
        <v>0.47805302042590192</v>
      </c>
      <c r="AQ68" s="1">
        <f>+'Ark1'!W3809</f>
        <v>62.649350649350659</v>
      </c>
      <c r="AR68" s="1">
        <f>+'Ark1'!AB3809</f>
        <v>2.0243083395737953</v>
      </c>
      <c r="AS68" s="9">
        <f>+'Ark1'!Y3809</f>
        <v>86.077662337662375</v>
      </c>
      <c r="AT68" s="97">
        <f t="shared" si="0"/>
        <v>2.1388888888888888</v>
      </c>
      <c r="AU68" s="39"/>
      <c r="AV68" s="4"/>
      <c r="AW68" s="4"/>
      <c r="AX68" s="4"/>
      <c r="AY68" s="4"/>
      <c r="AZ68"/>
      <c r="BA68"/>
      <c r="BB68"/>
      <c r="BC68"/>
      <c r="BD68"/>
    </row>
    <row r="69" spans="35:56" ht="15.6">
      <c r="AI69" s="39"/>
      <c r="AJ69">
        <f>+'Ark1'!C3810</f>
        <v>2020</v>
      </c>
      <c r="AK69">
        <f>+'Ark1'!N3810</f>
        <v>90</v>
      </c>
      <c r="AL69" s="3" t="s">
        <v>486</v>
      </c>
      <c r="AM69">
        <f>+'Ark1'!Q3810</f>
        <v>150</v>
      </c>
      <c r="AN69" s="9">
        <f>+'Ark1'!R3810</f>
        <v>532</v>
      </c>
      <c r="AO69" s="9">
        <f>+'Ark1'!S3810</f>
        <v>532</v>
      </c>
      <c r="AP69" s="97">
        <f>+'Ark1'!T3810</f>
        <v>1.6514558887440245</v>
      </c>
      <c r="AQ69" s="1">
        <f>+'Ark1'!W3810</f>
        <v>61.827067669172955</v>
      </c>
      <c r="AR69" s="1">
        <f>+'Ark1'!AB3810</f>
        <v>3.6092222689103273</v>
      </c>
      <c r="AS69" s="9">
        <f>+'Ark1'!Y3810</f>
        <v>95.840770676691648</v>
      </c>
      <c r="AT69" s="97">
        <f t="shared" si="0"/>
        <v>3.5466666666666669</v>
      </c>
      <c r="AU69" s="39"/>
      <c r="AV69" s="4"/>
      <c r="AW69" s="11"/>
      <c r="AY69" s="5"/>
      <c r="AZ69"/>
      <c r="BA69"/>
      <c r="BB69"/>
      <c r="BC69"/>
      <c r="BD69"/>
    </row>
    <row r="70" spans="35:56" ht="15.6">
      <c r="AI70" s="39"/>
      <c r="AJ70">
        <f>+'Ark1'!C3811</f>
        <v>2020</v>
      </c>
      <c r="AK70">
        <f>+'Ark1'!N3811</f>
        <v>100</v>
      </c>
      <c r="AL70" s="3" t="s">
        <v>512</v>
      </c>
      <c r="AM70">
        <f>+'Ark1'!Q3811</f>
        <v>217</v>
      </c>
      <c r="AN70" s="9">
        <f>+'Ark1'!R3811</f>
        <v>1244</v>
      </c>
      <c r="AO70" s="9">
        <f>+'Ark1'!S3811</f>
        <v>1244</v>
      </c>
      <c r="AP70" s="97">
        <f>+'Ark1'!T3811</f>
        <v>3.8616750481157256</v>
      </c>
      <c r="AQ70" s="1">
        <f>+'Ark1'!W3811</f>
        <v>61.839228295819922</v>
      </c>
      <c r="AR70" s="1">
        <f>+'Ark1'!AB3811</f>
        <v>2.8910892120661429</v>
      </c>
      <c r="AS70" s="9">
        <f>+'Ark1'!Y3811</f>
        <v>105.37031350482306</v>
      </c>
      <c r="AT70" s="97">
        <f t="shared" si="0"/>
        <v>5.7327188940092162</v>
      </c>
      <c r="AU70" s="39"/>
      <c r="AV70" s="4"/>
      <c r="AW70" s="11"/>
      <c r="AY70" s="5"/>
      <c r="AZ70"/>
      <c r="BA70"/>
      <c r="BB70"/>
      <c r="BC70"/>
      <c r="BD70"/>
    </row>
    <row r="71" spans="35:56" ht="15.6">
      <c r="AI71" s="39"/>
      <c r="AJ71">
        <f>+'Ark1'!C3812</f>
        <v>2020</v>
      </c>
      <c r="AK71">
        <f>+'Ark1'!N3812</f>
        <v>110</v>
      </c>
      <c r="AL71" s="3" t="s">
        <v>513</v>
      </c>
      <c r="AM71">
        <f>+'Ark1'!Q3812</f>
        <v>290</v>
      </c>
      <c r="AN71" s="9">
        <f>+'Ark1'!R3812</f>
        <v>2136</v>
      </c>
      <c r="AO71" s="9">
        <f>+'Ark1'!S3812</f>
        <v>2136</v>
      </c>
      <c r="AP71" s="97">
        <f>+'Ark1'!T3812</f>
        <v>6.630657478115106</v>
      </c>
      <c r="AQ71" s="1">
        <f>+'Ark1'!W3812</f>
        <v>61.397471910112358</v>
      </c>
      <c r="AR71" s="1">
        <f>+'Ark1'!AB3812</f>
        <v>3.0167716538972313</v>
      </c>
      <c r="AS71" s="9">
        <f>+'Ark1'!Y3812</f>
        <v>115.3865636704119</v>
      </c>
      <c r="AT71" s="97">
        <f t="shared" si="0"/>
        <v>7.36551724137931</v>
      </c>
      <c r="AU71" s="39"/>
      <c r="AV71" s="4"/>
      <c r="AW71" s="11"/>
      <c r="AY71" s="5"/>
      <c r="AZ71"/>
      <c r="BA71"/>
      <c r="BB71"/>
      <c r="BC71"/>
      <c r="BD71"/>
    </row>
    <row r="72" spans="35:56" ht="15.6">
      <c r="AI72" s="39"/>
      <c r="AJ72">
        <f>+'Ark1'!C3813</f>
        <v>2020</v>
      </c>
      <c r="AK72">
        <f>+'Ark1'!N3813</f>
        <v>120</v>
      </c>
      <c r="AL72" s="3" t="s">
        <v>514</v>
      </c>
      <c r="AM72">
        <f>+'Ark1'!Q3813</f>
        <v>498</v>
      </c>
      <c r="AN72" s="9">
        <f>+'Ark1'!R3813</f>
        <v>3781</v>
      </c>
      <c r="AO72" s="9">
        <f>+'Ark1'!S3813</f>
        <v>3781</v>
      </c>
      <c r="AP72" s="97">
        <f>+'Ark1'!T3813</f>
        <v>11.737132923573604</v>
      </c>
      <c r="AQ72" s="1">
        <f>+'Ark1'!W3813</f>
        <v>60.340650621528702</v>
      </c>
      <c r="AR72" s="1">
        <f>+'Ark1'!AB3813</f>
        <v>3.4739078053713399</v>
      </c>
      <c r="AS72" s="9">
        <f>+'Ark1'!Y3813</f>
        <v>125.57585559375848</v>
      </c>
      <c r="AT72" s="97">
        <f t="shared" si="0"/>
        <v>7.5923694779116468</v>
      </c>
      <c r="AU72" s="39"/>
      <c r="AV72" s="4"/>
      <c r="AW72" s="11"/>
      <c r="AY72" s="5"/>
      <c r="AZ72"/>
      <c r="BA72"/>
      <c r="BB72"/>
      <c r="BC72"/>
      <c r="BD72"/>
    </row>
    <row r="73" spans="35:56" ht="15.6">
      <c r="AI73" s="39"/>
      <c r="AJ73">
        <f>+'Ark1'!C3814</f>
        <v>2020</v>
      </c>
      <c r="AK73">
        <f>+'Ark1'!N3814</f>
        <v>130</v>
      </c>
      <c r="AL73" s="3" t="s">
        <v>515</v>
      </c>
      <c r="AM73">
        <f>+'Ark1'!Q3814</f>
        <v>555</v>
      </c>
      <c r="AN73" s="9">
        <f>+'Ark1'!R3814</f>
        <v>4708</v>
      </c>
      <c r="AO73" s="9">
        <f>+'Ark1'!S3814</f>
        <v>4708</v>
      </c>
      <c r="AP73" s="97">
        <f>+'Ark1'!T3814</f>
        <v>14.614763767306139</v>
      </c>
      <c r="AQ73" s="1">
        <f>+'Ark1'!W3814</f>
        <v>59.863423959218352</v>
      </c>
      <c r="AR73" s="1">
        <f>+'Ark1'!AB3814</f>
        <v>3.7091926266714945</v>
      </c>
      <c r="AS73" s="9">
        <f>+'Ark1'!Y3814</f>
        <v>134.92374256584571</v>
      </c>
      <c r="AT73" s="97">
        <f t="shared" si="0"/>
        <v>8.4828828828828833</v>
      </c>
      <c r="AU73" s="39"/>
      <c r="AV73" s="4"/>
      <c r="AW73" s="11"/>
      <c r="AX73" s="11"/>
      <c r="AY73" s="5"/>
      <c r="AZ73"/>
      <c r="BA73"/>
      <c r="BB73"/>
      <c r="BC73"/>
      <c r="BD73"/>
    </row>
    <row r="74" spans="35:56" ht="15.6">
      <c r="AI74" s="39"/>
      <c r="AJ74">
        <f>+'Ark1'!C3815</f>
        <v>2020</v>
      </c>
      <c r="AK74">
        <f>+'Ark1'!N3815</f>
        <v>140</v>
      </c>
      <c r="AL74" s="3" t="s">
        <v>516</v>
      </c>
      <c r="AM74">
        <f>+'Ark1'!Q3815</f>
        <v>484</v>
      </c>
      <c r="AN74" s="9">
        <f>+'Ark1'!R3815</f>
        <v>4120</v>
      </c>
      <c r="AO74" s="9">
        <f>+'Ark1'!S3815</f>
        <v>4120</v>
      </c>
      <c r="AP74" s="97">
        <f>+'Ark1'!T3815</f>
        <v>12.78947041658906</v>
      </c>
      <c r="AQ74" s="1">
        <f>+'Ark1'!W3815</f>
        <v>59.552912621359248</v>
      </c>
      <c r="AR74" s="1">
        <f>+'Ark1'!AB3815</f>
        <v>4.0213768909616947</v>
      </c>
      <c r="AS74" s="9">
        <f>+'Ark1'!Y3815</f>
        <v>144.93533009708693</v>
      </c>
      <c r="AT74" s="97">
        <f t="shared" si="0"/>
        <v>8.5123966942148765</v>
      </c>
      <c r="AU74" s="39"/>
      <c r="AV74" s="4"/>
      <c r="AW74" s="11"/>
      <c r="AX74" s="11"/>
      <c r="AY74" s="5"/>
      <c r="AZ74"/>
      <c r="BA74"/>
      <c r="BB74"/>
      <c r="BC74"/>
      <c r="BD74"/>
    </row>
    <row r="75" spans="35:56" ht="15.6">
      <c r="AI75" s="39"/>
      <c r="AJ75">
        <f>+'Ark1'!C3816</f>
        <v>2020</v>
      </c>
      <c r="AK75">
        <f>+'Ark1'!N3816</f>
        <v>150</v>
      </c>
      <c r="AL75" s="3" t="s">
        <v>517</v>
      </c>
      <c r="AM75">
        <f>+'Ark1'!Q3816</f>
        <v>457</v>
      </c>
      <c r="AN75" s="9">
        <f>+'Ark1'!R3816</f>
        <v>3740</v>
      </c>
      <c r="AO75" s="9">
        <f>+'Ark1'!S3816</f>
        <v>3740</v>
      </c>
      <c r="AP75" s="97">
        <f>+'Ark1'!T3816</f>
        <v>11.609859067486187</v>
      </c>
      <c r="AQ75" s="1">
        <f>+'Ark1'!W3816</f>
        <v>59.533957219251313</v>
      </c>
      <c r="AR75" s="1">
        <f>+'Ark1'!AB3816</f>
        <v>4.2159833202301824</v>
      </c>
      <c r="AS75" s="9">
        <f>+'Ark1'!Y3816</f>
        <v>154.98886096256675</v>
      </c>
      <c r="AT75" s="97">
        <f t="shared" si="0"/>
        <v>8.1838074398249461</v>
      </c>
      <c r="AU75" s="39"/>
      <c r="AV75" s="4"/>
      <c r="AW75" s="11"/>
      <c r="AX75" s="11"/>
      <c r="AY75" s="5"/>
      <c r="AZ75"/>
      <c r="BA75"/>
      <c r="BB75"/>
      <c r="BC75"/>
      <c r="BD75"/>
    </row>
    <row r="76" spans="35:56" ht="15.6">
      <c r="AI76" s="39"/>
      <c r="AJ76">
        <f>+'Ark1'!C3817</f>
        <v>2020</v>
      </c>
      <c r="AK76">
        <f>+'Ark1'!N3817</f>
        <v>160</v>
      </c>
      <c r="AL76" s="3" t="s">
        <v>518</v>
      </c>
      <c r="AM76">
        <f>+'Ark1'!Q3817</f>
        <v>425</v>
      </c>
      <c r="AN76" s="9">
        <f>+'Ark1'!R3817</f>
        <v>3154</v>
      </c>
      <c r="AO76" s="9">
        <f>+'Ark1'!S3817</f>
        <v>3154</v>
      </c>
      <c r="AP76" s="97">
        <f>+'Ark1'!T3817</f>
        <v>9.7907741975538585</v>
      </c>
      <c r="AQ76" s="1">
        <f>+'Ark1'!W3817</f>
        <v>59.133164235890945</v>
      </c>
      <c r="AR76" s="1">
        <f>+'Ark1'!AB3817</f>
        <v>4.2739893664961848</v>
      </c>
      <c r="AS76" s="9">
        <f>+'Ark1'!Y3817</f>
        <v>164.94241280913062</v>
      </c>
      <c r="AT76" s="97">
        <f t="shared" ref="AT76:AT139" si="1">+AN76/AM76</f>
        <v>7.421176470588235</v>
      </c>
      <c r="AU76" s="39"/>
      <c r="AV76" s="4"/>
      <c r="AW76" s="11"/>
      <c r="AX76" s="11"/>
      <c r="AY76" s="5"/>
      <c r="AZ76"/>
      <c r="BA76"/>
      <c r="BB76"/>
      <c r="BC76"/>
      <c r="BD76"/>
    </row>
    <row r="77" spans="35:56" ht="15.6">
      <c r="AI77" s="39"/>
      <c r="AJ77">
        <f>+'Ark1'!C3818</f>
        <v>2020</v>
      </c>
      <c r="AK77">
        <f>+'Ark1'!N3818</f>
        <v>170</v>
      </c>
      <c r="AL77" s="3" t="s">
        <v>519</v>
      </c>
      <c r="AM77">
        <f>+'Ark1'!Q3818</f>
        <v>410</v>
      </c>
      <c r="AN77" s="9">
        <f>+'Ark1'!R3818</f>
        <v>2666</v>
      </c>
      <c r="AO77" s="9">
        <f>+'Ark1'!S3818</f>
        <v>2666</v>
      </c>
      <c r="AP77" s="97">
        <f>+'Ark1'!T3818</f>
        <v>8.2759048860743754</v>
      </c>
      <c r="AQ77" s="1">
        <f>+'Ark1'!W3818</f>
        <v>58.766316579144785</v>
      </c>
      <c r="AR77" s="1">
        <f>+'Ark1'!AB3818</f>
        <v>4.2290663226406648</v>
      </c>
      <c r="AS77" s="9">
        <f>+'Ark1'!Y3818</f>
        <v>174.8581695423857</v>
      </c>
      <c r="AT77" s="97">
        <f t="shared" si="1"/>
        <v>6.5024390243902435</v>
      </c>
      <c r="AU77" s="39"/>
      <c r="AV77" s="4"/>
      <c r="AW77" s="11"/>
      <c r="AX77" s="5"/>
      <c r="AY77" s="5"/>
      <c r="AZ77"/>
      <c r="BA77"/>
      <c r="BB77"/>
      <c r="BC77"/>
      <c r="BD77"/>
    </row>
    <row r="78" spans="35:56" ht="15.6">
      <c r="AI78" s="39"/>
      <c r="AJ78">
        <f>+'Ark1'!C3819</f>
        <v>2020</v>
      </c>
      <c r="AK78">
        <f>+'Ark1'!N3819</f>
        <v>180</v>
      </c>
      <c r="AL78" s="3" t="s">
        <v>520</v>
      </c>
      <c r="AM78">
        <f>+'Ark1'!Q3819</f>
        <v>386</v>
      </c>
      <c r="AN78" s="9">
        <f>+'Ark1'!R3819</f>
        <v>2145</v>
      </c>
      <c r="AO78" s="9">
        <f>+'Ark1'!S3819</f>
        <v>2145</v>
      </c>
      <c r="AP78" s="97">
        <f>+'Ark1'!T3819</f>
        <v>6.658595641646488</v>
      </c>
      <c r="AQ78" s="1">
        <f>+'Ark1'!W3819</f>
        <v>57.759906759906769</v>
      </c>
      <c r="AR78" s="1">
        <f>+'Ark1'!AB3819</f>
        <v>4.6087659448522063</v>
      </c>
      <c r="AS78" s="9">
        <f>+'Ark1'!Y3819</f>
        <v>184.74573426573403</v>
      </c>
      <c r="AT78" s="97">
        <f t="shared" si="1"/>
        <v>5.5569948186528499</v>
      </c>
      <c r="AU78" s="39"/>
      <c r="AV78" s="4"/>
      <c r="AW78" s="11"/>
      <c r="AX78" s="5"/>
      <c r="AY78" s="5"/>
      <c r="AZ78"/>
      <c r="BA78"/>
      <c r="BB78"/>
      <c r="BC78"/>
      <c r="BD78"/>
    </row>
    <row r="79" spans="35:56" ht="15.6">
      <c r="AI79" s="39"/>
      <c r="AJ79">
        <f>+'Ark1'!C3820</f>
        <v>2020</v>
      </c>
      <c r="AK79">
        <f>+'Ark1'!N3820</f>
        <v>190</v>
      </c>
      <c r="AL79" s="3" t="s">
        <v>521</v>
      </c>
      <c r="AM79">
        <f>+'Ark1'!Q3820</f>
        <v>351</v>
      </c>
      <c r="AN79" s="9">
        <f>+'Ark1'!R3820</f>
        <v>1447</v>
      </c>
      <c r="AO79" s="9">
        <f>+'Ark1'!S3820</f>
        <v>1447</v>
      </c>
      <c r="AP79" s="97">
        <f>+'Ark1'!T3820</f>
        <v>4.4918358477680504</v>
      </c>
      <c r="AQ79" s="1">
        <f>+'Ark1'!W3820</f>
        <v>56.952315134761584</v>
      </c>
      <c r="AR79" s="1">
        <f>+'Ark1'!AB3820</f>
        <v>4.7310316528798912</v>
      </c>
      <c r="AS79" s="9">
        <f>+'Ark1'!Y3820</f>
        <v>194.62067726330312</v>
      </c>
      <c r="AT79" s="97">
        <f t="shared" si="1"/>
        <v>4.1225071225071224</v>
      </c>
      <c r="AU79" s="39"/>
      <c r="AV79" s="4"/>
      <c r="AW79" s="11"/>
      <c r="AX79" s="5"/>
      <c r="AY79" s="5"/>
      <c r="AZ79"/>
      <c r="BA79"/>
      <c r="BB79"/>
      <c r="BC79"/>
      <c r="BD79"/>
    </row>
    <row r="80" spans="35:56" ht="15.6">
      <c r="AI80" s="39"/>
      <c r="AJ80">
        <f>+'Ark1'!C3821</f>
        <v>2020</v>
      </c>
      <c r="AK80">
        <f>+'Ark1'!N3821</f>
        <v>200</v>
      </c>
      <c r="AL80" s="3" t="s">
        <v>522</v>
      </c>
      <c r="AM80">
        <f>+'Ark1'!Q3821</f>
        <v>269</v>
      </c>
      <c r="AN80" s="9">
        <f>+'Ark1'!R3821</f>
        <v>956</v>
      </c>
      <c r="AO80" s="9">
        <f>+'Ark1'!S3821</f>
        <v>956</v>
      </c>
      <c r="AP80" s="97">
        <f>+'Ark1'!T3821</f>
        <v>2.9676538151114409</v>
      </c>
      <c r="AQ80" s="1">
        <f>+'Ark1'!W3821</f>
        <v>55.28451882845188</v>
      </c>
      <c r="AR80" s="1">
        <f>+'Ark1'!AB3821</f>
        <v>5.1003128625282192</v>
      </c>
      <c r="AS80" s="9">
        <f>+'Ark1'!Y3821</f>
        <v>204.59738493723847</v>
      </c>
      <c r="AT80" s="97">
        <f t="shared" si="1"/>
        <v>3.553903345724907</v>
      </c>
      <c r="AU80" s="39"/>
      <c r="AV80" s="4"/>
      <c r="AW80" s="11"/>
      <c r="AX80" s="5"/>
      <c r="AY80" s="5"/>
      <c r="AZ80"/>
      <c r="BA80"/>
      <c r="BB80"/>
      <c r="BC80"/>
      <c r="BD80"/>
    </row>
    <row r="81" spans="35:56" ht="15.6">
      <c r="AI81" s="39"/>
      <c r="AJ81">
        <f>+'Ark1'!C3822</f>
        <v>2020</v>
      </c>
      <c r="AK81">
        <f>+'Ark1'!N3822</f>
        <v>210</v>
      </c>
      <c r="AL81" s="3" t="s">
        <v>523</v>
      </c>
      <c r="AM81">
        <f>+'Ark1'!Q3822</f>
        <v>222</v>
      </c>
      <c r="AN81" s="9">
        <f>+'Ark1'!R3822</f>
        <v>571</v>
      </c>
      <c r="AO81" s="9">
        <f>+'Ark1'!S3822</f>
        <v>571</v>
      </c>
      <c r="AP81" s="97">
        <f>+'Ark1'!T3822</f>
        <v>1.7725212640466881</v>
      </c>
      <c r="AQ81" s="1">
        <f>+'Ark1'!W3822</f>
        <v>54.092819614711033</v>
      </c>
      <c r="AR81" s="1">
        <f>+'Ark1'!AB3822</f>
        <v>5.2232272167362153</v>
      </c>
      <c r="AS81" s="9">
        <f>+'Ark1'!Y3822</f>
        <v>214.64323992994755</v>
      </c>
      <c r="AT81" s="97">
        <f t="shared" si="1"/>
        <v>2.5720720720720722</v>
      </c>
      <c r="AU81" s="39"/>
      <c r="AV81" s="4"/>
      <c r="AW81" s="11"/>
      <c r="AX81" s="5"/>
      <c r="AY81" s="5"/>
      <c r="AZ81"/>
      <c r="BA81"/>
      <c r="BB81"/>
      <c r="BC81"/>
      <c r="BD81"/>
    </row>
    <row r="82" spans="35:56" ht="15.6">
      <c r="AI82" s="39"/>
      <c r="AJ82">
        <f>+'Ark1'!C3823</f>
        <v>2020</v>
      </c>
      <c r="AK82">
        <f>+'Ark1'!N3823</f>
        <v>220</v>
      </c>
      <c r="AL82" s="3" t="s">
        <v>524</v>
      </c>
      <c r="AM82">
        <f>+'Ark1'!Q3823</f>
        <v>188</v>
      </c>
      <c r="AN82" s="9">
        <f>+'Ark1'!R3823</f>
        <v>380</v>
      </c>
      <c r="AO82" s="9">
        <f>+'Ark1'!S3823</f>
        <v>380</v>
      </c>
      <c r="AP82" s="97">
        <f>+'Ark1'!T3823</f>
        <v>1.1796113491028748</v>
      </c>
      <c r="AQ82" s="1">
        <f>+'Ark1'!W3823</f>
        <v>51.973684210526315</v>
      </c>
      <c r="AR82" s="1">
        <f>+'Ark1'!AB3823</f>
        <v>5.8606037146591854</v>
      </c>
      <c r="AS82" s="9">
        <f>+'Ark1'!Y3823</f>
        <v>224.50410526315795</v>
      </c>
      <c r="AT82" s="97">
        <f t="shared" si="1"/>
        <v>2.021276595744681</v>
      </c>
      <c r="AU82" s="39"/>
      <c r="AV82" s="4"/>
      <c r="AW82" s="11"/>
      <c r="AX82" s="5"/>
      <c r="AY82" s="5"/>
      <c r="AZ82"/>
      <c r="BA82"/>
      <c r="BB82"/>
      <c r="BC82"/>
      <c r="BD82"/>
    </row>
    <row r="83" spans="35:56" ht="15.6">
      <c r="AI83" s="39"/>
      <c r="AJ83">
        <f>+'Ark1'!C3824</f>
        <v>2020</v>
      </c>
      <c r="AK83">
        <f>+'Ark1'!N3824</f>
        <v>230</v>
      </c>
      <c r="AL83" s="3" t="s">
        <v>525</v>
      </c>
      <c r="AM83">
        <f>+'Ark1'!Q3824</f>
        <v>163</v>
      </c>
      <c r="AN83" s="9">
        <f>+'Ark1'!R3824</f>
        <v>440</v>
      </c>
      <c r="AO83" s="9">
        <f>+'Ark1'!S3824</f>
        <v>440</v>
      </c>
      <c r="AP83" s="97">
        <f>+'Ark1'!T3824</f>
        <v>1.3658657726454344</v>
      </c>
      <c r="AQ83" s="1">
        <f>+'Ark1'!W3824</f>
        <v>48.331818181818178</v>
      </c>
      <c r="AR83" s="1">
        <f>+'Ark1'!AB3824</f>
        <v>6.8303391612606825</v>
      </c>
      <c r="AS83" s="9">
        <f>+'Ark1'!Y3824</f>
        <v>245.13854545454544</v>
      </c>
      <c r="AT83" s="97">
        <f t="shared" si="1"/>
        <v>2.6993865030674846</v>
      </c>
      <c r="AU83" s="39"/>
      <c r="AV83" s="4"/>
      <c r="AW83" s="11"/>
      <c r="AX83" s="5"/>
      <c r="AY83" s="5"/>
      <c r="AZ83"/>
      <c r="BA83"/>
      <c r="BB83"/>
      <c r="BC83"/>
      <c r="BD83"/>
    </row>
    <row r="84" spans="35:56" ht="15.6">
      <c r="AI84" s="39"/>
      <c r="AJ84" s="47">
        <f>+'Ark1'!C3825</f>
        <v>2019</v>
      </c>
      <c r="AK84" s="47">
        <f>+'Ark1'!N3825</f>
        <v>60</v>
      </c>
      <c r="AL84" s="48" t="s">
        <v>509</v>
      </c>
      <c r="AM84" s="47">
        <f>+'Ark1'!Q3825</f>
        <v>15</v>
      </c>
      <c r="AN84" s="65">
        <f>+'Ark1'!R3825</f>
        <v>18</v>
      </c>
      <c r="AO84" s="65">
        <f>+'Ark1'!S3825</f>
        <v>18</v>
      </c>
      <c r="AP84" s="102">
        <f>+'Ark1'!T3825</f>
        <v>5.459674239437047E-2</v>
      </c>
      <c r="AQ84" s="49">
        <f>+'Ark1'!W3825</f>
        <v>60.277777777777779</v>
      </c>
      <c r="AR84" s="49">
        <f>+'Ark1'!AB3825</f>
        <v>5.0200216417810921</v>
      </c>
      <c r="AS84" s="65">
        <f>+'Ark1'!Y3825</f>
        <v>62.022222222222226</v>
      </c>
      <c r="AT84" s="102">
        <f t="shared" si="1"/>
        <v>1.2</v>
      </c>
      <c r="AU84" s="39"/>
      <c r="AV84" s="4"/>
      <c r="AW84" s="11"/>
      <c r="AX84" s="5"/>
      <c r="AY84" s="5"/>
      <c r="AZ84"/>
      <c r="BA84"/>
      <c r="BB84"/>
      <c r="BC84"/>
      <c r="BD84"/>
    </row>
    <row r="85" spans="35:56" ht="15.6">
      <c r="AI85" s="39"/>
      <c r="AJ85" s="47">
        <f>+'Ark1'!C3826</f>
        <v>2019</v>
      </c>
      <c r="AK85" s="47">
        <f>+'Ark1'!N3826</f>
        <v>70</v>
      </c>
      <c r="AL85" s="48" t="s">
        <v>510</v>
      </c>
      <c r="AM85" s="47">
        <f>+'Ark1'!Q3826</f>
        <v>31</v>
      </c>
      <c r="AN85" s="65">
        <f>+'Ark1'!R3826</f>
        <v>39</v>
      </c>
      <c r="AO85" s="65">
        <f>+'Ark1'!S3826</f>
        <v>39</v>
      </c>
      <c r="AP85" s="102">
        <f>+'Ark1'!T3826</f>
        <v>0.1182929418544693</v>
      </c>
      <c r="AQ85" s="49">
        <f>+'Ark1'!W3826</f>
        <v>61.794871794871788</v>
      </c>
      <c r="AR85" s="49">
        <f>+'Ark1'!AB3826</f>
        <v>4.4731649277377192</v>
      </c>
      <c r="AS85" s="65">
        <f>+'Ark1'!Y3826</f>
        <v>75.883076923076899</v>
      </c>
      <c r="AT85" s="102">
        <f t="shared" si="1"/>
        <v>1.2580645161290323</v>
      </c>
      <c r="AU85" s="39"/>
      <c r="AV85" s="4"/>
      <c r="AW85" s="11"/>
      <c r="AX85" s="5"/>
      <c r="AY85" s="5"/>
      <c r="AZ85"/>
      <c r="BA85"/>
      <c r="BB85"/>
      <c r="BC85"/>
      <c r="BD85"/>
    </row>
    <row r="86" spans="35:56" ht="15.6">
      <c r="AI86" s="39"/>
      <c r="AJ86" s="47">
        <f>+'Ark1'!C3827</f>
        <v>2019</v>
      </c>
      <c r="AK86" s="47">
        <f>+'Ark1'!N3827</f>
        <v>80</v>
      </c>
      <c r="AL86" s="48" t="s">
        <v>511</v>
      </c>
      <c r="AM86" s="47">
        <f>+'Ark1'!Q3827</f>
        <v>86</v>
      </c>
      <c r="AN86" s="65">
        <f>+'Ark1'!R3827</f>
        <v>202</v>
      </c>
      <c r="AO86" s="65">
        <f>+'Ark1'!S3827</f>
        <v>202</v>
      </c>
      <c r="AP86" s="102">
        <f>+'Ark1'!T3827</f>
        <v>0.61269677575904657</v>
      </c>
      <c r="AQ86" s="49">
        <f>+'Ark1'!W3827</f>
        <v>62.331683168316843</v>
      </c>
      <c r="AR86" s="49">
        <f>+'Ark1'!AB3827</f>
        <v>3.6060848107045529</v>
      </c>
      <c r="AS86" s="65">
        <f>+'Ark1'!Y3827</f>
        <v>86.346386138613894</v>
      </c>
      <c r="AT86" s="102">
        <f t="shared" si="1"/>
        <v>2.3488372093023258</v>
      </c>
      <c r="AU86" s="39"/>
      <c r="AV86" s="4"/>
      <c r="AW86" s="5"/>
      <c r="AX86" s="5"/>
      <c r="AY86" s="5"/>
      <c r="AZ86"/>
      <c r="BA86"/>
      <c r="BB86"/>
      <c r="BC86"/>
      <c r="BD86"/>
    </row>
    <row r="87" spans="35:56">
      <c r="AI87" s="39"/>
      <c r="AJ87" s="47">
        <f>+'Ark1'!C3828</f>
        <v>2019</v>
      </c>
      <c r="AK87" s="47">
        <f>+'Ark1'!N3828</f>
        <v>90</v>
      </c>
      <c r="AL87" s="48" t="s">
        <v>486</v>
      </c>
      <c r="AM87" s="47">
        <f>+'Ark1'!Q3828</f>
        <v>168</v>
      </c>
      <c r="AN87" s="65">
        <f>+'Ark1'!R3828</f>
        <v>582</v>
      </c>
      <c r="AO87" s="65">
        <f>+'Ark1'!S3828</f>
        <v>581</v>
      </c>
      <c r="AP87" s="102">
        <f>+'Ark1'!T3828</f>
        <v>1.765294670751312</v>
      </c>
      <c r="AQ87" s="49">
        <f>+'Ark1'!W3828</f>
        <v>62.533562822719439</v>
      </c>
      <c r="AR87" s="49">
        <f>+'Ark1'!AB3828</f>
        <v>2.534646507367547</v>
      </c>
      <c r="AS87" s="65">
        <f>+'Ark1'!Y3828</f>
        <v>95.703625429553199</v>
      </c>
      <c r="AT87" s="102">
        <f t="shared" si="1"/>
        <v>3.4642857142857144</v>
      </c>
      <c r="AU87" s="39"/>
      <c r="AV87" s="11"/>
      <c r="AW87" s="11"/>
      <c r="AX87"/>
      <c r="AY87"/>
      <c r="AZ87"/>
      <c r="BA87"/>
      <c r="BB87"/>
      <c r="BC87"/>
      <c r="BD87"/>
    </row>
    <row r="88" spans="35:56" ht="15.6">
      <c r="AI88" s="39"/>
      <c r="AJ88" s="47">
        <f>+'Ark1'!C3829</f>
        <v>2019</v>
      </c>
      <c r="AK88" s="47">
        <f>+'Ark1'!N3829</f>
        <v>100</v>
      </c>
      <c r="AL88" s="48" t="s">
        <v>512</v>
      </c>
      <c r="AM88" s="47">
        <f>+'Ark1'!Q3829</f>
        <v>252</v>
      </c>
      <c r="AN88" s="65">
        <f>+'Ark1'!R3829</f>
        <v>1285</v>
      </c>
      <c r="AO88" s="65">
        <f>+'Ark1'!S3829</f>
        <v>1285</v>
      </c>
      <c r="AP88" s="102">
        <f>+'Ark1'!T3829</f>
        <v>3.8976007764870007</v>
      </c>
      <c r="AQ88" s="49">
        <f>+'Ark1'!W3829</f>
        <v>61.98988326848248</v>
      </c>
      <c r="AR88" s="49">
        <f>+'Ark1'!AB3829</f>
        <v>2.7328337201550235</v>
      </c>
      <c r="AS88" s="65">
        <f>+'Ark1'!Y3829</f>
        <v>105.6865058365758</v>
      </c>
      <c r="AT88" s="102">
        <f t="shared" si="1"/>
        <v>5.0992063492063489</v>
      </c>
      <c r="AU88" s="39"/>
      <c r="AV88" s="5"/>
      <c r="AW88" s="5"/>
      <c r="AX88"/>
      <c r="AY88" s="5"/>
      <c r="AZ88"/>
      <c r="BA88"/>
      <c r="BB88"/>
      <c r="BC88"/>
      <c r="BD88"/>
    </row>
    <row r="89" spans="35:56">
      <c r="AI89" s="39"/>
      <c r="AJ89" s="47">
        <f>+'Ark1'!C3830</f>
        <v>2019</v>
      </c>
      <c r="AK89" s="47">
        <f>+'Ark1'!N3830</f>
        <v>110</v>
      </c>
      <c r="AL89" s="48" t="s">
        <v>513</v>
      </c>
      <c r="AM89" s="47">
        <f>+'Ark1'!Q3830</f>
        <v>315</v>
      </c>
      <c r="AN89" s="65">
        <f>+'Ark1'!R3830</f>
        <v>2240</v>
      </c>
      <c r="AO89" s="65">
        <f>+'Ark1'!S3830</f>
        <v>2237</v>
      </c>
      <c r="AP89" s="102">
        <f>+'Ark1'!T3830</f>
        <v>6.7942612757438807</v>
      </c>
      <c r="AQ89" s="49">
        <f>+'Ark1'!W3830</f>
        <v>61.453732677693353</v>
      </c>
      <c r="AR89" s="49">
        <f>+'Ark1'!AB3830</f>
        <v>3.0914001969226601</v>
      </c>
      <c r="AS89" s="65">
        <f>+'Ark1'!Y3830</f>
        <v>115.39933928571423</v>
      </c>
      <c r="AT89" s="102">
        <f t="shared" si="1"/>
        <v>7.1111111111111107</v>
      </c>
      <c r="AU89" s="39"/>
      <c r="AV89" s="11"/>
      <c r="AW89" s="11"/>
      <c r="AX89"/>
      <c r="AY89"/>
      <c r="AZ89"/>
      <c r="BA89"/>
      <c r="BB89"/>
      <c r="BC89"/>
      <c r="BD89"/>
    </row>
    <row r="90" spans="35:56">
      <c r="AI90" s="39"/>
      <c r="AJ90" s="47">
        <f>+'Ark1'!C3831</f>
        <v>2019</v>
      </c>
      <c r="AK90" s="47">
        <f>+'Ark1'!N3831</f>
        <v>120</v>
      </c>
      <c r="AL90" s="48" t="s">
        <v>514</v>
      </c>
      <c r="AM90" s="47">
        <f>+'Ark1'!Q3831</f>
        <v>515</v>
      </c>
      <c r="AN90" s="65">
        <f>+'Ark1'!R3831</f>
        <v>3910</v>
      </c>
      <c r="AO90" s="65">
        <f>+'Ark1'!S3831</f>
        <v>3905</v>
      </c>
      <c r="AP90" s="102">
        <f>+'Ark1'!T3831</f>
        <v>11.859625708999364</v>
      </c>
      <c r="AQ90" s="49">
        <f>+'Ark1'!W3831</f>
        <v>60.437900128041001</v>
      </c>
      <c r="AR90" s="49">
        <f>+'Ark1'!AB3831</f>
        <v>3.4804443908442408</v>
      </c>
      <c r="AS90" s="65">
        <f>+'Ark1'!Y3831</f>
        <v>125.4352250639389</v>
      </c>
      <c r="AT90" s="102">
        <f t="shared" si="1"/>
        <v>7.592233009708738</v>
      </c>
      <c r="AU90" s="39"/>
      <c r="AV90" s="11"/>
      <c r="AW90" s="11"/>
      <c r="AX90"/>
      <c r="AY90"/>
      <c r="AZ90"/>
      <c r="BA90"/>
      <c r="BB90"/>
      <c r="BC90"/>
      <c r="BD90"/>
    </row>
    <row r="91" spans="35:56" ht="15.6">
      <c r="AI91" s="39"/>
      <c r="AJ91" s="47">
        <f>+'Ark1'!C3832</f>
        <v>2019</v>
      </c>
      <c r="AK91" s="47">
        <f>+'Ark1'!N3832</f>
        <v>130</v>
      </c>
      <c r="AL91" s="48" t="s">
        <v>515</v>
      </c>
      <c r="AM91" s="47">
        <f>+'Ark1'!Q3832</f>
        <v>574</v>
      </c>
      <c r="AN91" s="65">
        <f>+'Ark1'!R3832</f>
        <v>4642</v>
      </c>
      <c r="AO91" s="65">
        <f>+'Ark1'!S3832</f>
        <v>4637</v>
      </c>
      <c r="AP91" s="102">
        <f>+'Ark1'!T3832</f>
        <v>14.07989323303709</v>
      </c>
      <c r="AQ91" s="49">
        <f>+'Ark1'!W3832</f>
        <v>59.878800948889356</v>
      </c>
      <c r="AR91" s="49">
        <f>+'Ark1'!AB3832</f>
        <v>3.7366363460343113</v>
      </c>
      <c r="AS91" s="65">
        <f>+'Ark1'!Y3832</f>
        <v>134.77433433864718</v>
      </c>
      <c r="AT91" s="102">
        <f t="shared" si="1"/>
        <v>8.0871080139372822</v>
      </c>
      <c r="AU91" s="39"/>
      <c r="AV91" s="2"/>
      <c r="AW91" s="5"/>
      <c r="AX91"/>
      <c r="AY91" s="2"/>
      <c r="AZ91"/>
      <c r="BA91"/>
      <c r="BB91"/>
      <c r="BC91"/>
      <c r="BD91"/>
    </row>
    <row r="92" spans="35:56">
      <c r="AI92" s="39"/>
      <c r="AJ92" s="47">
        <f>+'Ark1'!C3833</f>
        <v>2019</v>
      </c>
      <c r="AK92" s="47">
        <f>+'Ark1'!N3833</f>
        <v>140</v>
      </c>
      <c r="AL92" s="48" t="s">
        <v>516</v>
      </c>
      <c r="AM92" s="47">
        <f>+'Ark1'!Q3833</f>
        <v>534</v>
      </c>
      <c r="AN92" s="65">
        <f>+'Ark1'!R3833</f>
        <v>4308</v>
      </c>
      <c r="AO92" s="65">
        <f>+'Ark1'!S3833</f>
        <v>4303</v>
      </c>
      <c r="AP92" s="102">
        <f>+'Ark1'!T3833</f>
        <v>13.066820346385999</v>
      </c>
      <c r="AQ92" s="49">
        <f>+'Ark1'!W3833</f>
        <v>59.699744364396942</v>
      </c>
      <c r="AR92" s="49">
        <f>+'Ark1'!AB3833</f>
        <v>4.06655271314815</v>
      </c>
      <c r="AS92" s="65">
        <f>+'Ark1'!Y3833</f>
        <v>144.82351439182901</v>
      </c>
      <c r="AT92" s="102">
        <f t="shared" si="1"/>
        <v>8.0674157303370784</v>
      </c>
      <c r="AU92" s="39"/>
      <c r="AV92" s="4"/>
      <c r="AW92" s="4"/>
      <c r="AX92" s="4"/>
      <c r="AY92" s="4"/>
      <c r="AZ92"/>
      <c r="BA92"/>
      <c r="BB92"/>
      <c r="BC92"/>
      <c r="BD92"/>
    </row>
    <row r="93" spans="35:56" ht="15.6">
      <c r="AI93" s="39"/>
      <c r="AJ93" s="47">
        <f>+'Ark1'!C3834</f>
        <v>2019</v>
      </c>
      <c r="AK93" s="47">
        <f>+'Ark1'!N3834</f>
        <v>150</v>
      </c>
      <c r="AL93" s="48" t="s">
        <v>517</v>
      </c>
      <c r="AM93" s="47">
        <f>+'Ark1'!Q3834</f>
        <v>481</v>
      </c>
      <c r="AN93" s="65">
        <f>+'Ark1'!R3834</f>
        <v>3674</v>
      </c>
      <c r="AO93" s="65">
        <f>+'Ark1'!S3834</f>
        <v>3673</v>
      </c>
      <c r="AP93" s="102">
        <f>+'Ark1'!T3834</f>
        <v>11.143801753162062</v>
      </c>
      <c r="AQ93" s="49">
        <f>+'Ark1'!W3834</f>
        <v>59.504219983664562</v>
      </c>
      <c r="AR93" s="49">
        <f>+'Ark1'!AB3834</f>
        <v>4.1278962586929007</v>
      </c>
      <c r="AS93" s="65">
        <f>+'Ark1'!Y3834</f>
        <v>154.94812465977151</v>
      </c>
      <c r="AT93" s="102">
        <f t="shared" si="1"/>
        <v>7.6382536382536381</v>
      </c>
      <c r="AU93" s="39"/>
      <c r="AV93" s="4"/>
      <c r="AW93" s="11"/>
      <c r="AY93" s="5"/>
      <c r="AZ93"/>
      <c r="BA93"/>
      <c r="BB93"/>
      <c r="BC93"/>
      <c r="BD93"/>
    </row>
    <row r="94" spans="35:56" ht="15.6">
      <c r="AI94" s="39"/>
      <c r="AJ94" s="47">
        <f>+'Ark1'!C3835</f>
        <v>2019</v>
      </c>
      <c r="AK94" s="47">
        <f>+'Ark1'!N3835</f>
        <v>160</v>
      </c>
      <c r="AL94" s="48" t="s">
        <v>518</v>
      </c>
      <c r="AM94" s="47">
        <f>+'Ark1'!Q3835</f>
        <v>469</v>
      </c>
      <c r="AN94" s="65">
        <f>+'Ark1'!R3835</f>
        <v>3345</v>
      </c>
      <c r="AO94" s="65">
        <f>+'Ark1'!S3835</f>
        <v>3339</v>
      </c>
      <c r="AP94" s="102">
        <f>+'Ark1'!T3835</f>
        <v>10.145894628287181</v>
      </c>
      <c r="AQ94" s="49">
        <f>+'Ark1'!W3835</f>
        <v>59.069781371668157</v>
      </c>
      <c r="AR94" s="49">
        <f>+'Ark1'!AB3835</f>
        <v>4.2688456412519038</v>
      </c>
      <c r="AS94" s="65">
        <f>+'Ark1'!Y3835</f>
        <v>164.77889985052315</v>
      </c>
      <c r="AT94" s="102">
        <f t="shared" si="1"/>
        <v>7.1321961620469079</v>
      </c>
      <c r="AU94" s="39"/>
      <c r="AV94" s="4"/>
      <c r="AW94" s="11"/>
      <c r="AY94" s="5"/>
      <c r="AZ94"/>
      <c r="BA94"/>
      <c r="BB94"/>
      <c r="BC94"/>
      <c r="BD94"/>
    </row>
    <row r="95" spans="35:56" ht="15.6">
      <c r="AI95" s="39"/>
      <c r="AJ95" s="47">
        <f>+'Ark1'!C3836</f>
        <v>2019</v>
      </c>
      <c r="AK95" s="47">
        <f>+'Ark1'!N3836</f>
        <v>170</v>
      </c>
      <c r="AL95" s="48" t="s">
        <v>519</v>
      </c>
      <c r="AM95" s="47">
        <f>+'Ark1'!Q3836</f>
        <v>422</v>
      </c>
      <c r="AN95" s="65">
        <f>+'Ark1'!R3836</f>
        <v>2593</v>
      </c>
      <c r="AO95" s="65">
        <f>+'Ark1'!S3836</f>
        <v>2589</v>
      </c>
      <c r="AP95" s="102">
        <f>+'Ark1'!T3836</f>
        <v>7.86496405714459</v>
      </c>
      <c r="AQ95" s="49">
        <f>+'Ark1'!W3836</f>
        <v>58.595983005021232</v>
      </c>
      <c r="AR95" s="49">
        <f>+'Ark1'!AB3836</f>
        <v>4.3629908055277618</v>
      </c>
      <c r="AS95" s="65">
        <f>+'Ark1'!Y3836</f>
        <v>174.64089471654461</v>
      </c>
      <c r="AT95" s="102">
        <f t="shared" si="1"/>
        <v>6.1445497630331758</v>
      </c>
      <c r="AU95" s="39"/>
      <c r="AV95" s="4"/>
      <c r="AW95" s="11"/>
      <c r="AY95" s="5"/>
      <c r="AZ95"/>
      <c r="BA95"/>
      <c r="BB95"/>
      <c r="BC95"/>
      <c r="BD95"/>
    </row>
    <row r="96" spans="35:56" ht="15.6">
      <c r="AI96" s="39"/>
      <c r="AJ96" s="47">
        <f>+'Ark1'!C3837</f>
        <v>2019</v>
      </c>
      <c r="AK96" s="47">
        <f>+'Ark1'!N3837</f>
        <v>180</v>
      </c>
      <c r="AL96" s="48" t="s">
        <v>520</v>
      </c>
      <c r="AM96" s="47">
        <f>+'Ark1'!Q3837</f>
        <v>405</v>
      </c>
      <c r="AN96" s="65">
        <f>+'Ark1'!R3837</f>
        <v>2119</v>
      </c>
      <c r="AO96" s="65">
        <f>+'Ark1'!S3837</f>
        <v>2119</v>
      </c>
      <c r="AP96" s="102">
        <f>+'Ark1'!T3837</f>
        <v>6.4272498407595036</v>
      </c>
      <c r="AQ96" s="49">
        <f>+'Ark1'!W3837</f>
        <v>57.738555922604995</v>
      </c>
      <c r="AR96" s="49">
        <f>+'Ark1'!AB3837</f>
        <v>4.4679742346770714</v>
      </c>
      <c r="AS96" s="65">
        <f>+'Ark1'!Y3837</f>
        <v>184.83812175554473</v>
      </c>
      <c r="AT96" s="102">
        <f t="shared" si="1"/>
        <v>5.2320987654320987</v>
      </c>
      <c r="AU96" s="39"/>
      <c r="AV96" s="4"/>
      <c r="AW96" s="11"/>
      <c r="AY96" s="5"/>
      <c r="AZ96"/>
      <c r="BA96"/>
      <c r="BB96"/>
      <c r="BC96"/>
      <c r="BD96"/>
    </row>
    <row r="97" spans="35:56" ht="15.6">
      <c r="AI97" s="39"/>
      <c r="AJ97" s="47">
        <f>+'Ark1'!C3838</f>
        <v>2019</v>
      </c>
      <c r="AK97" s="47">
        <f>+'Ark1'!N3838</f>
        <v>190</v>
      </c>
      <c r="AL97" s="48" t="s">
        <v>521</v>
      </c>
      <c r="AM97" s="47">
        <f>+'Ark1'!Q3838</f>
        <v>369</v>
      </c>
      <c r="AN97" s="65">
        <f>+'Ark1'!R3838</f>
        <v>1622</v>
      </c>
      <c r="AO97" s="65">
        <f>+'Ark1'!S3838</f>
        <v>1620</v>
      </c>
      <c r="AP97" s="102">
        <f>+'Ark1'!T3838</f>
        <v>4.9197731202038284</v>
      </c>
      <c r="AQ97" s="49">
        <f>+'Ark1'!W3838</f>
        <v>56.560493827160499</v>
      </c>
      <c r="AR97" s="49">
        <f>+'Ark1'!AB3838</f>
        <v>4.7845605345967925</v>
      </c>
      <c r="AS97" s="65">
        <f>+'Ark1'!Y3838</f>
        <v>194.34783600493219</v>
      </c>
      <c r="AT97" s="102">
        <f t="shared" si="1"/>
        <v>4.3956639566395665</v>
      </c>
      <c r="AU97" s="39"/>
      <c r="AV97" s="4"/>
      <c r="AW97" s="11"/>
      <c r="AY97" s="5"/>
      <c r="AZ97"/>
      <c r="BA97"/>
      <c r="BB97"/>
      <c r="BC97"/>
      <c r="BD97"/>
    </row>
    <row r="98" spans="35:56" ht="15.6">
      <c r="AI98" s="39"/>
      <c r="AJ98" s="47">
        <f>+'Ark1'!C3839</f>
        <v>2019</v>
      </c>
      <c r="AK98" s="47">
        <f>+'Ark1'!N3839</f>
        <v>200</v>
      </c>
      <c r="AL98" s="48" t="s">
        <v>522</v>
      </c>
      <c r="AM98" s="47">
        <f>+'Ark1'!Q3839</f>
        <v>284</v>
      </c>
      <c r="AN98" s="65">
        <f>+'Ark1'!R3839</f>
        <v>926</v>
      </c>
      <c r="AO98" s="65">
        <f>+'Ark1'!S3839</f>
        <v>924</v>
      </c>
      <c r="AP98" s="102">
        <f>+'Ark1'!T3839</f>
        <v>2.8086990809548369</v>
      </c>
      <c r="AQ98" s="49">
        <f>+'Ark1'!W3839</f>
        <v>55.280303030303031</v>
      </c>
      <c r="AR98" s="49">
        <f>+'Ark1'!AB3839</f>
        <v>5.1853524882743516</v>
      </c>
      <c r="AS98" s="65">
        <f>+'Ark1'!Y3839</f>
        <v>204.21080993520513</v>
      </c>
      <c r="AT98" s="102">
        <f t="shared" si="1"/>
        <v>3.26056338028169</v>
      </c>
      <c r="AU98" s="39"/>
      <c r="AV98" s="4"/>
      <c r="AW98" s="11"/>
      <c r="AX98" s="11"/>
      <c r="AY98" s="5"/>
      <c r="AZ98"/>
      <c r="BA98"/>
      <c r="BB98"/>
      <c r="BC98"/>
      <c r="BD98"/>
    </row>
    <row r="99" spans="35:56" ht="15.6">
      <c r="AI99" s="39"/>
      <c r="AJ99" s="47">
        <f>+'Ark1'!C3840</f>
        <v>2019</v>
      </c>
      <c r="AK99" s="47">
        <f>+'Ark1'!N3840</f>
        <v>210</v>
      </c>
      <c r="AL99" s="48" t="s">
        <v>523</v>
      </c>
      <c r="AM99" s="47">
        <f>+'Ark1'!Q3840</f>
        <v>241</v>
      </c>
      <c r="AN99" s="65">
        <f>+'Ark1'!R3840</f>
        <v>642</v>
      </c>
      <c r="AO99" s="65">
        <f>+'Ark1'!S3840</f>
        <v>641</v>
      </c>
      <c r="AP99" s="102">
        <f>+'Ark1'!T3840</f>
        <v>1.94728381206588</v>
      </c>
      <c r="AQ99" s="49">
        <f>+'Ark1'!W3840</f>
        <v>54.099843993759762</v>
      </c>
      <c r="AR99" s="49">
        <f>+'Ark1'!AB3840</f>
        <v>5.2082392999868476</v>
      </c>
      <c r="AS99" s="65">
        <f>+'Ark1'!Y3840</f>
        <v>214.13093457943924</v>
      </c>
      <c r="AT99" s="102">
        <f t="shared" si="1"/>
        <v>2.6639004149377592</v>
      </c>
      <c r="AU99" s="39"/>
      <c r="AV99" s="4"/>
      <c r="AW99" s="11"/>
      <c r="AX99" s="11"/>
      <c r="AY99" s="5"/>
      <c r="AZ99"/>
      <c r="BA99"/>
      <c r="BB99"/>
      <c r="BC99"/>
      <c r="BD99"/>
    </row>
    <row r="100" spans="35:56" ht="15.6">
      <c r="AI100" s="39"/>
      <c r="AJ100" s="47">
        <f>+'Ark1'!C3841</f>
        <v>2019</v>
      </c>
      <c r="AK100" s="47">
        <f>+'Ark1'!N3841</f>
        <v>220</v>
      </c>
      <c r="AL100" s="48" t="s">
        <v>524</v>
      </c>
      <c r="AM100" s="47">
        <f>+'Ark1'!Q3841</f>
        <v>186</v>
      </c>
      <c r="AN100" s="65">
        <f>+'Ark1'!R3841</f>
        <v>380</v>
      </c>
      <c r="AO100" s="65">
        <f>+'Ark1'!S3841</f>
        <v>380</v>
      </c>
      <c r="AP100" s="102">
        <f>+'Ark1'!T3841</f>
        <v>1.1525978949922655</v>
      </c>
      <c r="AQ100" s="49">
        <f>+'Ark1'!W3841</f>
        <v>52.134210526315798</v>
      </c>
      <c r="AR100" s="49">
        <f>+'Ark1'!AB3841</f>
        <v>6.1030956905746052</v>
      </c>
      <c r="AS100" s="65">
        <f>+'Ark1'!Y3841</f>
        <v>224.74963157894723</v>
      </c>
      <c r="AT100" s="102">
        <f t="shared" si="1"/>
        <v>2.043010752688172</v>
      </c>
      <c r="AU100" s="39"/>
      <c r="AV100" s="4"/>
      <c r="AW100" s="11"/>
      <c r="AX100" s="11"/>
      <c r="AY100" s="5"/>
      <c r="AZ100"/>
      <c r="BA100"/>
      <c r="BB100"/>
      <c r="BC100"/>
      <c r="BD100"/>
    </row>
    <row r="101" spans="35:56" ht="15.6">
      <c r="AI101" s="39"/>
      <c r="AJ101" s="47">
        <f>+'Ark1'!C3842</f>
        <v>2019</v>
      </c>
      <c r="AK101" s="47">
        <f>+'Ark1'!N3842</f>
        <v>230</v>
      </c>
      <c r="AL101" s="48" t="s">
        <v>525</v>
      </c>
      <c r="AM101" s="47">
        <f>+'Ark1'!Q3842</f>
        <v>157</v>
      </c>
      <c r="AN101" s="65">
        <f>+'Ark1'!R3842</f>
        <v>442</v>
      </c>
      <c r="AO101" s="65">
        <f>+'Ark1'!S3842</f>
        <v>442</v>
      </c>
      <c r="AP101" s="102">
        <f>+'Ark1'!T3842</f>
        <v>1.3406533410173189</v>
      </c>
      <c r="AQ101" s="49">
        <f>+'Ark1'!W3842</f>
        <v>47.705882352941181</v>
      </c>
      <c r="AR101" s="49">
        <f>+'Ark1'!AB3842</f>
        <v>7.2508019069515024</v>
      </c>
      <c r="AS101" s="65">
        <f>+'Ark1'!Y3842</f>
        <v>245.68447963800901</v>
      </c>
      <c r="AT101" s="102">
        <f t="shared" si="1"/>
        <v>2.8152866242038215</v>
      </c>
      <c r="AU101" s="39"/>
      <c r="AV101" s="4"/>
      <c r="AW101" s="11"/>
      <c r="AX101" s="11"/>
      <c r="AY101" s="5"/>
      <c r="AZ101"/>
      <c r="BA101"/>
      <c r="BB101"/>
      <c r="BC101"/>
      <c r="BD101"/>
    </row>
    <row r="102" spans="35:56" ht="15.6">
      <c r="AI102" s="39"/>
      <c r="AJ102">
        <f>+'Ark1'!C3843</f>
        <v>2018</v>
      </c>
      <c r="AK102">
        <f>+'Ark1'!N3843</f>
        <v>60</v>
      </c>
      <c r="AL102" s="3" t="s">
        <v>509</v>
      </c>
      <c r="AM102">
        <f>+'Ark1'!Q3843</f>
        <v>17</v>
      </c>
      <c r="AN102" s="9">
        <f>+'Ark1'!R3843</f>
        <v>18</v>
      </c>
      <c r="AO102" s="9">
        <f>+'Ark1'!S3843</f>
        <v>18</v>
      </c>
      <c r="AP102" s="97">
        <f>+'Ark1'!T3843</f>
        <v>5.4364240410752031E-2</v>
      </c>
      <c r="AQ102" s="1">
        <f>+'Ark1'!W3843</f>
        <v>57.722222222222221</v>
      </c>
      <c r="AR102" s="1">
        <f>+'Ark1'!AB3843</f>
        <v>6.9346597734019948</v>
      </c>
      <c r="AS102" s="9">
        <f>+'Ark1'!Y3843</f>
        <v>61.638888888888879</v>
      </c>
      <c r="AT102" s="97">
        <f t="shared" si="1"/>
        <v>1.0588235294117647</v>
      </c>
      <c r="AU102" s="39"/>
      <c r="AV102" s="4"/>
      <c r="AW102" s="11"/>
      <c r="AX102" s="5"/>
      <c r="AY102" s="5"/>
      <c r="AZ102"/>
      <c r="BA102"/>
      <c r="BB102"/>
      <c r="BC102"/>
      <c r="BD102"/>
    </row>
    <row r="103" spans="35:56" ht="15.6">
      <c r="AI103" s="39"/>
      <c r="AJ103">
        <f>+'Ark1'!C3844</f>
        <v>2018</v>
      </c>
      <c r="AK103">
        <f>+'Ark1'!N3844</f>
        <v>70</v>
      </c>
      <c r="AL103" s="3" t="s">
        <v>510</v>
      </c>
      <c r="AM103">
        <f>+'Ark1'!Q3844</f>
        <v>37</v>
      </c>
      <c r="AN103" s="9">
        <f>+'Ark1'!R3844</f>
        <v>50</v>
      </c>
      <c r="AO103" s="9">
        <f>+'Ark1'!S3844</f>
        <v>50</v>
      </c>
      <c r="AP103" s="97">
        <f>+'Ark1'!T3844</f>
        <v>0.15101177891875564</v>
      </c>
      <c r="AQ103" s="1">
        <f>+'Ark1'!W3844</f>
        <v>61.619999999999983</v>
      </c>
      <c r="AR103" s="1">
        <f>+'Ark1'!AB3844</f>
        <v>2.8697735102268922</v>
      </c>
      <c r="AS103" s="9">
        <f>+'Ark1'!Y3844</f>
        <v>75.831999999999979</v>
      </c>
      <c r="AT103" s="97">
        <f t="shared" si="1"/>
        <v>1.3513513513513513</v>
      </c>
      <c r="AU103" s="39"/>
      <c r="AV103" s="4"/>
      <c r="AW103" s="11"/>
      <c r="AX103" s="5"/>
      <c r="AY103" s="5"/>
      <c r="AZ103"/>
      <c r="BA103"/>
      <c r="BB103"/>
      <c r="BC103"/>
      <c r="BD103"/>
    </row>
    <row r="104" spans="35:56" ht="15.6">
      <c r="AI104" s="39"/>
      <c r="AJ104">
        <f>+'Ark1'!C3845</f>
        <v>2018</v>
      </c>
      <c r="AK104">
        <f>+'Ark1'!N3845</f>
        <v>80</v>
      </c>
      <c r="AL104" s="3" t="s">
        <v>511</v>
      </c>
      <c r="AM104">
        <f>+'Ark1'!Q3845</f>
        <v>83</v>
      </c>
      <c r="AN104" s="9">
        <f>+'Ark1'!R3845</f>
        <v>162</v>
      </c>
      <c r="AO104" s="9">
        <f>+'Ark1'!S3845</f>
        <v>162</v>
      </c>
      <c r="AP104" s="97">
        <f>+'Ark1'!T3845</f>
        <v>0.48927816369676819</v>
      </c>
      <c r="AQ104" s="1">
        <f>+'Ark1'!W3845</f>
        <v>61.604938271604915</v>
      </c>
      <c r="AR104" s="1">
        <f>+'Ark1'!AB3845</f>
        <v>3.1197460024250354</v>
      </c>
      <c r="AS104" s="9">
        <f>+'Ark1'!Y3845</f>
        <v>86.280864197530875</v>
      </c>
      <c r="AT104" s="97">
        <f t="shared" si="1"/>
        <v>1.9518072289156627</v>
      </c>
      <c r="AU104" s="39"/>
      <c r="AV104" s="4"/>
      <c r="AW104" s="11"/>
      <c r="AX104" s="5"/>
      <c r="AY104" s="5"/>
      <c r="AZ104"/>
      <c r="BA104"/>
      <c r="BB104"/>
      <c r="BC104"/>
      <c r="BD104"/>
    </row>
    <row r="105" spans="35:56" ht="15.6">
      <c r="AI105" s="39"/>
      <c r="AJ105">
        <f>+'Ark1'!C3846</f>
        <v>2018</v>
      </c>
      <c r="AK105">
        <f>+'Ark1'!N3846</f>
        <v>90</v>
      </c>
      <c r="AL105" s="3" t="s">
        <v>486</v>
      </c>
      <c r="AM105">
        <f>+'Ark1'!Q3846</f>
        <v>163</v>
      </c>
      <c r="AN105" s="9">
        <f>+'Ark1'!R3846</f>
        <v>490</v>
      </c>
      <c r="AO105" s="9">
        <f>+'Ark1'!S3846</f>
        <v>490</v>
      </c>
      <c r="AP105" s="97">
        <f>+'Ark1'!T3846</f>
        <v>1.4799154334038054</v>
      </c>
      <c r="AQ105" s="1">
        <f>+'Ark1'!W3846</f>
        <v>61.916326530612245</v>
      </c>
      <c r="AR105" s="1">
        <f>+'Ark1'!AB3846</f>
        <v>3.0012138319030024</v>
      </c>
      <c r="AS105" s="9">
        <f>+'Ark1'!Y3846</f>
        <v>96.042857142857116</v>
      </c>
      <c r="AT105" s="97">
        <f t="shared" si="1"/>
        <v>3.0061349693251533</v>
      </c>
      <c r="AU105" s="39"/>
      <c r="AV105" s="4"/>
      <c r="AW105" s="11"/>
      <c r="AX105" s="5"/>
      <c r="AY105" s="5"/>
      <c r="AZ105"/>
      <c r="BA105"/>
      <c r="BB105"/>
      <c r="BC105"/>
      <c r="BD105"/>
    </row>
    <row r="106" spans="35:56" ht="15.6">
      <c r="AI106" s="39"/>
      <c r="AJ106">
        <f>+'Ark1'!C3847</f>
        <v>2018</v>
      </c>
      <c r="AK106">
        <f>+'Ark1'!N3847</f>
        <v>100</v>
      </c>
      <c r="AL106" s="3" t="s">
        <v>512</v>
      </c>
      <c r="AM106">
        <f>+'Ark1'!Q3847</f>
        <v>217</v>
      </c>
      <c r="AN106" s="9">
        <f>+'Ark1'!R3847</f>
        <v>1244</v>
      </c>
      <c r="AO106" s="9">
        <f>+'Ark1'!S3847</f>
        <v>1244</v>
      </c>
      <c r="AP106" s="97">
        <f>+'Ark1'!T3847</f>
        <v>3.757173059498641</v>
      </c>
      <c r="AQ106" s="1">
        <f>+'Ark1'!W3847</f>
        <v>61.578778135048239</v>
      </c>
      <c r="AR106" s="1">
        <f>+'Ark1'!AB3847</f>
        <v>2.8229194801287529</v>
      </c>
      <c r="AS106" s="9">
        <f>+'Ark1'!Y3847</f>
        <v>105.63697749196136</v>
      </c>
      <c r="AT106" s="97">
        <f t="shared" si="1"/>
        <v>5.7327188940092162</v>
      </c>
      <c r="AU106" s="39"/>
      <c r="AV106" s="4"/>
      <c r="AW106" s="11"/>
      <c r="AX106" s="5"/>
      <c r="AY106" s="5"/>
      <c r="AZ106"/>
      <c r="BA106"/>
      <c r="BB106"/>
      <c r="BC106"/>
      <c r="BD106"/>
    </row>
    <row r="107" spans="35:56" ht="15.6">
      <c r="AI107" s="39"/>
      <c r="AJ107">
        <f>+'Ark1'!C3848</f>
        <v>2018</v>
      </c>
      <c r="AK107">
        <f>+'Ark1'!N3848</f>
        <v>110</v>
      </c>
      <c r="AL107" s="3" t="s">
        <v>513</v>
      </c>
      <c r="AM107">
        <f>+'Ark1'!Q3848</f>
        <v>299</v>
      </c>
      <c r="AN107" s="9">
        <f>+'Ark1'!R3848</f>
        <v>2146</v>
      </c>
      <c r="AO107" s="9">
        <f>+'Ark1'!S3848</f>
        <v>2146</v>
      </c>
      <c r="AP107" s="97">
        <f>+'Ark1'!T3848</f>
        <v>6.4814255511929924</v>
      </c>
      <c r="AQ107" s="1">
        <f>+'Ark1'!W3848</f>
        <v>61.156104380242319</v>
      </c>
      <c r="AR107" s="1">
        <f>+'Ark1'!AB3848</f>
        <v>3.2748231195604438</v>
      </c>
      <c r="AS107" s="9">
        <f>+'Ark1'!Y3848</f>
        <v>115.38205964585271</v>
      </c>
      <c r="AT107" s="97">
        <f t="shared" si="1"/>
        <v>7.1772575250836121</v>
      </c>
      <c r="AU107" s="39"/>
      <c r="AV107" s="4"/>
      <c r="AW107" s="11"/>
      <c r="AX107" s="5"/>
      <c r="AY107" s="5"/>
      <c r="AZ107"/>
      <c r="BA107"/>
      <c r="BB107"/>
      <c r="BC107"/>
      <c r="BD107"/>
    </row>
    <row r="108" spans="35:56" ht="15.6">
      <c r="AI108" s="39"/>
      <c r="AJ108">
        <f>+'Ark1'!C3849</f>
        <v>2018</v>
      </c>
      <c r="AK108">
        <f>+'Ark1'!N3849</f>
        <v>120</v>
      </c>
      <c r="AL108" s="3" t="s">
        <v>514</v>
      </c>
      <c r="AM108">
        <f>+'Ark1'!Q3849</f>
        <v>484</v>
      </c>
      <c r="AN108" s="9">
        <f>+'Ark1'!R3849</f>
        <v>3854</v>
      </c>
      <c r="AO108" s="9">
        <f>+'Ark1'!S3849</f>
        <v>3853</v>
      </c>
      <c r="AP108" s="97">
        <f>+'Ark1'!T3849</f>
        <v>11.639987919057685</v>
      </c>
      <c r="AQ108" s="1">
        <f>+'Ark1'!W3849</f>
        <v>60.077861406696087</v>
      </c>
      <c r="AR108" s="1">
        <f>+'Ark1'!AB3849</f>
        <v>3.6407818377134569</v>
      </c>
      <c r="AS108" s="9">
        <f>+'Ark1'!Y3849</f>
        <v>125.5463933575509</v>
      </c>
      <c r="AT108" s="97">
        <f t="shared" si="1"/>
        <v>7.9628099173553721</v>
      </c>
      <c r="AU108" s="39"/>
      <c r="AV108" s="4"/>
      <c r="AW108" s="11"/>
      <c r="AX108" s="5"/>
      <c r="AY108" s="5"/>
      <c r="AZ108"/>
      <c r="BA108"/>
      <c r="BB108"/>
      <c r="BC108"/>
      <c r="BD108"/>
    </row>
    <row r="109" spans="35:56" ht="15.6">
      <c r="AI109" s="39"/>
      <c r="AJ109">
        <f>+'Ark1'!C3850</f>
        <v>2018</v>
      </c>
      <c r="AK109">
        <f>+'Ark1'!N3850</f>
        <v>130</v>
      </c>
      <c r="AL109" s="3" t="s">
        <v>515</v>
      </c>
      <c r="AM109">
        <f>+'Ark1'!Q3850</f>
        <v>587</v>
      </c>
      <c r="AN109" s="9">
        <f>+'Ark1'!R3850</f>
        <v>4640</v>
      </c>
      <c r="AO109" s="9">
        <f>+'Ark1'!S3850</f>
        <v>4639</v>
      </c>
      <c r="AP109" s="97">
        <f>+'Ark1'!T3850</f>
        <v>14.013893083660523</v>
      </c>
      <c r="AQ109" s="1">
        <f>+'Ark1'!W3850</f>
        <v>59.51433498598837</v>
      </c>
      <c r="AR109" s="1">
        <f>+'Ark1'!AB3850</f>
        <v>3.9771062002209527</v>
      </c>
      <c r="AS109" s="9">
        <f>+'Ark1'!Y3850</f>
        <v>135.05359913793109</v>
      </c>
      <c r="AT109" s="97">
        <f t="shared" si="1"/>
        <v>7.9045996592844974</v>
      </c>
      <c r="AU109" s="39"/>
      <c r="AV109" s="4"/>
      <c r="AW109" s="11"/>
      <c r="AX109" s="5"/>
      <c r="AY109" s="5"/>
      <c r="AZ109"/>
      <c r="BA109"/>
      <c r="BB109"/>
      <c r="BC109"/>
      <c r="BD109"/>
    </row>
    <row r="110" spans="35:56" ht="15.6">
      <c r="AI110" s="39"/>
      <c r="AJ110">
        <f>+'Ark1'!C3851</f>
        <v>2018</v>
      </c>
      <c r="AK110">
        <f>+'Ark1'!N3851</f>
        <v>140</v>
      </c>
      <c r="AL110" s="3" t="s">
        <v>516</v>
      </c>
      <c r="AM110">
        <f>+'Ark1'!Q3851</f>
        <v>507</v>
      </c>
      <c r="AN110" s="9">
        <f>+'Ark1'!R3851</f>
        <v>4209</v>
      </c>
      <c r="AO110" s="9">
        <f>+'Ark1'!S3851</f>
        <v>4209</v>
      </c>
      <c r="AP110" s="97">
        <f>+'Ark1'!T3851</f>
        <v>12.712171549380855</v>
      </c>
      <c r="AQ110" s="1">
        <f>+'Ark1'!W3851</f>
        <v>59.327631266334059</v>
      </c>
      <c r="AR110" s="1">
        <f>+'Ark1'!AB3851</f>
        <v>4.1362284698494909</v>
      </c>
      <c r="AS110" s="9">
        <f>+'Ark1'!Y3851</f>
        <v>145.00898075552411</v>
      </c>
      <c r="AT110" s="97">
        <f t="shared" si="1"/>
        <v>8.3017751479289945</v>
      </c>
      <c r="AU110" s="39"/>
      <c r="AV110" s="4"/>
      <c r="AW110" s="5"/>
      <c r="AX110" s="5"/>
      <c r="AY110" s="5"/>
      <c r="AZ110"/>
      <c r="BA110"/>
      <c r="BB110"/>
      <c r="BC110"/>
      <c r="BD110"/>
    </row>
    <row r="111" spans="35:56">
      <c r="AI111" s="39"/>
      <c r="AJ111">
        <f>+'Ark1'!C3852</f>
        <v>2018</v>
      </c>
      <c r="AK111">
        <f>+'Ark1'!N3852</f>
        <v>150</v>
      </c>
      <c r="AL111" s="3" t="s">
        <v>517</v>
      </c>
      <c r="AM111">
        <f>+'Ark1'!Q3852</f>
        <v>448</v>
      </c>
      <c r="AN111" s="9">
        <f>+'Ark1'!R3852</f>
        <v>3833</v>
      </c>
      <c r="AO111" s="9">
        <f>+'Ark1'!S3852</f>
        <v>3833</v>
      </c>
      <c r="AP111" s="97">
        <f>+'Ark1'!T3852</f>
        <v>11.576562971911812</v>
      </c>
      <c r="AQ111" s="1">
        <f>+'Ark1'!W3852</f>
        <v>59.124184711714065</v>
      </c>
      <c r="AR111" s="1">
        <f>+'Ark1'!AB3852</f>
        <v>4.2878093072897485</v>
      </c>
      <c r="AS111" s="9">
        <f>+'Ark1'!Y3852</f>
        <v>154.99788677276283</v>
      </c>
      <c r="AT111" s="97">
        <f t="shared" si="1"/>
        <v>8.5558035714285712</v>
      </c>
      <c r="AU111" s="39"/>
      <c r="AV111" s="11"/>
      <c r="AW111" s="11"/>
      <c r="AX111"/>
      <c r="AY111"/>
      <c r="AZ111"/>
      <c r="BA111"/>
      <c r="BB111"/>
      <c r="BC111"/>
      <c r="BD111"/>
    </row>
    <row r="112" spans="35:56" ht="15.6">
      <c r="AI112" s="39"/>
      <c r="AJ112">
        <f>+'Ark1'!C3853</f>
        <v>2018</v>
      </c>
      <c r="AK112">
        <f>+'Ark1'!N3853</f>
        <v>160</v>
      </c>
      <c r="AL112" s="3" t="s">
        <v>518</v>
      </c>
      <c r="AM112">
        <f>+'Ark1'!Q3853</f>
        <v>440</v>
      </c>
      <c r="AN112" s="9">
        <f>+'Ark1'!R3853</f>
        <v>3399</v>
      </c>
      <c r="AO112" s="9">
        <f>+'Ark1'!S3853</f>
        <v>3399</v>
      </c>
      <c r="AP112" s="97">
        <f>+'Ark1'!T3853</f>
        <v>10.26578073089701</v>
      </c>
      <c r="AQ112" s="1">
        <f>+'Ark1'!W3853</f>
        <v>58.713739335098545</v>
      </c>
      <c r="AR112" s="1">
        <f>+'Ark1'!AB3853</f>
        <v>4.2900319739446227</v>
      </c>
      <c r="AS112" s="9">
        <f>+'Ark1'!Y3853</f>
        <v>164.9080023536338</v>
      </c>
      <c r="AT112" s="97">
        <f t="shared" si="1"/>
        <v>7.7249999999999996</v>
      </c>
      <c r="AU112" s="39"/>
      <c r="AV112" s="5"/>
      <c r="AW112" s="5"/>
      <c r="AX112"/>
      <c r="AY112" s="5"/>
      <c r="AZ112"/>
      <c r="BA112"/>
      <c r="BB112"/>
      <c r="BC112"/>
      <c r="BD112"/>
    </row>
    <row r="113" spans="35:56" ht="15.6">
      <c r="AI113" s="39"/>
      <c r="AJ113">
        <f>+'Ark1'!C3854</f>
        <v>2018</v>
      </c>
      <c r="AK113">
        <f>+'Ark1'!N3854</f>
        <v>170</v>
      </c>
      <c r="AL113" s="3" t="s">
        <v>519</v>
      </c>
      <c r="AM113">
        <f>+'Ark1'!Q3854</f>
        <v>393</v>
      </c>
      <c r="AN113" s="9">
        <f>+'Ark1'!R3854</f>
        <v>2816</v>
      </c>
      <c r="AO113" s="9">
        <f>+'Ark1'!S3854</f>
        <v>2816</v>
      </c>
      <c r="AP113" s="97">
        <f>+'Ark1'!T3854</f>
        <v>8.5049833887043178</v>
      </c>
      <c r="AQ113" s="1">
        <f>+'Ark1'!W3854</f>
        <v>58.152698863636367</v>
      </c>
      <c r="AR113" s="1">
        <f>+'Ark1'!AB3854</f>
        <v>4.4656334288296256</v>
      </c>
      <c r="AS113" s="9">
        <f>+'Ark1'!Y3854</f>
        <v>174.88259943181799</v>
      </c>
      <c r="AT113" s="97">
        <f t="shared" si="1"/>
        <v>7.1653944020356235</v>
      </c>
      <c r="AU113" s="39"/>
      <c r="AV113" s="5"/>
      <c r="AW113" s="5"/>
      <c r="AX113"/>
      <c r="AY113" s="5"/>
      <c r="AZ113"/>
      <c r="BA113"/>
      <c r="BB113"/>
      <c r="BC113"/>
      <c r="BD113"/>
    </row>
    <row r="114" spans="35:56">
      <c r="AI114" s="39"/>
      <c r="AJ114">
        <f>+'Ark1'!C3855</f>
        <v>2018</v>
      </c>
      <c r="AK114">
        <f>+'Ark1'!N3855</f>
        <v>180</v>
      </c>
      <c r="AL114" s="3" t="s">
        <v>520</v>
      </c>
      <c r="AM114">
        <f>+'Ark1'!Q3855</f>
        <v>390</v>
      </c>
      <c r="AN114" s="9">
        <f>+'Ark1'!R3855</f>
        <v>2171</v>
      </c>
      <c r="AO114" s="9">
        <f>+'Ark1'!S3855</f>
        <v>2171</v>
      </c>
      <c r="AP114" s="97">
        <f>+'Ark1'!T3855</f>
        <v>6.5569314406523711</v>
      </c>
      <c r="AQ114" s="1">
        <f>+'Ark1'!W3855</f>
        <v>57.147858129894061</v>
      </c>
      <c r="AR114" s="1">
        <f>+'Ark1'!AB3855</f>
        <v>4.6897055709199691</v>
      </c>
      <c r="AS114" s="9">
        <f>+'Ark1'!Y3855</f>
        <v>184.8465684016582</v>
      </c>
      <c r="AT114" s="97">
        <f t="shared" si="1"/>
        <v>5.5666666666666664</v>
      </c>
      <c r="AU114" s="39"/>
      <c r="AV114" s="11"/>
      <c r="AW114" s="11"/>
      <c r="AX114"/>
      <c r="AY114"/>
      <c r="AZ114"/>
      <c r="BA114"/>
      <c r="BB114"/>
      <c r="BC114"/>
      <c r="BD114"/>
    </row>
    <row r="115" spans="35:56">
      <c r="AI115" s="39"/>
      <c r="AJ115">
        <f>+'Ark1'!C3856</f>
        <v>2018</v>
      </c>
      <c r="AK115">
        <f>+'Ark1'!N3856</f>
        <v>190</v>
      </c>
      <c r="AL115" s="3" t="s">
        <v>521</v>
      </c>
      <c r="AM115">
        <f>+'Ark1'!Q3856</f>
        <v>353</v>
      </c>
      <c r="AN115" s="9">
        <f>+'Ark1'!R3856</f>
        <v>1544</v>
      </c>
      <c r="AO115" s="9">
        <f>+'Ark1'!S3856</f>
        <v>1544</v>
      </c>
      <c r="AP115" s="97">
        <f>+'Ark1'!T3856</f>
        <v>4.6632437330111758</v>
      </c>
      <c r="AQ115" s="1">
        <f>+'Ark1'!W3856</f>
        <v>56.03950777202072</v>
      </c>
      <c r="AR115" s="1">
        <f>+'Ark1'!AB3856</f>
        <v>4.8271006075952201</v>
      </c>
      <c r="AS115" s="9">
        <f>+'Ark1'!Y3856</f>
        <v>194.72849740932637</v>
      </c>
      <c r="AT115" s="97">
        <f t="shared" si="1"/>
        <v>4.3739376770538243</v>
      </c>
      <c r="AU115" s="39"/>
      <c r="AV115" s="11"/>
      <c r="AW115" s="11"/>
      <c r="AX115"/>
      <c r="AY115"/>
      <c r="AZ115"/>
      <c r="BA115"/>
      <c r="BB115"/>
      <c r="BC115"/>
      <c r="BD115"/>
    </row>
    <row r="116" spans="35:56">
      <c r="AI116" s="39"/>
      <c r="AJ116">
        <f>+'Ark1'!C3857</f>
        <v>2018</v>
      </c>
      <c r="AK116">
        <f>+'Ark1'!N3857</f>
        <v>200</v>
      </c>
      <c r="AL116" s="3" t="s">
        <v>522</v>
      </c>
      <c r="AM116">
        <f>+'Ark1'!Q3857</f>
        <v>297</v>
      </c>
      <c r="AN116" s="9">
        <f>+'Ark1'!R3857</f>
        <v>1023</v>
      </c>
      <c r="AO116" s="9">
        <f>+'Ark1'!S3857</f>
        <v>1023</v>
      </c>
      <c r="AP116" s="97">
        <f>+'Ark1'!T3857</f>
        <v>3.0897009966777409</v>
      </c>
      <c r="AQ116" s="1">
        <f>+'Ark1'!W3857</f>
        <v>54.697947214076251</v>
      </c>
      <c r="AR116" s="1">
        <f>+'Ark1'!AB3857</f>
        <v>5.1839727525017185</v>
      </c>
      <c r="AS116" s="9">
        <f>+'Ark1'!Y3857</f>
        <v>204.69198435972632</v>
      </c>
      <c r="AT116" s="97">
        <f t="shared" si="1"/>
        <v>3.4444444444444446</v>
      </c>
      <c r="AU116" s="39"/>
      <c r="AV116" s="11"/>
      <c r="AW116" s="11"/>
      <c r="AX116"/>
      <c r="AY116"/>
      <c r="AZ116"/>
      <c r="BA116"/>
      <c r="BB116"/>
      <c r="BC116"/>
      <c r="BD116"/>
    </row>
    <row r="117" spans="35:56">
      <c r="AI117" s="39"/>
      <c r="AJ117">
        <f>+'Ark1'!C3858</f>
        <v>2018</v>
      </c>
      <c r="AK117">
        <f>+'Ark1'!N3858</f>
        <v>210</v>
      </c>
      <c r="AL117" s="3" t="s">
        <v>523</v>
      </c>
      <c r="AM117">
        <f>+'Ark1'!Q3858</f>
        <v>262</v>
      </c>
      <c r="AN117" s="9">
        <f>+'Ark1'!R3858</f>
        <v>685</v>
      </c>
      <c r="AO117" s="9">
        <f>+'Ark1'!S3858</f>
        <v>685</v>
      </c>
      <c r="AP117" s="97">
        <f>+'Ark1'!T3858</f>
        <v>2.0688613711869528</v>
      </c>
      <c r="AQ117" s="1">
        <f>+'Ark1'!W3858</f>
        <v>52.919708029197082</v>
      </c>
      <c r="AR117" s="1">
        <f>+'Ark1'!AB3858</f>
        <v>5.2976491056070918</v>
      </c>
      <c r="AS117" s="9">
        <f>+'Ark1'!Y3858</f>
        <v>214.80788321167887</v>
      </c>
      <c r="AT117" s="97">
        <f t="shared" si="1"/>
        <v>2.614503816793893</v>
      </c>
      <c r="AU117" s="39"/>
      <c r="AV117" s="11"/>
      <c r="AW117" s="11"/>
      <c r="AX117"/>
      <c r="AY117"/>
      <c r="AZ117"/>
      <c r="BA117"/>
      <c r="BB117"/>
      <c r="BC117"/>
      <c r="BD117"/>
    </row>
    <row r="118" spans="35:56">
      <c r="AI118" s="39"/>
      <c r="AJ118">
        <f>+'Ark1'!C3859</f>
        <v>2018</v>
      </c>
      <c r="AK118">
        <f>+'Ark1'!N3859</f>
        <v>220</v>
      </c>
      <c r="AL118" s="3" t="s">
        <v>524</v>
      </c>
      <c r="AM118">
        <f>+'Ark1'!Q3859</f>
        <v>181</v>
      </c>
      <c r="AN118" s="9">
        <f>+'Ark1'!R3859</f>
        <v>352</v>
      </c>
      <c r="AO118" s="9">
        <f>+'Ark1'!S3859</f>
        <v>352</v>
      </c>
      <c r="AP118" s="97">
        <f>+'Ark1'!T3859</f>
        <v>1.0631229235880397</v>
      </c>
      <c r="AQ118" s="1">
        <f>+'Ark1'!W3859</f>
        <v>50.67897727272728</v>
      </c>
      <c r="AR118" s="1">
        <f>+'Ark1'!AB3859</f>
        <v>6.5123842756727024</v>
      </c>
      <c r="AS118" s="9">
        <f>+'Ark1'!Y3859</f>
        <v>224.32102272727263</v>
      </c>
      <c r="AT118" s="97">
        <f t="shared" si="1"/>
        <v>1.9447513812154695</v>
      </c>
      <c r="AU118" s="39"/>
      <c r="AV118" s="11"/>
      <c r="AW118" s="11"/>
      <c r="AX118"/>
      <c r="AY118"/>
      <c r="AZ118"/>
      <c r="BA118"/>
      <c r="BB118"/>
      <c r="BC118"/>
      <c r="BD118"/>
    </row>
    <row r="119" spans="35:56">
      <c r="AI119" s="39"/>
      <c r="AJ119">
        <f>+'Ark1'!C3860</f>
        <v>2018</v>
      </c>
      <c r="AK119">
        <f>+'Ark1'!N3860</f>
        <v>230</v>
      </c>
      <c r="AL119" s="3" t="s">
        <v>525</v>
      </c>
      <c r="AM119">
        <f>+'Ark1'!Q3860</f>
        <v>177</v>
      </c>
      <c r="AN119" s="9">
        <f>+'Ark1'!R3860</f>
        <v>474</v>
      </c>
      <c r="AO119" s="9">
        <f>+'Ark1'!S3860</f>
        <v>474</v>
      </c>
      <c r="AP119" s="97">
        <f>+'Ark1'!T3860</f>
        <v>1.4315916641498043</v>
      </c>
      <c r="AQ119" s="1">
        <f>+'Ark1'!W3860</f>
        <v>47.027426160337562</v>
      </c>
      <c r="AR119" s="1">
        <f>+'Ark1'!AB3860</f>
        <v>7.1671783930613202</v>
      </c>
      <c r="AS119" s="9">
        <f>+'Ark1'!Y3860</f>
        <v>246.37299578059088</v>
      </c>
      <c r="AT119" s="97">
        <f t="shared" si="1"/>
        <v>2.6779661016949152</v>
      </c>
      <c r="AU119" s="39"/>
      <c r="AV119" s="11"/>
      <c r="AW119" s="11"/>
      <c r="AX119"/>
      <c r="AY119"/>
      <c r="AZ119"/>
      <c r="BA119"/>
      <c r="BB119"/>
      <c r="BC119"/>
      <c r="BD119"/>
    </row>
    <row r="120" spans="35:56">
      <c r="AI120" s="39"/>
      <c r="AJ120" s="47">
        <f>+'Ark1'!C3861</f>
        <v>2017</v>
      </c>
      <c r="AK120" s="47">
        <f>+'Ark1'!N3861</f>
        <v>60</v>
      </c>
      <c r="AL120" s="48" t="s">
        <v>509</v>
      </c>
      <c r="AM120" s="47">
        <f>+'Ark1'!Q3861</f>
        <v>7</v>
      </c>
      <c r="AN120" s="65">
        <f>+'Ark1'!R3861</f>
        <v>7</v>
      </c>
      <c r="AO120" s="65">
        <f>+'Ark1'!S3861</f>
        <v>7</v>
      </c>
      <c r="AP120" s="102">
        <f>+'Ark1'!T3861</f>
        <v>2.1506037051829546E-2</v>
      </c>
      <c r="AQ120" s="49">
        <f>+'Ark1'!W3861</f>
        <v>63.571428571428562</v>
      </c>
      <c r="AR120" s="49">
        <f>+'Ark1'!AB3861</f>
        <v>1.8405855323893237</v>
      </c>
      <c r="AS120" s="65">
        <f>+'Ark1'!Y3861</f>
        <v>58.528571428571439</v>
      </c>
      <c r="AT120" s="102">
        <f t="shared" si="1"/>
        <v>1</v>
      </c>
      <c r="AU120" s="39"/>
      <c r="AV120" s="11"/>
      <c r="AW120" s="11"/>
      <c r="AX120"/>
      <c r="AY120"/>
      <c r="AZ120"/>
      <c r="BA120"/>
      <c r="BB120"/>
      <c r="BC120"/>
      <c r="BD120"/>
    </row>
    <row r="121" spans="35:56">
      <c r="AI121" s="39"/>
      <c r="AJ121" s="47">
        <f>+'Ark1'!C3862</f>
        <v>2017</v>
      </c>
      <c r="AK121" s="47">
        <f>+'Ark1'!N3862</f>
        <v>70</v>
      </c>
      <c r="AL121" s="48" t="s">
        <v>510</v>
      </c>
      <c r="AM121" s="47">
        <f>+'Ark1'!Q3862</f>
        <v>26</v>
      </c>
      <c r="AN121" s="65">
        <f>+'Ark1'!R3862</f>
        <v>32</v>
      </c>
      <c r="AO121" s="65">
        <f>+'Ark1'!S3862</f>
        <v>32</v>
      </c>
      <c r="AP121" s="102">
        <f>+'Ark1'!T3862</f>
        <v>9.8313312236935069E-2</v>
      </c>
      <c r="AQ121" s="49">
        <f>+'Ark1'!W3862</f>
        <v>61.4375</v>
      </c>
      <c r="AR121" s="49">
        <f>+'Ark1'!AB3862</f>
        <v>4.2051865297510886</v>
      </c>
      <c r="AS121" s="65">
        <f>+'Ark1'!Y3862</f>
        <v>76.068750000000023</v>
      </c>
      <c r="AT121" s="102">
        <f t="shared" si="1"/>
        <v>1.2307692307692308</v>
      </c>
      <c r="AU121" s="39"/>
      <c r="AV121" s="11"/>
      <c r="AW121" s="11"/>
      <c r="AX121"/>
      <c r="AY121"/>
      <c r="AZ121"/>
      <c r="BA121"/>
      <c r="BB121"/>
      <c r="BC121"/>
      <c r="BD121"/>
    </row>
    <row r="122" spans="35:56">
      <c r="AI122" s="39"/>
      <c r="AJ122" s="47">
        <f>+'Ark1'!C3863</f>
        <v>2017</v>
      </c>
      <c r="AK122" s="47">
        <f>+'Ark1'!N3863</f>
        <v>80</v>
      </c>
      <c r="AL122" s="48" t="s">
        <v>511</v>
      </c>
      <c r="AM122" s="47">
        <f>+'Ark1'!Q3863</f>
        <v>73</v>
      </c>
      <c r="AN122" s="65">
        <f>+'Ark1'!R3863</f>
        <v>167</v>
      </c>
      <c r="AO122" s="65">
        <f>+'Ark1'!S3863</f>
        <v>167</v>
      </c>
      <c r="AP122" s="102">
        <f>+'Ark1'!T3863</f>
        <v>0.51307259823650497</v>
      </c>
      <c r="AQ122" s="49">
        <f>+'Ark1'!W3863</f>
        <v>62.580838323353298</v>
      </c>
      <c r="AR122" s="49">
        <f>+'Ark1'!AB3863</f>
        <v>3.0843032022358439</v>
      </c>
      <c r="AS122" s="65">
        <f>+'Ark1'!Y3863</f>
        <v>86.373652694610755</v>
      </c>
      <c r="AT122" s="102">
        <f t="shared" si="1"/>
        <v>2.2876712328767121</v>
      </c>
      <c r="AU122" s="39"/>
      <c r="AV122" s="11"/>
      <c r="AW122" s="11"/>
      <c r="AX122"/>
      <c r="AY122"/>
      <c r="AZ122"/>
      <c r="BA122"/>
      <c r="BB122"/>
      <c r="BC122"/>
      <c r="BD122"/>
    </row>
    <row r="123" spans="35:56">
      <c r="AI123" s="39"/>
      <c r="AJ123" s="47">
        <f>+'Ark1'!C3864</f>
        <v>2017</v>
      </c>
      <c r="AK123" s="47">
        <f>+'Ark1'!N3864</f>
        <v>90</v>
      </c>
      <c r="AL123" s="48" t="s">
        <v>486</v>
      </c>
      <c r="AM123" s="47">
        <f>+'Ark1'!Q3864</f>
        <v>164</v>
      </c>
      <c r="AN123" s="65">
        <f>+'Ark1'!R3864</f>
        <v>530</v>
      </c>
      <c r="AO123" s="65">
        <f>+'Ark1'!S3864</f>
        <v>530</v>
      </c>
      <c r="AP123" s="102">
        <f>+'Ark1'!T3864</f>
        <v>1.6283142339242371</v>
      </c>
      <c r="AQ123" s="49">
        <f>+'Ark1'!W3864</f>
        <v>62.064150943396243</v>
      </c>
      <c r="AR123" s="49">
        <f>+'Ark1'!AB3864</f>
        <v>2.7968374551984128</v>
      </c>
      <c r="AS123" s="65">
        <f>+'Ark1'!Y3864</f>
        <v>95.967169811320673</v>
      </c>
      <c r="AT123" s="102">
        <f t="shared" si="1"/>
        <v>3.2317073170731709</v>
      </c>
      <c r="AU123" s="39"/>
      <c r="AV123" s="11"/>
      <c r="AW123" s="11"/>
      <c r="AX123"/>
      <c r="AY123"/>
      <c r="AZ123"/>
      <c r="BA123"/>
      <c r="BB123"/>
      <c r="BC123"/>
      <c r="BD123"/>
    </row>
    <row r="124" spans="35:56">
      <c r="AI124" s="39"/>
      <c r="AJ124" s="47">
        <f>+'Ark1'!C3865</f>
        <v>2017</v>
      </c>
      <c r="AK124" s="47">
        <f>+'Ark1'!N3865</f>
        <v>100</v>
      </c>
      <c r="AL124" s="48" t="s">
        <v>512</v>
      </c>
      <c r="AM124" s="47">
        <f>+'Ark1'!Q3865</f>
        <v>226</v>
      </c>
      <c r="AN124" s="65">
        <f>+'Ark1'!R3865</f>
        <v>1145</v>
      </c>
      <c r="AO124" s="65">
        <f>+'Ark1'!S3865</f>
        <v>1145</v>
      </c>
      <c r="AP124" s="102">
        <f>+'Ark1'!T3865</f>
        <v>3.5177732034778324</v>
      </c>
      <c r="AQ124" s="49">
        <f>+'Ark1'!W3865</f>
        <v>61.63930131004367</v>
      </c>
      <c r="AR124" s="49">
        <f>+'Ark1'!AB3865</f>
        <v>3.1807323098802227</v>
      </c>
      <c r="AS124" s="65">
        <f>+'Ark1'!Y3865</f>
        <v>105.89572052401748</v>
      </c>
      <c r="AT124" s="102">
        <f t="shared" si="1"/>
        <v>5.0663716814159292</v>
      </c>
      <c r="AU124" s="39"/>
      <c r="AV124" s="11"/>
      <c r="AW124" s="11"/>
      <c r="AX124"/>
      <c r="AY124"/>
      <c r="AZ124"/>
      <c r="BA124"/>
      <c r="BB124"/>
      <c r="BC124"/>
      <c r="BD124"/>
    </row>
    <row r="125" spans="35:56">
      <c r="AI125" s="39"/>
      <c r="AJ125" s="47">
        <f>+'Ark1'!C3866</f>
        <v>2017</v>
      </c>
      <c r="AK125" s="47">
        <f>+'Ark1'!N3866</f>
        <v>110</v>
      </c>
      <c r="AL125" s="48" t="s">
        <v>513</v>
      </c>
      <c r="AM125" s="47">
        <f>+'Ark1'!Q3866</f>
        <v>319</v>
      </c>
      <c r="AN125" s="65">
        <f>+'Ark1'!R3866</f>
        <v>2162</v>
      </c>
      <c r="AO125" s="65">
        <f>+'Ark1'!S3866</f>
        <v>2162</v>
      </c>
      <c r="AP125" s="102">
        <f>+'Ark1'!T3866</f>
        <v>6.6422931580079254</v>
      </c>
      <c r="AQ125" s="49">
        <f>+'Ark1'!W3866</f>
        <v>60.942645698427391</v>
      </c>
      <c r="AR125" s="49">
        <f>+'Ark1'!AB3866</f>
        <v>3.6903058284629688</v>
      </c>
      <c r="AS125" s="65">
        <f>+'Ark1'!Y3866</f>
        <v>115.46729879740998</v>
      </c>
      <c r="AT125" s="102">
        <f t="shared" si="1"/>
        <v>6.7774294670846391</v>
      </c>
      <c r="AU125" s="39"/>
      <c r="AV125" s="11"/>
      <c r="AW125" s="11"/>
      <c r="AX125"/>
      <c r="AY125"/>
      <c r="AZ125"/>
      <c r="BA125"/>
      <c r="BB125"/>
      <c r="BC125"/>
      <c r="BD125"/>
    </row>
    <row r="126" spans="35:56">
      <c r="AI126" s="39"/>
      <c r="AJ126" s="47">
        <f>+'Ark1'!C3867</f>
        <v>2017</v>
      </c>
      <c r="AK126" s="47">
        <f>+'Ark1'!N3867</f>
        <v>120</v>
      </c>
      <c r="AL126" s="48" t="s">
        <v>514</v>
      </c>
      <c r="AM126" s="47">
        <f>+'Ark1'!Q3867</f>
        <v>545</v>
      </c>
      <c r="AN126" s="65">
        <f>+'Ark1'!R3867</f>
        <v>4020</v>
      </c>
      <c r="AO126" s="65">
        <f>+'Ark1'!S3867</f>
        <v>4020</v>
      </c>
      <c r="AP126" s="102">
        <f>+'Ark1'!T3867</f>
        <v>12.35060984976497</v>
      </c>
      <c r="AQ126" s="49">
        <f>+'Ark1'!W3867</f>
        <v>59.930597014925389</v>
      </c>
      <c r="AR126" s="49">
        <f>+'Ark1'!AB3867</f>
        <v>3.9491682028395529</v>
      </c>
      <c r="AS126" s="65">
        <f>+'Ark1'!Y3867</f>
        <v>125.7162437810947</v>
      </c>
      <c r="AT126" s="102">
        <f t="shared" si="1"/>
        <v>7.3761467889908259</v>
      </c>
      <c r="AU126" s="39"/>
      <c r="AV126" s="11"/>
      <c r="AW126" s="11"/>
      <c r="AX126"/>
      <c r="AY126"/>
      <c r="AZ126"/>
      <c r="BA126"/>
      <c r="BB126"/>
      <c r="BC126"/>
      <c r="BD126"/>
    </row>
    <row r="127" spans="35:56">
      <c r="AI127" s="39"/>
      <c r="AJ127" s="47">
        <f>+'Ark1'!C3868</f>
        <v>2017</v>
      </c>
      <c r="AK127" s="47">
        <f>+'Ark1'!N3868</f>
        <v>130</v>
      </c>
      <c r="AL127" s="48" t="s">
        <v>515</v>
      </c>
      <c r="AM127" s="47">
        <f>+'Ark1'!Q3868</f>
        <v>624</v>
      </c>
      <c r="AN127" s="65">
        <f>+'Ark1'!R3868</f>
        <v>4804</v>
      </c>
      <c r="AO127" s="65">
        <f>+'Ark1'!S3868</f>
        <v>4804</v>
      </c>
      <c r="AP127" s="102">
        <f>+'Ark1'!T3868</f>
        <v>14.759285999569878</v>
      </c>
      <c r="AQ127" s="49">
        <f>+'Ark1'!W3868</f>
        <v>59.357202331390511</v>
      </c>
      <c r="AR127" s="49">
        <f>+'Ark1'!AB3868</f>
        <v>4.2462463415586678</v>
      </c>
      <c r="AS127" s="65">
        <f>+'Ark1'!Y3868</f>
        <v>134.96756869275595</v>
      </c>
      <c r="AT127" s="102">
        <f t="shared" si="1"/>
        <v>7.6987179487179489</v>
      </c>
      <c r="AU127" s="39"/>
      <c r="AV127" s="11"/>
      <c r="AW127" s="11"/>
      <c r="AX127"/>
      <c r="AY127"/>
      <c r="AZ127"/>
      <c r="BA127"/>
      <c r="BB127"/>
      <c r="BC127"/>
      <c r="BD127"/>
    </row>
    <row r="128" spans="35:56">
      <c r="AI128" s="39"/>
      <c r="AJ128" s="47">
        <f>+'Ark1'!C3869</f>
        <v>2017</v>
      </c>
      <c r="AK128" s="47">
        <f>+'Ark1'!N3869</f>
        <v>140</v>
      </c>
      <c r="AL128" s="48" t="s">
        <v>516</v>
      </c>
      <c r="AM128" s="47">
        <f>+'Ark1'!Q3869</f>
        <v>538</v>
      </c>
      <c r="AN128" s="65">
        <f>+'Ark1'!R3869</f>
        <v>4301</v>
      </c>
      <c r="AO128" s="65">
        <f>+'Ark1'!S3869</f>
        <v>4301</v>
      </c>
      <c r="AP128" s="102">
        <f>+'Ark1'!T3869</f>
        <v>13.213923622845556</v>
      </c>
      <c r="AQ128" s="49">
        <f>+'Ark1'!W3869</f>
        <v>59.411067193675891</v>
      </c>
      <c r="AR128" s="49">
        <f>+'Ark1'!AB3869</f>
        <v>4.2705316852334301</v>
      </c>
      <c r="AS128" s="65">
        <f>+'Ark1'!Y3869</f>
        <v>144.9400604510578</v>
      </c>
      <c r="AT128" s="102">
        <f t="shared" si="1"/>
        <v>7.9944237918215615</v>
      </c>
      <c r="AU128" s="39"/>
      <c r="AV128" s="11"/>
      <c r="AW128" s="11"/>
      <c r="AX128"/>
      <c r="AY128"/>
      <c r="AZ128"/>
      <c r="BA128"/>
      <c r="BB128"/>
      <c r="BC128"/>
      <c r="BD128"/>
    </row>
    <row r="129" spans="35:56">
      <c r="AI129" s="39"/>
      <c r="AJ129" s="47">
        <f>+'Ark1'!C3870</f>
        <v>2017</v>
      </c>
      <c r="AK129" s="47">
        <f>+'Ark1'!N3870</f>
        <v>150</v>
      </c>
      <c r="AL129" s="48" t="s">
        <v>517</v>
      </c>
      <c r="AM129" s="47">
        <f>+'Ark1'!Q3870</f>
        <v>495</v>
      </c>
      <c r="AN129" s="65">
        <f>+'Ark1'!R3870</f>
        <v>3712</v>
      </c>
      <c r="AO129" s="65">
        <f>+'Ark1'!S3870</f>
        <v>3712</v>
      </c>
      <c r="AP129" s="102">
        <f>+'Ark1'!T3870</f>
        <v>11.40434421948447</v>
      </c>
      <c r="AQ129" s="49">
        <f>+'Ark1'!W3870</f>
        <v>59.13173491379311</v>
      </c>
      <c r="AR129" s="49">
        <f>+'Ark1'!AB3870</f>
        <v>4.2432940764675804</v>
      </c>
      <c r="AS129" s="65">
        <f>+'Ark1'!Y3870</f>
        <v>154.8753232758622</v>
      </c>
      <c r="AT129" s="102">
        <f t="shared" si="1"/>
        <v>7.4989898989898993</v>
      </c>
      <c r="AU129" s="39"/>
      <c r="AV129" s="11"/>
      <c r="AW129" s="11"/>
      <c r="AX129"/>
      <c r="AY129"/>
      <c r="AZ129"/>
      <c r="BA129"/>
      <c r="BB129"/>
      <c r="BC129"/>
      <c r="BD129"/>
    </row>
    <row r="130" spans="35:56">
      <c r="AI130" s="39"/>
      <c r="AJ130" s="47">
        <f>+'Ark1'!C3871</f>
        <v>2017</v>
      </c>
      <c r="AK130" s="47">
        <f>+'Ark1'!N3871</f>
        <v>160</v>
      </c>
      <c r="AL130" s="48" t="s">
        <v>518</v>
      </c>
      <c r="AM130" s="47">
        <f>+'Ark1'!Q3871</f>
        <v>451</v>
      </c>
      <c r="AN130" s="65">
        <f>+'Ark1'!R3871</f>
        <v>3245</v>
      </c>
      <c r="AO130" s="65">
        <f>+'Ark1'!S3871</f>
        <v>3245</v>
      </c>
      <c r="AP130" s="102">
        <f>+'Ark1'!T3871</f>
        <v>9.9695843190266977</v>
      </c>
      <c r="AQ130" s="49">
        <f>+'Ark1'!W3871</f>
        <v>58.649614791987688</v>
      </c>
      <c r="AR130" s="49">
        <f>+'Ark1'!AB3871</f>
        <v>4.4914097779052886</v>
      </c>
      <c r="AS130" s="65">
        <f>+'Ark1'!Y3871</f>
        <v>164.88372881355897</v>
      </c>
      <c r="AT130" s="102">
        <f t="shared" si="1"/>
        <v>7.1951219512195124</v>
      </c>
      <c r="AU130" s="39"/>
      <c r="AV130" s="11"/>
      <c r="AW130" s="11"/>
      <c r="AX130"/>
      <c r="AY130"/>
      <c r="AZ130"/>
      <c r="BA130"/>
      <c r="BB130"/>
      <c r="BC130"/>
      <c r="BD130"/>
    </row>
    <row r="131" spans="35:56">
      <c r="AI131" s="39"/>
      <c r="AJ131" s="47">
        <f>+'Ark1'!C3872</f>
        <v>2017</v>
      </c>
      <c r="AK131" s="47">
        <f>+'Ark1'!N3872</f>
        <v>170</v>
      </c>
      <c r="AL131" s="48" t="s">
        <v>519</v>
      </c>
      <c r="AM131" s="47">
        <f>+'Ark1'!Q3872</f>
        <v>428</v>
      </c>
      <c r="AN131" s="65">
        <f>+'Ark1'!R3872</f>
        <v>2672</v>
      </c>
      <c r="AO131" s="65">
        <f>+'Ark1'!S3872</f>
        <v>2672</v>
      </c>
      <c r="AP131" s="102">
        <f>+'Ark1'!T3872</f>
        <v>8.2091615717840796</v>
      </c>
      <c r="AQ131" s="49">
        <f>+'Ark1'!W3872</f>
        <v>57.785553892215574</v>
      </c>
      <c r="AR131" s="49">
        <f>+'Ark1'!AB3872</f>
        <v>4.5902510914355323</v>
      </c>
      <c r="AS131" s="65">
        <f>+'Ark1'!Y3872</f>
        <v>175.02971556886212</v>
      </c>
      <c r="AT131" s="102">
        <f t="shared" si="1"/>
        <v>6.2429906542056077</v>
      </c>
      <c r="AU131" s="39"/>
      <c r="AV131" s="11"/>
      <c r="AW131" s="11"/>
      <c r="AX131"/>
      <c r="AY131"/>
      <c r="AZ131"/>
      <c r="BA131"/>
      <c r="BB131"/>
      <c r="BC131"/>
      <c r="BD131"/>
    </row>
    <row r="132" spans="35:56">
      <c r="AI132" s="39"/>
      <c r="AJ132" s="47">
        <f>+'Ark1'!C3873</f>
        <v>2017</v>
      </c>
      <c r="AK132" s="47">
        <f>+'Ark1'!N3873</f>
        <v>180</v>
      </c>
      <c r="AL132" s="48" t="s">
        <v>520</v>
      </c>
      <c r="AM132" s="47">
        <f>+'Ark1'!Q3873</f>
        <v>398</v>
      </c>
      <c r="AN132" s="65">
        <f>+'Ark1'!R3873</f>
        <v>2028</v>
      </c>
      <c r="AO132" s="65">
        <f>+'Ark1'!S3873</f>
        <v>2028</v>
      </c>
      <c r="AP132" s="102">
        <f>+'Ark1'!T3873</f>
        <v>6.2306061630157608</v>
      </c>
      <c r="AQ132" s="49">
        <f>+'Ark1'!W3873</f>
        <v>56.967948717948723</v>
      </c>
      <c r="AR132" s="49">
        <f>+'Ark1'!AB3873</f>
        <v>4.6014167200646252</v>
      </c>
      <c r="AS132" s="65">
        <f>+'Ark1'!Y3873</f>
        <v>184.76834319526589</v>
      </c>
      <c r="AT132" s="102">
        <f t="shared" si="1"/>
        <v>5.0954773869346734</v>
      </c>
      <c r="AU132" s="39"/>
      <c r="AV132" s="11"/>
      <c r="AW132" s="11"/>
      <c r="AX132"/>
      <c r="AY132"/>
      <c r="AZ132"/>
      <c r="BA132"/>
      <c r="BB132"/>
      <c r="BC132"/>
      <c r="BD132"/>
    </row>
    <row r="133" spans="35:56">
      <c r="AI133" s="39"/>
      <c r="AJ133" s="47">
        <f>+'Ark1'!C3874</f>
        <v>2017</v>
      </c>
      <c r="AK133" s="47">
        <f>+'Ark1'!N3874</f>
        <v>190</v>
      </c>
      <c r="AL133" s="48" t="s">
        <v>521</v>
      </c>
      <c r="AM133" s="47">
        <f>+'Ark1'!Q3874</f>
        <v>365</v>
      </c>
      <c r="AN133" s="65">
        <f>+'Ark1'!R3874</f>
        <v>1472</v>
      </c>
      <c r="AO133" s="65">
        <f>+'Ark1'!S3874</f>
        <v>1472</v>
      </c>
      <c r="AP133" s="102">
        <f>+'Ark1'!T3874</f>
        <v>4.522412362899014</v>
      </c>
      <c r="AQ133" s="49">
        <f>+'Ark1'!W3874</f>
        <v>55.716032608695663</v>
      </c>
      <c r="AR133" s="49">
        <f>+'Ark1'!AB3874</f>
        <v>4.9209306206092993</v>
      </c>
      <c r="AS133" s="65">
        <f>+'Ark1'!Y3874</f>
        <v>194.79415760869557</v>
      </c>
      <c r="AT133" s="102">
        <f t="shared" si="1"/>
        <v>4.0328767123287674</v>
      </c>
      <c r="AU133" s="39"/>
      <c r="AV133" s="11"/>
      <c r="AW133" s="11"/>
      <c r="AX133"/>
      <c r="AY133"/>
      <c r="AZ133"/>
      <c r="BA133"/>
      <c r="BB133"/>
      <c r="BC133"/>
      <c r="BD133"/>
    </row>
    <row r="134" spans="35:56">
      <c r="AI134" s="39"/>
      <c r="AJ134" s="47">
        <f>+'Ark1'!C3875</f>
        <v>2017</v>
      </c>
      <c r="AK134" s="47">
        <f>+'Ark1'!N3875</f>
        <v>200</v>
      </c>
      <c r="AL134" s="48" t="s">
        <v>522</v>
      </c>
      <c r="AM134" s="47">
        <f>+'Ark1'!Q3875</f>
        <v>319</v>
      </c>
      <c r="AN134" s="65">
        <f>+'Ark1'!R3875</f>
        <v>979</v>
      </c>
      <c r="AO134" s="65">
        <f>+'Ark1'!S3875</f>
        <v>979</v>
      </c>
      <c r="AP134" s="102">
        <f>+'Ark1'!T3875</f>
        <v>3.0077728962487318</v>
      </c>
      <c r="AQ134" s="49">
        <f>+'Ark1'!W3875</f>
        <v>54.257405515832474</v>
      </c>
      <c r="AR134" s="49">
        <f>+'Ark1'!AB3875</f>
        <v>5.3579848682910463</v>
      </c>
      <c r="AS134" s="65">
        <f>+'Ark1'!Y3875</f>
        <v>204.84290091930555</v>
      </c>
      <c r="AT134" s="102">
        <f t="shared" si="1"/>
        <v>3.0689655172413794</v>
      </c>
      <c r="AU134" s="39"/>
      <c r="AV134" s="11"/>
      <c r="AW134" s="11"/>
      <c r="AX134"/>
      <c r="AY134"/>
      <c r="AZ134"/>
      <c r="BA134"/>
      <c r="BB134"/>
      <c r="BC134"/>
      <c r="BD134"/>
    </row>
    <row r="135" spans="35:56">
      <c r="AI135" s="39"/>
      <c r="AJ135" s="47">
        <f>+'Ark1'!C3876</f>
        <v>2017</v>
      </c>
      <c r="AK135" s="47">
        <f>+'Ark1'!N3876</f>
        <v>210</v>
      </c>
      <c r="AL135" s="48" t="s">
        <v>523</v>
      </c>
      <c r="AM135" s="47">
        <f>+'Ark1'!Q3876</f>
        <v>254</v>
      </c>
      <c r="AN135" s="65">
        <f>+'Ark1'!R3876</f>
        <v>597</v>
      </c>
      <c r="AO135" s="65">
        <f>+'Ark1'!S3876</f>
        <v>597</v>
      </c>
      <c r="AP135" s="102">
        <f>+'Ark1'!T3876</f>
        <v>1.8341577314203199</v>
      </c>
      <c r="AQ135" s="49">
        <f>+'Ark1'!W3876</f>
        <v>52.649916247906177</v>
      </c>
      <c r="AR135" s="49">
        <f>+'Ark1'!AB3876</f>
        <v>5.751968928910312</v>
      </c>
      <c r="AS135" s="65">
        <f>+'Ark1'!Y3876</f>
        <v>214.52948073701845</v>
      </c>
      <c r="AT135" s="102">
        <f t="shared" si="1"/>
        <v>2.3503937007874014</v>
      </c>
      <c r="AU135" s="39"/>
      <c r="AV135" s="11"/>
      <c r="AW135" s="11"/>
      <c r="AX135"/>
      <c r="AY135"/>
      <c r="AZ135"/>
      <c r="BA135"/>
      <c r="BB135"/>
      <c r="BC135"/>
      <c r="BD135"/>
    </row>
    <row r="136" spans="35:56">
      <c r="AI136" s="39"/>
      <c r="AJ136" s="47">
        <f>+'Ark1'!C3877</f>
        <v>2017</v>
      </c>
      <c r="AK136" s="47">
        <f>+'Ark1'!N3877</f>
        <v>220</v>
      </c>
      <c r="AL136" s="48" t="s">
        <v>524</v>
      </c>
      <c r="AM136" s="47">
        <f>+'Ark1'!Q3877</f>
        <v>178</v>
      </c>
      <c r="AN136" s="65">
        <f>+'Ark1'!R3877</f>
        <v>327</v>
      </c>
      <c r="AO136" s="65">
        <f>+'Ark1'!S3877</f>
        <v>327</v>
      </c>
      <c r="AP136" s="102">
        <f>+'Ark1'!T3877</f>
        <v>1.0046391594211803</v>
      </c>
      <c r="AQ136" s="49">
        <f>+'Ark1'!W3877</f>
        <v>50.532110091743114</v>
      </c>
      <c r="AR136" s="49">
        <f>+'Ark1'!AB3877</f>
        <v>6.10644940154996</v>
      </c>
      <c r="AS136" s="65">
        <f>+'Ark1'!Y3877</f>
        <v>224.55076452599403</v>
      </c>
      <c r="AT136" s="102">
        <f t="shared" si="1"/>
        <v>1.8370786516853932</v>
      </c>
      <c r="AU136" s="39"/>
      <c r="AV136" s="11"/>
      <c r="AW136" s="11"/>
      <c r="AX136"/>
      <c r="AY136"/>
      <c r="AZ136"/>
      <c r="BA136"/>
      <c r="BB136"/>
      <c r="BC136"/>
      <c r="BD136"/>
    </row>
    <row r="137" spans="35:56">
      <c r="AI137" s="39"/>
      <c r="AJ137" s="47">
        <f>+'Ark1'!C3878</f>
        <v>2017</v>
      </c>
      <c r="AK137" s="47">
        <f>+'Ark1'!N3878</f>
        <v>230</v>
      </c>
      <c r="AL137" s="48" t="s">
        <v>525</v>
      </c>
      <c r="AM137" s="47">
        <f>+'Ark1'!Q3878</f>
        <v>150</v>
      </c>
      <c r="AN137" s="65">
        <f>+'Ark1'!R3878</f>
        <v>349</v>
      </c>
      <c r="AO137" s="65">
        <f>+'Ark1'!S3878</f>
        <v>349</v>
      </c>
      <c r="AP137" s="102">
        <f>+'Ark1'!T3878</f>
        <v>1.0722295615840736</v>
      </c>
      <c r="AQ137" s="49">
        <f>+'Ark1'!W3878</f>
        <v>46.46131805157593</v>
      </c>
      <c r="AR137" s="49">
        <f>+'Ark1'!AB3878</f>
        <v>7.2314831797545214</v>
      </c>
      <c r="AS137" s="65">
        <f>+'Ark1'!Y3878</f>
        <v>245.07392550143263</v>
      </c>
      <c r="AT137" s="102">
        <f t="shared" si="1"/>
        <v>2.3266666666666667</v>
      </c>
      <c r="AU137" s="39"/>
      <c r="AV137" s="11"/>
      <c r="AW137" s="11"/>
      <c r="AX137"/>
      <c r="AY137"/>
      <c r="AZ137"/>
      <c r="BA137"/>
      <c r="BB137"/>
      <c r="BC137"/>
      <c r="BD137"/>
    </row>
    <row r="138" spans="35:56">
      <c r="AI138" s="39"/>
      <c r="AJ138">
        <f>+'Ark1'!C3879</f>
        <v>2016</v>
      </c>
      <c r="AK138">
        <f>+'Ark1'!N3879</f>
        <v>60</v>
      </c>
      <c r="AL138" s="3" t="s">
        <v>509</v>
      </c>
      <c r="AM138">
        <f>+'Ark1'!Q3879</f>
        <v>11</v>
      </c>
      <c r="AN138" s="9">
        <f>+'Ark1'!R3879</f>
        <v>10</v>
      </c>
      <c r="AO138" s="9">
        <f>+'Ark1'!S3879</f>
        <v>9</v>
      </c>
      <c r="AP138" s="97">
        <f>+'Ark1'!T3879</f>
        <v>3.0033637674195098E-2</v>
      </c>
      <c r="AQ138" s="1">
        <f>+'Ark1'!W3879</f>
        <v>68.666666666666686</v>
      </c>
      <c r="AR138" s="1">
        <f>+'Ark1'!AB3879</f>
        <v>0</v>
      </c>
      <c r="AS138" s="9">
        <f>+'Ark1'!Y3879</f>
        <v>58.45</v>
      </c>
      <c r="AT138" s="97">
        <f t="shared" si="1"/>
        <v>0.90909090909090906</v>
      </c>
      <c r="AU138" s="39"/>
      <c r="AV138" s="11"/>
      <c r="AW138" s="11"/>
      <c r="AX138"/>
      <c r="AY138"/>
      <c r="AZ138"/>
      <c r="BA138"/>
      <c r="BB138"/>
      <c r="BC138"/>
      <c r="BD138"/>
    </row>
    <row r="139" spans="35:56">
      <c r="AI139" s="39"/>
      <c r="AJ139">
        <f>+'Ark1'!C3880</f>
        <v>2016</v>
      </c>
      <c r="AK139">
        <f>+'Ark1'!N3880</f>
        <v>70</v>
      </c>
      <c r="AL139" s="3" t="s">
        <v>510</v>
      </c>
      <c r="AM139">
        <f>+'Ark1'!Q3880</f>
        <v>36</v>
      </c>
      <c r="AN139" s="9">
        <f>+'Ark1'!R3880</f>
        <v>61</v>
      </c>
      <c r="AO139" s="9">
        <f>+'Ark1'!S3880</f>
        <v>60</v>
      </c>
      <c r="AP139" s="97">
        <f>+'Ark1'!T3880</f>
        <v>0.18320518981259004</v>
      </c>
      <c r="AQ139" s="1">
        <f>+'Ark1'!W3880</f>
        <v>61.58333333333335</v>
      </c>
      <c r="AR139" s="1">
        <f>+'Ark1'!AB3880</f>
        <v>3.056641221268082</v>
      </c>
      <c r="AS139" s="9">
        <f>+'Ark1'!Y3880</f>
        <v>74.957377049180323</v>
      </c>
      <c r="AT139" s="97">
        <f t="shared" si="1"/>
        <v>1.6944444444444444</v>
      </c>
      <c r="AU139" s="39"/>
      <c r="AV139" s="11"/>
      <c r="AW139" s="11"/>
      <c r="AX139"/>
      <c r="AY139"/>
      <c r="AZ139"/>
      <c r="BA139"/>
      <c r="BB139"/>
      <c r="BC139"/>
      <c r="BD139"/>
    </row>
    <row r="140" spans="35:56">
      <c r="AI140" s="39"/>
      <c r="AJ140">
        <f>+'Ark1'!C3881</f>
        <v>2016</v>
      </c>
      <c r="AK140">
        <f>+'Ark1'!N3881</f>
        <v>80</v>
      </c>
      <c r="AL140" s="3" t="s">
        <v>511</v>
      </c>
      <c r="AM140">
        <f>+'Ark1'!Q3881</f>
        <v>87</v>
      </c>
      <c r="AN140" s="9">
        <f>+'Ark1'!R3881</f>
        <v>231</v>
      </c>
      <c r="AO140" s="9">
        <f>+'Ark1'!S3881</f>
        <v>230</v>
      </c>
      <c r="AP140" s="97">
        <f>+'Ark1'!T3881</f>
        <v>0.69377703027390691</v>
      </c>
      <c r="AQ140" s="1">
        <f>+'Ark1'!W3881</f>
        <v>61.934782608695656</v>
      </c>
      <c r="AR140" s="1">
        <f>+'Ark1'!AB3881</f>
        <v>2.7251021034963796</v>
      </c>
      <c r="AS140" s="9">
        <f>+'Ark1'!Y3881</f>
        <v>85.60649350649355</v>
      </c>
      <c r="AT140" s="97">
        <f t="shared" ref="AT140:AT203" si="2">+AN140/AM140</f>
        <v>2.6551724137931036</v>
      </c>
      <c r="AU140" s="39"/>
      <c r="AV140" s="11"/>
      <c r="AW140" s="11"/>
      <c r="AX140"/>
      <c r="AY140"/>
      <c r="AZ140"/>
      <c r="BA140"/>
      <c r="BB140"/>
      <c r="BC140"/>
      <c r="BD140"/>
    </row>
    <row r="141" spans="35:56">
      <c r="AI141" s="39"/>
      <c r="AJ141">
        <f>+'Ark1'!C3882</f>
        <v>2016</v>
      </c>
      <c r="AK141">
        <f>+'Ark1'!N3882</f>
        <v>90</v>
      </c>
      <c r="AL141" s="3" t="s">
        <v>486</v>
      </c>
      <c r="AM141">
        <f>+'Ark1'!Q3882</f>
        <v>168</v>
      </c>
      <c r="AN141" s="9">
        <f>+'Ark1'!R3882</f>
        <v>639</v>
      </c>
      <c r="AO141" s="9">
        <f>+'Ark1'!S3882</f>
        <v>639</v>
      </c>
      <c r="AP141" s="97">
        <f>+'Ark1'!T3882</f>
        <v>1.9191494473810673</v>
      </c>
      <c r="AQ141" s="1">
        <f>+'Ark1'!W3882</f>
        <v>61.68388106416279</v>
      </c>
      <c r="AR141" s="1">
        <f>+'Ark1'!AB3882</f>
        <v>2.7459299729261226</v>
      </c>
      <c r="AS141" s="9">
        <f>+'Ark1'!Y3882</f>
        <v>95.469796557120475</v>
      </c>
      <c r="AT141" s="97">
        <f t="shared" si="2"/>
        <v>3.8035714285714284</v>
      </c>
      <c r="AU141" s="39"/>
      <c r="AV141" s="11"/>
      <c r="AW141" s="11"/>
      <c r="AX141"/>
      <c r="AY141"/>
      <c r="AZ141"/>
      <c r="BA141"/>
      <c r="BB141"/>
      <c r="BC141"/>
      <c r="BD141"/>
    </row>
    <row r="142" spans="35:56">
      <c r="AI142" s="39"/>
      <c r="AJ142">
        <f>+'Ark1'!C3883</f>
        <v>2016</v>
      </c>
      <c r="AK142">
        <f>+'Ark1'!N3883</f>
        <v>100</v>
      </c>
      <c r="AL142" s="3" t="s">
        <v>512</v>
      </c>
      <c r="AM142">
        <f>+'Ark1'!Q3883</f>
        <v>247</v>
      </c>
      <c r="AN142" s="9">
        <f>+'Ark1'!R3883</f>
        <v>1265</v>
      </c>
      <c r="AO142" s="9">
        <f>+'Ark1'!S3883</f>
        <v>1264</v>
      </c>
      <c r="AP142" s="97">
        <f>+'Ark1'!T3883</f>
        <v>3.7992551657856808</v>
      </c>
      <c r="AQ142" s="1">
        <f>+'Ark1'!W3883</f>
        <v>61.925632911392398</v>
      </c>
      <c r="AR142" s="1">
        <f>+'Ark1'!AB3883</f>
        <v>2.7640620753494001</v>
      </c>
      <c r="AS142" s="9">
        <f>+'Ark1'!Y3883</f>
        <v>105.52213438735173</v>
      </c>
      <c r="AT142" s="97">
        <f t="shared" si="2"/>
        <v>5.1214574898785425</v>
      </c>
      <c r="AU142" s="39"/>
      <c r="AV142" s="11"/>
      <c r="AW142" s="11"/>
      <c r="AX142"/>
      <c r="AY142"/>
      <c r="AZ142"/>
      <c r="BA142"/>
      <c r="BB142"/>
      <c r="BC142"/>
      <c r="BD142"/>
    </row>
    <row r="143" spans="35:56">
      <c r="AI143" s="39"/>
      <c r="AJ143">
        <f>+'Ark1'!C3884</f>
        <v>2016</v>
      </c>
      <c r="AK143">
        <f>+'Ark1'!N3884</f>
        <v>110</v>
      </c>
      <c r="AL143" s="3" t="s">
        <v>513</v>
      </c>
      <c r="AM143">
        <f>+'Ark1'!Q3884</f>
        <v>327</v>
      </c>
      <c r="AN143" s="9">
        <f>+'Ark1'!R3884</f>
        <v>2220</v>
      </c>
      <c r="AO143" s="9">
        <f>+'Ark1'!S3884</f>
        <v>2220</v>
      </c>
      <c r="AP143" s="97">
        <f>+'Ark1'!T3884</f>
        <v>6.6674675636713108</v>
      </c>
      <c r="AQ143" s="1">
        <f>+'Ark1'!W3884</f>
        <v>61.365315315315314</v>
      </c>
      <c r="AR143" s="1">
        <f>+'Ark1'!AB3884</f>
        <v>3.1012006741417384</v>
      </c>
      <c r="AS143" s="9">
        <f>+'Ark1'!Y3884</f>
        <v>115.45409909909904</v>
      </c>
      <c r="AT143" s="97">
        <f t="shared" si="2"/>
        <v>6.7889908256880735</v>
      </c>
      <c r="AU143" s="39"/>
      <c r="AV143" s="11"/>
      <c r="AW143" s="11"/>
      <c r="AX143"/>
      <c r="AY143"/>
      <c r="AZ143"/>
      <c r="BA143"/>
      <c r="BB143"/>
      <c r="BC143"/>
      <c r="BD143"/>
    </row>
    <row r="144" spans="35:56">
      <c r="AI144" s="39"/>
      <c r="AJ144">
        <f>+'Ark1'!C3885</f>
        <v>2016</v>
      </c>
      <c r="AK144">
        <f>+'Ark1'!N3885</f>
        <v>120</v>
      </c>
      <c r="AL144" s="3" t="s">
        <v>514</v>
      </c>
      <c r="AM144">
        <f>+'Ark1'!Q3885</f>
        <v>536</v>
      </c>
      <c r="AN144" s="9">
        <f>+'Ark1'!R3885</f>
        <v>4021</v>
      </c>
      <c r="AO144" s="9">
        <f>+'Ark1'!S3885</f>
        <v>4015</v>
      </c>
      <c r="AP144" s="97">
        <f>+'Ark1'!T3885</f>
        <v>12.07652570879385</v>
      </c>
      <c r="AQ144" s="1">
        <f>+'Ark1'!W3885</f>
        <v>60.182814445828157</v>
      </c>
      <c r="AR144" s="1">
        <f>+'Ark1'!AB3885</f>
        <v>3.7123138030807494</v>
      </c>
      <c r="AS144" s="9">
        <f>+'Ark1'!Y3885</f>
        <v>125.53133548868438</v>
      </c>
      <c r="AT144" s="97">
        <f t="shared" si="2"/>
        <v>7.5018656716417906</v>
      </c>
      <c r="AU144" s="39"/>
      <c r="AV144" s="11"/>
      <c r="AW144" s="11"/>
      <c r="AX144"/>
      <c r="AY144"/>
      <c r="AZ144"/>
      <c r="BA144"/>
      <c r="BB144"/>
      <c r="BC144"/>
      <c r="BD144"/>
    </row>
    <row r="145" spans="35:56">
      <c r="AI145" s="39"/>
      <c r="AJ145">
        <f>+'Ark1'!C3886</f>
        <v>2016</v>
      </c>
      <c r="AK145">
        <f>+'Ark1'!N3886</f>
        <v>130</v>
      </c>
      <c r="AL145" s="3" t="s">
        <v>515</v>
      </c>
      <c r="AM145">
        <f>+'Ark1'!Q3886</f>
        <v>595</v>
      </c>
      <c r="AN145" s="9">
        <f>+'Ark1'!R3886</f>
        <v>4760</v>
      </c>
      <c r="AO145" s="9">
        <f>+'Ark1'!S3886</f>
        <v>4749</v>
      </c>
      <c r="AP145" s="97">
        <f>+'Ark1'!T3886</f>
        <v>14.296011532916872</v>
      </c>
      <c r="AQ145" s="1">
        <f>+'Ark1'!W3886</f>
        <v>59.615708570225301</v>
      </c>
      <c r="AR145" s="1">
        <f>+'Ark1'!AB3886</f>
        <v>4.080101014357064</v>
      </c>
      <c r="AS145" s="9">
        <f>+'Ark1'!Y3886</f>
        <v>134.63560924369759</v>
      </c>
      <c r="AT145" s="97">
        <f t="shared" si="2"/>
        <v>8</v>
      </c>
      <c r="AU145" s="39"/>
      <c r="AV145" s="11"/>
      <c r="AW145" s="11"/>
      <c r="AX145"/>
      <c r="AY145"/>
      <c r="AZ145"/>
      <c r="BA145"/>
      <c r="BB145"/>
      <c r="BC145"/>
      <c r="BD145"/>
    </row>
    <row r="146" spans="35:56">
      <c r="AI146" s="39"/>
      <c r="AJ146">
        <f>+'Ark1'!C3887</f>
        <v>2016</v>
      </c>
      <c r="AK146">
        <f>+'Ark1'!N3887</f>
        <v>140</v>
      </c>
      <c r="AL146" s="3" t="s">
        <v>516</v>
      </c>
      <c r="AM146">
        <f>+'Ark1'!Q3887</f>
        <v>548</v>
      </c>
      <c r="AN146" s="9">
        <f>+'Ark1'!R3887</f>
        <v>4450</v>
      </c>
      <c r="AO146" s="9">
        <f>+'Ark1'!S3887</f>
        <v>4442</v>
      </c>
      <c r="AP146" s="97">
        <f>+'Ark1'!T3887</f>
        <v>13.364968765016815</v>
      </c>
      <c r="AQ146" s="1">
        <f>+'Ark1'!W3887</f>
        <v>59.41130121566863</v>
      </c>
      <c r="AR146" s="1">
        <f>+'Ark1'!AB3887</f>
        <v>4.2843955440198718</v>
      </c>
      <c r="AS146" s="9">
        <f>+'Ark1'!Y3887</f>
        <v>144.64761797752811</v>
      </c>
      <c r="AT146" s="97">
        <f t="shared" si="2"/>
        <v>8.1204379562043787</v>
      </c>
      <c r="AU146" s="39"/>
      <c r="AV146" s="11"/>
      <c r="AW146" s="11"/>
      <c r="AX146"/>
      <c r="AY146"/>
      <c r="AZ146"/>
      <c r="BA146"/>
      <c r="BB146"/>
      <c r="BC146"/>
      <c r="BD146"/>
    </row>
    <row r="147" spans="35:56">
      <c r="AI147" s="39"/>
      <c r="AJ147">
        <f>+'Ark1'!C3888</f>
        <v>2016</v>
      </c>
      <c r="AK147">
        <f>+'Ark1'!N3888</f>
        <v>150</v>
      </c>
      <c r="AL147" s="3" t="s">
        <v>517</v>
      </c>
      <c r="AM147">
        <f>+'Ark1'!Q3888</f>
        <v>484</v>
      </c>
      <c r="AN147" s="9">
        <f>+'Ark1'!R3888</f>
        <v>4009</v>
      </c>
      <c r="AO147" s="9">
        <f>+'Ark1'!S3888</f>
        <v>4004</v>
      </c>
      <c r="AP147" s="97">
        <f>+'Ark1'!T3888</f>
        <v>12.040485343584816</v>
      </c>
      <c r="AQ147" s="1">
        <f>+'Ark1'!W3888</f>
        <v>59.054695304695315</v>
      </c>
      <c r="AR147" s="1">
        <f>+'Ark1'!AB3888</f>
        <v>4.5854911081981262</v>
      </c>
      <c r="AS147" s="9">
        <f>+'Ark1'!Y3888</f>
        <v>154.81179845347972</v>
      </c>
      <c r="AT147" s="97">
        <f t="shared" si="2"/>
        <v>8.2830578512396702</v>
      </c>
      <c r="AU147" s="39"/>
      <c r="AV147" s="11"/>
      <c r="AW147" s="11"/>
      <c r="AX147"/>
      <c r="AY147"/>
      <c r="AZ147"/>
      <c r="BA147"/>
      <c r="BB147"/>
      <c r="BC147"/>
      <c r="BD147"/>
    </row>
    <row r="148" spans="35:56">
      <c r="AI148" s="39"/>
      <c r="AJ148">
        <f>+'Ark1'!C3889</f>
        <v>2016</v>
      </c>
      <c r="AK148">
        <f>+'Ark1'!N3889</f>
        <v>160</v>
      </c>
      <c r="AL148" s="3" t="s">
        <v>518</v>
      </c>
      <c r="AM148">
        <f>+'Ark1'!Q3889</f>
        <v>452</v>
      </c>
      <c r="AN148" s="9">
        <f>+'Ark1'!R3889</f>
        <v>3317</v>
      </c>
      <c r="AO148" s="9">
        <f>+'Ark1'!S3889</f>
        <v>3314</v>
      </c>
      <c r="AP148" s="97">
        <f>+'Ark1'!T3889</f>
        <v>9.962157616530515</v>
      </c>
      <c r="AQ148" s="1">
        <f>+'Ark1'!W3889</f>
        <v>58.49728424864211</v>
      </c>
      <c r="AR148" s="1">
        <f>+'Ark1'!AB3889</f>
        <v>4.6362715351028818</v>
      </c>
      <c r="AS148" s="9">
        <f>+'Ark1'!Y3889</f>
        <v>164.79243292131463</v>
      </c>
      <c r="AT148" s="97">
        <f t="shared" si="2"/>
        <v>7.3384955752212386</v>
      </c>
      <c r="AU148" s="39"/>
      <c r="AV148" s="11"/>
      <c r="AW148" s="11"/>
      <c r="AX148"/>
      <c r="AY148"/>
      <c r="AZ148"/>
      <c r="BA148"/>
      <c r="BB148"/>
      <c r="BC148"/>
      <c r="BD148"/>
    </row>
    <row r="149" spans="35:56">
      <c r="AI149" s="39"/>
      <c r="AJ149">
        <f>+'Ark1'!C3890</f>
        <v>2016</v>
      </c>
      <c r="AK149">
        <f>+'Ark1'!N3890</f>
        <v>170</v>
      </c>
      <c r="AL149" s="3" t="s">
        <v>519</v>
      </c>
      <c r="AM149">
        <f>+'Ark1'!Q3890</f>
        <v>426</v>
      </c>
      <c r="AN149" s="9">
        <f>+'Ark1'!R3890</f>
        <v>2701</v>
      </c>
      <c r="AO149" s="9">
        <f>+'Ark1'!S3890</f>
        <v>2700</v>
      </c>
      <c r="AP149" s="97">
        <f>+'Ark1'!T3890</f>
        <v>8.1120855358000981</v>
      </c>
      <c r="AQ149" s="1">
        <f>+'Ark1'!W3890</f>
        <v>58.042222222222222</v>
      </c>
      <c r="AR149" s="1">
        <f>+'Ark1'!AB3890</f>
        <v>4.6569417188578921</v>
      </c>
      <c r="AS149" s="9">
        <f>+'Ark1'!Y3890</f>
        <v>174.85120325805275</v>
      </c>
      <c r="AT149" s="97">
        <f t="shared" si="2"/>
        <v>6.34037558685446</v>
      </c>
      <c r="AU149" s="39"/>
      <c r="AV149" s="11"/>
      <c r="AW149" s="11"/>
      <c r="AX149"/>
      <c r="AY149"/>
      <c r="AZ149"/>
      <c r="BA149"/>
      <c r="BB149"/>
      <c r="BC149"/>
      <c r="BD149"/>
    </row>
    <row r="150" spans="35:56">
      <c r="AI150" s="39"/>
      <c r="AJ150">
        <f>+'Ark1'!C3891</f>
        <v>2016</v>
      </c>
      <c r="AK150">
        <f>+'Ark1'!N3891</f>
        <v>180</v>
      </c>
      <c r="AL150" s="3" t="s">
        <v>520</v>
      </c>
      <c r="AM150">
        <f>+'Ark1'!Q3891</f>
        <v>409</v>
      </c>
      <c r="AN150" s="9">
        <f>+'Ark1'!R3891</f>
        <v>2084</v>
      </c>
      <c r="AO150" s="9">
        <f>+'Ark1'!S3891</f>
        <v>2084</v>
      </c>
      <c r="AP150" s="97">
        <f>+'Ark1'!T3891</f>
        <v>6.2590100913022573</v>
      </c>
      <c r="AQ150" s="1">
        <f>+'Ark1'!W3891</f>
        <v>57.093090211132413</v>
      </c>
      <c r="AR150" s="1">
        <f>+'Ark1'!AB3891</f>
        <v>4.8704887340160408</v>
      </c>
      <c r="AS150" s="9">
        <f>+'Ark1'!Y3891</f>
        <v>184.75254318618065</v>
      </c>
      <c r="AT150" s="97">
        <f t="shared" si="2"/>
        <v>5.0953545232273836</v>
      </c>
      <c r="AU150" s="39"/>
      <c r="AV150" s="11"/>
      <c r="AW150" s="11"/>
      <c r="AX150"/>
      <c r="AY150"/>
      <c r="AZ150"/>
      <c r="BA150"/>
      <c r="BB150"/>
      <c r="BC150"/>
      <c r="BD150"/>
    </row>
    <row r="151" spans="35:56">
      <c r="AI151" s="39"/>
      <c r="AJ151">
        <f>+'Ark1'!C3892</f>
        <v>2016</v>
      </c>
      <c r="AK151">
        <f>+'Ark1'!N3892</f>
        <v>190</v>
      </c>
      <c r="AL151" s="3" t="s">
        <v>521</v>
      </c>
      <c r="AM151">
        <f>+'Ark1'!Q3892</f>
        <v>371</v>
      </c>
      <c r="AN151" s="9">
        <f>+'Ark1'!R3892</f>
        <v>1437</v>
      </c>
      <c r="AO151" s="9">
        <f>+'Ark1'!S3892</f>
        <v>1437</v>
      </c>
      <c r="AP151" s="97">
        <f>+'Ark1'!T3892</f>
        <v>4.3158337337818358</v>
      </c>
      <c r="AQ151" s="1">
        <f>+'Ark1'!W3892</f>
        <v>55.782881002087692</v>
      </c>
      <c r="AR151" s="1">
        <f>+'Ark1'!AB3892</f>
        <v>5.2001190281764602</v>
      </c>
      <c r="AS151" s="9">
        <f>+'Ark1'!Y3892</f>
        <v>194.72595685455804</v>
      </c>
      <c r="AT151" s="97">
        <f t="shared" si="2"/>
        <v>3.8733153638814017</v>
      </c>
      <c r="AU151" s="39"/>
      <c r="AV151" s="11"/>
      <c r="AW151" s="11"/>
      <c r="AX151"/>
      <c r="AY151"/>
      <c r="AZ151"/>
      <c r="BA151"/>
      <c r="BB151"/>
      <c r="BC151"/>
      <c r="BD151"/>
    </row>
    <row r="152" spans="35:56">
      <c r="AI152" s="39"/>
      <c r="AJ152">
        <f>+'Ark1'!C3893</f>
        <v>2016</v>
      </c>
      <c r="AK152">
        <f>+'Ark1'!N3893</f>
        <v>200</v>
      </c>
      <c r="AL152" s="3" t="s">
        <v>522</v>
      </c>
      <c r="AM152">
        <f>+'Ark1'!Q3893</f>
        <v>306</v>
      </c>
      <c r="AN152" s="9">
        <f>+'Ark1'!R3893</f>
        <v>892</v>
      </c>
      <c r="AO152" s="9">
        <f>+'Ark1'!S3893</f>
        <v>892</v>
      </c>
      <c r="AP152" s="97">
        <f>+'Ark1'!T3893</f>
        <v>2.6790004805382024</v>
      </c>
      <c r="AQ152" s="1">
        <f>+'Ark1'!W3893</f>
        <v>54.649103139013448</v>
      </c>
      <c r="AR152" s="1">
        <f>+'Ark1'!AB3893</f>
        <v>5.4207673743282623</v>
      </c>
      <c r="AS152" s="9">
        <f>+'Ark1'!Y3893</f>
        <v>204.62399103138995</v>
      </c>
      <c r="AT152" s="97">
        <f t="shared" si="2"/>
        <v>2.9150326797385619</v>
      </c>
      <c r="AU152" s="39"/>
      <c r="AV152" s="11"/>
      <c r="AW152" s="11"/>
      <c r="AX152"/>
      <c r="AY152"/>
      <c r="AZ152"/>
      <c r="BA152"/>
      <c r="BB152"/>
      <c r="BC152"/>
      <c r="BD152"/>
    </row>
    <row r="153" spans="35:56">
      <c r="AI153" s="39"/>
      <c r="AJ153">
        <f>+'Ark1'!C3894</f>
        <v>2016</v>
      </c>
      <c r="AK153">
        <f>+'Ark1'!N3894</f>
        <v>210</v>
      </c>
      <c r="AL153" s="3" t="s">
        <v>523</v>
      </c>
      <c r="AM153">
        <f>+'Ark1'!Q3894</f>
        <v>225</v>
      </c>
      <c r="AN153" s="9">
        <f>+'Ark1'!R3894</f>
        <v>528</v>
      </c>
      <c r="AO153" s="9">
        <f>+'Ark1'!S3894</f>
        <v>528</v>
      </c>
      <c r="AP153" s="97">
        <f>+'Ark1'!T3894</f>
        <v>1.5857760691975011</v>
      </c>
      <c r="AQ153" s="1">
        <f>+'Ark1'!W3894</f>
        <v>53.196969696969688</v>
      </c>
      <c r="AR153" s="1">
        <f>+'Ark1'!AB3894</f>
        <v>5.6811615782223619</v>
      </c>
      <c r="AS153" s="9">
        <f>+'Ark1'!Y3894</f>
        <v>214.7047348484848</v>
      </c>
      <c r="AT153" s="97">
        <f t="shared" si="2"/>
        <v>2.3466666666666667</v>
      </c>
      <c r="AU153" s="39"/>
      <c r="AV153" s="11"/>
      <c r="AW153" s="11"/>
      <c r="AX153"/>
      <c r="AY153"/>
      <c r="AZ153"/>
      <c r="BA153"/>
      <c r="BB153"/>
      <c r="BC153"/>
      <c r="BD153"/>
    </row>
    <row r="154" spans="35:56">
      <c r="AI154" s="39"/>
      <c r="AJ154">
        <f>+'Ark1'!C3895</f>
        <v>2016</v>
      </c>
      <c r="AK154">
        <f>+'Ark1'!N3895</f>
        <v>220</v>
      </c>
      <c r="AL154" s="3" t="s">
        <v>524</v>
      </c>
      <c r="AM154">
        <f>+'Ark1'!Q3895</f>
        <v>176</v>
      </c>
      <c r="AN154" s="9">
        <f>+'Ark1'!R3895</f>
        <v>307</v>
      </c>
      <c r="AO154" s="9">
        <f>+'Ark1'!S3895</f>
        <v>307</v>
      </c>
      <c r="AP154" s="97">
        <f>+'Ark1'!T3895</f>
        <v>0.92203267659778909</v>
      </c>
      <c r="AQ154" s="1">
        <f>+'Ark1'!W3895</f>
        <v>51.315960912052113</v>
      </c>
      <c r="AR154" s="1">
        <f>+'Ark1'!AB3895</f>
        <v>6.1114384642820658</v>
      </c>
      <c r="AS154" s="9">
        <f>+'Ark1'!Y3895</f>
        <v>224.68664495114015</v>
      </c>
      <c r="AT154" s="97">
        <f t="shared" si="2"/>
        <v>1.7443181818181819</v>
      </c>
      <c r="AU154" s="39"/>
      <c r="AV154" s="11"/>
      <c r="AW154" s="11"/>
      <c r="AX154"/>
      <c r="AY154"/>
      <c r="AZ154"/>
      <c r="BA154"/>
      <c r="BB154"/>
      <c r="BC154"/>
      <c r="BD154"/>
    </row>
    <row r="155" spans="35:56">
      <c r="AI155" s="39"/>
      <c r="AJ155">
        <f>+'Ark1'!C3896</f>
        <v>2016</v>
      </c>
      <c r="AK155">
        <f>+'Ark1'!N3896</f>
        <v>230</v>
      </c>
      <c r="AL155" s="3" t="s">
        <v>525</v>
      </c>
      <c r="AM155">
        <f>+'Ark1'!Q3896</f>
        <v>159</v>
      </c>
      <c r="AN155" s="9">
        <f>+'Ark1'!R3896</f>
        <v>364</v>
      </c>
      <c r="AO155" s="9">
        <f>+'Ark1'!S3896</f>
        <v>364</v>
      </c>
      <c r="AP155" s="97">
        <f>+'Ark1'!T3896</f>
        <v>1.0932244113407017</v>
      </c>
      <c r="AQ155" s="1">
        <f>+'Ark1'!W3896</f>
        <v>46.629120879120883</v>
      </c>
      <c r="AR155" s="1">
        <f>+'Ark1'!AB3896</f>
        <v>7.14891279651681</v>
      </c>
      <c r="AS155" s="9">
        <f>+'Ark1'!Y3896</f>
        <v>243.72582417582433</v>
      </c>
      <c r="AT155" s="97">
        <f t="shared" si="2"/>
        <v>2.2893081761006289</v>
      </c>
      <c r="AU155" s="39"/>
      <c r="AV155" s="11"/>
      <c r="AW155" s="11"/>
      <c r="AX155"/>
      <c r="AY155"/>
      <c r="AZ155"/>
      <c r="BA155"/>
      <c r="BB155"/>
      <c r="BC155"/>
      <c r="BD155"/>
    </row>
    <row r="156" spans="35:56">
      <c r="AI156" s="39"/>
      <c r="AJ156" s="47">
        <f>+'Ark1'!C3897</f>
        <v>2015</v>
      </c>
      <c r="AK156" s="47">
        <f>+'Ark1'!N3897</f>
        <v>60</v>
      </c>
      <c r="AL156" s="48" t="s">
        <v>509</v>
      </c>
      <c r="AM156" s="47">
        <f>+'Ark1'!Q3897</f>
        <v>12</v>
      </c>
      <c r="AN156" s="65">
        <f>+'Ark1'!R3897</f>
        <v>12</v>
      </c>
      <c r="AO156" s="65">
        <f>+'Ark1'!S3897</f>
        <v>12</v>
      </c>
      <c r="AP156" s="102">
        <f>+'Ark1'!T3897</f>
        <v>2.460529013737954E-2</v>
      </c>
      <c r="AQ156" s="49">
        <f>+'Ark1'!W3897</f>
        <v>62.08333333333335</v>
      </c>
      <c r="AR156" s="49">
        <f>+'Ark1'!AB3897</f>
        <v>2.0999338613921665</v>
      </c>
      <c r="AS156" s="65">
        <f>+'Ark1'!Y3897</f>
        <v>64.133333333333354</v>
      </c>
      <c r="AT156" s="102">
        <f t="shared" si="2"/>
        <v>1</v>
      </c>
      <c r="AU156" s="39"/>
      <c r="AV156" s="11"/>
      <c r="AW156" s="11"/>
      <c r="AX156"/>
      <c r="AY156"/>
      <c r="AZ156"/>
      <c r="BA156"/>
      <c r="BB156"/>
      <c r="BC156"/>
      <c r="BD156"/>
    </row>
    <row r="157" spans="35:56">
      <c r="AI157" s="39"/>
      <c r="AJ157" s="47">
        <f>+'Ark1'!C3898</f>
        <v>2015</v>
      </c>
      <c r="AK157" s="47">
        <f>+'Ark1'!N3898</f>
        <v>70</v>
      </c>
      <c r="AL157" s="48" t="s">
        <v>510</v>
      </c>
      <c r="AM157" s="47">
        <f>+'Ark1'!Q3898</f>
        <v>54</v>
      </c>
      <c r="AN157" s="65">
        <f>+'Ark1'!R3898</f>
        <v>83</v>
      </c>
      <c r="AO157" s="65">
        <f>+'Ark1'!S3898</f>
        <v>82</v>
      </c>
      <c r="AP157" s="102">
        <f>+'Ark1'!T3898</f>
        <v>0.17018659011687501</v>
      </c>
      <c r="AQ157" s="49">
        <f>+'Ark1'!W3898</f>
        <v>62.426829268292686</v>
      </c>
      <c r="AR157" s="49">
        <f>+'Ark1'!AB3898</f>
        <v>2.3634951784708242</v>
      </c>
      <c r="AS157" s="65">
        <f>+'Ark1'!Y3898</f>
        <v>75.345783132530144</v>
      </c>
      <c r="AT157" s="102">
        <f t="shared" si="2"/>
        <v>1.537037037037037</v>
      </c>
      <c r="AU157" s="39"/>
      <c r="AV157" s="11"/>
      <c r="AW157" s="11"/>
      <c r="AX157"/>
      <c r="AY157"/>
      <c r="AZ157"/>
      <c r="BA157"/>
      <c r="BB157"/>
      <c r="BC157"/>
      <c r="BD157"/>
    </row>
    <row r="158" spans="35:56">
      <c r="AI158" s="39"/>
      <c r="AJ158" s="47">
        <f>+'Ark1'!C3899</f>
        <v>2015</v>
      </c>
      <c r="AK158" s="47">
        <f>+'Ark1'!N3899</f>
        <v>80</v>
      </c>
      <c r="AL158" s="48" t="s">
        <v>511</v>
      </c>
      <c r="AM158" s="47">
        <f>+'Ark1'!Q3899</f>
        <v>122</v>
      </c>
      <c r="AN158" s="65">
        <f>+'Ark1'!R3899</f>
        <v>303</v>
      </c>
      <c r="AO158" s="65">
        <f>+'Ark1'!S3899</f>
        <v>302</v>
      </c>
      <c r="AP158" s="102">
        <f>+'Ark1'!T3899</f>
        <v>0.6212835759688331</v>
      </c>
      <c r="AQ158" s="49">
        <f>+'Ark1'!W3899</f>
        <v>62.423841059602651</v>
      </c>
      <c r="AR158" s="49">
        <f>+'Ark1'!AB3899</f>
        <v>2.5564801083273871</v>
      </c>
      <c r="AS158" s="65">
        <f>+'Ark1'!Y3899</f>
        <v>85.734983498349891</v>
      </c>
      <c r="AT158" s="102">
        <f t="shared" si="2"/>
        <v>2.4836065573770494</v>
      </c>
      <c r="AU158" s="39"/>
      <c r="AV158" s="11"/>
      <c r="AW158" s="11"/>
      <c r="AX158"/>
      <c r="AY158"/>
      <c r="AZ158"/>
      <c r="BA158"/>
      <c r="BB158"/>
      <c r="BC158"/>
      <c r="BD158"/>
    </row>
    <row r="159" spans="35:56">
      <c r="AI159" s="39"/>
      <c r="AJ159" s="47">
        <f>+'Ark1'!C3900</f>
        <v>2015</v>
      </c>
      <c r="AK159" s="47">
        <f>+'Ark1'!N3900</f>
        <v>90</v>
      </c>
      <c r="AL159" s="48" t="s">
        <v>486</v>
      </c>
      <c r="AM159" s="47">
        <f>+'Ark1'!Q3900</f>
        <v>234</v>
      </c>
      <c r="AN159" s="65">
        <f>+'Ark1'!R3900</f>
        <v>933</v>
      </c>
      <c r="AO159" s="65">
        <f>+'Ark1'!S3900</f>
        <v>933</v>
      </c>
      <c r="AP159" s="102">
        <f>+'Ark1'!T3900</f>
        <v>1.9130613081812595</v>
      </c>
      <c r="AQ159" s="49">
        <f>+'Ark1'!W3900</f>
        <v>62.29367631296892</v>
      </c>
      <c r="AR159" s="49">
        <f>+'Ark1'!AB3900</f>
        <v>2.5905948884249881</v>
      </c>
      <c r="AS159" s="65">
        <f>+'Ark1'!Y3900</f>
        <v>95.875455519828563</v>
      </c>
      <c r="AT159" s="102">
        <f t="shared" si="2"/>
        <v>3.9871794871794872</v>
      </c>
      <c r="AU159" s="39"/>
      <c r="AV159" s="11"/>
      <c r="AW159" s="11"/>
      <c r="AX159"/>
      <c r="AY159"/>
      <c r="AZ159"/>
      <c r="BA159"/>
      <c r="BB159"/>
      <c r="BC159"/>
      <c r="BD159"/>
    </row>
    <row r="160" spans="35:56">
      <c r="AI160" s="39"/>
      <c r="AJ160" s="47">
        <f>+'Ark1'!C3901</f>
        <v>2015</v>
      </c>
      <c r="AK160" s="47">
        <f>+'Ark1'!N3901</f>
        <v>100</v>
      </c>
      <c r="AL160" s="48" t="s">
        <v>512</v>
      </c>
      <c r="AM160" s="47">
        <f>+'Ark1'!Q3901</f>
        <v>1082</v>
      </c>
      <c r="AN160" s="65">
        <f>+'Ark1'!R3901</f>
        <v>6986</v>
      </c>
      <c r="AO160" s="65">
        <f>+'Ark1'!S3901</f>
        <v>6982</v>
      </c>
      <c r="AP160" s="102">
        <f>+'Ark1'!T3901</f>
        <v>14.324379741644451</v>
      </c>
      <c r="AQ160" s="49">
        <f>+'Ark1'!W3901</f>
        <v>59.686909195073021</v>
      </c>
      <c r="AR160" s="49">
        <f>+'Ark1'!AB3901</f>
        <v>3.4110958408336076</v>
      </c>
      <c r="AS160" s="65">
        <f>+'Ark1'!Y3901</f>
        <v>107.17973089035256</v>
      </c>
      <c r="AT160" s="102">
        <f t="shared" si="2"/>
        <v>6.4565619223659887</v>
      </c>
      <c r="AU160" s="39"/>
      <c r="AV160" s="11"/>
      <c r="AW160" s="11"/>
      <c r="AX160"/>
      <c r="AY160"/>
      <c r="AZ160"/>
      <c r="BA160"/>
      <c r="BB160"/>
      <c r="BC160"/>
      <c r="BD160"/>
    </row>
    <row r="161" spans="35:56">
      <c r="AI161" s="39"/>
      <c r="AJ161" s="47">
        <f>+'Ark1'!C3902</f>
        <v>2015</v>
      </c>
      <c r="AK161" s="47">
        <f>+'Ark1'!N3902</f>
        <v>110</v>
      </c>
      <c r="AL161" s="48" t="s">
        <v>513</v>
      </c>
      <c r="AM161" s="47">
        <f>+'Ark1'!Q3902</f>
        <v>1136</v>
      </c>
      <c r="AN161" s="65">
        <f>+'Ark1'!R3902</f>
        <v>9825</v>
      </c>
      <c r="AO161" s="65">
        <f>+'Ark1'!S3902</f>
        <v>9819</v>
      </c>
      <c r="AP161" s="102">
        <f>+'Ark1'!T3902</f>
        <v>20.145581299979497</v>
      </c>
      <c r="AQ161" s="49">
        <f>+'Ark1'!W3902</f>
        <v>59.449027395865151</v>
      </c>
      <c r="AR161" s="49">
        <f>+'Ark1'!AB3902</f>
        <v>3.529966260424942</v>
      </c>
      <c r="AS161" s="65">
        <f>+'Ark1'!Y3902</f>
        <v>114.3335267175577</v>
      </c>
      <c r="AT161" s="102">
        <f t="shared" si="2"/>
        <v>8.6487676056338021</v>
      </c>
      <c r="AU161" s="39"/>
      <c r="AV161" s="11"/>
      <c r="AW161" s="11"/>
      <c r="AX161"/>
      <c r="AY161"/>
      <c r="AZ161"/>
      <c r="BA161"/>
      <c r="BB161"/>
      <c r="BC161"/>
      <c r="BD161"/>
    </row>
    <row r="162" spans="35:56">
      <c r="AI162" s="39"/>
      <c r="AJ162" s="47">
        <f>+'Ark1'!C3903</f>
        <v>2015</v>
      </c>
      <c r="AK162" s="47">
        <f>+'Ark1'!N3903</f>
        <v>120</v>
      </c>
      <c r="AL162" s="48" t="s">
        <v>514</v>
      </c>
      <c r="AM162" s="47">
        <f>+'Ark1'!Q3903</f>
        <v>697</v>
      </c>
      <c r="AN162" s="65">
        <f>+'Ark1'!R3903</f>
        <v>5674</v>
      </c>
      <c r="AO162" s="65">
        <f>+'Ark1'!S3903</f>
        <v>5671</v>
      </c>
      <c r="AP162" s="102">
        <f>+'Ark1'!T3903</f>
        <v>11.634201353290957</v>
      </c>
      <c r="AQ162" s="49">
        <f>+'Ark1'!W3903</f>
        <v>60.085170163992238</v>
      </c>
      <c r="AR162" s="49">
        <f>+'Ark1'!AB3903</f>
        <v>3.7395328039404152</v>
      </c>
      <c r="AS162" s="65">
        <f>+'Ark1'!Y3903</f>
        <v>124.74883679943611</v>
      </c>
      <c r="AT162" s="102">
        <f t="shared" si="2"/>
        <v>8.1406025824964132</v>
      </c>
      <c r="AU162" s="39"/>
      <c r="AV162" s="11"/>
      <c r="AW162" s="11"/>
      <c r="AX162"/>
      <c r="AY162"/>
      <c r="AZ162"/>
      <c r="BA162"/>
      <c r="BB162"/>
      <c r="BC162"/>
      <c r="BD162"/>
    </row>
    <row r="163" spans="35:56">
      <c r="AI163" s="39"/>
      <c r="AJ163" s="47">
        <f>+'Ark1'!C3904</f>
        <v>2015</v>
      </c>
      <c r="AK163" s="47">
        <f>+'Ark1'!N3904</f>
        <v>130</v>
      </c>
      <c r="AL163" s="48" t="s">
        <v>515</v>
      </c>
      <c r="AM163" s="47">
        <f>+'Ark1'!Q3904</f>
        <v>618</v>
      </c>
      <c r="AN163" s="65">
        <f>+'Ark1'!R3904</f>
        <v>4898</v>
      </c>
      <c r="AO163" s="65">
        <f>+'Ark1'!S3904</f>
        <v>4898</v>
      </c>
      <c r="AP163" s="102">
        <f>+'Ark1'!T3904</f>
        <v>10.043059257740413</v>
      </c>
      <c r="AQ163" s="49">
        <f>+'Ark1'!W3904</f>
        <v>59.966721110657424</v>
      </c>
      <c r="AR163" s="49">
        <f>+'Ark1'!AB3904</f>
        <v>3.9704804873383326</v>
      </c>
      <c r="AS163" s="65">
        <f>+'Ark1'!Y3904</f>
        <v>135.0021233156389</v>
      </c>
      <c r="AT163" s="102">
        <f t="shared" si="2"/>
        <v>7.9255663430420711</v>
      </c>
      <c r="AU163" s="39"/>
      <c r="AV163" s="11"/>
      <c r="AW163" s="11"/>
      <c r="AX163"/>
      <c r="AY163"/>
      <c r="AZ163"/>
      <c r="BA163"/>
      <c r="BB163"/>
      <c r="BC163"/>
      <c r="BD163"/>
    </row>
    <row r="164" spans="35:56">
      <c r="AI164" s="39"/>
      <c r="AJ164" s="47">
        <f>+'Ark1'!C3905</f>
        <v>2015</v>
      </c>
      <c r="AK164" s="47">
        <f>+'Ark1'!N3905</f>
        <v>140</v>
      </c>
      <c r="AL164" s="48" t="s">
        <v>516</v>
      </c>
      <c r="AM164" s="47">
        <f>+'Ark1'!Q3905</f>
        <v>520</v>
      </c>
      <c r="AN164" s="65">
        <f>+'Ark1'!R3905</f>
        <v>4398</v>
      </c>
      <c r="AO164" s="65">
        <f>+'Ark1'!S3905</f>
        <v>4398</v>
      </c>
      <c r="AP164" s="102">
        <f>+'Ark1'!T3905</f>
        <v>9.0178388353496022</v>
      </c>
      <c r="AQ164" s="49">
        <f>+'Ark1'!W3905</f>
        <v>59.827194179172352</v>
      </c>
      <c r="AR164" s="49">
        <f>+'Ark1'!AB3905</f>
        <v>4.2424441990688226</v>
      </c>
      <c r="AS164" s="65">
        <f>+'Ark1'!Y3905</f>
        <v>145.00202364711228</v>
      </c>
      <c r="AT164" s="102">
        <f t="shared" si="2"/>
        <v>8.457692307692307</v>
      </c>
      <c r="AU164" s="39"/>
      <c r="AV164" s="11"/>
      <c r="AW164" s="11"/>
      <c r="AX164"/>
      <c r="AY164"/>
      <c r="AZ164"/>
      <c r="BA164"/>
      <c r="BB164"/>
      <c r="BC164"/>
      <c r="BD164"/>
    </row>
    <row r="165" spans="35:56">
      <c r="AI165" s="39"/>
      <c r="AJ165" s="47">
        <f>+'Ark1'!C3906</f>
        <v>2015</v>
      </c>
      <c r="AK165" s="47">
        <f>+'Ark1'!N3906</f>
        <v>150</v>
      </c>
      <c r="AL165" s="48" t="s">
        <v>517</v>
      </c>
      <c r="AM165" s="47">
        <f>+'Ark1'!Q3906</f>
        <v>502</v>
      </c>
      <c r="AN165" s="65">
        <f>+'Ark1'!R3906</f>
        <v>3861</v>
      </c>
      <c r="AO165" s="65">
        <f>+'Ark1'!S3906</f>
        <v>3861</v>
      </c>
      <c r="AP165" s="102">
        <f>+'Ark1'!T3906</f>
        <v>7.9167521017018654</v>
      </c>
      <c r="AQ165" s="49">
        <f>+'Ark1'!W3906</f>
        <v>59.698782698782722</v>
      </c>
      <c r="AR165" s="49">
        <f>+'Ark1'!AB3906</f>
        <v>4.2429667958807196</v>
      </c>
      <c r="AS165" s="65">
        <f>+'Ark1'!Y3906</f>
        <v>154.97316757316725</v>
      </c>
      <c r="AT165" s="102">
        <f t="shared" si="2"/>
        <v>7.691235059760956</v>
      </c>
      <c r="AU165" s="39"/>
      <c r="AV165" s="11"/>
      <c r="AW165" s="11"/>
      <c r="AX165"/>
      <c r="AY165"/>
      <c r="AZ165"/>
      <c r="BA165"/>
      <c r="BB165"/>
      <c r="BC165"/>
      <c r="BD165"/>
    </row>
    <row r="166" spans="35:56">
      <c r="AI166" s="39"/>
      <c r="AJ166" s="47">
        <f>+'Ark1'!C3907</f>
        <v>2015</v>
      </c>
      <c r="AK166" s="47">
        <f>+'Ark1'!N3907</f>
        <v>160</v>
      </c>
      <c r="AL166" s="48" t="s">
        <v>518</v>
      </c>
      <c r="AM166" s="47">
        <f>+'Ark1'!Q3907</f>
        <v>443</v>
      </c>
      <c r="AN166" s="65">
        <f>+'Ark1'!R3907</f>
        <v>3319</v>
      </c>
      <c r="AO166" s="65">
        <f>+'Ark1'!S3907</f>
        <v>3319</v>
      </c>
      <c r="AP166" s="102">
        <f>+'Ark1'!T3907</f>
        <v>6.8054131638302229</v>
      </c>
      <c r="AQ166" s="49">
        <f>+'Ark1'!W3907</f>
        <v>59.15697499246761</v>
      </c>
      <c r="AR166" s="49">
        <f>+'Ark1'!AB3907</f>
        <v>4.3397174265439427</v>
      </c>
      <c r="AS166" s="65">
        <f>+'Ark1'!Y3907</f>
        <v>164.97613739077997</v>
      </c>
      <c r="AT166" s="102">
        <f t="shared" si="2"/>
        <v>7.4920993227990973</v>
      </c>
      <c r="AU166" s="39"/>
      <c r="AV166" s="11"/>
      <c r="AW166" s="11"/>
      <c r="AX166"/>
      <c r="AY166"/>
      <c r="AZ166"/>
      <c r="BA166"/>
      <c r="BB166"/>
      <c r="BC166"/>
      <c r="BD166"/>
    </row>
    <row r="167" spans="35:56">
      <c r="AI167" s="39"/>
      <c r="AJ167" s="47">
        <f>+'Ark1'!C3908</f>
        <v>2015</v>
      </c>
      <c r="AK167" s="47">
        <f>+'Ark1'!N3908</f>
        <v>170</v>
      </c>
      <c r="AL167" s="48" t="s">
        <v>519</v>
      </c>
      <c r="AM167" s="47">
        <f>+'Ark1'!Q3908</f>
        <v>425</v>
      </c>
      <c r="AN167" s="65">
        <f>+'Ark1'!R3908</f>
        <v>2776</v>
      </c>
      <c r="AO167" s="65">
        <f>+'Ark1'!S3908</f>
        <v>2776</v>
      </c>
      <c r="AP167" s="102">
        <f>+'Ark1'!T3908</f>
        <v>5.6920237851137996</v>
      </c>
      <c r="AQ167" s="49">
        <f>+'Ark1'!W3908</f>
        <v>58.654178674351591</v>
      </c>
      <c r="AR167" s="49">
        <f>+'Ark1'!AB3908</f>
        <v>4.3850188505479313</v>
      </c>
      <c r="AS167" s="65">
        <f>+'Ark1'!Y3908</f>
        <v>174.91847982708973</v>
      </c>
      <c r="AT167" s="102">
        <f t="shared" si="2"/>
        <v>6.5317647058823534</v>
      </c>
      <c r="AU167" s="39"/>
      <c r="AV167" s="11"/>
      <c r="AW167" s="11"/>
      <c r="AX167"/>
      <c r="AY167"/>
      <c r="AZ167"/>
      <c r="BA167"/>
      <c r="BB167"/>
      <c r="BC167"/>
      <c r="BD167"/>
    </row>
    <row r="168" spans="35:56">
      <c r="AI168" s="39"/>
      <c r="AJ168" s="47">
        <f>+'Ark1'!C3909</f>
        <v>2015</v>
      </c>
      <c r="AK168" s="47">
        <f>+'Ark1'!N3909</f>
        <v>180</v>
      </c>
      <c r="AL168" s="48" t="s">
        <v>520</v>
      </c>
      <c r="AM168" s="47">
        <f>+'Ark1'!Q3909</f>
        <v>420</v>
      </c>
      <c r="AN168" s="65">
        <f>+'Ark1'!R3909</f>
        <v>2104</v>
      </c>
      <c r="AO168" s="65">
        <f>+'Ark1'!S3909</f>
        <v>2104</v>
      </c>
      <c r="AP168" s="102">
        <f>+'Ark1'!T3909</f>
        <v>4.3141275374205472</v>
      </c>
      <c r="AQ168" s="49">
        <f>+'Ark1'!W3909</f>
        <v>57.507604562737647</v>
      </c>
      <c r="AR168" s="49">
        <f>+'Ark1'!AB3909</f>
        <v>4.9100210986957515</v>
      </c>
      <c r="AS168" s="65">
        <f>+'Ark1'!Y3909</f>
        <v>184.89073193916357</v>
      </c>
      <c r="AT168" s="102">
        <f t="shared" si="2"/>
        <v>5.0095238095238095</v>
      </c>
      <c r="AU168" s="39"/>
      <c r="AV168" s="11"/>
      <c r="AW168" s="11"/>
      <c r="AX168"/>
      <c r="AY168"/>
      <c r="AZ168"/>
      <c r="BA168"/>
      <c r="BB168"/>
      <c r="BC168"/>
      <c r="BD168"/>
    </row>
    <row r="169" spans="35:56">
      <c r="AI169" s="39"/>
      <c r="AJ169" s="47">
        <f>+'Ark1'!C3910</f>
        <v>2015</v>
      </c>
      <c r="AK169" s="47">
        <f>+'Ark1'!N3910</f>
        <v>190</v>
      </c>
      <c r="AL169" s="48" t="s">
        <v>521</v>
      </c>
      <c r="AM169" s="47">
        <f>+'Ark1'!Q3910</f>
        <v>368</v>
      </c>
      <c r="AN169" s="65">
        <f>+'Ark1'!R3910</f>
        <v>1451</v>
      </c>
      <c r="AO169" s="65">
        <f>+'Ark1'!S3910</f>
        <v>1451</v>
      </c>
      <c r="AP169" s="102">
        <f>+'Ark1'!T3910</f>
        <v>2.975189665778144</v>
      </c>
      <c r="AQ169" s="49">
        <f>+'Ark1'!W3910</f>
        <v>56.289455547898001</v>
      </c>
      <c r="AR169" s="49">
        <f>+'Ark1'!AB3910</f>
        <v>5.0073982942625159</v>
      </c>
      <c r="AS169" s="65">
        <f>+'Ark1'!Y3910</f>
        <v>194.60310130944168</v>
      </c>
      <c r="AT169" s="102">
        <f t="shared" si="2"/>
        <v>3.9429347826086958</v>
      </c>
      <c r="AU169" s="39"/>
      <c r="AV169" s="11"/>
      <c r="AW169" s="11"/>
      <c r="AX169"/>
      <c r="AY169"/>
      <c r="AZ169"/>
      <c r="BA169"/>
      <c r="BB169"/>
      <c r="BC169"/>
      <c r="BD169"/>
    </row>
    <row r="170" spans="35:56">
      <c r="AI170" s="39"/>
      <c r="AJ170" s="47">
        <f>+'Ark1'!C3911</f>
        <v>2015</v>
      </c>
      <c r="AK170" s="47">
        <f>+'Ark1'!N3911</f>
        <v>200</v>
      </c>
      <c r="AL170" s="48" t="s">
        <v>522</v>
      </c>
      <c r="AM170" s="47">
        <f>+'Ark1'!Q3911</f>
        <v>319</v>
      </c>
      <c r="AN170" s="65">
        <f>+'Ark1'!R3911</f>
        <v>973</v>
      </c>
      <c r="AO170" s="65">
        <f>+'Ark1'!S3911</f>
        <v>973</v>
      </c>
      <c r="AP170" s="102">
        <f>+'Ark1'!T3911</f>
        <v>1.9950789419725237</v>
      </c>
      <c r="AQ170" s="49">
        <f>+'Ark1'!W3911</f>
        <v>54.73689619732788</v>
      </c>
      <c r="AR170" s="49">
        <f>+'Ark1'!AB3911</f>
        <v>5.2580526434948842</v>
      </c>
      <c r="AS170" s="65">
        <f>+'Ark1'!Y3911</f>
        <v>204.46176772867412</v>
      </c>
      <c r="AT170" s="102">
        <f t="shared" si="2"/>
        <v>3.050156739811912</v>
      </c>
      <c r="AU170" s="39"/>
      <c r="AV170" s="11"/>
      <c r="AW170" s="11"/>
      <c r="AX170"/>
      <c r="AY170"/>
      <c r="AZ170"/>
      <c r="BA170"/>
      <c r="BB170"/>
      <c r="BC170"/>
      <c r="BD170"/>
    </row>
    <row r="171" spans="35:56">
      <c r="AI171" s="39"/>
      <c r="AJ171" s="47">
        <f>+'Ark1'!C3912</f>
        <v>2015</v>
      </c>
      <c r="AK171" s="47">
        <f>+'Ark1'!N3912</f>
        <v>210</v>
      </c>
      <c r="AL171" s="48" t="s">
        <v>523</v>
      </c>
      <c r="AM171" s="47">
        <f>+'Ark1'!Q3912</f>
        <v>248</v>
      </c>
      <c r="AN171" s="65">
        <f>+'Ark1'!R3912</f>
        <v>567</v>
      </c>
      <c r="AO171" s="65">
        <f>+'Ark1'!S3912</f>
        <v>567</v>
      </c>
      <c r="AP171" s="102">
        <f>+'Ark1'!T3912</f>
        <v>1.1625999589911831</v>
      </c>
      <c r="AQ171" s="49">
        <f>+'Ark1'!W3912</f>
        <v>53.349206349206362</v>
      </c>
      <c r="AR171" s="49">
        <f>+'Ark1'!AB3912</f>
        <v>5.586715337209113</v>
      </c>
      <c r="AS171" s="65">
        <f>+'Ark1'!Y3912</f>
        <v>214.53509700176363</v>
      </c>
      <c r="AT171" s="102">
        <f t="shared" si="2"/>
        <v>2.286290322580645</v>
      </c>
      <c r="AU171" s="39"/>
      <c r="AV171" s="11"/>
      <c r="AW171" s="11"/>
      <c r="AX171"/>
      <c r="AY171"/>
      <c r="AZ171"/>
      <c r="BA171"/>
      <c r="BB171"/>
      <c r="BC171"/>
      <c r="BD171"/>
    </row>
    <row r="172" spans="35:56">
      <c r="AI172" s="39"/>
      <c r="AJ172" s="47">
        <f>+'Ark1'!C3913</f>
        <v>2015</v>
      </c>
      <c r="AK172" s="47">
        <f>+'Ark1'!N3913</f>
        <v>220</v>
      </c>
      <c r="AL172" s="48" t="s">
        <v>524</v>
      </c>
      <c r="AM172" s="47">
        <f>+'Ark1'!Q3913</f>
        <v>161</v>
      </c>
      <c r="AN172" s="65">
        <f>+'Ark1'!R3913</f>
        <v>283</v>
      </c>
      <c r="AO172" s="65">
        <f>+'Ark1'!S3913</f>
        <v>283</v>
      </c>
      <c r="AP172" s="102">
        <f>+'Ark1'!T3913</f>
        <v>0.58027475907320081</v>
      </c>
      <c r="AQ172" s="49">
        <f>+'Ark1'!W3913</f>
        <v>50.904593639575971</v>
      </c>
      <c r="AR172" s="49">
        <f>+'Ark1'!AB3913</f>
        <v>6.2159102902094148</v>
      </c>
      <c r="AS172" s="65">
        <f>+'Ark1'!Y3913</f>
        <v>224.53392226148421</v>
      </c>
      <c r="AT172" s="102">
        <f t="shared" si="2"/>
        <v>1.7577639751552796</v>
      </c>
      <c r="AU172" s="39"/>
      <c r="AV172"/>
      <c r="AW172"/>
      <c r="AX172"/>
      <c r="AY172"/>
      <c r="AZ172"/>
      <c r="BA172"/>
      <c r="BB172"/>
      <c r="BC172"/>
      <c r="BD172"/>
    </row>
    <row r="173" spans="35:56">
      <c r="AI173" s="39"/>
      <c r="AJ173" s="47">
        <f>+'Ark1'!C3914</f>
        <v>2015</v>
      </c>
      <c r="AK173" s="47">
        <f>+'Ark1'!N3914</f>
        <v>230</v>
      </c>
      <c r="AL173" s="48" t="s">
        <v>525</v>
      </c>
      <c r="AM173" s="47">
        <f>+'Ark1'!Q3914</f>
        <v>140</v>
      </c>
      <c r="AN173" s="65">
        <f>+'Ark1'!R3914</f>
        <v>324</v>
      </c>
      <c r="AO173" s="65">
        <f>+'Ark1'!S3914</f>
        <v>324</v>
      </c>
      <c r="AP173" s="102">
        <f>+'Ark1'!T3914</f>
        <v>0.66434283370924752</v>
      </c>
      <c r="AQ173" s="49">
        <f>+'Ark1'!W3914</f>
        <v>46.320987654320994</v>
      </c>
      <c r="AR173" s="49">
        <f>+'Ark1'!AB3914</f>
        <v>7.0999515917213136</v>
      </c>
      <c r="AS173" s="65">
        <f>+'Ark1'!Y3914</f>
        <v>245.67530864197536</v>
      </c>
      <c r="AT173" s="102">
        <f t="shared" si="2"/>
        <v>2.3142857142857145</v>
      </c>
      <c r="AU173" s="39"/>
      <c r="AV173"/>
      <c r="AW173"/>
      <c r="AX173"/>
      <c r="AY173"/>
      <c r="AZ173"/>
      <c r="BA173"/>
      <c r="BB173"/>
      <c r="BC173"/>
      <c r="BD173"/>
    </row>
    <row r="174" spans="35:56">
      <c r="AI174" s="39"/>
      <c r="AJ174">
        <f>+'Ark1'!C3915</f>
        <v>2014</v>
      </c>
      <c r="AK174">
        <f>+'Ark1'!N3915</f>
        <v>60</v>
      </c>
      <c r="AL174" s="3" t="s">
        <v>509</v>
      </c>
      <c r="AM174">
        <f>+'Ark1'!Q3915</f>
        <v>21</v>
      </c>
      <c r="AN174" s="9">
        <f>+'Ark1'!R3915</f>
        <v>28</v>
      </c>
      <c r="AO174" s="9">
        <f>+'Ark1'!S3915</f>
        <v>27</v>
      </c>
      <c r="AP174" s="97">
        <f>+'Ark1'!T3915</f>
        <v>6.4176025670410253E-2</v>
      </c>
      <c r="AQ174" s="1">
        <f>+'Ark1'!W3915</f>
        <v>62.370370370370381</v>
      </c>
      <c r="AR174" s="1">
        <f>+'Ark1'!AB3915</f>
        <v>2.4817578618888887</v>
      </c>
      <c r="AS174" s="9">
        <f>+'Ark1'!Y3915</f>
        <v>61.610714285714302</v>
      </c>
      <c r="AT174" s="97">
        <f t="shared" si="2"/>
        <v>1.3333333333333333</v>
      </c>
      <c r="AU174" s="39"/>
      <c r="AV174"/>
      <c r="AW174"/>
      <c r="AX174"/>
      <c r="AY174"/>
      <c r="AZ174"/>
      <c r="BA174"/>
      <c r="BB174"/>
      <c r="BC174"/>
      <c r="BD174"/>
    </row>
    <row r="175" spans="35:56">
      <c r="AI175" s="39"/>
      <c r="AJ175">
        <f>+'Ark1'!C3916</f>
        <v>2014</v>
      </c>
      <c r="AK175">
        <f>+'Ark1'!N3916</f>
        <v>70</v>
      </c>
      <c r="AL175" s="3" t="s">
        <v>510</v>
      </c>
      <c r="AM175">
        <f>+'Ark1'!Q3916</f>
        <v>60</v>
      </c>
      <c r="AN175" s="9">
        <f>+'Ark1'!R3916</f>
        <v>107</v>
      </c>
      <c r="AO175" s="9">
        <f>+'Ark1'!S3916</f>
        <v>106</v>
      </c>
      <c r="AP175" s="97">
        <f>+'Ark1'!T3916</f>
        <v>0.2452440980976392</v>
      </c>
      <c r="AQ175" s="1">
        <f>+'Ark1'!W3916</f>
        <v>62.811320754716995</v>
      </c>
      <c r="AR175" s="1">
        <f>+'Ark1'!AB3916</f>
        <v>2.1766913074801826</v>
      </c>
      <c r="AS175" s="9">
        <f>+'Ark1'!Y3916</f>
        <v>75.669158878504703</v>
      </c>
      <c r="AT175" s="97">
        <f t="shared" si="2"/>
        <v>1.7833333333333334</v>
      </c>
      <c r="AU175" s="39"/>
      <c r="AV175"/>
      <c r="AW175"/>
      <c r="AX175"/>
      <c r="AY175"/>
      <c r="AZ175"/>
      <c r="BA175"/>
      <c r="BB175"/>
      <c r="BC175"/>
      <c r="BD175"/>
    </row>
    <row r="176" spans="35:56">
      <c r="AI176" s="39"/>
      <c r="AJ176">
        <f>+'Ark1'!C3917</f>
        <v>2014</v>
      </c>
      <c r="AK176">
        <f>+'Ark1'!N3917</f>
        <v>80</v>
      </c>
      <c r="AL176" s="3" t="s">
        <v>511</v>
      </c>
      <c r="AM176">
        <f>+'Ark1'!Q3917</f>
        <v>142</v>
      </c>
      <c r="AN176" s="9">
        <f>+'Ark1'!R3917</f>
        <v>338</v>
      </c>
      <c r="AO176" s="9">
        <f>+'Ark1'!S3917</f>
        <v>334</v>
      </c>
      <c r="AP176" s="97">
        <f>+'Ark1'!T3917</f>
        <v>0.77469630987852389</v>
      </c>
      <c r="AQ176" s="1">
        <f>+'Ark1'!W3917</f>
        <v>62.748502994011993</v>
      </c>
      <c r="AR176" s="1">
        <f>+'Ark1'!AB3917</f>
        <v>2.2272631976905326</v>
      </c>
      <c r="AS176" s="9">
        <f>+'Ark1'!Y3917</f>
        <v>84.937278106508785</v>
      </c>
      <c r="AT176" s="97">
        <f t="shared" si="2"/>
        <v>2.380281690140845</v>
      </c>
      <c r="AU176" s="39"/>
      <c r="AV176"/>
      <c r="AW176"/>
      <c r="AX176"/>
      <c r="AY176"/>
      <c r="AZ176"/>
      <c r="BA176"/>
      <c r="BB176"/>
      <c r="BC176"/>
      <c r="BD176"/>
    </row>
    <row r="177" spans="35:56">
      <c r="AI177" s="39"/>
      <c r="AJ177">
        <f>+'Ark1'!C3918</f>
        <v>2014</v>
      </c>
      <c r="AK177">
        <f>+'Ark1'!N3918</f>
        <v>90</v>
      </c>
      <c r="AL177" s="3" t="s">
        <v>486</v>
      </c>
      <c r="AM177">
        <f>+'Ark1'!Q3918</f>
        <v>234</v>
      </c>
      <c r="AN177" s="9">
        <f>+'Ark1'!R3918</f>
        <v>913</v>
      </c>
      <c r="AO177" s="9">
        <f>+'Ark1'!S3918</f>
        <v>907</v>
      </c>
      <c r="AP177" s="97">
        <f>+'Ark1'!T3918</f>
        <v>2.0925968370387342</v>
      </c>
      <c r="AQ177" s="1">
        <f>+'Ark1'!W3918</f>
        <v>62.369349503858899</v>
      </c>
      <c r="AR177" s="1">
        <f>+'Ark1'!AB3918</f>
        <v>2.8352926024227254</v>
      </c>
      <c r="AS177" s="9">
        <f>+'Ark1'!Y3918</f>
        <v>95.150273822563122</v>
      </c>
      <c r="AT177" s="97">
        <f t="shared" si="2"/>
        <v>3.9017094017094016</v>
      </c>
      <c r="AU177" s="39"/>
      <c r="AV177"/>
      <c r="AW177"/>
      <c r="AX177"/>
      <c r="AY177"/>
      <c r="AZ177"/>
      <c r="BA177"/>
      <c r="BB177"/>
      <c r="BC177"/>
      <c r="BD177"/>
    </row>
    <row r="178" spans="35:56">
      <c r="AI178" s="39"/>
      <c r="AJ178">
        <f>+'Ark1'!C3919</f>
        <v>2014</v>
      </c>
      <c r="AK178">
        <f>+'Ark1'!N3919</f>
        <v>100</v>
      </c>
      <c r="AL178" s="3" t="s">
        <v>512</v>
      </c>
      <c r="AM178">
        <f>+'Ark1'!Q3919</f>
        <v>786</v>
      </c>
      <c r="AN178" s="9">
        <f>+'Ark1'!R3919</f>
        <v>4529</v>
      </c>
      <c r="AO178" s="9">
        <f>+'Ark1'!S3919</f>
        <v>4519</v>
      </c>
      <c r="AP178" s="97">
        <f>+'Ark1'!T3919</f>
        <v>10.38047215218886</v>
      </c>
      <c r="AQ178" s="1">
        <f>+'Ark1'!W3919</f>
        <v>60.30604115954857</v>
      </c>
      <c r="AR178" s="1">
        <f>+'Ark1'!AB3919</f>
        <v>3.2439278927816089</v>
      </c>
      <c r="AS178" s="9">
        <f>+'Ark1'!Y3919</f>
        <v>106.67818502980798</v>
      </c>
      <c r="AT178" s="97">
        <f t="shared" si="2"/>
        <v>5.7620865139949107</v>
      </c>
      <c r="AU178" s="39"/>
      <c r="AV178"/>
      <c r="AW178"/>
      <c r="AX178"/>
      <c r="AY178"/>
      <c r="AZ178"/>
      <c r="BA178"/>
      <c r="BB178"/>
      <c r="BC178"/>
      <c r="BD178"/>
    </row>
    <row r="179" spans="35:56">
      <c r="AI179" s="39"/>
      <c r="AJ179">
        <f>+'Ark1'!C3920</f>
        <v>2014</v>
      </c>
      <c r="AK179">
        <f>+'Ark1'!N3920</f>
        <v>110</v>
      </c>
      <c r="AL179" s="3" t="s">
        <v>513</v>
      </c>
      <c r="AM179">
        <f>+'Ark1'!Q3920</f>
        <v>938</v>
      </c>
      <c r="AN179" s="9">
        <f>+'Ark1'!R3920</f>
        <v>7753</v>
      </c>
      <c r="AO179" s="9">
        <f>+'Ark1'!S3920</f>
        <v>7725</v>
      </c>
      <c r="AP179" s="97">
        <f>+'Ark1'!T3920</f>
        <v>17.769883107953248</v>
      </c>
      <c r="AQ179" s="1">
        <f>+'Ark1'!W3920</f>
        <v>60.050097087378639</v>
      </c>
      <c r="AR179" s="1">
        <f>+'Ark1'!AB3920</f>
        <v>3.3083910661959162</v>
      </c>
      <c r="AS179" s="9">
        <f>+'Ark1'!Y3920</f>
        <v>114.06643879788436</v>
      </c>
      <c r="AT179" s="97">
        <f t="shared" si="2"/>
        <v>8.2654584221748397</v>
      </c>
      <c r="AU179" s="39"/>
      <c r="AV179"/>
      <c r="AW179"/>
      <c r="AX179"/>
      <c r="AY179"/>
      <c r="AZ179"/>
      <c r="BA179"/>
      <c r="BB179"/>
      <c r="BC179"/>
      <c r="BD179"/>
    </row>
    <row r="180" spans="35:56">
      <c r="AI180" s="39"/>
      <c r="AJ180">
        <f>+'Ark1'!C3921</f>
        <v>2014</v>
      </c>
      <c r="AK180">
        <f>+'Ark1'!N3921</f>
        <v>120</v>
      </c>
      <c r="AL180" s="3" t="s">
        <v>514</v>
      </c>
      <c r="AM180">
        <f>+'Ark1'!Q3921</f>
        <v>671</v>
      </c>
      <c r="AN180" s="9">
        <f>+'Ark1'!R3921</f>
        <v>4994</v>
      </c>
      <c r="AO180" s="9">
        <f>+'Ark1'!S3921</f>
        <v>4979</v>
      </c>
      <c r="AP180" s="97">
        <f>+'Ark1'!T3921</f>
        <v>11.44625257850103</v>
      </c>
      <c r="AQ180" s="1">
        <f>+'Ark1'!W3921</f>
        <v>60.380598513757803</v>
      </c>
      <c r="AR180" s="1">
        <f>+'Ark1'!AB3921</f>
        <v>3.6316036474959761</v>
      </c>
      <c r="AS180" s="9">
        <f>+'Ark1'!Y3921</f>
        <v>124.62046455746936</v>
      </c>
      <c r="AT180" s="97">
        <f t="shared" si="2"/>
        <v>7.442622950819672</v>
      </c>
      <c r="AU180" s="39"/>
      <c r="AV180"/>
      <c r="AW180"/>
      <c r="AX180"/>
      <c r="AY180"/>
      <c r="AZ180"/>
      <c r="BA180"/>
      <c r="BB180"/>
      <c r="BC180"/>
      <c r="BD180"/>
    </row>
    <row r="181" spans="35:56">
      <c r="AI181" s="39"/>
      <c r="AJ181">
        <f>+'Ark1'!C3922</f>
        <v>2014</v>
      </c>
      <c r="AK181">
        <f>+'Ark1'!N3922</f>
        <v>130</v>
      </c>
      <c r="AL181" s="3" t="s">
        <v>515</v>
      </c>
      <c r="AM181">
        <f>+'Ark1'!Q3922</f>
        <v>571</v>
      </c>
      <c r="AN181" s="9">
        <f>+'Ark1'!R3922</f>
        <v>4560</v>
      </c>
      <c r="AO181" s="9">
        <f>+'Ark1'!S3922</f>
        <v>4551</v>
      </c>
      <c r="AP181" s="97">
        <f>+'Ark1'!T3922</f>
        <v>10.451524180609672</v>
      </c>
      <c r="AQ181" s="1">
        <f>+'Ark1'!W3922</f>
        <v>60.245660294440782</v>
      </c>
      <c r="AR181" s="1">
        <f>+'Ark1'!AB3922</f>
        <v>3.7726348101053615</v>
      </c>
      <c r="AS181" s="9">
        <f>+'Ark1'!Y3922</f>
        <v>134.80157894736843</v>
      </c>
      <c r="AT181" s="97">
        <f t="shared" si="2"/>
        <v>7.9859894921190895</v>
      </c>
      <c r="AU181" s="39"/>
      <c r="AV181"/>
      <c r="AW181"/>
      <c r="AX181"/>
      <c r="AY181"/>
      <c r="AZ181"/>
      <c r="BA181"/>
      <c r="BB181"/>
      <c r="BC181"/>
      <c r="BD181"/>
    </row>
    <row r="182" spans="35:56">
      <c r="AI182" s="39"/>
      <c r="AJ182">
        <f>+'Ark1'!C3923</f>
        <v>2014</v>
      </c>
      <c r="AK182">
        <f>+'Ark1'!N3923</f>
        <v>140</v>
      </c>
      <c r="AL182" s="3" t="s">
        <v>516</v>
      </c>
      <c r="AM182">
        <f>+'Ark1'!Q3923</f>
        <v>523</v>
      </c>
      <c r="AN182" s="9">
        <f>+'Ark1'!R3923</f>
        <v>4205</v>
      </c>
      <c r="AO182" s="9">
        <f>+'Ark1'!S3923</f>
        <v>4204</v>
      </c>
      <c r="AP182" s="97">
        <f>+'Ark1'!T3923</f>
        <v>9.6378638551455378</v>
      </c>
      <c r="AQ182" s="1">
        <f>+'Ark1'!W3923</f>
        <v>59.952188392007599</v>
      </c>
      <c r="AR182" s="1">
        <f>+'Ark1'!AB3923</f>
        <v>3.9816237581391474</v>
      </c>
      <c r="AS182" s="9">
        <f>+'Ark1'!Y3923</f>
        <v>144.98615933412603</v>
      </c>
      <c r="AT182" s="97">
        <f t="shared" si="2"/>
        <v>8.0401529636711278</v>
      </c>
      <c r="AU182" s="39"/>
      <c r="AV182"/>
      <c r="AW182"/>
      <c r="AX182"/>
      <c r="AY182"/>
      <c r="AZ182"/>
      <c r="BA182"/>
      <c r="BB182"/>
      <c r="BC182"/>
      <c r="BD182"/>
    </row>
    <row r="183" spans="35:56">
      <c r="AI183" s="39"/>
      <c r="AJ183">
        <f>+'Ark1'!C3924</f>
        <v>2014</v>
      </c>
      <c r="AK183">
        <f>+'Ark1'!N3924</f>
        <v>150</v>
      </c>
      <c r="AL183" s="3" t="s">
        <v>517</v>
      </c>
      <c r="AM183">
        <f>+'Ark1'!Q3924</f>
        <v>507</v>
      </c>
      <c r="AN183" s="9">
        <f>+'Ark1'!R3924</f>
        <v>3818</v>
      </c>
      <c r="AO183" s="9">
        <f>+'Ark1'!S3924</f>
        <v>3814</v>
      </c>
      <c r="AP183" s="97">
        <f>+'Ark1'!T3924</f>
        <v>8.7508595003438003</v>
      </c>
      <c r="AQ183" s="1">
        <f>+'Ark1'!W3924</f>
        <v>59.590456213948627</v>
      </c>
      <c r="AR183" s="1">
        <f>+'Ark1'!AB3924</f>
        <v>4.2386927410045869</v>
      </c>
      <c r="AS183" s="9">
        <f>+'Ark1'!Y3924</f>
        <v>154.83020167627049</v>
      </c>
      <c r="AT183" s="97">
        <f t="shared" si="2"/>
        <v>7.5305719921104535</v>
      </c>
      <c r="AU183" s="39"/>
      <c r="AV183"/>
      <c r="AW183"/>
      <c r="AX183"/>
      <c r="AY183"/>
      <c r="AZ183"/>
      <c r="BA183"/>
      <c r="BB183"/>
      <c r="BC183"/>
      <c r="BD183"/>
    </row>
    <row r="184" spans="35:56">
      <c r="AI184" s="39"/>
      <c r="AJ184">
        <f>+'Ark1'!C3925</f>
        <v>2014</v>
      </c>
      <c r="AK184">
        <f>+'Ark1'!N3925</f>
        <v>160</v>
      </c>
      <c r="AL184" s="3" t="s">
        <v>518</v>
      </c>
      <c r="AM184">
        <f>+'Ark1'!Q3925</f>
        <v>474</v>
      </c>
      <c r="AN184" s="9">
        <f>+'Ark1'!R3925</f>
        <v>3330</v>
      </c>
      <c r="AO184" s="9">
        <f>+'Ark1'!S3925</f>
        <v>3325</v>
      </c>
      <c r="AP184" s="97">
        <f>+'Ark1'!T3925</f>
        <v>7.6323630529452222</v>
      </c>
      <c r="AQ184" s="1">
        <f>+'Ark1'!W3925</f>
        <v>59.057744360902248</v>
      </c>
      <c r="AR184" s="1">
        <f>+'Ark1'!AB3925</f>
        <v>4.4882775664609138</v>
      </c>
      <c r="AS184" s="9">
        <f>+'Ark1'!Y3925</f>
        <v>164.7315315315314</v>
      </c>
      <c r="AT184" s="97">
        <f t="shared" si="2"/>
        <v>7.0253164556962027</v>
      </c>
      <c r="AU184" s="39"/>
      <c r="AV184"/>
      <c r="AW184"/>
      <c r="AX184"/>
      <c r="AY184"/>
      <c r="AZ184"/>
      <c r="BA184"/>
      <c r="BB184"/>
      <c r="BC184"/>
      <c r="BD184"/>
    </row>
    <row r="185" spans="35:56">
      <c r="AI185" s="39"/>
      <c r="AJ185">
        <f>+'Ark1'!C3926</f>
        <v>2014</v>
      </c>
      <c r="AK185">
        <f>+'Ark1'!N3926</f>
        <v>170</v>
      </c>
      <c r="AL185" s="3" t="s">
        <v>519</v>
      </c>
      <c r="AM185">
        <f>+'Ark1'!Q3926</f>
        <v>459</v>
      </c>
      <c r="AN185" s="9">
        <f>+'Ark1'!R3926</f>
        <v>2835</v>
      </c>
      <c r="AO185" s="9">
        <f>+'Ark1'!S3926</f>
        <v>2833</v>
      </c>
      <c r="AP185" s="97">
        <f>+'Ark1'!T3926</f>
        <v>6.497822599129039</v>
      </c>
      <c r="AQ185" s="1">
        <f>+'Ark1'!W3926</f>
        <v>58.385104129897648</v>
      </c>
      <c r="AR185" s="1">
        <f>+'Ark1'!AB3926</f>
        <v>4.6805035085597551</v>
      </c>
      <c r="AS185" s="9">
        <f>+'Ark1'!Y3926</f>
        <v>174.75957671957647</v>
      </c>
      <c r="AT185" s="97">
        <f t="shared" si="2"/>
        <v>6.1764705882352944</v>
      </c>
      <c r="AU185" s="39"/>
      <c r="AV185"/>
      <c r="AW185"/>
      <c r="AX185"/>
      <c r="AY185"/>
      <c r="AZ185"/>
      <c r="BA185"/>
      <c r="BB185"/>
      <c r="BC185"/>
      <c r="BD185"/>
    </row>
    <row r="186" spans="35:56">
      <c r="AI186" s="39"/>
      <c r="AJ186">
        <f>+'Ark1'!C3927</f>
        <v>2014</v>
      </c>
      <c r="AK186">
        <f>+'Ark1'!N3927</f>
        <v>180</v>
      </c>
      <c r="AL186" s="3" t="s">
        <v>520</v>
      </c>
      <c r="AM186">
        <f>+'Ark1'!Q3927</f>
        <v>434</v>
      </c>
      <c r="AN186" s="9">
        <f>+'Ark1'!R3927</f>
        <v>2225</v>
      </c>
      <c r="AO186" s="9">
        <f>+'Ark1'!S3927</f>
        <v>2225</v>
      </c>
      <c r="AP186" s="97">
        <f>+'Ark1'!T3927</f>
        <v>5.0997020398808175</v>
      </c>
      <c r="AQ186" s="1">
        <f>+'Ark1'!W3927</f>
        <v>57.543370786516867</v>
      </c>
      <c r="AR186" s="1">
        <f>+'Ark1'!AB3927</f>
        <v>4.6650536670492952</v>
      </c>
      <c r="AS186" s="9">
        <f>+'Ark1'!Y3927</f>
        <v>184.82453932584289</v>
      </c>
      <c r="AT186" s="97">
        <f t="shared" si="2"/>
        <v>5.1267281105990783</v>
      </c>
      <c r="AU186" s="39"/>
      <c r="AV186"/>
      <c r="AW186"/>
      <c r="AX186"/>
      <c r="AY186"/>
      <c r="AZ186"/>
      <c r="BA186"/>
      <c r="BB186"/>
      <c r="BC186"/>
      <c r="BD186"/>
    </row>
    <row r="187" spans="35:56">
      <c r="AI187" s="39"/>
      <c r="AJ187">
        <f>+'Ark1'!C3928</f>
        <v>2014</v>
      </c>
      <c r="AK187">
        <f>+'Ark1'!N3928</f>
        <v>190</v>
      </c>
      <c r="AL187" s="3" t="s">
        <v>521</v>
      </c>
      <c r="AM187">
        <f>+'Ark1'!Q3928</f>
        <v>400</v>
      </c>
      <c r="AN187" s="9">
        <f>+'Ark1'!R3928</f>
        <v>1617</v>
      </c>
      <c r="AO187" s="9">
        <f>+'Ark1'!S3928</f>
        <v>1615</v>
      </c>
      <c r="AP187" s="97">
        <f>+'Ark1'!T3928</f>
        <v>3.7061654824661927</v>
      </c>
      <c r="AQ187" s="1">
        <f>+'Ark1'!W3928</f>
        <v>56.149226006191952</v>
      </c>
      <c r="AR187" s="1">
        <f>+'Ark1'!AB3928</f>
        <v>5.1210145891810468</v>
      </c>
      <c r="AS187" s="9">
        <f>+'Ark1'!Y3928</f>
        <v>194.4623995052566</v>
      </c>
      <c r="AT187" s="97">
        <f t="shared" si="2"/>
        <v>4.0425000000000004</v>
      </c>
      <c r="AU187" s="39"/>
      <c r="AV187"/>
      <c r="AW187"/>
      <c r="AX187"/>
      <c r="AY187"/>
      <c r="AZ187"/>
      <c r="BA187"/>
      <c r="BB187"/>
      <c r="BC187"/>
      <c r="BD187"/>
    </row>
    <row r="188" spans="35:56">
      <c r="AI188" s="39"/>
      <c r="AJ188">
        <f>+'Ark1'!C3929</f>
        <v>2014</v>
      </c>
      <c r="AK188">
        <f>+'Ark1'!N3929</f>
        <v>200</v>
      </c>
      <c r="AL188" s="3" t="s">
        <v>522</v>
      </c>
      <c r="AM188">
        <f>+'Ark1'!Q3929</f>
        <v>336</v>
      </c>
      <c r="AN188" s="9">
        <f>+'Ark1'!R3929</f>
        <v>1008</v>
      </c>
      <c r="AO188" s="9">
        <f>+'Ark1'!S3929</f>
        <v>1007</v>
      </c>
      <c r="AP188" s="97">
        <f>+'Ark1'!T3929</f>
        <v>2.3103369241347695</v>
      </c>
      <c r="AQ188" s="1">
        <f>+'Ark1'!W3929</f>
        <v>55.264150943396238</v>
      </c>
      <c r="AR188" s="1">
        <f>+'Ark1'!AB3929</f>
        <v>5.2009982856071613</v>
      </c>
      <c r="AS188" s="9">
        <f>+'Ark1'!Y3929</f>
        <v>204.48323412698403</v>
      </c>
      <c r="AT188" s="97">
        <f t="shared" si="2"/>
        <v>3</v>
      </c>
      <c r="AU188" s="39"/>
      <c r="AV188"/>
      <c r="AW188"/>
      <c r="AX188"/>
      <c r="AY188"/>
      <c r="AZ188"/>
      <c r="BA188"/>
      <c r="BB188"/>
      <c r="BC188"/>
      <c r="BD188"/>
    </row>
    <row r="189" spans="35:56">
      <c r="AI189" s="39"/>
      <c r="AJ189">
        <f>+'Ark1'!C3930</f>
        <v>2014</v>
      </c>
      <c r="AK189">
        <f>+'Ark1'!N3930</f>
        <v>210</v>
      </c>
      <c r="AL189" s="3" t="s">
        <v>523</v>
      </c>
      <c r="AM189">
        <f>+'Ark1'!Q3930</f>
        <v>294</v>
      </c>
      <c r="AN189" s="9">
        <f>+'Ark1'!R3930</f>
        <v>665</v>
      </c>
      <c r="AO189" s="9">
        <f>+'Ark1'!S3930</f>
        <v>664</v>
      </c>
      <c r="AP189" s="97">
        <f>+'Ark1'!T3930</f>
        <v>1.5241806096722439</v>
      </c>
      <c r="AQ189" s="1">
        <f>+'Ark1'!W3930</f>
        <v>53.278614457831317</v>
      </c>
      <c r="AR189" s="1">
        <f>+'Ark1'!AB3930</f>
        <v>5.6844027148726495</v>
      </c>
      <c r="AS189" s="9">
        <f>+'Ark1'!Y3930</f>
        <v>214.19052631578953</v>
      </c>
      <c r="AT189" s="97">
        <f t="shared" si="2"/>
        <v>2.2619047619047619</v>
      </c>
      <c r="AU189" s="39"/>
      <c r="AV189"/>
      <c r="AW189"/>
      <c r="AX189"/>
      <c r="AY189"/>
      <c r="AZ189"/>
      <c r="BA189"/>
      <c r="BB189"/>
      <c r="BC189"/>
      <c r="BD189"/>
    </row>
    <row r="190" spans="35:56">
      <c r="AI190" s="39"/>
      <c r="AJ190">
        <f>+'Ark1'!C3931</f>
        <v>2014</v>
      </c>
      <c r="AK190">
        <f>+'Ark1'!N3931</f>
        <v>220</v>
      </c>
      <c r="AL190" s="3" t="s">
        <v>524</v>
      </c>
      <c r="AM190">
        <f>+'Ark1'!Q3931</f>
        <v>203</v>
      </c>
      <c r="AN190" s="9">
        <f>+'Ark1'!R3931</f>
        <v>363</v>
      </c>
      <c r="AO190" s="9">
        <f>+'Ark1'!S3931</f>
        <v>363</v>
      </c>
      <c r="AP190" s="97">
        <f>+'Ark1'!T3931</f>
        <v>0.83199633279853313</v>
      </c>
      <c r="AQ190" s="1">
        <f>+'Ark1'!W3931</f>
        <v>50.983471074380162</v>
      </c>
      <c r="AR190" s="1">
        <f>+'Ark1'!AB3931</f>
        <v>6.2987822572378738</v>
      </c>
      <c r="AS190" s="9">
        <f>+'Ark1'!Y3931</f>
        <v>224.41074380165296</v>
      </c>
      <c r="AT190" s="97">
        <f t="shared" si="2"/>
        <v>1.7881773399014778</v>
      </c>
      <c r="AU190" s="39"/>
      <c r="AV190"/>
      <c r="AW190"/>
      <c r="AX190"/>
      <c r="AY190"/>
      <c r="AZ190"/>
      <c r="BA190"/>
      <c r="BB190"/>
      <c r="BC190"/>
      <c r="BD190"/>
    </row>
    <row r="191" spans="35:56">
      <c r="AI191" s="39"/>
      <c r="AJ191">
        <f>+'Ark1'!C3932</f>
        <v>2014</v>
      </c>
      <c r="AK191">
        <f>+'Ark1'!N3932</f>
        <v>230</v>
      </c>
      <c r="AL191" s="3" t="s">
        <v>525</v>
      </c>
      <c r="AM191">
        <f>+'Ark1'!Q3932</f>
        <v>163</v>
      </c>
      <c r="AN191" s="9">
        <f>+'Ark1'!R3932</f>
        <v>342</v>
      </c>
      <c r="AO191" s="9">
        <f>+'Ark1'!S3932</f>
        <v>342</v>
      </c>
      <c r="AP191" s="97">
        <f>+'Ark1'!T3932</f>
        <v>0.78386431354572517</v>
      </c>
      <c r="AQ191" s="1">
        <f>+'Ark1'!W3932</f>
        <v>48.783625730994153</v>
      </c>
      <c r="AR191" s="1">
        <f>+'Ark1'!AB3932</f>
        <v>7.0354134082394006</v>
      </c>
      <c r="AS191" s="9">
        <f>+'Ark1'!Y3932</f>
        <v>242.52192982456157</v>
      </c>
      <c r="AT191" s="97">
        <f t="shared" si="2"/>
        <v>2.0981595092024539</v>
      </c>
      <c r="AU191" s="39"/>
      <c r="AV191"/>
      <c r="AW191"/>
      <c r="AX191"/>
      <c r="AY191"/>
      <c r="AZ191"/>
      <c r="BA191"/>
      <c r="BB191"/>
      <c r="BC191"/>
      <c r="BD191"/>
    </row>
    <row r="192" spans="35:56">
      <c r="AI192" s="39"/>
      <c r="AJ192" s="47">
        <f>+'Ark1'!C3933</f>
        <v>2013</v>
      </c>
      <c r="AK192" s="47">
        <f>+'Ark1'!N3933</f>
        <v>60</v>
      </c>
      <c r="AL192" s="48" t="s">
        <v>509</v>
      </c>
      <c r="AM192" s="47">
        <f>+'Ark1'!Q3933</f>
        <v>13</v>
      </c>
      <c r="AN192" s="65">
        <f>+'Ark1'!R3933</f>
        <v>13</v>
      </c>
      <c r="AO192" s="65">
        <f>+'Ark1'!S3933</f>
        <v>11</v>
      </c>
      <c r="AP192" s="102">
        <f>+'Ark1'!T3933</f>
        <v>3.0262116485869912E-2</v>
      </c>
      <c r="AQ192" s="49">
        <f>+'Ark1'!W3933</f>
        <v>60.181818181818173</v>
      </c>
      <c r="AR192" s="49">
        <f>+'Ark1'!AB3933</f>
        <v>6.2058356966822164</v>
      </c>
      <c r="AS192" s="65">
        <f>+'Ark1'!Y3933</f>
        <v>57.269230769230759</v>
      </c>
      <c r="AT192" s="102">
        <f t="shared" si="2"/>
        <v>1</v>
      </c>
      <c r="AU192" s="39"/>
      <c r="AV192"/>
      <c r="AW192"/>
      <c r="AX192"/>
      <c r="AY192"/>
      <c r="AZ192"/>
      <c r="BA192"/>
      <c r="BB192"/>
      <c r="BC192"/>
      <c r="BD192"/>
    </row>
    <row r="193" spans="35:56">
      <c r="AI193" s="39"/>
      <c r="AJ193" s="47">
        <f>+'Ark1'!C3934</f>
        <v>2013</v>
      </c>
      <c r="AK193" s="47">
        <f>+'Ark1'!N3934</f>
        <v>70</v>
      </c>
      <c r="AL193" s="48" t="s">
        <v>510</v>
      </c>
      <c r="AM193" s="47">
        <f>+'Ark1'!Q3934</f>
        <v>47</v>
      </c>
      <c r="AN193" s="65">
        <f>+'Ark1'!R3934</f>
        <v>72</v>
      </c>
      <c r="AO193" s="65">
        <f>+'Ark1'!S3934</f>
        <v>71</v>
      </c>
      <c r="AP193" s="102">
        <f>+'Ark1'!T3934</f>
        <v>0.1676055682294334</v>
      </c>
      <c r="AQ193" s="49">
        <f>+'Ark1'!W3934</f>
        <v>62.91549295774648</v>
      </c>
      <c r="AR193" s="49">
        <f>+'Ark1'!AB3934</f>
        <v>2.5824242288665737</v>
      </c>
      <c r="AS193" s="65">
        <f>+'Ark1'!Y3934</f>
        <v>75.862499999999997</v>
      </c>
      <c r="AT193" s="102">
        <f t="shared" si="2"/>
        <v>1.5319148936170213</v>
      </c>
      <c r="AU193" s="39"/>
      <c r="AV193"/>
      <c r="AW193"/>
      <c r="AX193"/>
      <c r="AY193"/>
      <c r="AZ193"/>
      <c r="BA193"/>
      <c r="BB193"/>
      <c r="BC193"/>
      <c r="BD193"/>
    </row>
    <row r="194" spans="35:56">
      <c r="AI194" s="39"/>
      <c r="AJ194" s="47">
        <f>+'Ark1'!C3935</f>
        <v>2013</v>
      </c>
      <c r="AK194" s="47">
        <f>+'Ark1'!N3935</f>
        <v>80</v>
      </c>
      <c r="AL194" s="48" t="s">
        <v>511</v>
      </c>
      <c r="AM194" s="47">
        <f>+'Ark1'!Q3935</f>
        <v>122</v>
      </c>
      <c r="AN194" s="65">
        <f>+'Ark1'!R3935</f>
        <v>312</v>
      </c>
      <c r="AO194" s="65">
        <f>+'Ark1'!S3935</f>
        <v>307</v>
      </c>
      <c r="AP194" s="102">
        <f>+'Ark1'!T3935</f>
        <v>0.72629079566087806</v>
      </c>
      <c r="AQ194" s="49">
        <f>+'Ark1'!W3935</f>
        <v>62.589576547231253</v>
      </c>
      <c r="AR194" s="49">
        <f>+'Ark1'!AB3935</f>
        <v>2.376792411205666</v>
      </c>
      <c r="AS194" s="65">
        <f>+'Ark1'!Y3935</f>
        <v>84.460576923076943</v>
      </c>
      <c r="AT194" s="102">
        <f t="shared" si="2"/>
        <v>2.557377049180328</v>
      </c>
      <c r="AU194" s="39"/>
      <c r="AV194"/>
      <c r="AW194"/>
      <c r="AX194"/>
      <c r="AY194"/>
      <c r="AZ194"/>
      <c r="BA194"/>
      <c r="BB194"/>
      <c r="BC194"/>
      <c r="BD194"/>
    </row>
    <row r="195" spans="35:56">
      <c r="AI195" s="39"/>
      <c r="AJ195" s="47">
        <f>+'Ark1'!C3936</f>
        <v>2013</v>
      </c>
      <c r="AK195" s="47">
        <f>+'Ark1'!N3936</f>
        <v>90</v>
      </c>
      <c r="AL195" s="48" t="s">
        <v>486</v>
      </c>
      <c r="AM195" s="47">
        <f>+'Ark1'!Q3936</f>
        <v>231</v>
      </c>
      <c r="AN195" s="65">
        <f>+'Ark1'!R3936</f>
        <v>860</v>
      </c>
      <c r="AO195" s="65">
        <f>+'Ark1'!S3936</f>
        <v>856</v>
      </c>
      <c r="AP195" s="102">
        <f>+'Ark1'!T3936</f>
        <v>2.0019553982960101</v>
      </c>
      <c r="AQ195" s="49">
        <f>+'Ark1'!W3936</f>
        <v>62.231308411214961</v>
      </c>
      <c r="AR195" s="49">
        <f>+'Ark1'!AB3936</f>
        <v>2.6413765825183946</v>
      </c>
      <c r="AS195" s="65">
        <f>+'Ark1'!Y3936</f>
        <v>95.337813953488407</v>
      </c>
      <c r="AT195" s="102">
        <f t="shared" si="2"/>
        <v>3.722943722943723</v>
      </c>
      <c r="AU195" s="39"/>
      <c r="AV195"/>
      <c r="AW195"/>
      <c r="AX195"/>
      <c r="AY195"/>
      <c r="AZ195"/>
      <c r="BA195"/>
      <c r="BB195"/>
      <c r="BC195"/>
      <c r="BD195"/>
    </row>
    <row r="196" spans="35:56">
      <c r="AI196" s="39"/>
      <c r="AJ196" s="47">
        <f>+'Ark1'!C3937</f>
        <v>2013</v>
      </c>
      <c r="AK196" s="47">
        <f>+'Ark1'!N3937</f>
        <v>100</v>
      </c>
      <c r="AL196" s="48" t="s">
        <v>512</v>
      </c>
      <c r="AM196" s="47">
        <f>+'Ark1'!Q3937</f>
        <v>671</v>
      </c>
      <c r="AN196" s="65">
        <f>+'Ark1'!R3937</f>
        <v>4131</v>
      </c>
      <c r="AO196" s="65">
        <f>+'Ark1'!S3937</f>
        <v>4113</v>
      </c>
      <c r="AP196" s="102">
        <f>+'Ark1'!T3937</f>
        <v>9.616369477163742</v>
      </c>
      <c r="AQ196" s="49">
        <f>+'Ark1'!W3937</f>
        <v>60.575735472890855</v>
      </c>
      <c r="AR196" s="49">
        <f>+'Ark1'!AB3937</f>
        <v>3.1803194649130178</v>
      </c>
      <c r="AS196" s="65">
        <f>+'Ark1'!Y3937</f>
        <v>106.40050835148888</v>
      </c>
      <c r="AT196" s="102">
        <f t="shared" si="2"/>
        <v>6.1564828614008942</v>
      </c>
      <c r="AU196" s="39"/>
      <c r="AV196"/>
      <c r="AW196"/>
      <c r="AX196"/>
      <c r="AY196"/>
      <c r="AZ196"/>
      <c r="BA196"/>
      <c r="BB196"/>
      <c r="BC196"/>
      <c r="BD196"/>
    </row>
    <row r="197" spans="35:56">
      <c r="AI197" s="39"/>
      <c r="AJ197" s="47">
        <f>+'Ark1'!C3938</f>
        <v>2013</v>
      </c>
      <c r="AK197" s="47">
        <f>+'Ark1'!N3938</f>
        <v>110</v>
      </c>
      <c r="AL197" s="48" t="s">
        <v>513</v>
      </c>
      <c r="AM197" s="47">
        <f>+'Ark1'!Q3938</f>
        <v>833</v>
      </c>
      <c r="AN197" s="65">
        <f>+'Ark1'!R3938</f>
        <v>7574</v>
      </c>
      <c r="AO197" s="65">
        <f>+'Ark1'!S3938</f>
        <v>7546</v>
      </c>
      <c r="AP197" s="102">
        <f>+'Ark1'!T3938</f>
        <v>17.631174635690673</v>
      </c>
      <c r="AQ197" s="49">
        <f>+'Ark1'!W3938</f>
        <v>60.146302676914921</v>
      </c>
      <c r="AR197" s="49">
        <f>+'Ark1'!AB3938</f>
        <v>3.2652927090193002</v>
      </c>
      <c r="AS197" s="65">
        <f>+'Ark1'!Y3938</f>
        <v>114.08823607076876</v>
      </c>
      <c r="AT197" s="102">
        <f t="shared" si="2"/>
        <v>9.0924369747899156</v>
      </c>
      <c r="AU197" s="39"/>
      <c r="AV197"/>
      <c r="AW197"/>
      <c r="AX197"/>
      <c r="AY197"/>
      <c r="AZ197"/>
      <c r="BA197"/>
      <c r="BB197"/>
      <c r="BC197"/>
      <c r="BD197"/>
    </row>
    <row r="198" spans="35:56">
      <c r="AI198" s="39"/>
      <c r="AJ198" s="47">
        <f>+'Ark1'!C3939</f>
        <v>2013</v>
      </c>
      <c r="AK198" s="47">
        <f>+'Ark1'!N3939</f>
        <v>120</v>
      </c>
      <c r="AL198" s="48" t="s">
        <v>514</v>
      </c>
      <c r="AM198" s="47">
        <f>+'Ark1'!Q3939</f>
        <v>662</v>
      </c>
      <c r="AN198" s="65">
        <f>+'Ark1'!R3939</f>
        <v>4944</v>
      </c>
      <c r="AO198" s="65">
        <f>+'Ark1'!S3939</f>
        <v>4918</v>
      </c>
      <c r="AP198" s="102">
        <f>+'Ark1'!T3939</f>
        <v>11.508915685087755</v>
      </c>
      <c r="AQ198" s="49">
        <f>+'Ark1'!W3939</f>
        <v>60.452419682797888</v>
      </c>
      <c r="AR198" s="49">
        <f>+'Ark1'!AB3939</f>
        <v>3.3832820513751174</v>
      </c>
      <c r="AS198" s="65">
        <f>+'Ark1'!Y3939</f>
        <v>124.2789037216826</v>
      </c>
      <c r="AT198" s="102">
        <f t="shared" si="2"/>
        <v>7.4682779456193353</v>
      </c>
      <c r="AU198" s="39"/>
      <c r="AV198"/>
      <c r="AW198"/>
      <c r="AX198"/>
      <c r="AY198"/>
      <c r="AZ198"/>
      <c r="BA198"/>
      <c r="BB198"/>
      <c r="BC198"/>
      <c r="BD198"/>
    </row>
    <row r="199" spans="35:56">
      <c r="AI199" s="39"/>
      <c r="AJ199" s="47">
        <f>+'Ark1'!C3940</f>
        <v>2013</v>
      </c>
      <c r="AK199" s="47">
        <f>+'Ark1'!N3940</f>
        <v>130</v>
      </c>
      <c r="AL199" s="48" t="s">
        <v>515</v>
      </c>
      <c r="AM199" s="47">
        <f>+'Ark1'!Q3940</f>
        <v>604</v>
      </c>
      <c r="AN199" s="65">
        <f>+'Ark1'!R3940</f>
        <v>4575</v>
      </c>
      <c r="AO199" s="65">
        <f>+'Ark1'!S3940</f>
        <v>4562</v>
      </c>
      <c r="AP199" s="102">
        <f>+'Ark1'!T3940</f>
        <v>10.649937147911913</v>
      </c>
      <c r="AQ199" s="49">
        <f>+'Ark1'!W3940</f>
        <v>60.234546251644019</v>
      </c>
      <c r="AR199" s="49">
        <f>+'Ark1'!AB3940</f>
        <v>3.593098123257036</v>
      </c>
      <c r="AS199" s="65">
        <f>+'Ark1'!Y3940</f>
        <v>134.62778142076476</v>
      </c>
      <c r="AT199" s="102">
        <f t="shared" si="2"/>
        <v>7.5745033112582778</v>
      </c>
      <c r="AU199" s="39"/>
      <c r="AV199"/>
      <c r="AW199"/>
      <c r="AX199"/>
      <c r="AY199"/>
      <c r="AZ199"/>
      <c r="BA199"/>
      <c r="BB199"/>
      <c r="BC199"/>
      <c r="BD199"/>
    </row>
    <row r="200" spans="35:56">
      <c r="AI200" s="39"/>
      <c r="AJ200" s="47">
        <f>+'Ark1'!C3941</f>
        <v>2013</v>
      </c>
      <c r="AK200" s="47">
        <f>+'Ark1'!N3941</f>
        <v>140</v>
      </c>
      <c r="AL200" s="48" t="s">
        <v>516</v>
      </c>
      <c r="AM200" s="47">
        <f>+'Ark1'!Q3941</f>
        <v>549</v>
      </c>
      <c r="AN200" s="65">
        <f>+'Ark1'!R3941</f>
        <v>4107</v>
      </c>
      <c r="AO200" s="65">
        <f>+'Ark1'!S3941</f>
        <v>4100</v>
      </c>
      <c r="AP200" s="102">
        <f>+'Ark1'!T3941</f>
        <v>9.5605009544205952</v>
      </c>
      <c r="AQ200" s="49">
        <f>+'Ark1'!W3941</f>
        <v>59.822439024390249</v>
      </c>
      <c r="AR200" s="49">
        <f>+'Ark1'!AB3941</f>
        <v>3.9327497861456866</v>
      </c>
      <c r="AS200" s="65">
        <f>+'Ark1'!Y3941</f>
        <v>144.73703433162891</v>
      </c>
      <c r="AT200" s="102">
        <f t="shared" si="2"/>
        <v>7.4808743169398904</v>
      </c>
      <c r="AU200" s="39"/>
      <c r="AV200"/>
      <c r="AW200"/>
      <c r="AX200"/>
      <c r="AY200"/>
      <c r="AZ200"/>
      <c r="BA200"/>
      <c r="BB200"/>
      <c r="BC200"/>
      <c r="BD200"/>
    </row>
    <row r="201" spans="35:56">
      <c r="AI201" s="39"/>
      <c r="AJ201" s="47">
        <f>+'Ark1'!C3942</f>
        <v>2013</v>
      </c>
      <c r="AK201" s="47">
        <f>+'Ark1'!N3942</f>
        <v>150</v>
      </c>
      <c r="AL201" s="48" t="s">
        <v>517</v>
      </c>
      <c r="AM201" s="47">
        <f>+'Ark1'!Q3942</f>
        <v>517</v>
      </c>
      <c r="AN201" s="65">
        <f>+'Ark1'!R3942</f>
        <v>3823</v>
      </c>
      <c r="AO201" s="65">
        <f>+'Ark1'!S3942</f>
        <v>3814</v>
      </c>
      <c r="AP201" s="102">
        <f>+'Ark1'!T3942</f>
        <v>8.8993901019600496</v>
      </c>
      <c r="AQ201" s="49">
        <f>+'Ark1'!W3942</f>
        <v>59.478762454116413</v>
      </c>
      <c r="AR201" s="49">
        <f>+'Ark1'!AB3942</f>
        <v>4.0872042439063598</v>
      </c>
      <c r="AS201" s="65">
        <f>+'Ark1'!Y3942</f>
        <v>154.55129479466405</v>
      </c>
      <c r="AT201" s="102">
        <f t="shared" si="2"/>
        <v>7.3945841392649907</v>
      </c>
      <c r="AU201" s="39"/>
      <c r="AV201"/>
      <c r="AW201"/>
      <c r="AX201"/>
      <c r="AY201"/>
      <c r="AZ201"/>
      <c r="BA201"/>
      <c r="BB201"/>
      <c r="BC201"/>
      <c r="BD201"/>
    </row>
    <row r="202" spans="35:56">
      <c r="AI202" s="39"/>
      <c r="AJ202" s="47">
        <f>+'Ark1'!C3943</f>
        <v>2013</v>
      </c>
      <c r="AK202" s="47">
        <f>+'Ark1'!N3943</f>
        <v>160</v>
      </c>
      <c r="AL202" s="48" t="s">
        <v>518</v>
      </c>
      <c r="AM202" s="47">
        <f>+'Ark1'!Q3943</f>
        <v>486</v>
      </c>
      <c r="AN202" s="65">
        <f>+'Ark1'!R3943</f>
        <v>3334</v>
      </c>
      <c r="AO202" s="65">
        <f>+'Ark1'!S3943</f>
        <v>3327</v>
      </c>
      <c r="AP202" s="102">
        <f>+'Ark1'!T3943</f>
        <v>7.7610689510684816</v>
      </c>
      <c r="AQ202" s="49">
        <f>+'Ark1'!W3943</f>
        <v>59.047189660354675</v>
      </c>
      <c r="AR202" s="49">
        <f>+'Ark1'!AB3943</f>
        <v>4.1698818213907956</v>
      </c>
      <c r="AS202" s="65">
        <f>+'Ark1'!Y3943</f>
        <v>164.55863827234532</v>
      </c>
      <c r="AT202" s="102">
        <f t="shared" si="2"/>
        <v>6.8600823045267489</v>
      </c>
      <c r="AU202" s="39"/>
      <c r="AV202"/>
      <c r="AW202"/>
      <c r="AX202"/>
      <c r="AY202"/>
      <c r="AZ202"/>
      <c r="BA202"/>
      <c r="BB202"/>
      <c r="BC202"/>
      <c r="BD202"/>
    </row>
    <row r="203" spans="35:56">
      <c r="AI203" s="39"/>
      <c r="AJ203" s="47">
        <f>+'Ark1'!C3944</f>
        <v>2013</v>
      </c>
      <c r="AK203" s="47">
        <f>+'Ark1'!N3944</f>
        <v>170</v>
      </c>
      <c r="AL203" s="48" t="s">
        <v>519</v>
      </c>
      <c r="AM203" s="47">
        <f>+'Ark1'!Q3944</f>
        <v>481</v>
      </c>
      <c r="AN203" s="65">
        <f>+'Ark1'!R3944</f>
        <v>2812</v>
      </c>
      <c r="AO203" s="65">
        <f>+'Ark1'!S3944</f>
        <v>2810</v>
      </c>
      <c r="AP203" s="102">
        <f>+'Ark1'!T3944</f>
        <v>6.545928581405092</v>
      </c>
      <c r="AQ203" s="49">
        <f>+'Ark1'!W3944</f>
        <v>58.358007117437744</v>
      </c>
      <c r="AR203" s="49">
        <f>+'Ark1'!AB3944</f>
        <v>4.321091401933546</v>
      </c>
      <c r="AS203" s="65">
        <f>+'Ark1'!Y3944</f>
        <v>174.76913229018501</v>
      </c>
      <c r="AT203" s="102">
        <f t="shared" si="2"/>
        <v>5.8461538461538458</v>
      </c>
      <c r="AU203" s="39"/>
      <c r="AV203"/>
      <c r="AW203"/>
      <c r="AX203"/>
      <c r="AY203"/>
      <c r="AZ203"/>
      <c r="BA203"/>
      <c r="BB203"/>
      <c r="BC203"/>
      <c r="BD203"/>
    </row>
    <row r="204" spans="35:56">
      <c r="AI204" s="39"/>
      <c r="AJ204" s="47">
        <f>+'Ark1'!C3945</f>
        <v>2013</v>
      </c>
      <c r="AK204" s="47">
        <f>+'Ark1'!N3945</f>
        <v>180</v>
      </c>
      <c r="AL204" s="48" t="s">
        <v>520</v>
      </c>
      <c r="AM204" s="47">
        <f>+'Ark1'!Q3945</f>
        <v>453</v>
      </c>
      <c r="AN204" s="65">
        <f>+'Ark1'!R3945</f>
        <v>2212</v>
      </c>
      <c r="AO204" s="65">
        <f>+'Ark1'!S3945</f>
        <v>2211</v>
      </c>
      <c r="AP204" s="102">
        <f>+'Ark1'!T3945</f>
        <v>5.1492155128264807</v>
      </c>
      <c r="AQ204" s="49">
        <f>+'Ark1'!W3945</f>
        <v>57.415649027589346</v>
      </c>
      <c r="AR204" s="49">
        <f>+'Ark1'!AB3945</f>
        <v>4.7374781292070782</v>
      </c>
      <c r="AS204" s="65">
        <f>+'Ark1'!Y3945</f>
        <v>184.74579566003595</v>
      </c>
      <c r="AT204" s="102">
        <f t="shared" ref="AT204:AT267" si="3">+AN204/AM204</f>
        <v>4.8830022075055188</v>
      </c>
      <c r="AU204" s="39"/>
      <c r="AV204"/>
      <c r="AW204"/>
      <c r="AX204"/>
      <c r="AY204"/>
      <c r="AZ204"/>
      <c r="BA204"/>
      <c r="BB204"/>
      <c r="BC204"/>
      <c r="BD204"/>
    </row>
    <row r="205" spans="35:56">
      <c r="AI205" s="39"/>
      <c r="AJ205" s="47">
        <f>+'Ark1'!C3946</f>
        <v>2013</v>
      </c>
      <c r="AK205" s="47">
        <f>+'Ark1'!N3946</f>
        <v>190</v>
      </c>
      <c r="AL205" s="48" t="s">
        <v>521</v>
      </c>
      <c r="AM205" s="47">
        <f>+'Ark1'!Q3946</f>
        <v>417</v>
      </c>
      <c r="AN205" s="65">
        <f>+'Ark1'!R3946</f>
        <v>1584</v>
      </c>
      <c r="AO205" s="65">
        <f>+'Ark1'!S3946</f>
        <v>1584</v>
      </c>
      <c r="AP205" s="102">
        <f>+'Ark1'!T3946</f>
        <v>3.6873225010475346</v>
      </c>
      <c r="AQ205" s="49">
        <f>+'Ark1'!W3946</f>
        <v>56.343434343434339</v>
      </c>
      <c r="AR205" s="49">
        <f>+'Ark1'!AB3946</f>
        <v>4.9876850689171643</v>
      </c>
      <c r="AS205" s="65">
        <f>+'Ark1'!Y3946</f>
        <v>194.66250000000005</v>
      </c>
      <c r="AT205" s="102">
        <f t="shared" si="3"/>
        <v>3.7985611510791366</v>
      </c>
      <c r="AU205" s="39"/>
      <c r="AV205"/>
      <c r="AW205"/>
      <c r="AX205"/>
      <c r="AY205"/>
      <c r="AZ205"/>
      <c r="BA205"/>
      <c r="BB205"/>
      <c r="BC205"/>
      <c r="BD205"/>
    </row>
    <row r="206" spans="35:56">
      <c r="AI206" s="39"/>
      <c r="AJ206" s="47">
        <f>+'Ark1'!C3947</f>
        <v>2013</v>
      </c>
      <c r="AK206" s="47">
        <f>+'Ark1'!N3947</f>
        <v>200</v>
      </c>
      <c r="AL206" s="48" t="s">
        <v>522</v>
      </c>
      <c r="AM206" s="47">
        <f>+'Ark1'!Q3947</f>
        <v>366</v>
      </c>
      <c r="AN206" s="65">
        <f>+'Ark1'!R3947</f>
        <v>1079</v>
      </c>
      <c r="AO206" s="65">
        <f>+'Ark1'!S3947</f>
        <v>1079</v>
      </c>
      <c r="AP206" s="102">
        <f>+'Ark1'!T3947</f>
        <v>2.5117556683272033</v>
      </c>
      <c r="AQ206" s="49">
        <f>+'Ark1'!W3947</f>
        <v>54.84893419833179</v>
      </c>
      <c r="AR206" s="49">
        <f>+'Ark1'!AB3947</f>
        <v>5.2711796424792805</v>
      </c>
      <c r="AS206" s="65">
        <f>+'Ark1'!Y3947</f>
        <v>204.74967562557924</v>
      </c>
      <c r="AT206" s="102">
        <f t="shared" si="3"/>
        <v>2.9480874316939891</v>
      </c>
      <c r="AU206" s="39"/>
      <c r="AV206"/>
      <c r="AW206"/>
      <c r="AX206"/>
      <c r="AY206"/>
      <c r="AZ206"/>
      <c r="BA206"/>
      <c r="BB206"/>
      <c r="BC206"/>
      <c r="BD206"/>
    </row>
    <row r="207" spans="35:56">
      <c r="AI207" s="39"/>
      <c r="AJ207" s="47">
        <f>+'Ark1'!C3948</f>
        <v>2013</v>
      </c>
      <c r="AK207" s="47">
        <f>+'Ark1'!N3948</f>
        <v>210</v>
      </c>
      <c r="AL207" s="48" t="s">
        <v>523</v>
      </c>
      <c r="AM207" s="47">
        <f>+'Ark1'!Q3948</f>
        <v>290</v>
      </c>
      <c r="AN207" s="65">
        <f>+'Ark1'!R3948</f>
        <v>684</v>
      </c>
      <c r="AO207" s="65">
        <f>+'Ark1'!S3948</f>
        <v>683</v>
      </c>
      <c r="AP207" s="102">
        <f>+'Ark1'!T3948</f>
        <v>1.5922528981796171</v>
      </c>
      <c r="AQ207" s="49">
        <f>+'Ark1'!W3948</f>
        <v>53.692532942898993</v>
      </c>
      <c r="AR207" s="49">
        <f>+'Ark1'!AB3948</f>
        <v>5.3922877411603407</v>
      </c>
      <c r="AS207" s="65">
        <f>+'Ark1'!Y3948</f>
        <v>214.36608187134524</v>
      </c>
      <c r="AT207" s="102">
        <f t="shared" si="3"/>
        <v>2.3586206896551722</v>
      </c>
      <c r="AU207" s="39"/>
      <c r="AV207"/>
      <c r="AW207"/>
      <c r="AX207"/>
      <c r="AY207"/>
      <c r="AZ207"/>
      <c r="BA207"/>
      <c r="BB207"/>
      <c r="BC207"/>
      <c r="BD207"/>
    </row>
    <row r="208" spans="35:56">
      <c r="AI208" s="39"/>
      <c r="AJ208" s="47">
        <f>+'Ark1'!C3949</f>
        <v>2013</v>
      </c>
      <c r="AK208" s="47">
        <f>+'Ark1'!N3949</f>
        <v>220</v>
      </c>
      <c r="AL208" s="48" t="s">
        <v>524</v>
      </c>
      <c r="AM208" s="47">
        <f>+'Ark1'!Q3949</f>
        <v>204</v>
      </c>
      <c r="AN208" s="65">
        <f>+'Ark1'!R3949</f>
        <v>392</v>
      </c>
      <c r="AO208" s="65">
        <f>+'Ark1'!S3949</f>
        <v>392</v>
      </c>
      <c r="AP208" s="102">
        <f>+'Ark1'!T3949</f>
        <v>0.91251920480469295</v>
      </c>
      <c r="AQ208" s="49">
        <f>+'Ark1'!W3949</f>
        <v>51.903061224489797</v>
      </c>
      <c r="AR208" s="49">
        <f>+'Ark1'!AB3949</f>
        <v>6.3173546853679889</v>
      </c>
      <c r="AS208" s="65">
        <f>+'Ark1'!Y3949</f>
        <v>224.32193877551001</v>
      </c>
      <c r="AT208" s="102">
        <f t="shared" si="3"/>
        <v>1.9215686274509804</v>
      </c>
      <c r="AU208" s="39"/>
      <c r="AV208"/>
      <c r="AW208"/>
      <c r="AX208"/>
      <c r="AY208"/>
      <c r="AZ208"/>
      <c r="BA208"/>
      <c r="BB208"/>
      <c r="BC208"/>
      <c r="BD208"/>
    </row>
    <row r="209" spans="35:56">
      <c r="AI209" s="39"/>
      <c r="AJ209" s="47">
        <f>+'Ark1'!C3950</f>
        <v>2013</v>
      </c>
      <c r="AK209" s="47">
        <f>+'Ark1'!N3950</f>
        <v>230</v>
      </c>
      <c r="AL209" s="48" t="s">
        <v>525</v>
      </c>
      <c r="AM209" s="47">
        <f>+'Ark1'!Q3950</f>
        <v>180</v>
      </c>
      <c r="AN209" s="65">
        <f>+'Ark1'!R3950</f>
        <v>450</v>
      </c>
      <c r="AO209" s="65">
        <f>+'Ark1'!S3950</f>
        <v>450</v>
      </c>
      <c r="AP209" s="102">
        <f>+'Ark1'!T3950</f>
        <v>1.0475348014339587</v>
      </c>
      <c r="AQ209" s="49">
        <f>+'Ark1'!W3950</f>
        <v>49.124444444444443</v>
      </c>
      <c r="AR209" s="49">
        <f>+'Ark1'!AB3950</f>
        <v>7.5317153293568717</v>
      </c>
      <c r="AS209" s="65">
        <f>+'Ark1'!Y3950</f>
        <v>244.7244444444446</v>
      </c>
      <c r="AT209" s="102">
        <f t="shared" si="3"/>
        <v>2.5</v>
      </c>
      <c r="AU209" s="39"/>
      <c r="AV209"/>
      <c r="AW209"/>
      <c r="AX209"/>
      <c r="AY209"/>
      <c r="AZ209"/>
      <c r="BA209"/>
      <c r="BB209"/>
      <c r="BC209"/>
      <c r="BD209"/>
    </row>
    <row r="210" spans="35:56">
      <c r="AI210" s="39"/>
      <c r="AJ210">
        <f>+'Ark1'!C3951</f>
        <v>2012</v>
      </c>
      <c r="AK210">
        <f>+'Ark1'!N3951</f>
        <v>60</v>
      </c>
      <c r="AL210" s="3" t="s">
        <v>509</v>
      </c>
      <c r="AM210">
        <f>+'Ark1'!Q3951</f>
        <v>13</v>
      </c>
      <c r="AN210" s="9">
        <f>+'Ark1'!R3951</f>
        <v>22</v>
      </c>
      <c r="AO210" s="9">
        <f>+'Ark1'!S3951</f>
        <v>22</v>
      </c>
      <c r="AP210" s="97">
        <f>+'Ark1'!T3951</f>
        <v>5.119136262099775E-2</v>
      </c>
      <c r="AQ210" s="1">
        <f>+'Ark1'!W3951</f>
        <v>62</v>
      </c>
      <c r="AR210" s="1">
        <f>+'Ark1'!AB3951</f>
        <v>2.3931721056523969</v>
      </c>
      <c r="AS210" s="9">
        <f>+'Ark1'!Y3951</f>
        <v>62.527272727272717</v>
      </c>
      <c r="AT210" s="97">
        <f t="shared" si="3"/>
        <v>1.6923076923076923</v>
      </c>
      <c r="AU210" s="39"/>
      <c r="AV210"/>
      <c r="AW210"/>
      <c r="AX210"/>
      <c r="AY210"/>
      <c r="AZ210"/>
      <c r="BA210"/>
      <c r="BB210"/>
      <c r="BC210"/>
      <c r="BD210"/>
    </row>
    <row r="211" spans="35:56">
      <c r="AI211" s="39"/>
      <c r="AJ211">
        <f>+'Ark1'!C3952</f>
        <v>2012</v>
      </c>
      <c r="AK211">
        <f>+'Ark1'!N3952</f>
        <v>70</v>
      </c>
      <c r="AL211" s="3" t="s">
        <v>510</v>
      </c>
      <c r="AM211">
        <f>+'Ark1'!Q3952</f>
        <v>43</v>
      </c>
      <c r="AN211" s="9">
        <f>+'Ark1'!R3952</f>
        <v>59</v>
      </c>
      <c r="AO211" s="9">
        <f>+'Ark1'!S3952</f>
        <v>58</v>
      </c>
      <c r="AP211" s="97">
        <f>+'Ark1'!T3952</f>
        <v>0.13728592702903944</v>
      </c>
      <c r="AQ211" s="1">
        <f>+'Ark1'!W3952</f>
        <v>62.36206896551721</v>
      </c>
      <c r="AR211" s="1">
        <f>+'Ark1'!AB3952</f>
        <v>2.5440822195974646</v>
      </c>
      <c r="AS211" s="9">
        <f>+'Ark1'!Y3952</f>
        <v>74.835593220338993</v>
      </c>
      <c r="AT211" s="97">
        <f t="shared" si="3"/>
        <v>1.3720930232558139</v>
      </c>
      <c r="AU211" s="39"/>
      <c r="AV211"/>
      <c r="AW211"/>
      <c r="AX211"/>
      <c r="AY211"/>
      <c r="AZ211"/>
      <c r="BA211"/>
      <c r="BB211"/>
      <c r="BC211"/>
      <c r="BD211"/>
    </row>
    <row r="212" spans="35:56">
      <c r="AI212" s="39"/>
      <c r="AJ212">
        <f>+'Ark1'!C3953</f>
        <v>2012</v>
      </c>
      <c r="AK212">
        <f>+'Ark1'!N3953</f>
        <v>80</v>
      </c>
      <c r="AL212" s="3" t="s">
        <v>511</v>
      </c>
      <c r="AM212">
        <f>+'Ark1'!Q3953</f>
        <v>118</v>
      </c>
      <c r="AN212" s="9">
        <f>+'Ark1'!R3953</f>
        <v>288</v>
      </c>
      <c r="AO212" s="9">
        <f>+'Ark1'!S3953</f>
        <v>286</v>
      </c>
      <c r="AP212" s="97">
        <f>+'Ark1'!T3953</f>
        <v>0.67014147431124371</v>
      </c>
      <c r="AQ212" s="1">
        <f>+'Ark1'!W3953</f>
        <v>62.342657342657347</v>
      </c>
      <c r="AR212" s="1">
        <f>+'Ark1'!AB3953</f>
        <v>2.9520761808753422</v>
      </c>
      <c r="AS212" s="9">
        <f>+'Ark1'!Y3953</f>
        <v>85.613888888888894</v>
      </c>
      <c r="AT212" s="97">
        <f t="shared" si="3"/>
        <v>2.4406779661016951</v>
      </c>
      <c r="AU212" s="39"/>
      <c r="AV212"/>
      <c r="AW212"/>
      <c r="AX212"/>
      <c r="AY212"/>
      <c r="AZ212"/>
      <c r="BA212"/>
      <c r="BB212"/>
      <c r="BC212"/>
      <c r="BD212"/>
    </row>
    <row r="213" spans="35:56">
      <c r="AI213" s="39"/>
      <c r="AJ213">
        <f>+'Ark1'!C3954</f>
        <v>2012</v>
      </c>
      <c r="AK213">
        <f>+'Ark1'!N3954</f>
        <v>90</v>
      </c>
      <c r="AL213" s="3" t="s">
        <v>486</v>
      </c>
      <c r="AM213">
        <f>+'Ark1'!Q3954</f>
        <v>221</v>
      </c>
      <c r="AN213" s="9">
        <f>+'Ark1'!R3954</f>
        <v>752</v>
      </c>
      <c r="AO213" s="9">
        <f>+'Ark1'!S3954</f>
        <v>747</v>
      </c>
      <c r="AP213" s="97">
        <f>+'Ark1'!T3954</f>
        <v>1.7498138495904692</v>
      </c>
      <c r="AQ213" s="1">
        <f>+'Ark1'!W3954</f>
        <v>62.099062918340017</v>
      </c>
      <c r="AR213" s="1">
        <f>+'Ark1'!AB3954</f>
        <v>2.7096607730014513</v>
      </c>
      <c r="AS213" s="9">
        <f>+'Ark1'!Y3954</f>
        <v>94.992686170212636</v>
      </c>
      <c r="AT213" s="97">
        <f t="shared" si="3"/>
        <v>3.4027149321266967</v>
      </c>
      <c r="AU213" s="39"/>
      <c r="AV213"/>
      <c r="AW213"/>
      <c r="AX213"/>
      <c r="AY213"/>
      <c r="AZ213"/>
      <c r="BA213"/>
      <c r="BB213"/>
      <c r="BC213"/>
      <c r="BD213"/>
    </row>
    <row r="214" spans="35:56">
      <c r="AI214" s="39"/>
      <c r="AJ214">
        <f>+'Ark1'!C3955</f>
        <v>2012</v>
      </c>
      <c r="AK214">
        <f>+'Ark1'!N3955</f>
        <v>100</v>
      </c>
      <c r="AL214" s="3" t="s">
        <v>512</v>
      </c>
      <c r="AM214">
        <f>+'Ark1'!Q3955</f>
        <v>829</v>
      </c>
      <c r="AN214" s="9">
        <f>+'Ark1'!R3955</f>
        <v>4634</v>
      </c>
      <c r="AO214" s="9">
        <f>+'Ark1'!S3955</f>
        <v>4618</v>
      </c>
      <c r="AP214" s="97">
        <f>+'Ark1'!T3955</f>
        <v>10.782762472077438</v>
      </c>
      <c r="AQ214" s="1">
        <f>+'Ark1'!W3955</f>
        <v>60.177999133824173</v>
      </c>
      <c r="AR214" s="1">
        <f>+'Ark1'!AB3955</f>
        <v>3.1516349882523462</v>
      </c>
      <c r="AS214" s="9">
        <f>+'Ark1'!Y3955</f>
        <v>106.74367716875282</v>
      </c>
      <c r="AT214" s="97">
        <f t="shared" si="3"/>
        <v>5.5898673100120631</v>
      </c>
      <c r="AU214" s="39"/>
      <c r="AV214"/>
      <c r="AW214"/>
      <c r="AX214"/>
      <c r="AY214"/>
      <c r="AZ214"/>
      <c r="BA214"/>
      <c r="BB214"/>
      <c r="BC214"/>
      <c r="BD214"/>
    </row>
    <row r="215" spans="35:56">
      <c r="AI215" s="39"/>
      <c r="AJ215">
        <f>+'Ark1'!C3956</f>
        <v>2012</v>
      </c>
      <c r="AK215">
        <f>+'Ark1'!N3956</f>
        <v>110</v>
      </c>
      <c r="AL215" s="3" t="s">
        <v>513</v>
      </c>
      <c r="AM215">
        <f>+'Ark1'!Q3956</f>
        <v>919</v>
      </c>
      <c r="AN215" s="9">
        <f>+'Ark1'!R3956</f>
        <v>7451</v>
      </c>
      <c r="AO215" s="9">
        <f>+'Ark1'!S3956</f>
        <v>7431</v>
      </c>
      <c r="AP215" s="97">
        <f>+'Ark1'!T3956</f>
        <v>17.337583767684293</v>
      </c>
      <c r="AQ215" s="1">
        <f>+'Ark1'!W3956</f>
        <v>59.96353115327684</v>
      </c>
      <c r="AR215" s="1">
        <f>+'Ark1'!AB3956</f>
        <v>3.293908630448557</v>
      </c>
      <c r="AS215" s="9">
        <f>+'Ark1'!Y3956</f>
        <v>114.15981747416478</v>
      </c>
      <c r="AT215" s="97">
        <f t="shared" si="3"/>
        <v>8.1077257889009786</v>
      </c>
      <c r="AU215" s="39"/>
      <c r="AV215"/>
      <c r="AW215"/>
      <c r="AX215"/>
      <c r="AY215"/>
      <c r="AZ215"/>
      <c r="BA215"/>
      <c r="BB215"/>
      <c r="BC215"/>
      <c r="BD215"/>
    </row>
    <row r="216" spans="35:56">
      <c r="AI216" s="39"/>
      <c r="AJ216">
        <f>+'Ark1'!C3957</f>
        <v>2012</v>
      </c>
      <c r="AK216">
        <f>+'Ark1'!N3957</f>
        <v>120</v>
      </c>
      <c r="AL216" s="3" t="s">
        <v>514</v>
      </c>
      <c r="AM216">
        <f>+'Ark1'!Q3957</f>
        <v>638</v>
      </c>
      <c r="AN216" s="9">
        <f>+'Ark1'!R3957</f>
        <v>4616</v>
      </c>
      <c r="AO216" s="9">
        <f>+'Ark1'!S3957</f>
        <v>4601</v>
      </c>
      <c r="AP216" s="97">
        <f>+'Ark1'!T3957</f>
        <v>10.740878629932984</v>
      </c>
      <c r="AQ216" s="1">
        <f>+'Ark1'!W3957</f>
        <v>60.373831775700943</v>
      </c>
      <c r="AR216" s="1">
        <f>+'Ark1'!AB3957</f>
        <v>3.4400826322632745</v>
      </c>
      <c r="AS216" s="9">
        <f>+'Ark1'!Y3957</f>
        <v>124.54016464471457</v>
      </c>
      <c r="AT216" s="97">
        <f t="shared" si="3"/>
        <v>7.2351097178683386</v>
      </c>
      <c r="AU216" s="39"/>
      <c r="AV216"/>
      <c r="AW216"/>
      <c r="AX216"/>
      <c r="AY216"/>
      <c r="AZ216"/>
      <c r="BA216"/>
      <c r="BB216"/>
      <c r="BC216"/>
      <c r="BD216"/>
    </row>
    <row r="217" spans="35:56">
      <c r="AI217" s="39"/>
      <c r="AJ217">
        <f>+'Ark1'!C3958</f>
        <v>2012</v>
      </c>
      <c r="AK217">
        <f>+'Ark1'!N3958</f>
        <v>130</v>
      </c>
      <c r="AL217" s="3" t="s">
        <v>515</v>
      </c>
      <c r="AM217">
        <f>+'Ark1'!Q3958</f>
        <v>595</v>
      </c>
      <c r="AN217" s="9">
        <f>+'Ark1'!R3958</f>
        <v>4349</v>
      </c>
      <c r="AO217" s="9">
        <f>+'Ark1'!S3958</f>
        <v>4332</v>
      </c>
      <c r="AP217" s="97">
        <f>+'Ark1'!T3958</f>
        <v>10.119601638123601</v>
      </c>
      <c r="AQ217" s="1">
        <f>+'Ark1'!W3958</f>
        <v>60.100415512465382</v>
      </c>
      <c r="AR217" s="1">
        <f>+'Ark1'!AB3958</f>
        <v>3.6756579693799658</v>
      </c>
      <c r="AS217" s="9">
        <f>+'Ark1'!Y3958</f>
        <v>134.50956541733743</v>
      </c>
      <c r="AT217" s="97">
        <f t="shared" si="3"/>
        <v>7.3092436974789914</v>
      </c>
      <c r="AU217" s="39"/>
      <c r="AV217"/>
      <c r="AW217"/>
      <c r="AX217"/>
      <c r="AY217"/>
      <c r="AZ217"/>
      <c r="BA217"/>
      <c r="BB217"/>
      <c r="BC217"/>
      <c r="BD217"/>
    </row>
    <row r="218" spans="35:56">
      <c r="AI218" s="39"/>
      <c r="AJ218">
        <f>+'Ark1'!C3959</f>
        <v>2012</v>
      </c>
      <c r="AK218">
        <f>+'Ark1'!N3959</f>
        <v>140</v>
      </c>
      <c r="AL218" s="3" t="s">
        <v>516</v>
      </c>
      <c r="AM218">
        <f>+'Ark1'!Q3959</f>
        <v>548</v>
      </c>
      <c r="AN218" s="9">
        <f>+'Ark1'!R3959</f>
        <v>4065</v>
      </c>
      <c r="AO218" s="9">
        <f>+'Ark1'!S3959</f>
        <v>4058</v>
      </c>
      <c r="AP218" s="97">
        <f>+'Ark1'!T3959</f>
        <v>9.4587676842889046</v>
      </c>
      <c r="AQ218" s="1">
        <f>+'Ark1'!W3959</f>
        <v>59.771069492360752</v>
      </c>
      <c r="AR218" s="1">
        <f>+'Ark1'!AB3959</f>
        <v>3.8283244252516799</v>
      </c>
      <c r="AS218" s="9">
        <f>+'Ark1'!Y3959</f>
        <v>144.77694956949523</v>
      </c>
      <c r="AT218" s="97">
        <f t="shared" si="3"/>
        <v>7.4178832116788325</v>
      </c>
      <c r="AU218" s="39"/>
      <c r="AV218"/>
      <c r="AW218"/>
      <c r="AX218"/>
      <c r="AY218"/>
      <c r="AZ218"/>
      <c r="BA218"/>
      <c r="BB218"/>
      <c r="BC218"/>
      <c r="BD218"/>
    </row>
    <row r="219" spans="35:56">
      <c r="AI219" s="39"/>
      <c r="AJ219">
        <f>+'Ark1'!C3960</f>
        <v>2012</v>
      </c>
      <c r="AK219">
        <f>+'Ark1'!N3960</f>
        <v>150</v>
      </c>
      <c r="AL219" s="3" t="s">
        <v>517</v>
      </c>
      <c r="AM219">
        <f>+'Ark1'!Q3960</f>
        <v>510</v>
      </c>
      <c r="AN219" s="9">
        <f>+'Ark1'!R3960</f>
        <v>3666</v>
      </c>
      <c r="AO219" s="9">
        <f>+'Ark1'!S3960</f>
        <v>3659</v>
      </c>
      <c r="AP219" s="97">
        <f>+'Ark1'!T3960</f>
        <v>8.5303425167535387</v>
      </c>
      <c r="AQ219" s="1">
        <f>+'Ark1'!W3960</f>
        <v>59.380705110686002</v>
      </c>
      <c r="AR219" s="1">
        <f>+'Ark1'!AB3960</f>
        <v>4.0847364440877998</v>
      </c>
      <c r="AS219" s="9">
        <f>+'Ark1'!Y3960</f>
        <v>154.68428805237349</v>
      </c>
      <c r="AT219" s="97">
        <f t="shared" si="3"/>
        <v>7.1882352941176473</v>
      </c>
      <c r="AU219" s="39"/>
      <c r="AV219"/>
      <c r="AW219"/>
      <c r="AX219"/>
      <c r="AY219"/>
      <c r="AZ219"/>
      <c r="BA219"/>
      <c r="BB219"/>
      <c r="BC219"/>
      <c r="BD219"/>
    </row>
    <row r="220" spans="35:56">
      <c r="AI220" s="39"/>
      <c r="AJ220">
        <f>+'Ark1'!C3961</f>
        <v>2012</v>
      </c>
      <c r="AK220">
        <f>+'Ark1'!N3961</f>
        <v>160</v>
      </c>
      <c r="AL220" s="3" t="s">
        <v>518</v>
      </c>
      <c r="AM220">
        <f>+'Ark1'!Q3961</f>
        <v>515</v>
      </c>
      <c r="AN220" s="9">
        <f>+'Ark1'!R3961</f>
        <v>3390</v>
      </c>
      <c r="AO220" s="9">
        <f>+'Ark1'!S3961</f>
        <v>3382</v>
      </c>
      <c r="AP220" s="97">
        <f>+'Ark1'!T3961</f>
        <v>7.8881236038719296</v>
      </c>
      <c r="AQ220" s="1">
        <f>+'Ark1'!W3961</f>
        <v>58.973684210526322</v>
      </c>
      <c r="AR220" s="1">
        <f>+'Ark1'!AB3961</f>
        <v>4.2170087960433698</v>
      </c>
      <c r="AS220" s="9">
        <f>+'Ark1'!Y3961</f>
        <v>164.64935103244838</v>
      </c>
      <c r="AT220" s="97">
        <f t="shared" si="3"/>
        <v>6.5825242718446599</v>
      </c>
      <c r="AU220" s="39"/>
      <c r="AV220"/>
      <c r="AW220"/>
      <c r="AX220"/>
      <c r="AY220"/>
      <c r="AZ220"/>
      <c r="BA220"/>
      <c r="BB220"/>
      <c r="BC220"/>
      <c r="BD220"/>
    </row>
    <row r="221" spans="35:56">
      <c r="AI221" s="39"/>
      <c r="AJ221">
        <f>+'Ark1'!C3962</f>
        <v>2012</v>
      </c>
      <c r="AK221">
        <f>+'Ark1'!N3962</f>
        <v>170</v>
      </c>
      <c r="AL221" s="3" t="s">
        <v>519</v>
      </c>
      <c r="AM221">
        <f>+'Ark1'!Q3962</f>
        <v>499</v>
      </c>
      <c r="AN221" s="9">
        <f>+'Ark1'!R3962</f>
        <v>2889</v>
      </c>
      <c r="AO221" s="9">
        <f>+'Ark1'!S3962</f>
        <v>2883</v>
      </c>
      <c r="AP221" s="97">
        <f>+'Ark1'!T3962</f>
        <v>6.7223566641846606</v>
      </c>
      <c r="AQ221" s="1">
        <f>+'Ark1'!W3962</f>
        <v>58.142906694415551</v>
      </c>
      <c r="AR221" s="1">
        <f>+'Ark1'!AB3962</f>
        <v>4.4348727806568968</v>
      </c>
      <c r="AS221" s="9">
        <f>+'Ark1'!Y3962</f>
        <v>174.60207684319877</v>
      </c>
      <c r="AT221" s="97">
        <f t="shared" si="3"/>
        <v>5.7895791583166334</v>
      </c>
      <c r="AU221" s="39"/>
      <c r="AV221"/>
      <c r="AW221"/>
      <c r="AX221"/>
      <c r="AY221"/>
      <c r="AZ221"/>
      <c r="BA221"/>
      <c r="BB221"/>
      <c r="BC221"/>
      <c r="BD221"/>
    </row>
    <row r="222" spans="35:56">
      <c r="AI222" s="39"/>
      <c r="AJ222">
        <f>+'Ark1'!C3963</f>
        <v>2012</v>
      </c>
      <c r="AK222">
        <f>+'Ark1'!N3963</f>
        <v>180</v>
      </c>
      <c r="AL222" s="3" t="s">
        <v>520</v>
      </c>
      <c r="AM222">
        <f>+'Ark1'!Q3963</f>
        <v>462</v>
      </c>
      <c r="AN222" s="9">
        <f>+'Ark1'!R3963</f>
        <v>2340</v>
      </c>
      <c r="AO222" s="9">
        <f>+'Ark1'!S3963</f>
        <v>2338</v>
      </c>
      <c r="AP222" s="97">
        <f>+'Ark1'!T3963</f>
        <v>5.4448994787788525</v>
      </c>
      <c r="AQ222" s="1">
        <f>+'Ark1'!W3963</f>
        <v>57.347305389221582</v>
      </c>
      <c r="AR222" s="1">
        <f>+'Ark1'!AB3963</f>
        <v>4.5661185756456861</v>
      </c>
      <c r="AS222" s="9">
        <f>+'Ark1'!Y3963</f>
        <v>184.72786324786324</v>
      </c>
      <c r="AT222" s="97">
        <f t="shared" si="3"/>
        <v>5.0649350649350646</v>
      </c>
      <c r="AU222" s="39"/>
      <c r="AV222"/>
      <c r="AW222"/>
      <c r="AX222"/>
      <c r="AY222"/>
      <c r="AZ222"/>
      <c r="BA222"/>
      <c r="BB222"/>
      <c r="BC222"/>
      <c r="BD222"/>
    </row>
    <row r="223" spans="35:56">
      <c r="AI223" s="39"/>
      <c r="AJ223">
        <f>+'Ark1'!C3964</f>
        <v>2012</v>
      </c>
      <c r="AK223">
        <f>+'Ark1'!N3964</f>
        <v>190</v>
      </c>
      <c r="AL223" s="3" t="s">
        <v>521</v>
      </c>
      <c r="AM223">
        <f>+'Ark1'!Q3964</f>
        <v>433</v>
      </c>
      <c r="AN223" s="9">
        <f>+'Ark1'!R3964</f>
        <v>1709</v>
      </c>
      <c r="AO223" s="9">
        <f>+'Ark1'!S3964</f>
        <v>1707</v>
      </c>
      <c r="AP223" s="97">
        <f>+'Ark1'!T3964</f>
        <v>3.9766381236038728</v>
      </c>
      <c r="AQ223" s="1">
        <f>+'Ark1'!W3964</f>
        <v>56.173989455184554</v>
      </c>
      <c r="AR223" s="1">
        <f>+'Ark1'!AB3964</f>
        <v>4.9887586069166598</v>
      </c>
      <c r="AS223" s="9">
        <f>+'Ark1'!Y3964</f>
        <v>194.48168519602095</v>
      </c>
      <c r="AT223" s="97">
        <f t="shared" si="3"/>
        <v>3.9468822170900695</v>
      </c>
      <c r="AU223" s="39"/>
      <c r="AV223"/>
      <c r="AW223"/>
      <c r="AX223"/>
      <c r="AY223"/>
      <c r="AZ223"/>
      <c r="BA223"/>
      <c r="BB223"/>
      <c r="BC223"/>
      <c r="BD223"/>
    </row>
    <row r="224" spans="35:56">
      <c r="AI224" s="39"/>
      <c r="AJ224">
        <f>+'Ark1'!C3965</f>
        <v>2012</v>
      </c>
      <c r="AK224">
        <f>+'Ark1'!N3965</f>
        <v>200</v>
      </c>
      <c r="AL224" s="3" t="s">
        <v>522</v>
      </c>
      <c r="AM224">
        <f>+'Ark1'!Q3965</f>
        <v>368</v>
      </c>
      <c r="AN224" s="9">
        <f>+'Ark1'!R3965</f>
        <v>1172.5</v>
      </c>
      <c r="AO224" s="9">
        <f>+'Ark1'!S3965</f>
        <v>1172.5</v>
      </c>
      <c r="AP224" s="97">
        <f>+'Ark1'!T3965</f>
        <v>2.7282669396872659</v>
      </c>
      <c r="AQ224" s="1">
        <f>+'Ark1'!W3965</f>
        <v>55.162473347547994</v>
      </c>
      <c r="AR224" s="1">
        <f>+'Ark1'!AB3965</f>
        <v>5.1571093891269841</v>
      </c>
      <c r="AS224" s="9">
        <f>+'Ark1'!Y3965</f>
        <v>204.77936034115152</v>
      </c>
      <c r="AT224" s="97">
        <f t="shared" si="3"/>
        <v>3.1861413043478262</v>
      </c>
      <c r="AU224" s="39"/>
      <c r="AV224"/>
      <c r="AW224"/>
      <c r="AX224"/>
      <c r="AY224"/>
      <c r="AZ224"/>
      <c r="BA224"/>
      <c r="BB224"/>
      <c r="BC224"/>
      <c r="BD224"/>
    </row>
    <row r="225" spans="35:56">
      <c r="AI225" s="39"/>
      <c r="AJ225">
        <f>+'Ark1'!C3966</f>
        <v>2012</v>
      </c>
      <c r="AK225">
        <f>+'Ark1'!N3966</f>
        <v>210</v>
      </c>
      <c r="AL225" s="3" t="s">
        <v>523</v>
      </c>
      <c r="AM225">
        <f>+'Ark1'!Q3966</f>
        <v>289</v>
      </c>
      <c r="AN225" s="9">
        <f>+'Ark1'!R3966</f>
        <v>700.5</v>
      </c>
      <c r="AO225" s="9">
        <f>+'Ark1'!S3966</f>
        <v>699.5</v>
      </c>
      <c r="AP225" s="97">
        <f>+'Ark1'!T3966</f>
        <v>1.6299795234549517</v>
      </c>
      <c r="AQ225" s="1">
        <f>+'Ark1'!W3966</f>
        <v>53.681200857755549</v>
      </c>
      <c r="AR225" s="1">
        <f>+'Ark1'!AB3966</f>
        <v>5.5947115577361322</v>
      </c>
      <c r="AS225" s="9">
        <f>+'Ark1'!Y3966</f>
        <v>214.15174875089215</v>
      </c>
      <c r="AT225" s="97">
        <f t="shared" si="3"/>
        <v>2.4238754325259517</v>
      </c>
      <c r="AU225" s="39"/>
      <c r="AV225"/>
      <c r="AW225"/>
      <c r="AX225"/>
      <c r="AY225"/>
      <c r="AZ225"/>
      <c r="BA225"/>
      <c r="BB225"/>
      <c r="BC225"/>
      <c r="BD225"/>
    </row>
    <row r="226" spans="35:56">
      <c r="AI226" s="39"/>
      <c r="AJ226">
        <f>+'Ark1'!C3967</f>
        <v>2012</v>
      </c>
      <c r="AK226">
        <f>+'Ark1'!N3967</f>
        <v>220</v>
      </c>
      <c r="AL226" s="3" t="s">
        <v>524</v>
      </c>
      <c r="AM226">
        <f>+'Ark1'!Q3967</f>
        <v>222</v>
      </c>
      <c r="AN226" s="9">
        <f>+'Ark1'!R3967</f>
        <v>438</v>
      </c>
      <c r="AO226" s="9">
        <f>+'Ark1'!S3967</f>
        <v>438</v>
      </c>
      <c r="AP226" s="97">
        <f>+'Ark1'!T3967</f>
        <v>1.0191734921816828</v>
      </c>
      <c r="AQ226" s="1">
        <f>+'Ark1'!W3967</f>
        <v>51.618721461187214</v>
      </c>
      <c r="AR226" s="1">
        <f>+'Ark1'!AB3967</f>
        <v>5.9105444209175699</v>
      </c>
      <c r="AS226" s="9">
        <f>+'Ark1'!Y3967</f>
        <v>224.48904109589057</v>
      </c>
      <c r="AT226" s="97">
        <f t="shared" si="3"/>
        <v>1.972972972972973</v>
      </c>
      <c r="AU226" s="39"/>
      <c r="AV226"/>
      <c r="AW226"/>
      <c r="AX226"/>
      <c r="AY226"/>
      <c r="AZ226"/>
      <c r="BA226"/>
      <c r="BB226"/>
      <c r="BC226"/>
      <c r="BD226"/>
    </row>
    <row r="227" spans="35:56">
      <c r="AI227" s="39"/>
      <c r="AJ227">
        <f>+'Ark1'!C3968</f>
        <v>2012</v>
      </c>
      <c r="AK227">
        <f>+'Ark1'!N3968</f>
        <v>230</v>
      </c>
      <c r="AL227" s="3" t="s">
        <v>525</v>
      </c>
      <c r="AM227">
        <f>+'Ark1'!Q3968</f>
        <v>196</v>
      </c>
      <c r="AN227" s="9">
        <f>+'Ark1'!R3968</f>
        <v>435</v>
      </c>
      <c r="AO227" s="9">
        <f>+'Ark1'!S3968</f>
        <v>434</v>
      </c>
      <c r="AP227" s="97">
        <f>+'Ark1'!T3968</f>
        <v>1.0121928518242738</v>
      </c>
      <c r="AQ227" s="1">
        <f>+'Ark1'!W3968</f>
        <v>48.38248847926269</v>
      </c>
      <c r="AR227" s="1">
        <f>+'Ark1'!AB3968</f>
        <v>6.6454840548751362</v>
      </c>
      <c r="AS227" s="9">
        <f>+'Ark1'!Y3968</f>
        <v>242.64528735632197</v>
      </c>
      <c r="AT227" s="97">
        <f t="shared" si="3"/>
        <v>2.2193877551020407</v>
      </c>
      <c r="AU227" s="39"/>
      <c r="AV227"/>
      <c r="AW227"/>
      <c r="AX227"/>
      <c r="AY227"/>
      <c r="AZ227"/>
      <c r="BA227"/>
      <c r="BB227"/>
      <c r="BC227"/>
      <c r="BD227"/>
    </row>
    <row r="228" spans="35:56">
      <c r="AI228" s="39"/>
      <c r="AJ228" s="47">
        <f>+'Ark1'!C3969</f>
        <v>2011</v>
      </c>
      <c r="AK228" s="47">
        <f>+'Ark1'!N3969</f>
        <v>60</v>
      </c>
      <c r="AL228" s="48" t="s">
        <v>509</v>
      </c>
      <c r="AM228" s="47">
        <f>+'Ark1'!Q3969</f>
        <v>23</v>
      </c>
      <c r="AN228" s="65">
        <f>+'Ark1'!R3969</f>
        <v>25</v>
      </c>
      <c r="AO228" s="65">
        <f>+'Ark1'!S3969</f>
        <v>23</v>
      </c>
      <c r="AP228" s="102">
        <f>+'Ark1'!T3969</f>
        <v>5.824247507222069E-2</v>
      </c>
      <c r="AQ228" s="49">
        <f>+'Ark1'!W3969</f>
        <v>61.173913043478258</v>
      </c>
      <c r="AR228" s="49">
        <f>+'Ark1'!AB3969</f>
        <v>3.3054917928258303</v>
      </c>
      <c r="AS228" s="65">
        <f>+'Ark1'!Y3969</f>
        <v>57.552000000000007</v>
      </c>
      <c r="AT228" s="102">
        <f t="shared" si="3"/>
        <v>1.0869565217391304</v>
      </c>
      <c r="AU228" s="39"/>
      <c r="AV228"/>
      <c r="AW228"/>
      <c r="AX228"/>
      <c r="AY228"/>
      <c r="AZ228"/>
      <c r="BA228"/>
      <c r="BB228"/>
      <c r="BC228"/>
      <c r="BD228"/>
    </row>
    <row r="229" spans="35:56">
      <c r="AI229" s="39"/>
      <c r="AJ229" s="47">
        <f>+'Ark1'!C3970</f>
        <v>2011</v>
      </c>
      <c r="AK229" s="47">
        <f>+'Ark1'!N3970</f>
        <v>70</v>
      </c>
      <c r="AL229" s="48" t="s">
        <v>510</v>
      </c>
      <c r="AM229" s="47">
        <f>+'Ark1'!Q3970</f>
        <v>54</v>
      </c>
      <c r="AN229" s="65">
        <f>+'Ark1'!R3970</f>
        <v>81</v>
      </c>
      <c r="AO229" s="65">
        <f>+'Ark1'!S3970</f>
        <v>79</v>
      </c>
      <c r="AP229" s="102">
        <f>+'Ark1'!T3970</f>
        <v>0.18870561923399501</v>
      </c>
      <c r="AQ229" s="49">
        <f>+'Ark1'!W3970</f>
        <v>61.518987341772174</v>
      </c>
      <c r="AR229" s="49">
        <f>+'Ark1'!AB3970</f>
        <v>3.1335698067885396</v>
      </c>
      <c r="AS229" s="65">
        <f>+'Ark1'!Y3970</f>
        <v>75.135802469135811</v>
      </c>
      <c r="AT229" s="102">
        <f t="shared" si="3"/>
        <v>1.5</v>
      </c>
      <c r="AU229" s="39"/>
      <c r="AV229"/>
      <c r="AW229"/>
      <c r="AX229"/>
      <c r="AY229"/>
      <c r="AZ229"/>
      <c r="BA229"/>
      <c r="BB229"/>
      <c r="BC229"/>
      <c r="BD229"/>
    </row>
    <row r="230" spans="35:56">
      <c r="AI230" s="39"/>
      <c r="AJ230" s="47">
        <f>+'Ark1'!C3971</f>
        <v>2011</v>
      </c>
      <c r="AK230" s="47">
        <f>+'Ark1'!N3971</f>
        <v>80</v>
      </c>
      <c r="AL230" s="48" t="s">
        <v>511</v>
      </c>
      <c r="AM230" s="47">
        <f>+'Ark1'!Q3971</f>
        <v>139</v>
      </c>
      <c r="AN230" s="65">
        <f>+'Ark1'!R3971</f>
        <v>278</v>
      </c>
      <c r="AO230" s="65">
        <f>+'Ark1'!S3971</f>
        <v>277</v>
      </c>
      <c r="AP230" s="102">
        <f>+'Ark1'!T3971</f>
        <v>0.64765632280309393</v>
      </c>
      <c r="AQ230" s="49">
        <f>+'Ark1'!W3971</f>
        <v>61.808664259927795</v>
      </c>
      <c r="AR230" s="49">
        <f>+'Ark1'!AB3971</f>
        <v>3.3972059053127097</v>
      </c>
      <c r="AS230" s="65">
        <f>+'Ark1'!Y3971</f>
        <v>85.489568345323775</v>
      </c>
      <c r="AT230" s="102">
        <f t="shared" si="3"/>
        <v>2</v>
      </c>
      <c r="AU230" s="39"/>
      <c r="AV230"/>
      <c r="AW230"/>
      <c r="AX230"/>
      <c r="AY230"/>
      <c r="AZ230"/>
      <c r="BA230"/>
      <c r="BB230"/>
      <c r="BC230"/>
      <c r="BD230"/>
    </row>
    <row r="231" spans="35:56">
      <c r="AI231" s="39"/>
      <c r="AJ231" s="47">
        <f>+'Ark1'!C3972</f>
        <v>2011</v>
      </c>
      <c r="AK231" s="47">
        <f>+'Ark1'!N3972</f>
        <v>90</v>
      </c>
      <c r="AL231" s="48" t="s">
        <v>486</v>
      </c>
      <c r="AM231" s="47">
        <f>+'Ark1'!Q3972</f>
        <v>244</v>
      </c>
      <c r="AN231" s="65">
        <f>+'Ark1'!R3972</f>
        <v>803</v>
      </c>
      <c r="AO231" s="65">
        <f>+'Ark1'!S3972</f>
        <v>799</v>
      </c>
      <c r="AP231" s="102">
        <f>+'Ark1'!T3972</f>
        <v>1.870748299319728</v>
      </c>
      <c r="AQ231" s="49">
        <f>+'Ark1'!W3972</f>
        <v>61.842302878598247</v>
      </c>
      <c r="AR231" s="49">
        <f>+'Ark1'!AB3972</f>
        <v>3.1208712726183521</v>
      </c>
      <c r="AS231" s="65">
        <f>+'Ark1'!Y3972</f>
        <v>95.368617683686011</v>
      </c>
      <c r="AT231" s="102">
        <f t="shared" si="3"/>
        <v>3.290983606557377</v>
      </c>
      <c r="AU231" s="39"/>
      <c r="AV231"/>
      <c r="AW231"/>
      <c r="AX231"/>
      <c r="AY231"/>
      <c r="AZ231"/>
      <c r="BA231"/>
      <c r="BB231"/>
      <c r="BC231"/>
      <c r="BD231"/>
    </row>
    <row r="232" spans="35:56">
      <c r="AI232" s="39"/>
      <c r="AJ232" s="47">
        <f>+'Ark1'!C3973</f>
        <v>2011</v>
      </c>
      <c r="AK232" s="47">
        <f>+'Ark1'!N3973</f>
        <v>100</v>
      </c>
      <c r="AL232" s="48" t="s">
        <v>512</v>
      </c>
      <c r="AM232" s="47">
        <f>+'Ark1'!Q3973</f>
        <v>957</v>
      </c>
      <c r="AN232" s="65">
        <f>+'Ark1'!R3973</f>
        <v>4886</v>
      </c>
      <c r="AO232" s="65">
        <f>+'Ark1'!S3973</f>
        <v>4875</v>
      </c>
      <c r="AP232" s="102">
        <f>+'Ark1'!T3973</f>
        <v>11.38290932811481</v>
      </c>
      <c r="AQ232" s="49">
        <f>+'Ark1'!W3973</f>
        <v>59.885743589743598</v>
      </c>
      <c r="AR232" s="49">
        <f>+'Ark1'!AB3973</f>
        <v>3.4449624069843647</v>
      </c>
      <c r="AS232" s="65">
        <f>+'Ark1'!Y3973</f>
        <v>106.88217355710178</v>
      </c>
      <c r="AT232" s="102">
        <f t="shared" si="3"/>
        <v>5.105538140020899</v>
      </c>
      <c r="AU232" s="39"/>
      <c r="AV232"/>
      <c r="AW232"/>
      <c r="AX232"/>
      <c r="AY232"/>
      <c r="AZ232"/>
      <c r="BA232"/>
      <c r="BB232"/>
      <c r="BC232"/>
      <c r="BD232"/>
    </row>
    <row r="233" spans="35:56">
      <c r="AI233" s="39"/>
      <c r="AJ233" s="47">
        <f>+'Ark1'!C3974</f>
        <v>2011</v>
      </c>
      <c r="AK233" s="47">
        <f>+'Ark1'!N3974</f>
        <v>110</v>
      </c>
      <c r="AL233" s="48" t="s">
        <v>513</v>
      </c>
      <c r="AM233" s="47">
        <f>+'Ark1'!Q3974</f>
        <v>1042</v>
      </c>
      <c r="AN233" s="65">
        <f>+'Ark1'!R3974</f>
        <v>7239</v>
      </c>
      <c r="AO233" s="65">
        <f>+'Ark1'!S3974</f>
        <v>7229</v>
      </c>
      <c r="AP233" s="102">
        <f>+'Ark1'!T3974</f>
        <v>16.864691081912213</v>
      </c>
      <c r="AQ233" s="49">
        <f>+'Ark1'!W3974</f>
        <v>59.512380688891994</v>
      </c>
      <c r="AR233" s="49">
        <f>+'Ark1'!AB3974</f>
        <v>3.524633034985369</v>
      </c>
      <c r="AS233" s="65">
        <f>+'Ark1'!Y3974</f>
        <v>114.324146981627</v>
      </c>
      <c r="AT233" s="102">
        <f t="shared" si="3"/>
        <v>6.9472168905950094</v>
      </c>
      <c r="AU233" s="39"/>
      <c r="AV233"/>
      <c r="AW233"/>
      <c r="AX233"/>
      <c r="AY233"/>
      <c r="AZ233"/>
      <c r="BA233"/>
      <c r="BB233"/>
      <c r="BC233"/>
      <c r="BD233"/>
    </row>
    <row r="234" spans="35:56">
      <c r="AI234" s="39"/>
      <c r="AJ234" s="47">
        <f>+'Ark1'!C3975</f>
        <v>2011</v>
      </c>
      <c r="AK234" s="47">
        <f>+'Ark1'!N3975</f>
        <v>120</v>
      </c>
      <c r="AL234" s="48" t="s">
        <v>514</v>
      </c>
      <c r="AM234" s="47">
        <f>+'Ark1'!Q3975</f>
        <v>733</v>
      </c>
      <c r="AN234" s="65">
        <f>+'Ark1'!R3975</f>
        <v>4721</v>
      </c>
      <c r="AO234" s="65">
        <f>+'Ark1'!S3975</f>
        <v>4713</v>
      </c>
      <c r="AP234" s="102">
        <f>+'Ark1'!T3975</f>
        <v>10.998508992638149</v>
      </c>
      <c r="AQ234" s="49">
        <f>+'Ark1'!W3975</f>
        <v>60.036070443454285</v>
      </c>
      <c r="AR234" s="49">
        <f>+'Ark1'!AB3975</f>
        <v>3.5205398345467689</v>
      </c>
      <c r="AS234" s="65">
        <f>+'Ark1'!Y3975</f>
        <v>124.74958695191742</v>
      </c>
      <c r="AT234" s="102">
        <f t="shared" si="3"/>
        <v>6.4406548431105044</v>
      </c>
      <c r="AU234" s="39"/>
      <c r="AV234"/>
      <c r="AW234"/>
      <c r="AX234"/>
      <c r="AY234"/>
      <c r="AZ234"/>
      <c r="BA234"/>
      <c r="BB234"/>
      <c r="BC234"/>
      <c r="BD234"/>
    </row>
    <row r="235" spans="35:56">
      <c r="AI235" s="39"/>
      <c r="AJ235" s="47">
        <f>+'Ark1'!C3976</f>
        <v>2011</v>
      </c>
      <c r="AK235" s="47">
        <f>+'Ark1'!N3976</f>
        <v>130</v>
      </c>
      <c r="AL235" s="48" t="s">
        <v>515</v>
      </c>
      <c r="AM235" s="47">
        <f>+'Ark1'!Q3976</f>
        <v>634</v>
      </c>
      <c r="AN235" s="65">
        <f>+'Ark1'!R3976</f>
        <v>4363</v>
      </c>
      <c r="AO235" s="65">
        <f>+'Ark1'!S3976</f>
        <v>4356</v>
      </c>
      <c r="AP235" s="102">
        <f>+'Ark1'!T3976</f>
        <v>10.164476749603949</v>
      </c>
      <c r="AQ235" s="49">
        <f>+'Ark1'!W3976</f>
        <v>59.836088154269994</v>
      </c>
      <c r="AR235" s="49">
        <f>+'Ark1'!AB3976</f>
        <v>3.8500046790828257</v>
      </c>
      <c r="AS235" s="65">
        <f>+'Ark1'!Y3976</f>
        <v>134.7761402704561</v>
      </c>
      <c r="AT235" s="102">
        <f t="shared" si="3"/>
        <v>6.881703470031546</v>
      </c>
      <c r="AU235" s="39"/>
      <c r="AV235"/>
      <c r="AW235"/>
      <c r="AX235"/>
      <c r="AY235"/>
      <c r="AZ235"/>
      <c r="BA235"/>
      <c r="BB235"/>
      <c r="BC235"/>
      <c r="BD235"/>
    </row>
    <row r="236" spans="35:56">
      <c r="AI236" s="39"/>
      <c r="AJ236" s="47">
        <f>+'Ark1'!C3977</f>
        <v>2011</v>
      </c>
      <c r="AK236" s="47">
        <f>+'Ark1'!N3977</f>
        <v>140</v>
      </c>
      <c r="AL236" s="48" t="s">
        <v>516</v>
      </c>
      <c r="AM236" s="47">
        <f>+'Ark1'!Q3977</f>
        <v>585</v>
      </c>
      <c r="AN236" s="65">
        <f>+'Ark1'!R3977</f>
        <v>3960</v>
      </c>
      <c r="AO236" s="65">
        <f>+'Ark1'!S3977</f>
        <v>3949</v>
      </c>
      <c r="AP236" s="102">
        <f>+'Ark1'!T3977</f>
        <v>9.2256080514397514</v>
      </c>
      <c r="AQ236" s="49">
        <f>+'Ark1'!W3977</f>
        <v>59.624715117751322</v>
      </c>
      <c r="AR236" s="49">
        <f>+'Ark1'!AB3977</f>
        <v>3.9299973486533424</v>
      </c>
      <c r="AS236" s="65">
        <f>+'Ark1'!Y3977</f>
        <v>144.55431818181805</v>
      </c>
      <c r="AT236" s="102">
        <f t="shared" si="3"/>
        <v>6.7692307692307692</v>
      </c>
      <c r="AU236" s="39"/>
      <c r="AV236"/>
      <c r="AW236"/>
      <c r="AX236"/>
      <c r="AY236"/>
      <c r="AZ236"/>
      <c r="BA236"/>
      <c r="BB236"/>
      <c r="BC236"/>
      <c r="BD236"/>
    </row>
    <row r="237" spans="35:56">
      <c r="AI237" s="39"/>
      <c r="AJ237" s="47">
        <f>+'Ark1'!C3978</f>
        <v>2011</v>
      </c>
      <c r="AK237" s="47">
        <f>+'Ark1'!N3978</f>
        <v>150</v>
      </c>
      <c r="AL237" s="48" t="s">
        <v>517</v>
      </c>
      <c r="AM237" s="47">
        <f>+'Ark1'!Q3978</f>
        <v>544</v>
      </c>
      <c r="AN237" s="65">
        <f>+'Ark1'!R3978</f>
        <v>3708</v>
      </c>
      <c r="AO237" s="65">
        <f>+'Ark1'!S3978</f>
        <v>3701</v>
      </c>
      <c r="AP237" s="102">
        <f>+'Ark1'!T3978</f>
        <v>8.6385239027117695</v>
      </c>
      <c r="AQ237" s="49">
        <f>+'Ark1'!W3978</f>
        <v>59.129424479870309</v>
      </c>
      <c r="AR237" s="49">
        <f>+'Ark1'!AB3978</f>
        <v>4.1005665735069208</v>
      </c>
      <c r="AS237" s="65">
        <f>+'Ark1'!Y3978</f>
        <v>154.676132686084</v>
      </c>
      <c r="AT237" s="102">
        <f t="shared" si="3"/>
        <v>6.8161764705882355</v>
      </c>
      <c r="AU237" s="39"/>
      <c r="AV237"/>
      <c r="AW237"/>
      <c r="AX237"/>
      <c r="AY237"/>
      <c r="AZ237"/>
      <c r="BA237"/>
      <c r="BB237"/>
      <c r="BC237"/>
      <c r="BD237"/>
    </row>
    <row r="238" spans="35:56">
      <c r="AI238" s="39"/>
      <c r="AJ238" s="47">
        <f>+'Ark1'!C3979</f>
        <v>2011</v>
      </c>
      <c r="AK238" s="47">
        <f>+'Ark1'!N3979</f>
        <v>160</v>
      </c>
      <c r="AL238" s="48" t="s">
        <v>518</v>
      </c>
      <c r="AM238" s="47">
        <f>+'Ark1'!Q3979</f>
        <v>544</v>
      </c>
      <c r="AN238" s="65">
        <f>+'Ark1'!R3979</f>
        <v>3399</v>
      </c>
      <c r="AO238" s="65">
        <f>+'Ark1'!S3979</f>
        <v>3393</v>
      </c>
      <c r="AP238" s="102">
        <f>+'Ark1'!T3979</f>
        <v>7.9186469108191213</v>
      </c>
      <c r="AQ238" s="49">
        <f>+'Ark1'!W3979</f>
        <v>58.598585322723238</v>
      </c>
      <c r="AR238" s="49">
        <f>+'Ark1'!AB3979</f>
        <v>4.283061216385275</v>
      </c>
      <c r="AS238" s="65">
        <f>+'Ark1'!Y3979</f>
        <v>164.72583112680172</v>
      </c>
      <c r="AT238" s="102">
        <f t="shared" si="3"/>
        <v>6.2481617647058822</v>
      </c>
      <c r="AU238" s="39"/>
      <c r="AV238"/>
      <c r="AW238"/>
      <c r="AX238"/>
      <c r="AY238"/>
      <c r="AZ238"/>
      <c r="BA238"/>
      <c r="BB238"/>
      <c r="BC238"/>
      <c r="BD238"/>
    </row>
    <row r="239" spans="35:56">
      <c r="AI239" s="39"/>
      <c r="AJ239" s="47">
        <f>+'Ark1'!C3980</f>
        <v>2011</v>
      </c>
      <c r="AK239" s="47">
        <f>+'Ark1'!N3980</f>
        <v>170</v>
      </c>
      <c r="AL239" s="48" t="s">
        <v>519</v>
      </c>
      <c r="AM239" s="47">
        <f>+'Ark1'!Q3980</f>
        <v>522</v>
      </c>
      <c r="AN239" s="65">
        <f>+'Ark1'!R3980</f>
        <v>2836</v>
      </c>
      <c r="AO239" s="65">
        <f>+'Ark1'!S3980</f>
        <v>2832</v>
      </c>
      <c r="AP239" s="102">
        <f>+'Ark1'!T3980</f>
        <v>6.6070263721927116</v>
      </c>
      <c r="AQ239" s="49">
        <f>+'Ark1'!W3980</f>
        <v>57.868997175141232</v>
      </c>
      <c r="AR239" s="49">
        <f>+'Ark1'!AB3980</f>
        <v>4.3120019548637023</v>
      </c>
      <c r="AS239" s="65">
        <f>+'Ark1'!Y3980</f>
        <v>174.75578279266554</v>
      </c>
      <c r="AT239" s="102">
        <f t="shared" si="3"/>
        <v>5.4329501915708809</v>
      </c>
      <c r="AU239" s="39"/>
      <c r="AV239"/>
      <c r="AW239"/>
      <c r="AX239"/>
      <c r="AY239"/>
      <c r="AZ239"/>
      <c r="BA239"/>
      <c r="BB239"/>
      <c r="BC239"/>
      <c r="BD239"/>
    </row>
    <row r="240" spans="35:56">
      <c r="AI240" s="39"/>
      <c r="AJ240" s="47">
        <f>+'Ark1'!C3981</f>
        <v>2011</v>
      </c>
      <c r="AK240" s="47">
        <f>+'Ark1'!N3981</f>
        <v>180</v>
      </c>
      <c r="AL240" s="48" t="s">
        <v>520</v>
      </c>
      <c r="AM240" s="47">
        <f>+'Ark1'!Q3981</f>
        <v>483</v>
      </c>
      <c r="AN240" s="65">
        <f>+'Ark1'!R3981</f>
        <v>2386</v>
      </c>
      <c r="AO240" s="65">
        <f>+'Ark1'!S3981</f>
        <v>2384</v>
      </c>
      <c r="AP240" s="102">
        <f>+'Ark1'!T3981</f>
        <v>5.5586618208927394</v>
      </c>
      <c r="AQ240" s="49">
        <f>+'Ark1'!W3981</f>
        <v>57.059144295302005</v>
      </c>
      <c r="AR240" s="49">
        <f>+'Ark1'!AB3981</f>
        <v>4.535128577458253</v>
      </c>
      <c r="AS240" s="65">
        <f>+'Ark1'!Y3981</f>
        <v>184.69710813076256</v>
      </c>
      <c r="AT240" s="102">
        <f t="shared" si="3"/>
        <v>4.9399585921325055</v>
      </c>
      <c r="AU240" s="39"/>
      <c r="AV240"/>
      <c r="AW240"/>
      <c r="AX240"/>
      <c r="AY240"/>
      <c r="AZ240"/>
      <c r="BA240"/>
      <c r="BB240"/>
      <c r="BC240"/>
      <c r="BD240"/>
    </row>
    <row r="241" spans="35:56">
      <c r="AI241" s="39"/>
      <c r="AJ241" s="47">
        <f>+'Ark1'!C3982</f>
        <v>2011</v>
      </c>
      <c r="AK241" s="47">
        <f>+'Ark1'!N3982</f>
        <v>190</v>
      </c>
      <c r="AL241" s="48" t="s">
        <v>521</v>
      </c>
      <c r="AM241" s="47">
        <f>+'Ark1'!Q3982</f>
        <v>443</v>
      </c>
      <c r="AN241" s="65">
        <f>+'Ark1'!R3982</f>
        <v>1689</v>
      </c>
      <c r="AO241" s="65">
        <f>+'Ark1'!S3982</f>
        <v>1685</v>
      </c>
      <c r="AP241" s="102">
        <f>+'Ark1'!T3982</f>
        <v>3.9348616158792278</v>
      </c>
      <c r="AQ241" s="49">
        <f>+'Ark1'!W3982</f>
        <v>56.073590504451055</v>
      </c>
      <c r="AR241" s="49">
        <f>+'Ark1'!AB3982</f>
        <v>4.6636974657344119</v>
      </c>
      <c r="AS241" s="65">
        <f>+'Ark1'!Y3982</f>
        <v>194.18542924807548</v>
      </c>
      <c r="AT241" s="102">
        <f t="shared" si="3"/>
        <v>3.8126410835214446</v>
      </c>
      <c r="AU241" s="39"/>
      <c r="AV241"/>
      <c r="AW241"/>
      <c r="AX241"/>
      <c r="AY241"/>
      <c r="AZ241"/>
      <c r="BA241"/>
      <c r="BB241"/>
      <c r="BC241"/>
      <c r="BD241"/>
    </row>
    <row r="242" spans="35:56">
      <c r="AI242" s="39"/>
      <c r="AJ242" s="47">
        <f>+'Ark1'!C3983</f>
        <v>2011</v>
      </c>
      <c r="AK242" s="47">
        <f>+'Ark1'!N3983</f>
        <v>200</v>
      </c>
      <c r="AL242" s="48" t="s">
        <v>522</v>
      </c>
      <c r="AM242" s="47">
        <f>+'Ark1'!Q3983</f>
        <v>385</v>
      </c>
      <c r="AN242" s="65">
        <f>+'Ark1'!R3983</f>
        <v>1123</v>
      </c>
      <c r="AO242" s="65">
        <f>+'Ark1'!S3983</f>
        <v>1122</v>
      </c>
      <c r="AP242" s="102">
        <f>+'Ark1'!T3983</f>
        <v>2.6162519802441526</v>
      </c>
      <c r="AQ242" s="49">
        <f>+'Ark1'!W3983</f>
        <v>54.540106951871664</v>
      </c>
      <c r="AR242" s="49">
        <f>+'Ark1'!AB3983</f>
        <v>5.1774823704408943</v>
      </c>
      <c r="AS242" s="65">
        <f>+'Ark1'!Y3983</f>
        <v>204.4737310774708</v>
      </c>
      <c r="AT242" s="102">
        <f t="shared" si="3"/>
        <v>2.9168831168831169</v>
      </c>
      <c r="AU242" s="39"/>
      <c r="AV242"/>
      <c r="AW242"/>
      <c r="AX242"/>
      <c r="AY242"/>
      <c r="AZ242"/>
      <c r="BA242"/>
      <c r="BB242"/>
      <c r="BC242"/>
      <c r="BD242"/>
    </row>
    <row r="243" spans="35:56">
      <c r="AI243" s="39"/>
      <c r="AJ243" s="47">
        <f>+'Ark1'!C3984</f>
        <v>2011</v>
      </c>
      <c r="AK243" s="47">
        <f>+'Ark1'!N3984</f>
        <v>210</v>
      </c>
      <c r="AL243" s="48" t="s">
        <v>523</v>
      </c>
      <c r="AM243" s="47">
        <f>+'Ark1'!Q3984</f>
        <v>268</v>
      </c>
      <c r="AN243" s="65">
        <f>+'Ark1'!R3984</f>
        <v>653</v>
      </c>
      <c r="AO243" s="65">
        <f>+'Ark1'!S3984</f>
        <v>653</v>
      </c>
      <c r="AP243" s="102">
        <f>+'Ark1'!T3984</f>
        <v>1.5212934488864038</v>
      </c>
      <c r="AQ243" s="49">
        <f>+'Ark1'!W3984</f>
        <v>52.839203675344571</v>
      </c>
      <c r="AR243" s="49">
        <f>+'Ark1'!AB3984</f>
        <v>5.4595991284204386</v>
      </c>
      <c r="AS243" s="65">
        <f>+'Ark1'!Y3984</f>
        <v>214.58621745788673</v>
      </c>
      <c r="AT243" s="102">
        <f t="shared" si="3"/>
        <v>2.4365671641791047</v>
      </c>
      <c r="AU243" s="39"/>
      <c r="AV243"/>
      <c r="AW243"/>
      <c r="AX243"/>
      <c r="AY243"/>
      <c r="AZ243"/>
      <c r="BA243"/>
      <c r="BB243"/>
      <c r="BC243"/>
      <c r="BD243"/>
    </row>
    <row r="244" spans="35:56">
      <c r="AI244" s="39"/>
      <c r="AJ244" s="47">
        <f>+'Ark1'!C3985</f>
        <v>2011</v>
      </c>
      <c r="AK244" s="47">
        <f>+'Ark1'!N3985</f>
        <v>220</v>
      </c>
      <c r="AL244" s="48" t="s">
        <v>524</v>
      </c>
      <c r="AM244" s="47">
        <f>+'Ark1'!Q3985</f>
        <v>194</v>
      </c>
      <c r="AN244" s="65">
        <f>+'Ark1'!R3985</f>
        <v>366</v>
      </c>
      <c r="AO244" s="65">
        <f>+'Ark1'!S3985</f>
        <v>366</v>
      </c>
      <c r="AP244" s="102">
        <f>+'Ark1'!T3985</f>
        <v>0.85266983505731053</v>
      </c>
      <c r="AQ244" s="49">
        <f>+'Ark1'!W3985</f>
        <v>51.72677595628415</v>
      </c>
      <c r="AR244" s="49">
        <f>+'Ark1'!AB3985</f>
        <v>5.9305354110130883</v>
      </c>
      <c r="AS244" s="65">
        <f>+'Ark1'!Y3985</f>
        <v>224.32704918032769</v>
      </c>
      <c r="AT244" s="102">
        <f t="shared" si="3"/>
        <v>1.8865979381443299</v>
      </c>
      <c r="AU244" s="39"/>
      <c r="AV244"/>
      <c r="AW244"/>
      <c r="AX244"/>
      <c r="AY244"/>
      <c r="AZ244"/>
      <c r="BA244"/>
      <c r="BB244"/>
      <c r="BC244"/>
      <c r="BD244"/>
    </row>
    <row r="245" spans="35:56">
      <c r="AI245" s="39"/>
      <c r="AJ245" s="47">
        <f>+'Ark1'!C3986</f>
        <v>2011</v>
      </c>
      <c r="AK245" s="47">
        <f>+'Ark1'!N3986</f>
        <v>230</v>
      </c>
      <c r="AL245" s="48" t="s">
        <v>525</v>
      </c>
      <c r="AM245" s="47">
        <f>+'Ark1'!Q3986</f>
        <v>178</v>
      </c>
      <c r="AN245" s="65">
        <f>+'Ark1'!R3986</f>
        <v>408</v>
      </c>
      <c r="AO245" s="65">
        <f>+'Ark1'!S3986</f>
        <v>407</v>
      </c>
      <c r="AP245" s="102">
        <f>+'Ark1'!T3986</f>
        <v>0.95051719317864147</v>
      </c>
      <c r="AQ245" s="49">
        <f>+'Ark1'!W3986</f>
        <v>48.796068796068795</v>
      </c>
      <c r="AR245" s="49">
        <f>+'Ark1'!AB3986</f>
        <v>7.1570781977996756</v>
      </c>
      <c r="AS245" s="65">
        <f>+'Ark1'!Y3986</f>
        <v>242.39730392156844</v>
      </c>
      <c r="AT245" s="102">
        <f t="shared" si="3"/>
        <v>2.292134831460674</v>
      </c>
      <c r="AU245" s="39"/>
      <c r="AV245"/>
      <c r="AW245"/>
      <c r="AX245"/>
      <c r="AY245"/>
      <c r="AZ245"/>
      <c r="BA245"/>
      <c r="BB245"/>
      <c r="BC245"/>
      <c r="BD245"/>
    </row>
    <row r="246" spans="35:56">
      <c r="AI246" s="39"/>
      <c r="AJ246">
        <f>+'Ark1'!C3987</f>
        <v>2010</v>
      </c>
      <c r="AK246">
        <f>+'Ark1'!N3987</f>
        <v>60</v>
      </c>
      <c r="AL246" s="3" t="s">
        <v>509</v>
      </c>
      <c r="AM246">
        <f>+'Ark1'!Q3987</f>
        <v>24</v>
      </c>
      <c r="AN246" s="9">
        <f>+'Ark1'!R3987</f>
        <v>26</v>
      </c>
      <c r="AO246" s="9">
        <f>+'Ark1'!S3987</f>
        <v>24</v>
      </c>
      <c r="AP246" s="97">
        <f>+'Ark1'!T3987</f>
        <v>6.1270177919170478E-2</v>
      </c>
      <c r="AQ246" s="1">
        <f>+'Ark1'!W3987</f>
        <v>61.33333333333335</v>
      </c>
      <c r="AR246" s="1">
        <f>+'Ark1'!AB3987</f>
        <v>3.3124344857251762</v>
      </c>
      <c r="AS246" s="9">
        <f>+'Ark1'!Y3987</f>
        <v>56.857692307692304</v>
      </c>
      <c r="AT246" s="97">
        <f t="shared" si="3"/>
        <v>1.0833333333333333</v>
      </c>
      <c r="AU246" s="39"/>
      <c r="AV246"/>
      <c r="AW246"/>
      <c r="AX246"/>
      <c r="AY246"/>
      <c r="AZ246"/>
      <c r="BA246"/>
      <c r="BB246"/>
      <c r="BC246"/>
      <c r="BD246"/>
    </row>
    <row r="247" spans="35:56">
      <c r="AI247" s="39"/>
      <c r="AJ247">
        <f>+'Ark1'!C3988</f>
        <v>2010</v>
      </c>
      <c r="AK247">
        <f>+'Ark1'!N3988</f>
        <v>70</v>
      </c>
      <c r="AL247" s="3" t="s">
        <v>510</v>
      </c>
      <c r="AM247">
        <f>+'Ark1'!Q3988</f>
        <v>53</v>
      </c>
      <c r="AN247" s="9">
        <f>+'Ark1'!R3988</f>
        <v>85</v>
      </c>
      <c r="AO247" s="9">
        <f>+'Ark1'!S3988</f>
        <v>83</v>
      </c>
      <c r="AP247" s="97">
        <f>+'Ark1'!T3988</f>
        <v>0.20030635088959592</v>
      </c>
      <c r="AQ247" s="1">
        <f>+'Ark1'!W3988</f>
        <v>61.566265060240973</v>
      </c>
      <c r="AR247" s="1">
        <f>+'Ark1'!AB3988</f>
        <v>2.8631130209454003</v>
      </c>
      <c r="AS247" s="9">
        <f>+'Ark1'!Y3988</f>
        <v>74.264705882352928</v>
      </c>
      <c r="AT247" s="97">
        <f t="shared" si="3"/>
        <v>1.6037735849056605</v>
      </c>
      <c r="AU247" s="39"/>
      <c r="AV247"/>
      <c r="AW247"/>
      <c r="AX247"/>
      <c r="AY247"/>
      <c r="AZ247"/>
      <c r="BA247"/>
      <c r="BB247"/>
      <c r="BC247"/>
      <c r="BD247"/>
    </row>
    <row r="248" spans="35:56">
      <c r="AI248" s="39"/>
      <c r="AJ248">
        <f>+'Ark1'!C3989</f>
        <v>2010</v>
      </c>
      <c r="AK248">
        <f>+'Ark1'!N3989</f>
        <v>80</v>
      </c>
      <c r="AL248" s="3" t="s">
        <v>511</v>
      </c>
      <c r="AM248">
        <f>+'Ark1'!Q3989</f>
        <v>134</v>
      </c>
      <c r="AN248" s="9">
        <f>+'Ark1'!R3989</f>
        <v>291</v>
      </c>
      <c r="AO248" s="9">
        <f>+'Ark1'!S3989</f>
        <v>281</v>
      </c>
      <c r="AP248" s="97">
        <f>+'Ark1'!T3989</f>
        <v>0.68575468363379299</v>
      </c>
      <c r="AQ248" s="1">
        <f>+'Ark1'!W3989</f>
        <v>61.654804270462641</v>
      </c>
      <c r="AR248" s="1">
        <f>+'Ark1'!AB3989</f>
        <v>2.9343444369836953</v>
      </c>
      <c r="AS248" s="9">
        <f>+'Ark1'!Y3989</f>
        <v>82.918900343642591</v>
      </c>
      <c r="AT248" s="97">
        <f t="shared" si="3"/>
        <v>2.1716417910447761</v>
      </c>
      <c r="AU248" s="39"/>
      <c r="AV248"/>
      <c r="AW248"/>
      <c r="AX248"/>
      <c r="AY248"/>
      <c r="AZ248"/>
      <c r="BA248"/>
      <c r="BB248"/>
      <c r="BC248"/>
      <c r="BD248"/>
    </row>
    <row r="249" spans="35:56">
      <c r="AI249" s="39"/>
      <c r="AJ249">
        <f>+'Ark1'!C3990</f>
        <v>2010</v>
      </c>
      <c r="AK249">
        <f>+'Ark1'!N3990</f>
        <v>90</v>
      </c>
      <c r="AL249" s="3" t="s">
        <v>486</v>
      </c>
      <c r="AM249">
        <f>+'Ark1'!Q3990</f>
        <v>265</v>
      </c>
      <c r="AN249" s="9">
        <f>+'Ark1'!R3990</f>
        <v>834</v>
      </c>
      <c r="AO249" s="9">
        <f>+'Ark1'!S3990</f>
        <v>815</v>
      </c>
      <c r="AP249" s="97">
        <f>+'Ark1'!T3990</f>
        <v>1.9653587840226221</v>
      </c>
      <c r="AQ249" s="1">
        <f>+'Ark1'!W3990</f>
        <v>61.633128834355858</v>
      </c>
      <c r="AR249" s="1">
        <f>+'Ark1'!AB3990</f>
        <v>2.7792627175817226</v>
      </c>
      <c r="AS249" s="9">
        <f>+'Ark1'!Y3990</f>
        <v>93.645683453237424</v>
      </c>
      <c r="AT249" s="97">
        <f t="shared" si="3"/>
        <v>3.1471698113207549</v>
      </c>
      <c r="AU249" s="39"/>
      <c r="AV249"/>
      <c r="AW249"/>
      <c r="AX249"/>
      <c r="AY249"/>
      <c r="AZ249"/>
      <c r="BA249"/>
      <c r="BB249"/>
      <c r="BC249"/>
      <c r="BD249"/>
    </row>
    <row r="250" spans="35:56">
      <c r="AI250" s="39"/>
      <c r="AJ250">
        <f>+'Ark1'!C3991</f>
        <v>2010</v>
      </c>
      <c r="AK250">
        <f>+'Ark1'!N3991</f>
        <v>100</v>
      </c>
      <c r="AL250" s="3" t="s">
        <v>512</v>
      </c>
      <c r="AM250">
        <f>+'Ark1'!Q3991</f>
        <v>908</v>
      </c>
      <c r="AN250" s="9">
        <f>+'Ark1'!R3991</f>
        <v>4280</v>
      </c>
      <c r="AO250" s="9">
        <f>+'Ark1'!S3991</f>
        <v>4257</v>
      </c>
      <c r="AP250" s="97">
        <f>+'Ark1'!T3991</f>
        <v>10.086013903617298</v>
      </c>
      <c r="AQ250" s="1">
        <f>+'Ark1'!W3991</f>
        <v>59.753817242189335</v>
      </c>
      <c r="AR250" s="1">
        <f>+'Ark1'!AB3991</f>
        <v>3.416716098915856</v>
      </c>
      <c r="AS250" s="9">
        <f>+'Ark1'!Y3991</f>
        <v>106.32768691588778</v>
      </c>
      <c r="AT250" s="97">
        <f t="shared" si="3"/>
        <v>4.713656387665198</v>
      </c>
      <c r="AU250" s="39"/>
      <c r="AV250"/>
      <c r="AW250"/>
      <c r="AX250"/>
      <c r="AY250"/>
      <c r="AZ250"/>
      <c r="BA250"/>
      <c r="BB250"/>
      <c r="BC250"/>
      <c r="BD250"/>
    </row>
    <row r="251" spans="35:56">
      <c r="AI251" s="39"/>
      <c r="AJ251">
        <f>+'Ark1'!C3992</f>
        <v>2010</v>
      </c>
      <c r="AK251">
        <f>+'Ark1'!N3992</f>
        <v>110</v>
      </c>
      <c r="AL251" s="3" t="s">
        <v>513</v>
      </c>
      <c r="AM251">
        <f>+'Ark1'!Q3992</f>
        <v>1063</v>
      </c>
      <c r="AN251" s="9">
        <f>+'Ark1'!R3992</f>
        <v>6889</v>
      </c>
      <c r="AO251" s="9">
        <f>+'Ark1'!S3992</f>
        <v>6861</v>
      </c>
      <c r="AP251" s="97">
        <f>+'Ark1'!T3992</f>
        <v>16.234240603275595</v>
      </c>
      <c r="AQ251" s="1">
        <f>+'Ark1'!W3992</f>
        <v>59.213379973764759</v>
      </c>
      <c r="AR251" s="1">
        <f>+'Ark1'!AB3992</f>
        <v>3.5113992168022325</v>
      </c>
      <c r="AS251" s="9">
        <f>+'Ark1'!Y3992</f>
        <v>113.9790390477568</v>
      </c>
      <c r="AT251" s="97">
        <f t="shared" si="3"/>
        <v>6.4807149576669802</v>
      </c>
      <c r="AU251" s="39"/>
      <c r="AV251"/>
      <c r="AW251"/>
      <c r="AX251"/>
      <c r="AY251"/>
      <c r="AZ251"/>
      <c r="BA251"/>
      <c r="BB251"/>
      <c r="BC251"/>
      <c r="BD251"/>
    </row>
    <row r="252" spans="35:56">
      <c r="AI252" s="39"/>
      <c r="AJ252">
        <f>+'Ark1'!C3993</f>
        <v>2010</v>
      </c>
      <c r="AK252">
        <f>+'Ark1'!N3993</f>
        <v>120</v>
      </c>
      <c r="AL252" s="3" t="s">
        <v>514</v>
      </c>
      <c r="AM252">
        <f>+'Ark1'!Q3993</f>
        <v>782</v>
      </c>
      <c r="AN252" s="9">
        <f>+'Ark1'!R3993</f>
        <v>4764</v>
      </c>
      <c r="AO252" s="9">
        <f>+'Ark1'!S3993</f>
        <v>4751</v>
      </c>
      <c r="AP252" s="97">
        <f>+'Ark1'!T3993</f>
        <v>11.2265818310357</v>
      </c>
      <c r="AQ252" s="1">
        <f>+'Ark1'!W3993</f>
        <v>59.596926962744689</v>
      </c>
      <c r="AR252" s="1">
        <f>+'Ark1'!AB3993</f>
        <v>3.629758292326807</v>
      </c>
      <c r="AS252" s="9">
        <f>+'Ark1'!Y3993</f>
        <v>124.63583123425704</v>
      </c>
      <c r="AT252" s="97">
        <f t="shared" si="3"/>
        <v>6.0920716112531972</v>
      </c>
      <c r="AU252" s="39"/>
      <c r="AV252"/>
      <c r="AW252"/>
      <c r="AX252"/>
      <c r="AY252"/>
      <c r="AZ252"/>
      <c r="BA252"/>
      <c r="BB252"/>
      <c r="BC252"/>
      <c r="BD252"/>
    </row>
    <row r="253" spans="35:56">
      <c r="AI253" s="39"/>
      <c r="AJ253">
        <f>+'Ark1'!C3994</f>
        <v>2010</v>
      </c>
      <c r="AK253">
        <f>+'Ark1'!N3994</f>
        <v>130</v>
      </c>
      <c r="AL253" s="3" t="s">
        <v>515</v>
      </c>
      <c r="AM253">
        <f>+'Ark1'!Q3994</f>
        <v>711</v>
      </c>
      <c r="AN253" s="9">
        <f>+'Ark1'!R3994</f>
        <v>4388</v>
      </c>
      <c r="AO253" s="9">
        <f>+'Ark1'!S3994</f>
        <v>4376</v>
      </c>
      <c r="AP253" s="97">
        <f>+'Ark1'!T3994</f>
        <v>10.340520796512314</v>
      </c>
      <c r="AQ253" s="1">
        <f>+'Ark1'!W3994</f>
        <v>59.265996343692883</v>
      </c>
      <c r="AR253" s="1">
        <f>+'Ark1'!AB3994</f>
        <v>3.7957562014379178</v>
      </c>
      <c r="AS253" s="9">
        <f>+'Ark1'!Y3994</f>
        <v>134.59557885141311</v>
      </c>
      <c r="AT253" s="97">
        <f t="shared" si="3"/>
        <v>6.171589310829817</v>
      </c>
      <c r="AU253" s="39"/>
      <c r="AV253"/>
      <c r="AW253"/>
      <c r="AX253"/>
      <c r="AY253"/>
      <c r="AZ253"/>
      <c r="BA253"/>
      <c r="BB253"/>
      <c r="BC253"/>
      <c r="BD253"/>
    </row>
    <row r="254" spans="35:56">
      <c r="AI254" s="39"/>
      <c r="AJ254">
        <f>+'Ark1'!C3995</f>
        <v>2010</v>
      </c>
      <c r="AK254">
        <f>+'Ark1'!N3995</f>
        <v>140</v>
      </c>
      <c r="AL254" s="3" t="s">
        <v>516</v>
      </c>
      <c r="AM254">
        <f>+'Ark1'!Q3995</f>
        <v>678</v>
      </c>
      <c r="AN254" s="9">
        <f>+'Ark1'!R3995</f>
        <v>4238</v>
      </c>
      <c r="AO254" s="9">
        <f>+'Ark1'!S3995</f>
        <v>4234</v>
      </c>
      <c r="AP254" s="97">
        <f>+'Ark1'!T3995</f>
        <v>9.9870390008247902</v>
      </c>
      <c r="AQ254" s="1">
        <f>+'Ark1'!W3995</f>
        <v>58.92914501653285</v>
      </c>
      <c r="AR254" s="1">
        <f>+'Ark1'!AB3995</f>
        <v>4.0942700927152442</v>
      </c>
      <c r="AS254" s="9">
        <f>+'Ark1'!Y3995</f>
        <v>144.87304624823085</v>
      </c>
      <c r="AT254" s="97">
        <f t="shared" si="3"/>
        <v>6.2507374631268435</v>
      </c>
      <c r="AU254" s="39"/>
      <c r="AV254"/>
      <c r="AW254"/>
      <c r="AX254"/>
      <c r="AY254"/>
      <c r="AZ254"/>
      <c r="BA254"/>
      <c r="BB254"/>
      <c r="BC254"/>
      <c r="BD254"/>
    </row>
    <row r="255" spans="35:56">
      <c r="AI255" s="39"/>
      <c r="AJ255">
        <f>+'Ark1'!C3996</f>
        <v>2010</v>
      </c>
      <c r="AK255">
        <f>+'Ark1'!N3996</f>
        <v>150</v>
      </c>
      <c r="AL255" s="3" t="s">
        <v>517</v>
      </c>
      <c r="AM255">
        <f>+'Ark1'!Q3996</f>
        <v>666</v>
      </c>
      <c r="AN255" s="9">
        <f>+'Ark1'!R3996</f>
        <v>3863</v>
      </c>
      <c r="AO255" s="9">
        <f>+'Ark1'!S3996</f>
        <v>3858</v>
      </c>
      <c r="AP255" s="97">
        <f>+'Ark1'!T3996</f>
        <v>9.1033345116059881</v>
      </c>
      <c r="AQ255" s="1">
        <f>+'Ark1'!W3996</f>
        <v>58.548211508553649</v>
      </c>
      <c r="AR255" s="1">
        <f>+'Ark1'!AB3996</f>
        <v>4.2259760011276333</v>
      </c>
      <c r="AS255" s="9">
        <f>+'Ark1'!Y3996</f>
        <v>154.7592544654417</v>
      </c>
      <c r="AT255" s="97">
        <f t="shared" si="3"/>
        <v>5.8003003003003002</v>
      </c>
      <c r="AU255" s="39"/>
      <c r="AV255"/>
      <c r="AW255"/>
      <c r="AX255"/>
      <c r="AY255"/>
      <c r="AZ255"/>
      <c r="BA255"/>
      <c r="BB255"/>
      <c r="BC255"/>
      <c r="BD255"/>
    </row>
    <row r="256" spans="35:56">
      <c r="AI256" s="39"/>
      <c r="AJ256">
        <f>+'Ark1'!C3997</f>
        <v>2010</v>
      </c>
      <c r="AK256">
        <f>+'Ark1'!N3997</f>
        <v>160</v>
      </c>
      <c r="AL256" s="3" t="s">
        <v>518</v>
      </c>
      <c r="AM256">
        <f>+'Ark1'!Q3997</f>
        <v>652</v>
      </c>
      <c r="AN256" s="9">
        <f>+'Ark1'!R3997</f>
        <v>3425</v>
      </c>
      <c r="AO256" s="9">
        <f>+'Ark1'!S3997</f>
        <v>3424</v>
      </c>
      <c r="AP256" s="97">
        <f>+'Ark1'!T3997</f>
        <v>8.0711676681984237</v>
      </c>
      <c r="AQ256" s="1">
        <f>+'Ark1'!W3997</f>
        <v>58.002044392523366</v>
      </c>
      <c r="AR256" s="1">
        <f>+'Ark1'!AB3997</f>
        <v>4.3881806022575436</v>
      </c>
      <c r="AS256" s="9">
        <f>+'Ark1'!Y3997</f>
        <v>164.88382481751844</v>
      </c>
      <c r="AT256" s="97">
        <f t="shared" si="3"/>
        <v>5.2530674846625764</v>
      </c>
      <c r="AU256" s="39"/>
      <c r="AV256"/>
      <c r="AW256"/>
      <c r="AX256"/>
      <c r="AY256"/>
      <c r="AZ256"/>
      <c r="BA256"/>
      <c r="BB256"/>
      <c r="BC256"/>
      <c r="BD256"/>
    </row>
    <row r="257" spans="35:56">
      <c r="AI257" s="39"/>
      <c r="AJ257">
        <f>+'Ark1'!C3998</f>
        <v>2010</v>
      </c>
      <c r="AK257">
        <f>+'Ark1'!N3998</f>
        <v>170</v>
      </c>
      <c r="AL257" s="3" t="s">
        <v>519</v>
      </c>
      <c r="AM257">
        <f>+'Ark1'!Q3998</f>
        <v>611</v>
      </c>
      <c r="AN257" s="9">
        <f>+'Ark1'!R3998</f>
        <v>2871</v>
      </c>
      <c r="AO257" s="9">
        <f>+'Ark1'!S3998</f>
        <v>2861</v>
      </c>
      <c r="AP257" s="97">
        <f>+'Ark1'!T3998</f>
        <v>6.7656415694591718</v>
      </c>
      <c r="AQ257" s="1">
        <f>+'Ark1'!W3998</f>
        <v>57.403704998252351</v>
      </c>
      <c r="AR257" s="1">
        <f>+'Ark1'!AB3998</f>
        <v>4.4958608765927561</v>
      </c>
      <c r="AS257" s="9">
        <f>+'Ark1'!Y3998</f>
        <v>174.33681644026495</v>
      </c>
      <c r="AT257" s="97">
        <f t="shared" si="3"/>
        <v>4.6988543371522091</v>
      </c>
      <c r="AU257" s="39"/>
      <c r="AV257"/>
      <c r="AW257"/>
      <c r="AX257"/>
      <c r="AY257"/>
      <c r="AZ257"/>
      <c r="BA257"/>
      <c r="BB257"/>
      <c r="BC257"/>
      <c r="BD257"/>
    </row>
    <row r="258" spans="35:56">
      <c r="AI258" s="39"/>
      <c r="AJ258">
        <f>+'Ark1'!C3999</f>
        <v>2010</v>
      </c>
      <c r="AK258">
        <f>+'Ark1'!N3999</f>
        <v>180</v>
      </c>
      <c r="AL258" s="3" t="s">
        <v>520</v>
      </c>
      <c r="AM258">
        <f>+'Ark1'!Q3999</f>
        <v>578</v>
      </c>
      <c r="AN258" s="9">
        <f>+'Ark1'!R3999</f>
        <v>2290</v>
      </c>
      <c r="AO258" s="9">
        <f>+'Ark1'!S3999</f>
        <v>2288</v>
      </c>
      <c r="AP258" s="97">
        <f>+'Ark1'!T3999</f>
        <v>5.3964887474961714</v>
      </c>
      <c r="AQ258" s="1">
        <f>+'Ark1'!W3999</f>
        <v>56.312062937062947</v>
      </c>
      <c r="AR258" s="1">
        <f>+'Ark1'!AB3999</f>
        <v>4.6888867208915936</v>
      </c>
      <c r="AS258" s="9">
        <f>+'Ark1'!Y3999</f>
        <v>184.72000000000003</v>
      </c>
      <c r="AT258" s="97">
        <f t="shared" si="3"/>
        <v>3.9619377162629759</v>
      </c>
      <c r="AU258" s="39"/>
      <c r="AV258"/>
      <c r="AW258"/>
      <c r="AX258"/>
      <c r="AY258"/>
      <c r="AZ258"/>
      <c r="BA258"/>
      <c r="BB258"/>
      <c r="BC258"/>
      <c r="BD258"/>
    </row>
    <row r="259" spans="35:56">
      <c r="AI259" s="39"/>
      <c r="AJ259">
        <f>+'Ark1'!C4000</f>
        <v>2010</v>
      </c>
      <c r="AK259">
        <f>+'Ark1'!N4000</f>
        <v>190</v>
      </c>
      <c r="AL259" s="3" t="s">
        <v>521</v>
      </c>
      <c r="AM259">
        <f>+'Ark1'!Q4000</f>
        <v>525</v>
      </c>
      <c r="AN259" s="9">
        <f>+'Ark1'!R4000</f>
        <v>1732</v>
      </c>
      <c r="AO259" s="9">
        <f>+'Ark1'!S4000</f>
        <v>1732</v>
      </c>
      <c r="AP259" s="97">
        <f>+'Ark1'!T4000</f>
        <v>4.0815364675385872</v>
      </c>
      <c r="AQ259" s="1">
        <f>+'Ark1'!W4000</f>
        <v>54.961316397228622</v>
      </c>
      <c r="AR259" s="1">
        <f>+'Ark1'!AB4000</f>
        <v>5.074753443914406</v>
      </c>
      <c r="AS259" s="9">
        <f>+'Ark1'!Y4000</f>
        <v>194.7623556581986</v>
      </c>
      <c r="AT259" s="97">
        <f t="shared" si="3"/>
        <v>3.2990476190476192</v>
      </c>
      <c r="AU259" s="39"/>
      <c r="AV259"/>
      <c r="AW259"/>
      <c r="AX259"/>
      <c r="AY259"/>
      <c r="AZ259"/>
      <c r="BA259"/>
      <c r="BB259"/>
      <c r="BC259"/>
      <c r="BD259"/>
    </row>
    <row r="260" spans="35:56">
      <c r="AI260" s="39"/>
      <c r="AJ260">
        <f>+'Ark1'!C4001</f>
        <v>2010</v>
      </c>
      <c r="AK260">
        <f>+'Ark1'!N4001</f>
        <v>200</v>
      </c>
      <c r="AL260" s="3" t="s">
        <v>522</v>
      </c>
      <c r="AM260">
        <f>+'Ark1'!Q4001</f>
        <v>431</v>
      </c>
      <c r="AN260" s="9">
        <f>+'Ark1'!R4001</f>
        <v>1124</v>
      </c>
      <c r="AO260" s="9">
        <f>+'Ark1'!S4001</f>
        <v>1124</v>
      </c>
      <c r="AP260" s="97">
        <f>+'Ark1'!T4001</f>
        <v>2.6487569223518315</v>
      </c>
      <c r="AQ260" s="1">
        <f>+'Ark1'!W4001</f>
        <v>53.662811387900355</v>
      </c>
      <c r="AR260" s="1">
        <f>+'Ark1'!AB4001</f>
        <v>5.4711476734576756</v>
      </c>
      <c r="AS260" s="9">
        <f>+'Ark1'!Y4001</f>
        <v>204.62464412811389</v>
      </c>
      <c r="AT260" s="97">
        <f t="shared" si="3"/>
        <v>2.6078886310904874</v>
      </c>
      <c r="AU260" s="39"/>
      <c r="AV260"/>
      <c r="AW260"/>
      <c r="AX260"/>
      <c r="AY260"/>
      <c r="AZ260"/>
      <c r="BA260"/>
      <c r="BB260"/>
      <c r="BC260"/>
      <c r="BD260"/>
    </row>
    <row r="261" spans="35:56">
      <c r="AI261" s="39"/>
      <c r="AJ261">
        <f>+'Ark1'!C4002</f>
        <v>2010</v>
      </c>
      <c r="AK261">
        <f>+'Ark1'!N4002</f>
        <v>210</v>
      </c>
      <c r="AL261" s="3" t="s">
        <v>523</v>
      </c>
      <c r="AM261">
        <f>+'Ark1'!Q4002</f>
        <v>327</v>
      </c>
      <c r="AN261" s="9">
        <f>+'Ark1'!R4002</f>
        <v>647</v>
      </c>
      <c r="AO261" s="9">
        <f>+'Ark1'!S4002</f>
        <v>647</v>
      </c>
      <c r="AP261" s="97">
        <f>+'Ark1'!T4002</f>
        <v>1.5246848120655121</v>
      </c>
      <c r="AQ261" s="1">
        <f>+'Ark1'!W4002</f>
        <v>52.046367851622882</v>
      </c>
      <c r="AR261" s="1">
        <f>+'Ark1'!AB4002</f>
        <v>5.7657262886766354</v>
      </c>
      <c r="AS261" s="9">
        <f>+'Ark1'!Y4002</f>
        <v>214.76398763523963</v>
      </c>
      <c r="AT261" s="97">
        <f t="shared" si="3"/>
        <v>1.9785932721712538</v>
      </c>
      <c r="AU261" s="39"/>
      <c r="AV261"/>
      <c r="AW261"/>
      <c r="AX261"/>
      <c r="AY261"/>
      <c r="AZ261"/>
      <c r="BA261"/>
      <c r="BB261"/>
      <c r="BC261"/>
      <c r="BD261"/>
    </row>
    <row r="262" spans="35:56">
      <c r="AI262" s="39"/>
      <c r="AJ262">
        <f>+'Ark1'!C4003</f>
        <v>2010</v>
      </c>
      <c r="AK262">
        <f>+'Ark1'!N4003</f>
        <v>220</v>
      </c>
      <c r="AL262" s="3" t="s">
        <v>524</v>
      </c>
      <c r="AM262">
        <f>+'Ark1'!Q4003</f>
        <v>220</v>
      </c>
      <c r="AN262" s="9">
        <f>+'Ark1'!R4003</f>
        <v>350</v>
      </c>
      <c r="AO262" s="9">
        <f>+'Ark1'!S4003</f>
        <v>350</v>
      </c>
      <c r="AP262" s="97">
        <f>+'Ark1'!T4003</f>
        <v>0.82479085660421858</v>
      </c>
      <c r="AQ262" s="1">
        <f>+'Ark1'!W4003</f>
        <v>51.04</v>
      </c>
      <c r="AR262" s="1">
        <f>+'Ark1'!AB4003</f>
        <v>6.3008933606955546</v>
      </c>
      <c r="AS262" s="9">
        <f>+'Ark1'!Y4003</f>
        <v>224.53085714285712</v>
      </c>
      <c r="AT262" s="97">
        <f t="shared" si="3"/>
        <v>1.5909090909090908</v>
      </c>
      <c r="AU262" s="39"/>
      <c r="AV262"/>
      <c r="AW262"/>
      <c r="AX262"/>
      <c r="AY262"/>
      <c r="AZ262"/>
      <c r="BA262"/>
      <c r="BB262"/>
      <c r="BC262"/>
      <c r="BD262"/>
    </row>
    <row r="263" spans="35:56">
      <c r="AI263" s="39"/>
      <c r="AJ263">
        <f>+'Ark1'!C4004</f>
        <v>2010</v>
      </c>
      <c r="AK263">
        <f>+'Ark1'!N4004</f>
        <v>230</v>
      </c>
      <c r="AL263" s="3" t="s">
        <v>525</v>
      </c>
      <c r="AM263">
        <f>+'Ark1'!Q4004</f>
        <v>181</v>
      </c>
      <c r="AN263" s="9">
        <f>+'Ark1'!R4004</f>
        <v>338</v>
      </c>
      <c r="AO263" s="9">
        <f>+'Ark1'!S4004</f>
        <v>338</v>
      </c>
      <c r="AP263" s="97">
        <f>+'Ark1'!T4004</f>
        <v>0.79651231294921632</v>
      </c>
      <c r="AQ263" s="1">
        <f>+'Ark1'!W4004</f>
        <v>46.795857988165686</v>
      </c>
      <c r="AR263" s="1">
        <f>+'Ark1'!AB4004</f>
        <v>6.6534935880767421</v>
      </c>
      <c r="AS263" s="9">
        <f>+'Ark1'!Y4004</f>
        <v>245.00502958579875</v>
      </c>
      <c r="AT263" s="97">
        <f t="shared" si="3"/>
        <v>1.867403314917127</v>
      </c>
      <c r="AU263" s="39"/>
      <c r="AV263"/>
      <c r="AW263"/>
      <c r="AX263"/>
      <c r="AY263"/>
      <c r="AZ263"/>
      <c r="BA263"/>
      <c r="BB263"/>
      <c r="BC263"/>
      <c r="BD263"/>
    </row>
    <row r="264" spans="35:56">
      <c r="AI264" s="39"/>
      <c r="AJ264" s="47">
        <f>+'Ark1'!C4005</f>
        <v>2009</v>
      </c>
      <c r="AK264" s="47">
        <f>+'Ark1'!N4005</f>
        <v>60</v>
      </c>
      <c r="AL264" s="48" t="s">
        <v>509</v>
      </c>
      <c r="AM264" s="47">
        <f>+'Ark1'!Q4005</f>
        <v>13</v>
      </c>
      <c r="AN264" s="65">
        <f>+'Ark1'!R4005</f>
        <v>22</v>
      </c>
      <c r="AO264" s="65">
        <f>+'Ark1'!S4005</f>
        <v>21</v>
      </c>
      <c r="AP264" s="102">
        <f>+'Ark1'!T4005</f>
        <v>4.9925112331502736E-2</v>
      </c>
      <c r="AQ264" s="49">
        <f>+'Ark1'!W4005</f>
        <v>58.428571428571438</v>
      </c>
      <c r="AR264" s="49">
        <f>+'Ark1'!AB4005</f>
        <v>5.3324829253978638</v>
      </c>
      <c r="AS264" s="65">
        <f>+'Ark1'!Y4005</f>
        <v>54.109090909090916</v>
      </c>
      <c r="AT264" s="102">
        <f t="shared" si="3"/>
        <v>1.6923076923076923</v>
      </c>
      <c r="AU264" s="39"/>
      <c r="AV264"/>
      <c r="AW264"/>
      <c r="AX264"/>
      <c r="AY264"/>
      <c r="AZ264"/>
      <c r="BA264"/>
      <c r="BB264"/>
      <c r="BC264"/>
      <c r="BD264"/>
    </row>
    <row r="265" spans="35:56">
      <c r="AI265" s="39"/>
      <c r="AJ265" s="47">
        <f>+'Ark1'!C4006</f>
        <v>2009</v>
      </c>
      <c r="AK265" s="47">
        <f>+'Ark1'!N4006</f>
        <v>70</v>
      </c>
      <c r="AL265" s="48" t="s">
        <v>510</v>
      </c>
      <c r="AM265" s="47">
        <f>+'Ark1'!Q4006</f>
        <v>59</v>
      </c>
      <c r="AN265" s="65">
        <f>+'Ark1'!R4006</f>
        <v>78</v>
      </c>
      <c r="AO265" s="65">
        <f>+'Ark1'!S4006</f>
        <v>75</v>
      </c>
      <c r="AP265" s="102">
        <f>+'Ark1'!T4006</f>
        <v>0.17700721644805523</v>
      </c>
      <c r="AQ265" s="49">
        <f>+'Ark1'!W4006</f>
        <v>60.28</v>
      </c>
      <c r="AR265" s="49">
        <f>+'Ark1'!AB4006</f>
        <v>3.4314622733367286</v>
      </c>
      <c r="AS265" s="65">
        <f>+'Ark1'!Y4006</f>
        <v>73.632051282051265</v>
      </c>
      <c r="AT265" s="102">
        <f t="shared" si="3"/>
        <v>1.3220338983050848</v>
      </c>
      <c r="AU265" s="39"/>
      <c r="AV265"/>
      <c r="AW265"/>
      <c r="AX265"/>
      <c r="AY265"/>
      <c r="AZ265"/>
      <c r="BA265"/>
      <c r="BB265"/>
      <c r="BC265"/>
      <c r="BD265"/>
    </row>
    <row r="266" spans="35:56">
      <c r="AI266" s="39"/>
      <c r="AJ266" s="47">
        <f>+'Ark1'!C4007</f>
        <v>2009</v>
      </c>
      <c r="AK266" s="47">
        <f>+'Ark1'!N4007</f>
        <v>80</v>
      </c>
      <c r="AL266" s="48" t="s">
        <v>511</v>
      </c>
      <c r="AM266" s="47">
        <f>+'Ark1'!Q4007</f>
        <v>149</v>
      </c>
      <c r="AN266" s="65">
        <f>+'Ark1'!R4007</f>
        <v>294</v>
      </c>
      <c r="AO266" s="65">
        <f>+'Ark1'!S4007</f>
        <v>288</v>
      </c>
      <c r="AP266" s="102">
        <f>+'Ark1'!T4007</f>
        <v>0.66718104661190036</v>
      </c>
      <c r="AQ266" s="49">
        <f>+'Ark1'!W4007</f>
        <v>60.857638888888879</v>
      </c>
      <c r="AR266" s="49">
        <f>+'Ark1'!AB4007</f>
        <v>3.4766898341572374</v>
      </c>
      <c r="AS266" s="65">
        <f>+'Ark1'!Y4007</f>
        <v>84.363265306122386</v>
      </c>
      <c r="AT266" s="102">
        <f t="shared" si="3"/>
        <v>1.9731543624161074</v>
      </c>
      <c r="AU266" s="39"/>
      <c r="AV266"/>
      <c r="AW266"/>
      <c r="AX266"/>
      <c r="AY266"/>
      <c r="AZ266"/>
      <c r="BA266"/>
      <c r="BB266"/>
      <c r="BC266"/>
      <c r="BD266"/>
    </row>
    <row r="267" spans="35:56">
      <c r="AI267" s="39"/>
      <c r="AJ267" s="47">
        <f>+'Ark1'!C4008</f>
        <v>2009</v>
      </c>
      <c r="AK267" s="47">
        <f>+'Ark1'!N4008</f>
        <v>90</v>
      </c>
      <c r="AL267" s="48" t="s">
        <v>486</v>
      </c>
      <c r="AM267" s="47">
        <f>+'Ark1'!Q4008</f>
        <v>306</v>
      </c>
      <c r="AN267" s="65">
        <f>+'Ark1'!R4008</f>
        <v>857</v>
      </c>
      <c r="AO267" s="65">
        <f>+'Ark1'!S4008</f>
        <v>831</v>
      </c>
      <c r="AP267" s="102">
        <f>+'Ark1'!T4008</f>
        <v>1.9448100576408121</v>
      </c>
      <c r="AQ267" s="49">
        <f>+'Ark1'!W4008</f>
        <v>60.779783393501774</v>
      </c>
      <c r="AR267" s="49">
        <f>+'Ark1'!AB4008</f>
        <v>3.101317673649282</v>
      </c>
      <c r="AS267" s="65">
        <f>+'Ark1'!Y4008</f>
        <v>93.067794632438819</v>
      </c>
      <c r="AT267" s="102">
        <f t="shared" si="3"/>
        <v>2.8006535947712417</v>
      </c>
      <c r="AU267" s="39"/>
      <c r="AV267"/>
      <c r="AW267"/>
      <c r="AX267"/>
      <c r="AY267"/>
      <c r="AZ267"/>
      <c r="BA267"/>
      <c r="BB267"/>
      <c r="BC267"/>
      <c r="BD267"/>
    </row>
    <row r="268" spans="35:56">
      <c r="AI268" s="39"/>
      <c r="AJ268" s="47">
        <f>+'Ark1'!C4009</f>
        <v>2009</v>
      </c>
      <c r="AK268" s="47">
        <f>+'Ark1'!N4009</f>
        <v>100</v>
      </c>
      <c r="AL268" s="48" t="s">
        <v>512</v>
      </c>
      <c r="AM268" s="47">
        <f>+'Ark1'!Q4009</f>
        <v>917</v>
      </c>
      <c r="AN268" s="65">
        <f>+'Ark1'!R4009</f>
        <v>3902</v>
      </c>
      <c r="AO268" s="65">
        <f>+'Ark1'!S4009</f>
        <v>3886</v>
      </c>
      <c r="AP268" s="102">
        <f>+'Ark1'!T4009</f>
        <v>8.8548994689783491</v>
      </c>
      <c r="AQ268" s="49">
        <f>+'Ark1'!W4009</f>
        <v>58.926402470406607</v>
      </c>
      <c r="AR268" s="49">
        <f>+'Ark1'!AB4009</f>
        <v>3.438413046533769</v>
      </c>
      <c r="AS268" s="65">
        <f>+'Ark1'!Y4009</f>
        <v>106.44302921578711</v>
      </c>
      <c r="AT268" s="102">
        <f t="shared" ref="AT268:AT331" si="4">+AN268/AM268</f>
        <v>4.2551799345692478</v>
      </c>
      <c r="AU268" s="39"/>
      <c r="AV268"/>
      <c r="AW268"/>
      <c r="AX268"/>
      <c r="AY268"/>
      <c r="AZ268"/>
      <c r="BA268"/>
      <c r="BB268"/>
      <c r="BC268"/>
      <c r="BD268"/>
    </row>
    <row r="269" spans="35:56">
      <c r="AI269" s="39"/>
      <c r="AJ269" s="47">
        <f>+'Ark1'!C4010</f>
        <v>2009</v>
      </c>
      <c r="AK269" s="47">
        <f>+'Ark1'!N4010</f>
        <v>110</v>
      </c>
      <c r="AL269" s="48" t="s">
        <v>513</v>
      </c>
      <c r="AM269" s="47">
        <f>+'Ark1'!Q4010</f>
        <v>1049</v>
      </c>
      <c r="AN269" s="65">
        <f>+'Ark1'!R4010</f>
        <v>7164</v>
      </c>
      <c r="AO269" s="65">
        <f>+'Ark1'!S4010</f>
        <v>7143</v>
      </c>
      <c r="AP269" s="102">
        <f>+'Ark1'!T4010</f>
        <v>16.257432033767525</v>
      </c>
      <c r="AQ269" s="49">
        <f>+'Ark1'!W4010</f>
        <v>58.418451630967397</v>
      </c>
      <c r="AR269" s="49">
        <f>+'Ark1'!AB4010</f>
        <v>3.5850547664089847</v>
      </c>
      <c r="AS269" s="65">
        <f>+'Ark1'!Y4010</f>
        <v>114.37061697375736</v>
      </c>
      <c r="AT269" s="102">
        <f t="shared" si="4"/>
        <v>6.8293612964728316</v>
      </c>
      <c r="AU269" s="39"/>
      <c r="AV269"/>
      <c r="AW269"/>
      <c r="AX269"/>
      <c r="AY269"/>
      <c r="AZ269"/>
      <c r="BA269"/>
      <c r="BB269"/>
      <c r="BC269"/>
      <c r="BD269"/>
    </row>
    <row r="270" spans="35:56">
      <c r="AI270" s="39"/>
      <c r="AJ270" s="47">
        <f>+'Ark1'!C4011</f>
        <v>2009</v>
      </c>
      <c r="AK270" s="47">
        <f>+'Ark1'!N4011</f>
        <v>120</v>
      </c>
      <c r="AL270" s="48" t="s">
        <v>514</v>
      </c>
      <c r="AM270" s="47">
        <f>+'Ark1'!Q4011</f>
        <v>816</v>
      </c>
      <c r="AN270" s="65">
        <f>+'Ark1'!R4011</f>
        <v>5385</v>
      </c>
      <c r="AO270" s="65">
        <f>+'Ark1'!S4011</f>
        <v>5372</v>
      </c>
      <c r="AP270" s="102">
        <f>+'Ark1'!T4011</f>
        <v>12.220305904779199</v>
      </c>
      <c r="AQ270" s="49">
        <f>+'Ark1'!W4011</f>
        <v>58.469843633656019</v>
      </c>
      <c r="AR270" s="49">
        <f>+'Ark1'!AB4011</f>
        <v>3.7784442372728257</v>
      </c>
      <c r="AS270" s="65">
        <f>+'Ark1'!Y4011</f>
        <v>124.6369359331475</v>
      </c>
      <c r="AT270" s="102">
        <f t="shared" si="4"/>
        <v>6.5992647058823533</v>
      </c>
      <c r="AU270" s="39"/>
      <c r="AV270"/>
      <c r="AW270"/>
      <c r="AX270"/>
      <c r="AY270"/>
      <c r="AZ270"/>
      <c r="BA270"/>
      <c r="BB270"/>
      <c r="BC270"/>
      <c r="BD270"/>
    </row>
    <row r="271" spans="35:56">
      <c r="AI271" s="39"/>
      <c r="AJ271" s="47">
        <f>+'Ark1'!C4012</f>
        <v>2009</v>
      </c>
      <c r="AK271" s="47">
        <f>+'Ark1'!N4012</f>
        <v>130</v>
      </c>
      <c r="AL271" s="48" t="s">
        <v>515</v>
      </c>
      <c r="AM271" s="47">
        <f>+'Ark1'!Q4012</f>
        <v>763</v>
      </c>
      <c r="AN271" s="65">
        <f>+'Ark1'!R4012</f>
        <v>4614</v>
      </c>
      <c r="AO271" s="65">
        <f>+'Ark1'!S4012</f>
        <v>4603</v>
      </c>
      <c r="AP271" s="102">
        <f>+'Ark1'!T4012</f>
        <v>10.4706576498888</v>
      </c>
      <c r="AQ271" s="49">
        <f>+'Ark1'!W4012</f>
        <v>58.366065609385196</v>
      </c>
      <c r="AR271" s="49">
        <f>+'Ark1'!AB4012</f>
        <v>3.9938628633157527</v>
      </c>
      <c r="AS271" s="65">
        <f>+'Ark1'!Y4012</f>
        <v>134.66900736887763</v>
      </c>
      <c r="AT271" s="102">
        <f t="shared" si="4"/>
        <v>6.0471821756225426</v>
      </c>
      <c r="AU271" s="39"/>
      <c r="AV271"/>
      <c r="AW271"/>
      <c r="AX271"/>
      <c r="AY271"/>
      <c r="AZ271"/>
      <c r="BA271"/>
      <c r="BB271"/>
      <c r="BC271"/>
      <c r="BD271"/>
    </row>
    <row r="272" spans="35:56">
      <c r="AI272" s="39"/>
      <c r="AJ272" s="47">
        <f>+'Ark1'!C4013</f>
        <v>2009</v>
      </c>
      <c r="AK272" s="47">
        <f>+'Ark1'!N4013</f>
        <v>140</v>
      </c>
      <c r="AL272" s="48" t="s">
        <v>516</v>
      </c>
      <c r="AM272" s="47">
        <f>+'Ark1'!Q4013</f>
        <v>736</v>
      </c>
      <c r="AN272" s="65">
        <f>+'Ark1'!R4013</f>
        <v>4178</v>
      </c>
      <c r="AO272" s="65">
        <f>+'Ark1'!S4013</f>
        <v>4168</v>
      </c>
      <c r="AP272" s="102">
        <f>+'Ark1'!T4013</f>
        <v>9.4812326964099292</v>
      </c>
      <c r="AQ272" s="49">
        <f>+'Ark1'!W4013</f>
        <v>58.105086372360851</v>
      </c>
      <c r="AR272" s="49">
        <f>+'Ark1'!AB4013</f>
        <v>4.1930379462899285</v>
      </c>
      <c r="AS272" s="65">
        <f>+'Ark1'!Y4013</f>
        <v>144.62486835806556</v>
      </c>
      <c r="AT272" s="102">
        <f t="shared" si="4"/>
        <v>5.6766304347826084</v>
      </c>
      <c r="AU272" s="39"/>
      <c r="AV272"/>
      <c r="AW272"/>
      <c r="AX272"/>
      <c r="AY272"/>
      <c r="AZ272"/>
      <c r="BA272"/>
      <c r="BB272"/>
      <c r="BC272"/>
      <c r="BD272"/>
    </row>
    <row r="273" spans="35:56">
      <c r="AI273" s="39"/>
      <c r="AJ273" s="47">
        <f>+'Ark1'!C4014</f>
        <v>2009</v>
      </c>
      <c r="AK273" s="47">
        <f>+'Ark1'!N4014</f>
        <v>150</v>
      </c>
      <c r="AL273" s="48" t="s">
        <v>517</v>
      </c>
      <c r="AM273" s="47">
        <f>+'Ark1'!Q4014</f>
        <v>744</v>
      </c>
      <c r="AN273" s="65">
        <f>+'Ark1'!R4014</f>
        <v>3871</v>
      </c>
      <c r="AO273" s="65">
        <f>+'Ark1'!S4014</f>
        <v>3864</v>
      </c>
      <c r="AP273" s="102">
        <f>+'Ark1'!T4014</f>
        <v>8.7845504470566897</v>
      </c>
      <c r="AQ273" s="49">
        <f>+'Ark1'!W4014</f>
        <v>57.704968944099377</v>
      </c>
      <c r="AR273" s="49">
        <f>+'Ark1'!AB4014</f>
        <v>4.3660079018521998</v>
      </c>
      <c r="AS273" s="65">
        <f>+'Ark1'!Y4014</f>
        <v>154.70426246447937</v>
      </c>
      <c r="AT273" s="102">
        <f t="shared" si="4"/>
        <v>5.202956989247312</v>
      </c>
      <c r="AU273" s="39"/>
      <c r="AV273"/>
      <c r="AW273"/>
      <c r="AX273"/>
      <c r="AY273"/>
      <c r="AZ273"/>
      <c r="BA273"/>
      <c r="BB273"/>
      <c r="BC273"/>
      <c r="BD273"/>
    </row>
    <row r="274" spans="35:56">
      <c r="AI274" s="39"/>
      <c r="AJ274" s="47">
        <f>+'Ark1'!C4015</f>
        <v>2009</v>
      </c>
      <c r="AK274" s="47">
        <f>+'Ark1'!N4015</f>
        <v>160</v>
      </c>
      <c r="AL274" s="48" t="s">
        <v>518</v>
      </c>
      <c r="AM274" s="47">
        <f>+'Ark1'!Q4015</f>
        <v>700</v>
      </c>
      <c r="AN274" s="65">
        <f>+'Ark1'!R4015</f>
        <v>3514</v>
      </c>
      <c r="AO274" s="65">
        <f>+'Ark1'!S4015</f>
        <v>3501</v>
      </c>
      <c r="AP274" s="102">
        <f>+'Ark1'!T4015</f>
        <v>7.974402033313666</v>
      </c>
      <c r="AQ274" s="49">
        <f>+'Ark1'!W4015</f>
        <v>56.964867180805491</v>
      </c>
      <c r="AR274" s="49">
        <f>+'Ark1'!AB4015</f>
        <v>4.4887965096968578</v>
      </c>
      <c r="AS274" s="65">
        <f>+'Ark1'!Y4015</f>
        <v>164.36906659077999</v>
      </c>
      <c r="AT274" s="102">
        <f t="shared" si="4"/>
        <v>5.0199999999999996</v>
      </c>
      <c r="AU274" s="39"/>
      <c r="AV274"/>
      <c r="AW274"/>
      <c r="AX274"/>
      <c r="AY274"/>
      <c r="AZ274"/>
      <c r="BA274"/>
      <c r="BB274"/>
      <c r="BC274"/>
      <c r="BD274"/>
    </row>
    <row r="275" spans="35:56">
      <c r="AI275" s="39"/>
      <c r="AJ275" s="47">
        <f>+'Ark1'!C4016</f>
        <v>2009</v>
      </c>
      <c r="AK275" s="47">
        <f>+'Ark1'!N4016</f>
        <v>170</v>
      </c>
      <c r="AL275" s="48" t="s">
        <v>519</v>
      </c>
      <c r="AM275" s="47">
        <f>+'Ark1'!Q4016</f>
        <v>676</v>
      </c>
      <c r="AN275" s="65">
        <f>+'Ark1'!R4016</f>
        <v>2990</v>
      </c>
      <c r="AO275" s="65">
        <f>+'Ark1'!S4016</f>
        <v>2987</v>
      </c>
      <c r="AP275" s="102">
        <f>+'Ark1'!T4016</f>
        <v>6.7852766305087826</v>
      </c>
      <c r="AQ275" s="49">
        <f>+'Ark1'!W4016</f>
        <v>56.271509876129912</v>
      </c>
      <c r="AR275" s="49">
        <f>+'Ark1'!AB4016</f>
        <v>4.7009250345296172</v>
      </c>
      <c r="AS275" s="65">
        <f>+'Ark1'!Y4016</f>
        <v>174.80020066889648</v>
      </c>
      <c r="AT275" s="102">
        <f t="shared" si="4"/>
        <v>4.4230769230769234</v>
      </c>
      <c r="AU275" s="39"/>
      <c r="AV275"/>
      <c r="AW275"/>
      <c r="AX275"/>
      <c r="AY275"/>
      <c r="AZ275"/>
      <c r="BA275"/>
      <c r="BB275"/>
      <c r="BC275"/>
      <c r="BD275"/>
    </row>
    <row r="276" spans="35:56">
      <c r="AI276" s="39"/>
      <c r="AJ276" s="47">
        <f>+'Ark1'!C4017</f>
        <v>2009</v>
      </c>
      <c r="AK276" s="47">
        <f>+'Ark1'!N4017</f>
        <v>180</v>
      </c>
      <c r="AL276" s="48" t="s">
        <v>520</v>
      </c>
      <c r="AM276" s="47">
        <f>+'Ark1'!Q4017</f>
        <v>633</v>
      </c>
      <c r="AN276" s="65">
        <f>+'Ark1'!R4017</f>
        <v>2482</v>
      </c>
      <c r="AO276" s="65">
        <f>+'Ark1'!S4017</f>
        <v>2479</v>
      </c>
      <c r="AP276" s="102">
        <f>+'Ark1'!T4017</f>
        <v>5.632460400308628</v>
      </c>
      <c r="AQ276" s="49">
        <f>+'Ark1'!W4017</f>
        <v>55.058087938684963</v>
      </c>
      <c r="AR276" s="49">
        <f>+'Ark1'!AB4017</f>
        <v>4.9213923842679694</v>
      </c>
      <c r="AS276" s="65">
        <f>+'Ark1'!Y4017</f>
        <v>184.575261885576</v>
      </c>
      <c r="AT276" s="102">
        <f t="shared" si="4"/>
        <v>3.9210110584518167</v>
      </c>
      <c r="AU276" s="39"/>
      <c r="AV276"/>
      <c r="AW276"/>
      <c r="AX276"/>
      <c r="AY276"/>
      <c r="AZ276"/>
      <c r="BA276"/>
      <c r="BB276"/>
      <c r="BC276"/>
      <c r="BD276"/>
    </row>
    <row r="277" spans="35:56">
      <c r="AI277" s="39"/>
      <c r="AJ277" s="47">
        <f>+'Ark1'!C4018</f>
        <v>2009</v>
      </c>
      <c r="AK277" s="47">
        <f>+'Ark1'!N4018</f>
        <v>190</v>
      </c>
      <c r="AL277" s="48" t="s">
        <v>521</v>
      </c>
      <c r="AM277" s="47">
        <f>+'Ark1'!Q4018</f>
        <v>590</v>
      </c>
      <c r="AN277" s="65">
        <f>+'Ark1'!R4018</f>
        <v>1855</v>
      </c>
      <c r="AO277" s="65">
        <f>+'Ark1'!S4018</f>
        <v>1853</v>
      </c>
      <c r="AP277" s="102">
        <f>+'Ark1'!T4018</f>
        <v>4.2095946988607995</v>
      </c>
      <c r="AQ277" s="49">
        <f>+'Ark1'!W4018</f>
        <v>53.631948192120895</v>
      </c>
      <c r="AR277" s="49">
        <f>+'Ark1'!AB4018</f>
        <v>5.1880445333886405</v>
      </c>
      <c r="AS277" s="65">
        <f>+'Ark1'!Y4018</f>
        <v>194.56851752021549</v>
      </c>
      <c r="AT277" s="102">
        <f t="shared" si="4"/>
        <v>3.1440677966101696</v>
      </c>
      <c r="AU277" s="39"/>
      <c r="AV277"/>
      <c r="AW277"/>
      <c r="AX277"/>
      <c r="AY277"/>
      <c r="AZ277"/>
      <c r="BA277"/>
      <c r="BB277"/>
      <c r="BC277"/>
      <c r="BD277"/>
    </row>
    <row r="278" spans="35:56">
      <c r="AI278" s="39"/>
      <c r="AJ278" s="47">
        <f>+'Ark1'!C4019</f>
        <v>2009</v>
      </c>
      <c r="AK278" s="47">
        <f>+'Ark1'!N4019</f>
        <v>200</v>
      </c>
      <c r="AL278" s="48" t="s">
        <v>522</v>
      </c>
      <c r="AM278" s="47">
        <f>+'Ark1'!Q4019</f>
        <v>471</v>
      </c>
      <c r="AN278" s="65">
        <f>+'Ark1'!R4019</f>
        <v>1236</v>
      </c>
      <c r="AO278" s="65">
        <f>+'Ark1'!S4019</f>
        <v>1236</v>
      </c>
      <c r="AP278" s="102">
        <f>+'Ark1'!T4019</f>
        <v>2.8048835837153359</v>
      </c>
      <c r="AQ278" s="49">
        <f>+'Ark1'!W4019</f>
        <v>52.551779935275079</v>
      </c>
      <c r="AR278" s="49">
        <f>+'Ark1'!AB4019</f>
        <v>5.4615222225282807</v>
      </c>
      <c r="AS278" s="65">
        <f>+'Ark1'!Y4019</f>
        <v>204.63705501618139</v>
      </c>
      <c r="AT278" s="102">
        <f t="shared" si="4"/>
        <v>2.6242038216560508</v>
      </c>
      <c r="AU278" s="39"/>
      <c r="AV278"/>
      <c r="AW278"/>
      <c r="AX278"/>
      <c r="AY278"/>
      <c r="AZ278"/>
      <c r="BA278"/>
      <c r="BB278"/>
      <c r="BC278"/>
      <c r="BD278"/>
    </row>
    <row r="279" spans="35:56">
      <c r="AI279" s="39"/>
      <c r="AJ279" s="47">
        <f>+'Ark1'!C4020</f>
        <v>2009</v>
      </c>
      <c r="AK279" s="47">
        <f>+'Ark1'!N4020</f>
        <v>210</v>
      </c>
      <c r="AL279" s="48" t="s">
        <v>523</v>
      </c>
      <c r="AM279" s="47">
        <f>+'Ark1'!Q4020</f>
        <v>347</v>
      </c>
      <c r="AN279" s="65">
        <f>+'Ark1'!R4020</f>
        <v>747</v>
      </c>
      <c r="AO279" s="65">
        <f>+'Ark1'!S4020</f>
        <v>746</v>
      </c>
      <c r="AP279" s="102">
        <f>+'Ark1'!T4020</f>
        <v>1.695184495983298</v>
      </c>
      <c r="AQ279" s="49">
        <f>+'Ark1'!W4020</f>
        <v>50.223860589812318</v>
      </c>
      <c r="AR279" s="49">
        <f>+'Ark1'!AB4020</f>
        <v>5.6527787754386809</v>
      </c>
      <c r="AS279" s="65">
        <f>+'Ark1'!Y4020</f>
        <v>214.36238286479244</v>
      </c>
      <c r="AT279" s="102">
        <f t="shared" si="4"/>
        <v>2.1527377521613831</v>
      </c>
      <c r="AU279" s="39"/>
      <c r="AV279"/>
      <c r="AW279"/>
      <c r="AX279"/>
      <c r="AY279"/>
      <c r="AZ279"/>
      <c r="BA279"/>
      <c r="BB279"/>
      <c r="BC279"/>
      <c r="BD279"/>
    </row>
    <row r="280" spans="35:56">
      <c r="AI280" s="39"/>
      <c r="AJ280" s="47">
        <f>+'Ark1'!C4021</f>
        <v>2009</v>
      </c>
      <c r="AK280" s="47">
        <f>+'Ark1'!N4021</f>
        <v>220</v>
      </c>
      <c r="AL280" s="48" t="s">
        <v>524</v>
      </c>
      <c r="AM280" s="47">
        <f>+'Ark1'!Q4021</f>
        <v>234</v>
      </c>
      <c r="AN280" s="65">
        <f>+'Ark1'!R4021</f>
        <v>433</v>
      </c>
      <c r="AO280" s="65">
        <f>+'Ark1'!S4021</f>
        <v>433</v>
      </c>
      <c r="AP280" s="102">
        <f>+'Ark1'!T4021</f>
        <v>0.98261698361548622</v>
      </c>
      <c r="AQ280" s="49">
        <f>+'Ark1'!W4021</f>
        <v>48.937644341801395</v>
      </c>
      <c r="AR280" s="49">
        <f>+'Ark1'!AB4021</f>
        <v>6.0340290595139843</v>
      </c>
      <c r="AS280" s="65">
        <f>+'Ark1'!Y4021</f>
        <v>224.31085450346404</v>
      </c>
      <c r="AT280" s="102">
        <f t="shared" si="4"/>
        <v>1.8504273504273505</v>
      </c>
      <c r="AU280" s="39"/>
      <c r="AV280"/>
      <c r="AW280"/>
      <c r="AX280"/>
      <c r="AY280"/>
      <c r="AZ280"/>
      <c r="BA280"/>
      <c r="BB280"/>
      <c r="BC280"/>
      <c r="BD280"/>
    </row>
    <row r="281" spans="35:56">
      <c r="AI281" s="39"/>
      <c r="AJ281" s="47">
        <f>+'Ark1'!C4022</f>
        <v>2009</v>
      </c>
      <c r="AK281" s="47">
        <f>+'Ark1'!N4022</f>
        <v>230</v>
      </c>
      <c r="AL281" s="48" t="s">
        <v>525</v>
      </c>
      <c r="AM281" s="47">
        <f>+'Ark1'!Q4022</f>
        <v>219</v>
      </c>
      <c r="AN281" s="65">
        <f>+'Ark1'!R4022</f>
        <v>444</v>
      </c>
      <c r="AO281" s="65">
        <f>+'Ark1'!S4022</f>
        <v>444</v>
      </c>
      <c r="AP281" s="102">
        <f>+'Ark1'!T4022</f>
        <v>1.0075795397812373</v>
      </c>
      <c r="AQ281" s="49">
        <f>+'Ark1'!W4022</f>
        <v>46.040540540540526</v>
      </c>
      <c r="AR281" s="49">
        <f>+'Ark1'!AB4022</f>
        <v>6.4948472768231786</v>
      </c>
      <c r="AS281" s="65">
        <f>+'Ark1'!Y4022</f>
        <v>243.20382882882876</v>
      </c>
      <c r="AT281" s="102">
        <f t="shared" si="4"/>
        <v>2.0273972602739727</v>
      </c>
      <c r="AU281" s="39"/>
      <c r="AV281"/>
      <c r="AW281"/>
      <c r="AX281"/>
      <c r="AY281"/>
      <c r="AZ281"/>
      <c r="BA281"/>
      <c r="BB281"/>
      <c r="BC281"/>
      <c r="BD281"/>
    </row>
    <row r="282" spans="35:56">
      <c r="AI282" s="39"/>
      <c r="AJ282">
        <f>+'Ark1'!C4023</f>
        <v>2008</v>
      </c>
      <c r="AK282">
        <f>+'Ark1'!N4023</f>
        <v>60</v>
      </c>
      <c r="AL282" s="3" t="s">
        <v>509</v>
      </c>
      <c r="AM282">
        <f>+'Ark1'!Q4023</f>
        <v>27</v>
      </c>
      <c r="AN282" s="9">
        <f>+'Ark1'!R4023</f>
        <v>37</v>
      </c>
      <c r="AO282" s="9">
        <f>+'Ark1'!S4023</f>
        <v>33</v>
      </c>
      <c r="AP282" s="97">
        <f>+'Ark1'!T4023</f>
        <v>8.7214784084480482E-2</v>
      </c>
      <c r="AQ282" s="1">
        <f>+'Ark1'!W4023</f>
        <v>59.424242424242415</v>
      </c>
      <c r="AR282" s="1">
        <f>+'Ark1'!AB4023</f>
        <v>0</v>
      </c>
      <c r="AS282" s="9">
        <f>+'Ark1'!Y4023</f>
        <v>56.581081081081081</v>
      </c>
      <c r="AT282" s="97">
        <f t="shared" si="4"/>
        <v>1.3703703703703705</v>
      </c>
      <c r="AU282" s="39"/>
      <c r="AV282"/>
      <c r="AW282"/>
      <c r="AX282"/>
      <c r="AY282"/>
      <c r="AZ282"/>
      <c r="BA282"/>
      <c r="BB282"/>
      <c r="BC282"/>
      <c r="BD282"/>
    </row>
    <row r="283" spans="35:56">
      <c r="AI283" s="39"/>
      <c r="AJ283">
        <f>+'Ark1'!C4024</f>
        <v>2008</v>
      </c>
      <c r="AK283">
        <f>+'Ark1'!N4024</f>
        <v>70</v>
      </c>
      <c r="AL283" s="3" t="s">
        <v>510</v>
      </c>
      <c r="AM283">
        <f>+'Ark1'!Q4024</f>
        <v>48</v>
      </c>
      <c r="AN283" s="9">
        <f>+'Ark1'!R4024</f>
        <v>84</v>
      </c>
      <c r="AO283" s="9">
        <f>+'Ark1'!S4024</f>
        <v>76</v>
      </c>
      <c r="AP283" s="97">
        <f>+'Ark1'!T4024</f>
        <v>0.19800113143503675</v>
      </c>
      <c r="AQ283" s="1">
        <f>+'Ark1'!W4024</f>
        <v>60.210526315789458</v>
      </c>
      <c r="AR283" s="1">
        <f>+'Ark1'!AB4024</f>
        <v>3.5810752188402253</v>
      </c>
      <c r="AS283" s="9">
        <f>+'Ark1'!Y4024</f>
        <v>68.853571428571414</v>
      </c>
      <c r="AT283" s="97">
        <f t="shared" si="4"/>
        <v>1.75</v>
      </c>
      <c r="AU283" s="39"/>
      <c r="AV283"/>
      <c r="AW283"/>
      <c r="AX283"/>
      <c r="AY283"/>
      <c r="AZ283"/>
      <c r="BA283"/>
      <c r="BB283"/>
      <c r="BC283"/>
      <c r="BD283"/>
    </row>
    <row r="284" spans="35:56">
      <c r="AI284" s="39"/>
      <c r="AJ284">
        <f>+'Ark1'!C4025</f>
        <v>2008</v>
      </c>
      <c r="AK284">
        <f>+'Ark1'!N4025</f>
        <v>80</v>
      </c>
      <c r="AL284" s="3" t="s">
        <v>511</v>
      </c>
      <c r="AM284">
        <f>+'Ark1'!Q4025</f>
        <v>133</v>
      </c>
      <c r="AN284" s="9">
        <f>+'Ark1'!R4025</f>
        <v>247</v>
      </c>
      <c r="AO284" s="9">
        <f>+'Ark1'!S4025</f>
        <v>237</v>
      </c>
      <c r="AP284" s="97">
        <f>+'Ark1'!T4025</f>
        <v>0.5822176126720725</v>
      </c>
      <c r="AQ284" s="1">
        <f>+'Ark1'!W4025</f>
        <v>60.388185654008431</v>
      </c>
      <c r="AR284" s="1">
        <f>+'Ark1'!AB4025</f>
        <v>2.9211053048151712</v>
      </c>
      <c r="AS284" s="9">
        <f>+'Ark1'!Y4025</f>
        <v>82.299595141700479</v>
      </c>
      <c r="AT284" s="97">
        <f t="shared" si="4"/>
        <v>1.8571428571428572</v>
      </c>
      <c r="AU284" s="39"/>
      <c r="AV284"/>
      <c r="AW284"/>
      <c r="AX284"/>
      <c r="AY284"/>
      <c r="AZ284"/>
      <c r="BA284"/>
      <c r="BB284"/>
      <c r="BC284"/>
      <c r="BD284"/>
    </row>
    <row r="285" spans="35:56">
      <c r="AI285" s="39"/>
      <c r="AJ285">
        <f>+'Ark1'!C4026</f>
        <v>2008</v>
      </c>
      <c r="AK285">
        <f>+'Ark1'!N4026</f>
        <v>90</v>
      </c>
      <c r="AL285" s="3" t="s">
        <v>486</v>
      </c>
      <c r="AM285">
        <f>+'Ark1'!Q4026</f>
        <v>267</v>
      </c>
      <c r="AN285" s="9">
        <f>+'Ark1'!R4026</f>
        <v>762</v>
      </c>
      <c r="AO285" s="9">
        <f>+'Ark1'!S4026</f>
        <v>745</v>
      </c>
      <c r="AP285" s="97">
        <f>+'Ark1'!T4026</f>
        <v>1.796153120874977</v>
      </c>
      <c r="AQ285" s="1">
        <f>+'Ark1'!W4026</f>
        <v>60.187919463087255</v>
      </c>
      <c r="AR285" s="1">
        <f>+'Ark1'!AB4026</f>
        <v>3.0590807223734666</v>
      </c>
      <c r="AS285" s="9">
        <f>+'Ark1'!Y4026</f>
        <v>93.496587926509221</v>
      </c>
      <c r="AT285" s="97">
        <f t="shared" si="4"/>
        <v>2.8539325842696628</v>
      </c>
      <c r="AU285" s="39"/>
      <c r="AV285"/>
      <c r="AW285"/>
      <c r="AX285"/>
      <c r="AY285"/>
      <c r="AZ285"/>
      <c r="BA285"/>
      <c r="BB285"/>
      <c r="BC285"/>
      <c r="BD285"/>
    </row>
    <row r="286" spans="35:56">
      <c r="AI286" s="39"/>
      <c r="AJ286">
        <f>+'Ark1'!C4027</f>
        <v>2008</v>
      </c>
      <c r="AK286">
        <f>+'Ark1'!N4027</f>
        <v>100</v>
      </c>
      <c r="AL286" s="3" t="s">
        <v>512</v>
      </c>
      <c r="AM286">
        <f>+'Ark1'!Q4027</f>
        <v>945</v>
      </c>
      <c r="AN286" s="9">
        <f>+'Ark1'!R4027</f>
        <v>3888</v>
      </c>
      <c r="AO286" s="9">
        <f>+'Ark1'!S4027</f>
        <v>3870</v>
      </c>
      <c r="AP286" s="97">
        <f>+'Ark1'!T4027</f>
        <v>9.1646237978502754</v>
      </c>
      <c r="AQ286" s="1">
        <f>+'Ark1'!W4027</f>
        <v>58.429715762273901</v>
      </c>
      <c r="AR286" s="1">
        <f>+'Ark1'!AB4027</f>
        <v>3.3970797113409077</v>
      </c>
      <c r="AS286" s="9">
        <f>+'Ark1'!Y4027</f>
        <v>106.44871399176976</v>
      </c>
      <c r="AT286" s="97">
        <f t="shared" si="4"/>
        <v>4.1142857142857139</v>
      </c>
      <c r="AU286" s="39"/>
      <c r="AV286"/>
      <c r="AW286"/>
      <c r="AX286"/>
      <c r="AY286"/>
      <c r="AZ286"/>
      <c r="BA286"/>
      <c r="BB286"/>
      <c r="BC286"/>
      <c r="BD286"/>
    </row>
    <row r="287" spans="35:56">
      <c r="AI287" s="39"/>
      <c r="AJ287">
        <f>+'Ark1'!C4028</f>
        <v>2008</v>
      </c>
      <c r="AK287">
        <f>+'Ark1'!N4028</f>
        <v>110</v>
      </c>
      <c r="AL287" s="3" t="s">
        <v>513</v>
      </c>
      <c r="AM287">
        <f>+'Ark1'!Q4028</f>
        <v>1104</v>
      </c>
      <c r="AN287" s="9">
        <f>+'Ark1'!R4028</f>
        <v>6384</v>
      </c>
      <c r="AO287" s="9">
        <f>+'Ark1'!S4028</f>
        <v>6358</v>
      </c>
      <c r="AP287" s="97">
        <f>+'Ark1'!T4028</f>
        <v>15.048085989062789</v>
      </c>
      <c r="AQ287" s="1">
        <f>+'Ark1'!W4028</f>
        <v>58.076753696130837</v>
      </c>
      <c r="AR287" s="1">
        <f>+'Ark1'!AB4028</f>
        <v>3.5666604874973324</v>
      </c>
      <c r="AS287" s="9">
        <f>+'Ark1'!Y4028</f>
        <v>114.2060776942352</v>
      </c>
      <c r="AT287" s="97">
        <f t="shared" si="4"/>
        <v>5.7826086956521738</v>
      </c>
      <c r="AU287" s="39"/>
      <c r="AV287"/>
      <c r="AW287"/>
      <c r="AX287"/>
      <c r="AY287"/>
      <c r="AZ287"/>
      <c r="BA287"/>
      <c r="BB287"/>
      <c r="BC287"/>
      <c r="BD287"/>
    </row>
    <row r="288" spans="35:56">
      <c r="AI288" s="39"/>
      <c r="AJ288">
        <f>+'Ark1'!C4029</f>
        <v>2008</v>
      </c>
      <c r="AK288">
        <f>+'Ark1'!N4029</f>
        <v>120</v>
      </c>
      <c r="AL288" s="3" t="s">
        <v>514</v>
      </c>
      <c r="AM288">
        <f>+'Ark1'!Q4029</f>
        <v>846</v>
      </c>
      <c r="AN288" s="9">
        <f>+'Ark1'!R4029</f>
        <v>5135</v>
      </c>
      <c r="AO288" s="9">
        <f>+'Ark1'!S4029</f>
        <v>5121</v>
      </c>
      <c r="AP288" s="97">
        <f>+'Ark1'!T4029</f>
        <v>12.10399773712993</v>
      </c>
      <c r="AQ288" s="1">
        <f>+'Ark1'!W4029</f>
        <v>57.956453817613742</v>
      </c>
      <c r="AR288" s="1">
        <f>+'Ark1'!AB4029</f>
        <v>3.7303488678028223</v>
      </c>
      <c r="AS288" s="9">
        <f>+'Ark1'!Y4029</f>
        <v>124.58473222979528</v>
      </c>
      <c r="AT288" s="97">
        <f t="shared" si="4"/>
        <v>6.0697399527186757</v>
      </c>
      <c r="AU288" s="39"/>
      <c r="AV288"/>
      <c r="AW288"/>
      <c r="AX288"/>
      <c r="AY288"/>
      <c r="AZ288"/>
      <c r="BA288"/>
      <c r="BB288"/>
      <c r="BC288"/>
      <c r="BD288"/>
    </row>
    <row r="289" spans="35:56">
      <c r="AI289" s="39"/>
      <c r="AJ289">
        <f>+'Ark1'!C4030</f>
        <v>2008</v>
      </c>
      <c r="AK289">
        <f>+'Ark1'!N4030</f>
        <v>130</v>
      </c>
      <c r="AL289" s="3" t="s">
        <v>515</v>
      </c>
      <c r="AM289">
        <f>+'Ark1'!Q4030</f>
        <v>789</v>
      </c>
      <c r="AN289" s="9">
        <f>+'Ark1'!R4030</f>
        <v>4464</v>
      </c>
      <c r="AO289" s="9">
        <f>+'Ark1'!S4030</f>
        <v>4448</v>
      </c>
      <c r="AP289" s="97">
        <f>+'Ark1'!T4030</f>
        <v>10.522345841976238</v>
      </c>
      <c r="AQ289" s="1">
        <f>+'Ark1'!W4030</f>
        <v>57.668165467625883</v>
      </c>
      <c r="AR289" s="1">
        <f>+'Ark1'!AB4030</f>
        <v>4.0442197246506968</v>
      </c>
      <c r="AS289" s="9">
        <f>+'Ark1'!Y4030</f>
        <v>134.51001344086063</v>
      </c>
      <c r="AT289" s="97">
        <f t="shared" si="4"/>
        <v>5.6577946768060841</v>
      </c>
      <c r="AU289" s="39"/>
      <c r="AV289"/>
      <c r="AW289"/>
      <c r="AX289"/>
      <c r="AY289"/>
      <c r="AZ289"/>
      <c r="BA289"/>
      <c r="BB289"/>
      <c r="BC289"/>
      <c r="BD289"/>
    </row>
    <row r="290" spans="35:56">
      <c r="AI290" s="39"/>
      <c r="AJ290">
        <f>+'Ark1'!C4031</f>
        <v>2008</v>
      </c>
      <c r="AK290">
        <f>+'Ark1'!N4031</f>
        <v>140</v>
      </c>
      <c r="AL290" s="3" t="s">
        <v>516</v>
      </c>
      <c r="AM290">
        <f>+'Ark1'!Q4031</f>
        <v>756</v>
      </c>
      <c r="AN290" s="9">
        <f>+'Ark1'!R4031</f>
        <v>4007</v>
      </c>
      <c r="AO290" s="9">
        <f>+'Ark1'!S4031</f>
        <v>3999</v>
      </c>
      <c r="AP290" s="97">
        <f>+'Ark1'!T4031</f>
        <v>9.4451254007165755</v>
      </c>
      <c r="AQ290" s="1">
        <f>+'Ark1'!W4031</f>
        <v>57.583895973993513</v>
      </c>
      <c r="AR290" s="1">
        <f>+'Ark1'!AB4031</f>
        <v>4.0550599999361268</v>
      </c>
      <c r="AS290" s="9">
        <f>+'Ark1'!Y4031</f>
        <v>144.70284502121277</v>
      </c>
      <c r="AT290" s="97">
        <f t="shared" si="4"/>
        <v>5.3002645502645507</v>
      </c>
      <c r="AU290" s="39"/>
      <c r="AV290"/>
      <c r="AW290"/>
      <c r="AX290"/>
      <c r="AY290"/>
      <c r="AZ290"/>
      <c r="BA290"/>
      <c r="BB290"/>
      <c r="BC290"/>
      <c r="BD290"/>
    </row>
    <row r="291" spans="35:56">
      <c r="AI291" s="39"/>
      <c r="AJ291">
        <f>+'Ark1'!C4032</f>
        <v>2008</v>
      </c>
      <c r="AK291">
        <f>+'Ark1'!N4032</f>
        <v>150</v>
      </c>
      <c r="AL291" s="3" t="s">
        <v>517</v>
      </c>
      <c r="AM291">
        <f>+'Ark1'!Q4032</f>
        <v>746</v>
      </c>
      <c r="AN291" s="9">
        <f>+'Ark1'!R4032</f>
        <v>3651</v>
      </c>
      <c r="AO291" s="9">
        <f>+'Ark1'!S4032</f>
        <v>3646</v>
      </c>
      <c r="AP291" s="97">
        <f>+'Ark1'!T4032</f>
        <v>8.6059777484442748</v>
      </c>
      <c r="AQ291" s="1">
        <f>+'Ark1'!W4032</f>
        <v>57.233132199670877</v>
      </c>
      <c r="AR291" s="1">
        <f>+'Ark1'!AB4032</f>
        <v>4.1410219730673434</v>
      </c>
      <c r="AS291" s="9">
        <f>+'Ark1'!Y4032</f>
        <v>154.7998904409751</v>
      </c>
      <c r="AT291" s="97">
        <f t="shared" si="4"/>
        <v>4.8941018766756033</v>
      </c>
      <c r="AU291" s="39"/>
      <c r="AV291"/>
      <c r="AW291"/>
      <c r="AX291"/>
      <c r="AY291"/>
      <c r="AZ291"/>
      <c r="BA291"/>
      <c r="BB291"/>
      <c r="BC291"/>
      <c r="BD291"/>
    </row>
    <row r="292" spans="35:56">
      <c r="AI292" s="39"/>
      <c r="AJ292">
        <f>+'Ark1'!C4033</f>
        <v>2008</v>
      </c>
      <c r="AK292">
        <f>+'Ark1'!N4033</f>
        <v>160</v>
      </c>
      <c r="AL292" s="3" t="s">
        <v>518</v>
      </c>
      <c r="AM292">
        <f>+'Ark1'!Q4033</f>
        <v>705</v>
      </c>
      <c r="AN292" s="9">
        <f>+'Ark1'!R4033</f>
        <v>3303</v>
      </c>
      <c r="AO292" s="9">
        <f>+'Ark1'!S4033</f>
        <v>3299</v>
      </c>
      <c r="AP292" s="97">
        <f>+'Ark1'!T4033</f>
        <v>7.7856873467848384</v>
      </c>
      <c r="AQ292" s="1">
        <f>+'Ark1'!W4033</f>
        <v>56.515913913307038</v>
      </c>
      <c r="AR292" s="1">
        <f>+'Ark1'!AB4033</f>
        <v>4.2981457798047646</v>
      </c>
      <c r="AS292" s="9">
        <f>+'Ark1'!Y4033</f>
        <v>164.77632455343584</v>
      </c>
      <c r="AT292" s="97">
        <f t="shared" si="4"/>
        <v>4.6851063829787236</v>
      </c>
      <c r="AU292" s="39"/>
      <c r="AV292"/>
      <c r="AW292"/>
      <c r="AX292"/>
      <c r="AY292"/>
      <c r="AZ292"/>
      <c r="BA292"/>
      <c r="BB292"/>
      <c r="BC292"/>
      <c r="BD292"/>
    </row>
    <row r="293" spans="35:56">
      <c r="AI293" s="39"/>
      <c r="AJ293">
        <f>+'Ark1'!C4034</f>
        <v>2008</v>
      </c>
      <c r="AK293">
        <f>+'Ark1'!N4034</f>
        <v>170</v>
      </c>
      <c r="AL293" s="3" t="s">
        <v>519</v>
      </c>
      <c r="AM293">
        <f>+'Ark1'!Q4034</f>
        <v>711</v>
      </c>
      <c r="AN293" s="9">
        <f>+'Ark1'!R4034</f>
        <v>3046</v>
      </c>
      <c r="AO293" s="9">
        <f>+'Ark1'!S4034</f>
        <v>3043</v>
      </c>
      <c r="AP293" s="97">
        <f>+'Ark1'!T4034</f>
        <v>7.1798981708466894</v>
      </c>
      <c r="AQ293" s="1">
        <f>+'Ark1'!W4034</f>
        <v>55.937232993756162</v>
      </c>
      <c r="AR293" s="1">
        <f>+'Ark1'!AB4034</f>
        <v>4.3366776932333524</v>
      </c>
      <c r="AS293" s="9">
        <f>+'Ark1'!Y4034</f>
        <v>174.60866710439925</v>
      </c>
      <c r="AT293" s="97">
        <f t="shared" si="4"/>
        <v>4.2841068917018283</v>
      </c>
      <c r="AU293" s="39"/>
      <c r="AV293"/>
      <c r="AW293"/>
      <c r="AX293"/>
      <c r="AY293"/>
      <c r="AZ293"/>
      <c r="BA293"/>
      <c r="BB293"/>
      <c r="BC293"/>
      <c r="BD293"/>
    </row>
    <row r="294" spans="35:56">
      <c r="AI294" s="39"/>
      <c r="AJ294">
        <f>+'Ark1'!C4035</f>
        <v>2008</v>
      </c>
      <c r="AK294">
        <f>+'Ark1'!N4035</f>
        <v>180</v>
      </c>
      <c r="AL294" s="3" t="s">
        <v>520</v>
      </c>
      <c r="AM294">
        <f>+'Ark1'!Q4035</f>
        <v>645</v>
      </c>
      <c r="AN294" s="9">
        <f>+'Ark1'!R4035</f>
        <v>2449</v>
      </c>
      <c r="AO294" s="9">
        <f>+'Ark1'!S4035</f>
        <v>2448</v>
      </c>
      <c r="AP294" s="97">
        <f>+'Ark1'!T4035</f>
        <v>5.7726758438619648</v>
      </c>
      <c r="AQ294" s="1">
        <f>+'Ark1'!W4035</f>
        <v>54.710784313725505</v>
      </c>
      <c r="AR294" s="1">
        <f>+'Ark1'!AB4035</f>
        <v>4.5043205155073709</v>
      </c>
      <c r="AS294" s="9">
        <f>+'Ark1'!Y4035</f>
        <v>184.81278072682736</v>
      </c>
      <c r="AT294" s="97">
        <f t="shared" si="4"/>
        <v>3.7968992248062015</v>
      </c>
      <c r="AU294" s="39"/>
      <c r="AV294"/>
      <c r="AW294"/>
      <c r="AX294"/>
      <c r="AY294"/>
      <c r="AZ294"/>
      <c r="BA294"/>
      <c r="BB294"/>
      <c r="BC294"/>
      <c r="BD294"/>
    </row>
    <row r="295" spans="35:56">
      <c r="AI295" s="39"/>
      <c r="AJ295">
        <f>+'Ark1'!C4036</f>
        <v>2008</v>
      </c>
      <c r="AK295">
        <f>+'Ark1'!N4036</f>
        <v>190</v>
      </c>
      <c r="AL295" s="3" t="s">
        <v>521</v>
      </c>
      <c r="AM295">
        <f>+'Ark1'!Q4036</f>
        <v>593</v>
      </c>
      <c r="AN295" s="9">
        <f>+'Ark1'!R4036</f>
        <v>1947</v>
      </c>
      <c r="AO295" s="9">
        <f>+'Ark1'!S4036</f>
        <v>1946</v>
      </c>
      <c r="AP295" s="97">
        <f>+'Ark1'!T4036</f>
        <v>4.5893833679049569</v>
      </c>
      <c r="AQ295" s="1">
        <f>+'Ark1'!W4036</f>
        <v>53.432682425488174</v>
      </c>
      <c r="AR295" s="1">
        <f>+'Ark1'!AB4036</f>
        <v>4.8538602790246594</v>
      </c>
      <c r="AS295" s="9">
        <f>+'Ark1'!Y4036</f>
        <v>194.57796610169481</v>
      </c>
      <c r="AT295" s="97">
        <f t="shared" si="4"/>
        <v>3.2833052276559864</v>
      </c>
      <c r="AU295" s="39"/>
      <c r="AV295"/>
      <c r="AW295"/>
      <c r="AX295"/>
      <c r="AY295"/>
      <c r="AZ295"/>
      <c r="BA295"/>
      <c r="BB295"/>
      <c r="BC295"/>
      <c r="BD295"/>
    </row>
    <row r="296" spans="35:56">
      <c r="AI296" s="39"/>
      <c r="AJ296">
        <f>+'Ark1'!C4037</f>
        <v>2008</v>
      </c>
      <c r="AK296">
        <f>+'Ark1'!N4037</f>
        <v>200</v>
      </c>
      <c r="AL296" s="3" t="s">
        <v>522</v>
      </c>
      <c r="AM296">
        <f>+'Ark1'!Q4037</f>
        <v>492</v>
      </c>
      <c r="AN296" s="9">
        <f>+'Ark1'!R4037</f>
        <v>1316</v>
      </c>
      <c r="AO296" s="9">
        <f>+'Ark1'!S4037</f>
        <v>1316</v>
      </c>
      <c r="AP296" s="97">
        <f>+'Ark1'!T4037</f>
        <v>3.1020177258155766</v>
      </c>
      <c r="AQ296" s="1">
        <f>+'Ark1'!W4037</f>
        <v>51.860942249240118</v>
      </c>
      <c r="AR296" s="1">
        <f>+'Ark1'!AB4037</f>
        <v>5.1476344222954111</v>
      </c>
      <c r="AS296" s="9">
        <f>+'Ark1'!Y4037</f>
        <v>204.69034954407243</v>
      </c>
      <c r="AT296" s="97">
        <f t="shared" si="4"/>
        <v>2.6747967479674797</v>
      </c>
      <c r="AU296" s="39"/>
      <c r="AV296"/>
      <c r="AW296"/>
      <c r="AX296"/>
      <c r="AY296"/>
      <c r="AZ296"/>
      <c r="BA296"/>
      <c r="BB296"/>
      <c r="BC296"/>
      <c r="BD296"/>
    </row>
    <row r="297" spans="35:56">
      <c r="AI297" s="39"/>
      <c r="AJ297">
        <f>+'Ark1'!C4038</f>
        <v>2008</v>
      </c>
      <c r="AK297">
        <f>+'Ark1'!N4038</f>
        <v>210</v>
      </c>
      <c r="AL297" s="3" t="s">
        <v>523</v>
      </c>
      <c r="AM297">
        <f>+'Ark1'!Q4038</f>
        <v>375</v>
      </c>
      <c r="AN297" s="9">
        <f>+'Ark1'!R4038</f>
        <v>793</v>
      </c>
      <c r="AO297" s="9">
        <f>+'Ark1'!S4038</f>
        <v>793</v>
      </c>
      <c r="AP297" s="97">
        <f>+'Ark1'!T4038</f>
        <v>1.8692249669998111</v>
      </c>
      <c r="AQ297" s="1">
        <f>+'Ark1'!W4038</f>
        <v>50.134930643127355</v>
      </c>
      <c r="AR297" s="1">
        <f>+'Ark1'!AB4038</f>
        <v>5.2470567527365395</v>
      </c>
      <c r="AS297" s="9">
        <f>+'Ark1'!Y4038</f>
        <v>214.67616645649437</v>
      </c>
      <c r="AT297" s="97">
        <f t="shared" si="4"/>
        <v>2.1146666666666665</v>
      </c>
      <c r="AU297" s="39"/>
      <c r="AV297"/>
      <c r="AW297"/>
      <c r="AX297"/>
      <c r="AY297"/>
      <c r="AZ297"/>
      <c r="BA297"/>
      <c r="BB297"/>
      <c r="BC297"/>
      <c r="BD297"/>
    </row>
    <row r="298" spans="35:56">
      <c r="AI298" s="39"/>
      <c r="AJ298">
        <f>+'Ark1'!C4039</f>
        <v>2008</v>
      </c>
      <c r="AK298">
        <f>+'Ark1'!N4039</f>
        <v>220</v>
      </c>
      <c r="AL298" s="3" t="s">
        <v>524</v>
      </c>
      <c r="AM298">
        <f>+'Ark1'!Q4039</f>
        <v>263</v>
      </c>
      <c r="AN298" s="9">
        <f>+'Ark1'!R4039</f>
        <v>468</v>
      </c>
      <c r="AO298" s="9">
        <f>+'Ark1'!S4039</f>
        <v>468</v>
      </c>
      <c r="AP298" s="97">
        <f>+'Ark1'!T4039</f>
        <v>1.1031491608523483</v>
      </c>
      <c r="AQ298" s="1">
        <f>+'Ark1'!W4039</f>
        <v>49.115384615384606</v>
      </c>
      <c r="AR298" s="1">
        <f>+'Ark1'!AB4039</f>
        <v>5.5226358655403915</v>
      </c>
      <c r="AS298" s="9">
        <f>+'Ark1'!Y4039</f>
        <v>224.51837606837597</v>
      </c>
      <c r="AT298" s="97">
        <f t="shared" si="4"/>
        <v>1.7794676806083649</v>
      </c>
      <c r="AU298" s="39"/>
      <c r="AV298"/>
      <c r="AW298"/>
      <c r="AX298"/>
      <c r="AY298"/>
      <c r="AZ298"/>
      <c r="BA298"/>
      <c r="BB298"/>
      <c r="BC298"/>
      <c r="BD298"/>
    </row>
    <row r="299" spans="35:56">
      <c r="AI299" s="39"/>
      <c r="AJ299">
        <f>+'Ark1'!C4040</f>
        <v>2008</v>
      </c>
      <c r="AK299">
        <f>+'Ark1'!N4040</f>
        <v>230</v>
      </c>
      <c r="AL299" s="3" t="s">
        <v>525</v>
      </c>
      <c r="AM299">
        <f>+'Ark1'!Q4040</f>
        <v>230</v>
      </c>
      <c r="AN299" s="9">
        <f>+'Ark1'!R4040</f>
        <v>443</v>
      </c>
      <c r="AO299" s="9">
        <f>+'Ark1'!S4040</f>
        <v>443</v>
      </c>
      <c r="AP299" s="97">
        <f>+'Ark1'!T4040</f>
        <v>1.0442202526871585</v>
      </c>
      <c r="AQ299" s="1">
        <f>+'Ark1'!W4040</f>
        <v>47.045146726862306</v>
      </c>
      <c r="AR299" s="1">
        <f>+'Ark1'!AB4040</f>
        <v>6.4253127152403602</v>
      </c>
      <c r="AS299" s="9">
        <f>+'Ark1'!Y4040</f>
        <v>241.45282167042876</v>
      </c>
      <c r="AT299" s="97">
        <f t="shared" si="4"/>
        <v>1.9260869565217391</v>
      </c>
      <c r="AU299" s="39"/>
      <c r="AV299"/>
      <c r="AW299"/>
      <c r="AX299"/>
      <c r="AY299"/>
      <c r="AZ299"/>
      <c r="BA299"/>
      <c r="BB299"/>
      <c r="BC299"/>
      <c r="BD299"/>
    </row>
    <row r="300" spans="35:56">
      <c r="AI300" s="39"/>
      <c r="AJ300" s="47">
        <f>+'Ark1'!C4041</f>
        <v>2007</v>
      </c>
      <c r="AK300" s="47">
        <f>+'Ark1'!N4041</f>
        <v>60</v>
      </c>
      <c r="AL300" s="48" t="s">
        <v>509</v>
      </c>
      <c r="AM300" s="47">
        <f>+'Ark1'!Q4041</f>
        <v>25</v>
      </c>
      <c r="AN300" s="65">
        <f>+'Ark1'!R4041</f>
        <v>25</v>
      </c>
      <c r="AO300" s="65">
        <f>+'Ark1'!S4041</f>
        <v>19</v>
      </c>
      <c r="AP300" s="102">
        <f>+'Ark1'!T4041</f>
        <v>5.6937232395007746E-2</v>
      </c>
      <c r="AQ300" s="49">
        <f>+'Ark1'!W4041</f>
        <v>63.684210526315802</v>
      </c>
      <c r="AR300" s="49">
        <f>+'Ark1'!AB4041</f>
        <v>0</v>
      </c>
      <c r="AS300" s="65">
        <f>+'Ark1'!Y4041</f>
        <v>47.58400000000001</v>
      </c>
      <c r="AT300" s="102">
        <f t="shared" si="4"/>
        <v>1</v>
      </c>
      <c r="AU300" s="39"/>
      <c r="AV300"/>
      <c r="AW300"/>
      <c r="AX300"/>
      <c r="AY300"/>
      <c r="AZ300"/>
      <c r="BA300"/>
      <c r="BB300"/>
      <c r="BC300"/>
      <c r="BD300"/>
    </row>
    <row r="301" spans="35:56">
      <c r="AI301" s="39"/>
      <c r="AJ301" s="47">
        <f>+'Ark1'!C4042</f>
        <v>2007</v>
      </c>
      <c r="AK301" s="47">
        <f>+'Ark1'!N4042</f>
        <v>70</v>
      </c>
      <c r="AL301" s="48" t="s">
        <v>510</v>
      </c>
      <c r="AM301" s="47">
        <f>+'Ark1'!Q4042</f>
        <v>52</v>
      </c>
      <c r="AN301" s="65">
        <f>+'Ark1'!R4042</f>
        <v>74</v>
      </c>
      <c r="AO301" s="65">
        <f>+'Ark1'!S4042</f>
        <v>69</v>
      </c>
      <c r="AP301" s="102">
        <f>+'Ark1'!T4042</f>
        <v>0.16853420788922288</v>
      </c>
      <c r="AQ301" s="49">
        <f>+'Ark1'!W4042</f>
        <v>60.681159420289838</v>
      </c>
      <c r="AR301" s="49">
        <f>+'Ark1'!AB4042</f>
        <v>2.4934276136356055</v>
      </c>
      <c r="AS301" s="65">
        <f>+'Ark1'!Y4042</f>
        <v>71.048648648648651</v>
      </c>
      <c r="AT301" s="102">
        <f t="shared" si="4"/>
        <v>1.4230769230769231</v>
      </c>
      <c r="AU301" s="39"/>
      <c r="AV301"/>
      <c r="AW301"/>
      <c r="AX301"/>
      <c r="AY301"/>
      <c r="AZ301"/>
      <c r="BA301"/>
      <c r="BB301"/>
      <c r="BC301"/>
      <c r="BD301"/>
    </row>
    <row r="302" spans="35:56">
      <c r="AI302" s="39"/>
      <c r="AJ302" s="47">
        <f>+'Ark1'!C4043</f>
        <v>2007</v>
      </c>
      <c r="AK302" s="47">
        <f>+'Ark1'!N4043</f>
        <v>80</v>
      </c>
      <c r="AL302" s="48" t="s">
        <v>511</v>
      </c>
      <c r="AM302" s="47">
        <f>+'Ark1'!Q4043</f>
        <v>164</v>
      </c>
      <c r="AN302" s="65">
        <f>+'Ark1'!R4043</f>
        <v>300</v>
      </c>
      <c r="AO302" s="65">
        <f>+'Ark1'!S4043</f>
        <v>290</v>
      </c>
      <c r="AP302" s="102">
        <f>+'Ark1'!T4043</f>
        <v>0.68324678874009281</v>
      </c>
      <c r="AQ302" s="49">
        <f>+'Ark1'!W4043</f>
        <v>61.003448275862077</v>
      </c>
      <c r="AR302" s="49">
        <f>+'Ark1'!AB4043</f>
        <v>2.8363384310763262</v>
      </c>
      <c r="AS302" s="65">
        <f>+'Ark1'!Y4043</f>
        <v>83.2113333333333</v>
      </c>
      <c r="AT302" s="102">
        <f t="shared" si="4"/>
        <v>1.8292682926829269</v>
      </c>
      <c r="AU302" s="39"/>
      <c r="AV302"/>
      <c r="AW302"/>
      <c r="AX302"/>
      <c r="AY302"/>
      <c r="AZ302"/>
      <c r="BA302"/>
      <c r="BB302"/>
      <c r="BC302"/>
      <c r="BD302"/>
    </row>
    <row r="303" spans="35:56">
      <c r="AI303" s="39"/>
      <c r="AJ303" s="47">
        <f>+'Ark1'!C4044</f>
        <v>2007</v>
      </c>
      <c r="AK303" s="47">
        <f>+'Ark1'!N4044</f>
        <v>90</v>
      </c>
      <c r="AL303" s="48" t="s">
        <v>486</v>
      </c>
      <c r="AM303" s="47">
        <f>+'Ark1'!Q4044</f>
        <v>271</v>
      </c>
      <c r="AN303" s="65">
        <f>+'Ark1'!R4044</f>
        <v>717</v>
      </c>
      <c r="AO303" s="65">
        <f>+'Ark1'!S4044</f>
        <v>706</v>
      </c>
      <c r="AP303" s="102">
        <f>+'Ark1'!T4044</f>
        <v>1.632959825088822</v>
      </c>
      <c r="AQ303" s="49">
        <f>+'Ark1'!W4044</f>
        <v>60.376770538243633</v>
      </c>
      <c r="AR303" s="49">
        <f>+'Ark1'!AB4044</f>
        <v>3.1841006923937325</v>
      </c>
      <c r="AS303" s="65">
        <f>+'Ark1'!Y4044</f>
        <v>94.272942817294236</v>
      </c>
      <c r="AT303" s="102">
        <f t="shared" si="4"/>
        <v>2.6457564575645756</v>
      </c>
      <c r="AU303" s="39"/>
      <c r="AV303"/>
      <c r="AW303"/>
      <c r="AX303"/>
      <c r="AY303"/>
      <c r="AZ303"/>
      <c r="BA303"/>
      <c r="BB303"/>
      <c r="BC303"/>
      <c r="BD303"/>
    </row>
    <row r="304" spans="35:56">
      <c r="AI304" s="39"/>
      <c r="AJ304" s="47">
        <f>+'Ark1'!C4045</f>
        <v>2007</v>
      </c>
      <c r="AK304" s="47">
        <f>+'Ark1'!N4045</f>
        <v>100</v>
      </c>
      <c r="AL304" s="48" t="s">
        <v>512</v>
      </c>
      <c r="AM304" s="47">
        <f>+'Ark1'!Q4045</f>
        <v>883</v>
      </c>
      <c r="AN304" s="65">
        <f>+'Ark1'!R4045</f>
        <v>3694</v>
      </c>
      <c r="AO304" s="65">
        <f>+'Ark1'!S4045</f>
        <v>3676</v>
      </c>
      <c r="AP304" s="102">
        <f>+'Ark1'!T4045</f>
        <v>8.4130454586863426</v>
      </c>
      <c r="AQ304" s="49">
        <f>+'Ark1'!W4045</f>
        <v>58.612894450489648</v>
      </c>
      <c r="AR304" s="49">
        <f>+'Ark1'!AB4045</f>
        <v>3.4035821238735475</v>
      </c>
      <c r="AS304" s="65">
        <f>+'Ark1'!Y4045</f>
        <v>106.27937195452105</v>
      </c>
      <c r="AT304" s="102">
        <f t="shared" si="4"/>
        <v>4.1834654586636466</v>
      </c>
      <c r="AU304" s="39"/>
      <c r="AV304"/>
      <c r="AW304"/>
      <c r="AX304"/>
      <c r="AY304"/>
      <c r="AZ304"/>
      <c r="BA304"/>
      <c r="BB304"/>
      <c r="BC304"/>
      <c r="BD304"/>
    </row>
    <row r="305" spans="35:56">
      <c r="AI305" s="39"/>
      <c r="AJ305" s="47">
        <f>+'Ark1'!C4046</f>
        <v>2007</v>
      </c>
      <c r="AK305" s="47">
        <f>+'Ark1'!N4046</f>
        <v>110</v>
      </c>
      <c r="AL305" s="48" t="s">
        <v>513</v>
      </c>
      <c r="AM305" s="47">
        <f>+'Ark1'!Q4046</f>
        <v>1046</v>
      </c>
      <c r="AN305" s="65">
        <f>+'Ark1'!R4046</f>
        <v>5643</v>
      </c>
      <c r="AO305" s="65">
        <f>+'Ark1'!S4046</f>
        <v>5613</v>
      </c>
      <c r="AP305" s="102">
        <f>+'Ark1'!T4046</f>
        <v>12.85187209620115</v>
      </c>
      <c r="AQ305" s="49">
        <f>+'Ark1'!W4046</f>
        <v>58.190985212898639</v>
      </c>
      <c r="AR305" s="49">
        <f>+'Ark1'!AB4046</f>
        <v>3.4644426765766325</v>
      </c>
      <c r="AS305" s="65">
        <f>+'Ark1'!Y4046</f>
        <v>114.14623427254982</v>
      </c>
      <c r="AT305" s="102">
        <f t="shared" si="4"/>
        <v>5.3948374760994264</v>
      </c>
      <c r="AU305" s="39"/>
      <c r="AV305"/>
      <c r="AW305"/>
      <c r="AX305"/>
      <c r="AY305"/>
      <c r="AZ305"/>
      <c r="BA305"/>
      <c r="BB305"/>
      <c r="BC305"/>
      <c r="BD305"/>
    </row>
    <row r="306" spans="35:56">
      <c r="AI306" s="39"/>
      <c r="AJ306" s="47">
        <f>+'Ark1'!C4047</f>
        <v>2007</v>
      </c>
      <c r="AK306" s="47">
        <f>+'Ark1'!N4047</f>
        <v>120</v>
      </c>
      <c r="AL306" s="48" t="s">
        <v>514</v>
      </c>
      <c r="AM306" s="47">
        <f>+'Ark1'!Q4047</f>
        <v>880</v>
      </c>
      <c r="AN306" s="65">
        <f>+'Ark1'!R4047</f>
        <v>5215</v>
      </c>
      <c r="AO306" s="65">
        <f>+'Ark1'!S4047</f>
        <v>5196</v>
      </c>
      <c r="AP306" s="102">
        <f>+'Ark1'!T4047</f>
        <v>11.877106677598611</v>
      </c>
      <c r="AQ306" s="49">
        <f>+'Ark1'!W4047</f>
        <v>58.035796766743658</v>
      </c>
      <c r="AR306" s="49">
        <f>+'Ark1'!AB4047</f>
        <v>3.7236976426954969</v>
      </c>
      <c r="AS306" s="65">
        <f>+'Ark1'!Y4047</f>
        <v>124.58937679769888</v>
      </c>
      <c r="AT306" s="102">
        <f t="shared" si="4"/>
        <v>5.9261363636363633</v>
      </c>
      <c r="AU306" s="39"/>
      <c r="AV306"/>
      <c r="AW306"/>
      <c r="AX306"/>
      <c r="AY306"/>
      <c r="AZ306"/>
      <c r="BA306"/>
      <c r="BB306"/>
      <c r="BC306"/>
      <c r="BD306"/>
    </row>
    <row r="307" spans="35:56">
      <c r="AI307" s="39"/>
      <c r="AJ307" s="47">
        <f>+'Ark1'!C4048</f>
        <v>2007</v>
      </c>
      <c r="AK307" s="47">
        <f>+'Ark1'!N4048</f>
        <v>130</v>
      </c>
      <c r="AL307" s="48" t="s">
        <v>515</v>
      </c>
      <c r="AM307" s="47">
        <f>+'Ark1'!Q4048</f>
        <v>830</v>
      </c>
      <c r="AN307" s="65">
        <f>+'Ark1'!R4048</f>
        <v>4768</v>
      </c>
      <c r="AO307" s="65">
        <f>+'Ark1'!S4048</f>
        <v>4750</v>
      </c>
      <c r="AP307" s="102">
        <f>+'Ark1'!T4048</f>
        <v>10.859068962375876</v>
      </c>
      <c r="AQ307" s="49">
        <f>+'Ark1'!W4048</f>
        <v>57.92273684210528</v>
      </c>
      <c r="AR307" s="49">
        <f>+'Ark1'!AB4048</f>
        <v>3.9028368743248225</v>
      </c>
      <c r="AS307" s="65">
        <f>+'Ark1'!Y4048</f>
        <v>134.50037751677888</v>
      </c>
      <c r="AT307" s="102">
        <f t="shared" si="4"/>
        <v>5.7445783132530117</v>
      </c>
      <c r="AU307" s="39"/>
      <c r="AV307"/>
      <c r="AW307"/>
      <c r="AX307"/>
      <c r="AY307"/>
      <c r="AZ307"/>
      <c r="BA307"/>
      <c r="BB307"/>
      <c r="BC307"/>
      <c r="BD307"/>
    </row>
    <row r="308" spans="35:56">
      <c r="AI308" s="39"/>
      <c r="AJ308" s="47">
        <f>+'Ark1'!C4049</f>
        <v>2007</v>
      </c>
      <c r="AK308" s="47">
        <f>+'Ark1'!N4049</f>
        <v>140</v>
      </c>
      <c r="AL308" s="48" t="s">
        <v>516</v>
      </c>
      <c r="AM308" s="47">
        <f>+'Ark1'!Q4049</f>
        <v>828</v>
      </c>
      <c r="AN308" s="65">
        <f>+'Ark1'!R4049</f>
        <v>4352</v>
      </c>
      <c r="AO308" s="65">
        <f>+'Ark1'!S4049</f>
        <v>4333</v>
      </c>
      <c r="AP308" s="102">
        <f>+'Ark1'!T4049</f>
        <v>9.9116334153229513</v>
      </c>
      <c r="AQ308" s="49">
        <f>+'Ark1'!W4049</f>
        <v>57.55042695591969</v>
      </c>
      <c r="AR308" s="49">
        <f>+'Ark1'!AB4049</f>
        <v>4.0277777622225086</v>
      </c>
      <c r="AS308" s="65">
        <f>+'Ark1'!Y4049</f>
        <v>144.3477251838232</v>
      </c>
      <c r="AT308" s="102">
        <f t="shared" si="4"/>
        <v>5.2560386473429954</v>
      </c>
      <c r="AU308" s="39"/>
      <c r="AV308"/>
      <c r="AW308"/>
      <c r="AX308"/>
      <c r="AY308"/>
      <c r="AZ308"/>
      <c r="BA308"/>
      <c r="BB308"/>
      <c r="BC308"/>
      <c r="BD308"/>
    </row>
    <row r="309" spans="35:56">
      <c r="AI309" s="39"/>
      <c r="AJ309" s="47">
        <f>+'Ark1'!C4050</f>
        <v>2007</v>
      </c>
      <c r="AK309" s="47">
        <f>+'Ark1'!N4050</f>
        <v>150</v>
      </c>
      <c r="AL309" s="48" t="s">
        <v>517</v>
      </c>
      <c r="AM309" s="47">
        <f>+'Ark1'!Q4050</f>
        <v>790</v>
      </c>
      <c r="AN309" s="65">
        <f>+'Ark1'!R4050</f>
        <v>4095</v>
      </c>
      <c r="AO309" s="65">
        <f>+'Ark1'!S4050</f>
        <v>4079</v>
      </c>
      <c r="AP309" s="102">
        <f>+'Ark1'!T4050</f>
        <v>9.326318666302269</v>
      </c>
      <c r="AQ309" s="49">
        <f>+'Ark1'!W4050</f>
        <v>57.330963471439105</v>
      </c>
      <c r="AR309" s="49">
        <f>+'Ark1'!AB4050</f>
        <v>3.8781135207612154</v>
      </c>
      <c r="AS309" s="65">
        <f>+'Ark1'!Y4050</f>
        <v>154.47658119658075</v>
      </c>
      <c r="AT309" s="102">
        <f t="shared" si="4"/>
        <v>5.1835443037974684</v>
      </c>
      <c r="AU309" s="39"/>
      <c r="AV309"/>
      <c r="AW309"/>
      <c r="AX309"/>
      <c r="AY309"/>
      <c r="AZ309"/>
      <c r="BA309"/>
      <c r="BB309"/>
      <c r="BC309"/>
      <c r="BD309"/>
    </row>
    <row r="310" spans="35:56">
      <c r="AI310" s="39"/>
      <c r="AJ310" s="47">
        <f>+'Ark1'!C4051</f>
        <v>2007</v>
      </c>
      <c r="AK310" s="47">
        <f>+'Ark1'!N4051</f>
        <v>160</v>
      </c>
      <c r="AL310" s="48" t="s">
        <v>518</v>
      </c>
      <c r="AM310" s="47">
        <f>+'Ark1'!Q4051</f>
        <v>778</v>
      </c>
      <c r="AN310" s="65">
        <f>+'Ark1'!R4051</f>
        <v>3780</v>
      </c>
      <c r="AO310" s="65">
        <f>+'Ark1'!S4051</f>
        <v>3778</v>
      </c>
      <c r="AP310" s="102">
        <f>+'Ark1'!T4051</f>
        <v>8.6089095381251699</v>
      </c>
      <c r="AQ310" s="49">
        <f>+'Ark1'!W4051</f>
        <v>56.533880359978816</v>
      </c>
      <c r="AR310" s="49">
        <f>+'Ark1'!AB4051</f>
        <v>4.0735094093260038</v>
      </c>
      <c r="AS310" s="65">
        <f>+'Ark1'!Y4051</f>
        <v>164.88121693121676</v>
      </c>
      <c r="AT310" s="102">
        <f t="shared" si="4"/>
        <v>4.8586118251928019</v>
      </c>
      <c r="AU310" s="39"/>
      <c r="AV310"/>
      <c r="AW310"/>
      <c r="AX310"/>
      <c r="AY310"/>
      <c r="AZ310"/>
      <c r="BA310"/>
      <c r="BB310"/>
      <c r="BC310"/>
      <c r="BD310"/>
    </row>
    <row r="311" spans="35:56">
      <c r="AI311" s="39"/>
      <c r="AJ311" s="47">
        <f>+'Ark1'!C4052</f>
        <v>2007</v>
      </c>
      <c r="AK311" s="47">
        <f>+'Ark1'!N4052</f>
        <v>170</v>
      </c>
      <c r="AL311" s="48" t="s">
        <v>519</v>
      </c>
      <c r="AM311" s="47">
        <f>+'Ark1'!Q4052</f>
        <v>760</v>
      </c>
      <c r="AN311" s="65">
        <f>+'Ark1'!R4052</f>
        <v>3272</v>
      </c>
      <c r="AO311" s="65">
        <f>+'Ark1'!S4052</f>
        <v>3272</v>
      </c>
      <c r="AP311" s="102">
        <f>+'Ark1'!T4052</f>
        <v>7.4519449758586109</v>
      </c>
      <c r="AQ311" s="49">
        <f>+'Ark1'!W4052</f>
        <v>55.532090464547665</v>
      </c>
      <c r="AR311" s="49">
        <f>+'Ark1'!AB4052</f>
        <v>4.2953545193131255</v>
      </c>
      <c r="AS311" s="65">
        <f>+'Ark1'!Y4052</f>
        <v>174.9089547677263</v>
      </c>
      <c r="AT311" s="102">
        <f t="shared" si="4"/>
        <v>4.3052631578947365</v>
      </c>
      <c r="AU311" s="39"/>
      <c r="AV311"/>
      <c r="AW311"/>
      <c r="AX311"/>
      <c r="AY311"/>
      <c r="AZ311"/>
      <c r="BA311"/>
      <c r="BB311"/>
      <c r="BC311"/>
      <c r="BD311"/>
    </row>
    <row r="312" spans="35:56">
      <c r="AI312" s="39"/>
      <c r="AJ312" s="47">
        <f>+'Ark1'!C4053</f>
        <v>2007</v>
      </c>
      <c r="AK312" s="47">
        <f>+'Ark1'!N4053</f>
        <v>180</v>
      </c>
      <c r="AL312" s="48" t="s">
        <v>520</v>
      </c>
      <c r="AM312" s="47">
        <f>+'Ark1'!Q4053</f>
        <v>717</v>
      </c>
      <c r="AN312" s="65">
        <f>+'Ark1'!R4053</f>
        <v>2810</v>
      </c>
      <c r="AO312" s="65">
        <f>+'Ark1'!S4053</f>
        <v>2807</v>
      </c>
      <c r="AP312" s="102">
        <f>+'Ark1'!T4053</f>
        <v>6.3997449211988684</v>
      </c>
      <c r="AQ312" s="49">
        <f>+'Ark1'!W4053</f>
        <v>54.627360171001058</v>
      </c>
      <c r="AR312" s="49">
        <f>+'Ark1'!AB4053</f>
        <v>4.4102989686446676</v>
      </c>
      <c r="AS312" s="65">
        <f>+'Ark1'!Y4053</f>
        <v>184.47597864768679</v>
      </c>
      <c r="AT312" s="102">
        <f t="shared" si="4"/>
        <v>3.9191073919107393</v>
      </c>
      <c r="AU312" s="39"/>
      <c r="AV312"/>
      <c r="AW312"/>
      <c r="AX312"/>
      <c r="AY312"/>
      <c r="AZ312"/>
      <c r="BA312"/>
      <c r="BB312"/>
      <c r="BC312"/>
      <c r="BD312"/>
    </row>
    <row r="313" spans="35:56">
      <c r="AI313" s="39"/>
      <c r="AJ313" s="47">
        <f>+'Ark1'!C4054</f>
        <v>2007</v>
      </c>
      <c r="AK313" s="47">
        <f>+'Ark1'!N4054</f>
        <v>190</v>
      </c>
      <c r="AL313" s="48" t="s">
        <v>521</v>
      </c>
      <c r="AM313" s="47">
        <f>+'Ark1'!Q4054</f>
        <v>637</v>
      </c>
      <c r="AN313" s="65">
        <f>+'Ark1'!R4054</f>
        <v>2065</v>
      </c>
      <c r="AO313" s="65">
        <f>+'Ark1'!S4054</f>
        <v>2062</v>
      </c>
      <c r="AP313" s="102">
        <f>+'Ark1'!T4054</f>
        <v>4.7030153958276406</v>
      </c>
      <c r="AQ313" s="49">
        <f>+'Ark1'!W4054</f>
        <v>53.511639185257032</v>
      </c>
      <c r="AR313" s="49">
        <f>+'Ark1'!AB4054</f>
        <v>4.4975055409590476</v>
      </c>
      <c r="AS313" s="65">
        <f>+'Ark1'!Y4054</f>
        <v>194.45157384987905</v>
      </c>
      <c r="AT313" s="102">
        <f t="shared" si="4"/>
        <v>3.2417582417582418</v>
      </c>
      <c r="AU313" s="39"/>
      <c r="AV313"/>
      <c r="AW313"/>
      <c r="AX313"/>
      <c r="AY313"/>
      <c r="AZ313"/>
      <c r="BA313"/>
      <c r="BB313"/>
      <c r="BC313"/>
      <c r="BD313"/>
    </row>
    <row r="314" spans="35:56">
      <c r="AI314" s="39"/>
      <c r="AJ314" s="47">
        <f>+'Ark1'!C4055</f>
        <v>2007</v>
      </c>
      <c r="AK314" s="47">
        <f>+'Ark1'!N4055</f>
        <v>200</v>
      </c>
      <c r="AL314" s="48" t="s">
        <v>522</v>
      </c>
      <c r="AM314" s="47">
        <f>+'Ark1'!Q4055</f>
        <v>530</v>
      </c>
      <c r="AN314" s="65">
        <f>+'Ark1'!R4055</f>
        <v>1340</v>
      </c>
      <c r="AO314" s="65">
        <f>+'Ark1'!S4055</f>
        <v>1340</v>
      </c>
      <c r="AP314" s="102">
        <f>+'Ark1'!T4055</f>
        <v>3.0518356563724147</v>
      </c>
      <c r="AQ314" s="49">
        <f>+'Ark1'!W4055</f>
        <v>51.752985074626871</v>
      </c>
      <c r="AR314" s="49">
        <f>+'Ark1'!AB4055</f>
        <v>4.8576173494018997</v>
      </c>
      <c r="AS314" s="65">
        <f>+'Ark1'!Y4055</f>
        <v>204.76499999999987</v>
      </c>
      <c r="AT314" s="102">
        <f t="shared" si="4"/>
        <v>2.5283018867924527</v>
      </c>
      <c r="AU314" s="39"/>
      <c r="AV314"/>
      <c r="AW314"/>
      <c r="AX314"/>
      <c r="AY314"/>
      <c r="AZ314"/>
      <c r="BA314"/>
      <c r="BB314"/>
      <c r="BC314"/>
      <c r="BD314"/>
    </row>
    <row r="315" spans="35:56">
      <c r="AI315" s="39"/>
      <c r="AJ315" s="47">
        <f>+'Ark1'!C4056</f>
        <v>2007</v>
      </c>
      <c r="AK315" s="47">
        <f>+'Ark1'!N4056</f>
        <v>210</v>
      </c>
      <c r="AL315" s="48" t="s">
        <v>523</v>
      </c>
      <c r="AM315" s="47">
        <f>+'Ark1'!Q4056</f>
        <v>401</v>
      </c>
      <c r="AN315" s="65">
        <f>+'Ark1'!R4056</f>
        <v>841</v>
      </c>
      <c r="AO315" s="65">
        <f>+'Ark1'!S4056</f>
        <v>841</v>
      </c>
      <c r="AP315" s="102">
        <f>+'Ark1'!T4056</f>
        <v>1.9153684977680605</v>
      </c>
      <c r="AQ315" s="49">
        <f>+'Ark1'!W4056</f>
        <v>50.824019024970255</v>
      </c>
      <c r="AR315" s="49">
        <f>+'Ark1'!AB4056</f>
        <v>5.1445172800586718</v>
      </c>
      <c r="AS315" s="65">
        <f>+'Ark1'!Y4056</f>
        <v>214.44185493460179</v>
      </c>
      <c r="AT315" s="102">
        <f t="shared" si="4"/>
        <v>2.0972568578553616</v>
      </c>
      <c r="AU315" s="39"/>
      <c r="AV315"/>
      <c r="AW315"/>
      <c r="AX315"/>
      <c r="AY315"/>
      <c r="AZ315"/>
      <c r="BA315"/>
      <c r="BB315"/>
      <c r="BC315"/>
      <c r="BD315"/>
    </row>
    <row r="316" spans="35:56">
      <c r="AI316" s="39"/>
      <c r="AJ316" s="47">
        <f>+'Ark1'!C4057</f>
        <v>2007</v>
      </c>
      <c r="AK316" s="47">
        <f>+'Ark1'!N4057</f>
        <v>220</v>
      </c>
      <c r="AL316" s="48" t="s">
        <v>524</v>
      </c>
      <c r="AM316" s="47">
        <f>+'Ark1'!Q4057</f>
        <v>269</v>
      </c>
      <c r="AN316" s="65">
        <f>+'Ark1'!R4057</f>
        <v>459</v>
      </c>
      <c r="AO316" s="65">
        <f>+'Ark1'!S4057</f>
        <v>459</v>
      </c>
      <c r="AP316" s="102">
        <f>+'Ark1'!T4057</f>
        <v>1.0453675867723422</v>
      </c>
      <c r="AQ316" s="49">
        <f>+'Ark1'!W4057</f>
        <v>48.742919389978205</v>
      </c>
      <c r="AR316" s="49">
        <f>+'Ark1'!AB4057</f>
        <v>5.46002794888933</v>
      </c>
      <c r="AS316" s="65">
        <f>+'Ark1'!Y4057</f>
        <v>224.43071895424848</v>
      </c>
      <c r="AT316" s="102">
        <f t="shared" si="4"/>
        <v>1.7063197026022305</v>
      </c>
      <c r="AU316" s="39"/>
      <c r="AV316"/>
      <c r="AW316"/>
      <c r="AX316"/>
      <c r="AY316"/>
      <c r="AZ316"/>
      <c r="BA316"/>
      <c r="BB316"/>
      <c r="BC316"/>
      <c r="BD316"/>
    </row>
    <row r="317" spans="35:56">
      <c r="AI317" s="39"/>
      <c r="AJ317" s="47">
        <f>+'Ark1'!C4058</f>
        <v>2007</v>
      </c>
      <c r="AK317" s="47">
        <f>+'Ark1'!N4058</f>
        <v>230</v>
      </c>
      <c r="AL317" s="48" t="s">
        <v>525</v>
      </c>
      <c r="AM317" s="47">
        <f>+'Ark1'!Q4058</f>
        <v>238</v>
      </c>
      <c r="AN317" s="65">
        <f>+'Ark1'!R4058</f>
        <v>458</v>
      </c>
      <c r="AO317" s="65">
        <f>+'Ark1'!S4058</f>
        <v>458</v>
      </c>
      <c r="AP317" s="102">
        <f>+'Ark1'!T4058</f>
        <v>1.0430900974765418</v>
      </c>
      <c r="AQ317" s="49">
        <f>+'Ark1'!W4058</f>
        <v>47.292576419213951</v>
      </c>
      <c r="AR317" s="49">
        <f>+'Ark1'!AB4058</f>
        <v>6.1485956716345687</v>
      </c>
      <c r="AS317" s="65">
        <f>+'Ark1'!Y4058</f>
        <v>241.61222707423593</v>
      </c>
      <c r="AT317" s="102">
        <f t="shared" si="4"/>
        <v>1.9243697478991597</v>
      </c>
      <c r="AU317" s="39"/>
      <c r="AV317"/>
      <c r="AW317"/>
      <c r="AX317"/>
      <c r="AY317"/>
      <c r="AZ317"/>
      <c r="BA317"/>
      <c r="BB317"/>
      <c r="BC317"/>
      <c r="BD317"/>
    </row>
    <row r="318" spans="35:56">
      <c r="AI318" s="39"/>
      <c r="AJ318">
        <f>+'Ark1'!C4059</f>
        <v>2006</v>
      </c>
      <c r="AK318">
        <f>+'Ark1'!N4059</f>
        <v>60</v>
      </c>
      <c r="AL318" s="3" t="s">
        <v>509</v>
      </c>
      <c r="AM318">
        <f>+'Ark1'!Q4059</f>
        <v>19</v>
      </c>
      <c r="AN318" s="9">
        <f>+'Ark1'!R4059</f>
        <v>20</v>
      </c>
      <c r="AO318" s="9">
        <f>+'Ark1'!S4059</f>
        <v>17</v>
      </c>
      <c r="AP318" s="97">
        <f>+'Ark1'!T4059</f>
        <v>4.527242682844012E-2</v>
      </c>
      <c r="AQ318" s="1">
        <f>+'Ark1'!W4059</f>
        <v>60.82352941176471</v>
      </c>
      <c r="AR318" s="1">
        <f>+'Ark1'!AB4059</f>
        <v>2.4789773536124904</v>
      </c>
      <c r="AS318" s="9">
        <f>+'Ark1'!Y4059</f>
        <v>56.375</v>
      </c>
      <c r="AT318" s="97">
        <f t="shared" si="4"/>
        <v>1.0526315789473684</v>
      </c>
      <c r="AU318" s="39"/>
      <c r="AV318"/>
      <c r="AW318"/>
      <c r="AX318"/>
      <c r="AY318"/>
      <c r="AZ318"/>
      <c r="BA318"/>
      <c r="BB318"/>
      <c r="BC318"/>
      <c r="BD318"/>
    </row>
    <row r="319" spans="35:56">
      <c r="AI319" s="39"/>
      <c r="AJ319">
        <f>+'Ark1'!C4060</f>
        <v>2006</v>
      </c>
      <c r="AK319">
        <f>+'Ark1'!N4060</f>
        <v>70</v>
      </c>
      <c r="AL319" s="3" t="s">
        <v>510</v>
      </c>
      <c r="AM319">
        <f>+'Ark1'!Q4060</f>
        <v>54</v>
      </c>
      <c r="AN319" s="9">
        <f>+'Ark1'!R4060</f>
        <v>78</v>
      </c>
      <c r="AO319" s="9">
        <f>+'Ark1'!S4060</f>
        <v>74</v>
      </c>
      <c r="AP319" s="97">
        <f>+'Ark1'!T4060</f>
        <v>0.1765624646309166</v>
      </c>
      <c r="AQ319" s="1">
        <f>+'Ark1'!W4060</f>
        <v>59.621621621621649</v>
      </c>
      <c r="AR319" s="1">
        <f>+'Ark1'!AB4060</f>
        <v>4.3268573662232432</v>
      </c>
      <c r="AS319" s="9">
        <f>+'Ark1'!Y4060</f>
        <v>72.458974358974373</v>
      </c>
      <c r="AT319" s="97">
        <f t="shared" si="4"/>
        <v>1.4444444444444444</v>
      </c>
      <c r="AU319" s="39"/>
      <c r="AV319"/>
      <c r="AW319"/>
      <c r="AX319"/>
      <c r="AY319"/>
      <c r="AZ319"/>
      <c r="BA319"/>
      <c r="BB319"/>
      <c r="BC319"/>
      <c r="BD319"/>
    </row>
    <row r="320" spans="35:56">
      <c r="AI320" s="39"/>
      <c r="AJ320">
        <f>+'Ark1'!C4061</f>
        <v>2006</v>
      </c>
      <c r="AK320">
        <f>+'Ark1'!N4061</f>
        <v>80</v>
      </c>
      <c r="AL320" s="3" t="s">
        <v>511</v>
      </c>
      <c r="AM320">
        <f>+'Ark1'!Q4061</f>
        <v>155</v>
      </c>
      <c r="AN320" s="9">
        <f>+'Ark1'!R4061</f>
        <v>285</v>
      </c>
      <c r="AO320" s="9">
        <f>+'Ark1'!S4061</f>
        <v>272</v>
      </c>
      <c r="AP320" s="97">
        <f>+'Ark1'!T4061</f>
        <v>0.64513208230527208</v>
      </c>
      <c r="AQ320" s="1">
        <f>+'Ark1'!W4061</f>
        <v>60.694852941176485</v>
      </c>
      <c r="AR320" s="1">
        <f>+'Ark1'!AB4061</f>
        <v>3.3097853994086441</v>
      </c>
      <c r="AS320" s="9">
        <f>+'Ark1'!Y4061</f>
        <v>81.996140350877184</v>
      </c>
      <c r="AT320" s="97">
        <f t="shared" si="4"/>
        <v>1.8387096774193548</v>
      </c>
      <c r="AU320" s="39"/>
      <c r="AV320"/>
      <c r="AW320"/>
      <c r="AX320"/>
      <c r="AY320"/>
      <c r="AZ320"/>
      <c r="BA320"/>
      <c r="BB320"/>
      <c r="BC320"/>
      <c r="BD320"/>
    </row>
    <row r="321" spans="35:56">
      <c r="AI321" s="39"/>
      <c r="AJ321">
        <f>+'Ark1'!C4062</f>
        <v>2006</v>
      </c>
      <c r="AK321">
        <f>+'Ark1'!N4062</f>
        <v>90</v>
      </c>
      <c r="AL321" s="3" t="s">
        <v>486</v>
      </c>
      <c r="AM321">
        <f>+'Ark1'!Q4062</f>
        <v>359</v>
      </c>
      <c r="AN321" s="9">
        <f>+'Ark1'!R4062</f>
        <v>941</v>
      </c>
      <c r="AO321" s="9">
        <f>+'Ark1'!S4062</f>
        <v>918</v>
      </c>
      <c r="AP321" s="97">
        <f>+'Ark1'!T4062</f>
        <v>2.1300676822781082</v>
      </c>
      <c r="AQ321" s="1">
        <f>+'Ark1'!W4062</f>
        <v>60.651416122004392</v>
      </c>
      <c r="AR321" s="1">
        <f>+'Ark1'!AB4062</f>
        <v>2.6280813762303858</v>
      </c>
      <c r="AS321" s="9">
        <f>+'Ark1'!Y4062</f>
        <v>93.48926673751329</v>
      </c>
      <c r="AT321" s="97">
        <f t="shared" si="4"/>
        <v>2.6211699164345403</v>
      </c>
      <c r="AU321" s="39"/>
      <c r="AV321"/>
      <c r="AW321"/>
      <c r="AX321"/>
      <c r="AY321"/>
      <c r="AZ321"/>
      <c r="BA321"/>
      <c r="BB321"/>
      <c r="BC321"/>
      <c r="BD321"/>
    </row>
    <row r="322" spans="35:56">
      <c r="AI322" s="39"/>
      <c r="AJ322">
        <f>+'Ark1'!C4063</f>
        <v>2006</v>
      </c>
      <c r="AK322">
        <f>+'Ark1'!N4063</f>
        <v>100</v>
      </c>
      <c r="AL322" s="3" t="s">
        <v>512</v>
      </c>
      <c r="AM322">
        <f>+'Ark1'!Q4063</f>
        <v>879</v>
      </c>
      <c r="AN322" s="9">
        <f>+'Ark1'!R4063</f>
        <v>3629</v>
      </c>
      <c r="AO322" s="9">
        <f>+'Ark1'!S4063</f>
        <v>3600</v>
      </c>
      <c r="AP322" s="97">
        <f>+'Ark1'!T4063</f>
        <v>8.2146818480204615</v>
      </c>
      <c r="AQ322" s="1">
        <f>+'Ark1'!W4063</f>
        <v>58.864722222222227</v>
      </c>
      <c r="AR322" s="1">
        <f>+'Ark1'!AB4063</f>
        <v>3.2361293633248089</v>
      </c>
      <c r="AS322" s="9">
        <f>+'Ark1'!Y4063</f>
        <v>105.8399834665197</v>
      </c>
      <c r="AT322" s="97">
        <f t="shared" si="4"/>
        <v>4.1285551763367465</v>
      </c>
      <c r="AU322" s="39"/>
      <c r="AV322"/>
      <c r="AW322"/>
      <c r="AX322"/>
      <c r="AY322"/>
      <c r="AZ322"/>
      <c r="BA322"/>
      <c r="BB322"/>
      <c r="BC322"/>
      <c r="BD322"/>
    </row>
    <row r="323" spans="35:56">
      <c r="AI323" s="39"/>
      <c r="AJ323">
        <f>+'Ark1'!C4064</f>
        <v>2006</v>
      </c>
      <c r="AK323">
        <f>+'Ark1'!N4064</f>
        <v>110</v>
      </c>
      <c r="AL323" s="3" t="s">
        <v>513</v>
      </c>
      <c r="AM323">
        <f>+'Ark1'!Q4064</f>
        <v>1076</v>
      </c>
      <c r="AN323" s="9">
        <f>+'Ark1'!R4064</f>
        <v>6196</v>
      </c>
      <c r="AO323" s="9">
        <f>+'Ark1'!S4064</f>
        <v>6149</v>
      </c>
      <c r="AP323" s="97">
        <f>+'Ark1'!T4064</f>
        <v>14.025397831450752</v>
      </c>
      <c r="AQ323" s="1">
        <f>+'Ark1'!W4064</f>
        <v>58.236135957066189</v>
      </c>
      <c r="AR323" s="1">
        <f>+'Ark1'!AB4064</f>
        <v>3.4486482273383943</v>
      </c>
      <c r="AS323" s="9">
        <f>+'Ark1'!Y4064</f>
        <v>113.96801162039998</v>
      </c>
      <c r="AT323" s="97">
        <f t="shared" si="4"/>
        <v>5.7583643122676582</v>
      </c>
      <c r="AU323" s="39"/>
      <c r="AV323"/>
      <c r="AW323"/>
      <c r="AX323"/>
      <c r="AY323"/>
      <c r="AZ323"/>
      <c r="BA323"/>
      <c r="BB323"/>
      <c r="BC323"/>
      <c r="BD323"/>
    </row>
    <row r="324" spans="35:56">
      <c r="AI324" s="39"/>
      <c r="AJ324">
        <f>+'Ark1'!C4065</f>
        <v>2006</v>
      </c>
      <c r="AK324">
        <f>+'Ark1'!N4065</f>
        <v>120</v>
      </c>
      <c r="AL324" s="3" t="s">
        <v>514</v>
      </c>
      <c r="AM324">
        <f>+'Ark1'!Q4065</f>
        <v>954</v>
      </c>
      <c r="AN324" s="9">
        <f>+'Ark1'!R4065</f>
        <v>5604</v>
      </c>
      <c r="AO324" s="9">
        <f>+'Ark1'!S4065</f>
        <v>5570</v>
      </c>
      <c r="AP324" s="97">
        <f>+'Ark1'!T4065</f>
        <v>12.685333997328923</v>
      </c>
      <c r="AQ324" s="1">
        <f>+'Ark1'!W4065</f>
        <v>57.946858168761239</v>
      </c>
      <c r="AR324" s="1">
        <f>+'Ark1'!AB4065</f>
        <v>3.8467097558526944</v>
      </c>
      <c r="AS324" s="9">
        <f>+'Ark1'!Y4065</f>
        <v>124.21429336188427</v>
      </c>
      <c r="AT324" s="97">
        <f t="shared" si="4"/>
        <v>5.8742138364779874</v>
      </c>
      <c r="AU324" s="39"/>
      <c r="AV324"/>
      <c r="AW324"/>
      <c r="AX324"/>
      <c r="AY324"/>
      <c r="AZ324"/>
      <c r="BA324"/>
      <c r="BB324"/>
      <c r="BC324"/>
      <c r="BD324"/>
    </row>
    <row r="325" spans="35:56">
      <c r="AI325" s="39"/>
      <c r="AJ325">
        <f>+'Ark1'!C4066</f>
        <v>2006</v>
      </c>
      <c r="AK325">
        <f>+'Ark1'!N4066</f>
        <v>130</v>
      </c>
      <c r="AL325" s="3" t="s">
        <v>515</v>
      </c>
      <c r="AM325">
        <f>+'Ark1'!Q4066</f>
        <v>932</v>
      </c>
      <c r="AN325" s="9">
        <f>+'Ark1'!R4066</f>
        <v>4908</v>
      </c>
      <c r="AO325" s="9">
        <f>+'Ark1'!S4066</f>
        <v>4875</v>
      </c>
      <c r="AP325" s="97">
        <f>+'Ark1'!T4066</f>
        <v>11.109853543699206</v>
      </c>
      <c r="AQ325" s="1">
        <f>+'Ark1'!W4066</f>
        <v>57.739692307692302</v>
      </c>
      <c r="AR325" s="1">
        <f>+'Ark1'!AB4066</f>
        <v>3.9267307348861631</v>
      </c>
      <c r="AS325" s="9">
        <f>+'Ark1'!Y4066</f>
        <v>134.02481662591711</v>
      </c>
      <c r="AT325" s="97">
        <f t="shared" si="4"/>
        <v>5.266094420600858</v>
      </c>
      <c r="AU325" s="39"/>
      <c r="AV325"/>
      <c r="AW325"/>
      <c r="AX325"/>
      <c r="AY325"/>
      <c r="AZ325"/>
      <c r="BA325"/>
      <c r="BB325"/>
      <c r="BC325"/>
      <c r="BD325"/>
    </row>
    <row r="326" spans="35:56">
      <c r="AI326" s="39"/>
      <c r="AJ326">
        <f>+'Ark1'!C4067</f>
        <v>2006</v>
      </c>
      <c r="AK326">
        <f>+'Ark1'!N4067</f>
        <v>140</v>
      </c>
      <c r="AL326" s="3" t="s">
        <v>516</v>
      </c>
      <c r="AM326">
        <f>+'Ark1'!Q4067</f>
        <v>898</v>
      </c>
      <c r="AN326" s="9">
        <f>+'Ark1'!R4067</f>
        <v>4556</v>
      </c>
      <c r="AO326" s="9">
        <f>+'Ark1'!S4067</f>
        <v>4531</v>
      </c>
      <c r="AP326" s="97">
        <f>+'Ark1'!T4067</f>
        <v>10.313058831518664</v>
      </c>
      <c r="AQ326" s="1">
        <f>+'Ark1'!W4067</f>
        <v>57.490399470315609</v>
      </c>
      <c r="AR326" s="1">
        <f>+'Ark1'!AB4067</f>
        <v>3.9981327681355889</v>
      </c>
      <c r="AS326" s="9">
        <f>+'Ark1'!Y4067</f>
        <v>144.16007462686559</v>
      </c>
      <c r="AT326" s="97">
        <f t="shared" si="4"/>
        <v>5.0734966592427613</v>
      </c>
      <c r="AU326" s="39"/>
      <c r="AV326"/>
      <c r="AW326"/>
      <c r="AX326"/>
      <c r="AY326"/>
      <c r="AZ326"/>
      <c r="BA326"/>
      <c r="BB326"/>
      <c r="BC326"/>
      <c r="BD326"/>
    </row>
    <row r="327" spans="35:56">
      <c r="AI327" s="39"/>
      <c r="AJ327">
        <f>+'Ark1'!C4068</f>
        <v>2006</v>
      </c>
      <c r="AK327">
        <f>+'Ark1'!N4068</f>
        <v>150</v>
      </c>
      <c r="AL327" s="3" t="s">
        <v>517</v>
      </c>
      <c r="AM327">
        <f>+'Ark1'!Q4068</f>
        <v>881</v>
      </c>
      <c r="AN327" s="9">
        <f>+'Ark1'!R4068</f>
        <v>4077</v>
      </c>
      <c r="AO327" s="9">
        <f>+'Ark1'!S4068</f>
        <v>4059</v>
      </c>
      <c r="AP327" s="97">
        <f>+'Ark1'!T4068</f>
        <v>9.2287842089775207</v>
      </c>
      <c r="AQ327" s="1">
        <f>+'Ark1'!W4068</f>
        <v>57.121704853412155</v>
      </c>
      <c r="AR327" s="1">
        <f>+'Ark1'!AB4068</f>
        <v>4.082841284513087</v>
      </c>
      <c r="AS327" s="9">
        <f>+'Ark1'!Y4068</f>
        <v>154.28135884228601</v>
      </c>
      <c r="AT327" s="97">
        <f t="shared" si="4"/>
        <v>4.6276958002270145</v>
      </c>
      <c r="AU327" s="39"/>
      <c r="AV327"/>
      <c r="AW327"/>
      <c r="AX327"/>
      <c r="AY327"/>
      <c r="AZ327"/>
      <c r="BA327"/>
      <c r="BB327"/>
      <c r="BC327"/>
      <c r="BD327"/>
    </row>
    <row r="328" spans="35:56">
      <c r="AI328" s="39"/>
      <c r="AJ328">
        <f>+'Ark1'!C4069</f>
        <v>2006</v>
      </c>
      <c r="AK328">
        <f>+'Ark1'!N4069</f>
        <v>160</v>
      </c>
      <c r="AL328" s="3" t="s">
        <v>518</v>
      </c>
      <c r="AM328">
        <f>+'Ark1'!Q4069</f>
        <v>879</v>
      </c>
      <c r="AN328" s="9">
        <f>+'Ark1'!R4069</f>
        <v>3736</v>
      </c>
      <c r="AO328" s="9">
        <f>+'Ark1'!S4069</f>
        <v>3728</v>
      </c>
      <c r="AP328" s="97">
        <f>+'Ark1'!T4069</f>
        <v>8.4568893315526186</v>
      </c>
      <c r="AQ328" s="1">
        <f>+'Ark1'!W4069</f>
        <v>56.554989270386258</v>
      </c>
      <c r="AR328" s="1">
        <f>+'Ark1'!AB4069</f>
        <v>4.0997071234100444</v>
      </c>
      <c r="AS328" s="9">
        <f>+'Ark1'!Y4069</f>
        <v>164.63562633832981</v>
      </c>
      <c r="AT328" s="97">
        <f t="shared" si="4"/>
        <v>4.2502844141069396</v>
      </c>
      <c r="AU328" s="39"/>
      <c r="AV328"/>
      <c r="AW328"/>
      <c r="AX328"/>
      <c r="AY328"/>
      <c r="AZ328"/>
      <c r="BA328"/>
      <c r="BB328"/>
      <c r="BC328"/>
      <c r="BD328"/>
    </row>
    <row r="329" spans="35:56">
      <c r="AI329" s="39"/>
      <c r="AJ329">
        <f>+'Ark1'!C4070</f>
        <v>2006</v>
      </c>
      <c r="AK329">
        <f>+'Ark1'!N4070</f>
        <v>170</v>
      </c>
      <c r="AL329" s="3" t="s">
        <v>519</v>
      </c>
      <c r="AM329">
        <f>+'Ark1'!Q4070</f>
        <v>833</v>
      </c>
      <c r="AN329" s="9">
        <f>+'Ark1'!R4070</f>
        <v>3118</v>
      </c>
      <c r="AO329" s="9">
        <f>+'Ark1'!S4070</f>
        <v>3111</v>
      </c>
      <c r="AP329" s="97">
        <f>+'Ark1'!T4070</f>
        <v>7.0579713425538193</v>
      </c>
      <c r="AQ329" s="1">
        <f>+'Ark1'!W4070</f>
        <v>55.645773063323681</v>
      </c>
      <c r="AR329" s="1">
        <f>+'Ark1'!AB4070</f>
        <v>4.3314033452425296</v>
      </c>
      <c r="AS329" s="9">
        <f>+'Ark1'!Y4070</f>
        <v>174.42350865939702</v>
      </c>
      <c r="AT329" s="97">
        <f t="shared" si="4"/>
        <v>3.7430972388955581</v>
      </c>
      <c r="AU329" s="39"/>
      <c r="AV329"/>
      <c r="AW329"/>
      <c r="AX329"/>
      <c r="AY329"/>
      <c r="AZ329"/>
      <c r="BA329"/>
      <c r="BB329"/>
      <c r="BC329"/>
      <c r="BD329"/>
    </row>
    <row r="330" spans="35:56">
      <c r="AI330" s="39"/>
      <c r="AJ330">
        <f>+'Ark1'!C4071</f>
        <v>2006</v>
      </c>
      <c r="AK330">
        <f>+'Ark1'!N4071</f>
        <v>180</v>
      </c>
      <c r="AL330" s="3" t="s">
        <v>520</v>
      </c>
      <c r="AM330">
        <f>+'Ark1'!Q4071</f>
        <v>769</v>
      </c>
      <c r="AN330" s="9">
        <f>+'Ark1'!R4071</f>
        <v>2425</v>
      </c>
      <c r="AO330" s="9">
        <f>+'Ark1'!S4071</f>
        <v>2423</v>
      </c>
      <c r="AP330" s="97">
        <f>+'Ark1'!T4071</f>
        <v>5.4892817529483668</v>
      </c>
      <c r="AQ330" s="1">
        <f>+'Ark1'!W4071</f>
        <v>54.554271564176638</v>
      </c>
      <c r="AR330" s="1">
        <f>+'Ark1'!AB4071</f>
        <v>4.4329560307052125</v>
      </c>
      <c r="AS330" s="9">
        <f>+'Ark1'!Y4071</f>
        <v>184.60647422680401</v>
      </c>
      <c r="AT330" s="97">
        <f t="shared" si="4"/>
        <v>3.1534460338101429</v>
      </c>
      <c r="AU330" s="39"/>
      <c r="AV330"/>
      <c r="AW330"/>
      <c r="AX330"/>
      <c r="AY330"/>
      <c r="AZ330"/>
      <c r="BA330"/>
      <c r="BB330"/>
      <c r="BC330"/>
      <c r="BD330"/>
    </row>
    <row r="331" spans="35:56">
      <c r="AI331" s="39"/>
      <c r="AJ331">
        <f>+'Ark1'!C4072</f>
        <v>2006</v>
      </c>
      <c r="AK331">
        <f>+'Ark1'!N4072</f>
        <v>190</v>
      </c>
      <c r="AL331" s="3" t="s">
        <v>521</v>
      </c>
      <c r="AM331">
        <f>+'Ark1'!Q4072</f>
        <v>666</v>
      </c>
      <c r="AN331" s="9">
        <f>+'Ark1'!R4072</f>
        <v>1865</v>
      </c>
      <c r="AO331" s="9">
        <f>+'Ark1'!S4072</f>
        <v>1864</v>
      </c>
      <c r="AP331" s="97">
        <f>+'Ark1'!T4072</f>
        <v>4.2216538017520442</v>
      </c>
      <c r="AQ331" s="1">
        <f>+'Ark1'!W4072</f>
        <v>53.513948497854081</v>
      </c>
      <c r="AR331" s="1">
        <f>+'Ark1'!AB4072</f>
        <v>4.646150590612848</v>
      </c>
      <c r="AS331" s="9">
        <f>+'Ark1'!Y4072</f>
        <v>194.73683646112596</v>
      </c>
      <c r="AT331" s="97">
        <f t="shared" si="4"/>
        <v>2.8003003003003002</v>
      </c>
      <c r="AU331" s="39"/>
      <c r="AV331"/>
      <c r="AW331"/>
      <c r="AX331"/>
      <c r="AY331"/>
      <c r="AZ331"/>
      <c r="BA331"/>
      <c r="BB331"/>
      <c r="BC331"/>
      <c r="BD331"/>
    </row>
    <row r="332" spans="35:56">
      <c r="AI332" s="39"/>
      <c r="AJ332">
        <f>+'Ark1'!C4073</f>
        <v>2006</v>
      </c>
      <c r="AK332">
        <f>+'Ark1'!N4073</f>
        <v>200</v>
      </c>
      <c r="AL332" s="3" t="s">
        <v>522</v>
      </c>
      <c r="AM332">
        <f>+'Ark1'!Q4073</f>
        <v>520</v>
      </c>
      <c r="AN332" s="9">
        <f>+'Ark1'!R4073</f>
        <v>1175</v>
      </c>
      <c r="AO332" s="9">
        <f>+'Ark1'!S4073</f>
        <v>1173</v>
      </c>
      <c r="AP332" s="97">
        <f>+'Ark1'!T4073</f>
        <v>2.659755076170859</v>
      </c>
      <c r="AQ332" s="1">
        <f>+'Ark1'!W4073</f>
        <v>51.982097186700784</v>
      </c>
      <c r="AR332" s="1">
        <f>+'Ark1'!AB4073</f>
        <v>4.6857444689618362</v>
      </c>
      <c r="AS332" s="9">
        <f>+'Ark1'!Y4073</f>
        <v>204.30212765957455</v>
      </c>
      <c r="AT332" s="97">
        <f t="shared" ref="AT332:AT389" si="5">+AN332/AM332</f>
        <v>2.2596153846153846</v>
      </c>
      <c r="AU332" s="39"/>
      <c r="AV332"/>
      <c r="AW332"/>
      <c r="AX332"/>
      <c r="AY332"/>
      <c r="AZ332"/>
      <c r="BA332"/>
      <c r="BB332"/>
      <c r="BC332"/>
      <c r="BD332"/>
    </row>
    <row r="333" spans="35:56">
      <c r="AI333" s="39"/>
      <c r="AJ333">
        <f>+'Ark1'!C4074</f>
        <v>2006</v>
      </c>
      <c r="AK333">
        <f>+'Ark1'!N4074</f>
        <v>210</v>
      </c>
      <c r="AL333" s="3" t="s">
        <v>523</v>
      </c>
      <c r="AM333">
        <f>+'Ark1'!Q4074</f>
        <v>397</v>
      </c>
      <c r="AN333" s="9">
        <f>+'Ark1'!R4074</f>
        <v>746</v>
      </c>
      <c r="AO333" s="9">
        <f>+'Ark1'!S4074</f>
        <v>746</v>
      </c>
      <c r="AP333" s="97">
        <f>+'Ark1'!T4074</f>
        <v>1.6886615207008171</v>
      </c>
      <c r="AQ333" s="1">
        <f>+'Ark1'!W4074</f>
        <v>50.382037533512047</v>
      </c>
      <c r="AR333" s="1">
        <f>+'Ark1'!AB4074</f>
        <v>5.0850829659612877</v>
      </c>
      <c r="AS333" s="9">
        <f>+'Ark1'!Y4074</f>
        <v>214.63941018766744</v>
      </c>
      <c r="AT333" s="97">
        <f t="shared" si="5"/>
        <v>1.8790931989924433</v>
      </c>
      <c r="AU333" s="39"/>
      <c r="AV333"/>
      <c r="AW333"/>
      <c r="AX333"/>
      <c r="AY333"/>
      <c r="AZ333"/>
      <c r="BA333"/>
      <c r="BB333"/>
      <c r="BC333"/>
      <c r="BD333"/>
    </row>
    <row r="334" spans="35:56">
      <c r="AI334" s="39"/>
      <c r="AJ334">
        <f>+'Ark1'!C4075</f>
        <v>2006</v>
      </c>
      <c r="AK334">
        <f>+'Ark1'!N4075</f>
        <v>220</v>
      </c>
      <c r="AL334" s="3" t="s">
        <v>524</v>
      </c>
      <c r="AM334">
        <f>+'Ark1'!Q4075</f>
        <v>264</v>
      </c>
      <c r="AN334" s="9">
        <f>+'Ark1'!R4075</f>
        <v>439</v>
      </c>
      <c r="AO334" s="9">
        <f>+'Ark1'!S4075</f>
        <v>439</v>
      </c>
      <c r="AP334" s="97">
        <f>+'Ark1'!T4075</f>
        <v>0.99372976888426112</v>
      </c>
      <c r="AQ334" s="1">
        <f>+'Ark1'!W4075</f>
        <v>49.129840546697046</v>
      </c>
      <c r="AR334" s="1">
        <f>+'Ark1'!AB4075</f>
        <v>5.3666478444362333</v>
      </c>
      <c r="AS334" s="9">
        <f>+'Ark1'!Y4075</f>
        <v>224.39362186788139</v>
      </c>
      <c r="AT334" s="97">
        <f t="shared" si="5"/>
        <v>1.6628787878787878</v>
      </c>
      <c r="AU334" s="39"/>
      <c r="AV334"/>
      <c r="AW334"/>
      <c r="AX334"/>
      <c r="AY334"/>
      <c r="AZ334"/>
      <c r="BA334"/>
      <c r="BB334"/>
      <c r="BC334"/>
      <c r="BD334"/>
    </row>
    <row r="335" spans="35:56">
      <c r="AI335" s="39"/>
      <c r="AJ335">
        <f>+'Ark1'!C4076</f>
        <v>2006</v>
      </c>
      <c r="AK335">
        <f>+'Ark1'!N4076</f>
        <v>230</v>
      </c>
      <c r="AL335" s="3" t="s">
        <v>525</v>
      </c>
      <c r="AM335">
        <f>+'Ark1'!Q4076</f>
        <v>206</v>
      </c>
      <c r="AN335" s="9">
        <f>+'Ark1'!R4076</f>
        <v>379</v>
      </c>
      <c r="AO335" s="9">
        <f>+'Ark1'!S4076</f>
        <v>379</v>
      </c>
      <c r="AP335" s="97">
        <f>+'Ark1'!T4076</f>
        <v>0.85791248839894096</v>
      </c>
      <c r="AQ335" s="1">
        <f>+'Ark1'!W4076</f>
        <v>47.35883905013192</v>
      </c>
      <c r="AR335" s="1">
        <f>+'Ark1'!AB4076</f>
        <v>5.8334848831334716</v>
      </c>
      <c r="AS335" s="9">
        <f>+'Ark1'!Y4076</f>
        <v>241.51635883905024</v>
      </c>
      <c r="AT335" s="97">
        <f t="shared" si="5"/>
        <v>1.8398058252427185</v>
      </c>
      <c r="AU335" s="39"/>
      <c r="AV335"/>
      <c r="AW335"/>
      <c r="AX335"/>
      <c r="AY335"/>
      <c r="AZ335"/>
      <c r="BA335"/>
      <c r="BB335"/>
      <c r="BC335"/>
      <c r="BD335"/>
    </row>
    <row r="336" spans="35:56">
      <c r="AI336" s="39"/>
      <c r="AJ336" s="47">
        <f>+'Ark1'!C4077</f>
        <v>2005</v>
      </c>
      <c r="AK336" s="47">
        <f>+'Ark1'!N4077</f>
        <v>60</v>
      </c>
      <c r="AL336" s="48" t="s">
        <v>509</v>
      </c>
      <c r="AM336" s="47">
        <f>+'Ark1'!Q4077</f>
        <v>36</v>
      </c>
      <c r="AN336" s="65">
        <f>+'Ark1'!R4077</f>
        <v>25.25</v>
      </c>
      <c r="AO336" s="65">
        <f>+'Ark1'!S4077</f>
        <v>18</v>
      </c>
      <c r="AP336" s="102">
        <f>+'Ark1'!T4077</f>
        <v>6.4559429831570203E-2</v>
      </c>
      <c r="AQ336" s="49">
        <f>+'Ark1'!W4077</f>
        <v>58.5</v>
      </c>
      <c r="AR336" s="49">
        <f>+'Ark1'!AB4077</f>
        <v>3.5784850922639801</v>
      </c>
      <c r="AS336" s="65">
        <f>+'Ark1'!Y4077</f>
        <v>43.184158415841573</v>
      </c>
      <c r="AT336" s="102">
        <f t="shared" si="5"/>
        <v>0.70138888888888884</v>
      </c>
      <c r="AU336" s="39"/>
      <c r="AV336"/>
      <c r="AW336"/>
      <c r="AX336"/>
      <c r="AY336"/>
      <c r="AZ336"/>
      <c r="BA336"/>
      <c r="BB336"/>
      <c r="BC336"/>
      <c r="BD336"/>
    </row>
    <row r="337" spans="35:56">
      <c r="AI337" s="39"/>
      <c r="AJ337" s="47">
        <f>+'Ark1'!C4078</f>
        <v>2005</v>
      </c>
      <c r="AK337" s="47">
        <f>+'Ark1'!N4078</f>
        <v>70</v>
      </c>
      <c r="AL337" s="48" t="s">
        <v>510</v>
      </c>
      <c r="AM337" s="47">
        <f>+'Ark1'!Q4078</f>
        <v>56</v>
      </c>
      <c r="AN337" s="65">
        <f>+'Ark1'!R4078</f>
        <v>83</v>
      </c>
      <c r="AO337" s="65">
        <f>+'Ark1'!S4078</f>
        <v>73</v>
      </c>
      <c r="AP337" s="102">
        <f>+'Ark1'!T4078</f>
        <v>0.21221515548595343</v>
      </c>
      <c r="AQ337" s="49">
        <f>+'Ark1'!W4078</f>
        <v>61.164383561643859</v>
      </c>
      <c r="AR337" s="49">
        <f>+'Ark1'!AB4078</f>
        <v>2.2876302186462794</v>
      </c>
      <c r="AS337" s="65">
        <f>+'Ark1'!Y4078</f>
        <v>66.595180722891541</v>
      </c>
      <c r="AT337" s="102">
        <f t="shared" si="5"/>
        <v>1.4821428571428572</v>
      </c>
      <c r="AU337" s="39"/>
      <c r="AV337"/>
      <c r="AW337"/>
      <c r="AX337"/>
      <c r="AY337"/>
      <c r="AZ337"/>
      <c r="BA337"/>
      <c r="BB337"/>
      <c r="BC337"/>
      <c r="BD337"/>
    </row>
    <row r="338" spans="35:56">
      <c r="AI338" s="39"/>
      <c r="AJ338" s="47">
        <f>+'Ark1'!C4079</f>
        <v>2005</v>
      </c>
      <c r="AK338" s="47">
        <f>+'Ark1'!N4079</f>
        <v>80</v>
      </c>
      <c r="AL338" s="48" t="s">
        <v>511</v>
      </c>
      <c r="AM338" s="47">
        <f>+'Ark1'!Q4079</f>
        <v>158</v>
      </c>
      <c r="AN338" s="65">
        <f>+'Ark1'!R4079</f>
        <v>282</v>
      </c>
      <c r="AO338" s="65">
        <f>+'Ark1'!S4079</f>
        <v>252</v>
      </c>
      <c r="AP338" s="102">
        <f>+'Ark1'!T4079</f>
        <v>0.72102016683179393</v>
      </c>
      <c r="AQ338" s="49">
        <f>+'Ark1'!W4079</f>
        <v>60.345238095238123</v>
      </c>
      <c r="AR338" s="49">
        <f>+'Ark1'!AB4079</f>
        <v>3.6433045165692151</v>
      </c>
      <c r="AS338" s="65">
        <f>+'Ark1'!Y4079</f>
        <v>76.863475177304977</v>
      </c>
      <c r="AT338" s="102">
        <f t="shared" si="5"/>
        <v>1.7848101265822784</v>
      </c>
      <c r="AU338" s="39"/>
      <c r="AV338"/>
      <c r="AW338"/>
      <c r="AX338"/>
      <c r="AY338"/>
      <c r="AZ338"/>
      <c r="BA338"/>
      <c r="BB338"/>
      <c r="BC338"/>
      <c r="BD338"/>
    </row>
    <row r="339" spans="35:56">
      <c r="AI339" s="39"/>
      <c r="AJ339" s="47">
        <f>+'Ark1'!C4080</f>
        <v>2005</v>
      </c>
      <c r="AK339" s="47">
        <f>+'Ark1'!N4080</f>
        <v>90</v>
      </c>
      <c r="AL339" s="48" t="s">
        <v>486</v>
      </c>
      <c r="AM339" s="47">
        <f>+'Ark1'!Q4080</f>
        <v>325</v>
      </c>
      <c r="AN339" s="65">
        <f>+'Ark1'!R4080</f>
        <v>768</v>
      </c>
      <c r="AO339" s="65">
        <f>+'Ark1'!S4080</f>
        <v>723</v>
      </c>
      <c r="AP339" s="102">
        <f>+'Ark1'!T4080</f>
        <v>1.9636293905206297</v>
      </c>
      <c r="AQ339" s="49">
        <f>+'Ark1'!W4080</f>
        <v>60.255878284923917</v>
      </c>
      <c r="AR339" s="49">
        <f>+'Ark1'!AB4080</f>
        <v>2.902200843059628</v>
      </c>
      <c r="AS339" s="65">
        <f>+'Ark1'!Y4080</f>
        <v>90.116145833333363</v>
      </c>
      <c r="AT339" s="102">
        <f t="shared" si="5"/>
        <v>2.3630769230769233</v>
      </c>
      <c r="AU339" s="39"/>
      <c r="AV339"/>
      <c r="AW339"/>
      <c r="AX339"/>
      <c r="AY339"/>
      <c r="AZ339"/>
      <c r="BA339"/>
      <c r="BB339"/>
      <c r="BC339"/>
      <c r="BD339"/>
    </row>
    <row r="340" spans="35:56">
      <c r="AI340" s="39"/>
      <c r="AJ340" s="47">
        <f>+'Ark1'!C4081</f>
        <v>2005</v>
      </c>
      <c r="AK340" s="47">
        <f>+'Ark1'!N4081</f>
        <v>100</v>
      </c>
      <c r="AL340" s="48" t="s">
        <v>512</v>
      </c>
      <c r="AM340" s="47">
        <f>+'Ark1'!Q4081</f>
        <v>901</v>
      </c>
      <c r="AN340" s="65">
        <f>+'Ark1'!R4081</f>
        <v>3249</v>
      </c>
      <c r="AO340" s="65">
        <f>+'Ark1'!S4081</f>
        <v>3168</v>
      </c>
      <c r="AP340" s="102">
        <f>+'Ark1'!T4081</f>
        <v>8.3070727731790726</v>
      </c>
      <c r="AQ340" s="49">
        <f>+'Ark1'!W4081</f>
        <v>58.807765151515149</v>
      </c>
      <c r="AR340" s="49">
        <f>+'Ark1'!AB4081</f>
        <v>3.2961912218663878</v>
      </c>
      <c r="AS340" s="65">
        <f>+'Ark1'!Y4081</f>
        <v>104.01378885811025</v>
      </c>
      <c r="AT340" s="102">
        <f t="shared" si="5"/>
        <v>3.6059933407325193</v>
      </c>
      <c r="AU340" s="39"/>
      <c r="AV340"/>
      <c r="AW340"/>
      <c r="AX340"/>
      <c r="AY340"/>
      <c r="AZ340"/>
      <c r="BA340"/>
      <c r="BB340"/>
      <c r="BC340"/>
      <c r="BD340"/>
    </row>
    <row r="341" spans="35:56">
      <c r="AI341" s="39"/>
      <c r="AJ341" s="47">
        <f>+'Ark1'!C4082</f>
        <v>2005</v>
      </c>
      <c r="AK341" s="47">
        <f>+'Ark1'!N4082</f>
        <v>110</v>
      </c>
      <c r="AL341" s="48" t="s">
        <v>513</v>
      </c>
      <c r="AM341" s="47">
        <f>+'Ark1'!Q4082</f>
        <v>1155</v>
      </c>
      <c r="AN341" s="65">
        <f>+'Ark1'!R4082</f>
        <v>6047</v>
      </c>
      <c r="AO341" s="65">
        <f>+'Ark1'!S4082</f>
        <v>5941</v>
      </c>
      <c r="AP341" s="102">
        <f>+'Ark1'!T4082</f>
        <v>15.461024641247723</v>
      </c>
      <c r="AQ341" s="49">
        <f>+'Ark1'!W4082</f>
        <v>58.23144251809461</v>
      </c>
      <c r="AR341" s="49">
        <f>+'Ark1'!AB4082</f>
        <v>3.3684868525420222</v>
      </c>
      <c r="AS341" s="65">
        <f>+'Ark1'!Y4082</f>
        <v>112.81914999173163</v>
      </c>
      <c r="AT341" s="102">
        <f t="shared" si="5"/>
        <v>5.2354978354978359</v>
      </c>
      <c r="AU341" s="39"/>
      <c r="AV341"/>
      <c r="AW341"/>
      <c r="AX341"/>
      <c r="AY341"/>
      <c r="AZ341"/>
      <c r="BA341"/>
      <c r="BB341"/>
      <c r="BC341"/>
      <c r="BD341"/>
    </row>
    <row r="342" spans="35:56">
      <c r="AI342" s="39"/>
      <c r="AJ342" s="47">
        <f>+'Ark1'!C4083</f>
        <v>2005</v>
      </c>
      <c r="AK342" s="47">
        <f>+'Ark1'!N4083</f>
        <v>120</v>
      </c>
      <c r="AL342" s="48" t="s">
        <v>514</v>
      </c>
      <c r="AM342" s="47">
        <f>+'Ark1'!Q4083</f>
        <v>1036</v>
      </c>
      <c r="AN342" s="65">
        <f>+'Ark1'!R4083</f>
        <v>4966</v>
      </c>
      <c r="AO342" s="65">
        <f>+'Ark1'!S4083</f>
        <v>4891</v>
      </c>
      <c r="AP342" s="102">
        <f>+'Ark1'!T4083</f>
        <v>12.697114001725843</v>
      </c>
      <c r="AQ342" s="49">
        <f>+'Ark1'!W4083</f>
        <v>58.019832345123689</v>
      </c>
      <c r="AR342" s="49">
        <f>+'Ark1'!AB4083</f>
        <v>3.5861644977684826</v>
      </c>
      <c r="AS342" s="65">
        <f>+'Ark1'!Y4083</f>
        <v>122.950463149416</v>
      </c>
      <c r="AT342" s="102">
        <f t="shared" si="5"/>
        <v>4.7934362934362937</v>
      </c>
      <c r="AU342" s="39"/>
      <c r="AV342"/>
      <c r="AW342"/>
      <c r="AX342"/>
      <c r="AY342"/>
      <c r="AZ342"/>
      <c r="BA342"/>
      <c r="BB342"/>
      <c r="BC342"/>
      <c r="BD342"/>
    </row>
    <row r="343" spans="35:56">
      <c r="AI343" s="39"/>
      <c r="AJ343" s="47">
        <f>+'Ark1'!C4084</f>
        <v>2005</v>
      </c>
      <c r="AK343" s="47">
        <f>+'Ark1'!N4084</f>
        <v>130</v>
      </c>
      <c r="AL343" s="48" t="s">
        <v>515</v>
      </c>
      <c r="AM343" s="47">
        <f>+'Ark1'!Q4084</f>
        <v>1019</v>
      </c>
      <c r="AN343" s="65">
        <f>+'Ark1'!R4084</f>
        <v>4178</v>
      </c>
      <c r="AO343" s="65">
        <f>+'Ark1'!S4084</f>
        <v>4128</v>
      </c>
      <c r="AP343" s="102">
        <f>+'Ark1'!T4084</f>
        <v>10.682348429160406</v>
      </c>
      <c r="AQ343" s="49">
        <f>+'Ark1'!W4084</f>
        <v>57.942344961240302</v>
      </c>
      <c r="AR343" s="49">
        <f>+'Ark1'!AB4084</f>
        <v>3.8374896819791449</v>
      </c>
      <c r="AS343" s="65">
        <f>+'Ark1'!Y4084</f>
        <v>133.39195787458132</v>
      </c>
      <c r="AT343" s="102">
        <f t="shared" si="5"/>
        <v>4.1000981354268893</v>
      </c>
      <c r="AU343" s="39"/>
      <c r="AV343"/>
      <c r="AW343"/>
      <c r="AX343"/>
      <c r="AY343"/>
      <c r="AZ343"/>
      <c r="BA343"/>
      <c r="BB343"/>
      <c r="BC343"/>
      <c r="BD343"/>
    </row>
    <row r="344" spans="35:56">
      <c r="AI344" s="39"/>
      <c r="AJ344" s="47">
        <f>+'Ark1'!C4085</f>
        <v>2005</v>
      </c>
      <c r="AK344" s="47">
        <f>+'Ark1'!N4085</f>
        <v>140</v>
      </c>
      <c r="AL344" s="48" t="s">
        <v>516</v>
      </c>
      <c r="AM344" s="47">
        <f>+'Ark1'!Q4085</f>
        <v>954</v>
      </c>
      <c r="AN344" s="65">
        <f>+'Ark1'!R4085</f>
        <v>3854</v>
      </c>
      <c r="AO344" s="65">
        <f>+'Ark1'!S4085</f>
        <v>3813</v>
      </c>
      <c r="AP344" s="102">
        <f>+'Ark1'!T4085</f>
        <v>9.8539422800345182</v>
      </c>
      <c r="AQ344" s="49">
        <f>+'Ark1'!W4085</f>
        <v>57.518227117755039</v>
      </c>
      <c r="AR344" s="49">
        <f>+'Ark1'!AB4085</f>
        <v>3.9246770917039258</v>
      </c>
      <c r="AS344" s="65">
        <f>+'Ark1'!Y4085</f>
        <v>143.47597301504911</v>
      </c>
      <c r="AT344" s="102">
        <f t="shared" si="5"/>
        <v>4.0398322851153043</v>
      </c>
      <c r="AU344" s="39"/>
      <c r="AV344"/>
      <c r="AW344"/>
      <c r="AX344"/>
      <c r="AY344"/>
      <c r="AZ344"/>
      <c r="BA344"/>
      <c r="BB344"/>
      <c r="BC344"/>
      <c r="BD344"/>
    </row>
    <row r="345" spans="35:56">
      <c r="AI345" s="39"/>
      <c r="AJ345" s="47">
        <f>+'Ark1'!C4086</f>
        <v>2005</v>
      </c>
      <c r="AK345" s="47">
        <f>+'Ark1'!N4086</f>
        <v>150</v>
      </c>
      <c r="AL345" s="48" t="s">
        <v>517</v>
      </c>
      <c r="AM345" s="47">
        <f>+'Ark1'!Q4086</f>
        <v>926</v>
      </c>
      <c r="AN345" s="65">
        <f>+'Ark1'!R4086</f>
        <v>3621</v>
      </c>
      <c r="AO345" s="65">
        <f>+'Ark1'!S4086</f>
        <v>3589</v>
      </c>
      <c r="AP345" s="102">
        <f>+'Ark1'!T4086</f>
        <v>9.2582057592125029</v>
      </c>
      <c r="AQ345" s="49">
        <f>+'Ark1'!W4086</f>
        <v>56.884368904987447</v>
      </c>
      <c r="AR345" s="49">
        <f>+'Ark1'!AB4086</f>
        <v>4.2051399871333395</v>
      </c>
      <c r="AS345" s="65">
        <f>+'Ark1'!Y4086</f>
        <v>153.59969621651462</v>
      </c>
      <c r="AT345" s="102">
        <f t="shared" si="5"/>
        <v>3.9103671706263499</v>
      </c>
      <c r="AU345" s="39"/>
      <c r="AV345"/>
      <c r="AW345"/>
      <c r="AX345"/>
      <c r="AY345"/>
      <c r="AZ345"/>
      <c r="BA345"/>
      <c r="BB345"/>
      <c r="BC345"/>
      <c r="BD345"/>
    </row>
    <row r="346" spans="35:56">
      <c r="AI346" s="39"/>
      <c r="AJ346" s="47">
        <f>+'Ark1'!C4087</f>
        <v>2005</v>
      </c>
      <c r="AK346" s="47">
        <f>+'Ark1'!N4087</f>
        <v>160</v>
      </c>
      <c r="AL346" s="48" t="s">
        <v>518</v>
      </c>
      <c r="AM346" s="47">
        <f>+'Ark1'!Q4087</f>
        <v>866</v>
      </c>
      <c r="AN346" s="65">
        <f>+'Ark1'!R4087</f>
        <v>3194</v>
      </c>
      <c r="AO346" s="65">
        <f>+'Ark1'!S4087</f>
        <v>3168</v>
      </c>
      <c r="AP346" s="102">
        <f>+'Ark1'!T4087</f>
        <v>8.1664482725558507</v>
      </c>
      <c r="AQ346" s="49">
        <f>+'Ark1'!W4087</f>
        <v>56.315972222222221</v>
      </c>
      <c r="AR346" s="49">
        <f>+'Ark1'!AB4087</f>
        <v>4.27911565007342</v>
      </c>
      <c r="AS346" s="65">
        <f>+'Ark1'!Y4087</f>
        <v>163.61559173450229</v>
      </c>
      <c r="AT346" s="102">
        <f t="shared" si="5"/>
        <v>3.6882217090069283</v>
      </c>
      <c r="AU346" s="39"/>
      <c r="AV346"/>
      <c r="AW346"/>
      <c r="AX346"/>
      <c r="AY346"/>
      <c r="AZ346"/>
      <c r="BA346"/>
      <c r="BB346"/>
      <c r="BC346"/>
      <c r="BD346"/>
    </row>
    <row r="347" spans="35:56">
      <c r="AI347" s="39"/>
      <c r="AJ347" s="47">
        <f>+'Ark1'!C4088</f>
        <v>2005</v>
      </c>
      <c r="AK347" s="47">
        <f>+'Ark1'!N4088</f>
        <v>170</v>
      </c>
      <c r="AL347" s="48" t="s">
        <v>519</v>
      </c>
      <c r="AM347" s="47">
        <f>+'Ark1'!Q4088</f>
        <v>821</v>
      </c>
      <c r="AN347" s="65">
        <f>+'Ark1'!R4088</f>
        <v>2810</v>
      </c>
      <c r="AO347" s="65">
        <f>+'Ark1'!S4088</f>
        <v>2798</v>
      </c>
      <c r="AP347" s="102">
        <f>+'Ark1'!T4088</f>
        <v>7.1846335772955312</v>
      </c>
      <c r="AQ347" s="49">
        <f>+'Ark1'!W4088</f>
        <v>55.51250893495353</v>
      </c>
      <c r="AR347" s="49">
        <f>+'Ark1'!AB4088</f>
        <v>4.3223020808126389</v>
      </c>
      <c r="AS347" s="65">
        <f>+'Ark1'!Y4088</f>
        <v>174.14483985765114</v>
      </c>
      <c r="AT347" s="102">
        <f t="shared" si="5"/>
        <v>3.422655298416565</v>
      </c>
      <c r="AU347" s="39"/>
      <c r="AV347"/>
      <c r="AW347"/>
      <c r="AX347"/>
      <c r="AY347"/>
      <c r="AZ347"/>
      <c r="BA347"/>
      <c r="BB347"/>
      <c r="BC347"/>
      <c r="BD347"/>
    </row>
    <row r="348" spans="35:56">
      <c r="AI348" s="39"/>
      <c r="AJ348" s="47">
        <f>+'Ark1'!C4089</f>
        <v>2005</v>
      </c>
      <c r="AK348" s="47">
        <f>+'Ark1'!N4089</f>
        <v>180</v>
      </c>
      <c r="AL348" s="48" t="s">
        <v>520</v>
      </c>
      <c r="AM348" s="47">
        <f>+'Ark1'!Q4089</f>
        <v>725</v>
      </c>
      <c r="AN348" s="65">
        <f>+'Ark1'!R4089</f>
        <v>2105</v>
      </c>
      <c r="AO348" s="65">
        <f>+'Ark1'!S4089</f>
        <v>2094</v>
      </c>
      <c r="AP348" s="102">
        <f>+'Ark1'!T4089</f>
        <v>5.3820831602160499</v>
      </c>
      <c r="AQ348" s="49">
        <f>+'Ark1'!W4089</f>
        <v>54.364851957975183</v>
      </c>
      <c r="AR348" s="49">
        <f>+'Ark1'!AB4089</f>
        <v>4.4997746470213773</v>
      </c>
      <c r="AS348" s="65">
        <f>+'Ark1'!Y4089</f>
        <v>184.00171021377625</v>
      </c>
      <c r="AT348" s="102">
        <f t="shared" si="5"/>
        <v>2.9034482758620688</v>
      </c>
      <c r="AU348" s="39"/>
      <c r="AV348"/>
      <c r="AW348"/>
      <c r="AX348"/>
      <c r="AY348"/>
      <c r="AZ348"/>
      <c r="BA348"/>
      <c r="BB348"/>
      <c r="BC348"/>
      <c r="BD348"/>
    </row>
    <row r="349" spans="35:56">
      <c r="AI349" s="39"/>
      <c r="AJ349" s="47">
        <f>+'Ark1'!C4090</f>
        <v>2005</v>
      </c>
      <c r="AK349" s="47">
        <f>+'Ark1'!N4090</f>
        <v>190</v>
      </c>
      <c r="AL349" s="48" t="s">
        <v>521</v>
      </c>
      <c r="AM349" s="47">
        <f>+'Ark1'!Q4090</f>
        <v>662</v>
      </c>
      <c r="AN349" s="65">
        <f>+'Ark1'!R4090</f>
        <v>1612</v>
      </c>
      <c r="AO349" s="65">
        <f>+'Ark1'!S4090</f>
        <v>1605</v>
      </c>
      <c r="AP349" s="102">
        <f>+'Ark1'!T4090</f>
        <v>4.1215762728115308</v>
      </c>
      <c r="AQ349" s="49">
        <f>+'Ark1'!W4090</f>
        <v>53.028660436137088</v>
      </c>
      <c r="AR349" s="49">
        <f>+'Ark1'!AB4090</f>
        <v>4.835788287480316</v>
      </c>
      <c r="AS349" s="65">
        <f>+'Ark1'!Y4090</f>
        <v>193.83138957816365</v>
      </c>
      <c r="AT349" s="102">
        <f t="shared" si="5"/>
        <v>2.4350453172205437</v>
      </c>
      <c r="AU349" s="39"/>
      <c r="AV349"/>
      <c r="AW349"/>
      <c r="AX349"/>
      <c r="AY349"/>
      <c r="AZ349"/>
      <c r="BA349"/>
      <c r="BB349"/>
      <c r="BC349"/>
      <c r="BD349"/>
    </row>
    <row r="350" spans="35:56">
      <c r="AI350" s="39"/>
      <c r="AJ350" s="47">
        <f>+'Ark1'!C4091</f>
        <v>2005</v>
      </c>
      <c r="AK350" s="47">
        <f>+'Ark1'!N4091</f>
        <v>200</v>
      </c>
      <c r="AL350" s="48" t="s">
        <v>522</v>
      </c>
      <c r="AM350" s="47">
        <f>+'Ark1'!Q4091</f>
        <v>499</v>
      </c>
      <c r="AN350" s="65">
        <f>+'Ark1'!R4091</f>
        <v>1026</v>
      </c>
      <c r="AO350" s="65">
        <f>+'Ark1'!S4091</f>
        <v>1022</v>
      </c>
      <c r="AP350" s="102">
        <f>+'Ark1'!T4091</f>
        <v>2.6232861388986546</v>
      </c>
      <c r="AQ350" s="49">
        <f>+'Ark1'!W4091</f>
        <v>51.443248532289637</v>
      </c>
      <c r="AR350" s="49">
        <f>+'Ark1'!AB4091</f>
        <v>5.0405603793855667</v>
      </c>
      <c r="AS350" s="65">
        <f>+'Ark1'!Y4091</f>
        <v>203.79990253411324</v>
      </c>
      <c r="AT350" s="102">
        <f t="shared" si="5"/>
        <v>2.0561122244488979</v>
      </c>
      <c r="AU350" s="39"/>
      <c r="AV350"/>
      <c r="AW350"/>
      <c r="AX350"/>
      <c r="AY350"/>
      <c r="AZ350"/>
      <c r="BA350"/>
      <c r="BB350"/>
      <c r="BC350"/>
      <c r="BD350"/>
    </row>
    <row r="351" spans="35:56">
      <c r="AI351" s="39"/>
      <c r="AJ351" s="47">
        <f>+'Ark1'!C4092</f>
        <v>2005</v>
      </c>
      <c r="AK351" s="47">
        <f>+'Ark1'!N4092</f>
        <v>210</v>
      </c>
      <c r="AL351" s="48" t="s">
        <v>523</v>
      </c>
      <c r="AM351" s="47">
        <f>+'Ark1'!Q4092</f>
        <v>347</v>
      </c>
      <c r="AN351" s="65">
        <f>+'Ark1'!R4092</f>
        <v>618</v>
      </c>
      <c r="AO351" s="65">
        <f>+'Ark1'!S4092</f>
        <v>617</v>
      </c>
      <c r="AP351" s="102">
        <f>+'Ark1'!T4092</f>
        <v>1.5801080251845701</v>
      </c>
      <c r="AQ351" s="49">
        <f>+'Ark1'!W4092</f>
        <v>49.977309562398688</v>
      </c>
      <c r="AR351" s="49">
        <f>+'Ark1'!AB4092</f>
        <v>5.3411467112450195</v>
      </c>
      <c r="AS351" s="65">
        <f>+'Ark1'!Y4092</f>
        <v>214.18106796116501</v>
      </c>
      <c r="AT351" s="102">
        <f t="shared" si="5"/>
        <v>1.7809798270893371</v>
      </c>
      <c r="AU351" s="39"/>
      <c r="AV351"/>
      <c r="AW351"/>
      <c r="AX351"/>
      <c r="AY351"/>
      <c r="AZ351"/>
      <c r="BA351"/>
      <c r="BB351"/>
      <c r="BC351"/>
      <c r="BD351"/>
    </row>
    <row r="352" spans="35:56">
      <c r="AI352" s="39"/>
      <c r="AJ352" s="47">
        <f>+'Ark1'!C4093</f>
        <v>2005</v>
      </c>
      <c r="AK352" s="47">
        <f>+'Ark1'!N4093</f>
        <v>220</v>
      </c>
      <c r="AL352" s="48" t="s">
        <v>524</v>
      </c>
      <c r="AM352" s="47">
        <f>+'Ark1'!Q4093</f>
        <v>230</v>
      </c>
      <c r="AN352" s="65">
        <f>+'Ark1'!R4093</f>
        <v>344</v>
      </c>
      <c r="AO352" s="65">
        <f>+'Ark1'!S4093</f>
        <v>343</v>
      </c>
      <c r="AP352" s="102">
        <f>+'Ark1'!T4093</f>
        <v>0.87954233117069891</v>
      </c>
      <c r="AQ352" s="49">
        <f>+'Ark1'!W4093</f>
        <v>48.673469387755091</v>
      </c>
      <c r="AR352" s="49">
        <f>+'Ark1'!AB4093</f>
        <v>5.562113765259765</v>
      </c>
      <c r="AS352" s="65">
        <f>+'Ark1'!Y4093</f>
        <v>223.79563953488361</v>
      </c>
      <c r="AT352" s="102">
        <f t="shared" si="5"/>
        <v>1.4956521739130435</v>
      </c>
      <c r="AU352" s="39"/>
      <c r="AV352"/>
      <c r="AW352"/>
      <c r="AX352"/>
      <c r="AY352"/>
      <c r="AZ352"/>
      <c r="BA352"/>
      <c r="BB352"/>
      <c r="BC352"/>
      <c r="BD352"/>
    </row>
    <row r="353" spans="35:56">
      <c r="AI353" s="39"/>
      <c r="AJ353" s="47">
        <f>+'Ark1'!C4094</f>
        <v>2005</v>
      </c>
      <c r="AK353" s="47">
        <f>+'Ark1'!N4094</f>
        <v>230</v>
      </c>
      <c r="AL353" s="48" t="s">
        <v>525</v>
      </c>
      <c r="AM353" s="47">
        <f>+'Ark1'!Q4094</f>
        <v>198</v>
      </c>
      <c r="AN353" s="65">
        <f>+'Ark1'!R4094</f>
        <v>329</v>
      </c>
      <c r="AO353" s="65">
        <f>+'Ark1'!S4094</f>
        <v>329</v>
      </c>
      <c r="AP353" s="102">
        <f>+'Ark1'!T4094</f>
        <v>0.84119019463709277</v>
      </c>
      <c r="AQ353" s="49">
        <f>+'Ark1'!W4094</f>
        <v>46.468085106382965</v>
      </c>
      <c r="AR353" s="49">
        <f>+'Ark1'!AB4094</f>
        <v>6.4877520550895937</v>
      </c>
      <c r="AS353" s="65">
        <f>+'Ark1'!Y4094</f>
        <v>241.94954407294841</v>
      </c>
      <c r="AT353" s="102">
        <f t="shared" si="5"/>
        <v>1.6616161616161615</v>
      </c>
      <c r="AU353" s="39"/>
      <c r="AV353"/>
      <c r="AW353"/>
      <c r="AX353"/>
      <c r="AY353"/>
      <c r="AZ353"/>
      <c r="BA353"/>
      <c r="BB353"/>
      <c r="BC353"/>
      <c r="BD353"/>
    </row>
    <row r="354" spans="35:56">
      <c r="AI354" s="39"/>
      <c r="AJ354">
        <f>+'Ark1'!C4095</f>
        <v>2004</v>
      </c>
      <c r="AK354">
        <f>+'Ark1'!N4095</f>
        <v>60</v>
      </c>
      <c r="AL354" s="3" t="s">
        <v>509</v>
      </c>
      <c r="AM354">
        <f>+'Ark1'!Q4095</f>
        <v>38</v>
      </c>
      <c r="AN354" s="9">
        <f>+'Ark1'!R4095</f>
        <v>29</v>
      </c>
      <c r="AO354" s="9">
        <f>+'Ark1'!S4095</f>
        <v>19</v>
      </c>
      <c r="AP354" s="97">
        <f>+'Ark1'!T4095</f>
        <v>7.6193478889151622E-2</v>
      </c>
      <c r="AQ354" s="1">
        <f>+'Ark1'!W4095</f>
        <v>58.73684210526315</v>
      </c>
      <c r="AR354" s="1">
        <f>+'Ark1'!AB4095</f>
        <v>3.337854735938548</v>
      </c>
      <c r="AS354" s="9">
        <f>+'Ark1'!Y4095</f>
        <v>40.672413793103459</v>
      </c>
      <c r="AT354" s="97">
        <f t="shared" si="5"/>
        <v>0.76315789473684215</v>
      </c>
      <c r="AU354" s="39"/>
      <c r="AV354"/>
      <c r="AW354"/>
      <c r="AX354"/>
      <c r="AY354"/>
      <c r="AZ354"/>
      <c r="BA354"/>
      <c r="BB354"/>
      <c r="BC354"/>
      <c r="BD354"/>
    </row>
    <row r="355" spans="35:56">
      <c r="AI355" s="39"/>
      <c r="AJ355">
        <f>+'Ark1'!C4096</f>
        <v>2004</v>
      </c>
      <c r="AK355">
        <f>+'Ark1'!N4096</f>
        <v>70</v>
      </c>
      <c r="AL355" s="3" t="s">
        <v>510</v>
      </c>
      <c r="AM355">
        <f>+'Ark1'!Q4096</f>
        <v>53</v>
      </c>
      <c r="AN355" s="9">
        <f>+'Ark1'!R4096</f>
        <v>70</v>
      </c>
      <c r="AO355" s="9">
        <f>+'Ark1'!S4096</f>
        <v>58</v>
      </c>
      <c r="AP355" s="97">
        <f>+'Ark1'!T4096</f>
        <v>0.18391529387036595</v>
      </c>
      <c r="AQ355" s="1">
        <f>+'Ark1'!W4096</f>
        <v>59.758620689655153</v>
      </c>
      <c r="AR355" s="1">
        <f>+'Ark1'!AB4096</f>
        <v>4.2722454115047563</v>
      </c>
      <c r="AS355" s="9">
        <f>+'Ark1'!Y4096</f>
        <v>63.572857142857195</v>
      </c>
      <c r="AT355" s="97">
        <f t="shared" si="5"/>
        <v>1.320754716981132</v>
      </c>
      <c r="AU355" s="39"/>
      <c r="AV355"/>
      <c r="AW355"/>
      <c r="AX355"/>
      <c r="AY355"/>
      <c r="AZ355"/>
      <c r="BA355"/>
      <c r="BB355"/>
      <c r="BC355"/>
      <c r="BD355"/>
    </row>
    <row r="356" spans="35:56">
      <c r="AI356" s="39"/>
      <c r="AJ356">
        <f>+'Ark1'!C4097</f>
        <v>2004</v>
      </c>
      <c r="AK356">
        <f>+'Ark1'!N4097</f>
        <v>80</v>
      </c>
      <c r="AL356" s="3" t="s">
        <v>511</v>
      </c>
      <c r="AM356">
        <f>+'Ark1'!Q4097</f>
        <v>126</v>
      </c>
      <c r="AN356" s="9">
        <f>+'Ark1'!R4097</f>
        <v>227</v>
      </c>
      <c r="AO356" s="9">
        <f>+'Ark1'!S4097</f>
        <v>210</v>
      </c>
      <c r="AP356" s="97">
        <f>+'Ark1'!T4097</f>
        <v>0.59641102440818705</v>
      </c>
      <c r="AQ356" s="1">
        <f>+'Ark1'!W4097</f>
        <v>60.371428571428595</v>
      </c>
      <c r="AR356" s="1">
        <f>+'Ark1'!AB4097</f>
        <v>3.5112259230919411</v>
      </c>
      <c r="AS356" s="9">
        <f>+'Ark1'!Y4097</f>
        <v>79.483700440528622</v>
      </c>
      <c r="AT356" s="97">
        <f t="shared" si="5"/>
        <v>1.8015873015873016</v>
      </c>
      <c r="AU356" s="39"/>
      <c r="AV356"/>
      <c r="AW356"/>
      <c r="AX356"/>
      <c r="AY356"/>
      <c r="AZ356"/>
      <c r="BA356"/>
      <c r="BB356"/>
      <c r="BC356"/>
      <c r="BD356"/>
    </row>
    <row r="357" spans="35:56">
      <c r="AI357" s="39"/>
      <c r="AJ357">
        <f>+'Ark1'!C4098</f>
        <v>2004</v>
      </c>
      <c r="AK357">
        <f>+'Ark1'!N4098</f>
        <v>90</v>
      </c>
      <c r="AL357" s="3" t="s">
        <v>486</v>
      </c>
      <c r="AM357">
        <f>+'Ark1'!Q4098</f>
        <v>340</v>
      </c>
      <c r="AN357" s="9">
        <f>+'Ark1'!R4098</f>
        <v>747</v>
      </c>
      <c r="AO357" s="9">
        <f>+'Ark1'!S4098</f>
        <v>695</v>
      </c>
      <c r="AP357" s="97">
        <f>+'Ark1'!T4098</f>
        <v>1.9626389217309059</v>
      </c>
      <c r="AQ357" s="1">
        <f>+'Ark1'!W4098</f>
        <v>60.103597122302162</v>
      </c>
      <c r="AR357" s="1">
        <f>+'Ark1'!AB4098</f>
        <v>2.8944354967565644</v>
      </c>
      <c r="AS357" s="9">
        <f>+'Ark1'!Y4098</f>
        <v>89.085542168674692</v>
      </c>
      <c r="AT357" s="97">
        <f t="shared" si="5"/>
        <v>2.197058823529412</v>
      </c>
      <c r="AU357" s="39"/>
      <c r="AV357"/>
      <c r="AW357"/>
      <c r="AX357"/>
      <c r="AY357"/>
      <c r="AZ357"/>
      <c r="BA357"/>
      <c r="BB357"/>
      <c r="BC357"/>
      <c r="BD357"/>
    </row>
    <row r="358" spans="35:56">
      <c r="AI358" s="39"/>
      <c r="AJ358">
        <f>+'Ark1'!C4099</f>
        <v>2004</v>
      </c>
      <c r="AK358">
        <f>+'Ark1'!N4099</f>
        <v>100</v>
      </c>
      <c r="AL358" s="3" t="s">
        <v>512</v>
      </c>
      <c r="AM358">
        <f>+'Ark1'!Q4099</f>
        <v>960</v>
      </c>
      <c r="AN358" s="9">
        <f>+'Ark1'!R4099</f>
        <v>3277</v>
      </c>
      <c r="AO358" s="9">
        <f>+'Ark1'!S4099</f>
        <v>3219</v>
      </c>
      <c r="AP358" s="97">
        <f>+'Ark1'!T4099</f>
        <v>8.6098631144741358</v>
      </c>
      <c r="AQ358" s="1">
        <f>+'Ark1'!W4099</f>
        <v>58.434607020813949</v>
      </c>
      <c r="AR358" s="1">
        <f>+'Ark1'!AB4099</f>
        <v>3.4514781008175799</v>
      </c>
      <c r="AS358" s="9">
        <f>+'Ark1'!Y4099</f>
        <v>104.85971925541686</v>
      </c>
      <c r="AT358" s="97">
        <f t="shared" si="5"/>
        <v>3.4135416666666667</v>
      </c>
      <c r="AU358" s="39"/>
      <c r="AV358"/>
      <c r="AW358"/>
      <c r="AX358"/>
      <c r="AY358"/>
      <c r="AZ358"/>
      <c r="BA358"/>
      <c r="BB358"/>
      <c r="BC358"/>
      <c r="BD358"/>
    </row>
    <row r="359" spans="35:56">
      <c r="AI359" s="39"/>
      <c r="AJ359">
        <f>+'Ark1'!C4100</f>
        <v>2004</v>
      </c>
      <c r="AK359">
        <f>+'Ark1'!N4100</f>
        <v>110</v>
      </c>
      <c r="AL359" s="3" t="s">
        <v>513</v>
      </c>
      <c r="AM359">
        <f>+'Ark1'!Q4100</f>
        <v>1203</v>
      </c>
      <c r="AN359" s="9">
        <f>+'Ark1'!R4100</f>
        <v>6264</v>
      </c>
      <c r="AO359" s="9">
        <f>+'Ark1'!S4100</f>
        <v>6179</v>
      </c>
      <c r="AP359" s="97">
        <f>+'Ark1'!T4100</f>
        <v>16.457791440056752</v>
      </c>
      <c r="AQ359" s="1">
        <f>+'Ark1'!W4100</f>
        <v>57.638129147111187</v>
      </c>
      <c r="AR359" s="1">
        <f>+'Ark1'!AB4100</f>
        <v>3.5118659230327882</v>
      </c>
      <c r="AS359" s="9">
        <f>+'Ark1'!Y4100</f>
        <v>113.31462324393324</v>
      </c>
      <c r="AT359" s="97">
        <f t="shared" si="5"/>
        <v>5.2069825436408976</v>
      </c>
      <c r="AU359" s="39"/>
      <c r="AV359"/>
      <c r="AW359"/>
      <c r="AX359"/>
      <c r="AY359"/>
      <c r="AZ359"/>
      <c r="BA359"/>
      <c r="BB359"/>
      <c r="BC359"/>
      <c r="BD359"/>
    </row>
    <row r="360" spans="35:56">
      <c r="AI360" s="39"/>
      <c r="AJ360">
        <f>+'Ark1'!C4101</f>
        <v>2004</v>
      </c>
      <c r="AK360">
        <f>+'Ark1'!N4101</f>
        <v>120</v>
      </c>
      <c r="AL360" s="3" t="s">
        <v>514</v>
      </c>
      <c r="AM360">
        <f>+'Ark1'!Q4101</f>
        <v>1093</v>
      </c>
      <c r="AN360" s="9">
        <f>+'Ark1'!R4101</f>
        <v>4926</v>
      </c>
      <c r="AO360" s="9">
        <f>+'Ark1'!S4101</f>
        <v>4869</v>
      </c>
      <c r="AP360" s="97">
        <f>+'Ark1'!T4101</f>
        <v>12.942381965791755</v>
      </c>
      <c r="AQ360" s="1">
        <f>+'Ark1'!W4101</f>
        <v>57.535222838365186</v>
      </c>
      <c r="AR360" s="1">
        <f>+'Ark1'!AB4101</f>
        <v>3.6477473385033008</v>
      </c>
      <c r="AS360" s="9">
        <f>+'Ark1'!Y4101</f>
        <v>123.42982135606992</v>
      </c>
      <c r="AT360" s="97">
        <f t="shared" si="5"/>
        <v>4.5068618481244282</v>
      </c>
      <c r="AU360" s="39"/>
      <c r="AV360"/>
      <c r="AW360"/>
      <c r="AX360"/>
      <c r="AY360"/>
      <c r="AZ360"/>
      <c r="BA360"/>
      <c r="BB360"/>
      <c r="BC360"/>
      <c r="BD360"/>
    </row>
    <row r="361" spans="35:56">
      <c r="AI361" s="39"/>
      <c r="AJ361">
        <f>+'Ark1'!C4102</f>
        <v>2004</v>
      </c>
      <c r="AK361">
        <f>+'Ark1'!N4102</f>
        <v>130</v>
      </c>
      <c r="AL361" s="3" t="s">
        <v>515</v>
      </c>
      <c r="AM361">
        <f>+'Ark1'!Q4102</f>
        <v>1110</v>
      </c>
      <c r="AN361" s="9">
        <f>+'Ark1'!R4102</f>
        <v>4304</v>
      </c>
      <c r="AO361" s="9">
        <f>+'Ark1'!S4102</f>
        <v>4238</v>
      </c>
      <c r="AP361" s="97">
        <f>+'Ark1'!T4102</f>
        <v>11.308163211686502</v>
      </c>
      <c r="AQ361" s="1">
        <f>+'Ark1'!W4102</f>
        <v>57.336479471448811</v>
      </c>
      <c r="AR361" s="1">
        <f>+'Ark1'!AB4102</f>
        <v>3.7696216330896242</v>
      </c>
      <c r="AS361" s="9">
        <f>+'Ark1'!Y4102</f>
        <v>132.89070631970273</v>
      </c>
      <c r="AT361" s="97">
        <f t="shared" si="5"/>
        <v>3.8774774774774774</v>
      </c>
      <c r="AU361" s="39"/>
      <c r="AV361"/>
      <c r="AW361"/>
      <c r="AX361"/>
      <c r="AY361"/>
      <c r="AZ361"/>
      <c r="BA361"/>
      <c r="BB361"/>
      <c r="BC361"/>
      <c r="BD361"/>
    </row>
    <row r="362" spans="35:56">
      <c r="AI362" s="39"/>
      <c r="AJ362">
        <f>+'Ark1'!C4103</f>
        <v>2004</v>
      </c>
      <c r="AK362">
        <f>+'Ark1'!N4103</f>
        <v>140</v>
      </c>
      <c r="AL362" s="3" t="s">
        <v>516</v>
      </c>
      <c r="AM362">
        <f>+'Ark1'!Q4103</f>
        <v>1073</v>
      </c>
      <c r="AN362" s="9">
        <f>+'Ark1'!R4103</f>
        <v>3835</v>
      </c>
      <c r="AO362" s="9">
        <f>+'Ark1'!S4103</f>
        <v>3794</v>
      </c>
      <c r="AP362" s="97">
        <f>+'Ark1'!T4103</f>
        <v>10.075930742755052</v>
      </c>
      <c r="AQ362" s="1">
        <f>+'Ark1'!W4103</f>
        <v>57.020031628887722</v>
      </c>
      <c r="AR362" s="1">
        <f>+'Ark1'!AB4103</f>
        <v>3.834562378379899</v>
      </c>
      <c r="AS362" s="9">
        <f>+'Ark1'!Y4103</f>
        <v>143.34466753585377</v>
      </c>
      <c r="AT362" s="97">
        <f t="shared" si="5"/>
        <v>3.5740913327120225</v>
      </c>
      <c r="AU362" s="39"/>
      <c r="AV362"/>
      <c r="AW362"/>
      <c r="AX362"/>
      <c r="AY362"/>
      <c r="AZ362"/>
      <c r="BA362"/>
      <c r="BB362"/>
      <c r="BC362"/>
      <c r="BD362"/>
    </row>
    <row r="363" spans="35:56">
      <c r="AI363" s="39"/>
      <c r="AJ363">
        <f>+'Ark1'!C4104</f>
        <v>2004</v>
      </c>
      <c r="AK363">
        <f>+'Ark1'!N4104</f>
        <v>150</v>
      </c>
      <c r="AL363" s="3" t="s">
        <v>517</v>
      </c>
      <c r="AM363">
        <f>+'Ark1'!Q4104</f>
        <v>991</v>
      </c>
      <c r="AN363" s="9">
        <f>+'Ark1'!R4104</f>
        <v>3443</v>
      </c>
      <c r="AO363" s="9">
        <f>+'Ark1'!S4104</f>
        <v>3413</v>
      </c>
      <c r="AP363" s="97">
        <f>+'Ark1'!T4104</f>
        <v>9.0460050970810002</v>
      </c>
      <c r="AQ363" s="1">
        <f>+'Ark1'!W4104</f>
        <v>56.44125402871375</v>
      </c>
      <c r="AR363" s="1">
        <f>+'Ark1'!AB4104</f>
        <v>3.9869208758081802</v>
      </c>
      <c r="AS363" s="9">
        <f>+'Ark1'!Y4104</f>
        <v>153.64112692419363</v>
      </c>
      <c r="AT363" s="97">
        <f t="shared" si="5"/>
        <v>3.4742684157416752</v>
      </c>
      <c r="AU363" s="39"/>
      <c r="AV363"/>
      <c r="AW363"/>
      <c r="AX363"/>
      <c r="AY363"/>
      <c r="AZ363"/>
      <c r="BA363"/>
      <c r="BB363"/>
      <c r="BC363"/>
      <c r="BD363"/>
    </row>
    <row r="364" spans="35:56">
      <c r="AI364" s="39"/>
      <c r="AJ364">
        <f>+'Ark1'!C4105</f>
        <v>2004</v>
      </c>
      <c r="AK364">
        <f>+'Ark1'!N4105</f>
        <v>160</v>
      </c>
      <c r="AL364" s="3" t="s">
        <v>518</v>
      </c>
      <c r="AM364">
        <f>+'Ark1'!Q4105</f>
        <v>903</v>
      </c>
      <c r="AN364" s="9">
        <f>+'Ark1'!R4105</f>
        <v>2891</v>
      </c>
      <c r="AO364" s="9">
        <f>+'Ark1'!S4105</f>
        <v>2863</v>
      </c>
      <c r="AP364" s="97">
        <f>+'Ark1'!T4105</f>
        <v>7.5957016368461154</v>
      </c>
      <c r="AQ364" s="1">
        <f>+'Ark1'!W4105</f>
        <v>55.915473279776471</v>
      </c>
      <c r="AR364" s="1">
        <f>+'Ark1'!AB4105</f>
        <v>4.0334587599456251</v>
      </c>
      <c r="AS364" s="9">
        <f>+'Ark1'!Y4105</f>
        <v>163.28260117606348</v>
      </c>
      <c r="AT364" s="97">
        <f t="shared" si="5"/>
        <v>3.2015503875968991</v>
      </c>
      <c r="AU364" s="39"/>
      <c r="AV364"/>
      <c r="AW364"/>
      <c r="AX364"/>
      <c r="AY364"/>
      <c r="AZ364"/>
      <c r="BA364"/>
      <c r="BB364"/>
      <c r="BC364"/>
      <c r="BD364"/>
    </row>
    <row r="365" spans="35:56">
      <c r="AI365" s="39"/>
      <c r="AJ365">
        <f>+'Ark1'!C4106</f>
        <v>2004</v>
      </c>
      <c r="AK365">
        <f>+'Ark1'!N4106</f>
        <v>170</v>
      </c>
      <c r="AL365" s="3" t="s">
        <v>519</v>
      </c>
      <c r="AM365">
        <f>+'Ark1'!Q4106</f>
        <v>831</v>
      </c>
      <c r="AN365" s="9">
        <f>+'Ark1'!R4106</f>
        <v>2431</v>
      </c>
      <c r="AO365" s="9">
        <f>+'Ark1'!S4106</f>
        <v>2414</v>
      </c>
      <c r="AP365" s="97">
        <f>+'Ark1'!T4106</f>
        <v>6.3871154199837106</v>
      </c>
      <c r="AQ365" s="1">
        <f>+'Ark1'!W4106</f>
        <v>54.776304888152445</v>
      </c>
      <c r="AR365" s="1">
        <f>+'Ark1'!AB4106</f>
        <v>4.26635964527929</v>
      </c>
      <c r="AS365" s="9">
        <f>+'Ark1'!Y4106</f>
        <v>173.70468942821887</v>
      </c>
      <c r="AT365" s="97">
        <f t="shared" si="5"/>
        <v>2.9253910950661854</v>
      </c>
      <c r="AU365" s="39"/>
      <c r="AV365"/>
      <c r="AW365"/>
      <c r="AX365"/>
      <c r="AY365"/>
      <c r="AZ365"/>
      <c r="BA365"/>
      <c r="BB365"/>
      <c r="BC365"/>
      <c r="BD365"/>
    </row>
    <row r="366" spans="35:56">
      <c r="AI366" s="39"/>
      <c r="AJ366">
        <f>+'Ark1'!C4107</f>
        <v>2004</v>
      </c>
      <c r="AK366">
        <f>+'Ark1'!N4107</f>
        <v>180</v>
      </c>
      <c r="AL366" s="3" t="s">
        <v>520</v>
      </c>
      <c r="AM366">
        <f>+'Ark1'!Q4107</f>
        <v>722</v>
      </c>
      <c r="AN366" s="9">
        <f>+'Ark1'!R4107</f>
        <v>1973</v>
      </c>
      <c r="AO366" s="9">
        <f>+'Ark1'!S4107</f>
        <v>1964</v>
      </c>
      <c r="AP366" s="97">
        <f>+'Ark1'!T4107</f>
        <v>5.1837839258033185</v>
      </c>
      <c r="AQ366" s="1">
        <f>+'Ark1'!W4107</f>
        <v>53.749490835030556</v>
      </c>
      <c r="AR366" s="1">
        <f>+'Ark1'!AB4107</f>
        <v>4.4114245711403557</v>
      </c>
      <c r="AS366" s="9">
        <f>+'Ark1'!Y4107</f>
        <v>184.07364419665464</v>
      </c>
      <c r="AT366" s="97">
        <f t="shared" si="5"/>
        <v>2.7326869806094183</v>
      </c>
      <c r="AU366" s="39"/>
      <c r="AV366"/>
      <c r="AW366"/>
      <c r="AX366"/>
      <c r="AY366"/>
      <c r="AZ366"/>
      <c r="BA366"/>
      <c r="BB366"/>
      <c r="BC366"/>
      <c r="BD366"/>
    </row>
    <row r="367" spans="35:56">
      <c r="AI367" s="39"/>
      <c r="AJ367">
        <f>+'Ark1'!C4108</f>
        <v>2004</v>
      </c>
      <c r="AK367">
        <f>+'Ark1'!N4108</f>
        <v>190</v>
      </c>
      <c r="AL367" s="3" t="s">
        <v>521</v>
      </c>
      <c r="AM367">
        <f>+'Ark1'!Q4108</f>
        <v>637</v>
      </c>
      <c r="AN367" s="9">
        <f>+'Ark1'!R4108</f>
        <v>1426</v>
      </c>
      <c r="AO367" s="9">
        <f>+'Ark1'!S4108</f>
        <v>1415</v>
      </c>
      <c r="AP367" s="97">
        <f>+'Ark1'!T4108</f>
        <v>3.7466172722734559</v>
      </c>
      <c r="AQ367" s="1">
        <f>+'Ark1'!W4108</f>
        <v>52.658657243816258</v>
      </c>
      <c r="AR367" s="1">
        <f>+'Ark1'!AB4108</f>
        <v>4.6759388202494572</v>
      </c>
      <c r="AS367" s="9">
        <f>+'Ark1'!Y4108</f>
        <v>193.3431276297338</v>
      </c>
      <c r="AT367" s="97">
        <f t="shared" si="5"/>
        <v>2.2386185243328098</v>
      </c>
      <c r="AU367" s="39"/>
      <c r="AV367"/>
      <c r="AW367"/>
      <c r="AX367"/>
      <c r="AY367"/>
      <c r="AZ367"/>
      <c r="BA367"/>
      <c r="BB367"/>
      <c r="BC367"/>
      <c r="BD367"/>
    </row>
    <row r="368" spans="35:56">
      <c r="AI368" s="39"/>
      <c r="AJ368">
        <f>+'Ark1'!C4109</f>
        <v>2004</v>
      </c>
      <c r="AK368">
        <f>+'Ark1'!N4109</f>
        <v>200</v>
      </c>
      <c r="AL368" s="3" t="s">
        <v>522</v>
      </c>
      <c r="AM368">
        <f>+'Ark1'!Q4109</f>
        <v>464</v>
      </c>
      <c r="AN368" s="9">
        <f>+'Ark1'!R4109</f>
        <v>962</v>
      </c>
      <c r="AO368" s="9">
        <f>+'Ark1'!S4109</f>
        <v>957</v>
      </c>
      <c r="AP368" s="97">
        <f>+'Ark1'!T4109</f>
        <v>2.5275216100470304</v>
      </c>
      <c r="AQ368" s="1">
        <f>+'Ark1'!W4109</f>
        <v>51.229885057471265</v>
      </c>
      <c r="AR368" s="1">
        <f>+'Ark1'!AB4109</f>
        <v>4.8015394265309288</v>
      </c>
      <c r="AS368" s="9">
        <f>+'Ark1'!Y4109</f>
        <v>203.80727650727661</v>
      </c>
      <c r="AT368" s="97">
        <f t="shared" si="5"/>
        <v>2.0732758620689653</v>
      </c>
      <c r="AU368" s="39"/>
      <c r="AV368"/>
      <c r="AW368"/>
      <c r="AX368"/>
      <c r="AY368"/>
      <c r="AZ368"/>
      <c r="BA368"/>
      <c r="BB368"/>
      <c r="BC368"/>
      <c r="BD368"/>
    </row>
    <row r="369" spans="35:56">
      <c r="AI369" s="39"/>
      <c r="AJ369">
        <f>+'Ark1'!C4110</f>
        <v>2004</v>
      </c>
      <c r="AK369">
        <f>+'Ark1'!N4110</f>
        <v>210</v>
      </c>
      <c r="AL369" s="3" t="s">
        <v>523</v>
      </c>
      <c r="AM369">
        <f>+'Ark1'!Q4110</f>
        <v>344</v>
      </c>
      <c r="AN369" s="9">
        <f>+'Ark1'!R4110</f>
        <v>588</v>
      </c>
      <c r="AO369" s="9">
        <f>+'Ark1'!S4110</f>
        <v>585</v>
      </c>
      <c r="AP369" s="97">
        <f>+'Ark1'!T4110</f>
        <v>1.5448884685110746</v>
      </c>
      <c r="AQ369" s="1">
        <f>+'Ark1'!W4110</f>
        <v>49.764102564102558</v>
      </c>
      <c r="AR369" s="1">
        <f>+'Ark1'!AB4110</f>
        <v>5.1512916235823747</v>
      </c>
      <c r="AS369" s="9">
        <f>+'Ark1'!Y4110</f>
        <v>213.55918367346936</v>
      </c>
      <c r="AT369" s="97">
        <f t="shared" si="5"/>
        <v>1.7093023255813953</v>
      </c>
      <c r="AU369" s="39"/>
      <c r="AV369"/>
      <c r="AW369"/>
      <c r="AX369"/>
      <c r="AY369"/>
      <c r="AZ369"/>
      <c r="BA369"/>
      <c r="BB369"/>
      <c r="BC369"/>
      <c r="BD369"/>
    </row>
    <row r="370" spans="35:56">
      <c r="AI370" s="39"/>
      <c r="AJ370">
        <f>+'Ark1'!C4111</f>
        <v>2004</v>
      </c>
      <c r="AK370">
        <f>+'Ark1'!N4111</f>
        <v>220</v>
      </c>
      <c r="AL370" s="3" t="s">
        <v>524</v>
      </c>
      <c r="AM370">
        <f>+'Ark1'!Q4111</f>
        <v>232</v>
      </c>
      <c r="AN370" s="9">
        <f>+'Ark1'!R4111</f>
        <v>350</v>
      </c>
      <c r="AO370" s="9">
        <f>+'Ark1'!S4111</f>
        <v>347</v>
      </c>
      <c r="AP370" s="97">
        <f>+'Ark1'!T4111</f>
        <v>0.91957646935182979</v>
      </c>
      <c r="AQ370" s="1">
        <f>+'Ark1'!W4111</f>
        <v>47.639769452449571</v>
      </c>
      <c r="AR370" s="1">
        <f>+'Ark1'!AB4111</f>
        <v>5.2384004371497959</v>
      </c>
      <c r="AS370" s="9">
        <f>+'Ark1'!Y4111</f>
        <v>222.72571428571413</v>
      </c>
      <c r="AT370" s="97">
        <f t="shared" si="5"/>
        <v>1.5086206896551724</v>
      </c>
      <c r="AU370" s="39"/>
      <c r="AV370"/>
      <c r="AW370"/>
      <c r="AX370"/>
      <c r="AY370"/>
      <c r="AZ370"/>
      <c r="BA370"/>
      <c r="BB370"/>
      <c r="BC370"/>
      <c r="BD370"/>
    </row>
    <row r="371" spans="35:56">
      <c r="AI371" s="39"/>
      <c r="AJ371">
        <f>+'Ark1'!C4112</f>
        <v>2004</v>
      </c>
      <c r="AK371">
        <f>+'Ark1'!N4112</f>
        <v>230</v>
      </c>
      <c r="AL371" s="3" t="s">
        <v>525</v>
      </c>
      <c r="AM371">
        <f>+'Ark1'!Q4112</f>
        <v>175</v>
      </c>
      <c r="AN371" s="9">
        <f>+'Ark1'!R4112</f>
        <v>318</v>
      </c>
      <c r="AO371" s="9">
        <f>+'Ark1'!S4112</f>
        <v>317</v>
      </c>
      <c r="AP371" s="97">
        <f>+'Ark1'!T4112</f>
        <v>0.83550090643966268</v>
      </c>
      <c r="AQ371" s="1">
        <f>+'Ark1'!W4112</f>
        <v>46.198738170346992</v>
      </c>
      <c r="AR371" s="1">
        <f>+'Ark1'!AB4112</f>
        <v>5.6798052503790739</v>
      </c>
      <c r="AS371" s="9">
        <f>+'Ark1'!Y4112</f>
        <v>240.77830188679243</v>
      </c>
      <c r="AT371" s="97">
        <f t="shared" si="5"/>
        <v>1.8171428571428572</v>
      </c>
      <c r="AU371" s="39"/>
      <c r="AV371"/>
      <c r="AW371"/>
      <c r="AX371"/>
      <c r="AY371"/>
      <c r="AZ371"/>
      <c r="BA371"/>
      <c r="BB371"/>
      <c r="BC371"/>
      <c r="BD371"/>
    </row>
    <row r="372" spans="35:56">
      <c r="AI372" s="39"/>
      <c r="AJ372" s="47">
        <f>+'Ark1'!C4113</f>
        <v>2003</v>
      </c>
      <c r="AK372" s="47">
        <f>+'Ark1'!N4113</f>
        <v>60</v>
      </c>
      <c r="AL372" s="47" t="s">
        <v>509</v>
      </c>
      <c r="AM372" s="47">
        <f>+'Ark1'!Q4113</f>
        <v>25</v>
      </c>
      <c r="AN372" s="47">
        <f>+'Ark1'!R4113</f>
        <v>38</v>
      </c>
      <c r="AO372" s="47">
        <f>+'Ark1'!S4113</f>
        <v>24</v>
      </c>
      <c r="AP372" s="102">
        <f>+'Ark1'!T4113</f>
        <v>0.11718629537114128</v>
      </c>
      <c r="AQ372" s="47">
        <f>+'Ark1'!W4113</f>
        <v>58.79166666666665</v>
      </c>
      <c r="AR372" s="47">
        <f>+'Ark1'!AB4113</f>
        <v>5.4922609693600641</v>
      </c>
      <c r="AS372" s="65">
        <f>+'Ark1'!Y4113</f>
        <v>40.039473684210527</v>
      </c>
      <c r="AT372" s="102">
        <f t="shared" si="5"/>
        <v>1.52</v>
      </c>
      <c r="AU372" s="39"/>
      <c r="AV372"/>
      <c r="AW372"/>
      <c r="AX372"/>
      <c r="AY372"/>
      <c r="AZ372"/>
      <c r="BA372"/>
      <c r="BB372"/>
      <c r="BC372"/>
      <c r="BD372"/>
    </row>
    <row r="373" spans="35:56">
      <c r="AI373" s="39"/>
      <c r="AJ373" s="47">
        <f>+'Ark1'!C4114</f>
        <v>2003</v>
      </c>
      <c r="AK373" s="47">
        <f>+'Ark1'!N4114</f>
        <v>70</v>
      </c>
      <c r="AL373" s="47" t="s">
        <v>510</v>
      </c>
      <c r="AM373" s="47">
        <f>+'Ark1'!Q4114</f>
        <v>58</v>
      </c>
      <c r="AN373" s="47">
        <f>+'Ark1'!R4114</f>
        <v>79</v>
      </c>
      <c r="AO373" s="47">
        <f>+'Ark1'!S4114</f>
        <v>71</v>
      </c>
      <c r="AP373" s="102">
        <f>+'Ark1'!T4114</f>
        <v>0.24362414037684649</v>
      </c>
      <c r="AQ373" s="47">
        <f>+'Ark1'!W4114</f>
        <v>60.563380281690137</v>
      </c>
      <c r="AR373" s="47">
        <f>+'Ark1'!AB4114</f>
        <v>3.4344255290427501</v>
      </c>
      <c r="AS373" s="65">
        <f>+'Ark1'!Y4114</f>
        <v>68.018987341772174</v>
      </c>
      <c r="AT373" s="102">
        <f t="shared" si="5"/>
        <v>1.3620689655172413</v>
      </c>
      <c r="AU373" s="39"/>
      <c r="AV373"/>
      <c r="AW373"/>
      <c r="AX373"/>
      <c r="AY373"/>
      <c r="AZ373"/>
      <c r="BA373"/>
      <c r="BB373"/>
      <c r="BC373"/>
      <c r="BD373"/>
    </row>
    <row r="374" spans="35:56">
      <c r="AI374" s="39"/>
      <c r="AJ374" s="47">
        <f>+'Ark1'!C4115</f>
        <v>2003</v>
      </c>
      <c r="AK374" s="47">
        <f>+'Ark1'!N4115</f>
        <v>80</v>
      </c>
      <c r="AL374" s="47" t="s">
        <v>511</v>
      </c>
      <c r="AM374" s="47">
        <f>+'Ark1'!Q4115</f>
        <v>130</v>
      </c>
      <c r="AN374" s="47">
        <f>+'Ark1'!R4115</f>
        <v>253</v>
      </c>
      <c r="AO374" s="47">
        <f>+'Ark1'!S4115</f>
        <v>240</v>
      </c>
      <c r="AP374" s="102">
        <f>+'Ark1'!T4115</f>
        <v>0.78021401918154609</v>
      </c>
      <c r="AQ374" s="47">
        <f>+'Ark1'!W4115</f>
        <v>60.274999999999999</v>
      </c>
      <c r="AR374" s="47">
        <f>+'Ark1'!AB4115</f>
        <v>3.0316730804403318</v>
      </c>
      <c r="AS374" s="204">
        <f>+'Ark1'!Y4115</f>
        <v>81.516600790513863</v>
      </c>
      <c r="AT374" s="89">
        <f t="shared" si="5"/>
        <v>1.9461538461538461</v>
      </c>
      <c r="AU374" s="39"/>
    </row>
    <row r="375" spans="35:56">
      <c r="AI375" s="39"/>
      <c r="AJ375" s="47">
        <f>+'Ark1'!C4116</f>
        <v>2003</v>
      </c>
      <c r="AK375" s="47">
        <f>+'Ark1'!N4116</f>
        <v>90</v>
      </c>
      <c r="AL375" s="47" t="s">
        <v>486</v>
      </c>
      <c r="AM375" s="47">
        <f>+'Ark1'!Q4116</f>
        <v>287</v>
      </c>
      <c r="AN375" s="47">
        <f>+'Ark1'!R4116</f>
        <v>656</v>
      </c>
      <c r="AO375" s="47">
        <f>+'Ark1'!S4116</f>
        <v>623</v>
      </c>
      <c r="AP375" s="102">
        <f>+'Ark1'!T4116</f>
        <v>2.0230055200912815</v>
      </c>
      <c r="AQ375" s="47">
        <f>+'Ark1'!W4116</f>
        <v>59.75441412520064</v>
      </c>
      <c r="AR375" s="47">
        <f>+'Ark1'!AB4116</f>
        <v>3.2149893122589068</v>
      </c>
      <c r="AS375" s="204">
        <f>+'Ark1'!Y4116</f>
        <v>91.007774390243981</v>
      </c>
      <c r="AT375" s="89">
        <f t="shared" si="5"/>
        <v>2.2857142857142856</v>
      </c>
      <c r="AU375" s="39"/>
    </row>
    <row r="376" spans="35:56">
      <c r="AI376" s="39"/>
      <c r="AJ376" s="47">
        <f>+'Ark1'!C4117</f>
        <v>2003</v>
      </c>
      <c r="AK376" s="47">
        <f>+'Ark1'!N4117</f>
        <v>100</v>
      </c>
      <c r="AL376" s="47" t="s">
        <v>512</v>
      </c>
      <c r="AM376" s="47">
        <f>+'Ark1'!Q4117</f>
        <v>954</v>
      </c>
      <c r="AN376" s="47">
        <f>+'Ark1'!R4117</f>
        <v>2713</v>
      </c>
      <c r="AO376" s="47">
        <f>+'Ark1'!S4117</f>
        <v>2664</v>
      </c>
      <c r="AP376" s="102">
        <f>+'Ark1'!T4117</f>
        <v>8.3664847195238536</v>
      </c>
      <c r="AQ376" s="47">
        <f>+'Ark1'!W4117</f>
        <v>58.216966966966979</v>
      </c>
      <c r="AR376" s="47">
        <f>+'Ark1'!AB4117</f>
        <v>3.3069106531592345</v>
      </c>
      <c r="AS376" s="204">
        <f>+'Ark1'!Y4117</f>
        <v>104.75263545890157</v>
      </c>
      <c r="AT376" s="89">
        <f t="shared" si="5"/>
        <v>2.8438155136268346</v>
      </c>
      <c r="AU376" s="39"/>
    </row>
    <row r="377" spans="35:56">
      <c r="AI377" s="39"/>
      <c r="AJ377" s="47">
        <f>+'Ark1'!C4118</f>
        <v>2003</v>
      </c>
      <c r="AK377" s="47">
        <f>+'Ark1'!N4118</f>
        <v>110</v>
      </c>
      <c r="AL377" s="47" t="s">
        <v>513</v>
      </c>
      <c r="AM377" s="47">
        <f>+'Ark1'!Q4118</f>
        <v>1169</v>
      </c>
      <c r="AN377" s="47">
        <f>+'Ark1'!R4118</f>
        <v>4835</v>
      </c>
      <c r="AO377" s="47">
        <f>+'Ark1'!S4118</f>
        <v>4784</v>
      </c>
      <c r="AP377" s="102">
        <f>+'Ark1'!T4118</f>
        <v>14.910414161038643</v>
      </c>
      <c r="AQ377" s="47">
        <f>+'Ark1'!W4118</f>
        <v>57.477006688963201</v>
      </c>
      <c r="AR377" s="47">
        <f>+'Ark1'!AB4118</f>
        <v>3.5573264739261479</v>
      </c>
      <c r="AS377" s="204">
        <f>+'Ark1'!Y4118</f>
        <v>113.76020682523252</v>
      </c>
      <c r="AT377" s="89">
        <f t="shared" si="5"/>
        <v>4.1360136869118902</v>
      </c>
      <c r="AU377" s="39"/>
    </row>
    <row r="378" spans="35:56">
      <c r="AI378" s="39"/>
      <c r="AJ378" s="47">
        <f>+'Ark1'!C4119</f>
        <v>2003</v>
      </c>
      <c r="AK378" s="47">
        <f>+'Ark1'!N4119</f>
        <v>120</v>
      </c>
      <c r="AL378" s="47" t="s">
        <v>514</v>
      </c>
      <c r="AM378" s="47">
        <f>+'Ark1'!Q4119</f>
        <v>1083</v>
      </c>
      <c r="AN378" s="47">
        <f>+'Ark1'!R4119</f>
        <v>4327</v>
      </c>
      <c r="AO378" s="47">
        <f>+'Ark1'!S4119</f>
        <v>4287</v>
      </c>
      <c r="AP378" s="102">
        <f>+'Ark1'!T4119</f>
        <v>13.343818422919176</v>
      </c>
      <c r="AQ378" s="47">
        <f>+'Ark1'!W4119</f>
        <v>57.230697457429443</v>
      </c>
      <c r="AR378" s="47">
        <f>+'Ark1'!AB4119</f>
        <v>3.5881007571269139</v>
      </c>
      <c r="AS378" s="204">
        <f>+'Ark1'!Y4119</f>
        <v>123.77155072798728</v>
      </c>
      <c r="AT378" s="89">
        <f t="shared" si="5"/>
        <v>3.995383194829178</v>
      </c>
      <c r="AU378" s="39"/>
    </row>
    <row r="379" spans="35:56">
      <c r="AI379" s="39"/>
      <c r="AJ379" s="47">
        <f>+'Ark1'!C4120</f>
        <v>2003</v>
      </c>
      <c r="AK379" s="47">
        <f>+'Ark1'!N4120</f>
        <v>130</v>
      </c>
      <c r="AL379" s="47" t="s">
        <v>515</v>
      </c>
      <c r="AM379" s="47">
        <f>+'Ark1'!Q4120</f>
        <v>1056</v>
      </c>
      <c r="AN379" s="47">
        <f>+'Ark1'!R4120</f>
        <v>3622</v>
      </c>
      <c r="AO379" s="47">
        <f>+'Ark1'!S4120</f>
        <v>3573</v>
      </c>
      <c r="AP379" s="102">
        <f>+'Ark1'!T4120</f>
        <v>11.169704258796685</v>
      </c>
      <c r="AQ379" s="47">
        <f>+'Ark1'!W4120</f>
        <v>56.750069969213563</v>
      </c>
      <c r="AR379" s="47">
        <f>+'Ark1'!AB4120</f>
        <v>3.8325506623509513</v>
      </c>
      <c r="AS379" s="204">
        <f>+'Ark1'!Y4120</f>
        <v>133.15681943677535</v>
      </c>
      <c r="AT379" s="89">
        <f t="shared" si="5"/>
        <v>3.4299242424242422</v>
      </c>
      <c r="AU379" s="39"/>
    </row>
    <row r="380" spans="35:56">
      <c r="AI380" s="39"/>
      <c r="AJ380" s="47">
        <f>+'Ark1'!C4121</f>
        <v>2003</v>
      </c>
      <c r="AK380" s="47">
        <f>+'Ark1'!N4121</f>
        <v>140</v>
      </c>
      <c r="AL380" s="47" t="s">
        <v>516</v>
      </c>
      <c r="AM380" s="47">
        <f>+'Ark1'!Q4121</f>
        <v>978</v>
      </c>
      <c r="AN380" s="47">
        <f>+'Ark1'!R4121</f>
        <v>3297</v>
      </c>
      <c r="AO380" s="47">
        <f>+'Ark1'!S4121</f>
        <v>3266</v>
      </c>
      <c r="AP380" s="102">
        <f>+'Ark1'!T4121</f>
        <v>10.167453048385607</v>
      </c>
      <c r="AQ380" s="47">
        <f>+'Ark1'!W4121</f>
        <v>56.46631965707288</v>
      </c>
      <c r="AR380" s="47">
        <f>+'Ark1'!AB4121</f>
        <v>3.9927519743815192</v>
      </c>
      <c r="AS380" s="204">
        <f>+'Ark1'!Y4121</f>
        <v>143.5735820442828</v>
      </c>
      <c r="AT380" s="89">
        <f t="shared" si="5"/>
        <v>3.371165644171779</v>
      </c>
      <c r="AU380" s="39"/>
    </row>
    <row r="381" spans="35:56">
      <c r="AI381" s="39"/>
      <c r="AJ381" s="47">
        <f>+'Ark1'!C4122</f>
        <v>2003</v>
      </c>
      <c r="AK381" s="47">
        <f>+'Ark1'!N4122</f>
        <v>150</v>
      </c>
      <c r="AL381" s="47" t="s">
        <v>517</v>
      </c>
      <c r="AM381" s="47">
        <f>+'Ark1'!Q4122</f>
        <v>896</v>
      </c>
      <c r="AN381" s="47">
        <f>+'Ark1'!R4122</f>
        <v>2864</v>
      </c>
      <c r="AO381" s="47">
        <f>+'Ark1'!S4122</f>
        <v>2832</v>
      </c>
      <c r="AP381" s="102">
        <f>+'Ark1'!T4122</f>
        <v>8.8321460511302305</v>
      </c>
      <c r="AQ381" s="47">
        <f>+'Ark1'!W4122</f>
        <v>56.087217514124305</v>
      </c>
      <c r="AR381" s="47">
        <f>+'Ark1'!AB4122</f>
        <v>3.9618349338511609</v>
      </c>
      <c r="AS381" s="204">
        <f>+'Ark1'!Y4122</f>
        <v>153.25513268156428</v>
      </c>
      <c r="AT381" s="89">
        <f t="shared" si="5"/>
        <v>3.1964285714285716</v>
      </c>
      <c r="AU381" s="39"/>
    </row>
    <row r="382" spans="35:56">
      <c r="AI382" s="39"/>
      <c r="AJ382" s="47">
        <f>+'Ark1'!C4123</f>
        <v>2003</v>
      </c>
      <c r="AK382" s="47">
        <f>+'Ark1'!N4123</f>
        <v>160</v>
      </c>
      <c r="AL382" s="47" t="s">
        <v>518</v>
      </c>
      <c r="AM382" s="47">
        <f>+'Ark1'!Q4123</f>
        <v>849</v>
      </c>
      <c r="AN382" s="47">
        <f>+'Ark1'!R4123</f>
        <v>2581</v>
      </c>
      <c r="AO382" s="47">
        <f>+'Ark1'!S4123</f>
        <v>2562</v>
      </c>
      <c r="AP382" s="102">
        <f>+'Ark1'!T4123</f>
        <v>7.9594165356030446</v>
      </c>
      <c r="AQ382" s="47">
        <f>+'Ark1'!W4123</f>
        <v>55.376658860265429</v>
      </c>
      <c r="AR382" s="47">
        <f>+'Ark1'!AB4123</f>
        <v>4.1465881971512726</v>
      </c>
      <c r="AS382" s="65">
        <f>+'Ark1'!Y4123</f>
        <v>163.77001162340187</v>
      </c>
      <c r="AT382" s="89">
        <f t="shared" si="5"/>
        <v>3.0400471142520611</v>
      </c>
      <c r="AU382" s="39"/>
    </row>
    <row r="383" spans="35:56">
      <c r="AI383" s="39"/>
      <c r="AJ383" s="47">
        <f>+'Ark1'!C4124</f>
        <v>2003</v>
      </c>
      <c r="AK383" s="47">
        <f>+'Ark1'!N4124</f>
        <v>170</v>
      </c>
      <c r="AL383" s="47" t="s">
        <v>519</v>
      </c>
      <c r="AM383" s="47">
        <f>+'Ark1'!Q4124</f>
        <v>802</v>
      </c>
      <c r="AN383" s="47">
        <f>+'Ark1'!R4124</f>
        <v>2216</v>
      </c>
      <c r="AO383" s="47">
        <f>+'Ark1'!S4124</f>
        <v>2202</v>
      </c>
      <c r="AP383" s="102">
        <f>+'Ark1'!T4124</f>
        <v>6.8338113300644521</v>
      </c>
      <c r="AQ383" s="47">
        <f>+'Ark1'!W4124</f>
        <v>54.52497729336968</v>
      </c>
      <c r="AR383" s="47">
        <f>+'Ark1'!AB4124</f>
        <v>4.2795760572962909</v>
      </c>
      <c r="AS383" s="65">
        <f>+'Ark1'!Y4124</f>
        <v>173.83722924187717</v>
      </c>
      <c r="AT383" s="89">
        <f t="shared" si="5"/>
        <v>2.7630922693266835</v>
      </c>
      <c r="AU383" s="39"/>
    </row>
    <row r="384" spans="35:56">
      <c r="AI384" s="39"/>
      <c r="AJ384" s="47">
        <f>+'Ark1'!C4125</f>
        <v>2003</v>
      </c>
      <c r="AK384" s="47">
        <f>+'Ark1'!N4125</f>
        <v>180</v>
      </c>
      <c r="AL384" s="47" t="s">
        <v>520</v>
      </c>
      <c r="AM384" s="47">
        <f>+'Ark1'!Q4125</f>
        <v>714</v>
      </c>
      <c r="AN384" s="47">
        <f>+'Ark1'!R4125</f>
        <v>1740</v>
      </c>
      <c r="AO384" s="47">
        <f>+'Ark1'!S4125</f>
        <v>1724</v>
      </c>
      <c r="AP384" s="102">
        <f>+'Ark1'!T4125</f>
        <v>5.365898788046997</v>
      </c>
      <c r="AQ384" s="47">
        <f>+'Ark1'!W4125</f>
        <v>53.67053364269141</v>
      </c>
      <c r="AR384" s="47">
        <f>+'Ark1'!AB4125</f>
        <v>4.3045909170889445</v>
      </c>
      <c r="AS384" s="65">
        <f>+'Ark1'!Y4125</f>
        <v>183.08074712643673</v>
      </c>
      <c r="AT384" s="89">
        <f t="shared" si="5"/>
        <v>2.4369747899159662</v>
      </c>
      <c r="AU384" s="39"/>
    </row>
    <row r="385" spans="35:47">
      <c r="AI385" s="39"/>
      <c r="AJ385" s="47">
        <f>+'Ark1'!C4126</f>
        <v>2003</v>
      </c>
      <c r="AK385" s="47">
        <f>+'Ark1'!N4126</f>
        <v>190</v>
      </c>
      <c r="AL385" s="47" t="s">
        <v>521</v>
      </c>
      <c r="AM385" s="47">
        <f>+'Ark1'!Q4126</f>
        <v>580</v>
      </c>
      <c r="AN385" s="47">
        <f>+'Ark1'!R4126</f>
        <v>1276.5</v>
      </c>
      <c r="AO385" s="47">
        <f>+'Ark1'!S4126</f>
        <v>1275.5</v>
      </c>
      <c r="AP385" s="102">
        <f>+'Ark1'!T4126</f>
        <v>3.9365343695068944</v>
      </c>
      <c r="AQ385" s="47">
        <f>+'Ark1'!W4126</f>
        <v>52.415523324186594</v>
      </c>
      <c r="AR385" s="47">
        <f>+'Ark1'!AB4126</f>
        <v>4.8234833757636952</v>
      </c>
      <c r="AS385" s="65">
        <f>+'Ark1'!Y4126</f>
        <v>194.42146494320403</v>
      </c>
      <c r="AT385" s="89">
        <f t="shared" si="5"/>
        <v>2.2008620689655172</v>
      </c>
      <c r="AU385" s="39"/>
    </row>
    <row r="386" spans="35:47">
      <c r="AI386" s="39"/>
      <c r="AJ386" s="47">
        <f>+'Ark1'!C4127</f>
        <v>2003</v>
      </c>
      <c r="AK386" s="47">
        <f>+'Ark1'!N4127</f>
        <v>200</v>
      </c>
      <c r="AL386" s="47" t="s">
        <v>522</v>
      </c>
      <c r="AM386" s="47">
        <f>+'Ark1'!Q4127</f>
        <v>461</v>
      </c>
      <c r="AN386" s="47">
        <f>+'Ark1'!R4127</f>
        <v>871</v>
      </c>
      <c r="AO386" s="47">
        <f>+'Ark1'!S4127</f>
        <v>868</v>
      </c>
      <c r="AP386" s="102">
        <f>+'Ark1'!T4127</f>
        <v>2.6860332439016874</v>
      </c>
      <c r="AQ386" s="47">
        <f>+'Ark1'!W4127</f>
        <v>50.685483870967751</v>
      </c>
      <c r="AR386" s="47">
        <f>+'Ark1'!AB4127</f>
        <v>5.2545938971469077</v>
      </c>
      <c r="AS386" s="65">
        <f>+'Ark1'!Y4127</f>
        <v>204.11928817451221</v>
      </c>
      <c r="AT386" s="89">
        <f t="shared" si="5"/>
        <v>1.8893709327548807</v>
      </c>
      <c r="AU386" s="39"/>
    </row>
    <row r="387" spans="35:47">
      <c r="AI387" s="39"/>
      <c r="AJ387" s="47">
        <f>+'Ark1'!C4128</f>
        <v>2003</v>
      </c>
      <c r="AK387" s="47">
        <f>+'Ark1'!N4128</f>
        <v>210</v>
      </c>
      <c r="AL387" s="47" t="s">
        <v>523</v>
      </c>
      <c r="AM387" s="47">
        <f>+'Ark1'!Q4128</f>
        <v>310</v>
      </c>
      <c r="AN387" s="47">
        <f>+'Ark1'!R4128</f>
        <v>496.5</v>
      </c>
      <c r="AO387" s="47">
        <f>+'Ark1'!S4128</f>
        <v>494.5</v>
      </c>
      <c r="AP387" s="102">
        <f>+'Ark1'!T4128</f>
        <v>1.5311314645203069</v>
      </c>
      <c r="AQ387" s="47">
        <f>+'Ark1'!W4128</f>
        <v>49.409504550050549</v>
      </c>
      <c r="AR387" s="47">
        <f>+'Ark1'!AB4128</f>
        <v>5.7630276787041552</v>
      </c>
      <c r="AS387" s="65">
        <f>+'Ark1'!Y4128</f>
        <v>213.66686807653596</v>
      </c>
      <c r="AT387" s="89">
        <f t="shared" si="5"/>
        <v>1.6016129032258064</v>
      </c>
      <c r="AU387" s="39"/>
    </row>
    <row r="388" spans="35:47">
      <c r="AI388" s="39"/>
      <c r="AJ388" s="47">
        <f>+'Ark1'!C4129</f>
        <v>2003</v>
      </c>
      <c r="AK388" s="47">
        <f>+'Ark1'!N4129</f>
        <v>220</v>
      </c>
      <c r="AL388" s="47" t="s">
        <v>524</v>
      </c>
      <c r="AM388" s="47">
        <f>+'Ark1'!Q4129</f>
        <v>208</v>
      </c>
      <c r="AN388" s="47">
        <f>+'Ark1'!R4129</f>
        <v>293</v>
      </c>
      <c r="AO388" s="47">
        <f>+'Ark1'!S4129</f>
        <v>292</v>
      </c>
      <c r="AP388" s="102">
        <f>+'Ark1'!T4129</f>
        <v>0.90356801430906364</v>
      </c>
      <c r="AQ388" s="47">
        <f>+'Ark1'!W4129</f>
        <v>48.407534246575352</v>
      </c>
      <c r="AR388" s="47">
        <f>+'Ark1'!AB4129</f>
        <v>5.722014512778129</v>
      </c>
      <c r="AS388" s="65">
        <f>+'Ark1'!Y4129</f>
        <v>223.83549488054621</v>
      </c>
      <c r="AT388" s="89">
        <f t="shared" si="5"/>
        <v>1.4086538461538463</v>
      </c>
      <c r="AU388" s="39"/>
    </row>
    <row r="389" spans="35:47">
      <c r="AI389" s="39"/>
      <c r="AJ389" s="47">
        <f>+'Ark1'!C4130</f>
        <v>2003</v>
      </c>
      <c r="AK389" s="47">
        <f>+'Ark1'!N4130</f>
        <v>230</v>
      </c>
      <c r="AL389" s="47" t="s">
        <v>525</v>
      </c>
      <c r="AM389" s="47">
        <f>+'Ark1'!Q4130</f>
        <v>166</v>
      </c>
      <c r="AN389" s="47">
        <f>+'Ark1'!R4130</f>
        <v>269</v>
      </c>
      <c r="AO389" s="47">
        <f>+'Ark1'!S4130</f>
        <v>269</v>
      </c>
      <c r="AP389" s="102">
        <f>+'Ark1'!T4130</f>
        <v>0.829555617232553</v>
      </c>
      <c r="AQ389" s="47">
        <f>+'Ark1'!W4130</f>
        <v>47.055762081784387</v>
      </c>
      <c r="AR389" s="47">
        <f>+'Ark1'!AB4130</f>
        <v>6.1111646164554445</v>
      </c>
      <c r="AS389" s="65">
        <f>+'Ark1'!Y4130</f>
        <v>241.96394052044599</v>
      </c>
      <c r="AT389" s="89">
        <f t="shared" si="5"/>
        <v>1.6204819277108433</v>
      </c>
      <c r="AU389" s="39"/>
    </row>
    <row r="390" spans="35:47"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64"/>
      <c r="AT390" s="39"/>
      <c r="AU390" s="39"/>
    </row>
    <row r="391" spans="35:47"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64"/>
      <c r="AT391" s="39"/>
      <c r="AU391" s="39"/>
    </row>
    <row r="392" spans="35:47">
      <c r="AT392" s="52"/>
    </row>
    <row r="393" spans="35:47">
      <c r="AT393" s="52"/>
    </row>
    <row r="394" spans="35:47">
      <c r="AT394" s="52"/>
    </row>
    <row r="395" spans="35:47">
      <c r="AT395" s="52"/>
    </row>
    <row r="396" spans="35:47">
      <c r="AT396" s="52"/>
    </row>
    <row r="397" spans="35:47">
      <c r="AT397" s="52"/>
    </row>
    <row r="398" spans="35:47">
      <c r="AT398" s="52"/>
    </row>
    <row r="399" spans="35:47">
      <c r="AT399" s="52"/>
    </row>
    <row r="400" spans="35:47">
      <c r="AT400" s="52"/>
    </row>
    <row r="401" spans="46:46">
      <c r="AT401" s="52"/>
    </row>
    <row r="402" spans="46:46">
      <c r="AT402" s="52"/>
    </row>
    <row r="403" spans="46:46">
      <c r="AT403" s="52"/>
    </row>
    <row r="404" spans="46:46">
      <c r="AT404" s="52"/>
    </row>
    <row r="405" spans="46:46">
      <c r="AT405" s="52"/>
    </row>
    <row r="406" spans="46:46">
      <c r="AT406" s="52"/>
    </row>
    <row r="407" spans="46:46">
      <c r="AT407" s="52"/>
    </row>
    <row r="408" spans="46:46">
      <c r="AT408" s="52"/>
    </row>
    <row r="409" spans="46:46">
      <c r="AT409" s="52"/>
    </row>
    <row r="410" spans="46:46">
      <c r="AT410" s="52"/>
    </row>
    <row r="411" spans="46:46">
      <c r="AT411" s="52"/>
    </row>
    <row r="412" spans="46:46">
      <c r="AT412" s="52"/>
    </row>
    <row r="413" spans="46:46">
      <c r="AT413" s="52"/>
    </row>
    <row r="414" spans="46:46">
      <c r="AT414" s="52"/>
    </row>
    <row r="415" spans="46:46">
      <c r="AT415" s="52"/>
    </row>
    <row r="416" spans="46:46">
      <c r="AT416" s="52"/>
    </row>
    <row r="417" spans="46:46">
      <c r="AT417" s="52"/>
    </row>
    <row r="418" spans="46:46">
      <c r="AT418" s="52"/>
    </row>
    <row r="419" spans="46:46">
      <c r="AT419" s="52"/>
    </row>
    <row r="420" spans="46:46">
      <c r="AT420" s="52"/>
    </row>
    <row r="421" spans="46:46">
      <c r="AT421" s="52"/>
    </row>
    <row r="422" spans="46:46">
      <c r="AT422" s="52"/>
    </row>
    <row r="423" spans="46:46">
      <c r="AT423" s="52"/>
    </row>
    <row r="424" spans="46:46">
      <c r="AT424" s="52"/>
    </row>
    <row r="425" spans="46:46">
      <c r="AT425" s="52"/>
    </row>
    <row r="426" spans="46:46">
      <c r="AT426" s="52"/>
    </row>
    <row r="427" spans="46:46">
      <c r="AT427" s="52"/>
    </row>
    <row r="428" spans="46:46">
      <c r="AT428" s="52"/>
    </row>
    <row r="429" spans="46:46">
      <c r="AT429" s="52"/>
    </row>
    <row r="430" spans="46:46">
      <c r="AT430" s="52"/>
    </row>
    <row r="431" spans="46:46">
      <c r="AT431" s="52"/>
    </row>
    <row r="432" spans="46:46">
      <c r="AT432" s="52"/>
    </row>
    <row r="433" spans="46:46">
      <c r="AT433" s="52"/>
    </row>
    <row r="434" spans="46:46">
      <c r="AT434" s="52"/>
    </row>
    <row r="435" spans="46:46">
      <c r="AT435" s="52"/>
    </row>
    <row r="436" spans="46:46">
      <c r="AT436" s="52"/>
    </row>
    <row r="437" spans="46:46">
      <c r="AT437" s="52"/>
    </row>
    <row r="438" spans="46:46">
      <c r="AT438" s="52"/>
    </row>
    <row r="439" spans="46:46">
      <c r="AT439" s="52"/>
    </row>
    <row r="440" spans="46:46">
      <c r="AT440" s="52"/>
    </row>
    <row r="441" spans="46:46">
      <c r="AT441" s="52"/>
    </row>
    <row r="442" spans="46:46">
      <c r="AT442" s="52"/>
    </row>
    <row r="443" spans="46:46">
      <c r="AT443" s="52"/>
    </row>
  </sheetData>
  <conditionalFormatting sqref="AW39:AW40 AW112:AW113">
    <cfRule type="cellIs" dxfId="37" priority="12" stopIfTrue="1" operator="lessThan">
      <formula>0</formula>
    </cfRule>
  </conditionalFormatting>
  <conditionalFormatting sqref="AW88">
    <cfRule type="cellIs" dxfId="36" priority="13" stopIfTrue="1" operator="greaterThan">
      <formula>0</formula>
    </cfRule>
  </conditionalFormatting>
  <conditionalFormatting sqref="AW63">
    <cfRule type="cellIs" dxfId="35" priority="14" stopIfTrue="1" operator="greaterThan">
      <formula>0</formula>
    </cfRule>
    <cfRule type="cellIs" dxfId="34" priority="15" stopIfTrue="1" operator="lessThan">
      <formula>0</formula>
    </cfRule>
  </conditionalFormatting>
  <conditionalFormatting sqref="AW88">
    <cfRule type="cellIs" dxfId="33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20"/>
  <sheetViews>
    <sheetView topLeftCell="A32" zoomScale="82" zoomScaleNormal="82" workbookViewId="0">
      <selection activeCell="V21" sqref="V21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8" width="7" style="228" customWidth="1"/>
    <col min="9" max="9" width="6.81640625" style="228" customWidth="1"/>
    <col min="10" max="10" width="6.453125" style="97" customWidth="1"/>
    <col min="11" max="11" width="5.6328125" style="97" customWidth="1"/>
    <col min="12" max="12" width="6.81640625" customWidth="1"/>
    <col min="13" max="13" width="6.36328125" customWidth="1"/>
    <col min="14" max="14" width="5.453125" customWidth="1"/>
    <col min="15" max="15" width="7.1796875" style="97" customWidth="1"/>
    <col min="16" max="16" width="8.1796875" style="97" customWidth="1"/>
    <col min="17" max="17" width="7.1796875" style="97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65"/>
      <c r="H1" s="265"/>
      <c r="I1" s="265"/>
      <c r="J1" s="101"/>
      <c r="K1" s="101"/>
      <c r="L1" s="39"/>
      <c r="M1" s="39"/>
      <c r="N1" s="39"/>
      <c r="O1" s="101"/>
      <c r="P1" s="101"/>
      <c r="Q1" s="101"/>
      <c r="R1" s="39"/>
      <c r="S1" s="64"/>
      <c r="T1" s="64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8" customFormat="1" ht="31.8">
      <c r="A2" s="146"/>
      <c r="B2" s="146"/>
      <c r="C2" s="147" t="s">
        <v>468</v>
      </c>
      <c r="D2" s="147"/>
      <c r="E2" s="147"/>
      <c r="F2" s="147"/>
      <c r="G2" s="266"/>
      <c r="H2" s="266"/>
      <c r="I2" s="266"/>
      <c r="J2" s="147" t="s">
        <v>502</v>
      </c>
      <c r="K2" s="147"/>
      <c r="L2" s="147"/>
      <c r="M2" s="147"/>
      <c r="N2" s="147"/>
      <c r="O2" s="149" t="str">
        <f>+År!B2</f>
        <v>Skålda purke</v>
      </c>
      <c r="P2" s="152"/>
      <c r="Q2" s="152"/>
      <c r="R2" s="146"/>
      <c r="S2" s="153"/>
      <c r="T2" s="153"/>
      <c r="U2" s="146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65"/>
      <c r="H3" s="265"/>
      <c r="I3" s="265"/>
      <c r="J3" s="101"/>
      <c r="K3" s="101"/>
      <c r="L3" s="39"/>
      <c r="M3" s="39"/>
      <c r="N3" s="39"/>
      <c r="O3" s="101"/>
      <c r="P3" s="101"/>
      <c r="Q3" s="101"/>
      <c r="R3" s="39"/>
      <c r="S3" s="64"/>
      <c r="T3" s="64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65"/>
      <c r="H4" s="265"/>
      <c r="I4" s="265"/>
      <c r="J4" s="101"/>
      <c r="K4" s="101"/>
      <c r="L4" s="39"/>
      <c r="M4" s="39"/>
      <c r="N4" s="39"/>
      <c r="O4" s="101"/>
      <c r="P4" s="101"/>
      <c r="Q4" s="101"/>
      <c r="R4" s="39"/>
      <c r="S4" s="64"/>
      <c r="T4" s="64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9" customFormat="1" ht="19.8">
      <c r="A5" s="159"/>
      <c r="B5" s="159"/>
      <c r="C5" s="144" t="s">
        <v>8</v>
      </c>
      <c r="D5" s="144"/>
      <c r="E5" s="138">
        <f>+År!R2</f>
        <v>52</v>
      </c>
      <c r="F5" s="159"/>
      <c r="G5" s="267"/>
      <c r="H5" s="267"/>
      <c r="I5" s="267"/>
      <c r="J5" s="168"/>
      <c r="K5" s="168" t="s">
        <v>453</v>
      </c>
      <c r="L5" s="168"/>
      <c r="M5" s="168"/>
      <c r="N5" s="159"/>
      <c r="O5" s="168"/>
      <c r="P5" s="314">
        <f>SUM(G11:G13)</f>
        <v>30030</v>
      </c>
      <c r="Q5" s="315"/>
      <c r="R5" s="161"/>
      <c r="S5" s="159"/>
      <c r="T5" s="64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68"/>
      <c r="H6" s="268"/>
      <c r="I6" s="268"/>
      <c r="J6" s="150"/>
      <c r="K6" s="150"/>
      <c r="L6" s="45"/>
      <c r="M6" s="45"/>
      <c r="N6" s="45"/>
      <c r="O6" s="150"/>
      <c r="P6" s="150"/>
      <c r="Q6" s="150"/>
      <c r="R6" s="45"/>
      <c r="S6" s="83"/>
      <c r="T6" s="64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68"/>
      <c r="H7" s="268"/>
      <c r="I7" s="268"/>
      <c r="J7" s="150"/>
      <c r="K7" s="150"/>
      <c r="L7" s="45"/>
      <c r="M7" s="45"/>
      <c r="N7" s="45"/>
      <c r="O7" s="150"/>
      <c r="P7" s="150"/>
      <c r="Q7" s="150"/>
      <c r="R7" s="45"/>
      <c r="S7" s="83"/>
      <c r="T7" s="83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2" t="s">
        <v>3</v>
      </c>
      <c r="F8" s="45"/>
      <c r="G8" s="268"/>
      <c r="H8" s="268"/>
      <c r="I8" s="224" t="s">
        <v>3</v>
      </c>
      <c r="J8" s="150"/>
      <c r="K8" s="150"/>
      <c r="L8" s="45"/>
      <c r="M8" s="45"/>
      <c r="N8" s="45"/>
      <c r="O8" s="96" t="s">
        <v>18</v>
      </c>
      <c r="P8" s="96" t="s">
        <v>18</v>
      </c>
      <c r="Q8" s="96" t="s">
        <v>476</v>
      </c>
      <c r="R8" s="45"/>
      <c r="S8" s="72" t="s">
        <v>52</v>
      </c>
      <c r="T8" s="72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2" t="s">
        <v>526</v>
      </c>
      <c r="F9" s="45"/>
      <c r="G9" s="224" t="s">
        <v>3</v>
      </c>
      <c r="H9" s="268"/>
      <c r="I9" s="224" t="s">
        <v>482</v>
      </c>
      <c r="J9" s="96" t="s">
        <v>3</v>
      </c>
      <c r="K9" s="96" t="s">
        <v>1</v>
      </c>
      <c r="L9" s="78" t="s">
        <v>18</v>
      </c>
      <c r="M9" s="78" t="s">
        <v>18</v>
      </c>
      <c r="N9" s="45"/>
      <c r="O9" s="96" t="s">
        <v>480</v>
      </c>
      <c r="P9" s="96" t="s">
        <v>480</v>
      </c>
      <c r="Q9" s="96" t="s">
        <v>480</v>
      </c>
      <c r="R9" s="78" t="s">
        <v>476</v>
      </c>
      <c r="S9" s="72" t="s">
        <v>85</v>
      </c>
      <c r="T9" s="72" t="s">
        <v>533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460</v>
      </c>
      <c r="D10" s="42"/>
      <c r="E10" s="72" t="s">
        <v>505</v>
      </c>
      <c r="F10" s="117" t="s">
        <v>532</v>
      </c>
      <c r="G10" s="224" t="s">
        <v>11</v>
      </c>
      <c r="H10" s="291" t="s">
        <v>532</v>
      </c>
      <c r="I10" s="224" t="s">
        <v>475</v>
      </c>
      <c r="J10" s="96" t="s">
        <v>444</v>
      </c>
      <c r="K10" s="96" t="s">
        <v>444</v>
      </c>
      <c r="L10" s="78" t="s">
        <v>30</v>
      </c>
      <c r="M10" s="78" t="s">
        <v>475</v>
      </c>
      <c r="N10" s="117" t="s">
        <v>532</v>
      </c>
      <c r="O10" s="96" t="s">
        <v>528</v>
      </c>
      <c r="P10" s="96" t="s">
        <v>477</v>
      </c>
      <c r="Q10" s="96" t="s">
        <v>477</v>
      </c>
      <c r="R10" s="78" t="s">
        <v>478</v>
      </c>
      <c r="S10" s="72" t="s">
        <v>484</v>
      </c>
      <c r="T10" s="72" t="s">
        <v>540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+'Ark1'!C4257</f>
        <v>2023</v>
      </c>
      <c r="C11" s="47">
        <f>+'Ark1'!K4257</f>
        <v>0</v>
      </c>
      <c r="D11" s="48" t="s">
        <v>530</v>
      </c>
      <c r="E11" s="65">
        <f>+'Ark1'!Q4257</f>
        <v>582</v>
      </c>
      <c r="F11" s="76">
        <f>+E11-E15</f>
        <v>-327</v>
      </c>
      <c r="G11" s="269">
        <f>+'Ark1'!R4257</f>
        <v>19266</v>
      </c>
      <c r="H11" s="230">
        <f>+G11-G15</f>
        <v>-11800</v>
      </c>
      <c r="I11" s="269">
        <f>+'Ark1'!S4257</f>
        <v>19263</v>
      </c>
      <c r="J11" s="102">
        <f>+'Ark1'!T4257</f>
        <v>64.15584415584415</v>
      </c>
      <c r="K11" s="102">
        <f>+'Ark1'!U4257</f>
        <v>63.28616921265769</v>
      </c>
      <c r="L11" s="49">
        <f>+'Ark1'!V4257</f>
        <v>5.7441087926917884</v>
      </c>
      <c r="M11" s="49">
        <f>+'Ark1'!W4257</f>
        <v>59.32456003737736</v>
      </c>
      <c r="N11" s="61">
        <f>+IF(E11=0,"",M11-M15)</f>
        <v>0.33718158416080257</v>
      </c>
      <c r="O11" s="102">
        <f>+'Ark1'!Y4257</f>
        <v>152.70515415758251</v>
      </c>
      <c r="P11" s="102">
        <f>+'Ark1'!Z4257</f>
        <v>152.72893630275578</v>
      </c>
      <c r="Q11" s="102">
        <f>+'Ark1'!AA4257</f>
        <v>29.937437587132756</v>
      </c>
      <c r="R11" s="49">
        <f>+'Ark1'!AB4257</f>
        <v>4.3302205343672604</v>
      </c>
      <c r="S11" s="65">
        <f>+'Ark1'!AC4257</f>
        <v>-37.584238304809809</v>
      </c>
      <c r="T11" s="65">
        <f t="shared" ref="T11:T49" si="0">+G11/E11</f>
        <v>33.103092783505154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+'Ark1'!C4258</f>
        <v>2023</v>
      </c>
      <c r="C12" s="47">
        <f>+'Ark1'!K4258</f>
        <v>2</v>
      </c>
      <c r="D12" s="48" t="s">
        <v>553</v>
      </c>
      <c r="E12" s="65">
        <f>+'Ark1'!Q4258</f>
        <v>234</v>
      </c>
      <c r="F12" s="76">
        <f>+E12-E16</f>
        <v>194</v>
      </c>
      <c r="G12" s="269">
        <f>+'Ark1'!R4258</f>
        <v>10701</v>
      </c>
      <c r="H12" s="230">
        <f>+G12-G16</f>
        <v>10374</v>
      </c>
      <c r="I12" s="269">
        <f>+'Ark1'!S4258</f>
        <v>10701</v>
      </c>
      <c r="J12" s="102">
        <f>+'Ark1'!T4258</f>
        <v>35.634365634365629</v>
      </c>
      <c r="K12" s="102">
        <f>+'Ark1'!U4258</f>
        <v>36.471264646966659</v>
      </c>
      <c r="L12" s="49">
        <f>+'Ark1'!V4258</f>
        <v>6.3482852069900009</v>
      </c>
      <c r="M12" s="49">
        <f>+'Ark1'!W4258</f>
        <v>58.525838706662938</v>
      </c>
      <c r="N12" s="61">
        <f>+IF(E12=0,"",M12-M16)</f>
        <v>0.17109864550084097</v>
      </c>
      <c r="O12" s="102">
        <f>+'Ark1'!Y4258</f>
        <v>158.43929539295419</v>
      </c>
      <c r="P12" s="102">
        <f>+'Ark1'!Z4258</f>
        <v>158.43929539295419</v>
      </c>
      <c r="Q12" s="102">
        <f>+'Ark1'!AA4258</f>
        <v>32.540128994528537</v>
      </c>
      <c r="R12" s="49">
        <f>+'Ark1'!AB4258</f>
        <v>5.2678743793267717</v>
      </c>
      <c r="S12" s="65">
        <f>+'Ark1'!AC4258</f>
        <v>-40.300220442445799</v>
      </c>
      <c r="T12" s="65">
        <f t="shared" si="0"/>
        <v>45.730769230769234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+'Ark1'!C4259</f>
        <v>2023</v>
      </c>
      <c r="C13" s="47">
        <f>+'Ark1'!K4259</f>
        <v>4</v>
      </c>
      <c r="D13" s="48" t="s">
        <v>46</v>
      </c>
      <c r="E13" s="65">
        <f>+'Ark1'!Q4259</f>
        <v>10</v>
      </c>
      <c r="F13" s="76">
        <f>+E13-E17</f>
        <v>-7</v>
      </c>
      <c r="G13" s="269">
        <f>+'Ark1'!R4259</f>
        <v>63</v>
      </c>
      <c r="H13" s="230">
        <f>+G13-G17</f>
        <v>-108</v>
      </c>
      <c r="I13" s="269">
        <f>+'Ark1'!S4259</f>
        <v>63</v>
      </c>
      <c r="J13" s="102">
        <f>+'Ark1'!T4259</f>
        <v>0.20979020979020976</v>
      </c>
      <c r="K13" s="102">
        <f>+'Ark1'!U4259</f>
        <v>0.242566140375676</v>
      </c>
      <c r="L13" s="49">
        <f>+'Ark1'!V4259</f>
        <v>9.0793650793650755</v>
      </c>
      <c r="M13" s="49">
        <f>+'Ark1'!W4259</f>
        <v>50.936507936507937</v>
      </c>
      <c r="N13" s="61">
        <f>+IF(E13=0,"",M13-M17)</f>
        <v>-1.0751879699248121</v>
      </c>
      <c r="O13" s="102">
        <f>+'Ark1'!Y4259</f>
        <v>178.98888888888891</v>
      </c>
      <c r="P13" s="102">
        <f>+'Ark1'!Z4259</f>
        <v>178.98888888888891</v>
      </c>
      <c r="Q13" s="102">
        <f>+'Ark1'!AA4259</f>
        <v>53.503677699171881</v>
      </c>
      <c r="R13" s="49">
        <f>+'Ark1'!AB4259</f>
        <v>4.7471729795275124</v>
      </c>
      <c r="S13" s="65">
        <f>+'Ark1'!AC4259</f>
        <v>-25.639209954790328</v>
      </c>
      <c r="T13" s="65">
        <f t="shared" si="0"/>
        <v>6.3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65"/>
      <c r="H14" s="265"/>
      <c r="I14" s="265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+'Ark1'!C4260</f>
        <v>2022</v>
      </c>
      <c r="C15">
        <f>+'Ark1'!K4260</f>
        <v>0</v>
      </c>
      <c r="D15" s="3" t="s">
        <v>530</v>
      </c>
      <c r="E15" s="9">
        <f>+'Ark1'!Q4260</f>
        <v>909</v>
      </c>
      <c r="F15" s="9"/>
      <c r="G15" s="228">
        <f>+'Ark1'!R4260</f>
        <v>31066</v>
      </c>
      <c r="I15" s="228">
        <f>+'Ark1'!S4260</f>
        <v>31058</v>
      </c>
      <c r="J15" s="97">
        <f>+'Ark1'!T4260</f>
        <v>98.422253199847972</v>
      </c>
      <c r="K15" s="97">
        <f>+'Ark1'!U4260</f>
        <v>98.378965994430246</v>
      </c>
      <c r="L15" s="1">
        <f>+'Ark1'!V4260</f>
        <v>14.943282044679073</v>
      </c>
      <c r="M15" s="1">
        <f>+'Ark1'!W4260</f>
        <v>58.987378453216557</v>
      </c>
      <c r="N15" s="9"/>
      <c r="O15" s="97">
        <f>+'Ark1'!Y4260</f>
        <v>154.4275944762766</v>
      </c>
      <c r="P15" s="97">
        <f>+'Ark1'!Z4260</f>
        <v>154.46737233563036</v>
      </c>
      <c r="Q15" s="97">
        <f>+'Ark1'!AA4260</f>
        <v>30.795259933467392</v>
      </c>
      <c r="R15" s="1">
        <f>+'Ark1'!AB4260</f>
        <v>4.6931987088204012</v>
      </c>
      <c r="S15" s="9">
        <f>+'Ark1'!AC4260</f>
        <v>-41.236367397210358</v>
      </c>
      <c r="T15" s="9">
        <f t="shared" si="0"/>
        <v>34.176017601760179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+'Ark1'!C4261</f>
        <v>2022</v>
      </c>
      <c r="C16">
        <f>+'Ark1'!K4261</f>
        <v>2</v>
      </c>
      <c r="D16" s="3" t="s">
        <v>553</v>
      </c>
      <c r="E16" s="9">
        <f>+'Ark1'!Q4261</f>
        <v>40</v>
      </c>
      <c r="F16" s="9"/>
      <c r="G16" s="228">
        <f>+'Ark1'!R4261</f>
        <v>327</v>
      </c>
      <c r="I16" s="228">
        <f>+'Ark1'!S4261</f>
        <v>327</v>
      </c>
      <c r="J16" s="97">
        <f>+'Ark1'!T4261</f>
        <v>1.0359903687745535</v>
      </c>
      <c r="K16" s="97">
        <f>+'Ark1'!U4261</f>
        <v>1.0467021008294062</v>
      </c>
      <c r="L16" s="1">
        <f>+'Ark1'!V4261</f>
        <v>14.541284403669723</v>
      </c>
      <c r="M16" s="1">
        <f>+'Ark1'!W4261</f>
        <v>58.354740061162097</v>
      </c>
      <c r="N16" s="9"/>
      <c r="O16" s="97">
        <f>+'Ark1'!Y4261</f>
        <v>156.09296636085625</v>
      </c>
      <c r="P16" s="97">
        <f>+'Ark1'!Z4261</f>
        <v>156.09296636085625</v>
      </c>
      <c r="Q16" s="97">
        <f>+'Ark1'!AA4261</f>
        <v>28.855220899481974</v>
      </c>
      <c r="R16" s="1">
        <f>+'Ark1'!AB4261</f>
        <v>4.8717026496012492</v>
      </c>
      <c r="S16" s="9">
        <f>+'Ark1'!AC4261</f>
        <v>-29.583336258947757</v>
      </c>
      <c r="T16" s="9">
        <f t="shared" si="0"/>
        <v>8.1750000000000007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2" ht="15.6">
      <c r="A17" s="39"/>
      <c r="B17">
        <f>+'Ark1'!C4262</f>
        <v>2022</v>
      </c>
      <c r="C17">
        <f>+'Ark1'!K4262</f>
        <v>4</v>
      </c>
      <c r="D17" s="3" t="s">
        <v>46</v>
      </c>
      <c r="E17" s="9">
        <f>+'Ark1'!Q4262</f>
        <v>17</v>
      </c>
      <c r="F17" s="9"/>
      <c r="G17" s="228">
        <f>+'Ark1'!R4262</f>
        <v>171</v>
      </c>
      <c r="I17" s="228">
        <f>+'Ark1'!S4262</f>
        <v>171</v>
      </c>
      <c r="J17" s="97">
        <f>+'Ark1'!T4262</f>
        <v>0.54175643137751883</v>
      </c>
      <c r="K17" s="97">
        <f>+'Ark1'!U4262</f>
        <v>0.57433190474032225</v>
      </c>
      <c r="L17" s="1">
        <f>+'Ark1'!V4262</f>
        <v>10.929824561403512</v>
      </c>
      <c r="M17" s="1">
        <f>+'Ark1'!W4262</f>
        <v>52.011695906432749</v>
      </c>
      <c r="N17" s="9"/>
      <c r="O17" s="97">
        <f>+'Ark1'!Y4262</f>
        <v>163.78526315789478</v>
      </c>
      <c r="P17" s="97">
        <f>+'Ark1'!Z4262</f>
        <v>163.78526315789478</v>
      </c>
      <c r="Q17" s="97">
        <f>+'Ark1'!AA4262</f>
        <v>46.620171315308752</v>
      </c>
      <c r="R17" s="1">
        <f>+'Ark1'!AB4262</f>
        <v>6.9239716690356996</v>
      </c>
      <c r="S17" s="9">
        <f>+'Ark1'!AC4262</f>
        <v>-59.881725310646914</v>
      </c>
      <c r="T17" s="9">
        <f t="shared" si="0"/>
        <v>10.058823529411764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2" ht="15.6">
      <c r="A18" s="39"/>
      <c r="B18" s="39"/>
      <c r="C18" s="39"/>
      <c r="D18" s="39"/>
      <c r="E18" s="39"/>
      <c r="F18" s="39"/>
      <c r="G18" s="265"/>
      <c r="H18" s="265"/>
      <c r="I18" s="265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2" ht="15.6">
      <c r="A19" s="39"/>
      <c r="B19" s="47">
        <f>+'Ark1'!C4263</f>
        <v>2021</v>
      </c>
      <c r="C19" s="47">
        <f>+'Ark1'!K4263</f>
        <v>0</v>
      </c>
      <c r="D19" s="48" t="s">
        <v>530</v>
      </c>
      <c r="E19" s="65">
        <f>+'Ark1'!Q4263</f>
        <v>863</v>
      </c>
      <c r="F19" s="65"/>
      <c r="G19" s="269">
        <f>+'Ark1'!R4263</f>
        <v>31676</v>
      </c>
      <c r="H19" s="269"/>
      <c r="I19" s="269">
        <f>+'Ark1'!S4263</f>
        <v>31678</v>
      </c>
      <c r="J19" s="102">
        <f>+'Ark1'!T4263</f>
        <v>99.513053312808239</v>
      </c>
      <c r="K19" s="102">
        <f>+'Ark1'!U4263</f>
        <v>99.452841334872815</v>
      </c>
      <c r="L19" s="49">
        <f>+'Ark1'!V4263</f>
        <v>15.027686576587948</v>
      </c>
      <c r="M19" s="49">
        <f>+'Ark1'!W4263</f>
        <v>59.066197360944528</v>
      </c>
      <c r="N19" s="65"/>
      <c r="O19" s="102">
        <f>+'Ark1'!Y4263</f>
        <v>153.75839910342225</v>
      </c>
      <c r="P19" s="102">
        <f>+'Ark1'!Z4263</f>
        <v>153.74869152092953</v>
      </c>
      <c r="Q19" s="102">
        <f>+'Ark1'!AA4263</f>
        <v>30.109231482036055</v>
      </c>
      <c r="R19" s="49">
        <f>+'Ark1'!AB4263</f>
        <v>4.5673201843873157</v>
      </c>
      <c r="S19" s="65">
        <f>+'Ark1'!AC4263</f>
        <v>-40.470451718078174</v>
      </c>
      <c r="T19" s="65">
        <f t="shared" si="0"/>
        <v>36.704519119351097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2" ht="15.6">
      <c r="A20" s="39"/>
      <c r="B20" s="47">
        <f>+'Ark1'!C4264</f>
        <v>2021</v>
      </c>
      <c r="C20" s="47">
        <f>+'Ark1'!K4264</f>
        <v>2</v>
      </c>
      <c r="D20" s="48" t="s">
        <v>553</v>
      </c>
      <c r="E20" s="65">
        <f>+'Ark1'!Q4264</f>
        <v>0</v>
      </c>
      <c r="F20" s="65"/>
      <c r="G20" s="269">
        <f>+'Ark1'!R4264</f>
        <v>0</v>
      </c>
      <c r="H20" s="269"/>
      <c r="I20" s="269">
        <f>+'Ark1'!S4264</f>
        <v>0</v>
      </c>
      <c r="J20" s="102">
        <f>+'Ark1'!T4264</f>
        <v>0</v>
      </c>
      <c r="K20" s="102">
        <f>+'Ark1'!U4264</f>
        <v>0</v>
      </c>
      <c r="L20" s="49">
        <f>+'Ark1'!V4264</f>
        <v>0</v>
      </c>
      <c r="M20" s="49">
        <f>+'Ark1'!W4264</f>
        <v>0</v>
      </c>
      <c r="N20" s="65"/>
      <c r="O20" s="102">
        <f>+'Ark1'!Y4264</f>
        <v>0</v>
      </c>
      <c r="P20" s="102">
        <f>+'Ark1'!Z4264</f>
        <v>0</v>
      </c>
      <c r="Q20" s="102">
        <f>+'Ark1'!AA4264</f>
        <v>0</v>
      </c>
      <c r="R20" s="49">
        <f>+'Ark1'!AB4264</f>
        <v>0</v>
      </c>
      <c r="S20" s="65">
        <f>+'Ark1'!AC4264</f>
        <v>0</v>
      </c>
      <c r="T20" s="65" t="e">
        <f t="shared" si="0"/>
        <v>#DIV/0!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2" ht="15.6">
      <c r="A21" s="39"/>
      <c r="B21" s="47">
        <f>+'Ark1'!C4265</f>
        <v>2021</v>
      </c>
      <c r="C21" s="47">
        <f>+'Ark1'!K4265</f>
        <v>4</v>
      </c>
      <c r="D21" s="48" t="s">
        <v>46</v>
      </c>
      <c r="E21" s="65">
        <f>+'Ark1'!Q4265</f>
        <v>16</v>
      </c>
      <c r="F21" s="65"/>
      <c r="G21" s="269">
        <f>+'Ark1'!R4265</f>
        <v>155</v>
      </c>
      <c r="H21" s="269"/>
      <c r="I21" s="269">
        <f>+'Ark1'!S4265</f>
        <v>155</v>
      </c>
      <c r="J21" s="102">
        <f>+'Ark1'!T4265</f>
        <v>0.48694668719173129</v>
      </c>
      <c r="K21" s="102">
        <f>+'Ark1'!U4265</f>
        <v>0.54715866512717781</v>
      </c>
      <c r="L21" s="49">
        <f>+'Ark1'!V4265</f>
        <v>11.135483870967745</v>
      </c>
      <c r="M21" s="49">
        <f>+'Ark1'!W4265</f>
        <v>52.43225806451612</v>
      </c>
      <c r="N21" s="65"/>
      <c r="O21" s="102">
        <f>+'Ark1'!Y4265</f>
        <v>172.8755483870967</v>
      </c>
      <c r="P21" s="102">
        <f>+'Ark1'!Z4265</f>
        <v>172.8755483870967</v>
      </c>
      <c r="Q21" s="102">
        <f>+'Ark1'!AA4265</f>
        <v>47.308461919781266</v>
      </c>
      <c r="R21" s="49">
        <f>+'Ark1'!AB4265</f>
        <v>6.8467268891561135</v>
      </c>
      <c r="S21" s="65">
        <f>+'Ark1'!AC4265</f>
        <v>-63.959399887246093</v>
      </c>
      <c r="T21" s="65">
        <f t="shared" si="0"/>
        <v>9.6875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2" ht="15.6">
      <c r="A22" s="39"/>
      <c r="B22" s="39"/>
      <c r="C22" s="39"/>
      <c r="D22" s="39"/>
      <c r="E22" s="39"/>
      <c r="F22" s="39"/>
      <c r="G22" s="265"/>
      <c r="H22" s="265"/>
      <c r="I22" s="265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D22" s="9"/>
      <c r="AE22" s="9"/>
      <c r="AF22" s="9"/>
    </row>
    <row r="23" spans="1:32" ht="15.6">
      <c r="A23" s="39"/>
      <c r="B23">
        <f>+'Ark1'!C4266</f>
        <v>2020</v>
      </c>
      <c r="C23">
        <f>+'Ark1'!K4266</f>
        <v>0</v>
      </c>
      <c r="D23" s="3" t="s">
        <v>530</v>
      </c>
      <c r="E23" s="9">
        <f>+'Ark1'!Q4266</f>
        <v>820</v>
      </c>
      <c r="F23" s="9"/>
      <c r="G23" s="228">
        <f>+'Ark1'!R4266</f>
        <v>32023</v>
      </c>
      <c r="I23" s="228">
        <f>+'Ark1'!S4266</f>
        <v>32023</v>
      </c>
      <c r="J23" s="97">
        <f>+'Ark1'!T4266</f>
        <v>99.407090085056183</v>
      </c>
      <c r="K23" s="97">
        <f>+'Ark1'!U4266</f>
        <v>99.313885767546694</v>
      </c>
      <c r="L23" s="1">
        <f>+'Ark1'!V4266</f>
        <v>15.093464072697754</v>
      </c>
      <c r="M23" s="1">
        <f>+'Ark1'!W4266</f>
        <v>59.187958654716915</v>
      </c>
      <c r="N23" s="9"/>
      <c r="O23" s="97">
        <f>+'Ark1'!Y4266</f>
        <v>152.18878556037893</v>
      </c>
      <c r="P23" s="97">
        <f>+'Ark1'!Z4266</f>
        <v>152.18878556037893</v>
      </c>
      <c r="Q23" s="97">
        <f>+'Ark1'!AA4266</f>
        <v>30.535321725310599</v>
      </c>
      <c r="R23" s="1">
        <f>+'Ark1'!AB4266</f>
        <v>4.5676027218227615</v>
      </c>
      <c r="S23" s="9">
        <f>+'Ark1'!AC4266</f>
        <v>-42.682869785736763</v>
      </c>
      <c r="T23" s="9">
        <f t="shared" si="0"/>
        <v>39.052439024390246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2" ht="15.6">
      <c r="A24" s="39"/>
      <c r="B24">
        <f>+'Ark1'!C4267</f>
        <v>2020</v>
      </c>
      <c r="C24">
        <f>+'Ark1'!K4267</f>
        <v>2</v>
      </c>
      <c r="D24" s="3" t="s">
        <v>553</v>
      </c>
      <c r="E24" s="9">
        <f>+'Ark1'!Q4267</f>
        <v>0</v>
      </c>
      <c r="F24" s="9"/>
      <c r="G24" s="228">
        <f>+'Ark1'!R4267</f>
        <v>0</v>
      </c>
      <c r="I24" s="228">
        <f>+'Ark1'!S4267</f>
        <v>0</v>
      </c>
      <c r="J24" s="97">
        <f>+'Ark1'!T4267</f>
        <v>0</v>
      </c>
      <c r="K24" s="97">
        <f>+'Ark1'!U4267</f>
        <v>0</v>
      </c>
      <c r="L24" s="1">
        <f>+'Ark1'!V4267</f>
        <v>0</v>
      </c>
      <c r="M24" s="1">
        <f>+'Ark1'!W4267</f>
        <v>0</v>
      </c>
      <c r="N24" s="9"/>
      <c r="O24" s="97">
        <f>+'Ark1'!Y4267</f>
        <v>0</v>
      </c>
      <c r="P24" s="97">
        <f>+'Ark1'!Z4267</f>
        <v>0</v>
      </c>
      <c r="Q24" s="97">
        <f>+'Ark1'!AA4267</f>
        <v>0</v>
      </c>
      <c r="R24" s="1">
        <f>+'Ark1'!AB4267</f>
        <v>0</v>
      </c>
      <c r="S24" s="9">
        <f>+'Ark1'!AC4267</f>
        <v>0</v>
      </c>
      <c r="T24" s="9" t="e">
        <f t="shared" si="0"/>
        <v>#DIV/0!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2" ht="15.6">
      <c r="A25" s="39"/>
      <c r="B25">
        <f>+'Ark1'!C4268</f>
        <v>2020</v>
      </c>
      <c r="C25">
        <f>+'Ark1'!K4268</f>
        <v>4</v>
      </c>
      <c r="D25" s="3" t="s">
        <v>46</v>
      </c>
      <c r="E25" s="9">
        <f>+'Ark1'!Q4268</f>
        <v>14</v>
      </c>
      <c r="F25" s="9"/>
      <c r="G25" s="228">
        <f>+'Ark1'!R4268</f>
        <v>191</v>
      </c>
      <c r="I25" s="228">
        <f>+'Ark1'!S4268</f>
        <v>191</v>
      </c>
      <c r="J25" s="97">
        <f>+'Ark1'!T4268</f>
        <v>0.5929099149438134</v>
      </c>
      <c r="K25" s="97">
        <f>+'Ark1'!U4268</f>
        <v>0.68611423245330083</v>
      </c>
      <c r="L25" s="1">
        <f>+'Ark1'!V4268</f>
        <v>11.282722513089007</v>
      </c>
      <c r="M25" s="1">
        <f>+'Ark1'!W4268</f>
        <v>52.172774869109936</v>
      </c>
      <c r="N25" s="9"/>
      <c r="O25" s="97">
        <f>+'Ark1'!Y4268</f>
        <v>176.27785340314139</v>
      </c>
      <c r="P25" s="97">
        <f>+'Ark1'!Z4268</f>
        <v>176.27785340314139</v>
      </c>
      <c r="Q25" s="97">
        <f>+'Ark1'!AA4268</f>
        <v>41.990111090869377</v>
      </c>
      <c r="R25" s="1">
        <f>+'Ark1'!AB4268</f>
        <v>6.1479568944076011</v>
      </c>
      <c r="S25" s="9">
        <f>+'Ark1'!AC4268</f>
        <v>-14.498115783542255</v>
      </c>
      <c r="T25" s="9">
        <f t="shared" si="0"/>
        <v>13.642857142857142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2" ht="15.6">
      <c r="A26" s="39"/>
      <c r="B26" s="39"/>
      <c r="C26" s="39"/>
      <c r="D26" s="39"/>
      <c r="E26" s="39"/>
      <c r="F26" s="39"/>
      <c r="G26" s="265"/>
      <c r="H26" s="265"/>
      <c r="I26" s="265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5"/>
      <c r="Z26" s="5"/>
      <c r="AA26"/>
      <c r="AD26" s="9"/>
      <c r="AE26" s="9"/>
      <c r="AF26" s="9"/>
    </row>
    <row r="27" spans="1:32" ht="15.6">
      <c r="A27" s="39"/>
      <c r="B27" s="47">
        <f>+'Ark1'!C4269</f>
        <v>2019</v>
      </c>
      <c r="C27" s="47">
        <f>+'Ark1'!K4269</f>
        <v>0</v>
      </c>
      <c r="D27" s="48" t="s">
        <v>530</v>
      </c>
      <c r="E27" s="65">
        <f>+'Ark1'!Q4269</f>
        <v>848</v>
      </c>
      <c r="F27" s="65"/>
      <c r="G27" s="269">
        <f>+'Ark1'!R4269</f>
        <v>32805</v>
      </c>
      <c r="H27" s="269"/>
      <c r="I27" s="269">
        <f>+'Ark1'!S4269</f>
        <v>32770</v>
      </c>
      <c r="J27" s="102">
        <f>+'Ark1'!T4269</f>
        <v>99.502563013740172</v>
      </c>
      <c r="K27" s="102">
        <f>+'Ark1'!U4269</f>
        <v>99.389620408651211</v>
      </c>
      <c r="L27" s="49">
        <f>+'Ark1'!V4269</f>
        <v>15.082030178326477</v>
      </c>
      <c r="M27" s="49">
        <f>+'Ark1'!W4269</f>
        <v>59.190753738175154</v>
      </c>
      <c r="N27" s="65"/>
      <c r="O27" s="102">
        <f>+'Ark1'!Y4269</f>
        <v>151.85735406188124</v>
      </c>
      <c r="P27" s="102">
        <f>+'Ark1'!Z4269</f>
        <v>152.01954531583812</v>
      </c>
      <c r="Q27" s="102">
        <f>+'Ark1'!AA4269</f>
        <v>30.8420848019211</v>
      </c>
      <c r="R27" s="49">
        <f>+'Ark1'!AB4269</f>
        <v>4.6243923414869608</v>
      </c>
      <c r="S27" s="65">
        <f>+'Ark1'!AC4269</f>
        <v>-44.238572443557025</v>
      </c>
      <c r="T27" s="65">
        <f t="shared" si="0"/>
        <v>38.685141509433961</v>
      </c>
      <c r="U27" s="39"/>
      <c r="V27" s="4"/>
      <c r="W27" s="52"/>
      <c r="X27" s="3"/>
      <c r="Y27" s="5"/>
      <c r="Z27" s="5"/>
      <c r="AA27"/>
      <c r="AB27" s="11"/>
      <c r="AC27" s="11"/>
      <c r="AD27" s="9"/>
      <c r="AE27" s="9"/>
      <c r="AF27" s="9"/>
    </row>
    <row r="28" spans="1:32" ht="16.5" customHeight="1">
      <c r="A28" s="39"/>
      <c r="B28" s="47">
        <f>+'Ark1'!C4270</f>
        <v>2019</v>
      </c>
      <c r="C28" s="47">
        <f>+'Ark1'!K4270</f>
        <v>2</v>
      </c>
      <c r="D28" s="48" t="s">
        <v>553</v>
      </c>
      <c r="E28" s="65">
        <f>+'Ark1'!Q4270</f>
        <v>0</v>
      </c>
      <c r="F28" s="65"/>
      <c r="G28" s="269">
        <f>+'Ark1'!R4270</f>
        <v>0</v>
      </c>
      <c r="H28" s="269"/>
      <c r="I28" s="269">
        <f>+'Ark1'!S4270</f>
        <v>0</v>
      </c>
      <c r="J28" s="102">
        <f>+'Ark1'!T4270</f>
        <v>0</v>
      </c>
      <c r="K28" s="102">
        <f>+'Ark1'!U4270</f>
        <v>0</v>
      </c>
      <c r="L28" s="49">
        <f>+'Ark1'!V4270</f>
        <v>0</v>
      </c>
      <c r="M28" s="49">
        <f>+'Ark1'!W4270</f>
        <v>0</v>
      </c>
      <c r="N28" s="65"/>
      <c r="O28" s="102">
        <f>+'Ark1'!Y4270</f>
        <v>0</v>
      </c>
      <c r="P28" s="102">
        <f>+'Ark1'!Z4270</f>
        <v>0</v>
      </c>
      <c r="Q28" s="102">
        <f>+'Ark1'!AA4270</f>
        <v>0</v>
      </c>
      <c r="R28" s="49">
        <f>+'Ark1'!AB4270</f>
        <v>0</v>
      </c>
      <c r="S28" s="65">
        <f>+'Ark1'!AC4270</f>
        <v>0</v>
      </c>
      <c r="T28" s="65" t="e">
        <f t="shared" si="0"/>
        <v>#DIV/0!</v>
      </c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2" ht="16.5" customHeight="1">
      <c r="A29" s="39"/>
      <c r="B29" s="47">
        <f>+'Ark1'!C4271</f>
        <v>2019</v>
      </c>
      <c r="C29" s="47">
        <f>+'Ark1'!K4271</f>
        <v>4</v>
      </c>
      <c r="D29" s="48" t="s">
        <v>46</v>
      </c>
      <c r="E29" s="65">
        <f>+'Ark1'!Q4271</f>
        <v>13</v>
      </c>
      <c r="F29" s="65"/>
      <c r="G29" s="269">
        <f>+'Ark1'!R4271</f>
        <v>164</v>
      </c>
      <c r="H29" s="269"/>
      <c r="I29" s="269">
        <f>+'Ark1'!S4271</f>
        <v>164</v>
      </c>
      <c r="J29" s="102">
        <f>+'Ark1'!T4271</f>
        <v>0.49743698625981991</v>
      </c>
      <c r="K29" s="102">
        <f>+'Ark1'!U4271</f>
        <v>0.61037959134878805</v>
      </c>
      <c r="L29" s="49">
        <f>+'Ark1'!V4271</f>
        <v>11.109756097560975</v>
      </c>
      <c r="M29" s="49">
        <f>+'Ark1'!W4271</f>
        <v>52.134146341463406</v>
      </c>
      <c r="N29" s="65"/>
      <c r="O29" s="102">
        <f>+'Ark1'!Y4271</f>
        <v>186.54817073170727</v>
      </c>
      <c r="P29" s="102">
        <f>+'Ark1'!Z4271</f>
        <v>186.54817073170727</v>
      </c>
      <c r="Q29" s="102">
        <f>+'Ark1'!AA4271</f>
        <v>36.691220576392816</v>
      </c>
      <c r="R29" s="49">
        <f>+'Ark1'!AB4271</f>
        <v>7.4870004334699507</v>
      </c>
      <c r="S29" s="65">
        <f>+'Ark1'!AC4271</f>
        <v>-51.928817940122471</v>
      </c>
      <c r="T29" s="65">
        <f t="shared" si="0"/>
        <v>12.615384615384615</v>
      </c>
      <c r="U29" s="39"/>
      <c r="V29" s="4"/>
      <c r="W29" s="52"/>
      <c r="X29" s="3"/>
      <c r="Y29" s="5"/>
      <c r="Z29" s="5"/>
      <c r="AA29"/>
      <c r="AB29" s="11"/>
      <c r="AC29" s="1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265"/>
      <c r="H30" s="265"/>
      <c r="I30" s="265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3"/>
      <c r="Y30" s="5"/>
      <c r="Z30" s="5"/>
      <c r="AA30"/>
      <c r="AD30" s="9"/>
      <c r="AE30" s="9"/>
      <c r="AF30" s="9"/>
    </row>
    <row r="31" spans="1:32" ht="15.6">
      <c r="A31" s="39"/>
      <c r="B31">
        <f>+'Ark1'!C4272</f>
        <v>2018</v>
      </c>
      <c r="C31">
        <f>+'Ark1'!K4272</f>
        <v>0</v>
      </c>
      <c r="D31" s="3" t="s">
        <v>530</v>
      </c>
      <c r="E31" s="9">
        <f>+'Ark1'!Q4272</f>
        <v>851</v>
      </c>
      <c r="F31" s="9"/>
      <c r="G31" s="228">
        <f>+'Ark1'!R4272</f>
        <v>32872</v>
      </c>
      <c r="I31" s="228">
        <f>+'Ark1'!S4272</f>
        <v>32870</v>
      </c>
      <c r="J31" s="97">
        <f>+'Ark1'!T4272</f>
        <v>99.281183932346721</v>
      </c>
      <c r="K31" s="97">
        <f>+'Ark1'!U4272</f>
        <v>99.172081867783987</v>
      </c>
      <c r="L31" s="1">
        <f>+'Ark1'!V4272</f>
        <v>14.842997079581401</v>
      </c>
      <c r="M31" s="1">
        <f>+'Ark1'!W4272</f>
        <v>58.727289321569813</v>
      </c>
      <c r="N31" s="9"/>
      <c r="O31" s="97">
        <f>+'Ark1'!Y4272</f>
        <v>152.871857507909</v>
      </c>
      <c r="P31" s="97">
        <f>+'Ark1'!Z4272</f>
        <v>152.88115911165153</v>
      </c>
      <c r="Q31" s="97">
        <f>+'Ark1'!AA4272</f>
        <v>30.686246056565569</v>
      </c>
      <c r="R31" s="1">
        <f>+'Ark1'!AB4272</f>
        <v>4.7880270431126624</v>
      </c>
      <c r="S31" s="9">
        <f>+'Ark1'!AC4272</f>
        <v>-44.803337719072736</v>
      </c>
      <c r="T31" s="9">
        <f t="shared" si="0"/>
        <v>38.627497062279673</v>
      </c>
      <c r="U31" s="39"/>
      <c r="V31" s="4"/>
      <c r="W31" s="51"/>
      <c r="X31" s="3"/>
      <c r="Y31"/>
      <c r="Z31"/>
      <c r="AA31"/>
      <c r="AB31" s="11"/>
      <c r="AC31" s="11"/>
      <c r="AD31" s="9"/>
      <c r="AE31" s="9"/>
      <c r="AF31" s="9"/>
    </row>
    <row r="32" spans="1:32" ht="17.25" customHeight="1">
      <c r="A32" s="39"/>
      <c r="B32">
        <f>+'Ark1'!C4273</f>
        <v>2018</v>
      </c>
      <c r="C32">
        <f>+'Ark1'!K4273</f>
        <v>2</v>
      </c>
      <c r="D32" s="3" t="s">
        <v>553</v>
      </c>
      <c r="E32" s="9">
        <f>+'Ark1'!Q4273</f>
        <v>0</v>
      </c>
      <c r="F32" s="9"/>
      <c r="G32" s="228">
        <f>+'Ark1'!R4273</f>
        <v>0</v>
      </c>
      <c r="I32" s="228">
        <f>+'Ark1'!S4273</f>
        <v>0</v>
      </c>
      <c r="J32" s="97">
        <f>+'Ark1'!T4273</f>
        <v>0</v>
      </c>
      <c r="K32" s="97">
        <f>+'Ark1'!U4273</f>
        <v>0</v>
      </c>
      <c r="L32" s="1">
        <f>+'Ark1'!V4273</f>
        <v>0</v>
      </c>
      <c r="M32" s="1">
        <f>+'Ark1'!W4273</f>
        <v>0</v>
      </c>
      <c r="N32" s="9"/>
      <c r="O32" s="97">
        <f>+'Ark1'!Y4273</f>
        <v>0</v>
      </c>
      <c r="P32" s="97">
        <f>+'Ark1'!Z4273</f>
        <v>0</v>
      </c>
      <c r="Q32" s="97">
        <f>+'Ark1'!AA4273</f>
        <v>0</v>
      </c>
      <c r="R32" s="1">
        <f>+'Ark1'!AB4273</f>
        <v>0</v>
      </c>
      <c r="S32" s="9">
        <f>+'Ark1'!AC4273</f>
        <v>0</v>
      </c>
      <c r="T32" s="9" t="e">
        <f t="shared" si="0"/>
        <v>#DIV/0!</v>
      </c>
      <c r="U32" s="39"/>
      <c r="V32"/>
      <c r="W32"/>
      <c r="X32" s="3"/>
      <c r="Y32"/>
      <c r="Z32" s="5"/>
      <c r="AA32"/>
      <c r="AB32" s="11"/>
      <c r="AC32" s="11"/>
      <c r="AD32" s="9"/>
      <c r="AE32" s="9"/>
      <c r="AF32" s="9"/>
    </row>
    <row r="33" spans="1:32" ht="15.6">
      <c r="A33" s="39"/>
      <c r="B33">
        <f>+'Ark1'!C4274</f>
        <v>2018</v>
      </c>
      <c r="C33">
        <f>+'Ark1'!K4274</f>
        <v>4</v>
      </c>
      <c r="D33" s="3" t="s">
        <v>46</v>
      </c>
      <c r="E33" s="9">
        <f>+'Ark1'!Q4274</f>
        <v>16</v>
      </c>
      <c r="F33" s="9"/>
      <c r="G33" s="228">
        <f>+'Ark1'!R4274</f>
        <v>238</v>
      </c>
      <c r="I33" s="228">
        <f>+'Ark1'!S4274</f>
        <v>238</v>
      </c>
      <c r="J33" s="97">
        <f>+'Ark1'!T4274</f>
        <v>0.71881606765327744</v>
      </c>
      <c r="K33" s="97">
        <f>+'Ark1'!U4274</f>
        <v>0.82791813221603294</v>
      </c>
      <c r="L33" s="1">
        <f>+'Ark1'!V4274</f>
        <v>10.344537815126049</v>
      </c>
      <c r="M33" s="1">
        <f>+'Ark1'!W4274</f>
        <v>50.726890756302531</v>
      </c>
      <c r="N33" s="9"/>
      <c r="O33" s="97">
        <f>+'Ark1'!Y4274</f>
        <v>176.26848739495787</v>
      </c>
      <c r="P33" s="97">
        <f>+'Ark1'!Z4274</f>
        <v>176.26848739495787</v>
      </c>
      <c r="Q33" s="97">
        <f>+'Ark1'!AA4274</f>
        <v>48.055954503664488</v>
      </c>
      <c r="R33" s="1">
        <f>+'Ark1'!AB4274</f>
        <v>7.4549763141950196</v>
      </c>
      <c r="S33" s="9">
        <f>+'Ark1'!AC4274</f>
        <v>-50.228797484941694</v>
      </c>
      <c r="T33" s="9">
        <f t="shared" si="0"/>
        <v>14.875</v>
      </c>
      <c r="U33" s="39"/>
      <c r="V33" s="2"/>
      <c r="W33" s="51"/>
      <c r="X33" s="3"/>
      <c r="Y33"/>
      <c r="Z33"/>
      <c r="AA33"/>
      <c r="AB33" s="11"/>
      <c r="AC33" s="11"/>
      <c r="AD33" s="9"/>
      <c r="AE33" s="9"/>
      <c r="AF33" s="9"/>
    </row>
    <row r="34" spans="1:32" ht="15.6">
      <c r="A34" s="39"/>
      <c r="B34" s="39"/>
      <c r="C34" s="39"/>
      <c r="D34" s="39"/>
      <c r="E34" s="39"/>
      <c r="F34" s="39"/>
      <c r="G34" s="265"/>
      <c r="H34" s="265"/>
      <c r="I34" s="265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4"/>
      <c r="W34" s="52"/>
      <c r="X34" s="3"/>
      <c r="Y34" s="5"/>
      <c r="Z34" s="5"/>
      <c r="AA34"/>
      <c r="AD34" s="9"/>
      <c r="AE34" s="9"/>
      <c r="AF34" s="9"/>
    </row>
    <row r="35" spans="1:32" ht="15.6">
      <c r="A35" s="39"/>
      <c r="B35" s="108">
        <f>+'Ark1'!C4275</f>
        <v>2017</v>
      </c>
      <c r="C35" s="108">
        <f>+'Ark1'!K4275</f>
        <v>0</v>
      </c>
      <c r="D35" s="109" t="s">
        <v>530</v>
      </c>
      <c r="E35" s="110">
        <f>+'Ark1'!Q4275</f>
        <v>887</v>
      </c>
      <c r="F35" s="110"/>
      <c r="G35" s="270">
        <f>+'Ark1'!R4275</f>
        <v>31826</v>
      </c>
      <c r="H35" s="270"/>
      <c r="I35" s="270">
        <f>+'Ark1'!S4275</f>
        <v>31826</v>
      </c>
      <c r="J35" s="169">
        <f>+'Ark1'!T4275</f>
        <v>97.778733601646721</v>
      </c>
      <c r="K35" s="169">
        <f>+'Ark1'!U4275</f>
        <v>97.911013599488641</v>
      </c>
      <c r="L35" s="111">
        <f>+'Ark1'!V4275</f>
        <v>14.85910890466914</v>
      </c>
      <c r="M35" s="111">
        <f>+'Ark1'!W4275</f>
        <v>58.791177025073843</v>
      </c>
      <c r="N35" s="110"/>
      <c r="O35" s="169">
        <f>+'Ark1'!Y4275</f>
        <v>152.06319989945251</v>
      </c>
      <c r="P35" s="169">
        <f>+'Ark1'!Z4275</f>
        <v>152.06319989945251</v>
      </c>
      <c r="Q35" s="169">
        <f>+'Ark1'!AA4275</f>
        <v>30.027600376683829</v>
      </c>
      <c r="R35" s="111">
        <f>+'Ark1'!AB4275</f>
        <v>4.816875807419569</v>
      </c>
      <c r="S35" s="110">
        <f>+'Ark1'!AC4275</f>
        <v>-46.755750079176387</v>
      </c>
      <c r="T35" s="110">
        <f t="shared" si="0"/>
        <v>35.880496054114992</v>
      </c>
      <c r="U35" s="39"/>
      <c r="V35" s="2"/>
      <c r="W35" s="51"/>
      <c r="X35" s="3"/>
      <c r="Y35"/>
      <c r="Z35"/>
      <c r="AA35"/>
      <c r="AB35" s="11"/>
      <c r="AC35" s="11"/>
      <c r="AD35" s="9"/>
      <c r="AE35" s="9"/>
      <c r="AF35" s="9"/>
    </row>
    <row r="36" spans="1:32" ht="21">
      <c r="A36" s="39"/>
      <c r="B36" s="108">
        <f>+'Ark1'!C4276</f>
        <v>2017</v>
      </c>
      <c r="C36" s="108">
        <f>+'Ark1'!K4276</f>
        <v>2</v>
      </c>
      <c r="D36" s="109" t="s">
        <v>553</v>
      </c>
      <c r="E36" s="110">
        <f>+'Ark1'!Q4276</f>
        <v>39</v>
      </c>
      <c r="F36" s="110"/>
      <c r="G36" s="270">
        <f>+'Ark1'!R4276</f>
        <v>188</v>
      </c>
      <c r="H36" s="270"/>
      <c r="I36" s="270">
        <f>+'Ark1'!S4276</f>
        <v>188</v>
      </c>
      <c r="J36" s="169">
        <f>+'Ark1'!T4276</f>
        <v>0.57759070939199364</v>
      </c>
      <c r="K36" s="169">
        <f>+'Ark1'!U4276</f>
        <v>0.53624873356661473</v>
      </c>
      <c r="L36" s="111">
        <f>+'Ark1'!V4276</f>
        <v>14.494680851063828</v>
      </c>
      <c r="M36" s="111">
        <f>+'Ark1'!W4276</f>
        <v>57.882978723404271</v>
      </c>
      <c r="N36" s="110"/>
      <c r="O36" s="169">
        <f>+'Ark1'!Y4276</f>
        <v>140.98829787234044</v>
      </c>
      <c r="P36" s="169">
        <f>+'Ark1'!Z4276</f>
        <v>140.98829787234044</v>
      </c>
      <c r="Q36" s="169">
        <f>+'Ark1'!AA4276</f>
        <v>10.635302078185155</v>
      </c>
      <c r="R36" s="111">
        <f>+'Ark1'!AB4276</f>
        <v>3.7170005723522039</v>
      </c>
      <c r="S36" s="110">
        <f>+'Ark1'!AC4276</f>
        <v>-26.167674929675123</v>
      </c>
      <c r="T36" s="110">
        <f t="shared" si="0"/>
        <v>4.8205128205128203</v>
      </c>
      <c r="U36" s="39"/>
      <c r="V36" s="12"/>
      <c r="W36" s="11"/>
      <c r="X36" s="3"/>
      <c r="Y36"/>
      <c r="Z36"/>
      <c r="AA36"/>
      <c r="AB36" s="50"/>
      <c r="AC36" s="50"/>
      <c r="AD36" s="9"/>
      <c r="AE36" s="9"/>
      <c r="AF36" s="9"/>
    </row>
    <row r="37" spans="1:32" ht="15.6">
      <c r="A37" s="39"/>
      <c r="B37" s="108">
        <f>+'Ark1'!C4277</f>
        <v>2017</v>
      </c>
      <c r="C37" s="108">
        <f>+'Ark1'!K4277</f>
        <v>4</v>
      </c>
      <c r="D37" s="109" t="s">
        <v>46</v>
      </c>
      <c r="E37" s="110">
        <f>+'Ark1'!Q4277</f>
        <v>12</v>
      </c>
      <c r="F37" s="110"/>
      <c r="G37" s="270">
        <f>+'Ark1'!R4277</f>
        <v>535</v>
      </c>
      <c r="H37" s="270"/>
      <c r="I37" s="270">
        <f>+'Ark1'!S4277</f>
        <v>535</v>
      </c>
      <c r="J37" s="169">
        <f>+'Ark1'!T4277</f>
        <v>1.643675688961258</v>
      </c>
      <c r="K37" s="169">
        <f>+'Ark1'!U4277</f>
        <v>1.5527376669447477</v>
      </c>
      <c r="L37" s="111">
        <f>+'Ark1'!V4277</f>
        <v>9.7495327102803753</v>
      </c>
      <c r="M37" s="111">
        <f>+'Ark1'!W4277</f>
        <v>50.042990654205617</v>
      </c>
      <c r="N37" s="110"/>
      <c r="O37" s="169">
        <f>+'Ark1'!Y4277</f>
        <v>143.4560747663551</v>
      </c>
      <c r="P37" s="169">
        <f>+'Ark1'!Z4277</f>
        <v>143.4560747663551</v>
      </c>
      <c r="Q37" s="169">
        <f>+'Ark1'!AA4277</f>
        <v>32.597517758746442</v>
      </c>
      <c r="R37" s="111">
        <f>+'Ark1'!AB4277</f>
        <v>5.5504502157972091</v>
      </c>
      <c r="S37" s="110">
        <f>+'Ark1'!AC4277</f>
        <v>-12.49962377024031</v>
      </c>
      <c r="T37" s="110">
        <f t="shared" si="0"/>
        <v>44.583333333333336</v>
      </c>
      <c r="U37" s="39"/>
      <c r="V37" s="2"/>
      <c r="W37" s="5"/>
      <c r="X37" s="3"/>
      <c r="Y37" s="4"/>
      <c r="Z37" s="4"/>
      <c r="AA37"/>
      <c r="AB37"/>
      <c r="AC37"/>
      <c r="AD37"/>
      <c r="AE37"/>
    </row>
    <row r="38" spans="1:32" ht="15.6">
      <c r="A38" s="39"/>
      <c r="B38" s="39"/>
      <c r="C38" s="39"/>
      <c r="D38" s="39"/>
      <c r="E38" s="39"/>
      <c r="F38" s="39"/>
      <c r="G38" s="265"/>
      <c r="H38" s="265"/>
      <c r="I38" s="265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4"/>
      <c r="W38" s="52"/>
      <c r="X38" s="3"/>
      <c r="Y38" s="5"/>
      <c r="Z38" s="5"/>
      <c r="AA38"/>
      <c r="AD38" s="9"/>
      <c r="AE38" s="9"/>
      <c r="AF38" s="9"/>
    </row>
    <row r="39" spans="1:32" ht="15.6">
      <c r="A39" s="39"/>
      <c r="B39">
        <f>+'Ark1'!C4278</f>
        <v>2016</v>
      </c>
      <c r="C39">
        <f>+'Ark1'!K4278</f>
        <v>0</v>
      </c>
      <c r="D39" s="3" t="s">
        <v>530</v>
      </c>
      <c r="E39" s="9">
        <f>+'Ark1'!Q4278</f>
        <v>856</v>
      </c>
      <c r="F39" s="9"/>
      <c r="G39" s="228">
        <f>+'Ark1'!R4278</f>
        <v>32853</v>
      </c>
      <c r="I39" s="228">
        <f>+'Ark1'!S4278</f>
        <v>32845</v>
      </c>
      <c r="J39" s="97">
        <f>+'Ark1'!T4278</f>
        <v>98.669509851033155</v>
      </c>
      <c r="K39" s="97">
        <f>+'Ark1'!U4278</f>
        <v>98.707785926296225</v>
      </c>
      <c r="L39" s="1">
        <f>+'Ark1'!V4278</f>
        <v>14.903631327428243</v>
      </c>
      <c r="M39" s="1">
        <f>+'Ark1'!W4278</f>
        <v>58.898919165778665</v>
      </c>
      <c r="N39" s="9"/>
      <c r="O39" s="97">
        <f>+'Ark1'!Y4278</f>
        <v>150.91745350500753</v>
      </c>
      <c r="P39" s="97">
        <f>+'Ark1'!Z4278</f>
        <v>150.95421220886016</v>
      </c>
      <c r="Q39" s="97">
        <f>+'Ark1'!AA4278</f>
        <v>29.96590975749676</v>
      </c>
      <c r="R39" s="1">
        <f>+'Ark1'!AB4278</f>
        <v>4.8316975286837902</v>
      </c>
      <c r="S39" s="9">
        <f>+'Ark1'!AC4278</f>
        <v>-43.773320203213281</v>
      </c>
      <c r="T39" s="9">
        <f t="shared" si="0"/>
        <v>38.379672897196265</v>
      </c>
      <c r="U39" s="39"/>
      <c r="V39" s="4"/>
      <c r="W39" s="4"/>
      <c r="X39" s="3"/>
      <c r="Z39" s="18"/>
      <c r="AA39"/>
      <c r="AC39" s="5"/>
      <c r="AD39"/>
      <c r="AE39"/>
    </row>
    <row r="40" spans="1:32" ht="15.6">
      <c r="A40" s="39"/>
      <c r="B40">
        <f>+'Ark1'!C4279</f>
        <v>2016</v>
      </c>
      <c r="C40">
        <f>+'Ark1'!K4279</f>
        <v>2</v>
      </c>
      <c r="D40" s="3" t="s">
        <v>553</v>
      </c>
      <c r="E40" s="9">
        <f>+'Ark1'!Q4279</f>
        <v>40</v>
      </c>
      <c r="F40" s="9"/>
      <c r="G40" s="228">
        <f>+'Ark1'!R4279</f>
        <v>179</v>
      </c>
      <c r="I40" s="228">
        <f>+'Ark1'!S4279</f>
        <v>179</v>
      </c>
      <c r="J40" s="97">
        <f>+'Ark1'!T4279</f>
        <v>0.53760211436809235</v>
      </c>
      <c r="K40" s="97">
        <f>+'Ark1'!U4279</f>
        <v>0.49788781562568402</v>
      </c>
      <c r="L40" s="1">
        <f>+'Ark1'!V4279</f>
        <v>14.871508379888269</v>
      </c>
      <c r="M40" s="1">
        <f>+'Ark1'!W4279</f>
        <v>58.614525139664792</v>
      </c>
      <c r="N40" s="9"/>
      <c r="O40" s="97">
        <f>+'Ark1'!Y4279</f>
        <v>139.71452513966489</v>
      </c>
      <c r="P40" s="97">
        <f>+'Ark1'!Z4279</f>
        <v>139.71452513966489</v>
      </c>
      <c r="Q40" s="97">
        <f>+'Ark1'!AA4279</f>
        <v>9.8504352155883552</v>
      </c>
      <c r="R40" s="1">
        <f>+'Ark1'!AB4279</f>
        <v>3.8406835944700592</v>
      </c>
      <c r="S40" s="9">
        <f>+'Ark1'!AC4279</f>
        <v>-40.308587873922654</v>
      </c>
      <c r="T40" s="9">
        <f t="shared" si="0"/>
        <v>4.4749999999999996</v>
      </c>
      <c r="U40" s="39"/>
      <c r="V40" s="4"/>
      <c r="W40" s="14"/>
      <c r="X40" s="3"/>
      <c r="Z40" s="18"/>
      <c r="AA40"/>
      <c r="AB40"/>
      <c r="AC40"/>
      <c r="AD40"/>
      <c r="AE40"/>
    </row>
    <row r="41" spans="1:32" ht="15.6">
      <c r="A41" s="39"/>
      <c r="B41">
        <f>+'Ark1'!C4280</f>
        <v>2016</v>
      </c>
      <c r="C41">
        <f>+'Ark1'!K4280</f>
        <v>4</v>
      </c>
      <c r="D41" s="3" t="s">
        <v>46</v>
      </c>
      <c r="E41" s="9">
        <f>+'Ark1'!Q4280</f>
        <v>10</v>
      </c>
      <c r="F41" s="9"/>
      <c r="G41" s="228">
        <f>+'Ark1'!R4280</f>
        <v>264</v>
      </c>
      <c r="I41" s="228">
        <f>+'Ark1'!S4280</f>
        <v>234</v>
      </c>
      <c r="J41" s="97">
        <f>+'Ark1'!T4280</f>
        <v>0.79288803459875057</v>
      </c>
      <c r="K41" s="97">
        <f>+'Ark1'!U4280</f>
        <v>0.79432625807809087</v>
      </c>
      <c r="L41" s="1">
        <f>+'Ark1'!V4280</f>
        <v>10.261363636363638</v>
      </c>
      <c r="M41" s="1">
        <f>+'Ark1'!W4280</f>
        <v>50.594017094017104</v>
      </c>
      <c r="N41" s="9"/>
      <c r="O41" s="97">
        <f>+'Ark1'!Y4280</f>
        <v>151.13257575757578</v>
      </c>
      <c r="P41" s="97">
        <f>+'Ark1'!Z4280</f>
        <v>170.508547008547</v>
      </c>
      <c r="Q41" s="97">
        <f>+'Ark1'!AA4280</f>
        <v>35.896695495009652</v>
      </c>
      <c r="R41" s="1">
        <f>+'Ark1'!AB4280</f>
        <v>6.5549718925810661</v>
      </c>
      <c r="S41" s="9">
        <f>+'Ark1'!AC4280</f>
        <v>-32.080069924258432</v>
      </c>
      <c r="T41" s="9">
        <f t="shared" si="0"/>
        <v>26.4</v>
      </c>
      <c r="U41" s="39"/>
      <c r="V41" s="4"/>
      <c r="W41" s="14"/>
      <c r="X41" s="3"/>
      <c r="Z41" s="18"/>
      <c r="AA41"/>
      <c r="AB41"/>
      <c r="AC41"/>
      <c r="AD41"/>
      <c r="AE41"/>
    </row>
    <row r="42" spans="1:32" ht="15.6">
      <c r="A42" s="39"/>
      <c r="B42" s="47">
        <f>+'Ark1'!C4281</f>
        <v>2015</v>
      </c>
      <c r="C42" s="47">
        <f>+'Ark1'!K4281</f>
        <v>0</v>
      </c>
      <c r="D42" s="48" t="s">
        <v>530</v>
      </c>
      <c r="E42" s="65">
        <f>+'Ark1'!Q4281</f>
        <v>823</v>
      </c>
      <c r="F42" s="65"/>
      <c r="G42" s="269">
        <f>+'Ark1'!R4281</f>
        <v>35473</v>
      </c>
      <c r="H42" s="269"/>
      <c r="I42" s="269">
        <f>+'Ark1'!S4281</f>
        <v>35471</v>
      </c>
      <c r="J42" s="102">
        <f>+'Ark1'!T4281</f>
        <v>72.735288086938695</v>
      </c>
      <c r="K42" s="102">
        <f>+'Ark1'!U4281</f>
        <v>77.34406839149149</v>
      </c>
      <c r="L42" s="49">
        <f>+'Ark1'!V4281</f>
        <v>15.174132438756237</v>
      </c>
      <c r="M42" s="49">
        <f>+'Ark1'!W4281</f>
        <v>59.424487609596568</v>
      </c>
      <c r="N42" s="65"/>
      <c r="O42" s="102">
        <f>+'Ark1'!Y4281</f>
        <v>147.56502128379222</v>
      </c>
      <c r="P42" s="102">
        <f>+'Ark1'!Z4281</f>
        <v>147.57334160299862</v>
      </c>
      <c r="Q42" s="102">
        <f>+'Ark1'!AA4281</f>
        <v>31.167537358827289</v>
      </c>
      <c r="R42" s="49">
        <f>+'Ark1'!AB4281</f>
        <v>4.6948419245989133</v>
      </c>
      <c r="S42" s="65">
        <f>+'Ark1'!AC4281</f>
        <v>-42.772695934149489</v>
      </c>
      <c r="T42" s="65">
        <f t="shared" si="0"/>
        <v>43.102065613608751</v>
      </c>
      <c r="U42" s="39"/>
      <c r="V42" s="4"/>
      <c r="W42" s="14"/>
      <c r="X42" s="3"/>
      <c r="Z42" s="18"/>
      <c r="AA42"/>
      <c r="AB42"/>
      <c r="AC42"/>
      <c r="AD42"/>
      <c r="AE42"/>
    </row>
    <row r="43" spans="1:32" ht="15.6">
      <c r="A43" s="39"/>
      <c r="B43" s="47">
        <f>+'Ark1'!C4282</f>
        <v>2015</v>
      </c>
      <c r="C43" s="47">
        <f>+'Ark1'!K4282</f>
        <v>2</v>
      </c>
      <c r="D43" s="48" t="s">
        <v>553</v>
      </c>
      <c r="E43" s="65">
        <f>+'Ark1'!Q4282</f>
        <v>1244</v>
      </c>
      <c r="F43" s="65"/>
      <c r="G43" s="269">
        <f>+'Ark1'!R4282</f>
        <v>12703</v>
      </c>
      <c r="H43" s="269"/>
      <c r="I43" s="269">
        <f>+'Ark1'!S4282</f>
        <v>12702</v>
      </c>
      <c r="J43" s="102">
        <f>+'Ark1'!T4282</f>
        <v>26.046750051261025</v>
      </c>
      <c r="K43" s="102">
        <f>+'Ark1'!U4282</f>
        <v>21.583023712710567</v>
      </c>
      <c r="L43" s="49">
        <f>+'Ark1'!V4282</f>
        <v>14.951664961032828</v>
      </c>
      <c r="M43" s="49">
        <f>+'Ark1'!W4282</f>
        <v>58.722484648086926</v>
      </c>
      <c r="N43" s="65"/>
      <c r="O43" s="102">
        <f>+'Ark1'!Y4282</f>
        <v>114.99006533889639</v>
      </c>
      <c r="P43" s="102">
        <f>+'Ark1'!Z4282</f>
        <v>114.99911824909471</v>
      </c>
      <c r="Q43" s="102">
        <f>+'Ark1'!AA4282</f>
        <v>11.043983829049912</v>
      </c>
      <c r="R43" s="49">
        <f>+'Ark1'!AB4282</f>
        <v>3.350594087914863</v>
      </c>
      <c r="S43" s="65">
        <f>+'Ark1'!AC4282</f>
        <v>-10.449625397684867</v>
      </c>
      <c r="T43" s="65">
        <f t="shared" si="0"/>
        <v>10.211414790996784</v>
      </c>
      <c r="U43" s="39"/>
      <c r="V43" s="4"/>
      <c r="W43" s="14"/>
      <c r="X43" s="3"/>
      <c r="Y43" s="11"/>
      <c r="Z43" s="18"/>
      <c r="AA43"/>
      <c r="AB43"/>
      <c r="AC43"/>
      <c r="AD43"/>
      <c r="AE43"/>
    </row>
    <row r="44" spans="1:32" ht="15.6">
      <c r="A44" s="39"/>
      <c r="B44" s="47">
        <f>+'Ark1'!C4283</f>
        <v>2015</v>
      </c>
      <c r="C44" s="47">
        <f>+'Ark1'!K4283</f>
        <v>4</v>
      </c>
      <c r="D44" s="48" t="s">
        <v>46</v>
      </c>
      <c r="E44" s="65">
        <f>+'Ark1'!Q4283</f>
        <v>9</v>
      </c>
      <c r="F44" s="65"/>
      <c r="G44" s="269">
        <f>+'Ark1'!R4283</f>
        <v>593</v>
      </c>
      <c r="H44" s="269"/>
      <c r="I44" s="269">
        <f>+'Ark1'!S4283</f>
        <v>581</v>
      </c>
      <c r="J44" s="102">
        <f>+'Ark1'!T4283</f>
        <v>1.2159114209555055</v>
      </c>
      <c r="K44" s="102">
        <f>+'Ark1'!U4283</f>
        <v>1.0711673279396279</v>
      </c>
      <c r="L44" s="49">
        <f>+'Ark1'!V4283</f>
        <v>13.18549747048904</v>
      </c>
      <c r="M44" s="49">
        <f>+'Ark1'!W4283</f>
        <v>55.662650602409613</v>
      </c>
      <c r="N44" s="65"/>
      <c r="O44" s="102">
        <f>+'Ark1'!Y4283</f>
        <v>122.25227655986512</v>
      </c>
      <c r="P44" s="102">
        <f>+'Ark1'!Z4283</f>
        <v>124.77728055077452</v>
      </c>
      <c r="Q44" s="102">
        <f>+'Ark1'!AA4283</f>
        <v>32.65838831296049</v>
      </c>
      <c r="R44" s="49">
        <f>+'Ark1'!AB4283</f>
        <v>4.6283344063561858</v>
      </c>
      <c r="S44" s="65">
        <f>+'Ark1'!AC4283</f>
        <v>-44.779157110421949</v>
      </c>
      <c r="T44" s="65">
        <f t="shared" si="0"/>
        <v>65.888888888888886</v>
      </c>
      <c r="U44" s="39"/>
      <c r="V44" s="4"/>
      <c r="W44" s="14"/>
      <c r="X44" s="3"/>
      <c r="Y44" s="11"/>
      <c r="Z44" s="18"/>
      <c r="AA44"/>
      <c r="AB44"/>
      <c r="AC44"/>
      <c r="AD44"/>
      <c r="AE44"/>
    </row>
    <row r="45" spans="1:32" ht="15.6">
      <c r="A45" s="39"/>
      <c r="B45">
        <f>+'Ark1'!C4284</f>
        <v>2014</v>
      </c>
      <c r="C45">
        <f>+'Ark1'!K4284</f>
        <v>0</v>
      </c>
      <c r="D45" s="3" t="s">
        <v>530</v>
      </c>
      <c r="E45" s="9">
        <f>+'Ark1'!Q4284</f>
        <v>852</v>
      </c>
      <c r="F45" s="9"/>
      <c r="G45" s="228">
        <f>+'Ark1'!R4284</f>
        <v>34872</v>
      </c>
      <c r="I45" s="228">
        <f>+'Ark1'!S4284</f>
        <v>34818</v>
      </c>
      <c r="J45" s="97">
        <f>+'Ark1'!T4284</f>
        <v>79.926655970662381</v>
      </c>
      <c r="K45" s="97">
        <f>+'Ark1'!U4284</f>
        <v>83.568013411446685</v>
      </c>
      <c r="L45" s="1">
        <f>+'Ark1'!V4284</f>
        <v>16.207014223445743</v>
      </c>
      <c r="M45" s="1">
        <f>+'Ark1'!W4284</f>
        <v>59.407375495433392</v>
      </c>
      <c r="N45" s="9"/>
      <c r="O45" s="97">
        <f>+'Ark1'!Y4284</f>
        <v>148.899323526036</v>
      </c>
      <c r="P45" s="97">
        <f>+'Ark1'!Z4284</f>
        <v>149.13025475328641</v>
      </c>
      <c r="Q45" s="97">
        <f>+'Ark1'!AA4284</f>
        <v>31.87871079406672</v>
      </c>
      <c r="R45" s="1">
        <f>+'Ark1'!AB4284</f>
        <v>4.6999943963065869</v>
      </c>
      <c r="S45" s="9">
        <f>+'Ark1'!AC4284</f>
        <v>-45.145149088459313</v>
      </c>
      <c r="T45" s="9">
        <f t="shared" si="0"/>
        <v>40.929577464788736</v>
      </c>
      <c r="U45" s="39"/>
      <c r="V45" s="4"/>
      <c r="W45" s="14"/>
      <c r="X45" s="3"/>
      <c r="Y45" s="11"/>
      <c r="Z45" s="18"/>
      <c r="AA45"/>
      <c r="AB45"/>
      <c r="AC45"/>
      <c r="AD45"/>
      <c r="AE45"/>
    </row>
    <row r="46" spans="1:32" ht="15.6">
      <c r="A46" s="39"/>
      <c r="B46">
        <f>+'Ark1'!C4285</f>
        <v>2014</v>
      </c>
      <c r="C46">
        <f>+'Ark1'!K4285</f>
        <v>2</v>
      </c>
      <c r="D46" s="3" t="s">
        <v>553</v>
      </c>
      <c r="E46" s="9">
        <f>+'Ark1'!Q4285</f>
        <v>955</v>
      </c>
      <c r="F46" s="9"/>
      <c r="G46" s="228">
        <f>+'Ark1'!R4285</f>
        <v>8376</v>
      </c>
      <c r="I46" s="228">
        <f>+'Ark1'!S4285</f>
        <v>8375</v>
      </c>
      <c r="J46" s="97">
        <f>+'Ark1'!T4285</f>
        <v>19.197799679119871</v>
      </c>
      <c r="K46" s="97">
        <f>+'Ark1'!U4285</f>
        <v>15.699866007880397</v>
      </c>
      <c r="L46" s="1">
        <f>+'Ark1'!V4285</f>
        <v>15.163323782234956</v>
      </c>
      <c r="M46" s="1">
        <f>+'Ark1'!W4285</f>
        <v>59.076417910447759</v>
      </c>
      <c r="N46" s="9"/>
      <c r="O46" s="97">
        <f>+'Ark1'!Y4285</f>
        <v>116.4632163323779</v>
      </c>
      <c r="P46" s="97">
        <f>+'Ark1'!Z4285</f>
        <v>116.47712238805939</v>
      </c>
      <c r="Q46" s="97">
        <f>+'Ark1'!AA4285</f>
        <v>12.995296584971864</v>
      </c>
      <c r="R46" s="1">
        <f>+'Ark1'!AB4285</f>
        <v>3.313925255866633</v>
      </c>
      <c r="S46" s="9">
        <f>+'Ark1'!AC4285</f>
        <v>-15.322951019893813</v>
      </c>
      <c r="T46" s="9">
        <f t="shared" si="0"/>
        <v>8.7706806282722507</v>
      </c>
      <c r="U46" s="39"/>
      <c r="V46" s="4"/>
      <c r="W46" s="14"/>
      <c r="X46" s="3"/>
      <c r="Y46" s="11"/>
      <c r="Z46" s="18"/>
      <c r="AA46"/>
      <c r="AB46"/>
      <c r="AC46"/>
      <c r="AD46"/>
      <c r="AE46"/>
    </row>
    <row r="47" spans="1:32" ht="15.6">
      <c r="A47" s="39"/>
      <c r="B47">
        <f>+'Ark1'!C4286</f>
        <v>2014</v>
      </c>
      <c r="C47">
        <f>+'Ark1'!K4286</f>
        <v>4</v>
      </c>
      <c r="D47" s="3" t="s">
        <v>46</v>
      </c>
      <c r="E47" s="9">
        <f>+'Ark1'!Q4286</f>
        <v>37</v>
      </c>
      <c r="F47" s="9"/>
      <c r="G47" s="228">
        <f>+'Ark1'!R4286</f>
        <v>382</v>
      </c>
      <c r="I47" s="228">
        <f>+'Ark1'!S4286</f>
        <v>347</v>
      </c>
      <c r="J47" s="97">
        <f>+'Ark1'!T4286</f>
        <v>0.87554435021774002</v>
      </c>
      <c r="K47" s="97">
        <f>+'Ark1'!U4286</f>
        <v>0.73212058067294628</v>
      </c>
      <c r="L47" s="1">
        <f>+'Ark1'!V4286</f>
        <v>25.808900523560208</v>
      </c>
      <c r="M47" s="1">
        <f>+'Ark1'!W4286</f>
        <v>57.360230547550415</v>
      </c>
      <c r="N47" s="9"/>
      <c r="O47" s="97">
        <f>+'Ark1'!Y4286</f>
        <v>119.0827225130891</v>
      </c>
      <c r="P47" s="97">
        <f>+'Ark1'!Z4286</f>
        <v>131.09394812680128</v>
      </c>
      <c r="Q47" s="97">
        <f>+'Ark1'!AA4286</f>
        <v>35.915141633206986</v>
      </c>
      <c r="R47" s="1">
        <f>+'Ark1'!AB4286</f>
        <v>4.7453818537819208</v>
      </c>
      <c r="S47" s="9">
        <f>+'Ark1'!AC4286</f>
        <v>-51.677817790665195</v>
      </c>
      <c r="T47" s="9">
        <f t="shared" si="0"/>
        <v>10.324324324324325</v>
      </c>
      <c r="U47" s="39"/>
      <c r="V47" s="4"/>
      <c r="W47" s="14"/>
      <c r="X47" s="3"/>
      <c r="Y47" s="5"/>
      <c r="Z47" s="18"/>
      <c r="AA47"/>
      <c r="AB47"/>
      <c r="AC47"/>
      <c r="AD47"/>
      <c r="AE47"/>
    </row>
    <row r="48" spans="1:32" ht="15.6">
      <c r="A48" s="39"/>
      <c r="B48" s="47">
        <f>+'Ark1'!C4287</f>
        <v>2013</v>
      </c>
      <c r="C48" s="47">
        <f>+'Ark1'!K4287</f>
        <v>0</v>
      </c>
      <c r="D48" s="48" t="s">
        <v>530</v>
      </c>
      <c r="E48" s="65">
        <f>+'Ark1'!Q4287</f>
        <v>842</v>
      </c>
      <c r="F48" s="65"/>
      <c r="G48" s="269">
        <f>+'Ark1'!R4287</f>
        <v>35230</v>
      </c>
      <c r="H48" s="269"/>
      <c r="I48" s="269">
        <f>+'Ark1'!S4287</f>
        <v>35158</v>
      </c>
      <c r="J48" s="102">
        <f>+'Ark1'!T4287</f>
        <v>82.010335676707498</v>
      </c>
      <c r="K48" s="102">
        <f>+'Ark1'!U4287</f>
        <v>85.193172621308605</v>
      </c>
      <c r="L48" s="49">
        <f>+'Ark1'!V4287</f>
        <v>16.342747658245813</v>
      </c>
      <c r="M48" s="49">
        <f>+'Ark1'!W4287</f>
        <v>59.281102451789081</v>
      </c>
      <c r="N48" s="65"/>
      <c r="O48" s="102">
        <f>+'Ark1'!Y4287</f>
        <v>148.8774056202094</v>
      </c>
      <c r="P48" s="102">
        <f>+'Ark1'!Z4287</f>
        <v>149.18229137038452</v>
      </c>
      <c r="Q48" s="102">
        <f>+'Ark1'!AA4287</f>
        <v>32.318272944296375</v>
      </c>
      <c r="R48" s="49">
        <f>+'Ark1'!AB4287</f>
        <v>4.5739863544800796</v>
      </c>
      <c r="S48" s="65">
        <f>+'Ark1'!AC4287</f>
        <v>-45.163033824945849</v>
      </c>
      <c r="T48" s="65">
        <f t="shared" si="0"/>
        <v>41.840855106888363</v>
      </c>
      <c r="U48" s="39"/>
      <c r="V48" s="4"/>
      <c r="W48" s="14"/>
      <c r="X48" s="3"/>
      <c r="Y48" s="5"/>
      <c r="Z48" s="18"/>
      <c r="AA48"/>
      <c r="AB48"/>
      <c r="AC48"/>
      <c r="AD48"/>
      <c r="AE48"/>
    </row>
    <row r="49" spans="1:31" ht="15.6">
      <c r="A49" s="39"/>
      <c r="B49" s="47">
        <f>+'Ark1'!C4288</f>
        <v>2013</v>
      </c>
      <c r="C49" s="47">
        <f>+'Ark1'!K4288</f>
        <v>2</v>
      </c>
      <c r="D49" s="48" t="s">
        <v>553</v>
      </c>
      <c r="E49" s="65">
        <f>+'Ark1'!Q4288</f>
        <v>774</v>
      </c>
      <c r="F49" s="65"/>
      <c r="G49" s="269">
        <f>+'Ark1'!R4288</f>
        <v>7384</v>
      </c>
      <c r="H49" s="269"/>
      <c r="I49" s="269">
        <f>+'Ark1'!S4288</f>
        <v>7383</v>
      </c>
      <c r="J49" s="102">
        <f>+'Ark1'!T4288</f>
        <v>17.188882163974117</v>
      </c>
      <c r="K49" s="102">
        <f>+'Ark1'!U4288</f>
        <v>14.107580299108101</v>
      </c>
      <c r="L49" s="49">
        <f>+'Ark1'!V4288</f>
        <v>15.395585048754061</v>
      </c>
      <c r="M49" s="49">
        <f>+'Ark1'!W4288</f>
        <v>59.502505756467585</v>
      </c>
      <c r="N49" s="65"/>
      <c r="O49" s="102">
        <f>+'Ark1'!Y4288</f>
        <v>117.62441765980498</v>
      </c>
      <c r="P49" s="102">
        <f>+'Ark1'!Z4288</f>
        <v>117.64034945144242</v>
      </c>
      <c r="Q49" s="102">
        <f>+'Ark1'!AA4288</f>
        <v>15.002559129287862</v>
      </c>
      <c r="R49" s="49">
        <f>+'Ark1'!AB4288</f>
        <v>3.344293986455984</v>
      </c>
      <c r="S49" s="65">
        <f>+'Ark1'!AC4288</f>
        <v>-20.348757358324612</v>
      </c>
      <c r="T49" s="65">
        <f t="shared" si="0"/>
        <v>9.5400516795865631</v>
      </c>
      <c r="U49" s="39"/>
      <c r="V49" s="4"/>
      <c r="W49" s="14"/>
      <c r="X49" s="3"/>
      <c r="Y49" s="5"/>
      <c r="Z49" s="18"/>
      <c r="AA49"/>
      <c r="AB49"/>
      <c r="AC49"/>
      <c r="AD49"/>
      <c r="AE49"/>
    </row>
    <row r="50" spans="1:31" ht="15.6">
      <c r="A50" s="39"/>
      <c r="B50" s="47">
        <f>+'Ark1'!C4289</f>
        <v>2013</v>
      </c>
      <c r="C50" s="47">
        <f>+'Ark1'!K4289</f>
        <v>4</v>
      </c>
      <c r="D50" s="48" t="s">
        <v>46</v>
      </c>
      <c r="E50" s="65">
        <f>+'Ark1'!Q4289</f>
        <v>38</v>
      </c>
      <c r="F50" s="65"/>
      <c r="G50" s="269">
        <f>+'Ark1'!R4289</f>
        <v>342</v>
      </c>
      <c r="H50" s="269"/>
      <c r="I50" s="269">
        <f>+'Ark1'!S4289</f>
        <v>291</v>
      </c>
      <c r="J50" s="102">
        <f>+'Ark1'!T4289</f>
        <v>0.79612644908980867</v>
      </c>
      <c r="K50" s="102">
        <f>+'Ark1'!U4289</f>
        <v>0.69497682327729893</v>
      </c>
      <c r="L50" s="49">
        <f>+'Ark1'!V4289</f>
        <v>28.675438596491219</v>
      </c>
      <c r="M50" s="49">
        <f>+'Ark1'!W4289</f>
        <v>55.515463917525778</v>
      </c>
      <c r="N50" s="65"/>
      <c r="O50" s="102">
        <f>+'Ark1'!Y4289</f>
        <v>125.10678362573104</v>
      </c>
      <c r="P50" s="102">
        <f>+'Ark1'!Z4289</f>
        <v>147.03271477663236</v>
      </c>
      <c r="Q50" s="102">
        <f>+'Ark1'!AA4289</f>
        <v>44.96216748557724</v>
      </c>
      <c r="R50" s="49">
        <f>+'Ark1'!AB4289</f>
        <v>6.2794817820778306</v>
      </c>
      <c r="S50" s="65">
        <f>+'Ark1'!AC4289</f>
        <v>-54.43366146913305</v>
      </c>
      <c r="T50" s="65">
        <f t="shared" ref="T50:T77" si="1">+G50/E50</f>
        <v>9</v>
      </c>
      <c r="U50" s="39"/>
      <c r="V50" s="4"/>
      <c r="W50" s="14"/>
      <c r="X50" s="3"/>
      <c r="Y50" s="5"/>
      <c r="Z50" s="18"/>
      <c r="AA50"/>
      <c r="AB50"/>
      <c r="AC50"/>
      <c r="AD50"/>
      <c r="AE50"/>
    </row>
    <row r="51" spans="1:31" ht="15.6">
      <c r="A51" s="39"/>
      <c r="B51">
        <f>+'Ark1'!C4290</f>
        <v>2012</v>
      </c>
      <c r="C51">
        <f>+'Ark1'!K4290</f>
        <v>0</v>
      </c>
      <c r="D51" s="3" t="s">
        <v>530</v>
      </c>
      <c r="E51" s="9">
        <f>+'Ark1'!Q4290</f>
        <v>890</v>
      </c>
      <c r="F51" s="9"/>
      <c r="G51" s="228">
        <f>+'Ark1'!R4290</f>
        <v>35641.5</v>
      </c>
      <c r="I51" s="228">
        <f>+'Ark1'!S4290</f>
        <v>35566.5</v>
      </c>
      <c r="J51" s="97">
        <f>+'Ark1'!T4290</f>
        <v>82.933497766195075</v>
      </c>
      <c r="K51" s="97">
        <f>+'Ark1'!U4290</f>
        <v>86.101009044486091</v>
      </c>
      <c r="L51" s="1">
        <f>+'Ark1'!V4290</f>
        <v>16.434437383387341</v>
      </c>
      <c r="M51" s="1">
        <f>+'Ark1'!W4290</f>
        <v>59.118974315718418</v>
      </c>
      <c r="N51" s="9"/>
      <c r="O51" s="97">
        <f>+'Ark1'!Y4290</f>
        <v>149.3852615630646</v>
      </c>
      <c r="P51" s="97">
        <f>+'Ark1'!Z4290</f>
        <v>149.70027413436711</v>
      </c>
      <c r="Q51" s="97">
        <f>+'Ark1'!AA4290</f>
        <v>32.697151706208878</v>
      </c>
      <c r="R51" s="1">
        <f>+'Ark1'!AB4290</f>
        <v>4.59412518944072</v>
      </c>
      <c r="S51" s="9">
        <f>+'Ark1'!AC4290</f>
        <v>-45.159490617949373</v>
      </c>
      <c r="T51" s="9">
        <f t="shared" si="1"/>
        <v>40.046629213483143</v>
      </c>
      <c r="U51" s="39"/>
      <c r="V51" s="4"/>
      <c r="W51" s="14"/>
      <c r="X51" s="3"/>
      <c r="Y51" s="5"/>
      <c r="Z51" s="18"/>
      <c r="AA51"/>
      <c r="AB51"/>
      <c r="AC51"/>
      <c r="AD51"/>
      <c r="AE51"/>
    </row>
    <row r="52" spans="1:31" ht="15.6">
      <c r="A52" s="39"/>
      <c r="B52">
        <f>+'Ark1'!C4291</f>
        <v>2012</v>
      </c>
      <c r="C52">
        <f>+'Ark1'!K4291</f>
        <v>2</v>
      </c>
      <c r="D52" s="3" t="s">
        <v>553</v>
      </c>
      <c r="E52" s="9">
        <f>+'Ark1'!Q4291</f>
        <v>859</v>
      </c>
      <c r="F52" s="9"/>
      <c r="G52" s="228">
        <f>+'Ark1'!R4291</f>
        <v>7144</v>
      </c>
      <c r="I52" s="228">
        <f>+'Ark1'!S4291</f>
        <v>7143</v>
      </c>
      <c r="J52" s="97">
        <f>+'Ark1'!T4291</f>
        <v>16.623231571109457</v>
      </c>
      <c r="K52" s="97">
        <f>+'Ark1'!U4291</f>
        <v>13.50176922745918</v>
      </c>
      <c r="L52" s="1">
        <f>+'Ark1'!V4291</f>
        <v>15.190089585666298</v>
      </c>
      <c r="M52" s="1">
        <f>+'Ark1'!W4291</f>
        <v>59.096038079238419</v>
      </c>
      <c r="N52" s="9"/>
      <c r="O52" s="97">
        <f>+'Ark1'!Y4291</f>
        <v>116.87045072788376</v>
      </c>
      <c r="P52" s="97">
        <f>+'Ark1'!Z4291</f>
        <v>116.88681226375483</v>
      </c>
      <c r="Q52" s="97">
        <f>+'Ark1'!AA4291</f>
        <v>13.829295466211716</v>
      </c>
      <c r="R52" s="1">
        <f>+'Ark1'!AB4291</f>
        <v>3.2609268360380277</v>
      </c>
      <c r="S52" s="9">
        <f>+'Ark1'!AC4291</f>
        <v>-18.389916196879653</v>
      </c>
      <c r="T52" s="9">
        <f t="shared" si="1"/>
        <v>8.3166472642607676</v>
      </c>
      <c r="U52" s="39"/>
      <c r="V52" s="4"/>
      <c r="W52" s="14"/>
      <c r="X52" s="3"/>
      <c r="Y52" s="5"/>
      <c r="Z52" s="18"/>
      <c r="AA52"/>
      <c r="AB52"/>
      <c r="AC52"/>
      <c r="AD52"/>
      <c r="AE52"/>
    </row>
    <row r="53" spans="1:31" ht="15.6">
      <c r="A53" s="39"/>
      <c r="B53">
        <f>+'Ark1'!C4292</f>
        <v>2012</v>
      </c>
      <c r="C53">
        <f>+'Ark1'!K4292</f>
        <v>4</v>
      </c>
      <c r="D53" s="3" t="s">
        <v>46</v>
      </c>
      <c r="E53" s="9">
        <f>+'Ark1'!Q4292</f>
        <v>32</v>
      </c>
      <c r="F53" s="9"/>
      <c r="G53" s="228">
        <f>+'Ark1'!R4292</f>
        <v>190.5</v>
      </c>
      <c r="I53" s="228">
        <f>+'Ark1'!S4292</f>
        <v>156.5</v>
      </c>
      <c r="J53" s="97">
        <f>+'Ark1'!T4292</f>
        <v>0.4432706626954579</v>
      </c>
      <c r="K53" s="97">
        <f>+'Ark1'!U4292</f>
        <v>0.39722172805472405</v>
      </c>
      <c r="L53" s="1">
        <f>+'Ark1'!V4292</f>
        <v>25.790026246719162</v>
      </c>
      <c r="M53" s="1">
        <f>+'Ark1'!W4292</f>
        <v>55.904153354632577</v>
      </c>
      <c r="N53" s="9"/>
      <c r="O53" s="97">
        <f>+'Ark1'!Y4292</f>
        <v>128.94173228346452</v>
      </c>
      <c r="P53" s="97">
        <f>+'Ark1'!Z4292</f>
        <v>156.95463258785941</v>
      </c>
      <c r="Q53" s="97">
        <f>+'Ark1'!AA4292</f>
        <v>50.205275609107311</v>
      </c>
      <c r="R53" s="1">
        <f>+'Ark1'!AB4292</f>
        <v>7.4950728438720624</v>
      </c>
      <c r="S53" s="9">
        <f>+'Ark1'!AC4292</f>
        <v>-51.193953585525009</v>
      </c>
      <c r="T53" s="9">
        <f t="shared" si="1"/>
        <v>5.953125</v>
      </c>
      <c r="U53" s="39"/>
      <c r="V53" s="4"/>
      <c r="W53" s="14"/>
      <c r="X53" s="3"/>
      <c r="Y53" s="5"/>
      <c r="Z53" s="18"/>
      <c r="AA53"/>
      <c r="AB53"/>
      <c r="AC53"/>
      <c r="AD53"/>
      <c r="AE53"/>
    </row>
    <row r="54" spans="1:31" ht="15.6">
      <c r="A54" s="39"/>
      <c r="B54" s="47">
        <f>+'Ark1'!C4293</f>
        <v>2011</v>
      </c>
      <c r="C54" s="47">
        <f>+'Ark1'!K4293</f>
        <v>0</v>
      </c>
      <c r="D54" s="48" t="s">
        <v>530</v>
      </c>
      <c r="E54" s="65">
        <f>+'Ark1'!Q4293</f>
        <v>1015</v>
      </c>
      <c r="F54" s="65"/>
      <c r="G54" s="269">
        <f>+'Ark1'!R4293</f>
        <v>35276</v>
      </c>
      <c r="H54" s="269"/>
      <c r="I54" s="269">
        <f>+'Ark1'!S4293</f>
        <v>35203</v>
      </c>
      <c r="J54" s="102">
        <f>+'Ark1'!T4293</f>
        <v>82.182462025906261</v>
      </c>
      <c r="K54" s="102">
        <f>+'Ark1'!U4293</f>
        <v>85.390410206126901</v>
      </c>
      <c r="L54" s="49">
        <f>+'Ark1'!V4293</f>
        <v>16.386183240730244</v>
      </c>
      <c r="M54" s="49">
        <f>+'Ark1'!W4293</f>
        <v>58.885663153708499</v>
      </c>
      <c r="N54" s="65"/>
      <c r="O54" s="102">
        <f>+'Ark1'!Y4293</f>
        <v>149.00388366027747</v>
      </c>
      <c r="P54" s="102">
        <f>+'Ark1'!Z4293</f>
        <v>149.31287106212389</v>
      </c>
      <c r="Q54" s="102">
        <f>+'Ark1'!AA4293</f>
        <v>32.511274032022406</v>
      </c>
      <c r="R54" s="49">
        <f>+'Ark1'!AB4293</f>
        <v>4.6159459083178813</v>
      </c>
      <c r="S54" s="65">
        <f>+'Ark1'!AC4293</f>
        <v>-43.923032555371755</v>
      </c>
      <c r="T54" s="65">
        <f t="shared" si="1"/>
        <v>34.754679802955664</v>
      </c>
      <c r="U54" s="39"/>
      <c r="V54" s="4"/>
      <c r="W54" s="14"/>
      <c r="X54" s="3"/>
      <c r="Y54" s="5"/>
      <c r="Z54" s="18"/>
      <c r="AA54"/>
      <c r="AB54"/>
      <c r="AC54"/>
      <c r="AD54"/>
      <c r="AE54"/>
    </row>
    <row r="55" spans="1:31" ht="15.6">
      <c r="A55" s="39"/>
      <c r="B55" s="47">
        <f>+'Ark1'!C4294</f>
        <v>2011</v>
      </c>
      <c r="C55" s="47">
        <f>+'Ark1'!K4294</f>
        <v>2</v>
      </c>
      <c r="D55" s="48" t="s">
        <v>553</v>
      </c>
      <c r="E55" s="65">
        <f>+'Ark1'!Q4294</f>
        <v>1030</v>
      </c>
      <c r="F55" s="65"/>
      <c r="G55" s="269">
        <f>+'Ark1'!R4294</f>
        <v>7497</v>
      </c>
      <c r="H55" s="269"/>
      <c r="I55" s="269">
        <f>+'Ark1'!S4294</f>
        <v>7496</v>
      </c>
      <c r="J55" s="102">
        <f>+'Ark1'!T4294</f>
        <v>17.465753424657535</v>
      </c>
      <c r="K55" s="102">
        <f>+'Ark1'!U4294</f>
        <v>14.289075031714653</v>
      </c>
      <c r="L55" s="49">
        <f>+'Ark1'!V4294</f>
        <v>14.931572629051621</v>
      </c>
      <c r="M55" s="49">
        <f>+'Ark1'!W4294</f>
        <v>58.651680896478119</v>
      </c>
      <c r="N55" s="65"/>
      <c r="O55" s="102">
        <f>+'Ark1'!Y4294</f>
        <v>117.32334267040159</v>
      </c>
      <c r="P55" s="102">
        <f>+'Ark1'!Z4294</f>
        <v>117.33899413020283</v>
      </c>
      <c r="Q55" s="102">
        <f>+'Ark1'!AA4294</f>
        <v>14.449345296972202</v>
      </c>
      <c r="R55" s="49">
        <f>+'Ark1'!AB4294</f>
        <v>3.4891495712591158</v>
      </c>
      <c r="S55" s="65">
        <f>+'Ark1'!AC4294</f>
        <v>-17.725915101657623</v>
      </c>
      <c r="T55" s="65">
        <f t="shared" si="1"/>
        <v>7.2786407766990289</v>
      </c>
      <c r="U55" s="39"/>
      <c r="V55" s="4"/>
      <c r="W55" s="14"/>
      <c r="X55" s="3"/>
      <c r="Y55" s="5"/>
      <c r="Z55" s="18"/>
      <c r="AA55"/>
      <c r="AB55"/>
      <c r="AC55"/>
      <c r="AD55"/>
      <c r="AE55"/>
    </row>
    <row r="56" spans="1:31" ht="15.6">
      <c r="A56" s="39"/>
      <c r="B56" s="47">
        <f>+'Ark1'!C4295</f>
        <v>2011</v>
      </c>
      <c r="C56" s="47">
        <f>+'Ark1'!K4295</f>
        <v>4</v>
      </c>
      <c r="D56" s="48" t="s">
        <v>46</v>
      </c>
      <c r="E56" s="65">
        <f>+'Ark1'!Q4295</f>
        <v>23</v>
      </c>
      <c r="F56" s="65"/>
      <c r="G56" s="269">
        <f>+'Ark1'!R4295</f>
        <v>150</v>
      </c>
      <c r="H56" s="269"/>
      <c r="I56" s="269">
        <f>+'Ark1'!S4295</f>
        <v>143</v>
      </c>
      <c r="J56" s="102">
        <f>+'Ark1'!T4295</f>
        <v>0.34945485043332392</v>
      </c>
      <c r="K56" s="102">
        <f>+'Ark1'!U4295</f>
        <v>0.31904454747091904</v>
      </c>
      <c r="L56" s="49">
        <f>+'Ark1'!V4295</f>
        <v>23.02</v>
      </c>
      <c r="M56" s="49">
        <f>+'Ark1'!W4295</f>
        <v>55.244755244755247</v>
      </c>
      <c r="N56" s="65"/>
      <c r="O56" s="102">
        <f>+'Ark1'!Y4295</f>
        <v>130.92659999999998</v>
      </c>
      <c r="P56" s="102">
        <f>+'Ark1'!Z4295</f>
        <v>137.33559440559441</v>
      </c>
      <c r="Q56" s="102">
        <f>+'Ark1'!AA4295</f>
        <v>45.060548304008599</v>
      </c>
      <c r="R56" s="49">
        <f>+'Ark1'!AB4295</f>
        <v>6.531490992908469</v>
      </c>
      <c r="S56" s="65">
        <f>+'Ark1'!AC4295</f>
        <v>-66.999023242034156</v>
      </c>
      <c r="T56" s="65">
        <f t="shared" si="1"/>
        <v>6.5217391304347823</v>
      </c>
      <c r="U56" s="39"/>
      <c r="V56" s="4"/>
      <c r="W56" s="18"/>
      <c r="X56" s="3"/>
      <c r="Y56"/>
      <c r="Z56"/>
      <c r="AA56"/>
      <c r="AB56"/>
      <c r="AC56"/>
      <c r="AD56"/>
      <c r="AE56"/>
    </row>
    <row r="57" spans="1:31" ht="15.6">
      <c r="A57" s="39"/>
      <c r="B57">
        <f>+'Ark1'!C4296</f>
        <v>2010</v>
      </c>
      <c r="C57">
        <f>+'Ark1'!K4296</f>
        <v>0</v>
      </c>
      <c r="D57" s="3" t="s">
        <v>530</v>
      </c>
      <c r="E57" s="9">
        <f>+'Ark1'!Q4296</f>
        <v>1174</v>
      </c>
      <c r="F57" s="9"/>
      <c r="G57" s="228">
        <f>+'Ark1'!R4296</f>
        <v>35499</v>
      </c>
      <c r="I57" s="228">
        <f>+'Ark1'!S4296</f>
        <v>35374</v>
      </c>
      <c r="J57" s="97">
        <f>+'Ark1'!T4296</f>
        <v>83.65500176740899</v>
      </c>
      <c r="K57" s="97">
        <f>+'Ark1'!U4296</f>
        <v>86.556364868418427</v>
      </c>
      <c r="L57" s="1">
        <f>+'Ark1'!V4296</f>
        <v>14.65159581960055</v>
      </c>
      <c r="M57" s="1">
        <f>+'Ark1'!W4296</f>
        <v>58.293153163340314</v>
      </c>
      <c r="N57" s="9"/>
      <c r="O57" s="97">
        <f>+'Ark1'!Y4296</f>
        <v>148.7937406687526</v>
      </c>
      <c r="P57" s="97">
        <f>+'Ark1'!Z4296</f>
        <v>149.31952846723723</v>
      </c>
      <c r="Q57" s="97">
        <f>+'Ark1'!AA4296</f>
        <v>32.358541474518553</v>
      </c>
      <c r="R57" s="1">
        <f>+'Ark1'!AB4296</f>
        <v>4.7654845961085774</v>
      </c>
      <c r="S57" s="9">
        <f>+'Ark1'!AC4296</f>
        <v>-43.820838383224313</v>
      </c>
      <c r="T57" s="9">
        <f t="shared" si="1"/>
        <v>30.237649063032368</v>
      </c>
      <c r="U57" s="39"/>
      <c r="V57" s="11"/>
      <c r="W57" s="11"/>
      <c r="X57" s="3"/>
      <c r="Y57"/>
      <c r="Z57" s="18"/>
      <c r="AA57"/>
      <c r="AB57"/>
      <c r="AC57"/>
      <c r="AD57"/>
      <c r="AE57"/>
    </row>
    <row r="58" spans="1:31" ht="15.6">
      <c r="A58" s="39"/>
      <c r="B58">
        <f>+'Ark1'!C4297</f>
        <v>2010</v>
      </c>
      <c r="C58">
        <f>+'Ark1'!K4297</f>
        <v>2</v>
      </c>
      <c r="D58" s="3" t="s">
        <v>553</v>
      </c>
      <c r="E58" s="9">
        <f>+'Ark1'!Q4297</f>
        <v>1047</v>
      </c>
      <c r="F58" s="9"/>
      <c r="G58" s="228">
        <f>+'Ark1'!R4297</f>
        <v>6762</v>
      </c>
      <c r="I58" s="228">
        <f>+'Ark1'!S4297</f>
        <v>6756</v>
      </c>
      <c r="J58" s="97">
        <f>+'Ark1'!T4297</f>
        <v>15.934959349593498</v>
      </c>
      <c r="K58" s="97">
        <f>+'Ark1'!U4297</f>
        <v>13.051756372792328</v>
      </c>
      <c r="L58" s="1">
        <f>+'Ark1'!V4297</f>
        <v>14.842058562555456</v>
      </c>
      <c r="M58" s="1">
        <f>+'Ark1'!W4297</f>
        <v>58.507696862048526</v>
      </c>
      <c r="N58" s="9"/>
      <c r="O58" s="97">
        <f>+'Ark1'!Y4297</f>
        <v>117.78651286601531</v>
      </c>
      <c r="P58" s="97">
        <f>+'Ark1'!Z4297</f>
        <v>117.89111900532798</v>
      </c>
      <c r="Q58" s="97">
        <f>+'Ark1'!AA4297</f>
        <v>15.758333042034884</v>
      </c>
      <c r="R58" s="1">
        <f>+'Ark1'!AB4297</f>
        <v>3.6456540337507448</v>
      </c>
      <c r="S58" s="9">
        <f>+'Ark1'!AC4297</f>
        <v>-30.990015955783846</v>
      </c>
      <c r="T58" s="9">
        <f t="shared" si="1"/>
        <v>6.4584527220630372</v>
      </c>
      <c r="U58" s="39"/>
      <c r="V58" s="5"/>
      <c r="W58" s="18"/>
      <c r="X58" s="3"/>
      <c r="Y58"/>
      <c r="Z58"/>
      <c r="AA58"/>
      <c r="AB58"/>
      <c r="AC58"/>
      <c r="AD58"/>
      <c r="AE58"/>
    </row>
    <row r="59" spans="1:31">
      <c r="A59" s="39"/>
      <c r="B59">
        <f>+'Ark1'!C4298</f>
        <v>2010</v>
      </c>
      <c r="C59">
        <f>+'Ark1'!K4298</f>
        <v>4</v>
      </c>
      <c r="D59" s="3" t="s">
        <v>46</v>
      </c>
      <c r="E59" s="9">
        <f>+'Ark1'!Q4298</f>
        <v>33</v>
      </c>
      <c r="F59" s="9"/>
      <c r="G59" s="228">
        <f>+'Ark1'!R4298</f>
        <v>167</v>
      </c>
      <c r="I59" s="228">
        <f>+'Ark1'!S4298</f>
        <v>167</v>
      </c>
      <c r="J59" s="97">
        <f>+'Ark1'!T4298</f>
        <v>0.3935430658654413</v>
      </c>
      <c r="K59" s="97">
        <f>+'Ark1'!U4298</f>
        <v>0.37783350073999195</v>
      </c>
      <c r="L59" s="1">
        <f>+'Ark1'!V4298</f>
        <v>10.898203592814372</v>
      </c>
      <c r="M59" s="1">
        <f>+'Ark1'!W4298</f>
        <v>56.562874251497021</v>
      </c>
      <c r="N59" s="9"/>
      <c r="O59" s="97">
        <f>+'Ark1'!Y4298</f>
        <v>138.06568862275449</v>
      </c>
      <c r="P59" s="97">
        <f>+'Ark1'!Z4298</f>
        <v>138.06568862275449</v>
      </c>
      <c r="Q59" s="97">
        <f>+'Ark1'!AA4298</f>
        <v>35.916110699229897</v>
      </c>
      <c r="R59" s="1">
        <f>+'Ark1'!AB4298</f>
        <v>4.7946388600767822</v>
      </c>
      <c r="S59" s="9">
        <f>+'Ark1'!AC4298</f>
        <v>-36.280766383525453</v>
      </c>
      <c r="T59" s="9">
        <f t="shared" si="1"/>
        <v>5.0606060606060606</v>
      </c>
      <c r="U59" s="39"/>
      <c r="V59" s="11"/>
      <c r="W59" s="11"/>
      <c r="X59" s="3"/>
      <c r="Y59"/>
      <c r="Z59"/>
      <c r="AA59"/>
      <c r="AB59"/>
      <c r="AC59"/>
      <c r="AD59"/>
      <c r="AE59"/>
    </row>
    <row r="60" spans="1:31">
      <c r="A60" s="39"/>
      <c r="B60" s="47">
        <f>+'Ark1'!C4299</f>
        <v>2009</v>
      </c>
      <c r="C60" s="47">
        <f>+'Ark1'!K4299</f>
        <v>0</v>
      </c>
      <c r="D60" s="48" t="s">
        <v>530</v>
      </c>
      <c r="E60" s="65">
        <f>+'Ark1'!Q4299</f>
        <v>1171</v>
      </c>
      <c r="F60" s="65"/>
      <c r="G60" s="269">
        <f>+'Ark1'!R4299</f>
        <v>35603</v>
      </c>
      <c r="H60" s="269"/>
      <c r="I60" s="269">
        <f>+'Ark1'!S4299</f>
        <v>35467</v>
      </c>
      <c r="J60" s="102">
        <f>+'Ark1'!T4299</f>
        <v>80.794717015385999</v>
      </c>
      <c r="K60" s="102">
        <f>+'Ark1'!U4299</f>
        <v>84.164368065408539</v>
      </c>
      <c r="L60" s="49">
        <f>+'Ark1'!V4299</f>
        <v>15.814060612869701</v>
      </c>
      <c r="M60" s="49">
        <f>+'Ark1'!W4299</f>
        <v>57.28054247610455</v>
      </c>
      <c r="N60" s="65"/>
      <c r="O60" s="102">
        <f>+'Ark1'!Y4299</f>
        <v>150.8041204392886</v>
      </c>
      <c r="P60" s="102">
        <f>+'Ark1'!Z4299</f>
        <v>151.38238644373621</v>
      </c>
      <c r="Q60" s="102">
        <f>+'Ark1'!AA4299</f>
        <v>32.695457346330521</v>
      </c>
      <c r="R60" s="49">
        <f>+'Ark1'!AB4299</f>
        <v>5.0739883447867049</v>
      </c>
      <c r="S60" s="65">
        <f>+'Ark1'!AC4299</f>
        <v>-50.291439901274721</v>
      </c>
      <c r="T60" s="65">
        <f t="shared" si="1"/>
        <v>30.403928266438943</v>
      </c>
      <c r="U60" s="39"/>
      <c r="V60" s="11"/>
      <c r="W60" s="11"/>
      <c r="X60" s="3"/>
      <c r="Y60"/>
      <c r="Z60"/>
      <c r="AA60"/>
      <c r="AB60"/>
      <c r="AC60"/>
      <c r="AD60"/>
      <c r="AE60"/>
    </row>
    <row r="61" spans="1:31" ht="15.6">
      <c r="A61" s="39"/>
      <c r="B61" s="47">
        <f>+'Ark1'!C4300</f>
        <v>2009</v>
      </c>
      <c r="C61" s="47">
        <f>+'Ark1'!K4300</f>
        <v>2</v>
      </c>
      <c r="D61" s="48" t="s">
        <v>553</v>
      </c>
      <c r="E61" s="65">
        <f>+'Ark1'!Q4300</f>
        <v>1034</v>
      </c>
      <c r="F61" s="65"/>
      <c r="G61" s="269">
        <f>+'Ark1'!R4300</f>
        <v>8083</v>
      </c>
      <c r="H61" s="269"/>
      <c r="I61" s="269">
        <f>+'Ark1'!S4300</f>
        <v>8083</v>
      </c>
      <c r="J61" s="102">
        <f>+'Ark1'!T4300</f>
        <v>18.342940135251663</v>
      </c>
      <c r="K61" s="102">
        <f>+'Ark1'!U4300</f>
        <v>15.103180718833997</v>
      </c>
      <c r="L61" s="49">
        <f>+'Ark1'!V4300</f>
        <v>14.132129159965363</v>
      </c>
      <c r="M61" s="49">
        <f>+'Ark1'!W4300</f>
        <v>57.260051960905606</v>
      </c>
      <c r="N61" s="65"/>
      <c r="O61" s="102">
        <f>+'Ark1'!Y4300</f>
        <v>119.19756278609403</v>
      </c>
      <c r="P61" s="102">
        <f>+'Ark1'!Z4300</f>
        <v>119.19756278609403</v>
      </c>
      <c r="Q61" s="102">
        <f>+'Ark1'!AA4300</f>
        <v>13.968315987933321</v>
      </c>
      <c r="R61" s="49">
        <f>+'Ark1'!AB4300</f>
        <v>3.6852097429733841</v>
      </c>
      <c r="S61" s="65">
        <f>+'Ark1'!AC4300</f>
        <v>-26.391552431990437</v>
      </c>
      <c r="T61" s="65">
        <f t="shared" si="1"/>
        <v>7.817214700193424</v>
      </c>
      <c r="U61" s="39"/>
      <c r="V61" s="2"/>
      <c r="W61" s="5"/>
      <c r="X61" s="3"/>
      <c r="Y61" s="4"/>
      <c r="Z61" s="4"/>
      <c r="AA61"/>
      <c r="AB61"/>
      <c r="AC61"/>
      <c r="AD61"/>
      <c r="AE61"/>
    </row>
    <row r="62" spans="1:31" ht="15.6">
      <c r="A62" s="39"/>
      <c r="B62" s="47">
        <f>+'Ark1'!C4301</f>
        <v>2009</v>
      </c>
      <c r="C62" s="47">
        <f>+'Ark1'!K4301</f>
        <v>4</v>
      </c>
      <c r="D62" s="48" t="s">
        <v>46</v>
      </c>
      <c r="E62" s="65">
        <f>+'Ark1'!Q4301</f>
        <v>23</v>
      </c>
      <c r="F62" s="65"/>
      <c r="G62" s="269">
        <f>+'Ark1'!R4301</f>
        <v>379</v>
      </c>
      <c r="H62" s="269"/>
      <c r="I62" s="269">
        <f>+'Ark1'!S4301</f>
        <v>379</v>
      </c>
      <c r="J62" s="102">
        <f>+'Ark1'!T4301</f>
        <v>0.86007352607452447</v>
      </c>
      <c r="K62" s="102">
        <f>+'Ark1'!U4301</f>
        <v>0.73054974668685557</v>
      </c>
      <c r="L62" s="49">
        <f>+'Ark1'!V4301</f>
        <v>16.311345646437999</v>
      </c>
      <c r="M62" s="49">
        <f>+'Ark1'!W4301</f>
        <v>55.274406332453822</v>
      </c>
      <c r="N62" s="65"/>
      <c r="O62" s="102">
        <f>+'Ark1'!Y4301</f>
        <v>122.96517150395772</v>
      </c>
      <c r="P62" s="102">
        <f>+'Ark1'!Z4301</f>
        <v>122.96517150395772</v>
      </c>
      <c r="Q62" s="102">
        <f>+'Ark1'!AA4301</f>
        <v>26.317789977461366</v>
      </c>
      <c r="R62" s="49">
        <f>+'Ark1'!AB4301</f>
        <v>4.363878398161849</v>
      </c>
      <c r="S62" s="65">
        <f>+'Ark1'!AC4301</f>
        <v>-38.737058720085948</v>
      </c>
      <c r="T62" s="65">
        <f t="shared" si="1"/>
        <v>16.478260869565219</v>
      </c>
      <c r="U62" s="39"/>
      <c r="V62" s="4"/>
      <c r="W62" s="4"/>
      <c r="X62" s="3"/>
      <c r="Z62" s="5"/>
      <c r="AA62"/>
      <c r="AB62"/>
      <c r="AC62"/>
      <c r="AD62"/>
      <c r="AE62"/>
    </row>
    <row r="63" spans="1:31" ht="15.6">
      <c r="A63" s="39"/>
      <c r="B63">
        <f>+'Ark1'!C4302</f>
        <v>2008</v>
      </c>
      <c r="C63">
        <f>+'Ark1'!K4302</f>
        <v>0</v>
      </c>
      <c r="D63" s="3" t="s">
        <v>530</v>
      </c>
      <c r="E63" s="9">
        <f>+'Ark1'!Q4302</f>
        <v>1253</v>
      </c>
      <c r="F63" s="9"/>
      <c r="G63" s="228">
        <f>+'Ark1'!R4302</f>
        <v>34048</v>
      </c>
      <c r="I63" s="228">
        <f>+'Ark1'!S4302</f>
        <v>33914</v>
      </c>
      <c r="J63" s="97">
        <f>+'Ark1'!T4302</f>
        <v>80.256458608334896</v>
      </c>
      <c r="K63" s="97">
        <f>+'Ark1'!U4302</f>
        <v>83.69227024794823</v>
      </c>
      <c r="L63" s="1">
        <f>+'Ark1'!V4302</f>
        <v>15.487928806390975</v>
      </c>
      <c r="M63" s="1">
        <f>+'Ark1'!W4302</f>
        <v>56.794421182992281</v>
      </c>
      <c r="N63" s="9"/>
      <c r="O63" s="97">
        <f>+'Ark1'!Y4302</f>
        <v>152.07620711936164</v>
      </c>
      <c r="P63" s="97">
        <f>+'Ark1'!Z4302</f>
        <v>152.67708615910911</v>
      </c>
      <c r="Q63" s="97">
        <f>+'Ark1'!AA4302</f>
        <v>33.059806810005838</v>
      </c>
      <c r="R63" s="1">
        <f>+'Ark1'!AB4302</f>
        <v>4.8501235355476702</v>
      </c>
      <c r="S63" s="9">
        <f>+'Ark1'!AC4302</f>
        <v>-51.958473486919218</v>
      </c>
      <c r="T63" s="9">
        <f t="shared" si="1"/>
        <v>27.173184357541899</v>
      </c>
      <c r="U63" s="39"/>
      <c r="V63" s="4"/>
      <c r="W63" s="11"/>
      <c r="X63" s="3"/>
      <c r="Z63" s="5"/>
      <c r="AA63"/>
      <c r="AB63"/>
      <c r="AC63"/>
      <c r="AD63"/>
      <c r="AE63"/>
    </row>
    <row r="64" spans="1:31" ht="15.6">
      <c r="A64" s="39"/>
      <c r="B64">
        <f>+'Ark1'!C4303</f>
        <v>2008</v>
      </c>
      <c r="C64">
        <f>+'Ark1'!K4303</f>
        <v>2</v>
      </c>
      <c r="D64" s="3" t="s">
        <v>553</v>
      </c>
      <c r="E64" s="9">
        <f>+'Ark1'!Q4303</f>
        <v>1129</v>
      </c>
      <c r="F64" s="9"/>
      <c r="G64" s="228">
        <f>+'Ark1'!R4303</f>
        <v>8207</v>
      </c>
      <c r="I64" s="228">
        <f>+'Ark1'!S4303</f>
        <v>8206</v>
      </c>
      <c r="J64" s="97">
        <f>+'Ark1'!T4303</f>
        <v>19.345181972468406</v>
      </c>
      <c r="K64" s="97">
        <f>+'Ark1'!U4303</f>
        <v>15.948055517432373</v>
      </c>
      <c r="L64" s="1">
        <f>+'Ark1'!V4303</f>
        <v>13.74923845497746</v>
      </c>
      <c r="M64" s="1">
        <f>+'Ark1'!W4303</f>
        <v>56.585912746770653</v>
      </c>
      <c r="N64" s="9"/>
      <c r="O64" s="97">
        <f>+'Ark1'!Y4303</f>
        <v>120.22390642134796</v>
      </c>
      <c r="P64" s="97">
        <f>+'Ark1'!Z4303</f>
        <v>120.23855715330276</v>
      </c>
      <c r="Q64" s="97">
        <f>+'Ark1'!AA4303</f>
        <v>15.173881444882905</v>
      </c>
      <c r="R64" s="1">
        <f>+'Ark1'!AB4303</f>
        <v>3.8122033534664066</v>
      </c>
      <c r="S64" s="9">
        <f>+'Ark1'!AC4303</f>
        <v>-30.043606449705525</v>
      </c>
      <c r="T64" s="9">
        <f t="shared" si="1"/>
        <v>7.2692648361381753</v>
      </c>
      <c r="U64" s="39"/>
      <c r="V64" s="4"/>
      <c r="W64" s="11"/>
      <c r="X64" s="3"/>
      <c r="Z64" s="5"/>
      <c r="AA64"/>
      <c r="AB64"/>
      <c r="AC64"/>
      <c r="AD64"/>
      <c r="AE64"/>
    </row>
    <row r="65" spans="1:37" ht="15.6">
      <c r="A65" s="39"/>
      <c r="B65">
        <f>+'Ark1'!C4304</f>
        <v>2008</v>
      </c>
      <c r="C65">
        <f>+'Ark1'!K4304</f>
        <v>4</v>
      </c>
      <c r="D65" s="3" t="s">
        <v>46</v>
      </c>
      <c r="E65" s="9">
        <f>+'Ark1'!Q4304</f>
        <v>14</v>
      </c>
      <c r="F65" s="9"/>
      <c r="G65" s="228">
        <f>+'Ark1'!R4304</f>
        <v>168</v>
      </c>
      <c r="I65" s="228">
        <f>+'Ark1'!S4304</f>
        <v>168</v>
      </c>
      <c r="J65" s="97">
        <f>+'Ark1'!T4304</f>
        <v>0.39600226287007351</v>
      </c>
      <c r="K65" s="97">
        <f>+'Ark1'!U4304</f>
        <v>0.35785908584678899</v>
      </c>
      <c r="L65" s="1">
        <f>+'Ark1'!V4304</f>
        <v>18.714285714285719</v>
      </c>
      <c r="M65" s="1">
        <f>+'Ark1'!W4304</f>
        <v>54.767857142857153</v>
      </c>
      <c r="N65" s="9"/>
      <c r="O65" s="97">
        <f>+'Ark1'!Y4304</f>
        <v>131.78630952380956</v>
      </c>
      <c r="P65" s="97">
        <f>+'Ark1'!Z4304</f>
        <v>131.78630952380956</v>
      </c>
      <c r="Q65" s="97">
        <f>+'Ark1'!AA4304</f>
        <v>39.183051677496024</v>
      </c>
      <c r="R65" s="1">
        <f>+'Ark1'!AB4304</f>
        <v>6.2258803300700691</v>
      </c>
      <c r="S65" s="9">
        <f>+'Ark1'!AC4304</f>
        <v>-61.423198738232152</v>
      </c>
      <c r="T65" s="9">
        <f t="shared" si="1"/>
        <v>12</v>
      </c>
      <c r="U65" s="39"/>
      <c r="V65" s="4"/>
      <c r="W65" s="11"/>
      <c r="X65" s="3"/>
      <c r="Z65" s="5"/>
      <c r="AA65"/>
      <c r="AB65"/>
      <c r="AC65"/>
      <c r="AD65"/>
      <c r="AE65"/>
    </row>
    <row r="66" spans="1:37" ht="15.6">
      <c r="A66" s="39"/>
      <c r="B66" s="47">
        <f>+'Ark1'!C4305</f>
        <v>2007</v>
      </c>
      <c r="C66" s="47">
        <f>+'Ark1'!K4305</f>
        <v>0</v>
      </c>
      <c r="D66" s="48" t="s">
        <v>530</v>
      </c>
      <c r="E66" s="65">
        <f>+'Ark1'!Q4305</f>
        <v>1316</v>
      </c>
      <c r="F66" s="65"/>
      <c r="G66" s="269">
        <f>+'Ark1'!R4305</f>
        <v>37036</v>
      </c>
      <c r="H66" s="269"/>
      <c r="I66" s="269">
        <f>+'Ark1'!S4305</f>
        <v>36877</v>
      </c>
      <c r="J66" s="102">
        <f>+'Ark1'!T4305</f>
        <v>84.349093559260254</v>
      </c>
      <c r="K66" s="102">
        <f>+'Ark1'!U4305</f>
        <v>87.194561710952513</v>
      </c>
      <c r="L66" s="49">
        <f>+'Ark1'!V4305</f>
        <v>15.405227346365701</v>
      </c>
      <c r="M66" s="49">
        <f>+'Ark1'!W4305</f>
        <v>56.808308701900899</v>
      </c>
      <c r="N66" s="65"/>
      <c r="O66" s="102">
        <f>+'Ark1'!Y4305</f>
        <v>152.35782211902043</v>
      </c>
      <c r="P66" s="102">
        <f>+'Ark1'!Z4305</f>
        <v>153.01473276025811</v>
      </c>
      <c r="Q66" s="102">
        <f>+'Ark1'!AA4305</f>
        <v>32.477401592005194</v>
      </c>
      <c r="R66" s="49">
        <f>+'Ark1'!AB4305</f>
        <v>4.7228900167947536</v>
      </c>
      <c r="S66" s="65">
        <f>+'Ark1'!AC4305</f>
        <v>-53.498790032179343</v>
      </c>
      <c r="T66" s="65">
        <f t="shared" si="1"/>
        <v>28.142857142857142</v>
      </c>
      <c r="U66" s="39"/>
      <c r="V66" s="4"/>
      <c r="W66" s="11"/>
      <c r="X66" s="3"/>
      <c r="Y66" s="11"/>
      <c r="Z66" s="5"/>
      <c r="AA66"/>
      <c r="AB66"/>
      <c r="AC66"/>
      <c r="AD66"/>
      <c r="AE66"/>
    </row>
    <row r="67" spans="1:37" ht="15.6">
      <c r="A67" s="39"/>
      <c r="B67" s="47">
        <f>+'Ark1'!C4306</f>
        <v>2007</v>
      </c>
      <c r="C67" s="47">
        <f>+'Ark1'!K4306</f>
        <v>2</v>
      </c>
      <c r="D67" s="48" t="s">
        <v>553</v>
      </c>
      <c r="E67" s="65">
        <f>+'Ark1'!Q4306</f>
        <v>1062</v>
      </c>
      <c r="F67" s="65"/>
      <c r="G67" s="269">
        <f>+'Ark1'!R4306</f>
        <v>6387</v>
      </c>
      <c r="H67" s="269"/>
      <c r="I67" s="269">
        <f>+'Ark1'!S4306</f>
        <v>6387</v>
      </c>
      <c r="J67" s="102">
        <f>+'Ark1'!T4306</f>
        <v>14.546324132276579</v>
      </c>
      <c r="K67" s="102">
        <f>+'Ark1'!U4306</f>
        <v>11.898094601434805</v>
      </c>
      <c r="L67" s="49">
        <f>+'Ark1'!V4306</f>
        <v>13.746359793330202</v>
      </c>
      <c r="M67" s="49">
        <f>+'Ark1'!W4306</f>
        <v>56.538437451072497</v>
      </c>
      <c r="N67" s="65"/>
      <c r="O67" s="102">
        <f>+'Ark1'!Y4306</f>
        <v>120.55353060904982</v>
      </c>
      <c r="P67" s="102">
        <f>+'Ark1'!Z4306</f>
        <v>120.55353060904982</v>
      </c>
      <c r="Q67" s="102">
        <f>+'Ark1'!AA4306</f>
        <v>15.413232588474187</v>
      </c>
      <c r="R67" s="49">
        <f>+'Ark1'!AB4306</f>
        <v>3.8197879880080623</v>
      </c>
      <c r="S67" s="65">
        <f>+'Ark1'!AC4306</f>
        <v>-30.604826105051085</v>
      </c>
      <c r="T67" s="65">
        <f t="shared" si="1"/>
        <v>6.0141242937853105</v>
      </c>
      <c r="U67" s="39"/>
      <c r="V67" s="4"/>
      <c r="W67" s="11"/>
      <c r="X67" s="3"/>
      <c r="Y67" s="11"/>
      <c r="Z67" s="5"/>
      <c r="AA67"/>
      <c r="AB67"/>
      <c r="AC67"/>
      <c r="AD67"/>
      <c r="AE67"/>
    </row>
    <row r="68" spans="1:37" ht="15.6">
      <c r="A68" s="39"/>
      <c r="B68" s="47">
        <f>+'Ark1'!C4307</f>
        <v>2007</v>
      </c>
      <c r="C68" s="47">
        <f>+'Ark1'!K4307</f>
        <v>4</v>
      </c>
      <c r="D68" s="48" t="s">
        <v>46</v>
      </c>
      <c r="E68" s="65">
        <f>+'Ark1'!Q4307</f>
        <v>9</v>
      </c>
      <c r="F68" s="65"/>
      <c r="G68" s="269">
        <f>+'Ark1'!R4307</f>
        <v>485</v>
      </c>
      <c r="H68" s="269"/>
      <c r="I68" s="269">
        <f>+'Ark1'!S4307</f>
        <v>484</v>
      </c>
      <c r="J68" s="102">
        <f>+'Ark1'!T4307</f>
        <v>1.1045823084631503</v>
      </c>
      <c r="K68" s="102">
        <f>+'Ark1'!U4307</f>
        <v>0.9073436876126787</v>
      </c>
      <c r="L68" s="49">
        <f>+'Ark1'!V4307</f>
        <v>13.542268041237111</v>
      </c>
      <c r="M68" s="49">
        <f>+'Ark1'!W4307</f>
        <v>55.303719008264466</v>
      </c>
      <c r="N68" s="65"/>
      <c r="O68" s="102">
        <f>+'Ark1'!Y4307</f>
        <v>121.06804123711341</v>
      </c>
      <c r="P68" s="102">
        <f>+'Ark1'!Z4307</f>
        <v>121.3181818181818</v>
      </c>
      <c r="Q68" s="102">
        <f>+'Ark1'!AA4307</f>
        <v>16.22640817661318</v>
      </c>
      <c r="R68" s="49">
        <f>+'Ark1'!AB4307</f>
        <v>4.0529433508674755</v>
      </c>
      <c r="S68" s="65">
        <f>+'Ark1'!AC4307</f>
        <v>-46.548590423651504</v>
      </c>
      <c r="T68" s="65">
        <f t="shared" si="1"/>
        <v>53.888888888888886</v>
      </c>
      <c r="U68" s="39"/>
      <c r="V68" s="4"/>
      <c r="W68" s="11"/>
      <c r="X68" s="3"/>
      <c r="Y68" s="11"/>
      <c r="Z68" s="5"/>
      <c r="AA68"/>
      <c r="AB68"/>
      <c r="AC68"/>
      <c r="AD68"/>
      <c r="AE68"/>
    </row>
    <row r="69" spans="1:37" ht="15.6">
      <c r="A69" s="39"/>
      <c r="B69">
        <f>+'Ark1'!C4308</f>
        <v>2006</v>
      </c>
      <c r="C69">
        <f>+'Ark1'!K4308</f>
        <v>0</v>
      </c>
      <c r="D69" s="3" t="s">
        <v>530</v>
      </c>
      <c r="E69" s="9">
        <f>+'Ark1'!Q4308</f>
        <v>1453</v>
      </c>
      <c r="F69" s="9"/>
      <c r="G69" s="228">
        <f>+'Ark1'!R4308</f>
        <v>37154</v>
      </c>
      <c r="I69" s="228">
        <f>+'Ark1'!S4308</f>
        <v>36927</v>
      </c>
      <c r="J69" s="97">
        <f>+'Ark1'!T4308</f>
        <v>84.102587319193248</v>
      </c>
      <c r="K69" s="97">
        <f>+'Ark1'!U4308</f>
        <v>86.804764515612604</v>
      </c>
      <c r="L69" s="1">
        <f>+'Ark1'!V4308</f>
        <v>15.771599289443936</v>
      </c>
      <c r="M69" s="1">
        <f>+'Ark1'!W4308</f>
        <v>56.964741246242603</v>
      </c>
      <c r="N69" s="9"/>
      <c r="O69" s="97">
        <f>+'Ark1'!Y4308</f>
        <v>149.71463099531621</v>
      </c>
      <c r="P69" s="97">
        <f>+'Ark1'!Z4308</f>
        <v>150.63496628483173</v>
      </c>
      <c r="Q69" s="97">
        <f>+'Ark1'!AA4308</f>
        <v>32.0995364659478</v>
      </c>
      <c r="R69" s="1">
        <f>+'Ark1'!AB4308</f>
        <v>4.6612089678208148</v>
      </c>
      <c r="S69" s="9">
        <f>+'Ark1'!AC4308</f>
        <v>-52.312120475048062</v>
      </c>
      <c r="T69" s="9">
        <f t="shared" si="1"/>
        <v>25.570543702684102</v>
      </c>
      <c r="U69" s="39"/>
      <c r="V69" s="4"/>
      <c r="W69" s="11"/>
      <c r="X69" s="3"/>
      <c r="Y69" s="11"/>
      <c r="Z69" s="5"/>
      <c r="AA69"/>
      <c r="AB69"/>
      <c r="AC69"/>
      <c r="AD69"/>
      <c r="AE69"/>
    </row>
    <row r="70" spans="1:37" ht="15.6">
      <c r="A70" s="39"/>
      <c r="B70">
        <f>+'Ark1'!C4309</f>
        <v>2006</v>
      </c>
      <c r="C70">
        <f>+'Ark1'!K4309</f>
        <v>2</v>
      </c>
      <c r="D70" s="3" t="s">
        <v>553</v>
      </c>
      <c r="E70" s="9">
        <f>+'Ark1'!Q4309</f>
        <v>984</v>
      </c>
      <c r="F70" s="9"/>
      <c r="G70" s="228">
        <f>+'Ark1'!R4309</f>
        <v>6998</v>
      </c>
      <c r="I70" s="228">
        <f>+'Ark1'!S4309</f>
        <v>6976</v>
      </c>
      <c r="J70" s="97">
        <f>+'Ark1'!T4309</f>
        <v>15.840822147271204</v>
      </c>
      <c r="K70" s="97">
        <f>+'Ark1'!U4309</f>
        <v>13.143389802778579</v>
      </c>
      <c r="L70" s="1">
        <f>+'Ark1'!V4309</f>
        <v>13.630037153472422</v>
      </c>
      <c r="M70" s="1">
        <f>+'Ark1'!W4309</f>
        <v>56.374856651376149</v>
      </c>
      <c r="N70" s="9"/>
      <c r="O70" s="97">
        <f>+'Ark1'!Y4309</f>
        <v>120.35377250643027</v>
      </c>
      <c r="P70" s="97">
        <f>+'Ark1'!Z4309</f>
        <v>120.73332855504576</v>
      </c>
      <c r="Q70" s="97">
        <f>+'Ark1'!AA4309</f>
        <v>14.590088207335487</v>
      </c>
      <c r="R70" s="1">
        <f>+'Ark1'!AB4309</f>
        <v>3.9482160836525351</v>
      </c>
      <c r="S70" s="9">
        <f>+'Ark1'!AC4309</f>
        <v>-35.401049762855223</v>
      </c>
      <c r="T70" s="9">
        <f t="shared" si="1"/>
        <v>7.1117886178861784</v>
      </c>
      <c r="U70" s="39"/>
      <c r="V70" s="4"/>
      <c r="W70" s="11"/>
      <c r="X70" s="3"/>
      <c r="Y70" s="5"/>
      <c r="Z70" s="5"/>
      <c r="AA70"/>
      <c r="AB70"/>
      <c r="AC70"/>
      <c r="AD70"/>
      <c r="AE70"/>
    </row>
    <row r="71" spans="1:37" ht="15.6">
      <c r="A71" s="39"/>
      <c r="B71">
        <f>+'Ark1'!C4310</f>
        <v>2006</v>
      </c>
      <c r="C71">
        <f>+'Ark1'!K4310</f>
        <v>4</v>
      </c>
      <c r="D71" s="3" t="s">
        <v>46</v>
      </c>
      <c r="E71" s="9">
        <f>+'Ark1'!Q4310</f>
        <v>7</v>
      </c>
      <c r="F71" s="9"/>
      <c r="G71" s="228">
        <f>+'Ark1'!R4310</f>
        <v>19</v>
      </c>
      <c r="I71" s="228">
        <f>+'Ark1'!S4310</f>
        <v>19</v>
      </c>
      <c r="J71" s="97">
        <f>+'Ark1'!T4310</f>
        <v>4.3008805487018117E-2</v>
      </c>
      <c r="K71" s="97">
        <f>+'Ark1'!U4310</f>
        <v>4.025870313168655E-2</v>
      </c>
      <c r="L71" s="1">
        <f>+'Ark1'!V4310</f>
        <v>30.78947368421052</v>
      </c>
      <c r="M71" s="1">
        <f>+'Ark1'!W4310</f>
        <v>55.105263157894754</v>
      </c>
      <c r="N71" s="9"/>
      <c r="O71" s="97">
        <f>+'Ark1'!Y4310</f>
        <v>135.77894736842109</v>
      </c>
      <c r="P71" s="97">
        <f>+'Ark1'!Z4310</f>
        <v>135.77894736842109</v>
      </c>
      <c r="Q71" s="97">
        <f>+'Ark1'!AA4310</f>
        <v>39.316443311691309</v>
      </c>
      <c r="R71" s="1">
        <f>+'Ark1'!AB4310</f>
        <v>5.2505111214062641</v>
      </c>
      <c r="S71" s="9">
        <f>+'Ark1'!AC4310</f>
        <v>-79.806237863585793</v>
      </c>
      <c r="T71" s="9">
        <f t="shared" si="1"/>
        <v>2.7142857142857144</v>
      </c>
      <c r="U71" s="39"/>
      <c r="V71" s="4"/>
      <c r="W71" s="11"/>
      <c r="X71" s="3"/>
      <c r="Y71" s="5"/>
      <c r="Z71" s="5"/>
      <c r="AA71"/>
      <c r="AB71"/>
      <c r="AC71"/>
      <c r="AD71"/>
      <c r="AE71"/>
    </row>
    <row r="72" spans="1:37" ht="15.6">
      <c r="A72" s="39"/>
      <c r="B72" s="47">
        <f>+'Ark1'!C4311</f>
        <v>2005</v>
      </c>
      <c r="C72" s="47">
        <f>+'Ark1'!K4311</f>
        <v>0</v>
      </c>
      <c r="D72" s="48" t="s">
        <v>530</v>
      </c>
      <c r="E72" s="65">
        <f>+'Ark1'!Q4311</f>
        <v>1567</v>
      </c>
      <c r="F72" s="65"/>
      <c r="G72" s="269">
        <f>+'Ark1'!R4311</f>
        <v>32331.25</v>
      </c>
      <c r="H72" s="269"/>
      <c r="I72" s="269">
        <f>+'Ark1'!S4311</f>
        <v>31803</v>
      </c>
      <c r="J72" s="102">
        <f>+'Ark1'!T4311</f>
        <v>82.664834286810063</v>
      </c>
      <c r="K72" s="102">
        <f>+'Ark1'!U4311</f>
        <v>85.515490110813516</v>
      </c>
      <c r="L72" s="49">
        <f>+'Ark1'!V4311</f>
        <v>15.77742895805142</v>
      </c>
      <c r="M72" s="49">
        <f>+'Ark1'!W4311</f>
        <v>56.794296135584702</v>
      </c>
      <c r="N72" s="65"/>
      <c r="O72" s="102">
        <f>+'Ark1'!Y4311</f>
        <v>148.23654513821734</v>
      </c>
      <c r="P72" s="102">
        <f>+'Ark1'!Z4311</f>
        <v>150.6987642675216</v>
      </c>
      <c r="Q72" s="102">
        <f>+'Ark1'!AA4311</f>
        <v>31.977379801377801</v>
      </c>
      <c r="R72" s="49">
        <f>+'Ark1'!AB4311</f>
        <v>4.7874952583402282</v>
      </c>
      <c r="S72" s="65">
        <f>+'Ark1'!AC4311</f>
        <v>-52.758717627577028</v>
      </c>
      <c r="T72" s="65">
        <f t="shared" si="1"/>
        <v>20.632578174856413</v>
      </c>
      <c r="U72" s="39"/>
      <c r="V72" s="4"/>
      <c r="W72" s="11"/>
      <c r="X72" s="3"/>
      <c r="Y72" s="5"/>
      <c r="Z72" s="5"/>
      <c r="AA72"/>
      <c r="AB72"/>
      <c r="AC72"/>
      <c r="AD72"/>
      <c r="AE72"/>
    </row>
    <row r="73" spans="1:37" ht="15.6">
      <c r="A73" s="39"/>
      <c r="B73" s="47">
        <f>+'Ark1'!C4312</f>
        <v>2005</v>
      </c>
      <c r="C73" s="47">
        <f>+'Ark1'!K4312</f>
        <v>2</v>
      </c>
      <c r="D73" s="48" t="s">
        <v>553</v>
      </c>
      <c r="E73" s="65">
        <f>+'Ark1'!Q4312</f>
        <v>1104</v>
      </c>
      <c r="F73" s="65"/>
      <c r="G73" s="269">
        <f>+'Ark1'!R4312</f>
        <v>6765</v>
      </c>
      <c r="H73" s="269"/>
      <c r="I73" s="269">
        <f>+'Ark1'!S4312</f>
        <v>6757</v>
      </c>
      <c r="J73" s="102">
        <f>+'Ark1'!T4312</f>
        <v>17.296813576656341</v>
      </c>
      <c r="K73" s="102">
        <f>+'Ark1'!U4312</f>
        <v>14.448815038921145</v>
      </c>
      <c r="L73" s="49">
        <f>+'Ark1'!V4312</f>
        <v>13.912195121951219</v>
      </c>
      <c r="M73" s="49">
        <f>+'Ark1'!W4312</f>
        <v>56.856889151990515</v>
      </c>
      <c r="N73" s="65"/>
      <c r="O73" s="102">
        <f>+'Ark1'!Y4312</f>
        <v>119.70090169992598</v>
      </c>
      <c r="P73" s="102">
        <f>+'Ark1'!Z4312</f>
        <v>119.84262246559112</v>
      </c>
      <c r="Q73" s="102">
        <f>+'Ark1'!AA4312</f>
        <v>14.243929119362184</v>
      </c>
      <c r="R73" s="49">
        <f>+'Ark1'!AB4312</f>
        <v>3.7690586542217006</v>
      </c>
      <c r="S73" s="65">
        <f>+'Ark1'!AC4312</f>
        <v>-33.271241347562189</v>
      </c>
      <c r="T73" s="65">
        <f t="shared" si="1"/>
        <v>6.1277173913043477</v>
      </c>
      <c r="U73" s="39"/>
      <c r="V73" s="4"/>
      <c r="W73" s="11"/>
      <c r="X73" s="3"/>
      <c r="Y73" s="5"/>
      <c r="Z73" s="5"/>
      <c r="AA73"/>
      <c r="AB73"/>
      <c r="AC73"/>
      <c r="AD73"/>
      <c r="AE73"/>
    </row>
    <row r="74" spans="1:37" ht="15.6">
      <c r="A74" s="39"/>
      <c r="B74" s="47">
        <f>+'Ark1'!C4313</f>
        <v>2005</v>
      </c>
      <c r="C74" s="47">
        <f>+'Ark1'!K4313</f>
        <v>4</v>
      </c>
      <c r="D74" s="48" t="s">
        <v>46</v>
      </c>
      <c r="E74" s="65">
        <f>+'Ark1'!Q4313</f>
        <v>8</v>
      </c>
      <c r="F74" s="65"/>
      <c r="G74" s="269">
        <f>+'Ark1'!R4313</f>
        <v>13</v>
      </c>
      <c r="H74" s="269"/>
      <c r="I74" s="269">
        <f>+'Ark1'!S4313</f>
        <v>11</v>
      </c>
      <c r="J74" s="102">
        <f>+'Ark1'!T4313</f>
        <v>3.323851832912525E-2</v>
      </c>
      <c r="K74" s="102">
        <f>+'Ark1'!U4313</f>
        <v>3.3535851573943114E-2</v>
      </c>
      <c r="L74" s="49">
        <f>+'Ark1'!V4313</f>
        <v>64.692307692307693</v>
      </c>
      <c r="M74" s="49">
        <f>+'Ark1'!W4313</f>
        <v>53.72727272727272</v>
      </c>
      <c r="N74" s="65"/>
      <c r="O74" s="102">
        <f>+'Ark1'!Y4313</f>
        <v>144.57692307692304</v>
      </c>
      <c r="P74" s="102">
        <f>+'Ark1'!Z4313</f>
        <v>170.86363636363637</v>
      </c>
      <c r="Q74" s="102">
        <f>+'Ark1'!AA4313</f>
        <v>33.427867327270391</v>
      </c>
      <c r="R74" s="49">
        <f>+'Ark1'!AB4313</f>
        <v>4.7880705753685948</v>
      </c>
      <c r="S74" s="65">
        <f>+'Ark1'!AC4313</f>
        <v>-83.914858935743482</v>
      </c>
      <c r="T74" s="65">
        <f t="shared" si="1"/>
        <v>1.625</v>
      </c>
      <c r="U74" s="39"/>
      <c r="V74" s="4"/>
      <c r="W74" s="11"/>
      <c r="X74" s="3"/>
      <c r="Y74" s="5"/>
      <c r="Z74" s="5"/>
      <c r="AA74"/>
      <c r="AB74"/>
      <c r="AC74"/>
      <c r="AD74"/>
      <c r="AE74"/>
    </row>
    <row r="75" spans="1:37" ht="15.6">
      <c r="A75" s="39"/>
      <c r="B75">
        <f>+'Ark1'!C4314</f>
        <v>2004</v>
      </c>
      <c r="C75">
        <f>+'Ark1'!K4314</f>
        <v>0</v>
      </c>
      <c r="D75" s="3" t="s">
        <v>530</v>
      </c>
      <c r="E75" s="9">
        <f>+'Ark1'!Q4314</f>
        <v>1633</v>
      </c>
      <c r="F75" s="9"/>
      <c r="G75" s="228">
        <f>+'Ark1'!R4314</f>
        <v>29401</v>
      </c>
      <c r="I75" s="228">
        <f>+'Ark1'!S4314</f>
        <v>28897</v>
      </c>
      <c r="J75" s="97">
        <f>+'Ark1'!T4314</f>
        <v>77.247050786894718</v>
      </c>
      <c r="K75" s="97">
        <f>+'Ark1'!U4314</f>
        <v>80.648466968386799</v>
      </c>
      <c r="L75" s="1">
        <f>+'Ark1'!V4314</f>
        <v>15.183395122614874</v>
      </c>
      <c r="M75" s="1">
        <f>+'Ark1'!W4314</f>
        <v>56.361144755510949</v>
      </c>
      <c r="N75" s="9"/>
      <c r="O75" s="97">
        <f>+'Ark1'!Y4314</f>
        <v>148.44587599061313</v>
      </c>
      <c r="P75" s="97">
        <f>+'Ark1'!Z4314</f>
        <v>151.03495864622684</v>
      </c>
      <c r="Q75" s="97">
        <f>+'Ark1'!AA4314</f>
        <v>31.950229459275199</v>
      </c>
      <c r="R75" s="1">
        <f>+'Ark1'!AB4314</f>
        <v>4.7096148240115374</v>
      </c>
      <c r="S75" s="9">
        <f>+'Ark1'!AC4314</f>
        <v>-54.969502839307744</v>
      </c>
      <c r="T75" s="9">
        <f t="shared" si="1"/>
        <v>18.004286589099816</v>
      </c>
      <c r="U75" s="39"/>
      <c r="V75" s="4"/>
      <c r="W75" s="11"/>
      <c r="X75" s="3"/>
      <c r="Y75" s="5"/>
      <c r="Z75" s="5"/>
      <c r="AA75"/>
      <c r="AB75"/>
      <c r="AC75"/>
      <c r="AD75"/>
      <c r="AE75"/>
    </row>
    <row r="76" spans="1:37" ht="15.6">
      <c r="A76" s="39"/>
      <c r="B76">
        <f>+'Ark1'!C4315</f>
        <v>2004</v>
      </c>
      <c r="C76">
        <f>+'Ark1'!K4315</f>
        <v>2</v>
      </c>
      <c r="D76" s="3" t="s">
        <v>553</v>
      </c>
      <c r="E76" s="9">
        <f>+'Ark1'!Q4315</f>
        <v>1328</v>
      </c>
      <c r="F76" s="9"/>
      <c r="G76" s="228">
        <f>+'Ark1'!R4315</f>
        <v>8651</v>
      </c>
      <c r="I76" s="228">
        <f>+'Ark1'!S4315</f>
        <v>8650</v>
      </c>
      <c r="J76" s="97">
        <f>+'Ark1'!T4315</f>
        <v>22.729302961036232</v>
      </c>
      <c r="K76" s="97">
        <f>+'Ark1'!U4315</f>
        <v>19.324985021818648</v>
      </c>
      <c r="L76" s="1">
        <f>+'Ark1'!V4315</f>
        <v>13.655531152467921</v>
      </c>
      <c r="M76" s="1">
        <f>+'Ark1'!W4315</f>
        <v>56.411213872832384</v>
      </c>
      <c r="N76" s="9"/>
      <c r="O76" s="97">
        <f>+'Ark1'!Y4315</f>
        <v>120.8890532886371</v>
      </c>
      <c r="P76" s="97">
        <f>+'Ark1'!Z4315</f>
        <v>120.90302890173402</v>
      </c>
      <c r="Q76" s="97">
        <f>+'Ark1'!AA4315</f>
        <v>15.164610614957063</v>
      </c>
      <c r="R76" s="1">
        <f>+'Ark1'!AB4315</f>
        <v>3.9383737181549754</v>
      </c>
      <c r="S76" s="9">
        <f>+'Ark1'!AC4315</f>
        <v>-35.302249167589004</v>
      </c>
      <c r="T76" s="9">
        <f t="shared" si="1"/>
        <v>6.5143072289156629</v>
      </c>
      <c r="U76" s="39"/>
      <c r="V76" s="4"/>
      <c r="W76" s="11"/>
      <c r="X76" s="3"/>
      <c r="Y76" s="5"/>
      <c r="Z76" s="5"/>
      <c r="AA76"/>
      <c r="AB76"/>
      <c r="AC76"/>
      <c r="AD76"/>
      <c r="AE76"/>
    </row>
    <row r="77" spans="1:37" ht="15.6">
      <c r="A77" s="39"/>
      <c r="B77">
        <f>+'Ark1'!C4316</f>
        <v>2004</v>
      </c>
      <c r="C77">
        <f>+'Ark1'!K4316</f>
        <v>4</v>
      </c>
      <c r="D77" s="3" t="s">
        <v>46</v>
      </c>
      <c r="E77" s="9">
        <f>+'Ark1'!Q4316</f>
        <v>3</v>
      </c>
      <c r="F77" s="9"/>
      <c r="G77" s="228">
        <f>+'Ark1'!R4316</f>
        <v>6</v>
      </c>
      <c r="I77" s="228">
        <f>+'Ark1'!S4316</f>
        <v>6</v>
      </c>
      <c r="J77" s="97">
        <f>+'Ark1'!T4316</f>
        <v>1.5764168046031372E-2</v>
      </c>
      <c r="K77" s="97">
        <f>+'Ark1'!U4316</f>
        <v>1.9548367482182225E-2</v>
      </c>
      <c r="L77" s="1">
        <f>+'Ark1'!V4316</f>
        <v>24.166666666666671</v>
      </c>
      <c r="M77" s="1">
        <f>+'Ark1'!W4316</f>
        <v>50.166666666666657</v>
      </c>
      <c r="N77" s="9"/>
      <c r="O77" s="97">
        <f>+'Ark1'!Y4316</f>
        <v>176.31666666666672</v>
      </c>
      <c r="P77" s="97">
        <f>+'Ark1'!Z4316</f>
        <v>176.31666666666672</v>
      </c>
      <c r="Q77" s="97">
        <f>+'Ark1'!AA4316</f>
        <v>41.539556114891376</v>
      </c>
      <c r="R77" s="1">
        <f>+'Ark1'!AB4316</f>
        <v>6.0941684329274155</v>
      </c>
      <c r="S77" s="9">
        <f>+'Ark1'!AC4316</f>
        <v>-65.324931459823986</v>
      </c>
      <c r="T77" s="9">
        <f t="shared" si="1"/>
        <v>2</v>
      </c>
      <c r="U77" s="39"/>
      <c r="V77" s="4"/>
      <c r="W77" s="11"/>
      <c r="X77" s="3"/>
      <c r="Y77" s="5"/>
      <c r="Z77" s="5"/>
      <c r="AA77"/>
      <c r="AB77"/>
      <c r="AC77"/>
      <c r="AD77"/>
      <c r="AE77"/>
    </row>
    <row r="78" spans="1:37" ht="15.6">
      <c r="A78" s="39"/>
      <c r="B78" s="39"/>
      <c r="C78" s="39"/>
      <c r="D78" s="39"/>
      <c r="E78" s="39"/>
      <c r="F78" s="39"/>
      <c r="G78" s="265"/>
      <c r="H78" s="265"/>
      <c r="I78" s="265"/>
      <c r="J78" s="101"/>
      <c r="K78" s="101"/>
      <c r="L78" s="39"/>
      <c r="M78" s="39"/>
      <c r="N78" s="39"/>
      <c r="O78" s="101"/>
      <c r="P78" s="101"/>
      <c r="Q78" s="101"/>
      <c r="R78" s="39"/>
      <c r="S78" s="64"/>
      <c r="T78" s="64"/>
      <c r="U78" s="39"/>
      <c r="V78" s="11"/>
      <c r="W78" s="11"/>
      <c r="X78" s="3"/>
      <c r="Y78"/>
      <c r="Z78" s="5"/>
      <c r="AA78"/>
      <c r="AB78"/>
      <c r="AC78"/>
      <c r="AD78"/>
      <c r="AE78"/>
    </row>
    <row r="79" spans="1:37">
      <c r="A79" s="39"/>
      <c r="B79" s="39"/>
      <c r="C79" s="39"/>
      <c r="D79" s="39"/>
      <c r="E79" s="39"/>
      <c r="F79" s="39"/>
      <c r="G79" s="265"/>
      <c r="H79" s="265"/>
      <c r="I79" s="265"/>
      <c r="J79" s="101"/>
      <c r="K79" s="101"/>
      <c r="L79" s="39"/>
      <c r="M79" s="39"/>
      <c r="N79" s="39"/>
      <c r="O79" s="101"/>
      <c r="P79" s="101"/>
      <c r="Q79" s="101"/>
      <c r="R79" s="39"/>
      <c r="S79" s="64"/>
      <c r="T79" s="64"/>
      <c r="U79" s="39"/>
      <c r="V79" s="11"/>
      <c r="W79" s="11"/>
      <c r="X79" s="3"/>
      <c r="Y79"/>
      <c r="Z79"/>
      <c r="AA79"/>
      <c r="AB79"/>
      <c r="AC79"/>
      <c r="AD79"/>
      <c r="AE79"/>
    </row>
    <row r="80" spans="1:37" ht="15.6">
      <c r="J80" s="52"/>
      <c r="X80" s="3"/>
      <c r="AG80" s="11"/>
      <c r="AH80" s="11"/>
      <c r="AK80" s="5"/>
    </row>
    <row r="81" spans="10:37">
      <c r="J81" s="52"/>
      <c r="X81" s="3"/>
      <c r="AG81" s="11"/>
      <c r="AH81" s="11"/>
    </row>
    <row r="82" spans="10:37">
      <c r="J82" s="52"/>
      <c r="X82" s="3"/>
      <c r="AG82" s="11"/>
      <c r="AH82" s="11"/>
    </row>
    <row r="83" spans="10:37" ht="15.6">
      <c r="J83" s="52"/>
      <c r="U83" s="77"/>
      <c r="V83" s="53"/>
      <c r="X83" s="3"/>
      <c r="AG83" s="11"/>
      <c r="AH83" s="11"/>
      <c r="AK83" s="2"/>
    </row>
    <row r="84" spans="10:37">
      <c r="J84" s="52"/>
      <c r="U84" s="77"/>
      <c r="V84" s="53"/>
      <c r="X84" s="3"/>
      <c r="AG84" s="11"/>
      <c r="AH84" s="11"/>
      <c r="AK84" s="4"/>
    </row>
    <row r="85" spans="10:37" ht="15.6">
      <c r="J85" s="52"/>
      <c r="U85" s="77"/>
      <c r="V85" s="53"/>
      <c r="X85" s="3"/>
      <c r="AG85" s="11"/>
      <c r="AH85" s="11"/>
      <c r="AK85" s="5"/>
    </row>
    <row r="86" spans="10:37" ht="15.6">
      <c r="J86" s="52"/>
      <c r="U86" s="77"/>
      <c r="V86" s="53"/>
      <c r="X86" s="3"/>
      <c r="AG86" s="11"/>
      <c r="AH86" s="11"/>
      <c r="AK86" s="5"/>
    </row>
    <row r="87" spans="10:37" ht="15.6">
      <c r="J87" s="52"/>
      <c r="U87" s="77"/>
      <c r="V87" s="53"/>
      <c r="X87" s="3"/>
      <c r="AG87" s="11"/>
      <c r="AH87" s="11"/>
      <c r="AK87" s="5"/>
    </row>
    <row r="88" spans="10:37" ht="15.6">
      <c r="J88" s="52"/>
      <c r="U88" s="77"/>
      <c r="V88" s="53"/>
      <c r="X88" s="3"/>
      <c r="AG88" s="11"/>
      <c r="AH88" s="11"/>
      <c r="AK88" s="5"/>
    </row>
    <row r="89" spans="10:37" ht="15.6">
      <c r="J89" s="52"/>
      <c r="U89" s="77"/>
      <c r="V89" s="53"/>
      <c r="X89" s="3"/>
      <c r="AG89" s="11"/>
      <c r="AH89" s="11"/>
      <c r="AK89" s="5"/>
    </row>
    <row r="90" spans="10:37" ht="15.6">
      <c r="J90" s="52"/>
      <c r="U90" s="77"/>
      <c r="V90" s="53"/>
      <c r="X90" s="3"/>
      <c r="AG90" s="11"/>
      <c r="AH90" s="11"/>
      <c r="AK90" s="5"/>
    </row>
    <row r="91" spans="10:37" ht="15.6">
      <c r="J91" s="52"/>
      <c r="U91" s="77"/>
      <c r="V91" s="53"/>
      <c r="X91" s="3"/>
      <c r="AG91" s="11"/>
      <c r="AH91" s="11"/>
      <c r="AK91" s="5"/>
    </row>
    <row r="92" spans="10:37" ht="15.6">
      <c r="J92" s="52"/>
      <c r="U92" s="77"/>
      <c r="V92" s="53"/>
      <c r="X92" s="3"/>
      <c r="AG92" s="11"/>
      <c r="AH92" s="11"/>
      <c r="AK92" s="5"/>
    </row>
    <row r="93" spans="10:37" ht="15.6">
      <c r="J93" s="52"/>
      <c r="U93" s="77"/>
      <c r="V93" s="53"/>
      <c r="X93" s="3"/>
      <c r="AG93" s="11"/>
      <c r="AH93" s="11"/>
      <c r="AK93" s="5"/>
    </row>
    <row r="94" spans="10:37" ht="15.6">
      <c r="J94" s="52"/>
      <c r="U94" s="77"/>
      <c r="V94" s="53"/>
      <c r="X94" s="3"/>
      <c r="AG94" s="11"/>
      <c r="AH94" s="11"/>
      <c r="AK94" s="5"/>
    </row>
    <row r="95" spans="10:37" ht="15.6">
      <c r="J95" s="52"/>
      <c r="U95" s="77"/>
      <c r="V95" s="53"/>
      <c r="X95" s="3"/>
      <c r="AG95" s="11"/>
      <c r="AH95" s="11"/>
      <c r="AK95" s="5"/>
    </row>
    <row r="96" spans="10:37" ht="15.6">
      <c r="J96" s="52"/>
      <c r="U96" s="77"/>
      <c r="V96" s="53"/>
      <c r="X96" s="3"/>
      <c r="AG96" s="11"/>
      <c r="AH96" s="11"/>
      <c r="AK96" s="5"/>
    </row>
    <row r="97" spans="10:37" ht="15.6">
      <c r="J97" s="52"/>
      <c r="U97" s="77"/>
      <c r="V97" s="53"/>
      <c r="X97" s="3"/>
      <c r="AG97" s="11"/>
      <c r="AH97" s="11"/>
      <c r="AK97" s="5"/>
    </row>
    <row r="98" spans="10:37" ht="15.6">
      <c r="J98" s="52"/>
      <c r="U98" s="77"/>
      <c r="V98" s="53"/>
      <c r="X98" s="3"/>
      <c r="AG98" s="11"/>
      <c r="AH98" s="11"/>
      <c r="AK98" s="5"/>
    </row>
    <row r="99" spans="10:37" ht="15.6">
      <c r="J99" s="52"/>
      <c r="U99" s="77"/>
      <c r="V99" s="53"/>
      <c r="X99" s="3"/>
      <c r="AG99" s="11"/>
      <c r="AH99" s="11"/>
      <c r="AK99" s="5"/>
    </row>
    <row r="100" spans="10:37" ht="15.6">
      <c r="J100" s="52"/>
      <c r="U100" s="77"/>
      <c r="V100" s="53"/>
      <c r="X100" s="3"/>
      <c r="AG100" s="11"/>
      <c r="AH100" s="11"/>
      <c r="AK100" s="5"/>
    </row>
    <row r="101" spans="10:37" ht="15.6">
      <c r="J101" s="52"/>
      <c r="U101" s="77"/>
      <c r="V101" s="53"/>
      <c r="X101" s="3"/>
      <c r="AG101" s="11"/>
      <c r="AH101" s="11"/>
      <c r="AK101" s="5"/>
    </row>
    <row r="102" spans="10:37">
      <c r="J102" s="52"/>
      <c r="U102" s="77"/>
      <c r="V102" s="53"/>
      <c r="X102" s="3"/>
      <c r="AG102" s="11"/>
      <c r="AH102" s="11"/>
    </row>
    <row r="103" spans="10:37" ht="15.6">
      <c r="J103" s="52"/>
      <c r="U103" s="77"/>
      <c r="V103" s="53"/>
      <c r="X103" s="3"/>
      <c r="AG103" s="11"/>
      <c r="AH103" s="11"/>
      <c r="AK103" s="5"/>
    </row>
    <row r="104" spans="10:37">
      <c r="J104" s="52"/>
      <c r="U104" s="77"/>
      <c r="V104" s="53"/>
      <c r="X104" s="3"/>
      <c r="AG104" s="11"/>
      <c r="AH104" s="11"/>
    </row>
    <row r="105" spans="10:37">
      <c r="J105" s="52"/>
      <c r="U105" s="77"/>
      <c r="V105" s="53"/>
      <c r="X105" s="3"/>
      <c r="AG105" s="11"/>
      <c r="AH105" s="11"/>
    </row>
    <row r="106" spans="10:37">
      <c r="J106" s="52"/>
      <c r="U106" s="77"/>
      <c r="V106" s="53"/>
      <c r="X106" s="3"/>
      <c r="AG106" s="11"/>
      <c r="AH106" s="11"/>
    </row>
    <row r="107" spans="10:37">
      <c r="X107" s="3"/>
      <c r="AG107" s="11"/>
      <c r="AH107" s="11"/>
    </row>
    <row r="108" spans="10:37">
      <c r="X108" s="3"/>
      <c r="AG108" s="11"/>
      <c r="AH108" s="11"/>
    </row>
    <row r="109" spans="10:37">
      <c r="J109" s="52"/>
      <c r="U109" s="77"/>
      <c r="V109" s="53"/>
      <c r="X109" s="3"/>
      <c r="AG109" s="11"/>
      <c r="AH109" s="11"/>
    </row>
    <row r="110" spans="10:37">
      <c r="J110" s="52"/>
      <c r="U110" s="77"/>
      <c r="V110" s="53"/>
      <c r="X110" s="3"/>
      <c r="AG110" s="11"/>
      <c r="AH110" s="11"/>
    </row>
    <row r="111" spans="10:37">
      <c r="J111" s="52"/>
      <c r="U111" s="77"/>
      <c r="V111" s="53"/>
      <c r="X111" s="3"/>
      <c r="AG111" s="11"/>
      <c r="AH111" s="11"/>
    </row>
    <row r="112" spans="10:37">
      <c r="J112" s="52"/>
      <c r="U112" s="77"/>
      <c r="V112" s="53"/>
      <c r="X112" s="3"/>
      <c r="AG112" s="11"/>
      <c r="AH112" s="11"/>
    </row>
    <row r="113" spans="10:34">
      <c r="J113" s="52"/>
      <c r="U113" s="77"/>
      <c r="V113" s="53"/>
      <c r="X113" s="3"/>
      <c r="AG113" s="11"/>
      <c r="AH113" s="11"/>
    </row>
    <row r="114" spans="10:34">
      <c r="J114" s="52"/>
      <c r="U114" s="77"/>
      <c r="V114" s="53"/>
      <c r="X114" s="3"/>
      <c r="AG114" s="11"/>
      <c r="AH114" s="11"/>
    </row>
    <row r="115" spans="10:34">
      <c r="J115" s="52"/>
      <c r="U115" s="77"/>
      <c r="V115" s="53"/>
      <c r="X115" s="3"/>
      <c r="AG115" s="11"/>
      <c r="AH115" s="11"/>
    </row>
    <row r="116" spans="10:34">
      <c r="J116" s="52"/>
      <c r="U116" s="77"/>
      <c r="V116" s="53"/>
      <c r="X116" s="3"/>
      <c r="AG116" s="11"/>
      <c r="AH116" s="11"/>
    </row>
    <row r="117" spans="10:34">
      <c r="J117" s="52"/>
      <c r="U117" s="77"/>
      <c r="V117" s="53"/>
      <c r="X117" s="3"/>
      <c r="AG117" s="11"/>
      <c r="AH117" s="11"/>
    </row>
    <row r="118" spans="10:34">
      <c r="J118" s="52"/>
      <c r="U118" s="77"/>
      <c r="V118" s="53"/>
      <c r="X118" s="3"/>
      <c r="AG118" s="11"/>
      <c r="AH118" s="11"/>
    </row>
    <row r="119" spans="10:34">
      <c r="J119" s="52"/>
      <c r="U119" s="77"/>
      <c r="V119" s="53"/>
      <c r="X119" s="3"/>
      <c r="AG119" s="11"/>
      <c r="AH119" s="11"/>
    </row>
    <row r="120" spans="10:34">
      <c r="J120" s="52"/>
      <c r="U120" s="77"/>
      <c r="V120" s="53"/>
      <c r="X120" s="3"/>
      <c r="AG120" s="11"/>
      <c r="AH120" s="11"/>
    </row>
    <row r="121" spans="10:34">
      <c r="J121" s="52"/>
      <c r="U121" s="77"/>
      <c r="V121" s="53"/>
      <c r="X121" s="3"/>
      <c r="AG121" s="11"/>
      <c r="AH121" s="11"/>
    </row>
    <row r="122" spans="10:34">
      <c r="J122" s="52"/>
      <c r="U122" s="77"/>
      <c r="V122" s="53"/>
      <c r="X122" s="3"/>
      <c r="AG122" s="11"/>
      <c r="AH122" s="11"/>
    </row>
    <row r="123" spans="10:34">
      <c r="J123" s="52"/>
      <c r="U123" s="77"/>
      <c r="V123" s="53"/>
      <c r="X123" s="3"/>
      <c r="AG123" s="11"/>
      <c r="AH123" s="11"/>
    </row>
    <row r="124" spans="10:34">
      <c r="J124" s="52"/>
      <c r="U124" s="77"/>
      <c r="V124" s="53"/>
      <c r="X124" s="3"/>
      <c r="AG124" s="11"/>
      <c r="AH124" s="11"/>
    </row>
    <row r="125" spans="10:34">
      <c r="J125" s="52"/>
      <c r="U125" s="77"/>
      <c r="V125" s="53"/>
      <c r="X125" s="3"/>
    </row>
    <row r="126" spans="10:34">
      <c r="J126" s="52"/>
      <c r="U126" s="77"/>
      <c r="V126" s="53"/>
      <c r="X126" s="3"/>
    </row>
    <row r="127" spans="10:34">
      <c r="J127" s="52"/>
      <c r="U127" s="77"/>
      <c r="V127" s="53"/>
      <c r="X127" s="3"/>
    </row>
    <row r="128" spans="10:34">
      <c r="J128" s="52"/>
      <c r="U128" s="77"/>
      <c r="V128" s="53"/>
      <c r="X128" s="3"/>
    </row>
    <row r="129" spans="10:32">
      <c r="J129" s="52"/>
      <c r="U129" s="77"/>
      <c r="V129" s="53"/>
      <c r="X129" s="3"/>
    </row>
    <row r="130" spans="10:32">
      <c r="J130" s="52"/>
      <c r="U130" s="77"/>
      <c r="V130" s="53"/>
      <c r="X130" s="3"/>
    </row>
    <row r="131" spans="10:32">
      <c r="J131" s="52"/>
      <c r="U131" s="77"/>
      <c r="V131" s="53"/>
      <c r="X131" s="3"/>
    </row>
    <row r="132" spans="10:32">
      <c r="J132" s="52"/>
      <c r="U132" s="77"/>
      <c r="V132" s="53"/>
      <c r="X132" s="3"/>
    </row>
    <row r="133" spans="10:32">
      <c r="J133" s="52"/>
      <c r="Q133" s="154"/>
      <c r="U133" s="77"/>
      <c r="V133" s="53"/>
      <c r="X133" s="3"/>
    </row>
    <row r="134" spans="10:32">
      <c r="J134" s="52"/>
      <c r="Q134" s="154"/>
      <c r="U134" s="77"/>
      <c r="V134" s="53"/>
      <c r="X134" s="3"/>
      <c r="AF134" s="12"/>
    </row>
    <row r="135" spans="10:32">
      <c r="J135" s="52"/>
      <c r="Q135" s="154"/>
      <c r="U135" s="77"/>
      <c r="V135" s="53"/>
      <c r="X135" s="3"/>
      <c r="AF135" s="12"/>
    </row>
    <row r="136" spans="10:32">
      <c r="J136" s="52"/>
      <c r="Q136" s="154"/>
      <c r="U136" s="77"/>
      <c r="V136" s="53"/>
      <c r="X136" s="3"/>
      <c r="AF136" s="12"/>
    </row>
    <row r="137" spans="10:32">
      <c r="J137" s="52"/>
      <c r="Q137" s="154"/>
      <c r="U137" s="77"/>
      <c r="V137" s="53"/>
      <c r="X137" s="3"/>
      <c r="AF137" s="12"/>
    </row>
    <row r="138" spans="10:32">
      <c r="J138" s="52"/>
      <c r="Q138" s="154"/>
      <c r="U138" s="77"/>
      <c r="V138" s="53"/>
      <c r="X138" s="3"/>
      <c r="AF138" s="12"/>
    </row>
    <row r="139" spans="10:32">
      <c r="J139" s="52"/>
      <c r="Q139" s="154"/>
      <c r="U139" s="77"/>
      <c r="V139" s="53"/>
      <c r="X139" s="3"/>
      <c r="AF139" s="12"/>
    </row>
    <row r="140" spans="10:32">
      <c r="J140" s="52"/>
      <c r="Q140" s="154"/>
      <c r="U140" s="77"/>
      <c r="V140" s="53"/>
      <c r="X140" s="3"/>
      <c r="AF140" s="12"/>
    </row>
    <row r="141" spans="10:32">
      <c r="J141" s="52"/>
      <c r="Q141" s="154"/>
      <c r="U141" s="77"/>
      <c r="V141" s="53"/>
      <c r="X141" s="3"/>
      <c r="AF141" s="12"/>
    </row>
    <row r="142" spans="10:32">
      <c r="J142" s="52"/>
      <c r="Q142" s="154"/>
      <c r="U142" s="77"/>
      <c r="V142" s="53"/>
      <c r="X142" s="3"/>
      <c r="AF142" s="12"/>
    </row>
    <row r="143" spans="10:32">
      <c r="J143" s="52"/>
      <c r="Q143" s="154"/>
      <c r="U143" s="77"/>
      <c r="V143" s="53"/>
      <c r="X143" s="3"/>
      <c r="AF143" s="12"/>
    </row>
    <row r="144" spans="10:32">
      <c r="J144" s="52"/>
      <c r="Q144" s="154"/>
      <c r="U144" s="77"/>
      <c r="V144" s="53"/>
      <c r="X144" s="3"/>
      <c r="AF144" s="12"/>
    </row>
    <row r="145" spans="10:32">
      <c r="J145" s="52"/>
      <c r="Q145" s="154"/>
      <c r="U145" s="77"/>
      <c r="V145" s="53"/>
      <c r="X145" s="3"/>
      <c r="AF145" s="12"/>
    </row>
    <row r="146" spans="10:32">
      <c r="J146" s="52"/>
      <c r="Q146" s="154"/>
      <c r="U146" s="77"/>
      <c r="V146" s="53"/>
      <c r="X146" s="3"/>
      <c r="AF146" s="12"/>
    </row>
    <row r="147" spans="10:32">
      <c r="J147" s="52"/>
      <c r="Q147" s="154"/>
      <c r="U147" s="77"/>
      <c r="V147" s="53"/>
      <c r="X147" s="3"/>
      <c r="AF147" s="12"/>
    </row>
    <row r="148" spans="10:32">
      <c r="J148" s="52"/>
      <c r="Q148" s="154"/>
      <c r="U148" s="77"/>
      <c r="V148" s="53"/>
      <c r="X148" s="3"/>
      <c r="AF148" s="12"/>
    </row>
    <row r="149" spans="10:32">
      <c r="J149" s="52"/>
      <c r="Q149" s="154"/>
      <c r="U149" s="77"/>
      <c r="V149" s="53"/>
      <c r="X149" s="3"/>
      <c r="AF149" s="12"/>
    </row>
    <row r="150" spans="10:32">
      <c r="J150" s="52"/>
      <c r="Q150" s="154"/>
      <c r="U150" s="77"/>
      <c r="V150" s="53"/>
      <c r="X150" s="3"/>
      <c r="AF150" s="12"/>
    </row>
    <row r="151" spans="10:32">
      <c r="J151" s="52"/>
      <c r="Q151" s="154"/>
      <c r="U151" s="77"/>
      <c r="V151" s="53"/>
      <c r="X151" s="3"/>
      <c r="AF151" s="12"/>
    </row>
    <row r="152" spans="10:32">
      <c r="J152" s="52"/>
      <c r="Q152" s="154"/>
      <c r="U152" s="77"/>
      <c r="V152" s="53"/>
      <c r="X152" s="3"/>
      <c r="AF152" s="12"/>
    </row>
    <row r="153" spans="10:32">
      <c r="J153" s="52"/>
      <c r="Q153" s="154"/>
      <c r="U153" s="77"/>
      <c r="V153" s="53"/>
      <c r="X153" s="3"/>
      <c r="AF153" s="12"/>
    </row>
    <row r="154" spans="10:32">
      <c r="J154" s="52"/>
      <c r="Q154" s="154"/>
      <c r="U154" s="77"/>
      <c r="V154" s="53"/>
      <c r="X154" s="3"/>
      <c r="AF154" s="12"/>
    </row>
    <row r="155" spans="10:32">
      <c r="J155" s="52"/>
      <c r="Q155" s="154"/>
      <c r="U155" s="77"/>
      <c r="V155" s="53"/>
      <c r="X155" s="3"/>
      <c r="AF155" s="12"/>
    </row>
    <row r="156" spans="10:32">
      <c r="J156" s="52"/>
      <c r="Q156" s="154"/>
      <c r="U156" s="77"/>
      <c r="V156" s="53"/>
      <c r="X156" s="3"/>
      <c r="AF156" s="12"/>
    </row>
    <row r="157" spans="10:32">
      <c r="J157" s="52"/>
      <c r="Q157" s="154"/>
      <c r="U157" s="77"/>
      <c r="V157" s="53"/>
      <c r="X157" s="3"/>
      <c r="AF157" s="12"/>
    </row>
    <row r="158" spans="10:32">
      <c r="J158" s="52"/>
      <c r="Q158" s="154"/>
      <c r="U158" s="77"/>
      <c r="V158" s="53"/>
      <c r="X158" s="3"/>
      <c r="AF158" s="12"/>
    </row>
    <row r="159" spans="10:32">
      <c r="J159" s="52"/>
      <c r="Q159" s="154"/>
      <c r="U159" s="77"/>
      <c r="V159" s="53"/>
      <c r="X159" s="3"/>
      <c r="AF159" s="12"/>
    </row>
    <row r="160" spans="10:32">
      <c r="J160" s="52"/>
      <c r="Q160" s="154"/>
      <c r="U160" s="77"/>
      <c r="V160" s="53"/>
      <c r="X160" s="3"/>
      <c r="AF160" s="12"/>
    </row>
    <row r="161" spans="10:32">
      <c r="J161" s="52"/>
      <c r="Q161" s="154"/>
      <c r="U161" s="77"/>
      <c r="V161" s="53"/>
      <c r="X161" s="3"/>
      <c r="AF161" s="12"/>
    </row>
    <row r="162" spans="10:32">
      <c r="J162" s="52"/>
      <c r="Q162" s="154"/>
      <c r="U162" s="77"/>
      <c r="V162" s="53"/>
      <c r="X162" s="3"/>
      <c r="AF162" s="12"/>
    </row>
    <row r="163" spans="10:32">
      <c r="J163" s="52"/>
      <c r="Q163" s="154"/>
      <c r="U163" s="77"/>
      <c r="V163" s="53"/>
      <c r="X163" s="3"/>
      <c r="AF163" s="12"/>
    </row>
    <row r="164" spans="10:32">
      <c r="J164" s="52"/>
      <c r="Q164" s="154"/>
      <c r="U164" s="77"/>
      <c r="V164" s="53"/>
      <c r="X164" s="3"/>
      <c r="AF164" s="12"/>
    </row>
    <row r="165" spans="10:32">
      <c r="J165" s="52"/>
      <c r="Q165" s="154"/>
      <c r="U165" s="77"/>
      <c r="V165" s="53"/>
      <c r="X165" s="3"/>
      <c r="AF165" s="12"/>
    </row>
    <row r="166" spans="10:32">
      <c r="J166" s="52"/>
      <c r="Q166" s="154"/>
      <c r="U166" s="77"/>
      <c r="V166" s="53"/>
      <c r="X166" s="3"/>
      <c r="AF166" s="12"/>
    </row>
    <row r="167" spans="10:32">
      <c r="J167" s="52"/>
      <c r="Q167" s="154"/>
      <c r="U167" s="77"/>
      <c r="V167" s="53"/>
      <c r="X167" s="3"/>
      <c r="AF167" s="12"/>
    </row>
    <row r="168" spans="10:32">
      <c r="J168" s="52"/>
      <c r="Q168" s="154"/>
      <c r="U168" s="77"/>
      <c r="V168" s="53"/>
      <c r="X168" s="3"/>
      <c r="AF168" s="12"/>
    </row>
    <row r="169" spans="10:32">
      <c r="J169" s="52"/>
      <c r="Q169" s="154"/>
      <c r="U169" s="77"/>
      <c r="V169" s="53"/>
      <c r="X169" s="3"/>
      <c r="AF169" s="12"/>
    </row>
    <row r="170" spans="10:32">
      <c r="J170" s="154"/>
      <c r="K170" s="154"/>
      <c r="Q170" s="154"/>
      <c r="R170" s="12"/>
      <c r="S170" s="66"/>
      <c r="T170" s="66"/>
      <c r="U170" s="66"/>
      <c r="V170" s="80"/>
      <c r="W170" s="80"/>
      <c r="X170" s="3"/>
      <c r="Y170" s="80"/>
      <c r="Z170" s="80"/>
      <c r="AA170" s="80"/>
      <c r="AB170" s="80"/>
      <c r="AC170" s="80"/>
      <c r="AD170" s="80"/>
      <c r="AE170" s="80"/>
      <c r="AF170" s="12"/>
    </row>
    <row r="171" spans="10:32">
      <c r="J171" s="154"/>
      <c r="K171" s="154"/>
      <c r="Q171" s="154"/>
      <c r="R171" s="12"/>
      <c r="S171" s="66"/>
      <c r="T171" s="66"/>
      <c r="U171" s="66"/>
      <c r="V171" s="80"/>
      <c r="W171" s="80"/>
      <c r="X171" s="3"/>
      <c r="Y171" s="80"/>
      <c r="Z171" s="80"/>
      <c r="AA171" s="80"/>
      <c r="AB171" s="80"/>
      <c r="AC171" s="80"/>
      <c r="AD171" s="80"/>
      <c r="AE171" s="80"/>
      <c r="AF171" s="12"/>
    </row>
    <row r="172" spans="10:32">
      <c r="J172" s="154"/>
      <c r="K172" s="154"/>
      <c r="Q172" s="154"/>
      <c r="R172" s="12"/>
      <c r="S172" s="66"/>
      <c r="T172" s="66"/>
      <c r="U172" s="66"/>
      <c r="V172" s="80"/>
      <c r="W172" s="80"/>
      <c r="X172" s="3"/>
      <c r="Y172" s="80"/>
      <c r="Z172" s="80"/>
      <c r="AA172" s="80"/>
      <c r="AB172" s="80"/>
      <c r="AC172" s="80"/>
      <c r="AD172" s="80"/>
      <c r="AE172" s="80"/>
      <c r="AF172" s="12"/>
    </row>
    <row r="173" spans="10:32">
      <c r="J173" s="154"/>
      <c r="K173" s="154"/>
      <c r="Q173" s="154"/>
      <c r="R173" s="12"/>
      <c r="S173" s="66"/>
      <c r="T173" s="66"/>
      <c r="U173" s="66"/>
      <c r="V173" s="80"/>
      <c r="W173" s="80"/>
      <c r="X173" s="3"/>
      <c r="Y173" s="80"/>
      <c r="Z173" s="80"/>
      <c r="AA173" s="80"/>
      <c r="AB173" s="80"/>
      <c r="AC173" s="80"/>
      <c r="AD173" s="80"/>
      <c r="AE173" s="80"/>
      <c r="AF173" s="12"/>
    </row>
    <row r="174" spans="10:32">
      <c r="J174" s="154"/>
      <c r="K174" s="154"/>
      <c r="Q174" s="154"/>
      <c r="R174" s="12"/>
      <c r="S174" s="66"/>
      <c r="T174" s="66"/>
      <c r="U174" s="66"/>
      <c r="V174" s="80"/>
      <c r="W174" s="80"/>
      <c r="X174" s="3"/>
      <c r="Y174" s="80"/>
      <c r="Z174" s="80"/>
      <c r="AA174" s="80"/>
      <c r="AB174" s="80"/>
      <c r="AC174" s="80"/>
      <c r="AD174" s="80"/>
      <c r="AE174" s="80"/>
      <c r="AF174" s="12"/>
    </row>
    <row r="175" spans="10:32">
      <c r="J175" s="154"/>
      <c r="K175" s="154"/>
      <c r="Q175" s="154"/>
      <c r="R175" s="12"/>
      <c r="S175" s="66"/>
      <c r="T175" s="66"/>
      <c r="U175" s="66"/>
      <c r="V175" s="80"/>
      <c r="W175" s="80"/>
      <c r="X175" s="3"/>
      <c r="Y175" s="80"/>
      <c r="Z175" s="80"/>
      <c r="AA175" s="80"/>
      <c r="AB175" s="80"/>
      <c r="AC175" s="80"/>
      <c r="AD175" s="80"/>
      <c r="AE175" s="80"/>
      <c r="AF175" s="12"/>
    </row>
    <row r="176" spans="10:32">
      <c r="J176" s="154"/>
      <c r="K176" s="154"/>
      <c r="Q176" s="154"/>
      <c r="R176" s="12"/>
      <c r="S176" s="66"/>
      <c r="T176" s="66"/>
      <c r="U176" s="66"/>
      <c r="V176" s="80"/>
      <c r="W176" s="80"/>
      <c r="X176" s="3"/>
      <c r="Y176" s="80"/>
      <c r="Z176" s="80"/>
      <c r="AA176" s="80"/>
      <c r="AB176" s="80"/>
      <c r="AC176" s="80"/>
      <c r="AD176" s="80"/>
      <c r="AE176" s="80"/>
      <c r="AF176" s="12"/>
    </row>
    <row r="177" spans="9:32">
      <c r="J177" s="154"/>
      <c r="K177" s="154"/>
      <c r="Q177" s="154"/>
      <c r="R177" s="12"/>
      <c r="S177" s="66"/>
      <c r="T177" s="66"/>
      <c r="U177" s="66"/>
      <c r="V177" s="80"/>
      <c r="W177" s="80"/>
      <c r="X177" s="3"/>
      <c r="Y177" s="80"/>
      <c r="Z177" s="80"/>
      <c r="AA177" s="80"/>
      <c r="AB177" s="80"/>
      <c r="AC177" s="80"/>
      <c r="AD177" s="80"/>
      <c r="AE177" s="80"/>
      <c r="AF177" s="12"/>
    </row>
    <row r="178" spans="9:32">
      <c r="J178" s="154"/>
      <c r="K178" s="154"/>
      <c r="Q178" s="154"/>
      <c r="R178" s="12"/>
      <c r="S178" s="66"/>
      <c r="T178" s="66"/>
      <c r="U178" s="66"/>
      <c r="V178" s="80"/>
      <c r="W178" s="80"/>
      <c r="X178" s="3"/>
      <c r="Y178" s="80"/>
      <c r="Z178" s="80"/>
      <c r="AA178" s="80"/>
      <c r="AB178" s="80"/>
      <c r="AC178" s="80"/>
      <c r="AD178" s="80"/>
      <c r="AE178" s="80"/>
      <c r="AF178" s="12"/>
    </row>
    <row r="179" spans="9:32">
      <c r="J179" s="154"/>
      <c r="K179" s="154"/>
      <c r="Q179" s="154"/>
      <c r="R179" s="12"/>
      <c r="S179" s="66"/>
      <c r="T179" s="66"/>
      <c r="U179" s="66"/>
      <c r="V179" s="80"/>
      <c r="W179" s="80"/>
      <c r="X179" s="3"/>
      <c r="Y179" s="80"/>
      <c r="Z179" s="80"/>
      <c r="AA179" s="80"/>
      <c r="AB179" s="80"/>
      <c r="AC179" s="80"/>
      <c r="AD179" s="80"/>
      <c r="AE179" s="80"/>
      <c r="AF179" s="12"/>
    </row>
    <row r="180" spans="9:32">
      <c r="I180" s="292"/>
      <c r="J180" s="154"/>
      <c r="K180" s="154"/>
      <c r="L180" s="12"/>
      <c r="M180" s="12"/>
      <c r="O180" s="154"/>
      <c r="P180" s="154"/>
      <c r="Q180" s="154"/>
      <c r="R180" s="12"/>
      <c r="S180" s="66"/>
      <c r="T180" s="66"/>
      <c r="U180" s="66"/>
      <c r="V180" s="80"/>
      <c r="W180" s="80"/>
      <c r="X180" s="3"/>
      <c r="Y180" s="80"/>
      <c r="Z180" s="80"/>
      <c r="AA180" s="80"/>
      <c r="AB180" s="80"/>
      <c r="AC180" s="80"/>
      <c r="AD180" s="80"/>
      <c r="AE180" s="80"/>
      <c r="AF180" s="12"/>
    </row>
    <row r="181" spans="9:32">
      <c r="I181" s="292"/>
      <c r="J181" s="154"/>
      <c r="K181" s="154"/>
      <c r="L181" s="12"/>
      <c r="M181" s="12"/>
      <c r="O181" s="154"/>
      <c r="P181" s="154"/>
      <c r="Q181" s="154"/>
      <c r="R181" s="12"/>
      <c r="S181" s="66"/>
      <c r="T181" s="66"/>
      <c r="U181" s="66"/>
      <c r="V181" s="80"/>
      <c r="W181" s="80"/>
      <c r="X181" s="3"/>
      <c r="Y181" s="80"/>
      <c r="Z181" s="80"/>
      <c r="AA181" s="80"/>
      <c r="AB181" s="80"/>
      <c r="AC181" s="80"/>
      <c r="AD181" s="80"/>
      <c r="AE181" s="80"/>
      <c r="AF181" s="12"/>
    </row>
    <row r="182" spans="9:32">
      <c r="I182" s="292"/>
      <c r="J182" s="154"/>
      <c r="K182" s="154"/>
      <c r="L182" s="12"/>
      <c r="M182" s="12"/>
      <c r="O182" s="154"/>
      <c r="P182" s="154"/>
      <c r="Q182" s="154"/>
      <c r="R182" s="12"/>
      <c r="S182" s="66"/>
      <c r="T182" s="66"/>
      <c r="U182" s="66"/>
      <c r="V182" s="80"/>
      <c r="W182" s="80"/>
      <c r="X182" s="3"/>
      <c r="Y182" s="80"/>
      <c r="Z182" s="80"/>
      <c r="AA182" s="80"/>
      <c r="AB182" s="80"/>
      <c r="AC182" s="80"/>
      <c r="AD182" s="80"/>
      <c r="AE182" s="80"/>
      <c r="AF182" s="12"/>
    </row>
    <row r="183" spans="9:32">
      <c r="I183" s="292"/>
      <c r="J183" s="154"/>
      <c r="K183" s="154"/>
      <c r="L183" s="12"/>
      <c r="M183" s="12"/>
      <c r="O183" s="154"/>
      <c r="P183" s="154"/>
      <c r="Q183" s="154"/>
      <c r="R183" s="12"/>
      <c r="S183" s="66"/>
      <c r="T183" s="66"/>
      <c r="U183" s="66"/>
      <c r="V183" s="80"/>
      <c r="W183" s="80"/>
      <c r="X183" s="3"/>
      <c r="Y183" s="80"/>
      <c r="Z183" s="80"/>
      <c r="AA183" s="80"/>
      <c r="AB183" s="80"/>
      <c r="AC183" s="80"/>
      <c r="AD183" s="80"/>
      <c r="AE183" s="80"/>
      <c r="AF183" s="12"/>
    </row>
    <row r="184" spans="9:32">
      <c r="I184" s="292"/>
      <c r="J184" s="154"/>
      <c r="K184" s="154"/>
      <c r="L184" s="12"/>
      <c r="M184" s="12"/>
      <c r="O184" s="154"/>
      <c r="P184" s="154"/>
      <c r="Q184" s="154"/>
      <c r="R184" s="12"/>
      <c r="S184" s="66"/>
      <c r="T184" s="66"/>
      <c r="U184" s="66"/>
      <c r="V184" s="80"/>
      <c r="W184" s="80"/>
      <c r="X184" s="3"/>
      <c r="Y184" s="80"/>
      <c r="Z184" s="80"/>
      <c r="AA184" s="80"/>
      <c r="AB184" s="80"/>
      <c r="AC184" s="80"/>
      <c r="AD184" s="80"/>
      <c r="AE184" s="80"/>
      <c r="AF184" s="12"/>
    </row>
    <row r="185" spans="9:32">
      <c r="I185" s="292"/>
      <c r="J185" s="154"/>
      <c r="K185" s="154"/>
      <c r="L185" s="12"/>
      <c r="M185" s="12"/>
      <c r="O185" s="154"/>
      <c r="P185" s="154"/>
      <c r="Q185" s="154"/>
      <c r="R185" s="12"/>
      <c r="S185" s="66"/>
      <c r="T185" s="66"/>
      <c r="U185" s="66"/>
      <c r="V185" s="80"/>
      <c r="W185" s="80"/>
      <c r="X185" s="3"/>
      <c r="Y185" s="80"/>
      <c r="Z185" s="80"/>
      <c r="AA185" s="80"/>
      <c r="AB185" s="80"/>
      <c r="AC185" s="80"/>
      <c r="AD185" s="80"/>
      <c r="AE185" s="80"/>
      <c r="AF185" s="12"/>
    </row>
    <row r="186" spans="9:32">
      <c r="I186" s="292"/>
      <c r="J186" s="154"/>
      <c r="K186" s="154"/>
      <c r="L186" s="12"/>
      <c r="M186" s="12"/>
      <c r="O186" s="154"/>
      <c r="P186" s="154"/>
      <c r="Q186" s="154"/>
      <c r="R186" s="12"/>
      <c r="S186" s="66"/>
      <c r="T186" s="66"/>
      <c r="U186" s="66"/>
      <c r="V186" s="80"/>
      <c r="W186" s="80"/>
      <c r="X186" s="3"/>
      <c r="Y186" s="80"/>
      <c r="Z186" s="80"/>
      <c r="AA186" s="80"/>
      <c r="AB186" s="80"/>
      <c r="AC186" s="80"/>
      <c r="AD186" s="80"/>
      <c r="AE186" s="80"/>
      <c r="AF186" s="12"/>
    </row>
    <row r="187" spans="9:32">
      <c r="I187" s="292"/>
      <c r="J187" s="154"/>
      <c r="K187" s="154"/>
      <c r="L187" s="12"/>
      <c r="M187" s="12"/>
      <c r="O187" s="154"/>
      <c r="P187" s="154"/>
      <c r="Q187" s="154"/>
      <c r="R187" s="12"/>
      <c r="S187" s="66"/>
      <c r="T187" s="66"/>
      <c r="U187" s="66"/>
      <c r="V187" s="80"/>
      <c r="W187" s="80"/>
      <c r="X187" s="3"/>
      <c r="Y187" s="80"/>
      <c r="Z187" s="80"/>
      <c r="AA187" s="80"/>
      <c r="AB187" s="80"/>
      <c r="AC187" s="80"/>
      <c r="AD187" s="80"/>
      <c r="AE187" s="80"/>
      <c r="AF187" s="12"/>
    </row>
    <row r="188" spans="9:32">
      <c r="I188" s="292"/>
      <c r="J188" s="154"/>
      <c r="K188" s="154"/>
      <c r="L188" s="12"/>
      <c r="M188" s="12"/>
      <c r="O188" s="154"/>
      <c r="P188" s="154"/>
      <c r="Q188" s="154"/>
      <c r="R188" s="12"/>
      <c r="S188" s="66"/>
      <c r="T188" s="66"/>
      <c r="U188" s="66"/>
      <c r="V188" s="80"/>
      <c r="W188" s="80"/>
      <c r="X188" s="3"/>
      <c r="Y188" s="80"/>
      <c r="Z188" s="80"/>
      <c r="AA188" s="80"/>
      <c r="AB188" s="80"/>
      <c r="AC188" s="80"/>
      <c r="AD188" s="80"/>
      <c r="AE188" s="80"/>
      <c r="AF188" s="12"/>
    </row>
    <row r="189" spans="9:32">
      <c r="I189" s="292"/>
      <c r="J189" s="154"/>
      <c r="K189" s="154"/>
      <c r="L189" s="12"/>
      <c r="M189" s="12"/>
      <c r="O189" s="154"/>
      <c r="P189" s="154"/>
      <c r="Q189" s="154"/>
      <c r="R189" s="12"/>
      <c r="S189" s="66"/>
      <c r="T189" s="66"/>
      <c r="U189" s="66"/>
      <c r="V189" s="80"/>
      <c r="W189" s="80"/>
      <c r="X189" s="3"/>
      <c r="Y189" s="80"/>
      <c r="Z189" s="80"/>
      <c r="AA189" s="80"/>
      <c r="AB189" s="80"/>
      <c r="AC189" s="80"/>
      <c r="AD189" s="80"/>
      <c r="AE189" s="80"/>
      <c r="AF189" s="12"/>
    </row>
    <row r="190" spans="9:32">
      <c r="I190" s="292"/>
      <c r="J190" s="154"/>
      <c r="K190" s="154"/>
      <c r="L190" s="12"/>
      <c r="M190" s="12"/>
      <c r="O190" s="154"/>
      <c r="P190" s="154"/>
      <c r="Q190" s="154"/>
      <c r="R190" s="12"/>
      <c r="S190" s="66"/>
      <c r="T190" s="66"/>
      <c r="U190" s="66"/>
      <c r="V190" s="80"/>
      <c r="W190" s="80"/>
      <c r="X190" s="3"/>
      <c r="Y190" s="80"/>
      <c r="Z190" s="80"/>
      <c r="AA190" s="80"/>
      <c r="AB190" s="80"/>
      <c r="AC190" s="80"/>
      <c r="AD190" s="80"/>
      <c r="AE190" s="80"/>
      <c r="AF190" s="12"/>
    </row>
    <row r="191" spans="9:32">
      <c r="I191" s="292"/>
      <c r="J191" s="154"/>
      <c r="K191" s="154"/>
      <c r="L191" s="12"/>
      <c r="M191" s="12"/>
      <c r="O191" s="154"/>
      <c r="P191" s="154"/>
      <c r="Q191" s="154"/>
      <c r="R191" s="12"/>
      <c r="S191" s="66"/>
      <c r="T191" s="66"/>
      <c r="U191" s="66"/>
      <c r="V191" s="80"/>
      <c r="W191" s="80"/>
      <c r="X191" s="3"/>
      <c r="Y191" s="80"/>
      <c r="Z191" s="80"/>
      <c r="AA191" s="80"/>
      <c r="AB191" s="80"/>
      <c r="AC191" s="80"/>
      <c r="AD191" s="80"/>
      <c r="AE191" s="80"/>
      <c r="AF191" s="12"/>
    </row>
    <row r="192" spans="9:32">
      <c r="I192" s="292"/>
      <c r="J192" s="154"/>
      <c r="K192" s="154"/>
      <c r="L192" s="12"/>
      <c r="M192" s="12"/>
      <c r="O192" s="154"/>
      <c r="P192" s="154"/>
      <c r="Q192" s="154"/>
      <c r="R192" s="12"/>
      <c r="S192" s="66"/>
      <c r="T192" s="66"/>
      <c r="U192" s="66"/>
      <c r="V192" s="80"/>
      <c r="W192" s="80"/>
      <c r="X192" s="3"/>
      <c r="Y192" s="80"/>
      <c r="Z192" s="80"/>
      <c r="AA192" s="80"/>
      <c r="AB192" s="80"/>
      <c r="AC192" s="80"/>
      <c r="AD192" s="80"/>
      <c r="AE192" s="80"/>
      <c r="AF192" s="12"/>
    </row>
    <row r="193" spans="9:32">
      <c r="I193" s="292"/>
      <c r="J193" s="154"/>
      <c r="K193" s="154"/>
      <c r="L193" s="12"/>
      <c r="M193" s="12"/>
      <c r="O193" s="154"/>
      <c r="P193" s="154"/>
      <c r="Q193" s="154"/>
      <c r="R193" s="12"/>
      <c r="S193" s="66"/>
      <c r="T193" s="66"/>
      <c r="U193" s="66"/>
      <c r="V193" s="80"/>
      <c r="W193" s="80"/>
      <c r="X193" s="3"/>
      <c r="Y193" s="80"/>
      <c r="Z193" s="80"/>
      <c r="AA193" s="80"/>
      <c r="AB193" s="80"/>
      <c r="AC193" s="80"/>
      <c r="AD193" s="80"/>
      <c r="AE193" s="80"/>
      <c r="AF193" s="12"/>
    </row>
    <row r="194" spans="9:32">
      <c r="I194" s="292"/>
      <c r="J194" s="154"/>
      <c r="K194" s="154"/>
      <c r="L194" s="12"/>
      <c r="M194" s="12"/>
      <c r="O194" s="154"/>
      <c r="P194" s="154"/>
      <c r="Q194" s="154"/>
      <c r="R194" s="12"/>
      <c r="S194" s="66"/>
      <c r="T194" s="66"/>
      <c r="U194" s="66"/>
      <c r="V194" s="80"/>
      <c r="W194" s="80"/>
      <c r="X194" s="3"/>
      <c r="Y194" s="80"/>
      <c r="Z194" s="80"/>
      <c r="AA194" s="80"/>
      <c r="AB194" s="80"/>
      <c r="AC194" s="80"/>
      <c r="AD194" s="80"/>
      <c r="AE194" s="80"/>
      <c r="AF194" s="12"/>
    </row>
    <row r="195" spans="9:32">
      <c r="I195" s="292"/>
      <c r="J195" s="154"/>
      <c r="K195" s="154"/>
      <c r="L195" s="12"/>
      <c r="M195" s="12"/>
      <c r="O195" s="154"/>
      <c r="P195" s="154"/>
      <c r="Q195" s="154"/>
      <c r="R195" s="12"/>
      <c r="S195" s="66"/>
      <c r="T195" s="66"/>
      <c r="U195" s="66"/>
      <c r="V195" s="80"/>
      <c r="W195" s="80"/>
      <c r="X195" s="3"/>
      <c r="Y195" s="80"/>
      <c r="Z195" s="80"/>
      <c r="AA195" s="80"/>
      <c r="AB195" s="80"/>
      <c r="AC195" s="80"/>
      <c r="AD195" s="80"/>
      <c r="AE195" s="80"/>
      <c r="AF195" s="12"/>
    </row>
    <row r="196" spans="9:32">
      <c r="I196" s="292"/>
      <c r="J196" s="154"/>
      <c r="K196" s="154"/>
      <c r="L196" s="12"/>
      <c r="M196" s="12"/>
      <c r="O196" s="154"/>
      <c r="P196" s="154"/>
      <c r="Q196" s="154"/>
      <c r="R196" s="12"/>
      <c r="S196" s="66"/>
      <c r="T196" s="66"/>
      <c r="U196" s="66"/>
      <c r="V196" s="80"/>
      <c r="W196" s="80"/>
      <c r="X196" s="3"/>
      <c r="Y196" s="80"/>
      <c r="Z196" s="80"/>
      <c r="AA196" s="80"/>
      <c r="AB196" s="80"/>
      <c r="AC196" s="80"/>
      <c r="AD196" s="80"/>
      <c r="AE196" s="80"/>
      <c r="AF196" s="12"/>
    </row>
    <row r="197" spans="9:32">
      <c r="I197" s="292"/>
      <c r="J197" s="154"/>
      <c r="K197" s="154"/>
      <c r="L197" s="12"/>
      <c r="M197" s="12"/>
      <c r="O197" s="154"/>
      <c r="P197" s="154"/>
      <c r="Q197" s="154"/>
      <c r="R197" s="12"/>
      <c r="S197" s="66"/>
      <c r="T197" s="66"/>
      <c r="U197" s="66"/>
      <c r="V197" s="80"/>
      <c r="W197" s="80"/>
      <c r="X197" s="3"/>
      <c r="Y197" s="80"/>
      <c r="Z197" s="80"/>
      <c r="AA197" s="80"/>
      <c r="AB197" s="80"/>
      <c r="AC197" s="80"/>
      <c r="AD197" s="80"/>
      <c r="AE197" s="80"/>
      <c r="AF197" s="12"/>
    </row>
    <row r="198" spans="9:32">
      <c r="I198" s="292"/>
      <c r="J198" s="154"/>
      <c r="K198" s="154"/>
      <c r="L198" s="12"/>
      <c r="M198" s="12"/>
      <c r="O198" s="154"/>
      <c r="P198" s="154"/>
      <c r="Q198" s="154"/>
      <c r="R198" s="12"/>
      <c r="S198" s="66"/>
      <c r="T198" s="66"/>
      <c r="U198" s="66"/>
      <c r="V198" s="80"/>
      <c r="W198" s="80"/>
      <c r="X198" s="3"/>
      <c r="Y198" s="80"/>
      <c r="Z198" s="80"/>
      <c r="AA198" s="80"/>
      <c r="AB198" s="80"/>
      <c r="AC198" s="80"/>
      <c r="AD198" s="80"/>
      <c r="AE198" s="80"/>
      <c r="AF198" s="12"/>
    </row>
    <row r="199" spans="9:32">
      <c r="I199" s="292"/>
      <c r="J199" s="154"/>
      <c r="K199" s="154"/>
      <c r="L199" s="12"/>
      <c r="M199" s="12"/>
      <c r="O199" s="154"/>
      <c r="P199" s="154"/>
      <c r="Q199" s="154"/>
      <c r="R199" s="12"/>
      <c r="S199" s="66"/>
      <c r="T199" s="66"/>
      <c r="U199" s="66"/>
      <c r="V199" s="80"/>
      <c r="W199" s="80"/>
      <c r="X199" s="3"/>
      <c r="Y199" s="80"/>
      <c r="Z199" s="80"/>
      <c r="AA199" s="80"/>
      <c r="AB199" s="80"/>
      <c r="AC199" s="80"/>
      <c r="AD199" s="80"/>
      <c r="AE199" s="80"/>
      <c r="AF199" s="12"/>
    </row>
    <row r="200" spans="9:32">
      <c r="I200" s="292"/>
      <c r="J200" s="154"/>
      <c r="K200" s="154"/>
      <c r="L200" s="12"/>
      <c r="M200" s="12"/>
      <c r="O200" s="154"/>
      <c r="P200" s="154"/>
      <c r="Q200" s="154"/>
      <c r="R200" s="12"/>
      <c r="S200" s="66"/>
      <c r="T200" s="66"/>
      <c r="U200" s="66"/>
      <c r="V200" s="80"/>
      <c r="W200" s="80"/>
      <c r="X200" s="3"/>
      <c r="Y200" s="80"/>
      <c r="Z200" s="80"/>
      <c r="AA200" s="80"/>
      <c r="AB200" s="80"/>
      <c r="AC200" s="80"/>
      <c r="AD200" s="80"/>
      <c r="AE200" s="80"/>
      <c r="AF200" s="12"/>
    </row>
    <row r="201" spans="9:32">
      <c r="I201" s="292"/>
      <c r="J201" s="154"/>
      <c r="K201" s="154"/>
      <c r="L201" s="12"/>
      <c r="M201" s="12"/>
      <c r="O201" s="154"/>
      <c r="P201" s="154"/>
      <c r="Q201" s="154"/>
      <c r="R201" s="12"/>
      <c r="S201" s="66"/>
      <c r="T201" s="66"/>
      <c r="U201" s="66"/>
      <c r="V201" s="80"/>
      <c r="W201" s="80"/>
      <c r="X201" s="3"/>
      <c r="Y201" s="80"/>
      <c r="Z201" s="80"/>
      <c r="AA201" s="80"/>
      <c r="AB201" s="80"/>
      <c r="AC201" s="80"/>
      <c r="AD201" s="80"/>
      <c r="AE201" s="80"/>
      <c r="AF201" s="12"/>
    </row>
    <row r="202" spans="9:32">
      <c r="I202" s="292"/>
      <c r="J202" s="154"/>
      <c r="K202" s="154"/>
      <c r="L202" s="12"/>
      <c r="M202" s="12"/>
      <c r="O202" s="154"/>
      <c r="P202" s="154"/>
      <c r="Q202" s="154"/>
      <c r="R202" s="12"/>
      <c r="S202" s="66"/>
      <c r="T202" s="66"/>
      <c r="U202" s="66"/>
      <c r="V202" s="80"/>
      <c r="W202" s="80"/>
      <c r="X202" s="3"/>
      <c r="Y202" s="80"/>
      <c r="Z202" s="80"/>
      <c r="AA202" s="80"/>
      <c r="AB202" s="80"/>
      <c r="AC202" s="80"/>
      <c r="AD202" s="80"/>
      <c r="AE202" s="80"/>
      <c r="AF202" s="12"/>
    </row>
    <row r="203" spans="9:32">
      <c r="I203" s="292"/>
      <c r="J203" s="154"/>
      <c r="K203" s="154"/>
      <c r="L203" s="12"/>
      <c r="M203" s="12"/>
      <c r="O203" s="154"/>
      <c r="P203" s="154"/>
      <c r="Q203" s="154"/>
      <c r="R203" s="12"/>
      <c r="S203" s="66"/>
      <c r="T203" s="66"/>
      <c r="U203" s="66"/>
      <c r="V203" s="80"/>
      <c r="W203" s="80"/>
      <c r="X203" s="3"/>
      <c r="Y203" s="80"/>
      <c r="Z203" s="80"/>
      <c r="AA203" s="80"/>
      <c r="AB203" s="80"/>
      <c r="AC203" s="80"/>
      <c r="AD203" s="80"/>
      <c r="AE203" s="80"/>
      <c r="AF203" s="12"/>
    </row>
    <row r="204" spans="9:32">
      <c r="I204" s="292"/>
      <c r="J204" s="154"/>
      <c r="K204" s="154"/>
      <c r="L204" s="12"/>
      <c r="M204" s="12"/>
      <c r="O204" s="154"/>
      <c r="P204" s="154"/>
      <c r="Q204" s="154"/>
      <c r="R204" s="12"/>
      <c r="S204" s="66"/>
      <c r="T204" s="66"/>
      <c r="U204" s="66"/>
      <c r="V204" s="80"/>
      <c r="W204" s="80"/>
      <c r="X204" s="3"/>
      <c r="Y204" s="80"/>
      <c r="Z204" s="80"/>
      <c r="AA204" s="80"/>
      <c r="AB204" s="80"/>
      <c r="AC204" s="80"/>
      <c r="AD204" s="80"/>
      <c r="AE204" s="80"/>
      <c r="AF204" s="12"/>
    </row>
    <row r="205" spans="9:32">
      <c r="I205" s="292"/>
      <c r="J205" s="154"/>
      <c r="K205" s="154"/>
      <c r="L205" s="12"/>
      <c r="M205" s="12"/>
      <c r="O205" s="154"/>
      <c r="P205" s="154"/>
      <c r="Q205" s="154"/>
      <c r="R205" s="12"/>
      <c r="S205" s="66"/>
      <c r="T205" s="66"/>
      <c r="U205" s="66"/>
      <c r="V205" s="80"/>
      <c r="W205" s="80"/>
      <c r="X205" s="3"/>
      <c r="Y205" s="80"/>
      <c r="Z205" s="80"/>
      <c r="AA205" s="80"/>
      <c r="AB205" s="80"/>
      <c r="AC205" s="80"/>
      <c r="AD205" s="80"/>
      <c r="AE205" s="80"/>
      <c r="AF205" s="12"/>
    </row>
    <row r="206" spans="9:32">
      <c r="I206" s="292"/>
      <c r="J206" s="154"/>
      <c r="K206" s="154"/>
      <c r="L206" s="12"/>
      <c r="M206" s="12"/>
      <c r="O206" s="154"/>
      <c r="P206" s="154"/>
      <c r="Q206" s="154"/>
      <c r="R206" s="12"/>
      <c r="S206" s="66"/>
      <c r="T206" s="66"/>
      <c r="U206" s="66"/>
      <c r="V206" s="80"/>
      <c r="W206" s="80"/>
      <c r="X206" s="3"/>
      <c r="Y206" s="80"/>
      <c r="Z206" s="80"/>
      <c r="AA206" s="80"/>
      <c r="AB206" s="80"/>
      <c r="AC206" s="80"/>
      <c r="AD206" s="80"/>
      <c r="AE206" s="80"/>
      <c r="AF206" s="12"/>
    </row>
    <row r="207" spans="9:32">
      <c r="I207" s="292"/>
      <c r="J207" s="154"/>
      <c r="K207" s="154"/>
      <c r="L207" s="12"/>
      <c r="M207" s="12"/>
      <c r="O207" s="154"/>
      <c r="P207" s="154"/>
      <c r="Q207" s="154"/>
      <c r="R207" s="12"/>
      <c r="S207" s="66"/>
      <c r="T207" s="66"/>
      <c r="U207" s="66"/>
      <c r="V207" s="80"/>
      <c r="W207" s="80"/>
      <c r="X207" s="3"/>
      <c r="Y207" s="80"/>
      <c r="Z207" s="80"/>
      <c r="AA207" s="80"/>
      <c r="AB207" s="80"/>
      <c r="AC207" s="80"/>
      <c r="AD207" s="80"/>
      <c r="AE207" s="80"/>
      <c r="AF207" s="12"/>
    </row>
    <row r="208" spans="9:32">
      <c r="I208" s="292"/>
      <c r="J208" s="154"/>
      <c r="K208" s="154"/>
      <c r="L208" s="12"/>
      <c r="M208" s="12"/>
      <c r="O208" s="154"/>
      <c r="P208" s="154"/>
      <c r="Q208" s="154"/>
      <c r="R208" s="12"/>
      <c r="S208" s="66"/>
      <c r="T208" s="66"/>
      <c r="U208" s="66"/>
      <c r="V208" s="80"/>
      <c r="W208" s="80"/>
      <c r="X208" s="3"/>
      <c r="Y208" s="80"/>
      <c r="Z208" s="80"/>
      <c r="AA208" s="80"/>
      <c r="AB208" s="80"/>
      <c r="AC208" s="80"/>
      <c r="AD208" s="80"/>
      <c r="AE208" s="80"/>
      <c r="AF208" s="12"/>
    </row>
    <row r="209" spans="9:32">
      <c r="I209" s="292"/>
      <c r="J209" s="154"/>
      <c r="K209" s="154"/>
      <c r="L209" s="12"/>
      <c r="M209" s="12"/>
      <c r="O209" s="154"/>
      <c r="P209" s="154"/>
      <c r="Q209" s="154"/>
      <c r="R209" s="12"/>
      <c r="S209" s="66"/>
      <c r="T209" s="66"/>
      <c r="U209" s="66"/>
      <c r="V209" s="80"/>
      <c r="W209" s="80"/>
      <c r="X209" s="3"/>
      <c r="Y209" s="80"/>
      <c r="Z209" s="80"/>
      <c r="AA209" s="80"/>
      <c r="AB209" s="80"/>
      <c r="AC209" s="80"/>
      <c r="AD209" s="80"/>
      <c r="AE209" s="80"/>
      <c r="AF209" s="12"/>
    </row>
    <row r="210" spans="9:32">
      <c r="I210" s="292"/>
      <c r="J210" s="154"/>
      <c r="K210" s="154"/>
      <c r="L210" s="12"/>
      <c r="M210" s="12"/>
      <c r="O210" s="154"/>
      <c r="P210" s="154"/>
      <c r="Q210" s="154"/>
      <c r="R210" s="12"/>
      <c r="S210" s="66"/>
      <c r="T210" s="66"/>
      <c r="U210" s="66"/>
      <c r="V210" s="80"/>
      <c r="W210" s="80"/>
      <c r="X210" s="3"/>
      <c r="Y210" s="80"/>
      <c r="Z210" s="80"/>
      <c r="AA210" s="80"/>
      <c r="AB210" s="80"/>
      <c r="AC210" s="80"/>
      <c r="AD210" s="80"/>
      <c r="AE210" s="80"/>
      <c r="AF210" s="12"/>
    </row>
    <row r="211" spans="9:32">
      <c r="I211" s="292"/>
      <c r="J211" s="154"/>
      <c r="K211" s="154"/>
      <c r="L211" s="12"/>
      <c r="M211" s="12"/>
      <c r="O211" s="154"/>
      <c r="P211" s="154"/>
      <c r="Q211" s="154"/>
      <c r="R211" s="12"/>
      <c r="S211" s="66"/>
      <c r="T211" s="66"/>
      <c r="U211" s="66"/>
      <c r="V211" s="80"/>
      <c r="W211" s="80"/>
      <c r="X211" s="3"/>
      <c r="Y211" s="80"/>
      <c r="Z211" s="80"/>
      <c r="AA211" s="80"/>
      <c r="AB211" s="80"/>
      <c r="AC211" s="80"/>
      <c r="AD211" s="80"/>
      <c r="AE211" s="80"/>
      <c r="AF211" s="12"/>
    </row>
    <row r="212" spans="9:32">
      <c r="I212" s="292"/>
      <c r="J212" s="154"/>
      <c r="K212" s="154"/>
      <c r="L212" s="12"/>
      <c r="M212" s="12"/>
      <c r="O212" s="154"/>
      <c r="P212" s="154"/>
      <c r="Q212" s="154"/>
      <c r="R212" s="12"/>
      <c r="S212" s="66"/>
      <c r="T212" s="66"/>
      <c r="U212" s="66"/>
      <c r="V212" s="80"/>
      <c r="W212" s="80"/>
      <c r="X212" s="3"/>
      <c r="Y212" s="80"/>
      <c r="Z212" s="80"/>
      <c r="AA212" s="80"/>
      <c r="AB212" s="80"/>
      <c r="AC212" s="80"/>
      <c r="AD212" s="80"/>
      <c r="AE212" s="80"/>
      <c r="AF212" s="12"/>
    </row>
    <row r="213" spans="9:32">
      <c r="I213" s="292"/>
      <c r="J213" s="154"/>
      <c r="K213" s="154"/>
      <c r="L213" s="12"/>
      <c r="M213" s="12"/>
      <c r="O213" s="154"/>
      <c r="P213" s="154"/>
      <c r="Q213" s="154"/>
      <c r="R213" s="12"/>
      <c r="S213" s="66"/>
      <c r="T213" s="66"/>
      <c r="U213" s="66"/>
      <c r="V213" s="80"/>
      <c r="W213" s="80"/>
      <c r="X213" s="3"/>
      <c r="Y213" s="80"/>
      <c r="Z213" s="80"/>
      <c r="AA213" s="80"/>
      <c r="AB213" s="80"/>
      <c r="AC213" s="80"/>
      <c r="AD213" s="80"/>
      <c r="AE213" s="80"/>
      <c r="AF213" s="12"/>
    </row>
    <row r="214" spans="9:32">
      <c r="I214" s="292"/>
      <c r="J214" s="154"/>
      <c r="K214" s="154"/>
      <c r="L214" s="12"/>
      <c r="M214" s="12"/>
      <c r="O214" s="154"/>
      <c r="P214" s="154"/>
      <c r="Q214" s="154"/>
      <c r="R214" s="12"/>
      <c r="S214" s="66"/>
      <c r="T214" s="66"/>
      <c r="U214" s="66"/>
      <c r="V214" s="80"/>
      <c r="W214" s="80"/>
      <c r="X214" s="3"/>
      <c r="Y214" s="80"/>
      <c r="Z214" s="80"/>
      <c r="AA214" s="80"/>
      <c r="AB214" s="80"/>
      <c r="AC214" s="80"/>
      <c r="AD214" s="80"/>
      <c r="AE214" s="80"/>
      <c r="AF214" s="12"/>
    </row>
    <row r="215" spans="9:32">
      <c r="I215" s="292"/>
      <c r="J215" s="154"/>
      <c r="K215" s="154"/>
      <c r="L215" s="12"/>
      <c r="M215" s="12"/>
      <c r="O215" s="154"/>
      <c r="P215" s="154"/>
      <c r="Q215" s="154"/>
      <c r="R215" s="12"/>
      <c r="S215" s="66"/>
      <c r="T215" s="66"/>
      <c r="U215" s="66"/>
      <c r="V215" s="80"/>
      <c r="W215" s="80"/>
      <c r="X215" s="3"/>
      <c r="Y215" s="80"/>
      <c r="Z215" s="80"/>
      <c r="AA215" s="80"/>
      <c r="AB215" s="80"/>
      <c r="AC215" s="80"/>
      <c r="AD215" s="80"/>
      <c r="AE215" s="80"/>
      <c r="AF215" s="12"/>
    </row>
    <row r="216" spans="9:32">
      <c r="I216" s="292"/>
      <c r="J216" s="154"/>
      <c r="K216" s="154"/>
      <c r="L216" s="12"/>
      <c r="M216" s="12"/>
      <c r="O216" s="154"/>
      <c r="P216" s="154"/>
      <c r="Q216" s="154"/>
      <c r="R216" s="12"/>
      <c r="S216" s="66"/>
      <c r="T216" s="66"/>
      <c r="U216" s="66"/>
      <c r="V216" s="80"/>
      <c r="W216" s="80"/>
      <c r="X216" s="3"/>
      <c r="Y216" s="80"/>
      <c r="Z216" s="80"/>
      <c r="AA216" s="80"/>
      <c r="AB216" s="80"/>
      <c r="AC216" s="80"/>
      <c r="AD216" s="80"/>
      <c r="AE216" s="80"/>
      <c r="AF216" s="12"/>
    </row>
    <row r="217" spans="9:32">
      <c r="I217" s="292"/>
      <c r="J217" s="154"/>
      <c r="K217" s="154"/>
      <c r="L217" s="12"/>
      <c r="M217" s="12"/>
      <c r="O217" s="154"/>
      <c r="P217" s="154"/>
      <c r="Q217" s="154"/>
      <c r="R217" s="12"/>
      <c r="S217" s="66"/>
      <c r="T217" s="66"/>
      <c r="U217" s="66"/>
      <c r="V217" s="80"/>
      <c r="W217" s="80"/>
      <c r="X217" s="3"/>
      <c r="Y217" s="80"/>
      <c r="Z217" s="80"/>
      <c r="AA217" s="80"/>
      <c r="AB217" s="80"/>
      <c r="AC217" s="80"/>
      <c r="AD217" s="80"/>
      <c r="AE217" s="80"/>
      <c r="AF217" s="12"/>
    </row>
    <row r="218" spans="9:32">
      <c r="I218" s="292"/>
      <c r="J218" s="154"/>
      <c r="K218" s="154"/>
      <c r="L218" s="12"/>
      <c r="M218" s="12"/>
      <c r="O218" s="154"/>
      <c r="P218" s="154"/>
      <c r="Q218" s="154"/>
      <c r="R218" s="12"/>
      <c r="S218" s="66"/>
      <c r="T218" s="66"/>
      <c r="U218" s="66"/>
      <c r="V218" s="80"/>
      <c r="W218" s="80"/>
      <c r="X218" s="3"/>
      <c r="Y218" s="80"/>
      <c r="Z218" s="80"/>
      <c r="AA218" s="80"/>
      <c r="AB218" s="80"/>
      <c r="AC218" s="80"/>
      <c r="AD218" s="80"/>
      <c r="AE218" s="80"/>
      <c r="AF218" s="12"/>
    </row>
    <row r="219" spans="9:32">
      <c r="I219" s="292"/>
      <c r="J219" s="154"/>
      <c r="K219" s="154"/>
      <c r="L219" s="12"/>
      <c r="M219" s="12"/>
      <c r="O219" s="154"/>
      <c r="P219" s="154"/>
      <c r="Q219" s="154"/>
      <c r="R219" s="12"/>
      <c r="S219" s="66"/>
      <c r="T219" s="66"/>
      <c r="U219" s="66"/>
      <c r="V219" s="80"/>
      <c r="W219" s="80"/>
      <c r="X219" s="3"/>
      <c r="Y219" s="80"/>
      <c r="Z219" s="80"/>
      <c r="AA219" s="80"/>
      <c r="AB219" s="80"/>
      <c r="AC219" s="80"/>
      <c r="AD219" s="80"/>
      <c r="AE219" s="80"/>
      <c r="AF219" s="12"/>
    </row>
    <row r="220" spans="9:32">
      <c r="I220" s="292"/>
      <c r="J220" s="154"/>
      <c r="K220" s="154"/>
      <c r="L220" s="12"/>
      <c r="M220" s="12"/>
      <c r="O220" s="154"/>
      <c r="P220" s="154"/>
      <c r="Q220" s="154"/>
      <c r="R220" s="12"/>
      <c r="S220" s="66"/>
      <c r="T220" s="66"/>
      <c r="U220" s="66"/>
      <c r="V220" s="80"/>
      <c r="W220" s="80"/>
      <c r="X220" s="3"/>
      <c r="Y220" s="80"/>
      <c r="Z220" s="80"/>
      <c r="AA220" s="80"/>
      <c r="AB220" s="80"/>
      <c r="AC220" s="80"/>
      <c r="AD220" s="80"/>
      <c r="AE220" s="80"/>
      <c r="AF220" s="12"/>
    </row>
    <row r="221" spans="9:32">
      <c r="I221" s="292"/>
      <c r="J221" s="154"/>
      <c r="K221" s="154"/>
      <c r="L221" s="12"/>
      <c r="M221" s="12"/>
      <c r="O221" s="154"/>
      <c r="P221" s="154"/>
      <c r="Q221" s="154"/>
      <c r="R221" s="12"/>
      <c r="S221" s="66"/>
      <c r="T221" s="66"/>
      <c r="U221" s="66"/>
      <c r="V221" s="80"/>
      <c r="W221" s="80"/>
      <c r="X221" s="3"/>
      <c r="Y221" s="80"/>
      <c r="Z221" s="80"/>
      <c r="AA221" s="80"/>
      <c r="AB221" s="80"/>
      <c r="AC221" s="80"/>
      <c r="AD221" s="80"/>
      <c r="AE221" s="80"/>
      <c r="AF221" s="12"/>
    </row>
    <row r="222" spans="9:32">
      <c r="I222" s="292"/>
      <c r="J222" s="154"/>
      <c r="K222" s="154"/>
      <c r="L222" s="12"/>
      <c r="M222" s="12"/>
      <c r="O222" s="154"/>
      <c r="P222" s="154"/>
      <c r="Q222" s="154"/>
      <c r="R222" s="12"/>
      <c r="S222" s="66"/>
      <c r="T222" s="66"/>
      <c r="U222" s="66"/>
      <c r="V222" s="80"/>
      <c r="W222" s="80"/>
      <c r="X222" s="3"/>
      <c r="Y222" s="80"/>
      <c r="Z222" s="80"/>
      <c r="AA222" s="80"/>
      <c r="AB222" s="80"/>
      <c r="AC222" s="80"/>
      <c r="AD222" s="80"/>
      <c r="AE222" s="80"/>
      <c r="AF222" s="12"/>
    </row>
    <row r="223" spans="9:32">
      <c r="I223" s="292"/>
      <c r="J223" s="154"/>
      <c r="K223" s="154"/>
      <c r="L223" s="12"/>
      <c r="M223" s="12"/>
      <c r="O223" s="154"/>
      <c r="P223" s="154"/>
      <c r="Q223" s="154"/>
      <c r="R223" s="12"/>
      <c r="S223" s="66"/>
      <c r="T223" s="66"/>
      <c r="U223" s="66"/>
      <c r="V223" s="80"/>
      <c r="W223" s="80"/>
      <c r="X223" s="3"/>
      <c r="Y223" s="80"/>
      <c r="Z223" s="80"/>
      <c r="AA223" s="80"/>
      <c r="AB223" s="80"/>
      <c r="AC223" s="80"/>
      <c r="AD223" s="80"/>
      <c r="AE223" s="80"/>
      <c r="AF223" s="12"/>
    </row>
    <row r="224" spans="9:32">
      <c r="I224" s="292"/>
      <c r="J224" s="154"/>
      <c r="K224" s="154"/>
      <c r="L224" s="12"/>
      <c r="M224" s="12"/>
      <c r="O224" s="154"/>
      <c r="P224" s="154"/>
      <c r="Q224" s="154"/>
      <c r="R224" s="12"/>
      <c r="S224" s="66"/>
      <c r="T224" s="66"/>
      <c r="U224" s="66"/>
      <c r="V224" s="80"/>
      <c r="W224" s="80"/>
      <c r="X224" s="3"/>
      <c r="Y224" s="80"/>
      <c r="Z224" s="80"/>
      <c r="AA224" s="80"/>
      <c r="AB224" s="80"/>
      <c r="AC224" s="80"/>
      <c r="AD224" s="80"/>
      <c r="AE224" s="80"/>
      <c r="AF224" s="12"/>
    </row>
    <row r="225" spans="9:32">
      <c r="I225" s="292"/>
      <c r="J225" s="154"/>
      <c r="K225" s="154"/>
      <c r="L225" s="12"/>
      <c r="M225" s="12"/>
      <c r="O225" s="154"/>
      <c r="P225" s="154"/>
      <c r="Q225" s="154"/>
      <c r="R225" s="12"/>
      <c r="S225" s="66"/>
      <c r="T225" s="66"/>
      <c r="U225" s="66"/>
      <c r="V225" s="80"/>
      <c r="W225" s="80"/>
      <c r="X225" s="3"/>
      <c r="Y225" s="80"/>
      <c r="Z225" s="80"/>
      <c r="AA225" s="80"/>
      <c r="AB225" s="80"/>
      <c r="AC225" s="80"/>
      <c r="AD225" s="80"/>
      <c r="AE225" s="80"/>
      <c r="AF225" s="12"/>
    </row>
    <row r="226" spans="9:32">
      <c r="I226" s="292"/>
      <c r="J226" s="154"/>
      <c r="K226" s="154"/>
      <c r="L226" s="12"/>
      <c r="M226" s="12"/>
      <c r="O226" s="154"/>
      <c r="P226" s="154"/>
      <c r="Q226" s="154"/>
      <c r="R226" s="12"/>
      <c r="S226" s="66"/>
      <c r="T226" s="66"/>
      <c r="U226" s="66"/>
      <c r="V226" s="80"/>
      <c r="W226" s="80"/>
      <c r="X226" s="3"/>
      <c r="Y226" s="80"/>
      <c r="Z226" s="80"/>
      <c r="AA226" s="80"/>
      <c r="AB226" s="80"/>
      <c r="AC226" s="80"/>
      <c r="AD226" s="80"/>
      <c r="AE226" s="80"/>
      <c r="AF226" s="12"/>
    </row>
    <row r="227" spans="9:32">
      <c r="I227" s="292"/>
      <c r="J227" s="154"/>
      <c r="K227" s="154"/>
      <c r="L227" s="12"/>
      <c r="M227" s="12"/>
      <c r="O227" s="154"/>
      <c r="P227" s="154"/>
      <c r="Q227" s="154"/>
      <c r="R227" s="12"/>
      <c r="S227" s="66"/>
      <c r="T227" s="66"/>
      <c r="U227" s="66"/>
      <c r="V227" s="80"/>
      <c r="W227" s="80"/>
      <c r="X227" s="3"/>
      <c r="Y227" s="80"/>
      <c r="Z227" s="80"/>
      <c r="AA227" s="80"/>
      <c r="AB227" s="80"/>
      <c r="AC227" s="80"/>
      <c r="AD227" s="80"/>
      <c r="AE227" s="80"/>
      <c r="AF227" s="12"/>
    </row>
    <row r="228" spans="9:32">
      <c r="I228" s="292"/>
      <c r="J228" s="154"/>
      <c r="K228" s="154"/>
      <c r="L228" s="12"/>
      <c r="M228" s="12"/>
      <c r="O228" s="154"/>
      <c r="P228" s="154"/>
      <c r="Q228" s="154"/>
      <c r="R228" s="12"/>
      <c r="S228" s="66"/>
      <c r="T228" s="66"/>
      <c r="U228" s="66"/>
      <c r="V228" s="80"/>
      <c r="W228" s="80"/>
      <c r="X228" s="3"/>
      <c r="Y228" s="80"/>
      <c r="Z228" s="80"/>
      <c r="AA228" s="80"/>
      <c r="AB228" s="80"/>
      <c r="AC228" s="80"/>
      <c r="AD228" s="80"/>
      <c r="AE228" s="80"/>
      <c r="AF228" s="12"/>
    </row>
    <row r="229" spans="9:32">
      <c r="I229" s="292"/>
      <c r="J229" s="154"/>
      <c r="K229" s="154"/>
      <c r="L229" s="12"/>
      <c r="M229" s="12"/>
      <c r="O229" s="154"/>
      <c r="P229" s="154"/>
      <c r="Q229" s="154"/>
      <c r="R229" s="12"/>
      <c r="S229" s="66"/>
      <c r="T229" s="66"/>
      <c r="U229" s="66"/>
      <c r="V229" s="80"/>
      <c r="W229" s="80"/>
      <c r="X229" s="3"/>
      <c r="Y229" s="80"/>
      <c r="Z229" s="80"/>
      <c r="AA229" s="80"/>
      <c r="AB229" s="80"/>
      <c r="AC229" s="80"/>
      <c r="AD229" s="80"/>
      <c r="AE229" s="80"/>
      <c r="AF229" s="12"/>
    </row>
    <row r="230" spans="9:32">
      <c r="I230" s="292"/>
      <c r="J230" s="154"/>
      <c r="K230" s="154"/>
      <c r="L230" s="12"/>
      <c r="M230" s="12"/>
      <c r="O230" s="154"/>
      <c r="P230" s="154"/>
      <c r="Q230" s="154"/>
      <c r="R230" s="12"/>
      <c r="S230" s="66"/>
      <c r="T230" s="66"/>
      <c r="U230" s="66"/>
      <c r="V230" s="80"/>
      <c r="W230" s="80"/>
      <c r="X230" s="3"/>
      <c r="Y230" s="80"/>
      <c r="Z230" s="80"/>
      <c r="AA230" s="80"/>
      <c r="AB230" s="80"/>
      <c r="AC230" s="80"/>
      <c r="AD230" s="80"/>
      <c r="AE230" s="80"/>
      <c r="AF230" s="12"/>
    </row>
    <row r="231" spans="9:32">
      <c r="I231" s="292"/>
      <c r="J231" s="154"/>
      <c r="K231" s="154"/>
      <c r="L231" s="12"/>
      <c r="M231" s="12"/>
      <c r="O231" s="154"/>
      <c r="P231" s="154"/>
      <c r="Q231" s="154"/>
      <c r="R231" s="12"/>
      <c r="S231" s="66"/>
      <c r="T231" s="66"/>
      <c r="U231" s="66"/>
      <c r="V231" s="80"/>
      <c r="W231" s="80"/>
      <c r="X231" s="3"/>
      <c r="Y231" s="80"/>
      <c r="Z231" s="80"/>
      <c r="AA231" s="80"/>
      <c r="AB231" s="80"/>
      <c r="AC231" s="80"/>
      <c r="AD231" s="80"/>
      <c r="AE231" s="80"/>
      <c r="AF231" s="12"/>
    </row>
    <row r="232" spans="9:32">
      <c r="I232" s="292"/>
      <c r="J232" s="154"/>
      <c r="K232" s="154"/>
      <c r="L232" s="12"/>
      <c r="M232" s="12"/>
      <c r="O232" s="154"/>
      <c r="P232" s="154"/>
      <c r="Q232" s="154"/>
      <c r="R232" s="12"/>
      <c r="S232" s="66"/>
      <c r="T232" s="66"/>
      <c r="U232" s="66"/>
      <c r="V232" s="80"/>
      <c r="W232" s="80"/>
      <c r="X232" s="3"/>
      <c r="Y232" s="80"/>
      <c r="Z232" s="80"/>
      <c r="AA232" s="80"/>
      <c r="AB232" s="80"/>
      <c r="AC232" s="80"/>
      <c r="AD232" s="80"/>
      <c r="AE232" s="80"/>
      <c r="AF232" s="12"/>
    </row>
    <row r="233" spans="9:32">
      <c r="I233" s="292"/>
      <c r="J233" s="154"/>
      <c r="K233" s="154"/>
      <c r="L233" s="12"/>
      <c r="M233" s="12"/>
      <c r="O233" s="154"/>
      <c r="P233" s="154"/>
      <c r="Q233" s="154"/>
      <c r="R233" s="12"/>
      <c r="S233" s="66"/>
      <c r="T233" s="66"/>
      <c r="U233" s="66"/>
      <c r="V233" s="80"/>
      <c r="W233" s="80"/>
      <c r="X233" s="3"/>
      <c r="Y233" s="80"/>
      <c r="Z233" s="80"/>
      <c r="AA233" s="80"/>
      <c r="AB233" s="80"/>
      <c r="AC233" s="80"/>
      <c r="AD233" s="80"/>
      <c r="AE233" s="80"/>
      <c r="AF233" s="12"/>
    </row>
    <row r="234" spans="9:32">
      <c r="I234" s="292"/>
      <c r="J234" s="154"/>
      <c r="K234" s="154"/>
      <c r="L234" s="12"/>
      <c r="M234" s="12"/>
      <c r="O234" s="154"/>
      <c r="P234" s="154"/>
      <c r="Q234" s="154"/>
      <c r="R234" s="12"/>
      <c r="S234" s="66"/>
      <c r="T234" s="66"/>
      <c r="U234" s="66"/>
      <c r="V234" s="80"/>
      <c r="W234" s="80"/>
      <c r="X234" s="3"/>
      <c r="Y234" s="80"/>
      <c r="Z234" s="80"/>
      <c r="AA234" s="80"/>
      <c r="AB234" s="80"/>
      <c r="AC234" s="80"/>
      <c r="AD234" s="80"/>
      <c r="AE234" s="80"/>
      <c r="AF234" s="12"/>
    </row>
    <row r="235" spans="9:32">
      <c r="I235" s="292"/>
      <c r="J235" s="154"/>
      <c r="K235" s="154"/>
      <c r="L235" s="12"/>
      <c r="M235" s="12"/>
      <c r="O235" s="154"/>
      <c r="P235" s="154"/>
      <c r="Q235" s="154"/>
      <c r="R235" s="12"/>
      <c r="S235" s="66"/>
      <c r="T235" s="66"/>
      <c r="U235" s="66"/>
      <c r="V235" s="80"/>
      <c r="W235" s="80"/>
      <c r="X235" s="3"/>
      <c r="Y235" s="80"/>
      <c r="Z235" s="80"/>
      <c r="AA235" s="80"/>
      <c r="AB235" s="80"/>
      <c r="AC235" s="80"/>
      <c r="AD235" s="80"/>
      <c r="AE235" s="80"/>
      <c r="AF235" s="12"/>
    </row>
    <row r="236" spans="9:32">
      <c r="I236" s="292"/>
      <c r="J236" s="154"/>
      <c r="K236" s="154"/>
      <c r="L236" s="12"/>
      <c r="M236" s="12"/>
      <c r="O236" s="154"/>
      <c r="P236" s="154"/>
      <c r="Q236" s="154"/>
      <c r="R236" s="12"/>
      <c r="S236" s="66"/>
      <c r="T236" s="66"/>
      <c r="U236" s="66"/>
      <c r="V236" s="80"/>
      <c r="W236" s="80"/>
      <c r="X236" s="3"/>
      <c r="Y236" s="80"/>
      <c r="Z236" s="80"/>
      <c r="AA236" s="80"/>
      <c r="AB236" s="80"/>
      <c r="AC236" s="80"/>
      <c r="AD236" s="80"/>
      <c r="AE236" s="80"/>
      <c r="AF236" s="12"/>
    </row>
    <row r="237" spans="9:32">
      <c r="I237" s="292"/>
      <c r="J237" s="154"/>
      <c r="K237" s="154"/>
      <c r="L237" s="12"/>
      <c r="M237" s="12"/>
      <c r="O237" s="154"/>
      <c r="P237" s="154"/>
      <c r="Q237" s="154"/>
      <c r="R237" s="12"/>
      <c r="S237" s="66"/>
      <c r="T237" s="66"/>
      <c r="U237" s="66"/>
      <c r="V237" s="80"/>
      <c r="W237" s="80"/>
      <c r="X237" s="3"/>
      <c r="Y237" s="80"/>
      <c r="Z237" s="80"/>
      <c r="AA237" s="80"/>
      <c r="AB237" s="80"/>
      <c r="AC237" s="80"/>
      <c r="AD237" s="80"/>
      <c r="AE237" s="80"/>
      <c r="AF237" s="12"/>
    </row>
    <row r="238" spans="9:32">
      <c r="I238" s="292"/>
      <c r="J238" s="154"/>
      <c r="K238" s="154"/>
      <c r="L238" s="12"/>
      <c r="M238" s="12"/>
      <c r="O238" s="154"/>
      <c r="P238" s="154"/>
      <c r="Q238" s="154"/>
      <c r="R238" s="12"/>
      <c r="S238" s="66"/>
      <c r="T238" s="66"/>
      <c r="U238" s="66"/>
      <c r="V238" s="80"/>
      <c r="W238" s="80"/>
      <c r="X238" s="3"/>
      <c r="Y238" s="80"/>
      <c r="Z238" s="80"/>
      <c r="AA238" s="80"/>
      <c r="AB238" s="80"/>
      <c r="AC238" s="80"/>
      <c r="AD238" s="80"/>
      <c r="AE238" s="80"/>
      <c r="AF238" s="12"/>
    </row>
    <row r="239" spans="9:32">
      <c r="I239" s="292"/>
      <c r="J239" s="154"/>
      <c r="K239" s="154"/>
      <c r="L239" s="12"/>
      <c r="M239" s="12"/>
      <c r="O239" s="154"/>
      <c r="P239" s="154"/>
      <c r="Q239" s="155"/>
      <c r="R239" s="12"/>
      <c r="S239" s="66"/>
      <c r="T239" s="66"/>
      <c r="U239" s="66"/>
      <c r="V239" s="80"/>
      <c r="W239" s="80"/>
      <c r="X239" s="3"/>
      <c r="Y239" s="80"/>
      <c r="Z239" s="80"/>
      <c r="AA239" s="80"/>
      <c r="AB239" s="80"/>
      <c r="AC239" s="80"/>
      <c r="AD239" s="80"/>
      <c r="AE239" s="80"/>
      <c r="AF239" s="12"/>
    </row>
    <row r="240" spans="9:32">
      <c r="I240" s="292"/>
      <c r="J240" s="155"/>
      <c r="K240" s="155"/>
      <c r="L240" s="12"/>
      <c r="M240" s="12"/>
      <c r="O240" s="154"/>
      <c r="P240" s="154"/>
      <c r="Q240" s="156"/>
      <c r="R240" s="30"/>
      <c r="S240" s="67"/>
      <c r="T240" s="67"/>
      <c r="U240" s="67"/>
      <c r="V240" s="81"/>
      <c r="W240" s="81"/>
      <c r="X240" s="3"/>
    </row>
    <row r="241" spans="9:24">
      <c r="I241" s="292"/>
      <c r="J241" s="156"/>
      <c r="K241" s="156"/>
      <c r="L241" s="12"/>
      <c r="M241" s="12"/>
      <c r="O241" s="154"/>
      <c r="P241" s="154"/>
      <c r="Q241" s="156"/>
      <c r="R241" s="32"/>
      <c r="S241" s="68"/>
      <c r="T241" s="68"/>
      <c r="U241" s="68"/>
      <c r="V241" s="82"/>
      <c r="W241" s="82"/>
      <c r="X241" s="3"/>
    </row>
    <row r="242" spans="9:24">
      <c r="I242" s="292"/>
      <c r="J242" s="156"/>
      <c r="K242" s="156"/>
      <c r="L242" s="12"/>
      <c r="M242" s="12"/>
      <c r="O242" s="154"/>
      <c r="P242" s="154"/>
      <c r="Q242" s="156"/>
      <c r="R242" s="32"/>
      <c r="S242" s="68"/>
      <c r="T242" s="68"/>
      <c r="U242" s="68"/>
      <c r="V242" s="82"/>
      <c r="W242" s="82"/>
      <c r="X242" s="3"/>
    </row>
    <row r="243" spans="9:24">
      <c r="I243" s="292"/>
      <c r="J243" s="156"/>
      <c r="K243" s="156"/>
      <c r="L243" s="12"/>
      <c r="M243" s="12"/>
      <c r="O243" s="154"/>
      <c r="P243" s="154"/>
      <c r="Q243" s="156"/>
      <c r="R243" s="32"/>
      <c r="S243" s="68"/>
      <c r="T243" s="68"/>
      <c r="U243" s="68"/>
      <c r="V243" s="82"/>
      <c r="W243" s="82"/>
      <c r="X243" s="3"/>
    </row>
    <row r="244" spans="9:24">
      <c r="I244" s="292"/>
      <c r="J244" s="156"/>
      <c r="K244" s="156"/>
      <c r="L244" s="12"/>
      <c r="M244" s="12"/>
      <c r="O244" s="154"/>
      <c r="P244" s="154"/>
      <c r="Q244" s="156"/>
      <c r="R244" s="32"/>
      <c r="S244" s="68"/>
      <c r="T244" s="68"/>
      <c r="U244" s="68"/>
      <c r="V244" s="82"/>
      <c r="W244" s="82"/>
      <c r="X244" s="3"/>
    </row>
    <row r="245" spans="9:24">
      <c r="I245" s="292"/>
      <c r="J245" s="156"/>
      <c r="K245" s="156"/>
      <c r="L245" s="12"/>
      <c r="M245" s="12"/>
      <c r="O245" s="154"/>
      <c r="P245" s="154"/>
      <c r="Q245" s="156"/>
      <c r="R245" s="32"/>
      <c r="S245" s="68"/>
      <c r="T245" s="68"/>
      <c r="U245" s="68"/>
      <c r="V245" s="82"/>
      <c r="W245" s="82"/>
      <c r="X245" s="3"/>
    </row>
    <row r="246" spans="9:24">
      <c r="I246" s="292"/>
      <c r="J246" s="156"/>
      <c r="K246" s="156"/>
      <c r="L246" s="12"/>
      <c r="M246" s="12"/>
      <c r="O246" s="154"/>
      <c r="P246" s="154"/>
      <c r="Q246" s="156"/>
      <c r="R246" s="32"/>
      <c r="S246" s="68"/>
      <c r="T246" s="68"/>
      <c r="U246" s="68"/>
      <c r="V246" s="82"/>
      <c r="W246" s="82"/>
      <c r="X246" s="3"/>
    </row>
    <row r="247" spans="9:24">
      <c r="I247" s="292"/>
      <c r="J247" s="156"/>
      <c r="K247" s="156"/>
      <c r="L247" s="12"/>
      <c r="M247" s="12"/>
      <c r="O247" s="154"/>
      <c r="P247" s="154"/>
      <c r="Q247" s="156"/>
      <c r="R247" s="32"/>
      <c r="S247" s="68"/>
      <c r="T247" s="68"/>
      <c r="U247" s="68"/>
      <c r="V247" s="82"/>
      <c r="W247" s="82"/>
      <c r="X247" s="3"/>
    </row>
    <row r="248" spans="9:24">
      <c r="I248" s="292"/>
      <c r="J248" s="156"/>
      <c r="K248" s="156"/>
      <c r="L248" s="12"/>
      <c r="M248" s="12"/>
      <c r="O248" s="154"/>
      <c r="P248" s="154"/>
      <c r="Q248" s="156"/>
      <c r="R248" s="32"/>
      <c r="S248" s="68"/>
      <c r="T248" s="68"/>
      <c r="U248" s="68"/>
      <c r="V248" s="82"/>
      <c r="W248" s="82"/>
      <c r="X248" s="3"/>
    </row>
    <row r="249" spans="9:24">
      <c r="I249" s="292"/>
      <c r="J249" s="156"/>
      <c r="K249" s="156"/>
      <c r="L249" s="12"/>
      <c r="M249" s="12"/>
      <c r="O249" s="154"/>
      <c r="P249" s="154"/>
      <c r="Q249" s="156"/>
      <c r="R249" s="32"/>
      <c r="S249" s="68"/>
      <c r="T249" s="68"/>
      <c r="U249" s="68"/>
      <c r="V249" s="82"/>
      <c r="W249" s="82"/>
      <c r="X249" s="3"/>
    </row>
    <row r="250" spans="9:24">
      <c r="I250" s="292"/>
      <c r="J250" s="156"/>
      <c r="K250" s="156"/>
      <c r="L250" s="12"/>
      <c r="M250" s="12"/>
      <c r="O250" s="154"/>
      <c r="P250" s="154"/>
      <c r="Q250" s="156"/>
      <c r="R250" s="32"/>
      <c r="S250" s="68"/>
      <c r="T250" s="68"/>
      <c r="U250" s="68"/>
      <c r="V250" s="82"/>
      <c r="W250" s="82"/>
      <c r="X250" s="3"/>
    </row>
    <row r="251" spans="9:24">
      <c r="I251" s="292"/>
      <c r="J251" s="156"/>
      <c r="K251" s="156"/>
      <c r="L251" s="12"/>
      <c r="M251" s="12"/>
      <c r="O251" s="154"/>
      <c r="P251" s="154"/>
      <c r="Q251" s="156"/>
      <c r="R251" s="32"/>
      <c r="S251" s="68"/>
      <c r="T251" s="68"/>
      <c r="U251" s="68"/>
      <c r="V251" s="82"/>
      <c r="W251" s="82"/>
      <c r="X251" s="3"/>
    </row>
    <row r="252" spans="9:24">
      <c r="I252" s="292"/>
      <c r="J252" s="156"/>
      <c r="K252" s="156"/>
      <c r="L252" s="12"/>
      <c r="M252" s="12"/>
      <c r="O252" s="154"/>
      <c r="P252" s="154"/>
      <c r="Q252" s="156"/>
      <c r="R252" s="32"/>
      <c r="S252" s="68"/>
      <c r="T252" s="68"/>
      <c r="U252" s="68"/>
      <c r="V252" s="82"/>
      <c r="W252" s="82"/>
      <c r="X252" s="3"/>
    </row>
    <row r="253" spans="9:24">
      <c r="I253" s="292"/>
      <c r="J253" s="156"/>
      <c r="K253" s="156"/>
      <c r="L253" s="12"/>
      <c r="M253" s="12"/>
      <c r="O253" s="154"/>
      <c r="P253" s="154"/>
      <c r="Q253" s="156"/>
      <c r="R253" s="32"/>
      <c r="S253" s="68"/>
      <c r="T253" s="68"/>
      <c r="U253" s="68"/>
      <c r="V253" s="82"/>
      <c r="W253" s="82"/>
      <c r="X253" s="3"/>
    </row>
    <row r="254" spans="9:24">
      <c r="I254" s="292"/>
      <c r="J254" s="156"/>
      <c r="K254" s="156"/>
      <c r="L254" s="12"/>
      <c r="M254" s="12"/>
      <c r="O254" s="154"/>
      <c r="P254" s="154"/>
      <c r="Q254" s="156"/>
      <c r="R254" s="32"/>
      <c r="S254" s="68"/>
      <c r="T254" s="68"/>
      <c r="U254" s="68"/>
      <c r="V254" s="82"/>
      <c r="W254" s="82"/>
      <c r="X254" s="3"/>
    </row>
    <row r="255" spans="9:24">
      <c r="I255" s="292"/>
      <c r="J255" s="156"/>
      <c r="K255" s="156"/>
      <c r="L255" s="12"/>
      <c r="M255" s="12"/>
      <c r="O255" s="154"/>
      <c r="P255" s="154"/>
      <c r="Q255" s="156"/>
      <c r="R255" s="32"/>
      <c r="S255" s="68"/>
      <c r="T255" s="68"/>
      <c r="U255" s="68"/>
      <c r="V255" s="82"/>
      <c r="W255" s="82"/>
      <c r="X255" s="3"/>
    </row>
    <row r="256" spans="9:24">
      <c r="I256" s="292"/>
      <c r="J256" s="156"/>
      <c r="K256" s="156"/>
      <c r="L256" s="12"/>
      <c r="M256" s="12"/>
      <c r="O256" s="154"/>
      <c r="P256" s="154"/>
      <c r="Q256" s="156"/>
      <c r="R256" s="32"/>
      <c r="S256" s="68"/>
      <c r="T256" s="68"/>
      <c r="U256" s="68"/>
      <c r="V256" s="82"/>
      <c r="W256" s="82"/>
      <c r="X256" s="3"/>
    </row>
    <row r="257" spans="9:24">
      <c r="I257" s="292"/>
      <c r="J257" s="156"/>
      <c r="K257" s="156"/>
      <c r="L257" s="12"/>
      <c r="M257" s="12"/>
      <c r="O257" s="154"/>
      <c r="P257" s="154"/>
      <c r="Q257" s="156"/>
      <c r="R257" s="32"/>
      <c r="S257" s="68"/>
      <c r="T257" s="68"/>
      <c r="U257" s="68"/>
      <c r="V257" s="82"/>
      <c r="W257" s="82"/>
      <c r="X257" s="3"/>
    </row>
    <row r="258" spans="9:24">
      <c r="I258" s="292"/>
      <c r="J258" s="156"/>
      <c r="K258" s="156"/>
      <c r="L258" s="12"/>
      <c r="M258" s="12"/>
      <c r="O258" s="154"/>
      <c r="P258" s="154"/>
      <c r="Q258" s="156"/>
      <c r="R258" s="32"/>
      <c r="S258" s="68"/>
      <c r="T258" s="68"/>
      <c r="U258" s="68"/>
      <c r="V258" s="82"/>
      <c r="W258" s="82"/>
      <c r="X258" s="3"/>
    </row>
    <row r="259" spans="9:24">
      <c r="I259" s="292"/>
      <c r="J259" s="156"/>
      <c r="K259" s="156"/>
      <c r="L259" s="12"/>
      <c r="M259" s="12"/>
      <c r="O259" s="154"/>
      <c r="P259" s="154"/>
      <c r="Q259" s="156"/>
      <c r="R259" s="32"/>
      <c r="S259" s="68"/>
      <c r="T259" s="68"/>
      <c r="U259" s="68"/>
      <c r="V259" s="82"/>
      <c r="W259" s="82"/>
      <c r="X259" s="3"/>
    </row>
    <row r="260" spans="9:24">
      <c r="I260" s="292"/>
      <c r="J260" s="156"/>
      <c r="K260" s="156"/>
      <c r="L260" s="12"/>
      <c r="M260" s="12"/>
      <c r="O260" s="154"/>
      <c r="P260" s="154"/>
      <c r="Q260" s="156"/>
      <c r="R260" s="32"/>
      <c r="S260" s="68"/>
      <c r="T260" s="68"/>
      <c r="U260" s="68"/>
      <c r="V260" s="82"/>
      <c r="W260" s="82"/>
      <c r="X260" s="3"/>
    </row>
    <row r="261" spans="9:24">
      <c r="I261" s="292"/>
      <c r="J261" s="156"/>
      <c r="K261" s="156"/>
      <c r="L261" s="12"/>
      <c r="M261" s="12"/>
      <c r="O261" s="154"/>
      <c r="P261" s="154"/>
      <c r="Q261" s="156"/>
      <c r="R261" s="32"/>
      <c r="S261" s="68"/>
      <c r="T261" s="68"/>
      <c r="U261" s="68"/>
      <c r="V261" s="82"/>
      <c r="W261" s="82"/>
      <c r="X261" s="3"/>
    </row>
    <row r="262" spans="9:24">
      <c r="I262" s="292"/>
      <c r="J262" s="156"/>
      <c r="K262" s="156"/>
      <c r="L262" s="12"/>
      <c r="M262" s="12"/>
      <c r="O262" s="154"/>
      <c r="P262" s="154"/>
      <c r="Q262" s="156"/>
      <c r="R262" s="32"/>
      <c r="S262" s="68"/>
      <c r="T262" s="68"/>
      <c r="U262" s="68"/>
      <c r="V262" s="82"/>
      <c r="W262" s="82"/>
      <c r="X262" s="3"/>
    </row>
    <row r="263" spans="9:24">
      <c r="I263" s="292"/>
      <c r="J263" s="156"/>
      <c r="K263" s="156"/>
      <c r="L263" s="12"/>
      <c r="M263" s="12"/>
      <c r="O263" s="154"/>
      <c r="P263" s="154"/>
      <c r="Q263" s="156"/>
      <c r="R263" s="32"/>
      <c r="S263" s="68"/>
      <c r="T263" s="68"/>
      <c r="U263" s="68"/>
      <c r="V263" s="82"/>
      <c r="W263" s="82"/>
      <c r="X263" s="3"/>
    </row>
    <row r="264" spans="9:24">
      <c r="I264" s="292"/>
      <c r="J264" s="156"/>
      <c r="K264" s="156"/>
      <c r="L264" s="12"/>
      <c r="M264" s="12"/>
      <c r="O264" s="154"/>
      <c r="P264" s="154"/>
      <c r="Q264" s="156"/>
      <c r="R264" s="32"/>
      <c r="S264" s="68"/>
      <c r="T264" s="68"/>
      <c r="U264" s="68"/>
      <c r="V264" s="82"/>
      <c r="W264" s="82"/>
      <c r="X264" s="3"/>
    </row>
    <row r="265" spans="9:24">
      <c r="I265" s="292"/>
      <c r="J265" s="156"/>
      <c r="K265" s="156"/>
      <c r="L265" s="12"/>
      <c r="M265" s="12"/>
      <c r="O265" s="154"/>
      <c r="P265" s="154"/>
      <c r="Q265" s="156"/>
      <c r="R265" s="32"/>
      <c r="S265" s="68"/>
      <c r="T265" s="68"/>
      <c r="U265" s="68"/>
      <c r="V265" s="82"/>
      <c r="W265" s="82"/>
      <c r="X265" s="3"/>
    </row>
    <row r="266" spans="9:24">
      <c r="I266" s="292"/>
      <c r="J266" s="156"/>
      <c r="K266" s="156"/>
      <c r="L266" s="12"/>
      <c r="M266" s="12"/>
      <c r="O266" s="154"/>
      <c r="P266" s="154"/>
      <c r="Q266" s="156"/>
      <c r="R266" s="32"/>
      <c r="S266" s="68"/>
      <c r="T266" s="68"/>
      <c r="U266" s="68"/>
      <c r="V266" s="82"/>
      <c r="W266" s="82"/>
      <c r="X266" s="3"/>
    </row>
    <row r="267" spans="9:24">
      <c r="I267" s="292"/>
      <c r="J267" s="156"/>
      <c r="K267" s="156"/>
      <c r="L267" s="12"/>
      <c r="M267" s="12"/>
      <c r="O267" s="154"/>
      <c r="P267" s="154"/>
      <c r="Q267" s="156"/>
      <c r="R267" s="32"/>
      <c r="S267" s="68"/>
      <c r="T267" s="68"/>
      <c r="U267" s="68"/>
      <c r="V267" s="82"/>
      <c r="W267" s="82"/>
      <c r="X267" s="3"/>
    </row>
    <row r="268" spans="9:24">
      <c r="I268" s="292"/>
      <c r="J268" s="156"/>
      <c r="K268" s="156"/>
      <c r="L268" s="12"/>
      <c r="M268" s="12"/>
      <c r="O268" s="154"/>
      <c r="P268" s="154"/>
      <c r="Q268" s="156"/>
      <c r="R268" s="32"/>
      <c r="S268" s="68"/>
      <c r="T268" s="68"/>
      <c r="U268" s="68"/>
      <c r="V268" s="82"/>
      <c r="W268" s="82"/>
      <c r="X268" s="3"/>
    </row>
    <row r="269" spans="9:24">
      <c r="I269" s="292"/>
      <c r="J269" s="156"/>
      <c r="K269" s="156"/>
      <c r="L269" s="12"/>
      <c r="M269" s="12"/>
      <c r="O269" s="154"/>
      <c r="P269" s="154"/>
      <c r="Q269" s="156"/>
      <c r="R269" s="32"/>
      <c r="S269" s="68"/>
      <c r="T269" s="68"/>
      <c r="U269" s="68"/>
      <c r="V269" s="82"/>
      <c r="W269" s="82"/>
      <c r="X269" s="3"/>
    </row>
    <row r="270" spans="9:24">
      <c r="I270" s="292"/>
      <c r="J270" s="156"/>
      <c r="K270" s="156"/>
      <c r="L270" s="12"/>
      <c r="M270" s="12"/>
      <c r="O270" s="154"/>
      <c r="P270" s="154"/>
      <c r="Q270" s="156"/>
      <c r="R270" s="32"/>
      <c r="S270" s="68"/>
      <c r="T270" s="68"/>
      <c r="U270" s="68"/>
      <c r="V270" s="82"/>
      <c r="W270" s="82"/>
      <c r="X270" s="3"/>
    </row>
    <row r="271" spans="9:24">
      <c r="I271" s="292"/>
      <c r="J271" s="156"/>
      <c r="K271" s="156"/>
      <c r="L271" s="12"/>
      <c r="M271" s="12"/>
      <c r="O271" s="154"/>
      <c r="P271" s="154"/>
      <c r="Q271" s="156"/>
      <c r="R271" s="32"/>
      <c r="S271" s="68"/>
      <c r="T271" s="68"/>
      <c r="U271" s="68"/>
      <c r="V271" s="82"/>
      <c r="W271" s="82"/>
      <c r="X271" s="3"/>
    </row>
    <row r="272" spans="9:24">
      <c r="I272" s="292"/>
      <c r="J272" s="156"/>
      <c r="K272" s="156"/>
      <c r="L272" s="12"/>
      <c r="M272" s="12"/>
      <c r="O272" s="154"/>
      <c r="P272" s="154"/>
      <c r="Q272" s="156"/>
      <c r="R272" s="32"/>
      <c r="S272" s="68"/>
      <c r="T272" s="68"/>
      <c r="U272" s="68"/>
      <c r="V272" s="82"/>
      <c r="W272" s="82"/>
      <c r="X272" s="3"/>
    </row>
    <row r="273" spans="1:24">
      <c r="I273" s="292"/>
      <c r="J273" s="156"/>
      <c r="K273" s="156"/>
      <c r="L273" s="12"/>
      <c r="M273" s="12"/>
      <c r="O273" s="154"/>
      <c r="P273" s="154"/>
      <c r="Q273" s="156"/>
      <c r="R273" s="32"/>
      <c r="S273" s="68"/>
      <c r="T273" s="68"/>
      <c r="U273" s="68"/>
      <c r="V273" s="82"/>
      <c r="W273" s="82"/>
      <c r="X273" s="3"/>
    </row>
    <row r="274" spans="1:24">
      <c r="I274" s="292"/>
      <c r="J274" s="156"/>
      <c r="K274" s="156"/>
      <c r="L274" s="12"/>
      <c r="M274" s="12"/>
      <c r="O274" s="154"/>
      <c r="P274" s="154"/>
      <c r="Q274" s="156"/>
      <c r="R274" s="32"/>
      <c r="S274" s="68"/>
      <c r="T274" s="68"/>
      <c r="U274" s="68"/>
      <c r="V274" s="82"/>
      <c r="W274" s="82"/>
      <c r="X274" s="3"/>
    </row>
    <row r="275" spans="1:24">
      <c r="I275" s="292"/>
      <c r="J275" s="156"/>
      <c r="K275" s="156"/>
      <c r="L275" s="12"/>
      <c r="M275" s="12"/>
      <c r="O275" s="154"/>
      <c r="P275" s="154"/>
      <c r="Q275" s="156"/>
      <c r="R275" s="32"/>
      <c r="S275" s="68"/>
      <c r="T275" s="68"/>
      <c r="X275" s="3"/>
    </row>
    <row r="276" spans="1:24">
      <c r="I276" s="292"/>
      <c r="J276" s="156"/>
      <c r="K276" s="156"/>
      <c r="L276" s="12"/>
      <c r="M276" s="12"/>
      <c r="O276" s="154"/>
      <c r="P276" s="154"/>
      <c r="Q276" s="156"/>
      <c r="R276" s="32"/>
      <c r="S276" s="68"/>
      <c r="T276" s="68"/>
      <c r="X276" s="3"/>
    </row>
    <row r="277" spans="1:24">
      <c r="I277" s="292"/>
      <c r="J277" s="156"/>
      <c r="K277" s="156"/>
      <c r="L277" s="12"/>
      <c r="M277" s="12"/>
      <c r="O277" s="154"/>
      <c r="P277" s="154"/>
      <c r="Q277" s="156"/>
      <c r="R277" s="32"/>
      <c r="S277" s="68"/>
      <c r="T277" s="68"/>
      <c r="X277" s="3"/>
    </row>
    <row r="278" spans="1:24">
      <c r="I278" s="292"/>
      <c r="J278" s="156"/>
      <c r="K278" s="156"/>
      <c r="L278" s="12"/>
      <c r="M278" s="12"/>
      <c r="O278" s="154"/>
      <c r="P278" s="154"/>
      <c r="Q278" s="156"/>
      <c r="R278" s="32"/>
      <c r="S278" s="68"/>
      <c r="T278" s="68"/>
      <c r="X278" s="3"/>
    </row>
    <row r="279" spans="1:24">
      <c r="I279" s="292"/>
      <c r="J279" s="156"/>
      <c r="K279" s="156"/>
      <c r="L279" s="12"/>
      <c r="M279" s="12"/>
      <c r="O279" s="154"/>
      <c r="P279" s="154"/>
      <c r="Q279" s="156"/>
      <c r="R279" s="32"/>
      <c r="S279" s="68"/>
      <c r="T279" s="68"/>
      <c r="X279" s="3"/>
    </row>
    <row r="280" spans="1:24">
      <c r="I280" s="292"/>
      <c r="J280" s="156"/>
      <c r="K280" s="156"/>
      <c r="L280" s="12"/>
      <c r="M280" s="12"/>
      <c r="O280" s="154"/>
      <c r="P280" s="154"/>
      <c r="Q280" s="156"/>
      <c r="R280" s="32"/>
      <c r="S280" s="68"/>
      <c r="T280" s="68"/>
      <c r="X280" s="3"/>
    </row>
    <row r="281" spans="1:24">
      <c r="I281" s="292"/>
      <c r="J281" s="156"/>
      <c r="K281" s="156"/>
      <c r="L281" s="12"/>
      <c r="M281" s="12"/>
      <c r="O281" s="154"/>
      <c r="P281" s="154"/>
      <c r="Q281" s="156"/>
      <c r="R281" s="32"/>
      <c r="S281" s="68"/>
      <c r="T281" s="68"/>
      <c r="X281" s="3"/>
    </row>
    <row r="282" spans="1:24">
      <c r="I282" s="292"/>
      <c r="J282" s="156"/>
      <c r="K282" s="156"/>
      <c r="L282" s="12"/>
      <c r="M282" s="12"/>
      <c r="O282" s="154"/>
      <c r="P282" s="154"/>
      <c r="Q282" s="156"/>
      <c r="R282" s="32"/>
      <c r="S282" s="68"/>
      <c r="T282" s="68"/>
      <c r="X282" s="3"/>
    </row>
    <row r="283" spans="1:24">
      <c r="I283" s="292"/>
      <c r="J283" s="156"/>
      <c r="K283" s="156"/>
      <c r="L283" s="12"/>
      <c r="M283" s="12"/>
      <c r="O283" s="154"/>
      <c r="P283" s="154"/>
      <c r="Q283" s="156"/>
      <c r="R283" s="32"/>
      <c r="S283" s="68"/>
      <c r="T283" s="68"/>
      <c r="X283" s="3"/>
    </row>
    <row r="284" spans="1:24">
      <c r="I284" s="292"/>
      <c r="J284" s="156"/>
      <c r="K284" s="156"/>
      <c r="L284" s="12"/>
      <c r="M284" s="12"/>
      <c r="O284" s="154"/>
      <c r="P284" s="154"/>
      <c r="Q284" s="156"/>
      <c r="R284" s="32"/>
      <c r="S284" s="68"/>
      <c r="T284" s="68"/>
      <c r="X284" s="3"/>
    </row>
    <row r="285" spans="1:24">
      <c r="I285" s="292"/>
      <c r="J285" s="156"/>
      <c r="K285" s="156"/>
      <c r="L285" s="12"/>
      <c r="M285" s="12"/>
      <c r="O285" s="154"/>
      <c r="P285" s="154"/>
      <c r="Q285" s="156"/>
      <c r="R285" s="32"/>
      <c r="S285" s="68"/>
      <c r="T285" s="68"/>
      <c r="X285" s="3"/>
    </row>
    <row r="286" spans="1:24">
      <c r="A286" s="30"/>
      <c r="B286" s="30"/>
      <c r="C286" s="30"/>
      <c r="D286" s="30"/>
      <c r="E286" s="30"/>
      <c r="F286" s="30"/>
      <c r="G286" s="271"/>
      <c r="H286" s="271"/>
      <c r="I286" s="271"/>
      <c r="J286" s="156"/>
      <c r="K286" s="156"/>
      <c r="L286" s="30"/>
      <c r="M286" s="30"/>
      <c r="N286" s="30"/>
      <c r="O286" s="155"/>
      <c r="P286" s="155"/>
      <c r="Q286" s="156"/>
      <c r="R286" s="32"/>
      <c r="S286" s="68"/>
      <c r="T286" s="68"/>
      <c r="X286" s="3"/>
    </row>
    <row r="287" spans="1:24">
      <c r="A287" s="32"/>
      <c r="B287" s="32"/>
      <c r="C287" s="32"/>
      <c r="D287" s="32"/>
      <c r="E287" s="32"/>
      <c r="F287" s="32"/>
      <c r="G287" s="272"/>
      <c r="H287" s="272"/>
      <c r="I287" s="272"/>
      <c r="J287" s="156"/>
      <c r="K287" s="156"/>
      <c r="L287" s="32"/>
      <c r="M287" s="32"/>
      <c r="N287" s="32"/>
      <c r="O287" s="156"/>
      <c r="P287" s="156"/>
      <c r="Q287" s="156"/>
      <c r="R287" s="32"/>
      <c r="S287" s="68"/>
      <c r="T287" s="68"/>
      <c r="X287" s="3"/>
    </row>
    <row r="288" spans="1:24">
      <c r="A288" s="32"/>
      <c r="B288" s="32"/>
      <c r="C288" s="32"/>
      <c r="D288" s="32"/>
      <c r="E288" s="32"/>
      <c r="F288" s="32"/>
      <c r="G288" s="272"/>
      <c r="H288" s="272"/>
      <c r="I288" s="272"/>
      <c r="J288" s="156"/>
      <c r="K288" s="156"/>
      <c r="L288" s="32"/>
      <c r="M288" s="32"/>
      <c r="N288" s="32"/>
      <c r="O288" s="156"/>
      <c r="P288" s="156"/>
      <c r="Q288" s="156"/>
      <c r="R288" s="32"/>
      <c r="S288" s="68"/>
      <c r="T288" s="68"/>
      <c r="X288" s="3"/>
    </row>
    <row r="289" spans="1:24">
      <c r="A289" s="32"/>
      <c r="B289" s="32"/>
      <c r="C289" s="32"/>
      <c r="D289" s="32"/>
      <c r="E289" s="32"/>
      <c r="F289" s="32"/>
      <c r="G289" s="272"/>
      <c r="H289" s="272"/>
      <c r="I289" s="272"/>
      <c r="J289" s="156"/>
      <c r="K289" s="156"/>
      <c r="L289" s="32"/>
      <c r="M289" s="32"/>
      <c r="N289" s="32"/>
      <c r="O289" s="156"/>
      <c r="P289" s="156"/>
      <c r="Q289" s="156"/>
      <c r="R289" s="32"/>
      <c r="S289" s="68"/>
      <c r="T289" s="68"/>
      <c r="X289" s="3"/>
    </row>
    <row r="290" spans="1:24">
      <c r="A290" s="32"/>
      <c r="B290" s="32"/>
      <c r="C290" s="32"/>
      <c r="D290" s="32"/>
      <c r="E290" s="32"/>
      <c r="F290" s="32"/>
      <c r="G290" s="272"/>
      <c r="H290" s="272"/>
      <c r="I290" s="272"/>
      <c r="J290" s="156"/>
      <c r="K290" s="156"/>
      <c r="L290" s="32"/>
      <c r="M290" s="32"/>
      <c r="N290" s="32"/>
      <c r="O290" s="156"/>
      <c r="P290" s="156"/>
      <c r="Q290" s="156"/>
      <c r="R290" s="32"/>
      <c r="S290" s="68"/>
      <c r="T290" s="68"/>
      <c r="X290" s="3"/>
    </row>
    <row r="291" spans="1:24">
      <c r="A291" s="32"/>
      <c r="B291" s="32"/>
      <c r="C291" s="32"/>
      <c r="D291" s="32"/>
      <c r="E291" s="32"/>
      <c r="F291" s="32"/>
      <c r="G291" s="272"/>
      <c r="H291" s="272"/>
      <c r="I291" s="272"/>
      <c r="J291" s="156"/>
      <c r="K291" s="156"/>
      <c r="L291" s="32"/>
      <c r="M291" s="32"/>
      <c r="N291" s="32"/>
      <c r="O291" s="156"/>
      <c r="P291" s="156"/>
      <c r="Q291" s="156"/>
      <c r="R291" s="32"/>
      <c r="S291" s="68"/>
      <c r="T291" s="68"/>
    </row>
    <row r="292" spans="1:24">
      <c r="A292" s="32"/>
      <c r="B292" s="32"/>
      <c r="C292" s="32"/>
      <c r="D292" s="32"/>
      <c r="E292" s="32"/>
      <c r="F292" s="32"/>
      <c r="G292" s="272"/>
      <c r="H292" s="272"/>
      <c r="I292" s="272"/>
      <c r="J292" s="156"/>
      <c r="K292" s="156"/>
      <c r="L292" s="32"/>
      <c r="M292" s="32"/>
      <c r="N292" s="32"/>
      <c r="O292" s="156"/>
      <c r="P292" s="156"/>
      <c r="Q292" s="156"/>
      <c r="R292" s="32"/>
      <c r="S292" s="68"/>
      <c r="T292" s="68"/>
    </row>
    <row r="293" spans="1:24">
      <c r="A293" s="32"/>
      <c r="B293" s="32"/>
      <c r="C293" s="32"/>
      <c r="D293" s="32"/>
      <c r="E293" s="32"/>
      <c r="F293" s="32"/>
      <c r="G293" s="272"/>
      <c r="H293" s="272"/>
      <c r="I293" s="272"/>
      <c r="J293" s="156"/>
      <c r="K293" s="156"/>
      <c r="L293" s="32"/>
      <c r="M293" s="32"/>
      <c r="N293" s="32"/>
      <c r="O293" s="156"/>
      <c r="P293" s="156"/>
      <c r="Q293" s="156"/>
      <c r="R293" s="32"/>
      <c r="S293" s="68"/>
      <c r="T293" s="68"/>
    </row>
    <row r="294" spans="1:24">
      <c r="A294" s="32"/>
      <c r="B294" s="32"/>
      <c r="C294" s="32"/>
      <c r="D294" s="32"/>
      <c r="E294" s="32"/>
      <c r="F294" s="32"/>
      <c r="G294" s="272"/>
      <c r="H294" s="272"/>
      <c r="I294" s="272"/>
      <c r="J294" s="156"/>
      <c r="K294" s="156"/>
      <c r="L294" s="32"/>
      <c r="M294" s="32"/>
      <c r="N294" s="32"/>
      <c r="O294" s="156"/>
      <c r="P294" s="156"/>
      <c r="Q294" s="156"/>
      <c r="R294" s="32"/>
      <c r="S294" s="68"/>
      <c r="T294" s="68"/>
    </row>
    <row r="295" spans="1:24">
      <c r="A295" s="32"/>
      <c r="B295" s="32"/>
      <c r="C295" s="32"/>
      <c r="D295" s="32"/>
      <c r="E295" s="32"/>
      <c r="F295" s="32"/>
      <c r="G295" s="272"/>
      <c r="H295" s="272"/>
      <c r="I295" s="272"/>
      <c r="J295" s="156"/>
      <c r="K295" s="156"/>
      <c r="L295" s="32"/>
      <c r="M295" s="32"/>
      <c r="N295" s="32"/>
      <c r="O295" s="156"/>
      <c r="P295" s="156"/>
      <c r="Q295" s="156"/>
      <c r="R295" s="32"/>
      <c r="S295" s="68"/>
      <c r="T295" s="68"/>
    </row>
    <row r="296" spans="1:24">
      <c r="A296" s="32"/>
      <c r="B296" s="32"/>
      <c r="C296" s="32"/>
      <c r="D296" s="32"/>
      <c r="E296" s="32"/>
      <c r="F296" s="32"/>
      <c r="G296" s="272"/>
      <c r="H296" s="272"/>
      <c r="I296" s="272"/>
      <c r="J296" s="156"/>
      <c r="K296" s="156"/>
      <c r="L296" s="32"/>
      <c r="M296" s="32"/>
      <c r="N296" s="32"/>
      <c r="O296" s="156"/>
      <c r="P296" s="156"/>
      <c r="Q296" s="156"/>
      <c r="R296" s="32"/>
      <c r="S296" s="68"/>
      <c r="T296" s="68"/>
    </row>
    <row r="297" spans="1:24">
      <c r="A297" s="32"/>
      <c r="B297" s="32"/>
      <c r="C297" s="32"/>
      <c r="D297" s="32"/>
      <c r="E297" s="32"/>
      <c r="F297" s="32"/>
      <c r="G297" s="272"/>
      <c r="H297" s="272"/>
      <c r="I297" s="272"/>
      <c r="J297" s="156"/>
      <c r="K297" s="156"/>
      <c r="L297" s="32"/>
      <c r="M297" s="32"/>
      <c r="N297" s="32"/>
      <c r="O297" s="156"/>
      <c r="P297" s="156"/>
      <c r="R297" s="32"/>
      <c r="S297" s="68"/>
      <c r="T297" s="68"/>
    </row>
    <row r="298" spans="1:24">
      <c r="A298" s="32"/>
      <c r="B298" s="32"/>
      <c r="C298" s="32"/>
      <c r="D298" s="32"/>
      <c r="E298" s="32"/>
      <c r="F298" s="32"/>
      <c r="G298" s="272"/>
      <c r="H298" s="272"/>
      <c r="I298" s="272"/>
      <c r="L298" s="32"/>
      <c r="M298" s="32"/>
      <c r="N298" s="32"/>
      <c r="O298" s="156"/>
      <c r="P298" s="156"/>
    </row>
    <row r="299" spans="1:24">
      <c r="A299" s="32"/>
      <c r="B299" s="32"/>
      <c r="C299" s="32"/>
      <c r="D299" s="32"/>
      <c r="E299" s="32"/>
      <c r="F299" s="32"/>
      <c r="G299" s="272"/>
      <c r="H299" s="272"/>
      <c r="I299" s="272"/>
      <c r="L299" s="32"/>
      <c r="M299" s="32"/>
      <c r="N299" s="32"/>
      <c r="O299" s="156"/>
      <c r="P299" s="156"/>
    </row>
    <row r="300" spans="1:24">
      <c r="A300" s="32"/>
      <c r="B300" s="32"/>
      <c r="C300" s="32"/>
      <c r="D300" s="32"/>
      <c r="E300" s="32"/>
      <c r="F300" s="32"/>
      <c r="G300" s="272"/>
      <c r="H300" s="272"/>
      <c r="I300" s="272"/>
      <c r="L300" s="32"/>
      <c r="M300" s="32"/>
      <c r="N300" s="32"/>
      <c r="O300" s="156"/>
      <c r="P300" s="156"/>
    </row>
    <row r="301" spans="1:24">
      <c r="A301" s="32"/>
      <c r="B301" s="32"/>
      <c r="C301" s="32"/>
      <c r="D301" s="32"/>
      <c r="E301" s="32"/>
      <c r="F301" s="32"/>
      <c r="G301" s="272"/>
      <c r="H301" s="272"/>
      <c r="I301" s="272"/>
      <c r="L301" s="32"/>
      <c r="M301" s="32"/>
      <c r="N301" s="32"/>
      <c r="O301" s="156"/>
      <c r="P301" s="156"/>
    </row>
    <row r="302" spans="1:24">
      <c r="A302" s="32"/>
      <c r="B302" s="32"/>
      <c r="C302" s="32"/>
      <c r="D302" s="32"/>
      <c r="E302" s="32"/>
      <c r="F302" s="32"/>
      <c r="G302" s="272"/>
      <c r="H302" s="272"/>
      <c r="I302" s="272"/>
      <c r="L302" s="32"/>
      <c r="M302" s="32"/>
      <c r="N302" s="32"/>
      <c r="O302" s="156"/>
      <c r="P302" s="156"/>
    </row>
    <row r="303" spans="1:24">
      <c r="A303" s="32"/>
      <c r="B303" s="32"/>
      <c r="C303" s="32"/>
      <c r="D303" s="32"/>
      <c r="E303" s="32"/>
      <c r="F303" s="32"/>
      <c r="G303" s="272"/>
      <c r="H303" s="272"/>
      <c r="I303" s="272"/>
      <c r="L303" s="32"/>
      <c r="M303" s="32"/>
      <c r="N303" s="32"/>
      <c r="O303" s="156"/>
      <c r="P303" s="156"/>
    </row>
    <row r="304" spans="1:24">
      <c r="A304" s="32"/>
      <c r="B304" s="32"/>
      <c r="C304" s="32"/>
      <c r="D304" s="32"/>
      <c r="E304" s="32"/>
      <c r="F304" s="32"/>
      <c r="G304" s="272"/>
      <c r="H304" s="272"/>
      <c r="I304" s="272"/>
      <c r="L304" s="32"/>
      <c r="M304" s="32"/>
      <c r="N304" s="32"/>
      <c r="O304" s="156"/>
      <c r="P304" s="156"/>
    </row>
    <row r="305" spans="1:16">
      <c r="A305" s="32"/>
      <c r="B305" s="32"/>
      <c r="C305" s="32"/>
      <c r="D305" s="32"/>
      <c r="E305" s="32"/>
      <c r="F305" s="32"/>
      <c r="G305" s="272"/>
      <c r="H305" s="272"/>
      <c r="I305" s="272"/>
      <c r="L305" s="32"/>
      <c r="M305" s="32"/>
      <c r="N305" s="32"/>
      <c r="O305" s="156"/>
      <c r="P305" s="156"/>
    </row>
    <row r="306" spans="1:16">
      <c r="A306" s="32"/>
      <c r="B306" s="32"/>
      <c r="C306" s="32"/>
      <c r="D306" s="32"/>
      <c r="E306" s="32"/>
      <c r="F306" s="32"/>
      <c r="G306" s="272"/>
      <c r="H306" s="272"/>
      <c r="I306" s="272"/>
      <c r="L306" s="32"/>
      <c r="M306" s="32"/>
      <c r="N306" s="32"/>
      <c r="O306" s="156"/>
      <c r="P306" s="156"/>
    </row>
    <row r="307" spans="1:16">
      <c r="A307" s="32"/>
      <c r="B307" s="32"/>
      <c r="C307" s="32"/>
      <c r="D307" s="32"/>
      <c r="E307" s="32"/>
      <c r="F307" s="32"/>
      <c r="G307" s="272"/>
      <c r="H307" s="272"/>
      <c r="I307" s="272"/>
      <c r="L307" s="32"/>
      <c r="M307" s="32"/>
      <c r="N307" s="32"/>
      <c r="O307" s="156"/>
      <c r="P307" s="156"/>
    </row>
    <row r="308" spans="1:16">
      <c r="A308" s="32"/>
      <c r="B308" s="32"/>
      <c r="C308" s="32"/>
      <c r="D308" s="32"/>
      <c r="E308" s="32"/>
      <c r="F308" s="32"/>
      <c r="G308" s="272"/>
      <c r="H308" s="272"/>
      <c r="I308" s="272"/>
      <c r="L308" s="32"/>
      <c r="M308" s="32"/>
      <c r="N308" s="32"/>
      <c r="O308" s="156"/>
      <c r="P308" s="156"/>
    </row>
    <row r="309" spans="1:16">
      <c r="A309" s="32"/>
      <c r="B309" s="32"/>
      <c r="C309" s="32"/>
      <c r="D309" s="32"/>
      <c r="E309" s="32"/>
      <c r="F309" s="32"/>
      <c r="G309" s="272"/>
      <c r="H309" s="272"/>
      <c r="I309" s="272"/>
      <c r="L309" s="32"/>
      <c r="M309" s="32"/>
      <c r="N309" s="32"/>
      <c r="O309" s="156"/>
      <c r="P309" s="156"/>
    </row>
    <row r="310" spans="1:16">
      <c r="A310" s="32"/>
      <c r="B310" s="32"/>
      <c r="C310" s="32"/>
      <c r="D310" s="32"/>
      <c r="E310" s="32"/>
      <c r="F310" s="32"/>
      <c r="G310" s="272"/>
      <c r="H310" s="272"/>
      <c r="I310" s="272"/>
      <c r="L310" s="32"/>
      <c r="M310" s="32"/>
      <c r="N310" s="32"/>
      <c r="O310" s="156"/>
      <c r="P310" s="156"/>
    </row>
    <row r="311" spans="1:16">
      <c r="A311" s="32"/>
      <c r="B311" s="32"/>
      <c r="C311" s="32"/>
      <c r="D311" s="32"/>
      <c r="E311" s="32"/>
      <c r="F311" s="32"/>
      <c r="G311" s="272"/>
      <c r="H311" s="272"/>
      <c r="I311" s="272"/>
      <c r="L311" s="32"/>
      <c r="M311" s="32"/>
      <c r="N311" s="32"/>
      <c r="O311" s="156"/>
      <c r="P311" s="156"/>
    </row>
    <row r="312" spans="1:16">
      <c r="A312" s="32"/>
      <c r="B312" s="32"/>
      <c r="C312" s="32"/>
      <c r="D312" s="32"/>
      <c r="E312" s="32"/>
      <c r="F312" s="32"/>
      <c r="G312" s="272"/>
      <c r="H312" s="272"/>
      <c r="I312" s="272"/>
      <c r="L312" s="32"/>
      <c r="M312" s="32"/>
      <c r="N312" s="32"/>
      <c r="O312" s="156"/>
      <c r="P312" s="156"/>
    </row>
    <row r="313" spans="1:16">
      <c r="A313" s="32"/>
      <c r="B313" s="32"/>
      <c r="C313" s="32"/>
      <c r="D313" s="32"/>
      <c r="E313" s="32"/>
      <c r="F313" s="32"/>
      <c r="G313" s="272"/>
      <c r="H313" s="272"/>
      <c r="I313" s="272"/>
      <c r="L313" s="32"/>
      <c r="M313" s="32"/>
      <c r="N313" s="32"/>
      <c r="O313" s="156"/>
      <c r="P313" s="156"/>
    </row>
    <row r="314" spans="1:16">
      <c r="A314" s="32"/>
      <c r="B314" s="32"/>
      <c r="C314" s="32"/>
      <c r="D314" s="32"/>
      <c r="E314" s="32"/>
      <c r="F314" s="32"/>
      <c r="G314" s="272"/>
      <c r="H314" s="272"/>
      <c r="I314" s="272"/>
      <c r="L314" s="32"/>
      <c r="M314" s="32"/>
      <c r="N314" s="32"/>
      <c r="O314" s="156"/>
      <c r="P314" s="156"/>
    </row>
    <row r="315" spans="1:16">
      <c r="A315" s="32"/>
      <c r="B315" s="32"/>
      <c r="C315" s="32"/>
      <c r="D315" s="32"/>
      <c r="E315" s="32"/>
      <c r="F315" s="32"/>
      <c r="G315" s="272"/>
      <c r="H315" s="272"/>
      <c r="I315" s="272"/>
      <c r="L315" s="32"/>
      <c r="M315" s="32"/>
      <c r="N315" s="32"/>
      <c r="O315" s="156"/>
      <c r="P315" s="156"/>
    </row>
    <row r="316" spans="1:16">
      <c r="A316" s="32"/>
      <c r="B316" s="32"/>
      <c r="C316" s="32"/>
      <c r="D316" s="32"/>
      <c r="E316" s="32"/>
      <c r="F316" s="32"/>
      <c r="G316" s="272"/>
      <c r="H316" s="272"/>
      <c r="I316" s="272"/>
      <c r="L316" s="32"/>
      <c r="M316" s="32"/>
      <c r="N316" s="32"/>
      <c r="O316" s="156"/>
      <c r="P316" s="156"/>
    </row>
    <row r="317" spans="1:16">
      <c r="A317" s="32"/>
      <c r="B317" s="32"/>
      <c r="C317" s="32"/>
      <c r="D317" s="32"/>
      <c r="E317" s="32"/>
      <c r="F317" s="32"/>
      <c r="G317" s="272"/>
      <c r="H317" s="272"/>
      <c r="I317" s="272"/>
      <c r="L317" s="32"/>
      <c r="M317" s="32"/>
      <c r="N317" s="32"/>
      <c r="O317" s="156"/>
      <c r="P317" s="156"/>
    </row>
    <row r="318" spans="1:16">
      <c r="A318" s="32"/>
      <c r="B318" s="32"/>
      <c r="C318" s="32"/>
      <c r="D318" s="32"/>
      <c r="E318" s="32"/>
      <c r="F318" s="32"/>
      <c r="G318" s="272"/>
      <c r="H318" s="272"/>
      <c r="I318" s="272"/>
      <c r="L318" s="32"/>
      <c r="M318" s="32"/>
      <c r="N318" s="32"/>
      <c r="O318" s="156"/>
      <c r="P318" s="156"/>
    </row>
    <row r="319" spans="1:16">
      <c r="A319" s="32"/>
      <c r="B319" s="32"/>
      <c r="C319" s="32"/>
      <c r="D319" s="32"/>
      <c r="E319" s="32"/>
      <c r="F319" s="32"/>
      <c r="G319" s="272"/>
      <c r="H319" s="272"/>
      <c r="I319" s="272"/>
      <c r="L319" s="32"/>
      <c r="M319" s="32"/>
      <c r="N319" s="32"/>
      <c r="O319" s="156"/>
      <c r="P319" s="156"/>
    </row>
    <row r="320" spans="1:16">
      <c r="A320" s="32"/>
      <c r="B320" s="32"/>
      <c r="C320" s="32"/>
      <c r="D320" s="32"/>
      <c r="E320" s="32"/>
      <c r="F320" s="32"/>
      <c r="G320" s="272"/>
      <c r="H320" s="272"/>
      <c r="I320" s="272"/>
      <c r="L320" s="32"/>
      <c r="M320" s="32"/>
      <c r="N320" s="32"/>
      <c r="O320" s="156"/>
      <c r="P320" s="156"/>
    </row>
  </sheetData>
  <mergeCells count="1">
    <mergeCell ref="P5:Q5"/>
  </mergeCells>
  <conditionalFormatting sqref="W33 W35">
    <cfRule type="cellIs" dxfId="32" priority="10" stopIfTrue="1" operator="lessThan">
      <formula>0</formula>
    </cfRule>
  </conditionalFormatting>
  <conditionalFormatting sqref="W58">
    <cfRule type="cellIs" dxfId="31" priority="12" stopIfTrue="1" operator="greaterThan">
      <formula>0</formula>
    </cfRule>
    <cfRule type="cellIs" dxfId="30" priority="13" stopIfTrue="1" operator="lessThan">
      <formula>0</formula>
    </cfRule>
  </conditionalFormatting>
  <conditionalFormatting sqref="F11:F13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H11:H13">
    <cfRule type="cellIs" dxfId="27" priority="3" operator="lessThan">
      <formula>0</formula>
    </cfRule>
    <cfRule type="cellIs" dxfId="26" priority="4" operator="greaterThan">
      <formula>0</formula>
    </cfRule>
  </conditionalFormatting>
  <conditionalFormatting sqref="N11:N13">
    <cfRule type="cellIs" dxfId="25" priority="1" operator="lessThan">
      <formula>0</formula>
    </cfRule>
    <cfRule type="cellIs" dxfId="2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BDDE-1AA6-4F4B-8E81-5ECAFFB40DD9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82"/>
  <sheetViews>
    <sheetView zoomScale="90" zoomScaleNormal="90" workbookViewId="0"/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8.54296875" style="228" customWidth="1"/>
    <col min="7" max="7" width="7.26953125" style="228" customWidth="1"/>
    <col min="8" max="8" width="7.453125" customWidth="1"/>
    <col min="9" max="9" width="7.1796875" style="228" customWidth="1"/>
    <col min="10" max="10" width="7.08984375" style="97" customWidth="1"/>
    <col min="11" max="11" width="5.6328125" customWidth="1"/>
    <col min="12" max="12" width="6" style="97" customWidth="1"/>
    <col min="13" max="13" width="7.90625" customWidth="1"/>
    <col min="14" max="14" width="4.6328125" customWidth="1"/>
    <col min="15" max="15" width="7.08984375" style="9" customWidth="1"/>
    <col min="16" max="16" width="6.1796875" customWidth="1"/>
    <col min="17" max="17" width="7" style="97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21">
      <c r="A1" s="57"/>
      <c r="B1" s="57"/>
      <c r="C1" s="57"/>
      <c r="D1" s="57"/>
      <c r="E1" s="57"/>
      <c r="F1" s="273"/>
      <c r="G1" s="273"/>
      <c r="H1" s="57"/>
      <c r="I1" s="273"/>
      <c r="J1" s="170"/>
      <c r="K1" s="57"/>
      <c r="L1" s="170"/>
      <c r="M1" s="57"/>
      <c r="N1" s="57"/>
      <c r="O1" s="174"/>
      <c r="P1" s="57"/>
      <c r="Q1" s="170"/>
      <c r="R1" s="57"/>
      <c r="S1" s="174"/>
      <c r="T1" s="57"/>
      <c r="U1" s="57"/>
      <c r="V1" s="174"/>
      <c r="W1" s="57"/>
      <c r="X1" s="2"/>
      <c r="Y1" s="5"/>
      <c r="Z1" s="5"/>
      <c r="AA1" s="4"/>
      <c r="AB1" s="4"/>
      <c r="AH1"/>
    </row>
    <row r="2" spans="1:41" s="128" customFormat="1" ht="31.8">
      <c r="A2" s="147"/>
      <c r="B2" s="147" t="s">
        <v>463</v>
      </c>
      <c r="C2" s="147"/>
      <c r="D2" s="147"/>
      <c r="E2" s="147"/>
      <c r="F2" s="266" t="s">
        <v>502</v>
      </c>
      <c r="G2" s="266"/>
      <c r="H2" s="147"/>
      <c r="I2" s="266"/>
      <c r="J2" s="149" t="str">
        <f>+År!B2</f>
        <v>Skålda purke</v>
      </c>
      <c r="K2" s="147"/>
      <c r="L2" s="149"/>
      <c r="M2" s="149"/>
      <c r="N2" s="147"/>
      <c r="O2" s="167"/>
      <c r="P2" s="147"/>
      <c r="Q2" s="167"/>
      <c r="R2" s="147"/>
      <c r="S2" s="147"/>
      <c r="T2" s="57"/>
      <c r="U2" s="149"/>
      <c r="V2" s="167"/>
      <c r="W2" s="57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21">
      <c r="A3" s="57"/>
      <c r="B3" s="57"/>
      <c r="C3" s="57"/>
      <c r="D3" s="57"/>
      <c r="E3" s="57"/>
      <c r="F3" s="273"/>
      <c r="G3" s="273"/>
      <c r="H3" s="57"/>
      <c r="I3" s="273"/>
      <c r="J3" s="170"/>
      <c r="K3" s="57"/>
      <c r="L3" s="170"/>
      <c r="M3" s="57"/>
      <c r="N3" s="57"/>
      <c r="O3" s="174"/>
      <c r="P3" s="57"/>
      <c r="Q3" s="170"/>
      <c r="R3" s="57"/>
      <c r="S3" s="174"/>
      <c r="T3" s="57"/>
      <c r="U3" s="57"/>
      <c r="V3" s="174"/>
      <c r="W3" s="57"/>
      <c r="X3" s="2"/>
      <c r="Y3" s="5"/>
      <c r="Z3" s="5"/>
      <c r="AA3" s="4"/>
      <c r="AB3" s="4"/>
      <c r="AH3"/>
    </row>
    <row r="4" spans="1:41" s="126" customFormat="1" ht="19.8">
      <c r="A4" s="144"/>
      <c r="B4" s="144"/>
      <c r="C4" s="143"/>
      <c r="D4" s="143"/>
      <c r="E4" s="158" t="s">
        <v>8</v>
      </c>
      <c r="F4" s="279">
        <f>+År!R2</f>
        <v>52</v>
      </c>
      <c r="G4" s="274"/>
      <c r="H4" s="143"/>
      <c r="I4" s="274"/>
      <c r="J4" s="177"/>
      <c r="K4" s="143"/>
      <c r="L4" s="157"/>
      <c r="M4" s="144"/>
      <c r="N4" s="171" t="s">
        <v>453</v>
      </c>
      <c r="O4" s="181"/>
      <c r="P4" s="157"/>
      <c r="Q4" s="157"/>
      <c r="R4" s="314">
        <f>SUM(F10:F19)</f>
        <v>30026</v>
      </c>
      <c r="S4" s="313"/>
      <c r="T4" s="144"/>
      <c r="U4" s="143"/>
      <c r="V4" s="181"/>
      <c r="W4" s="157"/>
      <c r="X4" s="2"/>
      <c r="Y4" s="2"/>
      <c r="Z4" s="5"/>
      <c r="AA4" s="5"/>
      <c r="AB4" s="4"/>
      <c r="AC4" s="4"/>
      <c r="AD4"/>
      <c r="AE4"/>
      <c r="AF4"/>
      <c r="AG4"/>
      <c r="AH4"/>
      <c r="AI4"/>
      <c r="AJ4"/>
      <c r="AK4"/>
      <c r="AL4"/>
      <c r="AM4"/>
      <c r="AN4" s="145"/>
      <c r="AO4" s="145"/>
    </row>
    <row r="5" spans="1:41" ht="17.399999999999999">
      <c r="A5" s="54"/>
      <c r="B5" s="54"/>
      <c r="C5" s="39"/>
      <c r="D5" s="39"/>
      <c r="E5" s="54"/>
      <c r="F5" s="275"/>
      <c r="G5" s="275"/>
      <c r="H5" s="54"/>
      <c r="I5" s="275"/>
      <c r="J5" s="172"/>
      <c r="K5" s="54"/>
      <c r="L5" s="172"/>
      <c r="M5" s="54"/>
      <c r="N5" s="54"/>
      <c r="O5" s="175"/>
      <c r="P5" s="54"/>
      <c r="Q5" s="172"/>
      <c r="R5" s="54"/>
      <c r="S5" s="175"/>
      <c r="T5" s="39"/>
      <c r="U5" s="54"/>
      <c r="V5" s="175"/>
      <c r="W5" s="39"/>
      <c r="X5" s="2"/>
      <c r="Y5" s="5"/>
      <c r="Z5" s="5"/>
      <c r="AA5" s="4"/>
      <c r="AB5" s="4"/>
      <c r="AH5"/>
      <c r="AM5" s="4"/>
      <c r="AN5" s="4"/>
    </row>
    <row r="6" spans="1:41" ht="17.399999999999999">
      <c r="A6" s="54"/>
      <c r="B6" s="54"/>
      <c r="C6" s="39"/>
      <c r="D6" s="39"/>
      <c r="E6" s="54"/>
      <c r="F6" s="275"/>
      <c r="G6" s="275"/>
      <c r="H6" s="54"/>
      <c r="I6" s="275"/>
      <c r="J6" s="172"/>
      <c r="K6" s="54"/>
      <c r="L6" s="172"/>
      <c r="M6" s="54"/>
      <c r="N6" s="54"/>
      <c r="O6" s="175"/>
      <c r="P6" s="54"/>
      <c r="Q6" s="172"/>
      <c r="R6" s="54"/>
      <c r="S6" s="175"/>
      <c r="T6" s="39"/>
      <c r="U6" s="54"/>
      <c r="V6" s="175"/>
      <c r="W6" s="39"/>
      <c r="X6" s="2"/>
      <c r="Y6" s="5"/>
      <c r="Z6" s="5"/>
      <c r="AA6" s="4"/>
      <c r="AB6" s="4"/>
      <c r="AH6"/>
      <c r="AM6" s="4"/>
      <c r="AN6" s="4"/>
    </row>
    <row r="7" spans="1:41" ht="15.6">
      <c r="A7" s="39"/>
      <c r="B7" s="39"/>
      <c r="C7" s="39"/>
      <c r="D7" s="39"/>
      <c r="E7" s="45" t="s">
        <v>3</v>
      </c>
      <c r="F7" s="265"/>
      <c r="G7" s="265"/>
      <c r="H7" s="83" t="s">
        <v>3</v>
      </c>
      <c r="I7" s="265"/>
      <c r="J7" s="150"/>
      <c r="K7" s="39"/>
      <c r="L7" s="150"/>
      <c r="M7" s="39"/>
      <c r="N7" s="39"/>
      <c r="O7" s="83" t="s">
        <v>18</v>
      </c>
      <c r="P7" s="39"/>
      <c r="Q7" s="150" t="s">
        <v>476</v>
      </c>
      <c r="R7" s="45" t="s">
        <v>2</v>
      </c>
      <c r="S7" s="83" t="s">
        <v>52</v>
      </c>
      <c r="T7" s="83" t="s">
        <v>3</v>
      </c>
      <c r="U7" s="39"/>
      <c r="V7" s="83" t="s">
        <v>18</v>
      </c>
      <c r="W7" s="39"/>
      <c r="X7" s="2"/>
      <c r="Y7" s="5"/>
      <c r="Z7" s="5"/>
      <c r="AA7" s="4"/>
      <c r="AB7" s="4"/>
      <c r="AG7">
        <v>1</v>
      </c>
      <c r="AH7" t="s">
        <v>628</v>
      </c>
    </row>
    <row r="8" spans="1:41" ht="15.6">
      <c r="A8" s="39"/>
      <c r="B8" s="39"/>
      <c r="C8" s="39"/>
      <c r="D8" s="39"/>
      <c r="E8" s="45" t="s">
        <v>526</v>
      </c>
      <c r="F8" s="268" t="s">
        <v>3</v>
      </c>
      <c r="G8" s="268"/>
      <c r="H8" s="83" t="s">
        <v>482</v>
      </c>
      <c r="I8" s="268"/>
      <c r="J8" s="150" t="s">
        <v>3</v>
      </c>
      <c r="K8" s="45"/>
      <c r="L8" s="150" t="s">
        <v>1</v>
      </c>
      <c r="M8" s="45" t="s">
        <v>18</v>
      </c>
      <c r="N8" s="45"/>
      <c r="O8" s="83" t="s">
        <v>480</v>
      </c>
      <c r="P8" s="45"/>
      <c r="Q8" s="150" t="s">
        <v>480</v>
      </c>
      <c r="R8" s="45" t="s">
        <v>476</v>
      </c>
      <c r="S8" s="83" t="s">
        <v>85</v>
      </c>
      <c r="T8" s="83" t="s">
        <v>454</v>
      </c>
      <c r="U8" s="45" t="s">
        <v>18</v>
      </c>
      <c r="V8" s="83" t="s">
        <v>480</v>
      </c>
      <c r="W8" s="39"/>
      <c r="X8" s="4"/>
      <c r="Y8" s="4"/>
      <c r="Z8" s="4"/>
      <c r="AA8" s="1"/>
      <c r="AB8" s="5"/>
      <c r="AG8">
        <v>4</v>
      </c>
      <c r="AH8" t="s">
        <v>629</v>
      </c>
    </row>
    <row r="9" spans="1:41" ht="15.6">
      <c r="A9" s="39"/>
      <c r="B9" s="45" t="s">
        <v>63</v>
      </c>
      <c r="C9" s="45" t="s">
        <v>82</v>
      </c>
      <c r="D9" s="42"/>
      <c r="E9" s="46" t="s">
        <v>505</v>
      </c>
      <c r="F9" s="280" t="s">
        <v>11</v>
      </c>
      <c r="G9" s="276" t="s">
        <v>532</v>
      </c>
      <c r="H9" s="84" t="s">
        <v>475</v>
      </c>
      <c r="I9" s="276" t="s">
        <v>532</v>
      </c>
      <c r="J9" s="173" t="s">
        <v>444</v>
      </c>
      <c r="K9" s="176" t="s">
        <v>532</v>
      </c>
      <c r="L9" s="173" t="s">
        <v>444</v>
      </c>
      <c r="M9" s="46" t="s">
        <v>475</v>
      </c>
      <c r="N9" s="176" t="s">
        <v>532</v>
      </c>
      <c r="O9" s="84" t="s">
        <v>477</v>
      </c>
      <c r="P9" s="176" t="s">
        <v>532</v>
      </c>
      <c r="Q9" s="173" t="s">
        <v>477</v>
      </c>
      <c r="R9" s="46" t="s">
        <v>478</v>
      </c>
      <c r="S9" s="84" t="s">
        <v>484</v>
      </c>
      <c r="T9" s="84" t="s">
        <v>49</v>
      </c>
      <c r="U9" s="46" t="s">
        <v>30</v>
      </c>
      <c r="V9" s="84" t="s">
        <v>483</v>
      </c>
      <c r="W9" s="39"/>
      <c r="X9" s="4"/>
      <c r="Y9" s="52"/>
      <c r="Z9" s="52"/>
      <c r="AA9" s="1"/>
      <c r="AB9" s="5"/>
      <c r="AG9">
        <v>8</v>
      </c>
      <c r="AH9" t="s">
        <v>630</v>
      </c>
    </row>
    <row r="10" spans="1:41" ht="15.6">
      <c r="A10" s="39"/>
      <c r="B10" s="47">
        <f>+'Ark1'!C4341</f>
        <v>2023</v>
      </c>
      <c r="C10" s="47">
        <f>+'Ark1'!O4341</f>
        <v>1</v>
      </c>
      <c r="D10" s="48" t="str">
        <f t="shared" ref="D10:D19" si="0">VLOOKUP(C10,$AG$7:$AH$16,2)</f>
        <v>Viken</v>
      </c>
      <c r="E10" s="47">
        <f>+'Ark1'!Q4341</f>
        <v>97</v>
      </c>
      <c r="F10" s="269">
        <f>+'Ark1'!R4341</f>
        <v>3295</v>
      </c>
      <c r="G10" s="230">
        <f>+F10-F28</f>
        <v>1741</v>
      </c>
      <c r="H10" s="282">
        <f>+'Ark1'!S4341</f>
        <v>3295</v>
      </c>
      <c r="I10" s="230">
        <f>+H10-H28</f>
        <v>1743</v>
      </c>
      <c r="J10" s="102">
        <f>+'Ark1'!T4341</f>
        <v>10.972360972360972</v>
      </c>
      <c r="K10" s="99">
        <f>+J10-J28</f>
        <v>6.0490305959828206</v>
      </c>
      <c r="L10" s="102">
        <f>+'Ark1'!U4341</f>
        <v>11.318661885369783</v>
      </c>
      <c r="M10" s="49">
        <f>+'Ark1'!W4341</f>
        <v>58.631259484066796</v>
      </c>
      <c r="N10" s="99">
        <f>+M10-M28</f>
        <v>0.12223886551009855</v>
      </c>
      <c r="O10" s="201">
        <f>+'Ark1'!Y4341</f>
        <v>159.68940819423344</v>
      </c>
      <c r="P10" s="99">
        <f>+O10-O28</f>
        <v>24.732876662701983</v>
      </c>
      <c r="Q10" s="102">
        <f>+'Ark1'!AA4341</f>
        <v>32.377136973295706</v>
      </c>
      <c r="R10" s="49">
        <f>+'Ark1'!AB4341</f>
        <v>5.4170242594955917</v>
      </c>
      <c r="S10" s="65">
        <f>+'Ark1'!AC4341</f>
        <v>-34.343360272503006</v>
      </c>
      <c r="T10" s="65">
        <f t="shared" ref="T10:T27" si="1">+F10/E10</f>
        <v>33.96907216494845</v>
      </c>
      <c r="U10" s="49">
        <f>+'Ark1'!V4341</f>
        <v>6.0388467374810322</v>
      </c>
      <c r="V10" s="65">
        <f>+'Ark1'!X4341</f>
        <v>173.0112764834607</v>
      </c>
      <c r="W10" s="39"/>
      <c r="X10" s="4"/>
      <c r="Y10" s="52"/>
      <c r="Z10" s="52"/>
      <c r="AA10" s="1"/>
      <c r="AB10" s="5"/>
      <c r="AG10">
        <v>9</v>
      </c>
      <c r="AH10" t="s">
        <v>631</v>
      </c>
    </row>
    <row r="11" spans="1:41" ht="15.6">
      <c r="A11" s="39"/>
      <c r="B11" s="47">
        <f>+'Ark1'!C4342</f>
        <v>2023</v>
      </c>
      <c r="C11" s="47">
        <f>+'Ark1'!O4342</f>
        <v>4</v>
      </c>
      <c r="D11" s="48" t="str">
        <f t="shared" si="0"/>
        <v>Innlandet</v>
      </c>
      <c r="E11" s="47">
        <f>+'Ark1'!Q4342</f>
        <v>143</v>
      </c>
      <c r="F11" s="269">
        <f>+'Ark1'!R4342</f>
        <v>5333</v>
      </c>
      <c r="G11" s="230">
        <f>+F11-F29</f>
        <v>2796</v>
      </c>
      <c r="H11" s="282">
        <f>+'Ark1'!S4342</f>
        <v>5333</v>
      </c>
      <c r="I11" s="230">
        <f>+H11-H29</f>
        <v>2796</v>
      </c>
      <c r="J11" s="102">
        <f>+'Ark1'!T4342</f>
        <v>17.758907758907764</v>
      </c>
      <c r="K11" s="99">
        <f>+J11-J29</f>
        <v>9.7212699436752192</v>
      </c>
      <c r="L11" s="102">
        <f>+'Ark1'!U4342</f>
        <v>17.933107089133877</v>
      </c>
      <c r="M11" s="49">
        <f>+'Ark1'!W4342</f>
        <v>59.073879617476081</v>
      </c>
      <c r="N11" s="99">
        <f>+M11-M29</f>
        <v>-0.46139826979237597</v>
      </c>
      <c r="O11" s="201">
        <f>+'Ark1'!Y4342</f>
        <v>156.32210763172773</v>
      </c>
      <c r="P11" s="99">
        <f>+O11-O29</f>
        <v>9.0511103908918358</v>
      </c>
      <c r="Q11" s="102">
        <f>+'Ark1'!AA4342</f>
        <v>31.75358570375662</v>
      </c>
      <c r="R11" s="49">
        <f>+'Ark1'!AB4342</f>
        <v>5.0970865120616402</v>
      </c>
      <c r="S11" s="65">
        <f>+'Ark1'!AC4342</f>
        <v>-32.676875788905846</v>
      </c>
      <c r="T11" s="65">
        <f t="shared" si="1"/>
        <v>37.293706293706293</v>
      </c>
      <c r="U11" s="49">
        <f>+'Ark1'!V4342</f>
        <v>5.9519969998124891</v>
      </c>
      <c r="V11" s="65">
        <f>+'Ark1'!X4342</f>
        <v>169.36306352299795</v>
      </c>
      <c r="W11" s="39"/>
      <c r="X11" s="4"/>
      <c r="Y11" s="52"/>
      <c r="Z11" s="52"/>
      <c r="AA11" s="1"/>
      <c r="AB11" s="5"/>
      <c r="AG11">
        <v>11</v>
      </c>
      <c r="AH11" t="s">
        <v>77</v>
      </c>
    </row>
    <row r="12" spans="1:41" ht="15.6">
      <c r="A12" s="39"/>
      <c r="B12" s="47">
        <f>+'Ark1'!C4343</f>
        <v>2023</v>
      </c>
      <c r="C12" s="47">
        <f>+'Ark1'!O4343</f>
        <v>8</v>
      </c>
      <c r="D12" s="48" t="str">
        <f t="shared" si="0"/>
        <v>Telemark/ Vestfold</v>
      </c>
      <c r="E12" s="47">
        <f>+'Ark1'!Q4343</f>
        <v>78</v>
      </c>
      <c r="F12" s="269">
        <f>+'Ark1'!R4343</f>
        <v>3103</v>
      </c>
      <c r="G12" s="230">
        <f>+F12-F30</f>
        <v>3001</v>
      </c>
      <c r="H12" s="282">
        <f>+'Ark1'!S4343</f>
        <v>3103</v>
      </c>
      <c r="I12" s="230">
        <f>+H12-H30</f>
        <v>3001</v>
      </c>
      <c r="J12" s="102">
        <f>+'Ark1'!T4343</f>
        <v>10.333000333000337</v>
      </c>
      <c r="K12" s="99">
        <f>+J12-J30</f>
        <v>10.009847373933045</v>
      </c>
      <c r="L12" s="102">
        <f>+'Ark1'!U4343</f>
        <v>10.706428844881325</v>
      </c>
      <c r="M12" s="49">
        <f>+'Ark1'!W4343</f>
        <v>57.020302932645805</v>
      </c>
      <c r="N12" s="99">
        <f>+M12-M30</f>
        <v>1.353636265979155</v>
      </c>
      <c r="O12" s="201">
        <f>+'Ark1'!Y4343</f>
        <v>160.39813084112151</v>
      </c>
      <c r="P12" s="99">
        <f>+O12-O30</f>
        <v>-17.92049660985893</v>
      </c>
      <c r="Q12" s="102">
        <f>+'Ark1'!AA4343</f>
        <v>33.247504681802837</v>
      </c>
      <c r="R12" s="49">
        <f>+'Ark1'!AB4343</f>
        <v>5.1990269335240562</v>
      </c>
      <c r="S12" s="65">
        <f>+'Ark1'!AC4343</f>
        <v>-45.390023336701113</v>
      </c>
      <c r="T12" s="65">
        <f t="shared" si="1"/>
        <v>39.782051282051285</v>
      </c>
      <c r="U12" s="49">
        <f>+'Ark1'!V4343</f>
        <v>7.6799871092491117</v>
      </c>
      <c r="V12" s="65">
        <f>+'Ark1'!X4343</f>
        <v>173.77912333816028</v>
      </c>
      <c r="W12" s="39"/>
      <c r="X12" s="4"/>
      <c r="Y12" s="52"/>
      <c r="Z12" s="52"/>
      <c r="AA12" s="1"/>
      <c r="AB12" s="5"/>
      <c r="AG12">
        <v>14</v>
      </c>
      <c r="AH12" t="s">
        <v>632</v>
      </c>
    </row>
    <row r="13" spans="1:41" ht="15.6">
      <c r="A13" s="39"/>
      <c r="B13" s="47">
        <f>+'Ark1'!C4344</f>
        <v>2023</v>
      </c>
      <c r="C13" s="47">
        <f>+'Ark1'!O4344</f>
        <v>9</v>
      </c>
      <c r="D13" s="48" t="str">
        <f t="shared" si="0"/>
        <v>Agder</v>
      </c>
      <c r="E13" s="47">
        <f>+'Ark1'!Q4344</f>
        <v>28</v>
      </c>
      <c r="F13" s="269">
        <f>+'Ark1'!R4344</f>
        <v>714</v>
      </c>
      <c r="G13" s="230">
        <f t="shared" ref="G13:G19" si="2">+F13-F32</f>
        <v>-2827</v>
      </c>
      <c r="H13" s="282">
        <f>+'Ark1'!S4344</f>
        <v>714</v>
      </c>
      <c r="I13" s="230">
        <f t="shared" ref="I13:I19" si="3">+H13-H32</f>
        <v>-2827</v>
      </c>
      <c r="J13" s="102">
        <f>+'Ark1'!T4344</f>
        <v>2.3776223776223775</v>
      </c>
      <c r="K13" s="99">
        <f t="shared" ref="K13:K19" si="4">+J13-J32</f>
        <v>-8.7467532310609819</v>
      </c>
      <c r="L13" s="102">
        <f>+'Ark1'!U4344</f>
        <v>2.596324386108984</v>
      </c>
      <c r="M13" s="49">
        <f>+'Ark1'!W4344</f>
        <v>58.998599439775894</v>
      </c>
      <c r="N13" s="99">
        <f t="shared" ref="N13:N19" si="5">+M13-M32</f>
        <v>-0.44760219817949576</v>
      </c>
      <c r="O13" s="201">
        <f>+'Ark1'!Y4344</f>
        <v>169.04299719887948</v>
      </c>
      <c r="P13" s="99">
        <f t="shared" ref="P13:P19" si="6">+O13-O32</f>
        <v>10.889099994699848</v>
      </c>
      <c r="Q13" s="102">
        <f>+'Ark1'!AA4344</f>
        <v>33.231986759115003</v>
      </c>
      <c r="R13" s="49">
        <f>+'Ark1'!AB4344</f>
        <v>4.5165426713689678</v>
      </c>
      <c r="S13" s="65">
        <f>+'Ark1'!AC4344</f>
        <v>-38.760438260216198</v>
      </c>
      <c r="T13" s="65">
        <f t="shared" si="1"/>
        <v>25.5</v>
      </c>
      <c r="U13" s="49">
        <f>+'Ark1'!V4344</f>
        <v>6.0672268907563005</v>
      </c>
      <c r="V13" s="65">
        <f>+'Ark1'!X4344</f>
        <v>183.14517573009724</v>
      </c>
      <c r="W13" s="39"/>
      <c r="X13" s="4"/>
      <c r="Y13" s="52"/>
      <c r="Z13" s="52"/>
      <c r="AA13" s="1"/>
      <c r="AB13" s="5"/>
      <c r="AG13">
        <v>15</v>
      </c>
      <c r="AH13" t="s">
        <v>622</v>
      </c>
    </row>
    <row r="14" spans="1:41" ht="15.6">
      <c r="A14" s="39"/>
      <c r="B14" s="47">
        <f>+'Ark1'!C4345</f>
        <v>2023</v>
      </c>
      <c r="C14" s="47">
        <f>+'Ark1'!O4345</f>
        <v>11</v>
      </c>
      <c r="D14" s="48" t="str">
        <f t="shared" si="0"/>
        <v>Rogaland</v>
      </c>
      <c r="E14" s="47">
        <f>+'Ark1'!Q4345</f>
        <v>239</v>
      </c>
      <c r="F14" s="269">
        <f>+'Ark1'!R4345</f>
        <v>13196</v>
      </c>
      <c r="G14" s="230">
        <f t="shared" si="2"/>
        <v>7624</v>
      </c>
      <c r="H14" s="282">
        <f>+'Ark1'!S4345</f>
        <v>13196</v>
      </c>
      <c r="I14" s="230">
        <f t="shared" si="3"/>
        <v>7624</v>
      </c>
      <c r="J14" s="102">
        <f>+'Ark1'!T4345</f>
        <v>43.942723942723937</v>
      </c>
      <c r="K14" s="99">
        <f t="shared" si="4"/>
        <v>26.437775936063758</v>
      </c>
      <c r="L14" s="102">
        <f>+'Ark1'!U4345</f>
        <v>43.547356261820525</v>
      </c>
      <c r="M14" s="49">
        <f>+'Ark1'!W4345</f>
        <v>59.582449227038509</v>
      </c>
      <c r="N14" s="99">
        <f t="shared" si="5"/>
        <v>4.6376003779322161E-2</v>
      </c>
      <c r="O14" s="201">
        <f>+'Ark1'!Y4345</f>
        <v>153.41079872688721</v>
      </c>
      <c r="P14" s="99">
        <f t="shared" si="6"/>
        <v>-3.0746589184825552</v>
      </c>
      <c r="Q14" s="102">
        <f>+'Ark1'!AA4345</f>
        <v>29.404628913048438</v>
      </c>
      <c r="R14" s="49">
        <f>+'Ark1'!AB4345</f>
        <v>4.2084343424971449</v>
      </c>
      <c r="S14" s="65">
        <f>+'Ark1'!AC4345</f>
        <v>-42.943294632920527</v>
      </c>
      <c r="T14" s="65">
        <f t="shared" si="1"/>
        <v>55.213389121338913</v>
      </c>
      <c r="U14" s="49">
        <f>+'Ark1'!V4345</f>
        <v>5.3998181267050631</v>
      </c>
      <c r="V14" s="65">
        <f>+'Ark1'!X4345</f>
        <v>166.20888269435238</v>
      </c>
      <c r="W14" s="39"/>
      <c r="X14" s="4"/>
      <c r="Y14" s="52"/>
      <c r="Z14" s="52"/>
      <c r="AA14" s="1"/>
      <c r="AB14" s="5"/>
      <c r="AG14">
        <v>16</v>
      </c>
      <c r="AH14" t="s">
        <v>584</v>
      </c>
    </row>
    <row r="15" spans="1:41" ht="15.6">
      <c r="A15" s="39"/>
      <c r="B15" s="47">
        <f>+'Ark1'!C4346</f>
        <v>2023</v>
      </c>
      <c r="C15" s="47">
        <f>+'Ark1'!O4346</f>
        <v>14</v>
      </c>
      <c r="D15" s="48" t="str">
        <f t="shared" si="0"/>
        <v>Vestland</v>
      </c>
      <c r="E15" s="47">
        <f>+'Ark1'!Q4346</f>
        <v>41</v>
      </c>
      <c r="F15" s="269">
        <f>+'Ark1'!R4346</f>
        <v>910</v>
      </c>
      <c r="G15" s="230">
        <f t="shared" si="2"/>
        <v>-2149</v>
      </c>
      <c r="H15" s="282">
        <f>+'Ark1'!S4346</f>
        <v>910</v>
      </c>
      <c r="I15" s="230">
        <f t="shared" si="3"/>
        <v>-2150</v>
      </c>
      <c r="J15" s="102">
        <f>+'Ark1'!T4346</f>
        <v>3.0303030303030303</v>
      </c>
      <c r="K15" s="99">
        <f t="shared" si="4"/>
        <v>-6.57982546079056</v>
      </c>
      <c r="L15" s="102">
        <f>+'Ark1'!U4346</f>
        <v>2.8923844454018774</v>
      </c>
      <c r="M15" s="49">
        <f>+'Ark1'!W4346</f>
        <v>59.839560439560422</v>
      </c>
      <c r="N15" s="99">
        <f t="shared" si="5"/>
        <v>2.2885800474035776</v>
      </c>
      <c r="O15" s="201">
        <f>+'Ark1'!Y4346</f>
        <v>147.75802197802201</v>
      </c>
      <c r="P15" s="99">
        <f t="shared" si="6"/>
        <v>-10.353583121683954</v>
      </c>
      <c r="Q15" s="102">
        <f>+'Ark1'!AA4346</f>
        <v>31.147226720065333</v>
      </c>
      <c r="R15" s="49">
        <f>+'Ark1'!AB4346</f>
        <v>4.3838584821367874</v>
      </c>
      <c r="S15" s="65">
        <f>+'Ark1'!AC4346</f>
        <v>-44.250046037549005</v>
      </c>
      <c r="T15" s="65">
        <f t="shared" si="1"/>
        <v>22.195121951219512</v>
      </c>
      <c r="U15" s="49">
        <f>+'Ark1'!V4346</f>
        <v>4.9560439560439562</v>
      </c>
      <c r="V15" s="65">
        <f>+'Ark1'!X4346</f>
        <v>160.08453085376169</v>
      </c>
      <c r="W15" s="39"/>
      <c r="X15" s="4"/>
      <c r="Y15" s="52"/>
      <c r="Z15" s="52"/>
      <c r="AA15" s="1"/>
      <c r="AB15" s="5"/>
      <c r="AG15">
        <v>18</v>
      </c>
      <c r="AH15" t="s">
        <v>79</v>
      </c>
    </row>
    <row r="16" spans="1:41" ht="15.6">
      <c r="A16" s="39"/>
      <c r="B16" s="47">
        <f>+'Ark1'!C4347</f>
        <v>2023</v>
      </c>
      <c r="C16" s="47">
        <f>+'Ark1'!O4347</f>
        <v>15</v>
      </c>
      <c r="D16" s="48" t="str">
        <f t="shared" si="0"/>
        <v>Møre og Romsdal</v>
      </c>
      <c r="E16" s="47">
        <f>+'Ark1'!Q4347</f>
        <v>6</v>
      </c>
      <c r="F16" s="269">
        <f>+'Ark1'!R4347</f>
        <v>177</v>
      </c>
      <c r="G16" s="230">
        <f t="shared" si="2"/>
        <v>-922</v>
      </c>
      <c r="H16" s="282">
        <f>+'Ark1'!S4347</f>
        <v>177</v>
      </c>
      <c r="I16" s="230">
        <f t="shared" si="3"/>
        <v>-922</v>
      </c>
      <c r="J16" s="102">
        <f>+'Ark1'!T4347</f>
        <v>0.58941058941058966</v>
      </c>
      <c r="K16" s="99">
        <f t="shared" si="4"/>
        <v>-2.8631985023552975</v>
      </c>
      <c r="L16" s="102">
        <f>+'Ark1'!U4347</f>
        <v>0.55775821329450237</v>
      </c>
      <c r="M16" s="49">
        <f>+'Ark1'!W4347</f>
        <v>56.847457627118636</v>
      </c>
      <c r="N16" s="99">
        <f t="shared" si="5"/>
        <v>-1.3754723091870744</v>
      </c>
      <c r="O16" s="201">
        <f>+'Ark1'!Y4347</f>
        <v>146.49039548022589</v>
      </c>
      <c r="P16" s="99">
        <f t="shared" si="6"/>
        <v>-9.8138538373357562</v>
      </c>
      <c r="Q16" s="102">
        <f>+'Ark1'!AA4347</f>
        <v>29.609459252825857</v>
      </c>
      <c r="R16" s="49">
        <f>+'Ark1'!AB4347</f>
        <v>4.344540931930732</v>
      </c>
      <c r="S16" s="65">
        <f>+'Ark1'!AC4347</f>
        <v>-54.838392373332013</v>
      </c>
      <c r="T16" s="65">
        <f t="shared" si="1"/>
        <v>29.5</v>
      </c>
      <c r="U16" s="49">
        <f>+'Ark1'!V4347</f>
        <v>9.5875706214689274</v>
      </c>
      <c r="V16" s="65">
        <f>+'Ark1'!X4347</f>
        <v>158.71115436644212</v>
      </c>
      <c r="W16" s="39"/>
      <c r="X16" s="4"/>
      <c r="Y16" s="52"/>
      <c r="Z16" s="52"/>
      <c r="AA16" s="1"/>
      <c r="AB16" s="5"/>
      <c r="AD16" s="2"/>
      <c r="AE16" s="2"/>
      <c r="AF16" s="2"/>
      <c r="AG16">
        <v>54</v>
      </c>
      <c r="AH16" t="s">
        <v>633</v>
      </c>
    </row>
    <row r="17" spans="1:34" ht="15.6">
      <c r="A17" s="39"/>
      <c r="B17" s="47">
        <f>+'Ark1'!C4348</f>
        <v>2023</v>
      </c>
      <c r="C17" s="47">
        <f>+'Ark1'!O4348</f>
        <v>16</v>
      </c>
      <c r="D17" s="48" t="str">
        <f t="shared" si="0"/>
        <v>Trøndelag</v>
      </c>
      <c r="E17" s="47">
        <f>+'Ark1'!Q4348</f>
        <v>123</v>
      </c>
      <c r="F17" s="269">
        <f>+'Ark1'!R4348</f>
        <v>738</v>
      </c>
      <c r="G17" s="230">
        <f t="shared" si="2"/>
        <v>-13032</v>
      </c>
      <c r="H17" s="282">
        <f>+'Ark1'!S4348</f>
        <v>735</v>
      </c>
      <c r="I17" s="230">
        <f t="shared" si="3"/>
        <v>-13036</v>
      </c>
      <c r="J17" s="102">
        <f>+'Ark1'!T4348</f>
        <v>2.4575424575424578</v>
      </c>
      <c r="K17" s="99">
        <f t="shared" si="4"/>
        <v>-40.802172914264908</v>
      </c>
      <c r="L17" s="102">
        <f>+'Ark1'!U4348</f>
        <v>2.1782789176976398</v>
      </c>
      <c r="M17" s="49">
        <f>+'Ark1'!W4348</f>
        <v>57.820408163265306</v>
      </c>
      <c r="N17" s="99">
        <f t="shared" si="5"/>
        <v>-1.3421798840805721</v>
      </c>
      <c r="O17" s="201">
        <f>+'Ark1'!Y4348</f>
        <v>137.21246612466109</v>
      </c>
      <c r="P17" s="99">
        <f t="shared" si="6"/>
        <v>-15.813839612447936</v>
      </c>
      <c r="Q17" s="102">
        <f>+'Ark1'!AA4348</f>
        <v>21.303732381735234</v>
      </c>
      <c r="R17" s="49">
        <f>+'Ark1'!AB4348</f>
        <v>4.2714514854539596</v>
      </c>
      <c r="S17" s="65">
        <f>+'Ark1'!AC4348</f>
        <v>-28.921107569886271</v>
      </c>
      <c r="T17" s="65">
        <f t="shared" si="1"/>
        <v>6</v>
      </c>
      <c r="U17" s="49">
        <f>+'Ark1'!V4348</f>
        <v>8.096205962059619</v>
      </c>
      <c r="V17" s="65">
        <f>+'Ark1'!X4348</f>
        <v>149.37857287565296</v>
      </c>
      <c r="W17" s="39"/>
      <c r="X17" s="4"/>
      <c r="Y17" s="52"/>
      <c r="Z17" s="52"/>
      <c r="AA17" s="1"/>
      <c r="AB17" s="5"/>
      <c r="AD17" s="2"/>
      <c r="AE17" s="2"/>
      <c r="AF17" s="4"/>
      <c r="AG17" s="4"/>
      <c r="AH17" s="4"/>
    </row>
    <row r="18" spans="1:34" ht="15.6">
      <c r="A18" s="39"/>
      <c r="B18" s="47">
        <f>+'Ark1'!C4349</f>
        <v>2023</v>
      </c>
      <c r="C18" s="47">
        <f>+'Ark1'!O4349</f>
        <v>18</v>
      </c>
      <c r="D18" s="48" t="str">
        <f t="shared" si="0"/>
        <v>Nordland</v>
      </c>
      <c r="E18" s="47">
        <f>+'Ark1'!Q4349</f>
        <v>47</v>
      </c>
      <c r="F18" s="269">
        <f>+'Ark1'!R4349</f>
        <v>2437</v>
      </c>
      <c r="G18" s="230">
        <f t="shared" si="2"/>
        <v>1318</v>
      </c>
      <c r="H18" s="282">
        <f>+'Ark1'!S4349</f>
        <v>2437</v>
      </c>
      <c r="I18" s="230">
        <f t="shared" si="3"/>
        <v>1318</v>
      </c>
      <c r="J18" s="102">
        <f>+'Ark1'!T4349</f>
        <v>8.1152181152181129</v>
      </c>
      <c r="K18" s="99">
        <f t="shared" si="4"/>
        <v>4.5997771928468385</v>
      </c>
      <c r="L18" s="102">
        <f>+'Ark1'!U4349</f>
        <v>7.7781250871873473</v>
      </c>
      <c r="M18" s="49">
        <f>+'Ark1'!W4349</f>
        <v>59.333606893721793</v>
      </c>
      <c r="N18" s="99">
        <f t="shared" si="5"/>
        <v>-1.4918575447104843E-2</v>
      </c>
      <c r="O18" s="201">
        <f>+'Ark1'!Y4349</f>
        <v>148.37332786212539</v>
      </c>
      <c r="P18" s="99">
        <f t="shared" si="6"/>
        <v>-0.46671682062711284</v>
      </c>
      <c r="Q18" s="102">
        <f>+'Ark1'!AA4349</f>
        <v>30.030858744689247</v>
      </c>
      <c r="R18" s="49">
        <f>+'Ark1'!AB4349</f>
        <v>4.1521028382301211</v>
      </c>
      <c r="S18" s="65">
        <f>+'Ark1'!AC4349</f>
        <v>-34.762777049175959</v>
      </c>
      <c r="T18" s="65">
        <f t="shared" si="1"/>
        <v>51.851063829787236</v>
      </c>
      <c r="U18" s="49">
        <f>+'Ark1'!V4349</f>
        <v>6.082478457119409</v>
      </c>
      <c r="V18" s="65">
        <f>+'Ark1'!X4349</f>
        <v>160.75116778128461</v>
      </c>
      <c r="W18" s="39"/>
      <c r="X18" s="4"/>
      <c r="Y18" s="52"/>
      <c r="Z18" s="52"/>
      <c r="AA18" s="1"/>
      <c r="AB18" s="5"/>
      <c r="AH18"/>
    </row>
    <row r="19" spans="1:34" ht="15.6">
      <c r="A19" s="39"/>
      <c r="B19" s="47">
        <f>+'Ark1'!C4350</f>
        <v>2023</v>
      </c>
      <c r="C19" s="47">
        <f>+'Ark1'!O4350</f>
        <v>54</v>
      </c>
      <c r="D19" s="48" t="str">
        <f t="shared" si="0"/>
        <v>Troms og Finnmark</v>
      </c>
      <c r="E19" s="47">
        <f>+'Ark1'!Q4350</f>
        <v>7</v>
      </c>
      <c r="F19" s="269">
        <f>+'Ark1'!R4350</f>
        <v>123</v>
      </c>
      <c r="G19" s="230">
        <f t="shared" si="2"/>
        <v>-45</v>
      </c>
      <c r="H19" s="282">
        <f>+'Ark1'!S4350</f>
        <v>123</v>
      </c>
      <c r="I19" s="230">
        <f t="shared" si="3"/>
        <v>-45</v>
      </c>
      <c r="J19" s="102">
        <f>+'Ark1'!T4350</f>
        <v>0.40959040959040965</v>
      </c>
      <c r="K19" s="99">
        <f t="shared" si="4"/>
        <v>-0.1181969674948215</v>
      </c>
      <c r="L19" s="102">
        <f>+'Ark1'!U4350</f>
        <v>0.47981472535633002</v>
      </c>
      <c r="M19" s="49">
        <f>+'Ark1'!W4350</f>
        <v>55.951219512195117</v>
      </c>
      <c r="N19" s="99">
        <f t="shared" si="5"/>
        <v>-3.5785423925667601</v>
      </c>
      <c r="O19" s="201">
        <f>+'Ark1'!Y4350</f>
        <v>181.34471544715453</v>
      </c>
      <c r="P19" s="99">
        <f t="shared" si="6"/>
        <v>34.321917828106962</v>
      </c>
      <c r="Q19" s="102">
        <f>+'Ark1'!AA4350</f>
        <v>39.303191296092194</v>
      </c>
      <c r="R19" s="49">
        <f>+'Ark1'!AB4350</f>
        <v>5.2774310986117641</v>
      </c>
      <c r="S19" s="65">
        <f>+'Ark1'!AC4350</f>
        <v>-52.387478140774178</v>
      </c>
      <c r="T19" s="65">
        <f t="shared" si="1"/>
        <v>17.571428571428573</v>
      </c>
      <c r="U19" s="49">
        <f>+'Ark1'!V4350</f>
        <v>8.6585365853658516</v>
      </c>
      <c r="V19" s="65">
        <f>+'Ark1'!X4350</f>
        <v>196.47314783006996</v>
      </c>
      <c r="W19" s="39"/>
      <c r="X19" s="4"/>
      <c r="Y19" s="52"/>
      <c r="Z19" s="52"/>
      <c r="AA19" s="1"/>
      <c r="AB19" s="5"/>
      <c r="AH19"/>
    </row>
    <row r="20" spans="1:34" ht="15.6">
      <c r="A20" s="39"/>
      <c r="B20" s="39"/>
      <c r="C20" s="39"/>
      <c r="D20" s="39"/>
      <c r="E20" s="39"/>
      <c r="F20" s="265"/>
      <c r="G20" s="265"/>
      <c r="H20" s="39"/>
      <c r="I20" s="265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4"/>
      <c r="Y20" s="52"/>
      <c r="Z20" s="52"/>
      <c r="AA20" s="1"/>
      <c r="AB20" s="5"/>
      <c r="AH20"/>
    </row>
    <row r="21" spans="1:34" ht="15.6">
      <c r="A21" s="39"/>
      <c r="B21">
        <f>+'Ark1'!C4351</f>
        <v>2022</v>
      </c>
      <c r="C21">
        <f>+'Ark1'!O4351</f>
        <v>1</v>
      </c>
      <c r="D21" s="3" t="str">
        <f t="shared" ref="D21:D30" si="7">VLOOKUP(C21,$AG$7:$AH$16,2)</f>
        <v>Viken</v>
      </c>
      <c r="E21">
        <f>+'Ark1'!Q4351</f>
        <v>108</v>
      </c>
      <c r="F21" s="281">
        <f>+'Ark1'!R4351</f>
        <v>3230</v>
      </c>
      <c r="G21" s="277">
        <f>+F21-F39</f>
        <v>2545</v>
      </c>
      <c r="H21" s="73">
        <f>+'Ark1'!S4351</f>
        <v>3230</v>
      </c>
      <c r="I21" s="277">
        <f>+H21-H39</f>
        <v>2545</v>
      </c>
      <c r="J21" s="212">
        <f>+'Ark1'!T4351</f>
        <v>10.233177037130908</v>
      </c>
      <c r="K21" s="214">
        <f>+J21-J39</f>
        <v>8.0811868388964818</v>
      </c>
      <c r="L21" s="212">
        <f>+'Ark1'!U4351</f>
        <v>10.486758740827595</v>
      </c>
      <c r="M21" s="63">
        <f>+'Ark1'!W4351</f>
        <v>59.020433436532507</v>
      </c>
      <c r="N21" s="214">
        <f>+M21-M39</f>
        <v>1.007294750401158</v>
      </c>
      <c r="O21" s="213">
        <f>+'Ark1'!Y4351</f>
        <v>158.3239969040246</v>
      </c>
      <c r="P21" s="214">
        <f>+O21-O39</f>
        <v>21.967150188696166</v>
      </c>
      <c r="Q21" s="212">
        <f>+'Ark1'!AA4351</f>
        <v>31.159102017627443</v>
      </c>
      <c r="R21" s="63">
        <f>+'Ark1'!AB4351</f>
        <v>5.0378951386697404</v>
      </c>
      <c r="S21" s="73">
        <f>+'Ark1'!AC4351</f>
        <v>-32.469959545559725</v>
      </c>
      <c r="T21" s="73">
        <f t="shared" si="1"/>
        <v>29.907407407407408</v>
      </c>
      <c r="U21" s="63">
        <f>+'Ark1'!V4351</f>
        <v>14.862848297213622</v>
      </c>
      <c r="V21" s="73">
        <f>+'Ark1'!X4351</f>
        <v>171.53195764249685</v>
      </c>
      <c r="W21" s="39"/>
      <c r="X21" s="4"/>
      <c r="Y21" s="52"/>
      <c r="Z21" s="52"/>
      <c r="AA21" s="1"/>
      <c r="AB21" s="5"/>
      <c r="AD21" s="2"/>
      <c r="AE21" s="2"/>
      <c r="AF21" s="2"/>
      <c r="AH21"/>
    </row>
    <row r="22" spans="1:34" ht="15.6">
      <c r="A22" s="39"/>
      <c r="B22">
        <f>+'Ark1'!C4352</f>
        <v>2022</v>
      </c>
      <c r="C22">
        <f>+'Ark1'!O4352</f>
        <v>4</v>
      </c>
      <c r="D22" s="3" t="str">
        <f t="shared" si="7"/>
        <v>Innlandet</v>
      </c>
      <c r="E22">
        <f>+'Ark1'!Q4352</f>
        <v>167</v>
      </c>
      <c r="F22" s="281">
        <f>+'Ark1'!R4352</f>
        <v>5709</v>
      </c>
      <c r="G22" s="277">
        <f>+F22-F40</f>
        <v>3016</v>
      </c>
      <c r="H22" s="73">
        <f>+'Ark1'!S4352</f>
        <v>5705</v>
      </c>
      <c r="I22" s="277">
        <f>+H22-H40</f>
        <v>3012</v>
      </c>
      <c r="J22" s="212">
        <f>+'Ark1'!T4352</f>
        <v>18.087061208972244</v>
      </c>
      <c r="K22" s="214">
        <f>+J22-J40</f>
        <v>9.6267552179571965</v>
      </c>
      <c r="L22" s="212">
        <f>+'Ark1'!U4352</f>
        <v>18.368480066408623</v>
      </c>
      <c r="M22" s="63">
        <f>+'Ark1'!W4352</f>
        <v>59.062226117440815</v>
      </c>
      <c r="N22" s="214">
        <f>+M22-M40</f>
        <v>2.8806139720799706E-2</v>
      </c>
      <c r="O22" s="213">
        <f>+'Ark1'!Y4352</f>
        <v>156.89935890698877</v>
      </c>
      <c r="P22" s="214">
        <f>+O22-O40</f>
        <v>9.5163251156782565</v>
      </c>
      <c r="Q22" s="212">
        <f>+'Ark1'!AA4352</f>
        <v>31.850942527893043</v>
      </c>
      <c r="R22" s="63">
        <f>+'Ark1'!AB4352</f>
        <v>4.9189559776753482</v>
      </c>
      <c r="S22" s="73">
        <f>+'Ark1'!AC4352</f>
        <v>-37.060900565914451</v>
      </c>
      <c r="T22" s="73">
        <f t="shared" si="1"/>
        <v>34.185628742514972</v>
      </c>
      <c r="U22" s="63">
        <f>+'Ark1'!V4352</f>
        <v>14.912243825538621</v>
      </c>
      <c r="V22" s="73">
        <f>+'Ark1'!X4352</f>
        <v>170.121711987705</v>
      </c>
      <c r="W22" s="39"/>
      <c r="X22" s="4"/>
      <c r="Y22" s="52"/>
      <c r="Z22" s="52"/>
      <c r="AA22" s="1"/>
      <c r="AB22" s="5"/>
      <c r="AD22" s="2"/>
      <c r="AE22" s="2"/>
      <c r="AF22" s="2"/>
      <c r="AH22"/>
    </row>
    <row r="23" spans="1:34" ht="15.6">
      <c r="A23" s="39"/>
      <c r="B23">
        <f>+'Ark1'!C4353</f>
        <v>2022</v>
      </c>
      <c r="C23">
        <f>+'Ark1'!O4353</f>
        <v>8</v>
      </c>
      <c r="D23" s="3" t="str">
        <f t="shared" si="7"/>
        <v>Telemark/ Vestfold</v>
      </c>
      <c r="E23">
        <f>+'Ark1'!Q4353</f>
        <v>85</v>
      </c>
      <c r="F23" s="281">
        <f>+'Ark1'!R4353</f>
        <v>3334</v>
      </c>
      <c r="G23" s="277">
        <f>+F23-F41</f>
        <v>3209</v>
      </c>
      <c r="H23" s="73">
        <f>+'Ark1'!S4353</f>
        <v>3334</v>
      </c>
      <c r="I23" s="277">
        <f>+H23-H41</f>
        <v>3209</v>
      </c>
      <c r="J23" s="212">
        <f>+'Ark1'!T4353</f>
        <v>10.562666328728936</v>
      </c>
      <c r="K23" s="214">
        <f>+J23-J41</f>
        <v>10.169967387445281</v>
      </c>
      <c r="L23" s="212">
        <f>+'Ark1'!U4353</f>
        <v>10.843647483346404</v>
      </c>
      <c r="M23" s="63">
        <f>+'Ark1'!W4353</f>
        <v>57.18956208758248</v>
      </c>
      <c r="N23" s="214">
        <f>+M23-M41</f>
        <v>0.84556208758247209</v>
      </c>
      <c r="O23" s="213">
        <f>+'Ark1'!Y4353</f>
        <v>158.60533293341325</v>
      </c>
      <c r="P23" s="214">
        <f>+O23-O41</f>
        <v>-10.307067066586796</v>
      </c>
      <c r="Q23" s="212">
        <f>+'Ark1'!AA4353</f>
        <v>33.29461473692065</v>
      </c>
      <c r="R23" s="63">
        <f>+'Ark1'!AB4353</f>
        <v>5.3477228238115124</v>
      </c>
      <c r="S23" s="73">
        <f>+'Ark1'!AC4353</f>
        <v>-46.782247853967775</v>
      </c>
      <c r="T23" s="73">
        <f t="shared" si="1"/>
        <v>39.223529411764709</v>
      </c>
      <c r="U23" s="63">
        <f>+'Ark1'!V4353</f>
        <v>13.929814037192562</v>
      </c>
      <c r="V23" s="73">
        <f>+'Ark1'!X4353</f>
        <v>171.83676374150963</v>
      </c>
      <c r="W23" s="39"/>
      <c r="X23" s="4"/>
      <c r="Y23" s="52"/>
      <c r="Z23" s="52"/>
      <c r="AA23" s="1"/>
      <c r="AB23" s="5"/>
      <c r="AD23" s="2"/>
      <c r="AE23" s="2"/>
      <c r="AF23" s="2"/>
      <c r="AH23"/>
    </row>
    <row r="24" spans="1:34" ht="15.6">
      <c r="A24" s="39"/>
      <c r="B24">
        <f>+'Ark1'!C4354</f>
        <v>2022</v>
      </c>
      <c r="C24">
        <f>+'Ark1'!O4354</f>
        <v>9</v>
      </c>
      <c r="D24" s="3" t="str">
        <f t="shared" si="7"/>
        <v>Agder</v>
      </c>
      <c r="E24">
        <f>+'Ark1'!Q4354</f>
        <v>31</v>
      </c>
      <c r="F24" s="281">
        <f>+'Ark1'!R4354</f>
        <v>668</v>
      </c>
      <c r="G24" s="277">
        <f>+F24-F43</f>
        <v>-2503</v>
      </c>
      <c r="H24" s="73">
        <f>+'Ark1'!S4354</f>
        <v>668</v>
      </c>
      <c r="I24" s="277">
        <f>+H24-H43</f>
        <v>-2503</v>
      </c>
      <c r="J24" s="212">
        <f>+'Ark1'!T4354</f>
        <v>2.1163350652642254</v>
      </c>
      <c r="K24" s="214">
        <f>+J24-J43</f>
        <v>-7.7272112189600239</v>
      </c>
      <c r="L24" s="212">
        <f>+'Ark1'!U4354</f>
        <v>2.218599389656589</v>
      </c>
      <c r="M24" s="63">
        <f>+'Ark1'!W4354</f>
        <v>58.303892215568872</v>
      </c>
      <c r="N24" s="214">
        <f>+M24-M43</f>
        <v>-0.91307404113248936</v>
      </c>
      <c r="O24" s="213">
        <f>+'Ark1'!Y4354</f>
        <v>161.9609880239519</v>
      </c>
      <c r="P24" s="214">
        <f>+O24-O43</f>
        <v>4.4239776171403662</v>
      </c>
      <c r="Q24" s="212">
        <f>+'Ark1'!AA4354</f>
        <v>29.793062160779765</v>
      </c>
      <c r="R24" s="63">
        <f>+'Ark1'!AB4354</f>
        <v>4.7005079799761527</v>
      </c>
      <c r="S24" s="73">
        <f>+'Ark1'!AC4354</f>
        <v>-37.31206275186539</v>
      </c>
      <c r="T24" s="73">
        <f t="shared" si="1"/>
        <v>21.548387096774192</v>
      </c>
      <c r="U24" s="63">
        <f>+'Ark1'!V4354</f>
        <v>14.669161676646709</v>
      </c>
      <c r="V24" s="73">
        <f>+'Ark1'!X4354</f>
        <v>175.47235972259162</v>
      </c>
      <c r="W24" s="39"/>
      <c r="X24" s="4"/>
      <c r="Y24" s="52"/>
      <c r="Z24" s="52"/>
      <c r="AA24" s="1"/>
      <c r="AB24" s="5"/>
      <c r="AD24" s="2"/>
      <c r="AE24" s="2"/>
      <c r="AF24" s="2"/>
      <c r="AH24"/>
    </row>
    <row r="25" spans="1:34" ht="15.6">
      <c r="A25" s="39"/>
      <c r="B25">
        <f>+'Ark1'!C4355</f>
        <v>2022</v>
      </c>
      <c r="C25">
        <f>+'Ark1'!O4355</f>
        <v>11</v>
      </c>
      <c r="D25" s="3" t="str">
        <f t="shared" si="7"/>
        <v>Rogaland</v>
      </c>
      <c r="E25">
        <f>+'Ark1'!Q4355</f>
        <v>244</v>
      </c>
      <c r="F25" s="281">
        <f>+'Ark1'!R4355</f>
        <v>13114</v>
      </c>
      <c r="G25" s="277">
        <f>+F25-F44</f>
        <v>8014</v>
      </c>
      <c r="H25" s="73">
        <f>+'Ark1'!S4355</f>
        <v>13111</v>
      </c>
      <c r="I25" s="277">
        <f>+H25-H44</f>
        <v>8011</v>
      </c>
      <c r="J25" s="212">
        <f>+'Ark1'!T4355</f>
        <v>41.547332404004557</v>
      </c>
      <c r="K25" s="214">
        <f>+J25-J44</f>
        <v>25.715706402887029</v>
      </c>
      <c r="L25" s="212">
        <f>+'Ark1'!U4355</f>
        <v>41.697437164391971</v>
      </c>
      <c r="M25" s="63">
        <f>+'Ark1'!W4355</f>
        <v>59.282358325070511</v>
      </c>
      <c r="N25" s="214">
        <f>+M25-M44</f>
        <v>-0.96862206708633636</v>
      </c>
      <c r="O25" s="213">
        <f>+'Ark1'!Y4355</f>
        <v>155.05371435107546</v>
      </c>
      <c r="P25" s="214">
        <f>+O25-O44</f>
        <v>2.5779163118596671</v>
      </c>
      <c r="Q25" s="212">
        <f>+'Ark1'!AA4355</f>
        <v>29.849625953640523</v>
      </c>
      <c r="R25" s="63">
        <f>+'Ark1'!AB4355</f>
        <v>4.4390353303467958</v>
      </c>
      <c r="S25" s="73">
        <f>+'Ark1'!AC4355</f>
        <v>-45.629948022134592</v>
      </c>
      <c r="T25" s="73">
        <f t="shared" si="1"/>
        <v>53.745901639344261</v>
      </c>
      <c r="U25" s="63">
        <f>+'Ark1'!V4355</f>
        <v>15.153652585023638</v>
      </c>
      <c r="V25" s="73">
        <f>+'Ark1'!X4355</f>
        <v>168.02110371075489</v>
      </c>
      <c r="W25" s="39"/>
      <c r="X25" s="4"/>
      <c r="Y25" s="52"/>
      <c r="Z25" s="52"/>
      <c r="AA25" s="1"/>
      <c r="AB25" s="5"/>
      <c r="AD25" s="2"/>
      <c r="AE25" s="2"/>
      <c r="AF25" s="2"/>
      <c r="AH25"/>
    </row>
    <row r="26" spans="1:34" ht="15.6">
      <c r="A26" s="39"/>
      <c r="B26">
        <f>+'Ark1'!C4356</f>
        <v>2022</v>
      </c>
      <c r="C26">
        <f>+'Ark1'!O4356</f>
        <v>14</v>
      </c>
      <c r="D26" s="3" t="str">
        <f t="shared" si="7"/>
        <v>Vestland</v>
      </c>
      <c r="E26">
        <f>+'Ark1'!Q4356</f>
        <v>51</v>
      </c>
      <c r="F26" s="281">
        <f>+'Ark1'!R4356</f>
        <v>1104</v>
      </c>
      <c r="G26" s="277">
        <f>+F26-F45</f>
        <v>-1734</v>
      </c>
      <c r="H26" s="73">
        <f>+'Ark1'!S4356</f>
        <v>1104</v>
      </c>
      <c r="I26" s="277">
        <f>+H26-H45</f>
        <v>-1734</v>
      </c>
      <c r="J26" s="212">
        <f>+'Ark1'!T4356</f>
        <v>3.4976555569636298</v>
      </c>
      <c r="K26" s="214">
        <f>+J26-J45</f>
        <v>-5.3121786765994203</v>
      </c>
      <c r="L26" s="212">
        <f>+'Ark1'!U4356</f>
        <v>3.4118333045411502</v>
      </c>
      <c r="M26" s="63">
        <f>+'Ark1'!W4356</f>
        <v>59.418478260869549</v>
      </c>
      <c r="N26" s="214">
        <f>+M26-M45</f>
        <v>1.5104444342310615</v>
      </c>
      <c r="O26" s="213">
        <f>+'Ark1'!Y4356</f>
        <v>150.70467391304348</v>
      </c>
      <c r="P26" s="214">
        <f>+O26-O45</f>
        <v>-5.6357031130313544</v>
      </c>
      <c r="Q26" s="212">
        <f>+'Ark1'!AA4356</f>
        <v>29.384482303691478</v>
      </c>
      <c r="R26" s="63">
        <f>+'Ark1'!AB4356</f>
        <v>4.6080686013812011</v>
      </c>
      <c r="S26" s="73">
        <f>+'Ark1'!AC4356</f>
        <v>-42.362223025514695</v>
      </c>
      <c r="T26" s="73">
        <f t="shared" si="1"/>
        <v>21.647058823529413</v>
      </c>
      <c r="U26" s="63">
        <f>+'Ark1'!V4356</f>
        <v>15.149456521739131</v>
      </c>
      <c r="V26" s="73">
        <f>+'Ark1'!X4356</f>
        <v>163.27700315605995</v>
      </c>
      <c r="W26" s="39"/>
      <c r="X26" s="4"/>
      <c r="Y26" s="52"/>
      <c r="Z26" s="52"/>
      <c r="AA26" s="11"/>
      <c r="AB26" s="5"/>
      <c r="AD26" s="2"/>
      <c r="AE26" s="2"/>
      <c r="AF26" s="4"/>
      <c r="AG26" s="4"/>
      <c r="AH26" s="4"/>
    </row>
    <row r="27" spans="1:34" ht="15.6">
      <c r="A27" s="39"/>
      <c r="B27">
        <f>+'Ark1'!C4357</f>
        <v>2022</v>
      </c>
      <c r="C27">
        <f>+'Ark1'!O4357</f>
        <v>15</v>
      </c>
      <c r="D27" s="3" t="str">
        <f t="shared" si="7"/>
        <v>Møre og Romsdal</v>
      </c>
      <c r="E27">
        <f>+'Ark1'!Q4357</f>
        <v>12</v>
      </c>
      <c r="F27" s="281">
        <f>+'Ark1'!R4357</f>
        <v>198</v>
      </c>
      <c r="G27" s="277">
        <f>+F27-F46</f>
        <v>-646</v>
      </c>
      <c r="H27" s="73">
        <f>+'Ark1'!S4357</f>
        <v>199</v>
      </c>
      <c r="I27" s="277">
        <f>+H27-H46</f>
        <v>-645</v>
      </c>
      <c r="J27" s="212">
        <f>+'Ark1'!T4357</f>
        <v>0.62729692054238995</v>
      </c>
      <c r="K27" s="214">
        <f>+J27-J46</f>
        <v>-1.9926819706229419</v>
      </c>
      <c r="L27" s="212">
        <f>+'Ark1'!U4357</f>
        <v>0.59537446727157273</v>
      </c>
      <c r="M27" s="63">
        <f>+'Ark1'!W4357</f>
        <v>58.2713567839196</v>
      </c>
      <c r="N27" s="214">
        <f>+M27-M46</f>
        <v>5.3347305246624899E-2</v>
      </c>
      <c r="O27" s="213">
        <f>+'Ark1'!Y4357</f>
        <v>146.63343434343429</v>
      </c>
      <c r="P27" s="214">
        <f>+O27-O46</f>
        <v>-15.395416367466225</v>
      </c>
      <c r="Q27" s="212">
        <f>+'Ark1'!AA4357</f>
        <v>30.821276674746088</v>
      </c>
      <c r="R27" s="63">
        <f>+'Ark1'!AB4357</f>
        <v>4.4706450321355824</v>
      </c>
      <c r="S27" s="73">
        <f>+'Ark1'!AC4357</f>
        <v>-48.720997174641809</v>
      </c>
      <c r="T27" s="73">
        <f t="shared" si="1"/>
        <v>16.5</v>
      </c>
      <c r="U27" s="63">
        <f>+'Ark1'!V4357</f>
        <v>14.772727272727275</v>
      </c>
      <c r="V27" s="73">
        <f>+'Ark1'!X4357</f>
        <v>158.15314575877957</v>
      </c>
      <c r="W27" s="39"/>
      <c r="X27" s="4"/>
      <c r="Y27" s="52"/>
      <c r="Z27" s="52"/>
      <c r="AA27" s="11"/>
      <c r="AB27" s="5"/>
      <c r="AD27" s="1"/>
      <c r="AE27" s="1"/>
      <c r="AF27" s="9"/>
      <c r="AG27" s="9"/>
    </row>
    <row r="28" spans="1:34" ht="15.6">
      <c r="A28" s="39"/>
      <c r="B28">
        <f>+'Ark1'!C4358</f>
        <v>2022</v>
      </c>
      <c r="C28">
        <f>+'Ark1'!O4358</f>
        <v>16</v>
      </c>
      <c r="D28" s="3" t="str">
        <f t="shared" si="7"/>
        <v>Trøndelag</v>
      </c>
      <c r="E28">
        <f>+'Ark1'!Q4358</f>
        <v>154</v>
      </c>
      <c r="F28" s="228">
        <f>+'Ark1'!R4358</f>
        <v>1554</v>
      </c>
      <c r="H28" s="9">
        <f>+'Ark1'!S4358</f>
        <v>1552</v>
      </c>
      <c r="J28" s="97">
        <f>+'Ark1'!T4358</f>
        <v>4.9233303763781517</v>
      </c>
      <c r="L28" s="97">
        <f>+'Ark1'!U4358</f>
        <v>4.3006780442551751</v>
      </c>
      <c r="M28" s="1">
        <f>+'Ark1'!W4358</f>
        <v>58.509020618556697</v>
      </c>
      <c r="O28" s="9">
        <f>+'Ark1'!Y4358</f>
        <v>134.95653153153145</v>
      </c>
      <c r="Q28" s="97">
        <f>+'Ark1'!AA4358</f>
        <v>20.582560710661088</v>
      </c>
      <c r="R28" s="1">
        <f>+'Ark1'!AB4358</f>
        <v>4.2315300381176257</v>
      </c>
      <c r="S28" s="9">
        <f>+'Ark1'!AC4358</f>
        <v>-33.651682001412617</v>
      </c>
      <c r="T28" s="9">
        <f t="shared" ref="T28:T46" si="8">+F28/E28</f>
        <v>10.090909090909092</v>
      </c>
      <c r="U28" s="1">
        <f>+'Ark1'!V4358</f>
        <v>14.714285714285712</v>
      </c>
      <c r="V28" s="9">
        <f>+'Ark1'!X4358</f>
        <v>146.46029329127941</v>
      </c>
      <c r="W28" s="39"/>
      <c r="X28" s="4"/>
      <c r="Y28" s="52"/>
      <c r="Z28" s="52"/>
      <c r="AA28" s="5"/>
      <c r="AB28" s="5"/>
      <c r="AD28" s="1"/>
      <c r="AE28" s="1"/>
      <c r="AF28" s="9"/>
      <c r="AG28" s="9"/>
    </row>
    <row r="29" spans="1:34" ht="15.6">
      <c r="A29" s="39"/>
      <c r="B29">
        <f>+'Ark1'!C4359</f>
        <v>2022</v>
      </c>
      <c r="C29">
        <f>+'Ark1'!O4359</f>
        <v>18</v>
      </c>
      <c r="D29" s="3" t="str">
        <f t="shared" si="7"/>
        <v>Nordland</v>
      </c>
      <c r="E29">
        <f>+'Ark1'!Q4359</f>
        <v>58</v>
      </c>
      <c r="F29" s="228">
        <f>+'Ark1'!R4359</f>
        <v>2537</v>
      </c>
      <c r="H29" s="9">
        <f>+'Ark1'!S4359</f>
        <v>2537</v>
      </c>
      <c r="J29" s="97">
        <f>+'Ark1'!T4359</f>
        <v>8.0376378152325447</v>
      </c>
      <c r="L29" s="97">
        <f>+'Ark1'!U4359</f>
        <v>7.6617804689744498</v>
      </c>
      <c r="M29" s="1">
        <f>+'Ark1'!W4359</f>
        <v>59.535277887268457</v>
      </c>
      <c r="O29" s="9">
        <f>+'Ark1'!Y4359</f>
        <v>147.2709972408359</v>
      </c>
      <c r="Q29" s="97">
        <f>+'Ark1'!AA4359</f>
        <v>30.215866452668703</v>
      </c>
      <c r="R29" s="1">
        <f>+'Ark1'!AB4359</f>
        <v>4.2689948650357961</v>
      </c>
      <c r="S29" s="9">
        <f>+'Ark1'!AC4359</f>
        <v>-45.788225465921244</v>
      </c>
      <c r="T29" s="9">
        <f t="shared" si="8"/>
        <v>43.741379310344826</v>
      </c>
      <c r="U29" s="1">
        <f>+'Ark1'!V4359</f>
        <v>15.243988963342527</v>
      </c>
      <c r="V29" s="9">
        <f>+'Ark1'!X4359</f>
        <v>159.55687675063439</v>
      </c>
      <c r="W29" s="39"/>
      <c r="X29" s="4"/>
      <c r="Y29" s="52"/>
      <c r="Z29" s="52"/>
      <c r="AA29" s="5"/>
      <c r="AB29" s="5"/>
      <c r="AD29" s="1"/>
      <c r="AE29" s="1"/>
      <c r="AF29" s="9"/>
      <c r="AG29" s="9"/>
    </row>
    <row r="30" spans="1:34" ht="15.6">
      <c r="A30" s="39"/>
      <c r="B30">
        <f>+'Ark1'!C4360</f>
        <v>2022</v>
      </c>
      <c r="C30">
        <f>+'Ark1'!O4360</f>
        <v>54</v>
      </c>
      <c r="D30" s="3" t="str">
        <f t="shared" si="7"/>
        <v>Troms og Finnmark</v>
      </c>
      <c r="E30">
        <f>+'Ark1'!Q4360</f>
        <v>8</v>
      </c>
      <c r="F30" s="228">
        <f>+'Ark1'!R4360</f>
        <v>102</v>
      </c>
      <c r="H30" s="9">
        <f>+'Ark1'!S4360</f>
        <v>102</v>
      </c>
      <c r="J30" s="97">
        <f>+'Ark1'!T4360</f>
        <v>0.32315295906729202</v>
      </c>
      <c r="L30" s="97">
        <f>+'Ark1'!U4360</f>
        <v>0.37298287621537568</v>
      </c>
      <c r="M30" s="1">
        <f>+'Ark1'!W4360</f>
        <v>55.66666666666665</v>
      </c>
      <c r="O30" s="9">
        <f>+'Ark1'!Y4360</f>
        <v>178.31862745098044</v>
      </c>
      <c r="Q30" s="97">
        <f>+'Ark1'!AA4360</f>
        <v>33.600250146104663</v>
      </c>
      <c r="R30" s="1">
        <f>+'Ark1'!AB4360</f>
        <v>5.9480320247389757</v>
      </c>
      <c r="S30" s="9">
        <f>+'Ark1'!AC4360</f>
        <v>-34.502729477505298</v>
      </c>
      <c r="T30" s="9">
        <f t="shared" si="8"/>
        <v>12.75</v>
      </c>
      <c r="U30" s="1">
        <f>+'Ark1'!V4360</f>
        <v>13.088235294117649</v>
      </c>
      <c r="V30" s="9">
        <f>+'Ark1'!X4360</f>
        <v>193.19461262294723</v>
      </c>
      <c r="W30" s="39"/>
      <c r="X30" s="4"/>
      <c r="Y30" s="52"/>
      <c r="Z30" s="52"/>
      <c r="AA30" s="5"/>
      <c r="AB30" s="5"/>
      <c r="AD30" s="1"/>
      <c r="AE30" s="1"/>
      <c r="AF30" s="9"/>
      <c r="AG30" s="9"/>
    </row>
    <row r="31" spans="1:34" ht="15.6">
      <c r="A31" s="39"/>
      <c r="B31" s="39"/>
      <c r="C31" s="39"/>
      <c r="D31" s="39"/>
      <c r="E31" s="39"/>
      <c r="F31" s="265"/>
      <c r="G31" s="265"/>
      <c r="H31" s="39"/>
      <c r="I31" s="265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4"/>
      <c r="Y31" s="52"/>
      <c r="Z31" s="52"/>
      <c r="AA31" s="5"/>
      <c r="AB31" s="5"/>
      <c r="AD31" s="1"/>
      <c r="AE31" s="1"/>
      <c r="AF31" s="9"/>
      <c r="AG31" s="9"/>
    </row>
    <row r="32" spans="1:34" ht="15.6">
      <c r="A32" s="39"/>
      <c r="B32" s="47">
        <f>+'Ark1'!C4361</f>
        <v>2021</v>
      </c>
      <c r="C32" s="47">
        <f>+'Ark1'!O4361</f>
        <v>1</v>
      </c>
      <c r="D32" s="48" t="str">
        <f t="shared" ref="D32:D41" si="9">VLOOKUP(C32,$AG$7:$AH$16,2)</f>
        <v>Viken</v>
      </c>
      <c r="E32" s="47">
        <f>+'Ark1'!Q4361</f>
        <v>107</v>
      </c>
      <c r="F32" s="269">
        <f>+'Ark1'!R4361</f>
        <v>3541</v>
      </c>
      <c r="G32" s="269"/>
      <c r="H32" s="65">
        <f>+'Ark1'!S4361</f>
        <v>3541</v>
      </c>
      <c r="I32" s="269"/>
      <c r="J32" s="102">
        <f>+'Ark1'!T4361</f>
        <v>11.12437560868336</v>
      </c>
      <c r="K32" s="47"/>
      <c r="L32" s="102">
        <f>+'Ark1'!U4361</f>
        <v>11.435465220461978</v>
      </c>
      <c r="M32" s="49">
        <f>+'Ark1'!W4361</f>
        <v>59.44620163795539</v>
      </c>
      <c r="N32" s="47"/>
      <c r="O32" s="65">
        <f>+'Ark1'!Y4361</f>
        <v>158.15389720417963</v>
      </c>
      <c r="P32" s="47"/>
      <c r="Q32" s="102">
        <f>+'Ark1'!AA4361</f>
        <v>30.272239911178541</v>
      </c>
      <c r="R32" s="49">
        <f>+'Ark1'!AB4361</f>
        <v>4.5542635421318476</v>
      </c>
      <c r="S32" s="65">
        <f>+'Ark1'!AC4361</f>
        <v>-31.252766546159798</v>
      </c>
      <c r="T32" s="65">
        <f t="shared" si="8"/>
        <v>33.09345794392523</v>
      </c>
      <c r="U32" s="49">
        <f>+'Ark1'!V4361</f>
        <v>15.174244563682576</v>
      </c>
      <c r="V32" s="65">
        <f>+'Ark1'!X4361</f>
        <v>171.34766761016283</v>
      </c>
      <c r="W32" s="39"/>
      <c r="X32" s="4"/>
      <c r="Y32" s="52"/>
      <c r="Z32" s="52"/>
      <c r="AA32" s="5"/>
      <c r="AB32" s="5"/>
      <c r="AD32" s="1"/>
      <c r="AE32" s="1"/>
      <c r="AF32" s="9"/>
      <c r="AG32" s="9"/>
    </row>
    <row r="33" spans="1:34" ht="15.6">
      <c r="A33" s="39"/>
      <c r="B33" s="47">
        <f>+'Ark1'!C4362</f>
        <v>2021</v>
      </c>
      <c r="C33" s="47">
        <f>+'Ark1'!O4362</f>
        <v>4</v>
      </c>
      <c r="D33" s="48" t="str">
        <f t="shared" si="9"/>
        <v>Innlandet</v>
      </c>
      <c r="E33" s="47">
        <f>+'Ark1'!Q4362</f>
        <v>165</v>
      </c>
      <c r="F33" s="269">
        <f>+'Ark1'!R4362</f>
        <v>5572</v>
      </c>
      <c r="G33" s="269"/>
      <c r="H33" s="65">
        <f>+'Ark1'!S4362</f>
        <v>5572</v>
      </c>
      <c r="I33" s="269"/>
      <c r="J33" s="102">
        <f>+'Ark1'!T4362</f>
        <v>17.504948006660179</v>
      </c>
      <c r="K33" s="47"/>
      <c r="L33" s="102">
        <f>+'Ark1'!U4362</f>
        <v>17.804636211551696</v>
      </c>
      <c r="M33" s="49">
        <f>+'Ark1'!W4362</f>
        <v>59.536073223259187</v>
      </c>
      <c r="N33" s="47"/>
      <c r="O33" s="65">
        <f>+'Ark1'!Y4362</f>
        <v>156.48545764536976</v>
      </c>
      <c r="P33" s="47"/>
      <c r="Q33" s="102">
        <f>+'Ark1'!AA4362</f>
        <v>30.442816328266357</v>
      </c>
      <c r="R33" s="49">
        <f>+'Ark1'!AB4362</f>
        <v>4.6526850672392639</v>
      </c>
      <c r="S33" s="65">
        <f>+'Ark1'!AC4362</f>
        <v>-31.419049192285129</v>
      </c>
      <c r="T33" s="65">
        <f t="shared" si="8"/>
        <v>33.769696969696973</v>
      </c>
      <c r="U33" s="49">
        <f>+'Ark1'!V4362</f>
        <v>15.219490308686291</v>
      </c>
      <c r="V33" s="65">
        <f>+'Ark1'!X4362</f>
        <v>169.54004078588304</v>
      </c>
      <c r="W33" s="39"/>
      <c r="X33" s="4"/>
      <c r="Y33" s="52"/>
      <c r="Z33" s="52"/>
      <c r="AA33" s="5"/>
      <c r="AB33" s="5"/>
      <c r="AD33" s="1"/>
      <c r="AE33" s="1"/>
      <c r="AF33" s="9"/>
      <c r="AG33" s="9"/>
    </row>
    <row r="34" spans="1:34" ht="15.6">
      <c r="A34" s="39"/>
      <c r="B34" s="47">
        <f>+'Ark1'!C4363</f>
        <v>2021</v>
      </c>
      <c r="C34" s="47">
        <f>+'Ark1'!O4363</f>
        <v>8</v>
      </c>
      <c r="D34" s="48" t="str">
        <f t="shared" si="9"/>
        <v>Telemark/ Vestfold</v>
      </c>
      <c r="E34" s="47">
        <f>+'Ark1'!Q4363</f>
        <v>70</v>
      </c>
      <c r="F34" s="269">
        <f>+'Ark1'!R4363</f>
        <v>3059</v>
      </c>
      <c r="G34" s="269"/>
      <c r="H34" s="65">
        <f>+'Ark1'!S4363</f>
        <v>3060</v>
      </c>
      <c r="I34" s="269"/>
      <c r="J34" s="102">
        <f>+'Ark1'!T4363</f>
        <v>9.6101284910935902</v>
      </c>
      <c r="K34" s="47"/>
      <c r="L34" s="102">
        <f>+'Ark1'!U4363</f>
        <v>9.8762309457324839</v>
      </c>
      <c r="M34" s="49">
        <f>+'Ark1'!W4363</f>
        <v>57.550980392156845</v>
      </c>
      <c r="N34" s="47"/>
      <c r="O34" s="65">
        <f>+'Ark1'!Y4363</f>
        <v>158.11160509970597</v>
      </c>
      <c r="P34" s="47"/>
      <c r="Q34" s="102">
        <f>+'Ark1'!AA4363</f>
        <v>33.125670251384697</v>
      </c>
      <c r="R34" s="49">
        <f>+'Ark1'!AB4363</f>
        <v>5.2563390630761679</v>
      </c>
      <c r="S34" s="65">
        <f>+'Ark1'!AC4363</f>
        <v>-49.292475787515279</v>
      </c>
      <c r="T34" s="65">
        <f t="shared" si="8"/>
        <v>43.7</v>
      </c>
      <c r="U34" s="49">
        <f>+'Ark1'!V4363</f>
        <v>14.199084668192215</v>
      </c>
      <c r="V34" s="65">
        <f>+'Ark1'!X4363</f>
        <v>171.24919203657078</v>
      </c>
      <c r="W34" s="39"/>
      <c r="X34" s="4"/>
      <c r="Y34" s="52"/>
      <c r="Z34" s="52"/>
      <c r="AA34" s="5"/>
      <c r="AB34" s="5"/>
      <c r="AD34" s="1"/>
      <c r="AE34" s="1"/>
      <c r="AF34" s="9"/>
      <c r="AG34" s="9"/>
    </row>
    <row r="35" spans="1:34" ht="15.6">
      <c r="A35" s="39"/>
      <c r="B35" s="47">
        <f>+'Ark1'!C4364</f>
        <v>2021</v>
      </c>
      <c r="C35" s="47">
        <f>+'Ark1'!O4364</f>
        <v>9</v>
      </c>
      <c r="D35" s="48" t="str">
        <f t="shared" si="9"/>
        <v>Agder</v>
      </c>
      <c r="E35" s="47">
        <f>+'Ark1'!Q4364</f>
        <v>25</v>
      </c>
      <c r="F35" s="269">
        <f>+'Ark1'!R4364</f>
        <v>1099</v>
      </c>
      <c r="G35" s="269"/>
      <c r="H35" s="65">
        <f>+'Ark1'!S4364</f>
        <v>1099</v>
      </c>
      <c r="I35" s="269"/>
      <c r="J35" s="102">
        <f>+'Ark1'!T4364</f>
        <v>3.4526090917658872</v>
      </c>
      <c r="K35" s="47"/>
      <c r="L35" s="102">
        <f>+'Ark1'!U4364</f>
        <v>3.5076519199126599</v>
      </c>
      <c r="M35" s="49">
        <f>+'Ark1'!W4364</f>
        <v>58.222929936305711</v>
      </c>
      <c r="N35" s="47"/>
      <c r="O35" s="65">
        <f>+'Ark1'!Y4364</f>
        <v>156.30424931756164</v>
      </c>
      <c r="P35" s="47"/>
      <c r="Q35" s="102">
        <f>+'Ark1'!AA4364</f>
        <v>32.318826950909163</v>
      </c>
      <c r="R35" s="49">
        <f>+'Ark1'!AB4364</f>
        <v>4.1793702550127287</v>
      </c>
      <c r="S35" s="65">
        <f>+'Ark1'!AC4364</f>
        <v>-36.921926263621401</v>
      </c>
      <c r="T35" s="65">
        <f t="shared" si="8"/>
        <v>43.96</v>
      </c>
      <c r="U35" s="49">
        <f>+'Ark1'!V4364</f>
        <v>14.64149226569609</v>
      </c>
      <c r="V35" s="65">
        <f>+'Ark1'!X4364</f>
        <v>169.34371540364171</v>
      </c>
      <c r="W35" s="39"/>
      <c r="X35" s="4"/>
      <c r="Y35" s="52"/>
      <c r="Z35" s="52"/>
      <c r="AA35" s="5"/>
      <c r="AB35" s="5"/>
      <c r="AD35" s="1"/>
      <c r="AE35" s="1"/>
      <c r="AF35" s="9"/>
      <c r="AG35" s="9"/>
    </row>
    <row r="36" spans="1:34" ht="15.6">
      <c r="A36" s="39"/>
      <c r="B36" s="47">
        <f>+'Ark1'!C4365</f>
        <v>2021</v>
      </c>
      <c r="C36" s="47">
        <f>+'Ark1'!O4365</f>
        <v>11</v>
      </c>
      <c r="D36" s="48" t="str">
        <f t="shared" si="9"/>
        <v>Rogaland</v>
      </c>
      <c r="E36" s="47">
        <f>+'Ark1'!Q4365</f>
        <v>247</v>
      </c>
      <c r="F36" s="269">
        <f>+'Ark1'!R4365</f>
        <v>13770</v>
      </c>
      <c r="G36" s="269"/>
      <c r="H36" s="65">
        <f>+'Ark1'!S4365</f>
        <v>13771</v>
      </c>
      <c r="I36" s="269"/>
      <c r="J36" s="102">
        <f>+'Ark1'!T4365</f>
        <v>43.259715371807367</v>
      </c>
      <c r="K36" s="47"/>
      <c r="L36" s="102">
        <f>+'Ark1'!U4365</f>
        <v>43.027691543155882</v>
      </c>
      <c r="M36" s="49">
        <f>+'Ark1'!W4365</f>
        <v>59.162588047345878</v>
      </c>
      <c r="N36" s="47"/>
      <c r="O36" s="65">
        <f>+'Ark1'!Y4365</f>
        <v>153.02630573710903</v>
      </c>
      <c r="P36" s="47"/>
      <c r="Q36" s="102">
        <f>+'Ark1'!AA4365</f>
        <v>29.202630981324365</v>
      </c>
      <c r="R36" s="49">
        <f>+'Ark1'!AB4365</f>
        <v>4.3882204246748948</v>
      </c>
      <c r="S36" s="65">
        <f>+'Ark1'!AC4365</f>
        <v>-45.898508465373041</v>
      </c>
      <c r="T36" s="65">
        <f t="shared" si="8"/>
        <v>55.748987854251013</v>
      </c>
      <c r="U36" s="49">
        <f>+'Ark1'!V4365</f>
        <v>15.117429193899781</v>
      </c>
      <c r="V36" s="65">
        <f>+'Ark1'!X4365</f>
        <v>165.78244350185787</v>
      </c>
      <c r="W36" s="39"/>
      <c r="X36" s="4"/>
      <c r="Y36" s="52"/>
      <c r="Z36" s="52"/>
      <c r="AA36" s="5"/>
      <c r="AB36" s="5"/>
      <c r="AD36" s="11"/>
      <c r="AE36" s="11"/>
      <c r="AF36" s="9"/>
      <c r="AG36" s="9"/>
    </row>
    <row r="37" spans="1:34" ht="16.5" customHeight="1">
      <c r="A37" s="39"/>
      <c r="B37" s="47">
        <f>+'Ark1'!C4366</f>
        <v>2021</v>
      </c>
      <c r="C37" s="47">
        <f>+'Ark1'!O4366</f>
        <v>14</v>
      </c>
      <c r="D37" s="48" t="str">
        <f t="shared" si="9"/>
        <v>Vestland</v>
      </c>
      <c r="E37" s="47">
        <f>+'Ark1'!Q4366</f>
        <v>60</v>
      </c>
      <c r="F37" s="269">
        <f>+'Ark1'!R4366</f>
        <v>1119</v>
      </c>
      <c r="G37" s="269"/>
      <c r="H37" s="65">
        <f>+'Ark1'!S4366</f>
        <v>1119</v>
      </c>
      <c r="I37" s="269"/>
      <c r="J37" s="102">
        <f>+'Ark1'!T4366</f>
        <v>3.5154409223712744</v>
      </c>
      <c r="K37" s="47"/>
      <c r="L37" s="102">
        <f>+'Ark1'!U4366</f>
        <v>3.40093154709648</v>
      </c>
      <c r="M37" s="49">
        <f>+'Ark1'!W4366</f>
        <v>59.348525469168898</v>
      </c>
      <c r="N37" s="47"/>
      <c r="O37" s="65">
        <f>+'Ark1'!Y4366</f>
        <v>148.84004468275251</v>
      </c>
      <c r="P37" s="47"/>
      <c r="Q37" s="102">
        <f>+'Ark1'!AA4366</f>
        <v>30.381056328641815</v>
      </c>
      <c r="R37" s="49">
        <f>+'Ark1'!AB4366</f>
        <v>4.9535893474948596</v>
      </c>
      <c r="S37" s="65">
        <f>+'Ark1'!AC4366</f>
        <v>-45.549321580565277</v>
      </c>
      <c r="T37" s="65">
        <f t="shared" si="8"/>
        <v>18.649999999999999</v>
      </c>
      <c r="U37" s="49">
        <f>+'Ark1'!V4366</f>
        <v>15.134048257372656</v>
      </c>
      <c r="V37" s="65">
        <f>+'Ark1'!X4366</f>
        <v>161.25681980796571</v>
      </c>
      <c r="W37" s="39"/>
      <c r="X37" s="4"/>
      <c r="Y37" s="52"/>
      <c r="Z37" s="52"/>
      <c r="AA37" s="5"/>
      <c r="AB37" s="5"/>
      <c r="AD37" s="11"/>
      <c r="AE37" s="11"/>
      <c r="AF37" s="9"/>
      <c r="AG37" s="9"/>
    </row>
    <row r="38" spans="1:34" ht="16.5" customHeight="1">
      <c r="A38" s="39"/>
      <c r="B38" s="47">
        <f>+'Ark1'!C4367</f>
        <v>2021</v>
      </c>
      <c r="C38" s="47">
        <f>+'Ark1'!O4367</f>
        <v>15</v>
      </c>
      <c r="D38" s="48" t="str">
        <f t="shared" si="9"/>
        <v>Møre og Romsdal</v>
      </c>
      <c r="E38" s="47">
        <f>+'Ark1'!Q4367</f>
        <v>13</v>
      </c>
      <c r="F38" s="269">
        <f>+'Ark1'!R4367</f>
        <v>168</v>
      </c>
      <c r="G38" s="269"/>
      <c r="H38" s="65">
        <f>+'Ark1'!S4367</f>
        <v>168</v>
      </c>
      <c r="I38" s="269"/>
      <c r="J38" s="102">
        <f>+'Ark1'!T4367</f>
        <v>0.52778737708523116</v>
      </c>
      <c r="K38" s="47"/>
      <c r="L38" s="102">
        <f>+'Ark1'!U4367</f>
        <v>0.50436155681891837</v>
      </c>
      <c r="M38" s="49">
        <f>+'Ark1'!W4367</f>
        <v>59.529761904761877</v>
      </c>
      <c r="N38" s="47"/>
      <c r="O38" s="65">
        <f>+'Ark1'!Y4367</f>
        <v>147.02279761904757</v>
      </c>
      <c r="P38" s="47"/>
      <c r="Q38" s="102">
        <f>+'Ark1'!AA4367</f>
        <v>26.881892492141478</v>
      </c>
      <c r="R38" s="49">
        <f>+'Ark1'!AB4367</f>
        <v>4.1388484642443055</v>
      </c>
      <c r="S38" s="65">
        <f>+'Ark1'!AC4367</f>
        <v>-55.67691912069828</v>
      </c>
      <c r="T38" s="65">
        <f t="shared" si="8"/>
        <v>12.923076923076923</v>
      </c>
      <c r="U38" s="49">
        <f>+'Ark1'!V4367</f>
        <v>15.232142857142859</v>
      </c>
      <c r="V38" s="65">
        <f>+'Ark1'!X4367</f>
        <v>159.28797141825316</v>
      </c>
      <c r="W38" s="39"/>
      <c r="X38" s="4"/>
      <c r="Y38" s="52"/>
      <c r="Z38" s="52"/>
      <c r="AA38" s="5"/>
      <c r="AB38" s="5"/>
      <c r="AD38" s="11"/>
      <c r="AE38" s="11"/>
      <c r="AF38" s="9"/>
      <c r="AG38" s="9"/>
    </row>
    <row r="39" spans="1:34" ht="15.6">
      <c r="A39" s="39"/>
      <c r="B39" s="215">
        <f>+'Ark1'!C4368</f>
        <v>2021</v>
      </c>
      <c r="C39" s="215">
        <f>+'Ark1'!O4368</f>
        <v>16</v>
      </c>
      <c r="D39" s="48" t="str">
        <f t="shared" si="9"/>
        <v>Trøndelag</v>
      </c>
      <c r="E39" s="215">
        <f>+'Ark1'!Q4368</f>
        <v>120</v>
      </c>
      <c r="F39" s="278">
        <f>+'Ark1'!R4368</f>
        <v>685</v>
      </c>
      <c r="G39" s="278"/>
      <c r="H39" s="216">
        <f>+'Ark1'!S4368</f>
        <v>685</v>
      </c>
      <c r="I39" s="278"/>
      <c r="J39" s="217">
        <f>+'Ark1'!T4368</f>
        <v>2.1519901982344254</v>
      </c>
      <c r="K39" s="215"/>
      <c r="L39" s="217">
        <f>+'Ark1'!U4368</f>
        <v>1.9072847372714403</v>
      </c>
      <c r="M39" s="218">
        <f>+'Ark1'!W4368</f>
        <v>58.013138686131349</v>
      </c>
      <c r="N39" s="215"/>
      <c r="O39" s="216">
        <f>+'Ark1'!Y4368</f>
        <v>136.35684671532843</v>
      </c>
      <c r="P39" s="215"/>
      <c r="Q39" s="217">
        <f>+'Ark1'!AA4368</f>
        <v>19.267058267685375</v>
      </c>
      <c r="R39" s="218">
        <f>+'Ark1'!AB4368</f>
        <v>4.5254965855395435</v>
      </c>
      <c r="S39" s="216">
        <f>+'Ark1'!AC4368</f>
        <v>-32.283412900854955</v>
      </c>
      <c r="T39" s="216">
        <f t="shared" si="8"/>
        <v>5.708333333333333</v>
      </c>
      <c r="U39" s="218">
        <f>+'Ark1'!V4368</f>
        <v>14.503649635036499</v>
      </c>
      <c r="V39" s="216">
        <f>+'Ark1'!X4368</f>
        <v>147.73222829396363</v>
      </c>
      <c r="W39" s="39"/>
      <c r="X39" s="4"/>
      <c r="Y39" s="51"/>
      <c r="Z39" s="52"/>
      <c r="AD39" s="11"/>
      <c r="AE39" s="11"/>
      <c r="AF39" s="9"/>
      <c r="AG39" s="9"/>
    </row>
    <row r="40" spans="1:34" ht="17.25" customHeight="1">
      <c r="A40" s="39"/>
      <c r="B40" s="215">
        <f>+'Ark1'!C4369</f>
        <v>2021</v>
      </c>
      <c r="C40" s="215">
        <f>+'Ark1'!O4369</f>
        <v>18</v>
      </c>
      <c r="D40" s="48" t="str">
        <f t="shared" si="9"/>
        <v>Nordland</v>
      </c>
      <c r="E40" s="215">
        <f>+'Ark1'!Q4369</f>
        <v>51</v>
      </c>
      <c r="F40" s="278">
        <f>+'Ark1'!R4369</f>
        <v>2693</v>
      </c>
      <c r="G40" s="278"/>
      <c r="H40" s="216">
        <f>+'Ark1'!S4369</f>
        <v>2693</v>
      </c>
      <c r="I40" s="278"/>
      <c r="J40" s="217">
        <f>+'Ark1'!T4369</f>
        <v>8.4603059910150478</v>
      </c>
      <c r="K40" s="215"/>
      <c r="L40" s="217">
        <f>+'Ark1'!U4369</f>
        <v>8.1046050863077177</v>
      </c>
      <c r="M40" s="218">
        <f>+'Ark1'!W4369</f>
        <v>59.033419977720015</v>
      </c>
      <c r="N40" s="215"/>
      <c r="O40" s="216">
        <f>+'Ark1'!Y4369</f>
        <v>147.38303379131051</v>
      </c>
      <c r="P40" s="215"/>
      <c r="Q40" s="217">
        <f>+'Ark1'!AA4369</f>
        <v>29.765782849356107</v>
      </c>
      <c r="R40" s="218">
        <f>+'Ark1'!AB4369</f>
        <v>4.4322264541940388</v>
      </c>
      <c r="S40" s="216">
        <f>+'Ark1'!AC4369</f>
        <v>-48.109585856566383</v>
      </c>
      <c r="T40" s="216">
        <f t="shared" si="8"/>
        <v>52.803921568627452</v>
      </c>
      <c r="U40" s="218">
        <f>+'Ark1'!V4369</f>
        <v>14.995915336056443</v>
      </c>
      <c r="V40" s="216">
        <f>+'Ark1'!X4369</f>
        <v>159.67825979556972</v>
      </c>
      <c r="W40" s="39"/>
      <c r="X40"/>
      <c r="Z40" s="52"/>
      <c r="AB40" s="5"/>
      <c r="AD40" s="11"/>
      <c r="AE40" s="11"/>
      <c r="AF40" s="9"/>
      <c r="AG40" s="9"/>
    </row>
    <row r="41" spans="1:34" ht="15.6">
      <c r="A41" s="39"/>
      <c r="B41" s="215">
        <f>+'Ark1'!C4370</f>
        <v>2021</v>
      </c>
      <c r="C41" s="215">
        <f>+'Ark1'!O4370</f>
        <v>54</v>
      </c>
      <c r="D41" s="48" t="str">
        <f t="shared" si="9"/>
        <v>Troms og Finnmark</v>
      </c>
      <c r="E41" s="215">
        <f>+'Ark1'!Q4370</f>
        <v>12</v>
      </c>
      <c r="F41" s="278">
        <f>+'Ark1'!R4370</f>
        <v>125</v>
      </c>
      <c r="G41" s="278"/>
      <c r="H41" s="216">
        <f>+'Ark1'!S4370</f>
        <v>125</v>
      </c>
      <c r="I41" s="278"/>
      <c r="J41" s="217">
        <f>+'Ark1'!T4370</f>
        <v>0.39269894128365435</v>
      </c>
      <c r="K41" s="215"/>
      <c r="L41" s="217">
        <f>+'Ark1'!U4370</f>
        <v>0.43114123169076424</v>
      </c>
      <c r="M41" s="218">
        <f>+'Ark1'!W4370</f>
        <v>56.344000000000008</v>
      </c>
      <c r="N41" s="215"/>
      <c r="O41" s="216">
        <f>+'Ark1'!Y4370</f>
        <v>168.91240000000005</v>
      </c>
      <c r="P41" s="215"/>
      <c r="Q41" s="217">
        <f>+'Ark1'!AA4370</f>
        <v>29.296496593278601</v>
      </c>
      <c r="R41" s="218">
        <f>+'Ark1'!AB4370</f>
        <v>5.0264961951641682</v>
      </c>
      <c r="S41" s="216">
        <f>+'Ark1'!AC4370</f>
        <v>-27.972444129770661</v>
      </c>
      <c r="T41" s="216">
        <f t="shared" si="8"/>
        <v>10.416666666666666</v>
      </c>
      <c r="U41" s="218">
        <f>+'Ark1'!V4370</f>
        <v>13.616</v>
      </c>
      <c r="V41" s="216">
        <f>+'Ark1'!X4370</f>
        <v>183.00368364030336</v>
      </c>
      <c r="W41" s="39"/>
      <c r="X41" s="2"/>
      <c r="Y41" s="51"/>
      <c r="Z41" s="52"/>
      <c r="AD41" s="11"/>
      <c r="AE41" s="11"/>
      <c r="AF41" s="9"/>
      <c r="AG41" s="9"/>
    </row>
    <row r="42" spans="1:34" ht="15.6">
      <c r="A42" s="39"/>
      <c r="B42" s="39"/>
      <c r="C42" s="39"/>
      <c r="D42" s="39"/>
      <c r="E42" s="39"/>
      <c r="F42" s="265"/>
      <c r="G42" s="265"/>
      <c r="H42" s="39"/>
      <c r="I42" s="265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2"/>
      <c r="Y42" s="51"/>
      <c r="Z42" s="52"/>
      <c r="AD42" s="11"/>
      <c r="AE42" s="11"/>
      <c r="AF42" s="9"/>
      <c r="AG42" s="9"/>
    </row>
    <row r="43" spans="1:34" ht="15.6">
      <c r="A43" s="39"/>
      <c r="B43">
        <f>+'Ark1'!C4371</f>
        <v>2020</v>
      </c>
      <c r="C43">
        <f>+'Ark1'!O4371</f>
        <v>1</v>
      </c>
      <c r="D43" s="3" t="str">
        <f t="shared" ref="D43:D52" si="10">VLOOKUP(C43,$AG$7:$AH$16,2)</f>
        <v>Viken</v>
      </c>
      <c r="E43">
        <f>+'Ark1'!Q4371</f>
        <v>107</v>
      </c>
      <c r="F43" s="228">
        <f>+'Ark1'!R4371</f>
        <v>3171</v>
      </c>
      <c r="H43" s="9">
        <f>+'Ark1'!S4371</f>
        <v>3171</v>
      </c>
      <c r="J43" s="97">
        <f>+'Ark1'!T4371</f>
        <v>9.8435462842242494</v>
      </c>
      <c r="L43" s="97">
        <f>+'Ark1'!U4371</f>
        <v>10.179914941697351</v>
      </c>
      <c r="M43" s="1">
        <f>+'Ark1'!W4371</f>
        <v>59.216966256701362</v>
      </c>
      <c r="O43" s="9">
        <f>+'Ark1'!Y4371</f>
        <v>157.53701040681153</v>
      </c>
      <c r="Q43" s="97">
        <f>+'Ark1'!AA4371</f>
        <v>31.336533549973044</v>
      </c>
      <c r="R43" s="1">
        <f>+'Ark1'!AB4371</f>
        <v>4.9731136859763367</v>
      </c>
      <c r="S43" s="9">
        <f>+'Ark1'!AC4371</f>
        <v>-31.286920680926663</v>
      </c>
      <c r="T43" s="9">
        <f t="shared" si="8"/>
        <v>29.635514018691588</v>
      </c>
      <c r="U43" s="1">
        <f>+'Ark1'!V4371</f>
        <v>15.051087984862821</v>
      </c>
      <c r="V43" s="9">
        <f>+'Ark1'!X4371</f>
        <v>170.67931788386915</v>
      </c>
      <c r="W43" s="39"/>
      <c r="X43" s="2"/>
      <c r="Y43" s="51"/>
      <c r="Z43" s="52"/>
      <c r="AD43" s="11"/>
      <c r="AE43" s="11"/>
      <c r="AF43" s="9"/>
      <c r="AG43" s="9"/>
    </row>
    <row r="44" spans="1:34" ht="16.5" customHeight="1">
      <c r="A44" s="39"/>
      <c r="B44">
        <f>+'Ark1'!C4372</f>
        <v>2020</v>
      </c>
      <c r="C44">
        <f>+'Ark1'!O4372</f>
        <v>4</v>
      </c>
      <c r="D44" s="3" t="str">
        <f t="shared" si="10"/>
        <v>Innlandet</v>
      </c>
      <c r="E44">
        <f>+'Ark1'!Q4372</f>
        <v>152</v>
      </c>
      <c r="F44" s="228">
        <f>+'Ark1'!R4372</f>
        <v>5100</v>
      </c>
      <c r="H44" s="9">
        <f>+'Ark1'!S4372</f>
        <v>5100</v>
      </c>
      <c r="J44" s="97">
        <f>+'Ark1'!T4372</f>
        <v>15.831626001117529</v>
      </c>
      <c r="L44" s="97">
        <f>+'Ark1'!U4372</f>
        <v>15.846611065017356</v>
      </c>
      <c r="M44" s="1">
        <f>+'Ark1'!W4372</f>
        <v>60.250980392156848</v>
      </c>
      <c r="O44" s="9">
        <f>+'Ark1'!Y4372</f>
        <v>152.47579803921579</v>
      </c>
      <c r="Q44" s="97">
        <f>+'Ark1'!AA4372</f>
        <v>29.297431205912087</v>
      </c>
      <c r="R44" s="1">
        <f>+'Ark1'!AB4372</f>
        <v>4.2143253617296281</v>
      </c>
      <c r="S44" s="9">
        <f>+'Ark1'!AC4372</f>
        <v>-32.691024918043794</v>
      </c>
      <c r="T44" s="9">
        <f t="shared" si="8"/>
        <v>33.55263157894737</v>
      </c>
      <c r="U44" s="1">
        <f>+'Ark1'!V4372</f>
        <v>15.599411764705883</v>
      </c>
      <c r="V44" s="9">
        <f>+'Ark1'!X4372</f>
        <v>165.19588086588897</v>
      </c>
      <c r="W44" s="39"/>
      <c r="X44" s="12"/>
      <c r="Y44" s="11"/>
      <c r="Z44" s="52"/>
      <c r="AD44" s="50"/>
      <c r="AE44" s="50"/>
      <c r="AF44" s="9"/>
      <c r="AG44" s="9"/>
    </row>
    <row r="45" spans="1:34" ht="15.6">
      <c r="A45" s="39"/>
      <c r="B45">
        <f>+'Ark1'!C4373</f>
        <v>2020</v>
      </c>
      <c r="C45">
        <f>+'Ark1'!O4373</f>
        <v>8</v>
      </c>
      <c r="D45" s="3" t="str">
        <f t="shared" si="10"/>
        <v>Telemark/ Vestfold</v>
      </c>
      <c r="E45">
        <f>+'Ark1'!Q4373</f>
        <v>72</v>
      </c>
      <c r="F45" s="228">
        <f>+'Ark1'!R4373</f>
        <v>2838</v>
      </c>
      <c r="H45" s="9">
        <f>+'Ark1'!S4373</f>
        <v>2838</v>
      </c>
      <c r="J45" s="97">
        <f>+'Ark1'!T4373</f>
        <v>8.8098342335630502</v>
      </c>
      <c r="L45" s="97">
        <f>+'Ark1'!U4373</f>
        <v>9.0416741951290369</v>
      </c>
      <c r="M45" s="1">
        <f>+'Ark1'!W4373</f>
        <v>57.908033826638487</v>
      </c>
      <c r="O45" s="9">
        <f>+'Ark1'!Y4373</f>
        <v>156.34037702607483</v>
      </c>
      <c r="Q45" s="97">
        <f>+'Ark1'!AA4373</f>
        <v>33.418802208469302</v>
      </c>
      <c r="R45" s="1">
        <f>+'Ark1'!AB4373</f>
        <v>5.2724568140286259</v>
      </c>
      <c r="S45" s="9">
        <f>+'Ark1'!AC4373</f>
        <v>-50.82157420559281</v>
      </c>
      <c r="T45" s="9">
        <f t="shared" si="8"/>
        <v>39.416666666666664</v>
      </c>
      <c r="U45" s="1">
        <f>+'Ark1'!V4373</f>
        <v>14.382663847780124</v>
      </c>
      <c r="V45" s="9">
        <f>+'Ark1'!X4373</f>
        <v>169.38285701633222</v>
      </c>
      <c r="W45" s="39"/>
      <c r="X45" s="2"/>
      <c r="Y45" s="5"/>
      <c r="Z45" s="52"/>
      <c r="AA45" s="4"/>
      <c r="AB45" s="4"/>
      <c r="AH45"/>
    </row>
    <row r="46" spans="1:34" ht="15.6">
      <c r="A46" s="39"/>
      <c r="B46">
        <f>+'Ark1'!C4374</f>
        <v>2020</v>
      </c>
      <c r="C46">
        <f>+'Ark1'!O4374</f>
        <v>9</v>
      </c>
      <c r="D46" s="3" t="str">
        <f t="shared" si="10"/>
        <v>Agder</v>
      </c>
      <c r="E46">
        <f>+'Ark1'!Q4374</f>
        <v>22</v>
      </c>
      <c r="F46" s="228">
        <f>+'Ark1'!R4374</f>
        <v>844</v>
      </c>
      <c r="H46" s="9">
        <f>+'Ark1'!S4374</f>
        <v>844</v>
      </c>
      <c r="J46" s="97">
        <f>+'Ark1'!T4374</f>
        <v>2.6199788911653319</v>
      </c>
      <c r="L46" s="97">
        <f>+'Ark1'!U4374</f>
        <v>2.7867634495528182</v>
      </c>
      <c r="M46" s="1">
        <f>+'Ark1'!W4374</f>
        <v>58.218009478672975</v>
      </c>
      <c r="O46" s="9">
        <f>+'Ark1'!Y4374</f>
        <v>162.02885071090051</v>
      </c>
      <c r="Q46" s="97">
        <f>+'Ark1'!AA4374</f>
        <v>32.475211308142555</v>
      </c>
      <c r="R46" s="1">
        <f>+'Ark1'!AB4374</f>
        <v>4.2353575832189847</v>
      </c>
      <c r="S46" s="9">
        <f>+'Ark1'!AC4374</f>
        <v>-43.708270707111005</v>
      </c>
      <c r="T46" s="9">
        <f t="shared" si="8"/>
        <v>38.363636363636367</v>
      </c>
      <c r="U46" s="1">
        <f>+'Ark1'!V4374</f>
        <v>14.6824644549763</v>
      </c>
      <c r="V46" s="9">
        <f>+'Ark1'!X4374</f>
        <v>175.54588376045561</v>
      </c>
      <c r="W46" s="39"/>
      <c r="X46" s="4"/>
      <c r="Y46" s="4"/>
      <c r="Z46" s="52"/>
      <c r="AA46" s="1"/>
      <c r="AB46" s="18"/>
      <c r="AD46" s="1"/>
      <c r="AE46" s="5"/>
      <c r="AH46"/>
    </row>
    <row r="47" spans="1:34" ht="15.6">
      <c r="A47" s="39"/>
      <c r="B47">
        <f>+'Ark1'!C4375</f>
        <v>2020</v>
      </c>
      <c r="C47">
        <f>+'Ark1'!O4375</f>
        <v>11</v>
      </c>
      <c r="D47" s="3" t="str">
        <f t="shared" si="10"/>
        <v>Rogaland</v>
      </c>
      <c r="E47">
        <f>+'Ark1'!Q4375</f>
        <v>237</v>
      </c>
      <c r="F47" s="228">
        <f>+'Ark1'!R4375</f>
        <v>14074</v>
      </c>
      <c r="H47" s="9">
        <f>+'Ark1'!S4375</f>
        <v>14074</v>
      </c>
      <c r="J47" s="97">
        <f>+'Ark1'!T4375</f>
        <v>43.689079282299616</v>
      </c>
      <c r="L47" s="97">
        <f>+'Ark1'!U4375</f>
        <v>43.596310739102144</v>
      </c>
      <c r="M47" s="1">
        <f>+'Ark1'!W4375</f>
        <v>59.108924257496085</v>
      </c>
      <c r="O47" s="9">
        <f>+'Ark1'!Y4375</f>
        <v>152.00815404291652</v>
      </c>
      <c r="Q47" s="97">
        <f>+'Ark1'!AA4375</f>
        <v>29.768703913221557</v>
      </c>
      <c r="R47" s="1">
        <f>+'Ark1'!AB4375</f>
        <v>4.3975882127002093</v>
      </c>
      <c r="S47" s="9">
        <f>+'Ark1'!AC4375</f>
        <v>-45.77166065855652</v>
      </c>
      <c r="T47" s="9">
        <f t="shared" ref="T47:T65" si="11">+F47/E47</f>
        <v>59.383966244725741</v>
      </c>
      <c r="U47" s="1">
        <f>+'Ark1'!V4375</f>
        <v>15.086897825778028</v>
      </c>
      <c r="V47" s="9">
        <f>+'Ark1'!X4375</f>
        <v>164.68922431518556</v>
      </c>
      <c r="W47" s="39"/>
      <c r="X47" s="4"/>
      <c r="Y47" s="14"/>
      <c r="Z47" s="52"/>
      <c r="AA47" s="1"/>
      <c r="AB47" s="18"/>
      <c r="AH47"/>
    </row>
    <row r="48" spans="1:34" ht="15.6">
      <c r="A48" s="39"/>
      <c r="B48">
        <f>+'Ark1'!C4376</f>
        <v>2020</v>
      </c>
      <c r="C48">
        <f>+'Ark1'!O4376</f>
        <v>14</v>
      </c>
      <c r="D48" s="3" t="str">
        <f t="shared" si="10"/>
        <v>Vestland</v>
      </c>
      <c r="E48">
        <f>+'Ark1'!Q4376</f>
        <v>61</v>
      </c>
      <c r="F48" s="228">
        <f>+'Ark1'!R4376</f>
        <v>1204</v>
      </c>
      <c r="H48" s="9">
        <f>+'Ark1'!S4376</f>
        <v>1204</v>
      </c>
      <c r="J48" s="97">
        <f>+'Ark1'!T4376</f>
        <v>3.7375054324206864</v>
      </c>
      <c r="L48" s="97">
        <f>+'Ark1'!U4376</f>
        <v>3.6876989107385993</v>
      </c>
      <c r="M48" s="1">
        <f>+'Ark1'!W4376</f>
        <v>58.887873754152814</v>
      </c>
      <c r="O48" s="9">
        <f>+'Ark1'!Y4376</f>
        <v>150.3016196013287</v>
      </c>
      <c r="Q48" s="97">
        <f>+'Ark1'!AA4376</f>
        <v>31.75318085070769</v>
      </c>
      <c r="R48" s="1">
        <f>+'Ark1'!AB4376</f>
        <v>5.086287257955532</v>
      </c>
      <c r="S48" s="9">
        <f>+'Ark1'!AC4376</f>
        <v>-52.017130421465474</v>
      </c>
      <c r="T48" s="9">
        <f t="shared" si="11"/>
        <v>19.737704918032787</v>
      </c>
      <c r="U48" s="1">
        <f>+'Ark1'!V4376</f>
        <v>14.904485049833887</v>
      </c>
      <c r="V48" s="9">
        <f>+'Ark1'!X4376</f>
        <v>162.84032459515609</v>
      </c>
      <c r="W48" s="39"/>
      <c r="X48" s="4"/>
      <c r="Y48" s="14"/>
      <c r="Z48" s="52"/>
      <c r="AA48" s="1"/>
      <c r="AB48" s="18"/>
      <c r="AH48"/>
    </row>
    <row r="49" spans="1:34" ht="15.6">
      <c r="A49" s="39"/>
      <c r="B49">
        <f>+'Ark1'!C4377</f>
        <v>2020</v>
      </c>
      <c r="C49">
        <f>+'Ark1'!O4377</f>
        <v>15</v>
      </c>
      <c r="D49" s="3" t="str">
        <f t="shared" si="10"/>
        <v>Møre og Romsdal</v>
      </c>
      <c r="E49">
        <f>+'Ark1'!Q4377</f>
        <v>11</v>
      </c>
      <c r="F49" s="228">
        <f>+'Ark1'!R4377</f>
        <v>677</v>
      </c>
      <c r="H49" s="9">
        <f>+'Ark1'!S4377</f>
        <v>677</v>
      </c>
      <c r="J49" s="97">
        <f>+'Ark1'!T4377</f>
        <v>2.1015707456385422</v>
      </c>
      <c r="L49" s="97">
        <f>+'Ark1'!U4377</f>
        <v>1.985679624038138</v>
      </c>
      <c r="M49" s="1">
        <f>+'Ark1'!W4377</f>
        <v>60.6351550960118</v>
      </c>
      <c r="O49" s="9">
        <f>+'Ark1'!Y4377</f>
        <v>143.93128508124079</v>
      </c>
      <c r="Q49" s="97">
        <f>+'Ark1'!AA4377</f>
        <v>26.532405887131059</v>
      </c>
      <c r="R49" s="1">
        <f>+'Ark1'!AB4377</f>
        <v>3.6575902562469449</v>
      </c>
      <c r="S49" s="9">
        <f>+'Ark1'!AC4377</f>
        <v>-35.367733633985999</v>
      </c>
      <c r="T49" s="9">
        <f t="shared" si="11"/>
        <v>61.545454545454547</v>
      </c>
      <c r="U49" s="1">
        <f>+'Ark1'!V4377</f>
        <v>15.865583456425401</v>
      </c>
      <c r="V49" s="9">
        <f>+'Ark1'!X4377</f>
        <v>155.93855371748737</v>
      </c>
      <c r="W49" s="39"/>
      <c r="X49" s="4"/>
      <c r="Y49" s="14"/>
      <c r="Z49" s="52"/>
      <c r="AA49" s="1"/>
      <c r="AB49" s="18"/>
      <c r="AH49"/>
    </row>
    <row r="50" spans="1:34" ht="15.6">
      <c r="A50" s="39"/>
      <c r="B50">
        <f>+'Ark1'!C4378</f>
        <v>2020</v>
      </c>
      <c r="C50">
        <f>+'Ark1'!O4378</f>
        <v>16</v>
      </c>
      <c r="D50" s="3" t="str">
        <f t="shared" si="10"/>
        <v>Trøndelag</v>
      </c>
      <c r="E50">
        <f>+'Ark1'!Q4378</f>
        <v>108</v>
      </c>
      <c r="F50" s="228">
        <f>+'Ark1'!R4378</f>
        <v>1011</v>
      </c>
      <c r="H50" s="9">
        <f>+'Ark1'!S4378</f>
        <v>1011</v>
      </c>
      <c r="J50" s="97">
        <f>+'Ark1'!T4378</f>
        <v>3.1383870366921207</v>
      </c>
      <c r="L50" s="97">
        <f>+'Ark1'!U4378</f>
        <v>2.8844873998732328</v>
      </c>
      <c r="M50" s="1">
        <f>+'Ark1'!W4378</f>
        <v>58.934718100890223</v>
      </c>
      <c r="O50" s="9">
        <f>+'Ark1'!Y4378</f>
        <v>140.00778437190917</v>
      </c>
      <c r="Q50" s="97">
        <f>+'Ark1'!AA4378</f>
        <v>24.785356901862642</v>
      </c>
      <c r="R50" s="1">
        <f>+'Ark1'!AB4378</f>
        <v>4.0797795021315348</v>
      </c>
      <c r="S50" s="9">
        <f>+'Ark1'!AC4378</f>
        <v>-27.079271222480482</v>
      </c>
      <c r="T50" s="9">
        <f t="shared" si="11"/>
        <v>9.3611111111111107</v>
      </c>
      <c r="U50" s="1">
        <f>+'Ark1'!V4378</f>
        <v>15</v>
      </c>
      <c r="V50" s="9">
        <f>+'Ark1'!X4378</f>
        <v>151.68774038126651</v>
      </c>
      <c r="W50" s="39"/>
      <c r="X50" s="4"/>
      <c r="Y50" s="14"/>
      <c r="Z50" s="52"/>
      <c r="AA50" s="1"/>
      <c r="AB50" s="18"/>
      <c r="AH50"/>
    </row>
    <row r="51" spans="1:34" ht="15.6">
      <c r="A51" s="39"/>
      <c r="B51">
        <f>+'Ark1'!C4379</f>
        <v>2020</v>
      </c>
      <c r="C51">
        <f>+'Ark1'!O4379</f>
        <v>18</v>
      </c>
      <c r="D51" s="3" t="str">
        <f t="shared" si="10"/>
        <v>Nordland</v>
      </c>
      <c r="E51">
        <f>+'Ark1'!Q4379</f>
        <v>50</v>
      </c>
      <c r="F51" s="228">
        <f>+'Ark1'!R4379</f>
        <v>3148</v>
      </c>
      <c r="H51" s="9">
        <f>+'Ark1'!S4379</f>
        <v>3148</v>
      </c>
      <c r="J51" s="97">
        <f>+'Ark1'!T4379</f>
        <v>9.772148755199602</v>
      </c>
      <c r="L51" s="97">
        <f>+'Ark1'!U4379</f>
        <v>9.4721136430553194</v>
      </c>
      <c r="M51" s="1">
        <f>+'Ark1'!W4379</f>
        <v>58.722998729351986</v>
      </c>
      <c r="O51" s="9">
        <f>+'Ark1'!Y4379</f>
        <v>147.65456162642971</v>
      </c>
      <c r="Q51" s="97">
        <f>+'Ark1'!AA4379</f>
        <v>32.242627293222327</v>
      </c>
      <c r="R51" s="1">
        <f>+'Ark1'!AB4379</f>
        <v>4.8565984565308611</v>
      </c>
      <c r="S51" s="9">
        <f>+'Ark1'!AC4379</f>
        <v>-51.202623842334035</v>
      </c>
      <c r="T51" s="9">
        <f t="shared" si="11"/>
        <v>62.96</v>
      </c>
      <c r="U51" s="1">
        <f>+'Ark1'!V4379</f>
        <v>14.838627700127066</v>
      </c>
      <c r="V51" s="9">
        <f>+'Ark1'!X4379</f>
        <v>159.97243946525387</v>
      </c>
      <c r="W51" s="39"/>
      <c r="X51" s="4"/>
      <c r="Y51" s="14"/>
      <c r="Z51" s="52"/>
      <c r="AA51" s="1"/>
      <c r="AB51" s="18"/>
      <c r="AH51"/>
    </row>
    <row r="52" spans="1:34" ht="15.6">
      <c r="A52" s="39"/>
      <c r="B52">
        <f>+'Ark1'!C4380</f>
        <v>2020</v>
      </c>
      <c r="C52">
        <f>+'Ark1'!O4380</f>
        <v>54</v>
      </c>
      <c r="D52" s="3" t="str">
        <f t="shared" si="10"/>
        <v>Troms og Finnmark</v>
      </c>
      <c r="E52">
        <f>+'Ark1'!Q4380</f>
        <v>8</v>
      </c>
      <c r="F52" s="228">
        <f>+'Ark1'!R4380</f>
        <v>105</v>
      </c>
      <c r="H52" s="9">
        <f>+'Ark1'!S4380</f>
        <v>105</v>
      </c>
      <c r="J52" s="97">
        <f>+'Ark1'!T4380</f>
        <v>0.32594524119947849</v>
      </c>
      <c r="L52" s="97">
        <f>+'Ark1'!U4380</f>
        <v>0.37844860763107002</v>
      </c>
      <c r="M52" s="1">
        <f>+'Ark1'!W4380</f>
        <v>57.028571428571439</v>
      </c>
      <c r="O52" s="9">
        <f>+'Ark1'!Y4380</f>
        <v>176.86923809523805</v>
      </c>
      <c r="Q52" s="97">
        <f>+'Ark1'!AA4380</f>
        <v>31.222893972066572</v>
      </c>
      <c r="R52" s="1">
        <f>+'Ark1'!AB4380</f>
        <v>5.8918137604438066</v>
      </c>
      <c r="S52" s="9">
        <f>+'Ark1'!AC4380</f>
        <v>-39.639515368592392</v>
      </c>
      <c r="T52" s="9">
        <f t="shared" si="11"/>
        <v>13.125</v>
      </c>
      <c r="U52" s="1">
        <f>+'Ark1'!V4380</f>
        <v>13.857142857142859</v>
      </c>
      <c r="V52" s="9">
        <f>+'Ark1'!X4380</f>
        <v>191.6243099623382</v>
      </c>
      <c r="W52" s="39"/>
      <c r="X52" s="4"/>
      <c r="Y52" s="14"/>
      <c r="Z52" s="52"/>
      <c r="AA52" s="1"/>
      <c r="AB52" s="18"/>
      <c r="AH52"/>
    </row>
    <row r="53" spans="1:34" ht="15.6">
      <c r="A53" s="39"/>
      <c r="B53" s="39"/>
      <c r="C53" s="39"/>
      <c r="D53" s="39"/>
      <c r="E53" s="39"/>
      <c r="F53" s="265"/>
      <c r="G53" s="265"/>
      <c r="H53" s="39"/>
      <c r="I53" s="265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4"/>
      <c r="Y53" s="14"/>
      <c r="Z53" s="52"/>
      <c r="AA53" s="1"/>
      <c r="AB53" s="18"/>
      <c r="AH53"/>
    </row>
    <row r="54" spans="1:34" ht="15.6">
      <c r="A54" s="39"/>
      <c r="B54" s="47">
        <f>+'Ark1'!C4381</f>
        <v>2019</v>
      </c>
      <c r="C54" s="47">
        <f>+'Ark1'!O4381</f>
        <v>1</v>
      </c>
      <c r="D54" s="48" t="str">
        <f t="shared" ref="D54:D78" si="12">VLOOKUP(C54,$AG$7:$AH$16,2)</f>
        <v>Viken</v>
      </c>
      <c r="E54" s="47">
        <f>+'Ark1'!Q4381</f>
        <v>116</v>
      </c>
      <c r="F54" s="269">
        <f>+'Ark1'!R4381</f>
        <v>3586</v>
      </c>
      <c r="G54" s="269"/>
      <c r="H54" s="65">
        <f>+'Ark1'!S4381</f>
        <v>3586</v>
      </c>
      <c r="I54" s="269"/>
      <c r="J54" s="102">
        <f>+'Ark1'!T4381</f>
        <v>10.876884345900693</v>
      </c>
      <c r="K54" s="47"/>
      <c r="L54" s="102">
        <f>+'Ark1'!U4381</f>
        <v>11.12724794157325</v>
      </c>
      <c r="M54" s="49">
        <f>+'Ark1'!W4381</f>
        <v>59.111823759063014</v>
      </c>
      <c r="N54" s="47"/>
      <c r="O54" s="65">
        <f>+'Ark1'!Y4381</f>
        <v>155.52933630786427</v>
      </c>
      <c r="P54" s="47"/>
      <c r="Q54" s="102">
        <f>+'Ark1'!AA4381</f>
        <v>30.644871912238791</v>
      </c>
      <c r="R54" s="49">
        <f>+'Ark1'!AB4381</f>
        <v>4.5532775552815892</v>
      </c>
      <c r="S54" s="65">
        <f>+'Ark1'!AC4381</f>
        <v>-39.941947669775871</v>
      </c>
      <c r="T54" s="65">
        <f t="shared" si="11"/>
        <v>30.913793103448278</v>
      </c>
      <c r="U54" s="49">
        <f>+'Ark1'!V4381</f>
        <v>15.046569994422756</v>
      </c>
      <c r="V54" s="65">
        <f>+'Ark1'!X4381</f>
        <v>168.50415634654789</v>
      </c>
      <c r="W54" s="39"/>
      <c r="X54" s="4"/>
      <c r="Y54" s="14"/>
      <c r="Z54" s="52"/>
      <c r="AA54" s="11"/>
      <c r="AB54" s="18"/>
      <c r="AH54"/>
    </row>
    <row r="55" spans="1:34" ht="15.6">
      <c r="A55" s="39"/>
      <c r="B55" s="47">
        <f>+'Ark1'!C4382</f>
        <v>2019</v>
      </c>
      <c r="C55" s="47">
        <f>+'Ark1'!O4382</f>
        <v>4</v>
      </c>
      <c r="D55" s="48" t="str">
        <f t="shared" si="12"/>
        <v>Innlandet</v>
      </c>
      <c r="E55" s="47">
        <f>+'Ark1'!Q4382</f>
        <v>162</v>
      </c>
      <c r="F55" s="269">
        <f>+'Ark1'!R4382</f>
        <v>5784</v>
      </c>
      <c r="G55" s="269"/>
      <c r="H55" s="65">
        <f>+'Ark1'!S4382</f>
        <v>5784</v>
      </c>
      <c r="I55" s="269"/>
      <c r="J55" s="102">
        <f>+'Ark1'!T4382</f>
        <v>17.543753222724376</v>
      </c>
      <c r="K55" s="47"/>
      <c r="L55" s="102">
        <f>+'Ark1'!U4382</f>
        <v>17.763335143822172</v>
      </c>
      <c r="M55" s="49">
        <f>+'Ark1'!W4382</f>
        <v>59.948305670816019</v>
      </c>
      <c r="N55" s="47"/>
      <c r="O55" s="65">
        <f>+'Ark1'!Y4382</f>
        <v>153.93276279391421</v>
      </c>
      <c r="P55" s="47"/>
      <c r="Q55" s="102">
        <f>+'Ark1'!AA4382</f>
        <v>29.0423774093926</v>
      </c>
      <c r="R55" s="49">
        <f>+'Ark1'!AB4382</f>
        <v>4.3714057236336989</v>
      </c>
      <c r="S55" s="65">
        <f>+'Ark1'!AC4382</f>
        <v>-40.027327289644248</v>
      </c>
      <c r="T55" s="65">
        <f t="shared" si="11"/>
        <v>35.703703703703702</v>
      </c>
      <c r="U55" s="49">
        <f>+'Ark1'!V4382</f>
        <v>15.437240663900411</v>
      </c>
      <c r="V55" s="65">
        <f>+'Ark1'!X4382</f>
        <v>166.7743908926488</v>
      </c>
      <c r="W55" s="39"/>
      <c r="X55" s="4"/>
      <c r="Y55" s="14"/>
      <c r="Z55" s="52"/>
      <c r="AA55" s="11"/>
      <c r="AB55" s="18"/>
      <c r="AH55"/>
    </row>
    <row r="56" spans="1:34" ht="15.6">
      <c r="A56" s="39"/>
      <c r="B56" s="47">
        <f>+'Ark1'!C4383</f>
        <v>2019</v>
      </c>
      <c r="C56" s="47">
        <f>+'Ark1'!O4383</f>
        <v>8</v>
      </c>
      <c r="D56" s="48" t="str">
        <f t="shared" si="12"/>
        <v>Telemark/ Vestfold</v>
      </c>
      <c r="E56" s="47">
        <f>+'Ark1'!Q4383</f>
        <v>73</v>
      </c>
      <c r="F56" s="269">
        <f>+'Ark1'!R4383</f>
        <v>2844</v>
      </c>
      <c r="G56" s="269"/>
      <c r="H56" s="65">
        <f>+'Ark1'!S4383</f>
        <v>2844</v>
      </c>
      <c r="I56" s="269"/>
      <c r="J56" s="102">
        <f>+'Ark1'!T4383</f>
        <v>8.6262852983105347</v>
      </c>
      <c r="K56" s="47"/>
      <c r="L56" s="102">
        <f>+'Ark1'!U4383</f>
        <v>8.7589199027092359</v>
      </c>
      <c r="M56" s="49">
        <f>+'Ark1'!W4383</f>
        <v>57.944092827004198</v>
      </c>
      <c r="N56" s="47"/>
      <c r="O56" s="65">
        <f>+'Ark1'!Y4383</f>
        <v>154.36747538677881</v>
      </c>
      <c r="P56" s="47"/>
      <c r="Q56" s="102">
        <f>+'Ark1'!AA4383</f>
        <v>36.262867164313676</v>
      </c>
      <c r="R56" s="49">
        <f>+'Ark1'!AB4383</f>
        <v>5.6966231873117907</v>
      </c>
      <c r="S56" s="65">
        <f>+'Ark1'!AC4383</f>
        <v>-55.525081664041807</v>
      </c>
      <c r="T56" s="65">
        <f t="shared" si="11"/>
        <v>38.958904109589042</v>
      </c>
      <c r="U56" s="49">
        <f>+'Ark1'!V4383</f>
        <v>14.387130801687762</v>
      </c>
      <c r="V56" s="65">
        <f>+'Ark1'!X4383</f>
        <v>167.24536878307603</v>
      </c>
      <c r="W56" s="39"/>
      <c r="X56" s="4"/>
      <c r="Y56" s="14"/>
      <c r="Z56" s="52"/>
      <c r="AA56" s="11"/>
      <c r="AB56" s="18"/>
      <c r="AH56"/>
    </row>
    <row r="57" spans="1:34" ht="15.6">
      <c r="A57" s="39"/>
      <c r="B57" s="47">
        <f>+'Ark1'!C4384</f>
        <v>2019</v>
      </c>
      <c r="C57" s="47">
        <f>+'Ark1'!O4384</f>
        <v>9</v>
      </c>
      <c r="D57" s="48" t="str">
        <f t="shared" si="12"/>
        <v>Agder</v>
      </c>
      <c r="E57" s="47">
        <f>+'Ark1'!Q4384</f>
        <v>21</v>
      </c>
      <c r="F57" s="269">
        <f>+'Ark1'!R4384</f>
        <v>876</v>
      </c>
      <c r="G57" s="269"/>
      <c r="H57" s="65">
        <f>+'Ark1'!S4384</f>
        <v>876</v>
      </c>
      <c r="I57" s="269"/>
      <c r="J57" s="102">
        <f>+'Ark1'!T4384</f>
        <v>2.6570414631926957</v>
      </c>
      <c r="K57" s="47"/>
      <c r="L57" s="102">
        <f>+'Ark1'!U4384</f>
        <v>2.7904896826877739</v>
      </c>
      <c r="M57" s="49">
        <f>+'Ark1'!W4384</f>
        <v>58.820776255707763</v>
      </c>
      <c r="N57" s="47"/>
      <c r="O57" s="65">
        <f>+'Ark1'!Y4384</f>
        <v>159.6655251141554</v>
      </c>
      <c r="P57" s="47"/>
      <c r="Q57" s="102">
        <f>+'Ark1'!AA4384</f>
        <v>34.0007862999731</v>
      </c>
      <c r="R57" s="49">
        <f>+'Ark1'!AB4384</f>
        <v>4.4533172018870593</v>
      </c>
      <c r="S57" s="65">
        <f>+'Ark1'!AC4384</f>
        <v>-48.528565199822623</v>
      </c>
      <c r="T57" s="65">
        <f t="shared" si="11"/>
        <v>41.714285714285715</v>
      </c>
      <c r="U57" s="49">
        <f>+'Ark1'!V4384</f>
        <v>14.893835616438356</v>
      </c>
      <c r="V57" s="65">
        <f>+'Ark1'!X4384</f>
        <v>172.98540099041739</v>
      </c>
      <c r="W57" s="39"/>
      <c r="X57" s="4"/>
      <c r="Y57" s="14"/>
      <c r="Z57" s="52"/>
      <c r="AA57" s="11"/>
      <c r="AB57" s="18"/>
      <c r="AH57"/>
    </row>
    <row r="58" spans="1:34" ht="15.6">
      <c r="A58" s="39"/>
      <c r="B58" s="47">
        <f>+'Ark1'!C4385</f>
        <v>2019</v>
      </c>
      <c r="C58" s="47">
        <f>+'Ark1'!O4385</f>
        <v>11</v>
      </c>
      <c r="D58" s="48" t="str">
        <f t="shared" si="12"/>
        <v>Rogaland</v>
      </c>
      <c r="E58" s="47">
        <f>+'Ark1'!Q4385</f>
        <v>253</v>
      </c>
      <c r="F58" s="269">
        <f>+'Ark1'!R4385</f>
        <v>13527</v>
      </c>
      <c r="G58" s="269"/>
      <c r="H58" s="65">
        <f>+'Ark1'!S4385</f>
        <v>13493</v>
      </c>
      <c r="I58" s="269"/>
      <c r="J58" s="102">
        <f>+'Ark1'!T4385</f>
        <v>41.029451909369406</v>
      </c>
      <c r="K58" s="47"/>
      <c r="L58" s="102">
        <f>+'Ark1'!U4385</f>
        <v>41.057608498050143</v>
      </c>
      <c r="M58" s="49">
        <f>+'Ark1'!W4385</f>
        <v>58.947973023048974</v>
      </c>
      <c r="N58" s="47"/>
      <c r="O58" s="65">
        <f>+'Ark1'!Y4385</f>
        <v>152.13425001848057</v>
      </c>
      <c r="P58" s="47"/>
      <c r="Q58" s="102">
        <f>+'Ark1'!AA4385</f>
        <v>30.443356698368245</v>
      </c>
      <c r="R58" s="49">
        <f>+'Ark1'!AB4385</f>
        <v>4.5940155267704048</v>
      </c>
      <c r="S58" s="65">
        <f>+'Ark1'!AC4385</f>
        <v>-44.75186289516467</v>
      </c>
      <c r="T58" s="65">
        <f t="shared" si="11"/>
        <v>53.466403162055336</v>
      </c>
      <c r="U58" s="49">
        <f>+'Ark1'!V4385</f>
        <v>14.978487469505437</v>
      </c>
      <c r="V58" s="65">
        <f>+'Ark1'!X4385</f>
        <v>165.23991461721744</v>
      </c>
      <c r="W58" s="39"/>
      <c r="X58" s="4"/>
      <c r="Y58" s="14"/>
      <c r="Z58" s="52"/>
      <c r="AA58" s="11"/>
      <c r="AB58" s="18"/>
      <c r="AH58"/>
    </row>
    <row r="59" spans="1:34" ht="15.6">
      <c r="A59" s="39"/>
      <c r="B59" s="47">
        <f>+'Ark1'!C4386</f>
        <v>2019</v>
      </c>
      <c r="C59" s="47">
        <f>+'Ark1'!O4386</f>
        <v>14</v>
      </c>
      <c r="D59" s="48" t="str">
        <f t="shared" si="12"/>
        <v>Vestland</v>
      </c>
      <c r="E59" s="47">
        <f>+'Ark1'!Q4386</f>
        <v>63</v>
      </c>
      <c r="F59" s="269">
        <f>+'Ark1'!R4386</f>
        <v>1202</v>
      </c>
      <c r="G59" s="269"/>
      <c r="H59" s="65">
        <f>+'Ark1'!S4386</f>
        <v>1201</v>
      </c>
      <c r="I59" s="269"/>
      <c r="J59" s="102">
        <f>+'Ark1'!T4386</f>
        <v>3.6458491310018495</v>
      </c>
      <c r="K59" s="47"/>
      <c r="L59" s="102">
        <f>+'Ark1'!U4386</f>
        <v>3.5391190873348903</v>
      </c>
      <c r="M59" s="49">
        <f>+'Ark1'!W4386</f>
        <v>59.644462947543701</v>
      </c>
      <c r="N59" s="47"/>
      <c r="O59" s="65">
        <f>+'Ark1'!Y4386</f>
        <v>147.57933444259558</v>
      </c>
      <c r="P59" s="47"/>
      <c r="Q59" s="102">
        <f>+'Ark1'!AA4386</f>
        <v>29.482670088729741</v>
      </c>
      <c r="R59" s="49">
        <f>+'Ark1'!AB4386</f>
        <v>4.9749736444727404</v>
      </c>
      <c r="S59" s="65">
        <f>+'Ark1'!AC4386</f>
        <v>-40.08045132685541</v>
      </c>
      <c r="T59" s="65">
        <f t="shared" si="11"/>
        <v>19.079365079365079</v>
      </c>
      <c r="U59" s="49">
        <f>+'Ark1'!V4386</f>
        <v>15.265391014975036</v>
      </c>
      <c r="V59" s="65">
        <f>+'Ark1'!X4386</f>
        <v>160.02538203752147</v>
      </c>
      <c r="W59" s="39"/>
      <c r="X59" s="4"/>
      <c r="Y59" s="14"/>
      <c r="Z59" s="52"/>
      <c r="AA59" s="5"/>
      <c r="AB59" s="18"/>
      <c r="AH59"/>
    </row>
    <row r="60" spans="1:34" ht="15.6">
      <c r="A60" s="39"/>
      <c r="B60" s="47">
        <f>+'Ark1'!C4387</f>
        <v>2019</v>
      </c>
      <c r="C60" s="47">
        <f>+'Ark1'!O4387</f>
        <v>15</v>
      </c>
      <c r="D60" s="48" t="str">
        <f t="shared" si="12"/>
        <v>Møre og Romsdal</v>
      </c>
      <c r="E60" s="47">
        <f>+'Ark1'!Q4387</f>
        <v>13</v>
      </c>
      <c r="F60" s="269">
        <f>+'Ark1'!R4387</f>
        <v>829</v>
      </c>
      <c r="G60" s="269"/>
      <c r="H60" s="65">
        <f>+'Ark1'!S4387</f>
        <v>829</v>
      </c>
      <c r="I60" s="269"/>
      <c r="J60" s="102">
        <f>+'Ark1'!T4387</f>
        <v>2.5144833024962843</v>
      </c>
      <c r="K60" s="47"/>
      <c r="L60" s="102">
        <f>+'Ark1'!U4387</f>
        <v>2.5306595345219005</v>
      </c>
      <c r="M60" s="49">
        <f>+'Ark1'!W4387</f>
        <v>59.676718938480114</v>
      </c>
      <c r="N60" s="47"/>
      <c r="O60" s="65">
        <f>+'Ark1'!Y4387</f>
        <v>153.00796139927627</v>
      </c>
      <c r="P60" s="47"/>
      <c r="Q60" s="102">
        <f>+'Ark1'!AA4387</f>
        <v>28.153574345677089</v>
      </c>
      <c r="R60" s="49">
        <f>+'Ark1'!AB4387</f>
        <v>4.2323016399955176</v>
      </c>
      <c r="S60" s="65">
        <f>+'Ark1'!AC4387</f>
        <v>-30.113852494678152</v>
      </c>
      <c r="T60" s="65">
        <f t="shared" si="11"/>
        <v>63.769230769230766</v>
      </c>
      <c r="U60" s="49">
        <f>+'Ark1'!V4387</f>
        <v>15.338962605548858</v>
      </c>
      <c r="V60" s="65">
        <f>+'Ark1'!X4387</f>
        <v>165.77243921915078</v>
      </c>
      <c r="W60" s="39"/>
      <c r="X60" s="4"/>
      <c r="Y60" s="14"/>
      <c r="Z60" s="52"/>
      <c r="AA60" s="5"/>
      <c r="AB60" s="18"/>
      <c r="AH60"/>
    </row>
    <row r="61" spans="1:34" ht="15.6">
      <c r="A61" s="39"/>
      <c r="B61" s="47">
        <f>+'Ark1'!C4388</f>
        <v>2019</v>
      </c>
      <c r="C61" s="47">
        <f>+'Ark1'!O4388</f>
        <v>16</v>
      </c>
      <c r="D61" s="48" t="str">
        <f t="shared" si="12"/>
        <v>Trøndelag</v>
      </c>
      <c r="E61" s="47">
        <f>+'Ark1'!Q4388</f>
        <v>95</v>
      </c>
      <c r="F61" s="269">
        <f>+'Ark1'!R4388</f>
        <v>438</v>
      </c>
      <c r="G61" s="269"/>
      <c r="H61" s="65">
        <f>+'Ark1'!S4388</f>
        <v>438</v>
      </c>
      <c r="I61" s="269"/>
      <c r="J61" s="102">
        <f>+'Ark1'!T4388</f>
        <v>1.3285207315963479</v>
      </c>
      <c r="K61" s="47"/>
      <c r="L61" s="102">
        <f>+'Ark1'!U4388</f>
        <v>1.1910401393826362</v>
      </c>
      <c r="M61" s="49">
        <f>+'Ark1'!W4388</f>
        <v>58.424657534246577</v>
      </c>
      <c r="N61" s="47"/>
      <c r="O61" s="65">
        <f>+'Ark1'!Y4388</f>
        <v>136.29726027397271</v>
      </c>
      <c r="P61" s="47"/>
      <c r="Q61" s="102">
        <f>+'Ark1'!AA4388</f>
        <v>15.734896847302538</v>
      </c>
      <c r="R61" s="49">
        <f>+'Ark1'!AB4388</f>
        <v>3.8979603900439623</v>
      </c>
      <c r="S61" s="65">
        <f>+'Ark1'!AC4388</f>
        <v>-26.916733418796998</v>
      </c>
      <c r="T61" s="65">
        <f t="shared" si="11"/>
        <v>4.6105263157894738</v>
      </c>
      <c r="U61" s="49">
        <f>+'Ark1'!V4388</f>
        <v>14.767123287671236</v>
      </c>
      <c r="V61" s="65">
        <f>+'Ark1'!X4388</f>
        <v>147.66767093604827</v>
      </c>
      <c r="W61" s="39"/>
      <c r="X61" s="4"/>
      <c r="Y61" s="14"/>
      <c r="Z61" s="52"/>
      <c r="AA61" s="5"/>
      <c r="AB61" s="18"/>
      <c r="AH61"/>
    </row>
    <row r="62" spans="1:34" ht="15.6">
      <c r="A62" s="39"/>
      <c r="B62" s="47">
        <f>+'Ark1'!C4389</f>
        <v>2019</v>
      </c>
      <c r="C62" s="47">
        <f>+'Ark1'!O4389</f>
        <v>18</v>
      </c>
      <c r="D62" s="48" t="str">
        <f t="shared" si="12"/>
        <v>Nordland</v>
      </c>
      <c r="E62" s="47">
        <f>+'Ark1'!Q4389</f>
        <v>51</v>
      </c>
      <c r="F62" s="269">
        <f>+'Ark1'!R4389</f>
        <v>3764</v>
      </c>
      <c r="G62" s="269"/>
      <c r="H62" s="65">
        <f>+'Ark1'!S4389</f>
        <v>3764</v>
      </c>
      <c r="I62" s="269"/>
      <c r="J62" s="102">
        <f>+'Ark1'!T4389</f>
        <v>11.416785465133916</v>
      </c>
      <c r="K62" s="47"/>
      <c r="L62" s="102">
        <f>+'Ark1'!U4389</f>
        <v>10.820922733200749</v>
      </c>
      <c r="M62" s="49">
        <f>+'Ark1'!W4389</f>
        <v>59.554994686503704</v>
      </c>
      <c r="N62" s="47"/>
      <c r="O62" s="65">
        <f>+'Ark1'!Y4389</f>
        <v>144.09520191285861</v>
      </c>
      <c r="P62" s="47"/>
      <c r="Q62" s="102">
        <f>+'Ark1'!AA4389</f>
        <v>30.651316694871447</v>
      </c>
      <c r="R62" s="49">
        <f>+'Ark1'!AB4389</f>
        <v>4.436457024454727</v>
      </c>
      <c r="S62" s="65">
        <f>+'Ark1'!AC4389</f>
        <v>-52.081965439577552</v>
      </c>
      <c r="T62" s="65">
        <f t="shared" si="11"/>
        <v>73.803921568627445</v>
      </c>
      <c r="U62" s="49">
        <f>+'Ark1'!V4389</f>
        <v>15.274442082890548</v>
      </c>
      <c r="V62" s="65">
        <f>+'Ark1'!X4389</f>
        <v>156.11614508435397</v>
      </c>
      <c r="W62" s="39"/>
      <c r="X62" s="4"/>
      <c r="Y62" s="14"/>
      <c r="Z62" s="52"/>
      <c r="AA62" s="5"/>
      <c r="AB62" s="18"/>
      <c r="AH62"/>
    </row>
    <row r="63" spans="1:34" ht="15.6">
      <c r="A63" s="39"/>
      <c r="B63" s="47">
        <f>+'Ark1'!C4390</f>
        <v>2019</v>
      </c>
      <c r="C63" s="47">
        <f>+'Ark1'!O4390</f>
        <v>54</v>
      </c>
      <c r="D63" s="48" t="str">
        <f t="shared" si="12"/>
        <v>Troms og Finnmark</v>
      </c>
      <c r="E63" s="47">
        <f>+'Ark1'!Q4390</f>
        <v>9</v>
      </c>
      <c r="F63" s="269">
        <f>+'Ark1'!R4390</f>
        <v>119</v>
      </c>
      <c r="G63" s="269"/>
      <c r="H63" s="65">
        <f>+'Ark1'!S4390</f>
        <v>119</v>
      </c>
      <c r="I63" s="269"/>
      <c r="J63" s="102">
        <f>+'Ark1'!T4390</f>
        <v>0.36094513027389358</v>
      </c>
      <c r="K63" s="47"/>
      <c r="L63" s="102">
        <f>+'Ark1'!U4390</f>
        <v>0.42065733671724048</v>
      </c>
      <c r="M63" s="49">
        <f>+'Ark1'!W4390</f>
        <v>58.403361344537807</v>
      </c>
      <c r="N63" s="47"/>
      <c r="O63" s="65">
        <f>+'Ark1'!Y4390</f>
        <v>177.18067226890747</v>
      </c>
      <c r="P63" s="47"/>
      <c r="Q63" s="102">
        <f>+'Ark1'!AA4390</f>
        <v>36.633369247248069</v>
      </c>
      <c r="R63" s="49">
        <f>+'Ark1'!AB4390</f>
        <v>5.4807828179925213</v>
      </c>
      <c r="S63" s="65">
        <f>+'Ark1'!AC4390</f>
        <v>-54.502867623302627</v>
      </c>
      <c r="T63" s="65">
        <f t="shared" si="11"/>
        <v>13.222222222222221</v>
      </c>
      <c r="U63" s="49">
        <f>+'Ark1'!V4390</f>
        <v>14.605042016806724</v>
      </c>
      <c r="V63" s="65">
        <f>+'Ark1'!X4390</f>
        <v>191.96172510174159</v>
      </c>
      <c r="W63" s="39"/>
      <c r="X63" s="4"/>
      <c r="Y63" s="14"/>
      <c r="Z63" s="52"/>
      <c r="AA63" s="5"/>
      <c r="AB63" s="18"/>
      <c r="AH63"/>
    </row>
    <row r="64" spans="1:34" ht="15.6">
      <c r="A64" s="39"/>
      <c r="B64" s="39"/>
      <c r="C64" s="39"/>
      <c r="D64" s="39"/>
      <c r="E64" s="39"/>
      <c r="F64" s="265"/>
      <c r="G64" s="265"/>
      <c r="H64" s="39"/>
      <c r="I64" s="265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4"/>
      <c r="Y64" s="14"/>
      <c r="Z64" s="52"/>
      <c r="AA64" s="1"/>
      <c r="AB64" s="18"/>
      <c r="AH64"/>
    </row>
    <row r="65" spans="1:34" ht="15.6">
      <c r="A65" s="39"/>
      <c r="B65" s="47">
        <f>+'Ark1'!C4391</f>
        <v>2018</v>
      </c>
      <c r="C65" s="47">
        <f>+'Ark1'!O4391</f>
        <v>1</v>
      </c>
      <c r="D65" s="48" t="str">
        <f t="shared" si="12"/>
        <v>Viken</v>
      </c>
      <c r="E65" s="47">
        <f>+'Ark1'!Q4391</f>
        <v>112</v>
      </c>
      <c r="F65" s="269">
        <f>+'Ark1'!R4391</f>
        <v>3860</v>
      </c>
      <c r="G65" s="269"/>
      <c r="H65" s="65">
        <f>+'Ark1'!S4391</f>
        <v>3860</v>
      </c>
      <c r="I65" s="269"/>
      <c r="J65" s="102">
        <f>+'Ark1'!T4391</f>
        <v>11.658109332527941</v>
      </c>
      <c r="K65" s="47"/>
      <c r="L65" s="102">
        <f>+'Ark1'!U4391</f>
        <v>11.862507241735369</v>
      </c>
      <c r="M65" s="49">
        <f>+'Ark1'!W4391</f>
        <v>58.817098445595853</v>
      </c>
      <c r="N65" s="47"/>
      <c r="O65" s="65">
        <f>+'Ark1'!Y4391</f>
        <v>155.72323834196877</v>
      </c>
      <c r="P65" s="47"/>
      <c r="Q65" s="102">
        <f>+'Ark1'!AA4391</f>
        <v>30.348562741876599</v>
      </c>
      <c r="R65" s="49">
        <f>+'Ark1'!AB4391</f>
        <v>4.7274107401801677</v>
      </c>
      <c r="S65" s="65">
        <f>+'Ark1'!AC4391</f>
        <v>-43.510818593750557</v>
      </c>
      <c r="T65" s="65">
        <f t="shared" si="11"/>
        <v>34.464285714285715</v>
      </c>
      <c r="U65" s="49">
        <f>+'Ark1'!V4391</f>
        <v>14.875129533678757</v>
      </c>
      <c r="V65" s="65">
        <f>+'Ark1'!X4391</f>
        <v>168.71423438999867</v>
      </c>
      <c r="W65" s="39"/>
      <c r="X65" s="4"/>
      <c r="Y65" s="14"/>
      <c r="Z65" s="52"/>
      <c r="AA65" s="5"/>
      <c r="AB65" s="18"/>
      <c r="AH65"/>
    </row>
    <row r="66" spans="1:34" ht="15.6">
      <c r="A66" s="39"/>
      <c r="B66">
        <f>+'Ark1'!C4392</f>
        <v>2018</v>
      </c>
      <c r="C66">
        <f>+'Ark1'!O4392</f>
        <v>4</v>
      </c>
      <c r="D66" s="48" t="str">
        <f t="shared" si="12"/>
        <v>Innlandet</v>
      </c>
      <c r="E66">
        <f>+'Ark1'!Q4392</f>
        <v>179</v>
      </c>
      <c r="F66" s="228">
        <f>+'Ark1'!R4392</f>
        <v>6365</v>
      </c>
      <c r="H66" s="9">
        <f>+'Ark1'!S4392</f>
        <v>6365</v>
      </c>
      <c r="J66" s="97">
        <f>+'Ark1'!T4392</f>
        <v>19.223799456357597</v>
      </c>
      <c r="L66" s="97">
        <f>+'Ark1'!U4392</f>
        <v>19.612097564163996</v>
      </c>
      <c r="M66" s="1">
        <f>+'Ark1'!W4392</f>
        <v>59.258601728201107</v>
      </c>
      <c r="O66" s="9">
        <f>+'Ark1'!Y4392</f>
        <v>156.13126472898662</v>
      </c>
      <c r="Q66" s="97">
        <f>+'Ark1'!AA4392</f>
        <v>30.4362668131403</v>
      </c>
      <c r="R66" s="1">
        <f>+'Ark1'!AB4392</f>
        <v>5.0737273090712973</v>
      </c>
      <c r="S66" s="9">
        <f>+'Ark1'!AC4392</f>
        <v>-46.770123182154649</v>
      </c>
      <c r="T66" s="9">
        <f t="shared" ref="T66:T83" si="13">+F66/E66</f>
        <v>35.558659217877093</v>
      </c>
      <c r="U66" s="1">
        <f>+'Ark1'!V4392</f>
        <v>15.095836606441479</v>
      </c>
      <c r="V66" s="9">
        <f>+'Ark1'!X4392</f>
        <v>169.15629981472003</v>
      </c>
      <c r="W66" s="39"/>
      <c r="X66" s="4"/>
      <c r="Y66" s="14"/>
      <c r="Z66" s="52"/>
      <c r="AA66" s="5"/>
      <c r="AB66" s="18"/>
      <c r="AH66"/>
    </row>
    <row r="67" spans="1:34" ht="15.6">
      <c r="A67" s="39"/>
      <c r="B67">
        <f>+'Ark1'!C4393</f>
        <v>2018</v>
      </c>
      <c r="C67">
        <f>+'Ark1'!O4393</f>
        <v>8</v>
      </c>
      <c r="D67" s="48" t="str">
        <f t="shared" si="12"/>
        <v>Telemark/ Vestfold</v>
      </c>
      <c r="E67">
        <f>+'Ark1'!Q4393</f>
        <v>88</v>
      </c>
      <c r="F67" s="228">
        <f>+'Ark1'!R4393</f>
        <v>3324</v>
      </c>
      <c r="H67" s="9">
        <f>+'Ark1'!S4393</f>
        <v>3324</v>
      </c>
      <c r="J67" s="97">
        <f>+'Ark1'!T4393</f>
        <v>10.039263062518875</v>
      </c>
      <c r="L67" s="97">
        <f>+'Ark1'!U4393</f>
        <v>10.282016995886202</v>
      </c>
      <c r="M67" s="1">
        <f>+'Ark1'!W4393</f>
        <v>57.620637785800241</v>
      </c>
      <c r="O67" s="9">
        <f>+'Ark1'!Y4393</f>
        <v>156.74061371841151</v>
      </c>
      <c r="Q67" s="97">
        <f>+'Ark1'!AA4393</f>
        <v>32.852540106366725</v>
      </c>
      <c r="R67" s="1">
        <f>+'Ark1'!AB4393</f>
        <v>5.5219348252372358</v>
      </c>
      <c r="S67" s="9">
        <f>+'Ark1'!AC4393</f>
        <v>-50.336954711682147</v>
      </c>
      <c r="T67" s="9">
        <f t="shared" si="13"/>
        <v>37.772727272727273</v>
      </c>
      <c r="U67" s="1">
        <f>+'Ark1'!V4393</f>
        <v>14.21119133574007</v>
      </c>
      <c r="V67" s="9">
        <f>+'Ark1'!X4393</f>
        <v>169.81648290185424</v>
      </c>
      <c r="W67" s="39"/>
      <c r="X67" s="4"/>
      <c r="Y67" s="14"/>
      <c r="Z67" s="52"/>
      <c r="AA67" s="5"/>
      <c r="AB67" s="18"/>
      <c r="AH67"/>
    </row>
    <row r="68" spans="1:34" ht="15.6">
      <c r="A68" s="39"/>
      <c r="B68">
        <f>+'Ark1'!C4394</f>
        <v>2018</v>
      </c>
      <c r="C68">
        <f>+'Ark1'!O4394</f>
        <v>9</v>
      </c>
      <c r="D68" s="48" t="str">
        <f t="shared" si="12"/>
        <v>Agder</v>
      </c>
      <c r="E68">
        <f>+'Ark1'!Q4394</f>
        <v>23</v>
      </c>
      <c r="F68" s="228">
        <f>+'Ark1'!R4394</f>
        <v>997</v>
      </c>
      <c r="H68" s="9">
        <f>+'Ark1'!S4394</f>
        <v>997</v>
      </c>
      <c r="J68" s="97">
        <f>+'Ark1'!T4394</f>
        <v>3.0111748716399882</v>
      </c>
      <c r="L68" s="97">
        <f>+'Ark1'!U4394</f>
        <v>3.055586056998127</v>
      </c>
      <c r="M68" s="1">
        <f>+'Ark1'!W4394</f>
        <v>58.520561685055149</v>
      </c>
      <c r="O68" s="9">
        <f>+'Ark1'!Y4394</f>
        <v>155.29719157472411</v>
      </c>
      <c r="Q68" s="97">
        <f>+'Ark1'!AA4394</f>
        <v>30.817007251585434</v>
      </c>
      <c r="R68" s="1">
        <f>+'Ark1'!AB4394</f>
        <v>4.3510485351835975</v>
      </c>
      <c r="S68" s="9">
        <f>+'Ark1'!AC4394</f>
        <v>-40.92945150300045</v>
      </c>
      <c r="T68" s="9">
        <f t="shared" si="13"/>
        <v>43.347826086956523</v>
      </c>
      <c r="U68" s="1">
        <f>+'Ark1'!V4394</f>
        <v>14.731193580742223</v>
      </c>
      <c r="V68" s="9">
        <f>+'Ark1'!X4394</f>
        <v>168.25264525972267</v>
      </c>
      <c r="W68" s="39"/>
      <c r="X68" s="4"/>
      <c r="Y68" s="18"/>
      <c r="Z68" s="52"/>
      <c r="AH68"/>
    </row>
    <row r="69" spans="1:34" ht="15.6">
      <c r="A69" s="39"/>
      <c r="B69">
        <f>+'Ark1'!C4395</f>
        <v>2018</v>
      </c>
      <c r="C69">
        <f>+'Ark1'!O4395</f>
        <v>11</v>
      </c>
      <c r="D69" s="48" t="str">
        <f t="shared" si="12"/>
        <v>Rogaland</v>
      </c>
      <c r="E69">
        <f>+'Ark1'!Q4395</f>
        <v>235</v>
      </c>
      <c r="F69" s="228">
        <f>+'Ark1'!R4395</f>
        <v>12082</v>
      </c>
      <c r="H69" s="9">
        <f>+'Ark1'!S4395</f>
        <v>12081</v>
      </c>
      <c r="J69" s="97">
        <f>+'Ark1'!T4395</f>
        <v>36.490486257928126</v>
      </c>
      <c r="L69" s="97">
        <f>+'Ark1'!U4395</f>
        <v>36.350772413619993</v>
      </c>
      <c r="M69" s="1">
        <f>+'Ark1'!W4395</f>
        <v>58.528846949755803</v>
      </c>
      <c r="O69" s="9">
        <f>+'Ark1'!Y4395</f>
        <v>152.4540804502567</v>
      </c>
      <c r="Q69" s="97">
        <f>+'Ark1'!AA4395</f>
        <v>30.221900815631443</v>
      </c>
      <c r="R69" s="1">
        <f>+'Ark1'!AB4395</f>
        <v>4.6374580808922277</v>
      </c>
      <c r="S69" s="9">
        <f>+'Ark1'!AC4395</f>
        <v>-44.860196414693355</v>
      </c>
      <c r="T69" s="9">
        <f t="shared" si="13"/>
        <v>51.412765957446808</v>
      </c>
      <c r="U69" s="1">
        <f>+'Ark1'!V4395</f>
        <v>14.763284224466144</v>
      </c>
      <c r="V69" s="9">
        <f>+'Ark1'!X4395</f>
        <v>165.18373992954997</v>
      </c>
      <c r="W69" s="39"/>
      <c r="X69" s="11"/>
      <c r="Y69" s="11"/>
      <c r="Z69" s="52"/>
      <c r="AB69" s="18"/>
      <c r="AH69"/>
    </row>
    <row r="70" spans="1:34" ht="15.6">
      <c r="A70" s="39"/>
      <c r="B70">
        <f>+'Ark1'!C4396</f>
        <v>2018</v>
      </c>
      <c r="C70">
        <f>+'Ark1'!O4396</f>
        <v>14</v>
      </c>
      <c r="D70" s="48" t="str">
        <f t="shared" si="12"/>
        <v>Vestland</v>
      </c>
      <c r="E70">
        <f>+'Ark1'!Q4396</f>
        <v>61</v>
      </c>
      <c r="F70" s="228">
        <f>+'Ark1'!R4396</f>
        <v>1088</v>
      </c>
      <c r="H70" s="9">
        <f>+'Ark1'!S4396</f>
        <v>1088</v>
      </c>
      <c r="J70" s="97">
        <f>+'Ark1'!T4396</f>
        <v>3.2860163092721222</v>
      </c>
      <c r="L70" s="97">
        <f>+'Ark1'!U4396</f>
        <v>3.2604149752180489</v>
      </c>
      <c r="M70" s="1">
        <f>+'Ark1'!W4396</f>
        <v>58.8125</v>
      </c>
      <c r="O70" s="9">
        <f>+'Ark1'!Y4396</f>
        <v>151.84770220588243</v>
      </c>
      <c r="Q70" s="97">
        <f>+'Ark1'!AA4396</f>
        <v>30.551733702362977</v>
      </c>
      <c r="R70" s="1">
        <f>+'Ark1'!AB4396</f>
        <v>4.8155070819055323</v>
      </c>
      <c r="S70" s="9">
        <f>+'Ark1'!AC4396</f>
        <v>-41.487569516182901</v>
      </c>
      <c r="T70" s="9">
        <f t="shared" si="13"/>
        <v>17.83606557377049</v>
      </c>
      <c r="U70" s="1">
        <f>+'Ark1'!V4396</f>
        <v>14.898897058823531</v>
      </c>
      <c r="V70" s="9">
        <f>+'Ark1'!X4396</f>
        <v>164.51538700528965</v>
      </c>
      <c r="W70" s="39"/>
      <c r="X70" s="5"/>
      <c r="Y70" s="18"/>
      <c r="Z70" s="52"/>
      <c r="AH70"/>
    </row>
    <row r="71" spans="1:34">
      <c r="A71" s="39"/>
      <c r="B71">
        <f>+'Ark1'!C4397</f>
        <v>2018</v>
      </c>
      <c r="C71">
        <f>+'Ark1'!O4397</f>
        <v>15</v>
      </c>
      <c r="D71" s="48" t="str">
        <f t="shared" si="12"/>
        <v>Møre og Romsdal</v>
      </c>
      <c r="E71">
        <f>+'Ark1'!Q4397</f>
        <v>13</v>
      </c>
      <c r="F71" s="228">
        <f>+'Ark1'!R4397</f>
        <v>721</v>
      </c>
      <c r="H71" s="9">
        <f>+'Ark1'!S4397</f>
        <v>721</v>
      </c>
      <c r="J71" s="97">
        <f>+'Ark1'!T4397</f>
        <v>2.1775898520084565</v>
      </c>
      <c r="L71" s="97">
        <f>+'Ark1'!U4397</f>
        <v>2.1325021082833913</v>
      </c>
      <c r="M71" s="1">
        <f>+'Ark1'!W4397</f>
        <v>59.690707350901519</v>
      </c>
      <c r="O71" s="9">
        <f>+'Ark1'!Y4397</f>
        <v>149.87128987517337</v>
      </c>
      <c r="Q71" s="97">
        <f>+'Ark1'!AA4397</f>
        <v>30.604968995001997</v>
      </c>
      <c r="R71" s="1">
        <f>+'Ark1'!AB4397</f>
        <v>4.7823687599311473</v>
      </c>
      <c r="S71" s="9">
        <f>+'Ark1'!AC4397</f>
        <v>-47.326972681384625</v>
      </c>
      <c r="T71" s="9">
        <f t="shared" si="13"/>
        <v>55.46153846153846</v>
      </c>
      <c r="U71" s="1">
        <f>+'Ark1'!V4397</f>
        <v>15.360610263522879</v>
      </c>
      <c r="V71" s="9">
        <f>+'Ark1'!X4397</f>
        <v>162.37409520603831</v>
      </c>
      <c r="W71" s="39"/>
      <c r="X71" s="11"/>
      <c r="Y71" s="11"/>
      <c r="Z71" s="52"/>
      <c r="AH71"/>
    </row>
    <row r="72" spans="1:34">
      <c r="A72" s="39"/>
      <c r="B72">
        <f>+'Ark1'!C4398</f>
        <v>2018</v>
      </c>
      <c r="C72">
        <f>+'Ark1'!O4398</f>
        <v>16</v>
      </c>
      <c r="D72" s="48" t="str">
        <f t="shared" si="12"/>
        <v>Trøndelag</v>
      </c>
      <c r="E72">
        <f>+'Ark1'!Q4398</f>
        <v>86</v>
      </c>
      <c r="F72" s="228">
        <f>+'Ark1'!R4398</f>
        <v>379</v>
      </c>
      <c r="H72" s="9">
        <f>+'Ark1'!S4398</f>
        <v>378</v>
      </c>
      <c r="J72" s="97">
        <f>+'Ark1'!T4398</f>
        <v>1.1446692842041679</v>
      </c>
      <c r="L72" s="97">
        <f>+'Ark1'!U4398</f>
        <v>1.0266390872228184</v>
      </c>
      <c r="M72" s="1">
        <f>+'Ark1'!W4398</f>
        <v>57.037037037037024</v>
      </c>
      <c r="O72" s="9">
        <f>+'Ark1'!Y4398</f>
        <v>137.25963060686016</v>
      </c>
      <c r="Q72" s="97">
        <f>+'Ark1'!AA4398</f>
        <v>16.748072963352737</v>
      </c>
      <c r="R72" s="1">
        <f>+'Ark1'!AB4398</f>
        <v>4.438134851072066</v>
      </c>
      <c r="S72" s="9">
        <f>+'Ark1'!AC4398</f>
        <v>-35.913741279367407</v>
      </c>
      <c r="T72" s="9">
        <f t="shared" si="13"/>
        <v>4.4069767441860463</v>
      </c>
      <c r="U72" s="1">
        <f>+'Ark1'!V4398</f>
        <v>14.023746701846971</v>
      </c>
      <c r="V72" s="9">
        <f>+'Ark1'!X4398</f>
        <v>149.09481243049947</v>
      </c>
      <c r="W72" s="39"/>
      <c r="X72" s="11"/>
      <c r="Y72" s="11"/>
      <c r="Z72" s="52"/>
      <c r="AH72"/>
    </row>
    <row r="73" spans="1:34">
      <c r="A73" s="39"/>
      <c r="B73">
        <f>+'Ark1'!C4399</f>
        <v>2018</v>
      </c>
      <c r="C73">
        <f>+'Ark1'!O4399</f>
        <v>18</v>
      </c>
      <c r="D73" s="48" t="str">
        <f t="shared" si="12"/>
        <v>Nordland</v>
      </c>
      <c r="E73">
        <f>+'Ark1'!Q4399</f>
        <v>50</v>
      </c>
      <c r="F73" s="228">
        <f>+'Ark1'!R4399</f>
        <v>4101</v>
      </c>
      <c r="H73" s="9">
        <f>+'Ark1'!S4399</f>
        <v>4101</v>
      </c>
      <c r="J73" s="97">
        <f>+'Ark1'!T4399</f>
        <v>12.385986106916336</v>
      </c>
      <c r="L73" s="97">
        <f>+'Ark1'!U4399</f>
        <v>11.748845841639456</v>
      </c>
      <c r="M73" s="1">
        <f>+'Ark1'!W4399</f>
        <v>58.924164837844458</v>
      </c>
      <c r="O73" s="9">
        <f>+'Ark1'!Y4399</f>
        <v>145.16759326993451</v>
      </c>
      <c r="Q73" s="97">
        <f>+'Ark1'!AA4399</f>
        <v>31.096080989419526</v>
      </c>
      <c r="R73" s="1">
        <f>+'Ark1'!AB4399</f>
        <v>4.6394882606064014</v>
      </c>
      <c r="S73" s="9">
        <f>+'Ark1'!AC4399</f>
        <v>-47.31491023253605</v>
      </c>
      <c r="T73" s="9">
        <f t="shared" si="13"/>
        <v>82.02</v>
      </c>
      <c r="U73" s="1">
        <f>+'Ark1'!V4399</f>
        <v>14.944403803950255</v>
      </c>
      <c r="V73" s="9">
        <f>+'Ark1'!X4399</f>
        <v>157.27799920902905</v>
      </c>
      <c r="W73" s="39"/>
      <c r="X73" s="11"/>
      <c r="Y73" s="11"/>
      <c r="Z73" s="52"/>
      <c r="AH73"/>
    </row>
    <row r="74" spans="1:34">
      <c r="A74" s="39"/>
      <c r="B74">
        <f>+'Ark1'!C4400</f>
        <v>2018</v>
      </c>
      <c r="C74">
        <f>+'Ark1'!O4400</f>
        <v>54</v>
      </c>
      <c r="D74" s="48" t="str">
        <f t="shared" si="12"/>
        <v>Troms og Finnmark</v>
      </c>
      <c r="E74">
        <f>+'Ark1'!Q4400</f>
        <v>11</v>
      </c>
      <c r="F74" s="228">
        <f>+'Ark1'!R4400</f>
        <v>193</v>
      </c>
      <c r="H74" s="9">
        <f>+'Ark1'!S4400</f>
        <v>193</v>
      </c>
      <c r="J74" s="97">
        <f>+'Ark1'!T4400</f>
        <v>0.58290546662639697</v>
      </c>
      <c r="L74" s="97">
        <f>+'Ark1'!U4400</f>
        <v>0.66861771523258484</v>
      </c>
      <c r="M74" s="1">
        <f>+'Ark1'!W4400</f>
        <v>57.139896373056992</v>
      </c>
      <c r="O74" s="9">
        <f>+'Ark1'!Y4400</f>
        <v>175.54352331606219</v>
      </c>
      <c r="Q74" s="97">
        <f>+'Ark1'!AA4400</f>
        <v>36.303234586910463</v>
      </c>
      <c r="R74" s="1">
        <f>+'Ark1'!AB4400</f>
        <v>5.3833473791690247</v>
      </c>
      <c r="S74" s="9">
        <f>+'Ark1'!AC4400</f>
        <v>-50.164105130302339</v>
      </c>
      <c r="T74" s="9">
        <f t="shared" si="13"/>
        <v>17.545454545454547</v>
      </c>
      <c r="U74" s="1">
        <f>+'Ark1'!V4400</f>
        <v>13.968911917098447</v>
      </c>
      <c r="V74" s="9">
        <f>+'Ark1'!X4400</f>
        <v>190.18799925900575</v>
      </c>
      <c r="W74" s="39"/>
      <c r="X74" s="11"/>
      <c r="Y74" s="11"/>
      <c r="Z74" s="52"/>
      <c r="AH74"/>
    </row>
    <row r="75" spans="1:34" ht="15.6">
      <c r="A75" s="39"/>
      <c r="B75" s="39"/>
      <c r="C75" s="39"/>
      <c r="D75" s="39"/>
      <c r="E75" s="39"/>
      <c r="F75" s="265"/>
      <c r="G75" s="265"/>
      <c r="H75" s="39"/>
      <c r="I75" s="265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4"/>
      <c r="Y75" s="14"/>
      <c r="Z75" s="52"/>
      <c r="AA75" s="1"/>
      <c r="AB75" s="18"/>
      <c r="AH75"/>
    </row>
    <row r="76" spans="1:34">
      <c r="A76" s="39"/>
      <c r="B76">
        <f>+'Ark1'!C4401</f>
        <v>2017</v>
      </c>
      <c r="C76">
        <f>+'Ark1'!O4401</f>
        <v>1</v>
      </c>
      <c r="D76" s="48" t="str">
        <f t="shared" si="12"/>
        <v>Viken</v>
      </c>
      <c r="E76">
        <f>+'Ark1'!Q4401</f>
        <v>122</v>
      </c>
      <c r="F76" s="228">
        <f>+'Ark1'!R4401</f>
        <v>3726</v>
      </c>
      <c r="H76" s="9">
        <f>+'Ark1'!S4401</f>
        <v>3726</v>
      </c>
      <c r="J76" s="97">
        <f>+'Ark1'!T4401</f>
        <v>11.447356293588133</v>
      </c>
      <c r="L76" s="97">
        <f>+'Ark1'!U4401</f>
        <v>11.707816807828369</v>
      </c>
      <c r="M76" s="1">
        <f>+'Ark1'!W4401</f>
        <v>58.832528180354259</v>
      </c>
      <c r="O76" s="9">
        <f>+'Ark1'!Y4401</f>
        <v>155.31296296296267</v>
      </c>
      <c r="Q76" s="97">
        <f>+'Ark1'!AA4401</f>
        <v>29.903820076205879</v>
      </c>
      <c r="R76" s="1">
        <f>+'Ark1'!AB4401</f>
        <v>4.964325161738639</v>
      </c>
      <c r="S76" s="9">
        <f>+'Ark1'!AC4401</f>
        <v>-45.468921835258051</v>
      </c>
      <c r="T76" s="9">
        <f t="shared" si="13"/>
        <v>30.540983606557376</v>
      </c>
      <c r="U76" s="1">
        <f>+'Ark1'!V4401</f>
        <v>14.879227053140095</v>
      </c>
      <c r="V76" s="9">
        <f>+'Ark1'!X4401</f>
        <v>168.26973235423901</v>
      </c>
      <c r="W76" s="39"/>
      <c r="X76" s="11"/>
      <c r="Y76" s="11"/>
      <c r="Z76" s="52"/>
      <c r="AH76"/>
    </row>
    <row r="77" spans="1:34" ht="15.6">
      <c r="A77" s="39"/>
      <c r="B77">
        <f>+'Ark1'!C4402</f>
        <v>2017</v>
      </c>
      <c r="C77">
        <f>+'Ark1'!O4402</f>
        <v>4</v>
      </c>
      <c r="D77" s="48" t="str">
        <f t="shared" si="12"/>
        <v>Innlandet</v>
      </c>
      <c r="E77">
        <f>+'Ark1'!Q4402</f>
        <v>177</v>
      </c>
      <c r="F77" s="228">
        <f>+'Ark1'!R4402</f>
        <v>6435</v>
      </c>
      <c r="H77" s="9">
        <f>+'Ark1'!S4402</f>
        <v>6435</v>
      </c>
      <c r="J77" s="97">
        <f>+'Ark1'!T4402</f>
        <v>19.770192632646172</v>
      </c>
      <c r="L77" s="97">
        <f>+'Ark1'!U4402</f>
        <v>19.72749068537459</v>
      </c>
      <c r="M77" s="1">
        <f>+'Ark1'!W4402</f>
        <v>58.826573426573425</v>
      </c>
      <c r="O77" s="9">
        <f>+'Ark1'!Y4402</f>
        <v>151.52975912975904</v>
      </c>
      <c r="Q77" s="97">
        <f>+'Ark1'!AA4402</f>
        <v>27.481427029285943</v>
      </c>
      <c r="R77" s="1">
        <f>+'Ark1'!AB4402</f>
        <v>5.2659268304536786</v>
      </c>
      <c r="S77" s="9">
        <f>+'Ark1'!AC4402</f>
        <v>-27.800864954178156</v>
      </c>
      <c r="T77" s="9">
        <f t="shared" si="13"/>
        <v>36.355932203389834</v>
      </c>
      <c r="U77" s="1">
        <f>+'Ark1'!V4402</f>
        <v>14.82191142191142</v>
      </c>
      <c r="V77" s="9">
        <f>+'Ark1'!X4402</f>
        <v>164.1709199672367</v>
      </c>
      <c r="W77" s="39"/>
      <c r="X77" s="2"/>
      <c r="Y77" s="5"/>
      <c r="Z77" s="52"/>
      <c r="AA77" s="4"/>
      <c r="AB77" s="4"/>
      <c r="AH77"/>
    </row>
    <row r="78" spans="1:34" ht="15.6">
      <c r="A78" s="39"/>
      <c r="B78">
        <f>+'Ark1'!C4403</f>
        <v>2017</v>
      </c>
      <c r="C78">
        <f>+'Ark1'!O4403</f>
        <v>8</v>
      </c>
      <c r="D78" s="48" t="str">
        <f t="shared" si="12"/>
        <v>Telemark/ Vestfold</v>
      </c>
      <c r="E78">
        <f>+'Ark1'!Q4403</f>
        <v>105</v>
      </c>
      <c r="F78" s="228">
        <f>+'Ark1'!R4403</f>
        <v>3604</v>
      </c>
      <c r="H78" s="9">
        <f>+'Ark1'!S4403</f>
        <v>3604</v>
      </c>
      <c r="J78" s="97">
        <f>+'Ark1'!T4403</f>
        <v>11.072536790684811</v>
      </c>
      <c r="L78" s="97">
        <f>+'Ark1'!U4403</f>
        <v>11.430319245810029</v>
      </c>
      <c r="M78" s="1">
        <f>+'Ark1'!W4403</f>
        <v>57.587680355160941</v>
      </c>
      <c r="O78" s="9">
        <f>+'Ark1'!Y4403</f>
        <v>156.76467813540529</v>
      </c>
      <c r="Q78" s="97">
        <f>+'Ark1'!AA4403</f>
        <v>33.033506152472754</v>
      </c>
      <c r="R78" s="1">
        <f>+'Ark1'!AB4403</f>
        <v>5.7201983825743596</v>
      </c>
      <c r="S78" s="9">
        <f>+'Ark1'!AC4403</f>
        <v>-52.983676360944393</v>
      </c>
      <c r="T78" s="9">
        <f t="shared" si="13"/>
        <v>34.323809523809523</v>
      </c>
      <c r="U78" s="1">
        <f>+'Ark1'!V4403</f>
        <v>14.196448390677023</v>
      </c>
      <c r="V78" s="9">
        <f>+'Ark1'!X4403</f>
        <v>169.84255485959397</v>
      </c>
      <c r="W78" s="39"/>
      <c r="X78" s="4"/>
      <c r="Y78" s="4"/>
      <c r="Z78" s="52"/>
      <c r="AA78" s="1"/>
      <c r="AB78" s="5"/>
      <c r="AH78"/>
    </row>
    <row r="79" spans="1:34" ht="15.6">
      <c r="A79" s="39"/>
      <c r="B79">
        <f>+'Ark1'!C4404</f>
        <v>2017</v>
      </c>
      <c r="C79">
        <f>+'Ark1'!O4404</f>
        <v>9</v>
      </c>
      <c r="D79" s="48" t="str">
        <f t="shared" ref="D79:D145" si="14">VLOOKUP(C79,$AG$7:$AH$16,2)</f>
        <v>Agder</v>
      </c>
      <c r="E79">
        <f>+'Ark1'!Q4404</f>
        <v>31</v>
      </c>
      <c r="F79" s="228">
        <f>+'Ark1'!R4404</f>
        <v>1034</v>
      </c>
      <c r="H79" s="9">
        <f>+'Ark1'!S4404</f>
        <v>1034</v>
      </c>
      <c r="J79" s="97">
        <f>+'Ark1'!T4404</f>
        <v>3.176748901655964</v>
      </c>
      <c r="L79" s="97">
        <f>+'Ark1'!U4404</f>
        <v>3.3627961473476762</v>
      </c>
      <c r="M79" s="1">
        <f>+'Ark1'!W4404</f>
        <v>58.231141199226322</v>
      </c>
      <c r="O79" s="9">
        <f>+'Ark1'!Y4404</f>
        <v>160.75135396518357</v>
      </c>
      <c r="Q79" s="97">
        <f>+'Ark1'!AA4404</f>
        <v>32.082733401310087</v>
      </c>
      <c r="R79" s="1">
        <f>+'Ark1'!AB4404</f>
        <v>4.7062406871721372</v>
      </c>
      <c r="S79" s="9">
        <f>+'Ark1'!AC4404</f>
        <v>-45.403055766313045</v>
      </c>
      <c r="T79" s="9">
        <f t="shared" si="13"/>
        <v>33.354838709677416</v>
      </c>
      <c r="U79" s="1">
        <f>+'Ark1'!V4404</f>
        <v>14.539651837524175</v>
      </c>
      <c r="V79" s="9">
        <f>+'Ark1'!X4404</f>
        <v>174.16181361341677</v>
      </c>
      <c r="W79" s="39"/>
      <c r="X79" s="4"/>
      <c r="Y79" s="11"/>
      <c r="Z79" s="52"/>
      <c r="AA79" s="1"/>
      <c r="AB79" s="5"/>
      <c r="AH79"/>
    </row>
    <row r="80" spans="1:34" ht="15.6">
      <c r="A80" s="39"/>
      <c r="B80">
        <f>+'Ark1'!C4405</f>
        <v>2017</v>
      </c>
      <c r="C80">
        <f>+'Ark1'!O4405</f>
        <v>11</v>
      </c>
      <c r="D80" s="48" t="str">
        <f t="shared" si="14"/>
        <v>Rogaland</v>
      </c>
      <c r="E80">
        <f>+'Ark1'!Q4405</f>
        <v>241</v>
      </c>
      <c r="F80" s="228">
        <f>+'Ark1'!R4405</f>
        <v>11053</v>
      </c>
      <c r="H80" s="9">
        <f>+'Ark1'!S4405</f>
        <v>11053</v>
      </c>
      <c r="J80" s="97">
        <f>+'Ark1'!T4405</f>
        <v>33.958032504838862</v>
      </c>
      <c r="L80" s="97">
        <f>+'Ark1'!U4405</f>
        <v>34.174113464258099</v>
      </c>
      <c r="M80" s="1">
        <f>+'Ark1'!W4405</f>
        <v>58.593232606532176</v>
      </c>
      <c r="O80" s="9">
        <f>+'Ark1'!Y4405</f>
        <v>152.82405681715369</v>
      </c>
      <c r="Q80" s="97">
        <f>+'Ark1'!AA4405</f>
        <v>29.768036253407129</v>
      </c>
      <c r="R80" s="1">
        <f>+'Ark1'!AB4405</f>
        <v>4.630108626124291</v>
      </c>
      <c r="S80" s="9">
        <f>+'Ark1'!AC4405</f>
        <v>-47.14751848852476</v>
      </c>
      <c r="T80" s="9">
        <f t="shared" si="13"/>
        <v>45.863070539419084</v>
      </c>
      <c r="U80" s="1">
        <f>+'Ark1'!V4405</f>
        <v>14.776802678005971</v>
      </c>
      <c r="V80" s="9">
        <f>+'Ark1'!X4405</f>
        <v>165.57319265130471</v>
      </c>
      <c r="W80" s="39"/>
      <c r="X80" s="4"/>
      <c r="Y80" s="11"/>
      <c r="Z80" s="52"/>
      <c r="AA80" s="1"/>
      <c r="AB80" s="5"/>
      <c r="AH80"/>
    </row>
    <row r="81" spans="1:34" ht="15.6">
      <c r="A81" s="39"/>
      <c r="B81">
        <f>+'Ark1'!C4406</f>
        <v>2017</v>
      </c>
      <c r="C81">
        <f>+'Ark1'!O4406</f>
        <v>14</v>
      </c>
      <c r="D81" s="48" t="str">
        <f t="shared" si="14"/>
        <v>Vestland</v>
      </c>
      <c r="E81">
        <f>+'Ark1'!Q4406</f>
        <v>58</v>
      </c>
      <c r="F81" s="228">
        <f>+'Ark1'!R4406</f>
        <v>1126</v>
      </c>
      <c r="H81" s="9">
        <f>+'Ark1'!S4406</f>
        <v>1126</v>
      </c>
      <c r="J81" s="97">
        <f>+'Ark1'!T4406</f>
        <v>3.4593996743371527</v>
      </c>
      <c r="L81" s="97">
        <f>+'Ark1'!U4406</f>
        <v>3.4463011405112951</v>
      </c>
      <c r="M81" s="1">
        <f>+'Ark1'!W4406</f>
        <v>58.741563055062194</v>
      </c>
      <c r="O81" s="9">
        <f>+'Ark1'!Y4406</f>
        <v>151.28277087033723</v>
      </c>
      <c r="Q81" s="97">
        <f>+'Ark1'!AA4406</f>
        <v>30.305964711885739</v>
      </c>
      <c r="R81" s="1">
        <f>+'Ark1'!AB4406</f>
        <v>5.0042428578107181</v>
      </c>
      <c r="S81" s="9">
        <f>+'Ark1'!AC4406</f>
        <v>-48.074649867781936</v>
      </c>
      <c r="T81" s="9">
        <f t="shared" si="13"/>
        <v>19.413793103448278</v>
      </c>
      <c r="U81" s="1">
        <f>+'Ark1'!V4406</f>
        <v>14.772646536412076</v>
      </c>
      <c r="V81" s="9">
        <f>+'Ark1'!X4406</f>
        <v>163.90332705345341</v>
      </c>
      <c r="W81" s="39"/>
      <c r="X81" s="4"/>
      <c r="Y81" s="11"/>
      <c r="Z81" s="52"/>
      <c r="AA81" s="1"/>
      <c r="AB81" s="5"/>
      <c r="AH81"/>
    </row>
    <row r="82" spans="1:34" ht="15.6">
      <c r="A82" s="39"/>
      <c r="B82">
        <f>+'Ark1'!C4407</f>
        <v>2017</v>
      </c>
      <c r="C82">
        <f>+'Ark1'!O4407</f>
        <v>15</v>
      </c>
      <c r="D82" s="48" t="str">
        <f t="shared" si="14"/>
        <v>Møre og Romsdal</v>
      </c>
      <c r="E82">
        <f>+'Ark1'!Q4407</f>
        <v>11</v>
      </c>
      <c r="F82" s="228">
        <f>+'Ark1'!R4407</f>
        <v>704</v>
      </c>
      <c r="H82" s="9">
        <f>+'Ark1'!S4407</f>
        <v>704</v>
      </c>
      <c r="J82" s="97">
        <f>+'Ark1'!T4407</f>
        <v>2.162892869212572</v>
      </c>
      <c r="L82" s="97">
        <f>+'Ark1'!U4407</f>
        <v>2.0490921555642103</v>
      </c>
      <c r="M82" s="1">
        <f>+'Ark1'!W4407</f>
        <v>60.845170454545446</v>
      </c>
      <c r="O82" s="9">
        <f>+'Ark1'!Y4407</f>
        <v>143.86775568181824</v>
      </c>
      <c r="Q82" s="97">
        <f>+'Ark1'!AA4407</f>
        <v>24.997829395938631</v>
      </c>
      <c r="R82" s="1">
        <f>+'Ark1'!AB4407</f>
        <v>3.7970763984269928</v>
      </c>
      <c r="S82" s="9">
        <f>+'Ark1'!AC4407</f>
        <v>-35.421944420565225</v>
      </c>
      <c r="T82" s="9">
        <f t="shared" si="13"/>
        <v>64</v>
      </c>
      <c r="U82" s="1">
        <f>+'Ark1'!V4407</f>
        <v>15.904829545454543</v>
      </c>
      <c r="V82" s="9">
        <f>+'Ark1'!X4407</f>
        <v>155.8697244656752</v>
      </c>
      <c r="W82" s="39"/>
      <c r="X82" s="4"/>
      <c r="Y82" s="11"/>
      <c r="Z82" s="52"/>
      <c r="AA82" s="11"/>
      <c r="AB82" s="5"/>
      <c r="AH82"/>
    </row>
    <row r="83" spans="1:34" ht="15.6">
      <c r="A83" s="39"/>
      <c r="B83">
        <f>+'Ark1'!C4408</f>
        <v>2017</v>
      </c>
      <c r="C83">
        <f>+'Ark1'!O4408</f>
        <v>16</v>
      </c>
      <c r="D83" s="48" t="str">
        <f t="shared" si="14"/>
        <v>Trøndelag</v>
      </c>
      <c r="E83">
        <f>+'Ark1'!Q4408</f>
        <v>90</v>
      </c>
      <c r="F83" s="228">
        <f>+'Ark1'!R4408</f>
        <v>439</v>
      </c>
      <c r="H83" s="9">
        <f>+'Ark1'!S4408</f>
        <v>439</v>
      </c>
      <c r="J83" s="97">
        <f>+'Ark1'!T4408</f>
        <v>1.3487357522504531</v>
      </c>
      <c r="L83" s="97">
        <f>+'Ark1'!U4408</f>
        <v>1.1928700918030928</v>
      </c>
      <c r="M83" s="1">
        <f>+'Ark1'!W4408</f>
        <v>57.940774487471515</v>
      </c>
      <c r="O83" s="9">
        <f>+'Ark1'!Y4408</f>
        <v>134.30842824601362</v>
      </c>
      <c r="Q83" s="97">
        <f>+'Ark1'!AA4408</f>
        <v>12.851310066391845</v>
      </c>
      <c r="R83" s="1">
        <f>+'Ark1'!AB4408</f>
        <v>4.1734763254808067</v>
      </c>
      <c r="S83" s="9">
        <f>+'Ark1'!AC4408</f>
        <v>-36.344703915353698</v>
      </c>
      <c r="T83" s="9">
        <f t="shared" si="13"/>
        <v>4.8777777777777782</v>
      </c>
      <c r="U83" s="1">
        <f>+'Ark1'!V4408</f>
        <v>14.464692482915718</v>
      </c>
      <c r="V83" s="9">
        <f>+'Ark1'!X4408</f>
        <v>145.51292334346005</v>
      </c>
      <c r="W83" s="39"/>
      <c r="X83" s="4"/>
      <c r="Y83" s="11"/>
      <c r="Z83" s="52"/>
      <c r="AA83" s="11"/>
      <c r="AB83" s="5"/>
      <c r="AH83"/>
    </row>
    <row r="84" spans="1:34" ht="15.6">
      <c r="A84" s="39"/>
      <c r="B84" s="47">
        <f>+'Ark1'!C4409</f>
        <v>2017</v>
      </c>
      <c r="C84" s="47">
        <f>+'Ark1'!O4409</f>
        <v>18</v>
      </c>
      <c r="D84" s="48" t="str">
        <f t="shared" si="14"/>
        <v>Nordland</v>
      </c>
      <c r="E84" s="47">
        <f>+'Ark1'!Q4409</f>
        <v>52</v>
      </c>
      <c r="F84" s="269">
        <f>+'Ark1'!R4409</f>
        <v>4242</v>
      </c>
      <c r="G84" s="269"/>
      <c r="H84" s="65">
        <f>+'Ark1'!S4409</f>
        <v>4242</v>
      </c>
      <c r="I84" s="269"/>
      <c r="J84" s="102">
        <f>+'Ark1'!T4409</f>
        <v>13.032658453408704</v>
      </c>
      <c r="K84" s="47"/>
      <c r="L84" s="102">
        <f>+'Ark1'!U4409</f>
        <v>12.280303977192599</v>
      </c>
      <c r="M84" s="49">
        <f>+'Ark1'!W4409</f>
        <v>59.114568599717138</v>
      </c>
      <c r="N84" s="47"/>
      <c r="O84" s="65">
        <f>+'Ark1'!Y4409</f>
        <v>143.09125412541249</v>
      </c>
      <c r="P84" s="47"/>
      <c r="Q84" s="102">
        <f>+'Ark1'!AA4409</f>
        <v>30.014760259875896</v>
      </c>
      <c r="R84" s="49">
        <f>+'Ark1'!AB4409</f>
        <v>4.5134906915449724</v>
      </c>
      <c r="S84" s="65">
        <f>+'Ark1'!AC4409</f>
        <v>-47.948409249548241</v>
      </c>
      <c r="T84" s="65">
        <f t="shared" ref="T84:T102" si="15">+F84/E84</f>
        <v>81.57692307692308</v>
      </c>
      <c r="U84" s="49">
        <f>+'Ark1'!V4409</f>
        <v>15.055869872701551</v>
      </c>
      <c r="V84" s="65">
        <f>+'Ark1'!X4409</f>
        <v>155.02844433955863</v>
      </c>
      <c r="W84" s="39"/>
      <c r="X84" s="4"/>
      <c r="Y84" s="11"/>
      <c r="Z84" s="52"/>
      <c r="AA84" s="11"/>
      <c r="AB84" s="5"/>
      <c r="AH84"/>
    </row>
    <row r="85" spans="1:34" ht="15.6">
      <c r="A85" s="39"/>
      <c r="B85" s="47">
        <f>+'Ark1'!C4410</f>
        <v>2017</v>
      </c>
      <c r="C85" s="47">
        <f>+'Ark1'!O4410</f>
        <v>54</v>
      </c>
      <c r="D85" s="48" t="str">
        <f t="shared" si="14"/>
        <v>Troms og Finnmark</v>
      </c>
      <c r="E85" s="47">
        <f>+'Ark1'!Q4410</f>
        <v>15</v>
      </c>
      <c r="F85" s="269">
        <f>+'Ark1'!R4410</f>
        <v>186</v>
      </c>
      <c r="G85" s="269"/>
      <c r="H85" s="65">
        <f>+'Ark1'!S4410</f>
        <v>186</v>
      </c>
      <c r="I85" s="269"/>
      <c r="J85" s="102">
        <f>+'Ark1'!T4410</f>
        <v>0.57144612737718514</v>
      </c>
      <c r="K85" s="47"/>
      <c r="L85" s="102">
        <f>+'Ark1'!U4410</f>
        <v>0.62889628431003197</v>
      </c>
      <c r="M85" s="49">
        <f>+'Ark1'!W4410</f>
        <v>56.010752688172047</v>
      </c>
      <c r="N85" s="47"/>
      <c r="O85" s="65">
        <f>+'Ark1'!Y4410</f>
        <v>167.12473118279573</v>
      </c>
      <c r="P85" s="47"/>
      <c r="Q85" s="102">
        <f>+'Ark1'!AA4410</f>
        <v>34.531357592567879</v>
      </c>
      <c r="R85" s="49">
        <f>+'Ark1'!AB4410</f>
        <v>6.1311729896618923</v>
      </c>
      <c r="S85" s="65">
        <f>+'Ark1'!AC4410</f>
        <v>-55.758074669952336</v>
      </c>
      <c r="T85" s="65">
        <f t="shared" si="15"/>
        <v>12.4</v>
      </c>
      <c r="U85" s="49">
        <f>+'Ark1'!V4410</f>
        <v>13.193548387096778</v>
      </c>
      <c r="V85" s="65">
        <f>+'Ark1'!X4410</f>
        <v>181.06688102144716</v>
      </c>
      <c r="W85" s="39"/>
      <c r="X85" s="4"/>
      <c r="Y85" s="11"/>
      <c r="Z85" s="52"/>
      <c r="AA85" s="5"/>
      <c r="AB85" s="5"/>
      <c r="AH85"/>
    </row>
    <row r="86" spans="1:34" ht="15.6">
      <c r="A86" s="39"/>
      <c r="B86" s="39"/>
      <c r="C86" s="39"/>
      <c r="D86" s="39"/>
      <c r="E86" s="39"/>
      <c r="F86" s="265"/>
      <c r="G86" s="265"/>
      <c r="H86" s="39"/>
      <c r="I86" s="265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4"/>
      <c r="Y86" s="14"/>
      <c r="Z86" s="52"/>
      <c r="AA86" s="1"/>
      <c r="AB86" s="18"/>
      <c r="AH86"/>
    </row>
    <row r="87" spans="1:34" ht="15.6">
      <c r="A87" s="39"/>
      <c r="B87" s="47">
        <f>+'Ark1'!C4411</f>
        <v>2016</v>
      </c>
      <c r="C87" s="47">
        <f>+'Ark1'!O4411</f>
        <v>1</v>
      </c>
      <c r="D87" s="48" t="str">
        <f t="shared" si="14"/>
        <v>Viken</v>
      </c>
      <c r="E87" s="47">
        <f>+'Ark1'!Q4411</f>
        <v>117</v>
      </c>
      <c r="F87" s="269">
        <f>+'Ark1'!R4411</f>
        <v>4364</v>
      </c>
      <c r="G87" s="269"/>
      <c r="H87" s="65">
        <f>+'Ark1'!S4411</f>
        <v>4364</v>
      </c>
      <c r="I87" s="269"/>
      <c r="J87" s="102">
        <f>+'Ark1'!T4411</f>
        <v>13.106679481018748</v>
      </c>
      <c r="K87" s="47"/>
      <c r="L87" s="102">
        <f>+'Ark1'!U4411</f>
        <v>13.347195569817979</v>
      </c>
      <c r="M87" s="49">
        <f>+'Ark1'!W4411</f>
        <v>58.728230980751597</v>
      </c>
      <c r="N87" s="47"/>
      <c r="O87" s="65">
        <f>+'Ark1'!Y4411</f>
        <v>153.62729147571051</v>
      </c>
      <c r="P87" s="47"/>
      <c r="Q87" s="102">
        <f>+'Ark1'!AA4411</f>
        <v>30.8765167975187</v>
      </c>
      <c r="R87" s="49">
        <f>+'Ark1'!AB4411</f>
        <v>4.9795107676042072</v>
      </c>
      <c r="S87" s="65">
        <f>+'Ark1'!AC4411</f>
        <v>-37.094619945229155</v>
      </c>
      <c r="T87" s="65">
        <f t="shared" si="15"/>
        <v>37.299145299145302</v>
      </c>
      <c r="U87" s="49">
        <f>+'Ark1'!V4411</f>
        <v>14.81049495875344</v>
      </c>
      <c r="V87" s="65">
        <f>+'Ark1'!X4411</f>
        <v>166.44343605168999</v>
      </c>
      <c r="W87" s="39"/>
      <c r="X87" s="4"/>
      <c r="Y87" s="11"/>
      <c r="Z87" s="52"/>
      <c r="AA87" s="5"/>
      <c r="AB87" s="5"/>
      <c r="AH87"/>
    </row>
    <row r="88" spans="1:34" ht="15.6">
      <c r="A88" s="39"/>
      <c r="B88" s="47">
        <f>+'Ark1'!C4412</f>
        <v>2016</v>
      </c>
      <c r="C88" s="47">
        <f>+'Ark1'!O4412</f>
        <v>4</v>
      </c>
      <c r="D88" s="48" t="str">
        <f t="shared" si="14"/>
        <v>Innlandet</v>
      </c>
      <c r="E88" s="47">
        <f>+'Ark1'!Q4412</f>
        <v>167</v>
      </c>
      <c r="F88" s="269">
        <f>+'Ark1'!R4412</f>
        <v>6528</v>
      </c>
      <c r="G88" s="269"/>
      <c r="H88" s="65">
        <f>+'Ark1'!S4412</f>
        <v>6528</v>
      </c>
      <c r="I88" s="269"/>
      <c r="J88" s="102">
        <f>+'Ark1'!T4412</f>
        <v>19.605958673714557</v>
      </c>
      <c r="K88" s="47"/>
      <c r="L88" s="102">
        <f>+'Ark1'!U4412</f>
        <v>19.437551152209995</v>
      </c>
      <c r="M88" s="49">
        <f>+'Ark1'!W4412</f>
        <v>59.294117647058819</v>
      </c>
      <c r="N88" s="47"/>
      <c r="O88" s="65">
        <f>+'Ark1'!Y4412</f>
        <v>149.56311274509738</v>
      </c>
      <c r="P88" s="47"/>
      <c r="Q88" s="102">
        <f>+'Ark1'!AA4412</f>
        <v>27.481607980579042</v>
      </c>
      <c r="R88" s="49">
        <f>+'Ark1'!AB4412</f>
        <v>4.8769681503060838</v>
      </c>
      <c r="S88" s="65">
        <f>+'Ark1'!AC4412</f>
        <v>-36.044355231433528</v>
      </c>
      <c r="T88" s="65">
        <f t="shared" si="15"/>
        <v>39.08982035928144</v>
      </c>
      <c r="U88" s="49">
        <f>+'Ark1'!V4412</f>
        <v>15.082261029411764</v>
      </c>
      <c r="V88" s="65">
        <f>+'Ark1'!X4412</f>
        <v>162.04020882459162</v>
      </c>
      <c r="W88" s="39"/>
      <c r="X88" s="4"/>
      <c r="Y88" s="11"/>
      <c r="Z88" s="52"/>
      <c r="AA88" s="5"/>
      <c r="AB88" s="5"/>
      <c r="AH88"/>
    </row>
    <row r="89" spans="1:34" ht="15.6">
      <c r="A89" s="39"/>
      <c r="B89" s="47">
        <f>+'Ark1'!C4413</f>
        <v>2016</v>
      </c>
      <c r="C89" s="47">
        <f>+'Ark1'!O4413</f>
        <v>8</v>
      </c>
      <c r="D89" s="48" t="str">
        <f t="shared" si="14"/>
        <v>Telemark/ Vestfold</v>
      </c>
      <c r="E89" s="47">
        <f>+'Ark1'!Q4413</f>
        <v>92</v>
      </c>
      <c r="F89" s="269">
        <f>+'Ark1'!R4413</f>
        <v>3723</v>
      </c>
      <c r="G89" s="269"/>
      <c r="H89" s="65">
        <f>+'Ark1'!S4413</f>
        <v>3723</v>
      </c>
      <c r="I89" s="269"/>
      <c r="J89" s="102">
        <f>+'Ark1'!T4413</f>
        <v>11.181523306102836</v>
      </c>
      <c r="K89" s="47"/>
      <c r="L89" s="102">
        <f>+'Ark1'!U4413</f>
        <v>11.394613058851929</v>
      </c>
      <c r="M89" s="49">
        <f>+'Ark1'!W4413</f>
        <v>57.859521890948145</v>
      </c>
      <c r="N89" s="47"/>
      <c r="O89" s="65">
        <f>+'Ark1'!Y4413</f>
        <v>153.73389739457463</v>
      </c>
      <c r="P89" s="47"/>
      <c r="Q89" s="102">
        <f>+'Ark1'!AA4413</f>
        <v>32.399167999601197</v>
      </c>
      <c r="R89" s="49">
        <f>+'Ark1'!AB4413</f>
        <v>5.5170365874458707</v>
      </c>
      <c r="S89" s="65">
        <f>+'Ark1'!AC4413</f>
        <v>-51.133773288293682</v>
      </c>
      <c r="T89" s="65">
        <f t="shared" si="15"/>
        <v>40.467391304347828</v>
      </c>
      <c r="U89" s="49">
        <f>+'Ark1'!V4413</f>
        <v>14.347300564061245</v>
      </c>
      <c r="V89" s="65">
        <f>+'Ark1'!X4413</f>
        <v>166.55893542207411</v>
      </c>
      <c r="W89" s="39"/>
      <c r="X89" s="4"/>
      <c r="Y89" s="11"/>
      <c r="Z89" s="52"/>
      <c r="AA89" s="5"/>
      <c r="AB89" s="5"/>
      <c r="AH89"/>
    </row>
    <row r="90" spans="1:34" ht="15.6">
      <c r="A90" s="39"/>
      <c r="B90" s="47">
        <f>+'Ark1'!C4414</f>
        <v>2016</v>
      </c>
      <c r="C90" s="47">
        <f>+'Ark1'!O4414</f>
        <v>9</v>
      </c>
      <c r="D90" s="48" t="str">
        <f t="shared" si="14"/>
        <v>Agder</v>
      </c>
      <c r="E90" s="47">
        <f>+'Ark1'!Q4414</f>
        <v>23</v>
      </c>
      <c r="F90" s="269">
        <f>+'Ark1'!R4414</f>
        <v>878</v>
      </c>
      <c r="G90" s="269"/>
      <c r="H90" s="65">
        <f>+'Ark1'!S4414</f>
        <v>878</v>
      </c>
      <c r="I90" s="269"/>
      <c r="J90" s="102">
        <f>+'Ark1'!T4414</f>
        <v>2.6369533877943288</v>
      </c>
      <c r="K90" s="47"/>
      <c r="L90" s="102">
        <f>+'Ark1'!U4414</f>
        <v>2.795503244177437</v>
      </c>
      <c r="M90" s="49">
        <f>+'Ark1'!W4414</f>
        <v>58.440774487471515</v>
      </c>
      <c r="N90" s="47"/>
      <c r="O90" s="65">
        <f>+'Ark1'!Y4414</f>
        <v>159.92949886104796</v>
      </c>
      <c r="P90" s="47"/>
      <c r="Q90" s="102">
        <f>+'Ark1'!AA4414</f>
        <v>31.645091346917912</v>
      </c>
      <c r="R90" s="49">
        <f>+'Ark1'!AB4414</f>
        <v>4.6831764371416638</v>
      </c>
      <c r="S90" s="65">
        <f>+'Ark1'!AC4414</f>
        <v>-39.899504034687347</v>
      </c>
      <c r="T90" s="65">
        <f t="shared" si="15"/>
        <v>38.173913043478258</v>
      </c>
      <c r="U90" s="49">
        <f>+'Ark1'!V4414</f>
        <v>14.645785876993163</v>
      </c>
      <c r="V90" s="65">
        <f>+'Ark1'!X4414</f>
        <v>173.2713963825002</v>
      </c>
      <c r="W90" s="39"/>
      <c r="X90" s="4"/>
      <c r="Y90" s="11"/>
      <c r="Z90" s="52"/>
      <c r="AA90" s="5"/>
      <c r="AB90" s="5"/>
      <c r="AH90"/>
    </row>
    <row r="91" spans="1:34" ht="15.6">
      <c r="A91" s="39"/>
      <c r="B91" s="47">
        <f>+'Ark1'!C4415</f>
        <v>2016</v>
      </c>
      <c r="C91" s="47">
        <f>+'Ark1'!O4415</f>
        <v>11</v>
      </c>
      <c r="D91" s="48" t="str">
        <f t="shared" si="14"/>
        <v>Rogaland</v>
      </c>
      <c r="E91" s="47">
        <f>+'Ark1'!Q4415</f>
        <v>235</v>
      </c>
      <c r="F91" s="269">
        <f>+'Ark1'!R4415</f>
        <v>11512</v>
      </c>
      <c r="G91" s="269"/>
      <c r="H91" s="65">
        <f>+'Ark1'!S4415</f>
        <v>11512</v>
      </c>
      <c r="I91" s="269"/>
      <c r="J91" s="102">
        <f>+'Ark1'!T4415</f>
        <v>34.574723690533403</v>
      </c>
      <c r="K91" s="47"/>
      <c r="L91" s="102">
        <f>+'Ark1'!U4415</f>
        <v>34.688440113167424</v>
      </c>
      <c r="M91" s="49">
        <f>+'Ark1'!W4415</f>
        <v>58.988359972202922</v>
      </c>
      <c r="N91" s="47"/>
      <c r="O91" s="65">
        <f>+'Ark1'!Y4415</f>
        <v>151.35510771368979</v>
      </c>
      <c r="P91" s="47"/>
      <c r="Q91" s="102">
        <f>+'Ark1'!AA4415</f>
        <v>29.397572736646048</v>
      </c>
      <c r="R91" s="49">
        <f>+'Ark1'!AB4415</f>
        <v>4.4753634169043837</v>
      </c>
      <c r="S91" s="65">
        <f>+'Ark1'!AC4415</f>
        <v>-41.796407513618291</v>
      </c>
      <c r="T91" s="65">
        <f t="shared" si="15"/>
        <v>48.98723404255319</v>
      </c>
      <c r="U91" s="49">
        <f>+'Ark1'!V4415</f>
        <v>14.997307157748436</v>
      </c>
      <c r="V91" s="65">
        <f>+'Ark1'!X4415</f>
        <v>163.98169849803855</v>
      </c>
      <c r="W91" s="39"/>
      <c r="X91" s="4"/>
      <c r="Y91" s="11"/>
      <c r="Z91" s="52"/>
      <c r="AA91" s="5"/>
      <c r="AB91" s="5"/>
      <c r="AH91"/>
    </row>
    <row r="92" spans="1:34" ht="15.6">
      <c r="A92" s="39"/>
      <c r="B92" s="47">
        <f>+'Ark1'!C4416</f>
        <v>2016</v>
      </c>
      <c r="C92" s="47">
        <f>+'Ark1'!O4416</f>
        <v>14</v>
      </c>
      <c r="D92" s="48" t="str">
        <f t="shared" si="14"/>
        <v>Vestland</v>
      </c>
      <c r="E92" s="47">
        <f>+'Ark1'!Q4416</f>
        <v>67</v>
      </c>
      <c r="F92" s="269">
        <f>+'Ark1'!R4416</f>
        <v>1180</v>
      </c>
      <c r="G92" s="269"/>
      <c r="H92" s="65">
        <f>+'Ark1'!S4416</f>
        <v>1180</v>
      </c>
      <c r="I92" s="269"/>
      <c r="J92" s="102">
        <f>+'Ark1'!T4416</f>
        <v>3.5439692455550218</v>
      </c>
      <c r="K92" s="47"/>
      <c r="L92" s="102">
        <f>+'Ark1'!U4416</f>
        <v>3.489777720441523</v>
      </c>
      <c r="M92" s="49">
        <f>+'Ark1'!W4416</f>
        <v>58.938135593220352</v>
      </c>
      <c r="N92" s="47"/>
      <c r="O92" s="65">
        <f>+'Ark1'!Y4416</f>
        <v>148.55211864406803</v>
      </c>
      <c r="P92" s="47"/>
      <c r="Q92" s="102">
        <f>+'Ark1'!AA4416</f>
        <v>30.463325334350777</v>
      </c>
      <c r="R92" s="49">
        <f>+'Ark1'!AB4416</f>
        <v>5.3452405487486878</v>
      </c>
      <c r="S92" s="65">
        <f>+'Ark1'!AC4416</f>
        <v>-45.813529173471032</v>
      </c>
      <c r="T92" s="65">
        <f t="shared" si="15"/>
        <v>17.611940298507463</v>
      </c>
      <c r="U92" s="49">
        <f>+'Ark1'!V4416</f>
        <v>14.844067796610171</v>
      </c>
      <c r="V92" s="65">
        <f>+'Ark1'!X4416</f>
        <v>160.94487393723495</v>
      </c>
      <c r="W92" s="39"/>
      <c r="X92" s="4"/>
      <c r="Y92" s="11"/>
      <c r="Z92" s="52"/>
      <c r="AA92" s="5"/>
      <c r="AB92" s="5"/>
      <c r="AH92"/>
    </row>
    <row r="93" spans="1:34" ht="15.6">
      <c r="A93" s="39"/>
      <c r="B93" s="47">
        <f>+'Ark1'!C4417</f>
        <v>2016</v>
      </c>
      <c r="C93" s="47">
        <f>+'Ark1'!O4417</f>
        <v>15</v>
      </c>
      <c r="D93" s="48" t="str">
        <f t="shared" si="14"/>
        <v>Møre og Romsdal</v>
      </c>
      <c r="E93" s="47">
        <f>+'Ark1'!Q4417</f>
        <v>13</v>
      </c>
      <c r="F93" s="269">
        <f>+'Ark1'!R4417</f>
        <v>751</v>
      </c>
      <c r="G93" s="269"/>
      <c r="H93" s="65">
        <f>+'Ark1'!S4417</f>
        <v>751</v>
      </c>
      <c r="I93" s="269"/>
      <c r="J93" s="102">
        <f>+'Ark1'!T4417</f>
        <v>2.2555261893320524</v>
      </c>
      <c r="K93" s="47"/>
      <c r="L93" s="102">
        <f>+'Ark1'!U4417</f>
        <v>2.1533848603195045</v>
      </c>
      <c r="M93" s="49">
        <f>+'Ark1'!W4417</f>
        <v>60.572569906790939</v>
      </c>
      <c r="N93" s="47"/>
      <c r="O93" s="65">
        <f>+'Ark1'!Y4417</f>
        <v>144.02729693741679</v>
      </c>
      <c r="P93" s="47"/>
      <c r="Q93" s="102">
        <f>+'Ark1'!AA4417</f>
        <v>25.852522185386995</v>
      </c>
      <c r="R93" s="49">
        <f>+'Ark1'!AB4417</f>
        <v>4.1348434890816739</v>
      </c>
      <c r="S93" s="65">
        <f>+'Ark1'!AC4417</f>
        <v>-38.485082347222608</v>
      </c>
      <c r="T93" s="65">
        <f t="shared" si="15"/>
        <v>57.769230769230766</v>
      </c>
      <c r="U93" s="49">
        <f>+'Ark1'!V4417</f>
        <v>15.725699067909453</v>
      </c>
      <c r="V93" s="65">
        <f>+'Ark1'!X4417</f>
        <v>156.0425752301374</v>
      </c>
      <c r="W93" s="39"/>
      <c r="X93" s="4"/>
      <c r="Y93" s="11"/>
      <c r="Z93" s="52"/>
      <c r="AA93" s="5"/>
      <c r="AB93" s="5"/>
      <c r="AH93"/>
    </row>
    <row r="94" spans="1:34" ht="15.6">
      <c r="A94" s="39"/>
      <c r="B94" s="47">
        <f>+'Ark1'!C4418</f>
        <v>2016</v>
      </c>
      <c r="C94" s="47">
        <f>+'Ark1'!O4418</f>
        <v>16</v>
      </c>
      <c r="D94" s="48" t="str">
        <f t="shared" si="14"/>
        <v>Trøndelag</v>
      </c>
      <c r="E94" s="47">
        <f>+'Ark1'!Q4418</f>
        <v>108</v>
      </c>
      <c r="F94" s="269">
        <f>+'Ark1'!R4418</f>
        <v>423</v>
      </c>
      <c r="G94" s="269"/>
      <c r="H94" s="65">
        <f>+'Ark1'!S4418</f>
        <v>392</v>
      </c>
      <c r="I94" s="269"/>
      <c r="J94" s="102">
        <f>+'Ark1'!T4418</f>
        <v>1.2704228736184522</v>
      </c>
      <c r="K94" s="47"/>
      <c r="L94" s="102">
        <f>+'Ark1'!U4418</f>
        <v>1.0580432128296273</v>
      </c>
      <c r="M94" s="49">
        <f>+'Ark1'!W4418</f>
        <v>57.841836734693864</v>
      </c>
      <c r="N94" s="47"/>
      <c r="O94" s="65">
        <f>+'Ark1'!Y4418</f>
        <v>125.6394799054374</v>
      </c>
      <c r="P94" s="47"/>
      <c r="Q94" s="102">
        <f>+'Ark1'!AA4418</f>
        <v>14.13629627532918</v>
      </c>
      <c r="R94" s="49">
        <f>+'Ark1'!AB4418</f>
        <v>4.6275003934858558</v>
      </c>
      <c r="S94" s="65">
        <f>+'Ark1'!AC4418</f>
        <v>-33.170249791015969</v>
      </c>
      <c r="T94" s="65">
        <f t="shared" si="15"/>
        <v>3.9166666666666665</v>
      </c>
      <c r="U94" s="49">
        <f>+'Ark1'!V4418</f>
        <v>14.111111111111112</v>
      </c>
      <c r="V94" s="65">
        <f>+'Ark1'!X4418</f>
        <v>147.32307282502069</v>
      </c>
      <c r="W94" s="39"/>
      <c r="X94" s="4"/>
      <c r="Y94" s="11"/>
      <c r="Z94" s="52"/>
      <c r="AA94" s="5"/>
      <c r="AB94" s="5"/>
      <c r="AH94"/>
    </row>
    <row r="95" spans="1:34" ht="15.6">
      <c r="A95" s="39"/>
      <c r="B95" s="47">
        <f>+'Ark1'!C4419</f>
        <v>2016</v>
      </c>
      <c r="C95" s="47">
        <f>+'Ark1'!O4419</f>
        <v>18</v>
      </c>
      <c r="D95" s="48" t="str">
        <f t="shared" si="14"/>
        <v>Nordland</v>
      </c>
      <c r="E95" s="47">
        <f>+'Ark1'!Q4419</f>
        <v>54</v>
      </c>
      <c r="F95" s="269">
        <f>+'Ark1'!R4419</f>
        <v>3642</v>
      </c>
      <c r="G95" s="269"/>
      <c r="H95" s="65">
        <f>+'Ark1'!S4419</f>
        <v>3635</v>
      </c>
      <c r="I95" s="269"/>
      <c r="J95" s="102">
        <f>+'Ark1'!T4419</f>
        <v>10.938250840941851</v>
      </c>
      <c r="K95" s="47"/>
      <c r="L95" s="102">
        <f>+'Ark1'!U4419</f>
        <v>10.634923478981408</v>
      </c>
      <c r="M95" s="49">
        <f>+'Ark1'!W4419</f>
        <v>58.757083906464921</v>
      </c>
      <c r="N95" s="47"/>
      <c r="O95" s="65">
        <f>+'Ark1'!Y4419</f>
        <v>146.67548050521717</v>
      </c>
      <c r="P95" s="47"/>
      <c r="Q95" s="102">
        <f>+'Ark1'!AA4419</f>
        <v>30.918497993332263</v>
      </c>
      <c r="R95" s="49">
        <f>+'Ark1'!AB4419</f>
        <v>4.8193929965720708</v>
      </c>
      <c r="S95" s="65">
        <f>+'Ark1'!AC4419</f>
        <v>-56.844677494947192</v>
      </c>
      <c r="T95" s="65">
        <f t="shared" si="15"/>
        <v>67.444444444444443</v>
      </c>
      <c r="U95" s="49">
        <f>+'Ark1'!V4419</f>
        <v>14.78006589785832</v>
      </c>
      <c r="V95" s="65">
        <f>+'Ark1'!X4419</f>
        <v>159.14264363692419</v>
      </c>
      <c r="W95" s="39"/>
      <c r="X95" s="4"/>
      <c r="Y95" s="11"/>
      <c r="Z95" s="52"/>
      <c r="AA95" s="5"/>
      <c r="AB95" s="5"/>
      <c r="AH95"/>
    </row>
    <row r="96" spans="1:34" ht="15.6">
      <c r="A96" s="39"/>
      <c r="B96" s="47">
        <f>+'Ark1'!C4420</f>
        <v>2016</v>
      </c>
      <c r="C96" s="47">
        <f>+'Ark1'!O4420</f>
        <v>54</v>
      </c>
      <c r="D96" s="48" t="str">
        <f t="shared" si="14"/>
        <v>Troms og Finnmark</v>
      </c>
      <c r="E96" s="47">
        <f>+'Ark1'!Q4420</f>
        <v>13</v>
      </c>
      <c r="F96" s="269">
        <f>+'Ark1'!R4420</f>
        <v>295</v>
      </c>
      <c r="G96" s="269"/>
      <c r="H96" s="65">
        <f>+'Ark1'!S4420</f>
        <v>295</v>
      </c>
      <c r="I96" s="269"/>
      <c r="J96" s="102">
        <f>+'Ark1'!T4420</f>
        <v>0.88599231138875556</v>
      </c>
      <c r="K96" s="47"/>
      <c r="L96" s="102">
        <f>+'Ark1'!U4420</f>
        <v>1.0005675892031844</v>
      </c>
      <c r="M96" s="49">
        <f>+'Ark1'!W4420</f>
        <v>55.644067796610159</v>
      </c>
      <c r="N96" s="47"/>
      <c r="O96" s="65">
        <f>+'Ark1'!Y4420</f>
        <v>170.36779661016945</v>
      </c>
      <c r="P96" s="47"/>
      <c r="Q96" s="102">
        <f>+'Ark1'!AA4420</f>
        <v>41.060138782522223</v>
      </c>
      <c r="R96" s="49">
        <f>+'Ark1'!AB4420</f>
        <v>7.9057214035569361</v>
      </c>
      <c r="S96" s="65">
        <f>+'Ark1'!AC4420</f>
        <v>-79.455740249890226</v>
      </c>
      <c r="T96" s="65">
        <f t="shared" si="15"/>
        <v>22.692307692307693</v>
      </c>
      <c r="U96" s="49">
        <f>+'Ark1'!V4420</f>
        <v>13.094915254237289</v>
      </c>
      <c r="V96" s="65">
        <f>+'Ark1'!X4420</f>
        <v>184.58049470224211</v>
      </c>
      <c r="W96" s="39"/>
      <c r="X96" s="4"/>
      <c r="Y96" s="11"/>
      <c r="Z96" s="52"/>
      <c r="AA96" s="5"/>
      <c r="AB96" s="5"/>
      <c r="AH96"/>
    </row>
    <row r="97" spans="1:34" ht="15.6">
      <c r="A97" s="39"/>
      <c r="B97" s="39"/>
      <c r="C97" s="39"/>
      <c r="D97" s="39"/>
      <c r="E97" s="39"/>
      <c r="F97" s="265"/>
      <c r="G97" s="265"/>
      <c r="H97" s="39"/>
      <c r="I97" s="265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4"/>
      <c r="Y97" s="14"/>
      <c r="Z97" s="52"/>
      <c r="AA97" s="1"/>
      <c r="AB97" s="18"/>
      <c r="AH97"/>
    </row>
    <row r="98" spans="1:34" ht="15.6">
      <c r="A98" s="39"/>
      <c r="B98" s="47">
        <f>+'Ark1'!C4421</f>
        <v>2015</v>
      </c>
      <c r="C98" s="47">
        <f>+'Ark1'!O4421</f>
        <v>1</v>
      </c>
      <c r="D98" s="48" t="str">
        <f t="shared" si="14"/>
        <v>Viken</v>
      </c>
      <c r="E98" s="47">
        <f>+'Ark1'!Q4421</f>
        <v>203</v>
      </c>
      <c r="F98" s="269">
        <f>+'Ark1'!R4421</f>
        <v>4729</v>
      </c>
      <c r="G98" s="269"/>
      <c r="H98" s="65">
        <f>+'Ark1'!S4421</f>
        <v>4729</v>
      </c>
      <c r="I98" s="269"/>
      <c r="J98" s="102">
        <f>+'Ark1'!T4421</f>
        <v>9.6965347549723209</v>
      </c>
      <c r="K98" s="47"/>
      <c r="L98" s="102">
        <f>+'Ark1'!U4421</f>
        <v>10.157829906094152</v>
      </c>
      <c r="M98" s="49">
        <f>+'Ark1'!W4421</f>
        <v>59.002114611968707</v>
      </c>
      <c r="N98" s="47"/>
      <c r="O98" s="65">
        <f>+'Ark1'!Y4421</f>
        <v>145.3737365193488</v>
      </c>
      <c r="P98" s="47"/>
      <c r="Q98" s="102">
        <f>+'Ark1'!AA4421</f>
        <v>32.199997202656562</v>
      </c>
      <c r="R98" s="49">
        <f>+'Ark1'!AB4421</f>
        <v>4.5808444569371209</v>
      </c>
      <c r="S98" s="65">
        <f>+'Ark1'!AC4421</f>
        <v>-28.54888816236992</v>
      </c>
      <c r="T98" s="65">
        <f t="shared" si="15"/>
        <v>23.295566502463053</v>
      </c>
      <c r="U98" s="49">
        <f>+'Ark1'!V4421</f>
        <v>14.978853880312965</v>
      </c>
      <c r="V98" s="65">
        <f>+'Ark1'!X4421</f>
        <v>157.50133967426751</v>
      </c>
      <c r="W98" s="39"/>
      <c r="X98" s="4"/>
      <c r="Y98" s="11"/>
      <c r="Z98" s="52"/>
      <c r="AA98" s="5"/>
      <c r="AB98" s="5"/>
      <c r="AH98"/>
    </row>
    <row r="99" spans="1:34" ht="15.6">
      <c r="A99" s="39"/>
      <c r="B99" s="47">
        <f>+'Ark1'!C4422</f>
        <v>2015</v>
      </c>
      <c r="C99" s="47">
        <f>+'Ark1'!O4422</f>
        <v>4</v>
      </c>
      <c r="D99" s="48" t="str">
        <f t="shared" si="14"/>
        <v>Innlandet</v>
      </c>
      <c r="E99" s="47">
        <f>+'Ark1'!Q4422</f>
        <v>331</v>
      </c>
      <c r="F99" s="269">
        <f>+'Ark1'!R4422</f>
        <v>12235</v>
      </c>
      <c r="G99" s="269"/>
      <c r="H99" s="65">
        <f>+'Ark1'!S4422</f>
        <v>12235</v>
      </c>
      <c r="I99" s="269"/>
      <c r="J99" s="102">
        <f>+'Ark1'!T4422</f>
        <v>25.087143735903219</v>
      </c>
      <c r="K99" s="47"/>
      <c r="L99" s="102">
        <f>+'Ark1'!U4422</f>
        <v>24.097746803878621</v>
      </c>
      <c r="M99" s="49">
        <f>+'Ark1'!W4422</f>
        <v>59.069718022067853</v>
      </c>
      <c r="N99" s="47"/>
      <c r="O99" s="65">
        <f>+'Ark1'!Y4422</f>
        <v>133.29897016755231</v>
      </c>
      <c r="P99" s="47"/>
      <c r="Q99" s="102">
        <f>+'Ark1'!AA4422</f>
        <v>28.183216444762198</v>
      </c>
      <c r="R99" s="49">
        <f>+'Ark1'!AB4422</f>
        <v>4.1665914988392823</v>
      </c>
      <c r="S99" s="65">
        <f>+'Ark1'!AC4422</f>
        <v>-7.8626843857856175</v>
      </c>
      <c r="T99" s="65">
        <f t="shared" si="15"/>
        <v>36.963746223564954</v>
      </c>
      <c r="U99" s="49">
        <f>+'Ark1'!V4422</f>
        <v>15.035962402942378</v>
      </c>
      <c r="V99" s="65">
        <f>+'Ark1'!X4422</f>
        <v>144.41925261923316</v>
      </c>
      <c r="W99" s="39"/>
      <c r="X99" s="4"/>
      <c r="Y99" s="5"/>
      <c r="Z99" s="52"/>
      <c r="AH99"/>
    </row>
    <row r="100" spans="1:34" ht="15.6">
      <c r="A100" s="39"/>
      <c r="B100" s="47">
        <f>+'Ark1'!C4423</f>
        <v>2015</v>
      </c>
      <c r="C100" s="47">
        <f>+'Ark1'!O4423</f>
        <v>8</v>
      </c>
      <c r="D100" s="48" t="str">
        <f t="shared" si="14"/>
        <v>Telemark/ Vestfold</v>
      </c>
      <c r="E100" s="47">
        <f>+'Ark1'!Q4423</f>
        <v>133</v>
      </c>
      <c r="F100" s="269">
        <f>+'Ark1'!R4423</f>
        <v>5813</v>
      </c>
      <c r="G100" s="269"/>
      <c r="H100" s="65">
        <f>+'Ark1'!S4423</f>
        <v>5813</v>
      </c>
      <c r="I100" s="269"/>
      <c r="J100" s="102">
        <f>+'Ark1'!T4423</f>
        <v>11.919212630715602</v>
      </c>
      <c r="K100" s="47"/>
      <c r="L100" s="102">
        <f>+'Ark1'!U4423</f>
        <v>12.309372727417498</v>
      </c>
      <c r="M100" s="49">
        <f>+'Ark1'!W4423</f>
        <v>58.531051092379151</v>
      </c>
      <c r="N100" s="47"/>
      <c r="O100" s="65">
        <f>+'Ark1'!Y4423</f>
        <v>143.31443316703897</v>
      </c>
      <c r="P100" s="47"/>
      <c r="Q100" s="102">
        <f>+'Ark1'!AA4423</f>
        <v>32.509421834435777</v>
      </c>
      <c r="R100" s="49">
        <f>+'Ark1'!AB4423</f>
        <v>4.9591769792316196</v>
      </c>
      <c r="S100" s="65">
        <f>+'Ark1'!AC4423</f>
        <v>-40.102154824910301</v>
      </c>
      <c r="T100" s="65">
        <f t="shared" si="15"/>
        <v>43.70676691729323</v>
      </c>
      <c r="U100" s="49">
        <f>+'Ark1'!V4423</f>
        <v>14.732324101152589</v>
      </c>
      <c r="V100" s="65">
        <f>+'Ark1'!X4423</f>
        <v>155.2702417844414</v>
      </c>
      <c r="W100" s="39"/>
      <c r="X100" s="11"/>
      <c r="Y100" s="11"/>
      <c r="Z100" s="52"/>
      <c r="AB100" s="5"/>
      <c r="AH100"/>
    </row>
    <row r="101" spans="1:34" ht="15.6">
      <c r="A101" s="39"/>
      <c r="B101" s="47">
        <f>+'Ark1'!C4424</f>
        <v>2015</v>
      </c>
      <c r="C101" s="47">
        <f>+'Ark1'!O4424</f>
        <v>9</v>
      </c>
      <c r="D101" s="48" t="str">
        <f t="shared" si="14"/>
        <v>Agder</v>
      </c>
      <c r="E101" s="47">
        <f>+'Ark1'!Q4424</f>
        <v>29</v>
      </c>
      <c r="F101" s="269">
        <f>+'Ark1'!R4424</f>
        <v>1044</v>
      </c>
      <c r="G101" s="269"/>
      <c r="H101" s="65">
        <f>+'Ark1'!S4424</f>
        <v>1044</v>
      </c>
      <c r="I101" s="269"/>
      <c r="J101" s="102">
        <f>+'Ark1'!T4424</f>
        <v>2.1406602419520202</v>
      </c>
      <c r="K101" s="47"/>
      <c r="L101" s="102">
        <f>+'Ark1'!U4424</f>
        <v>2.2761057178954394</v>
      </c>
      <c r="M101" s="49">
        <f>+'Ark1'!W4424</f>
        <v>59.39176245210728</v>
      </c>
      <c r="N101" s="47"/>
      <c r="O101" s="65">
        <f>+'Ark1'!Y4424</f>
        <v>147.55239463601524</v>
      </c>
      <c r="P101" s="47"/>
      <c r="Q101" s="102">
        <f>+'Ark1'!AA4424</f>
        <v>31.699050954728627</v>
      </c>
      <c r="R101" s="49">
        <f>+'Ark1'!AB4424</f>
        <v>4.030626188134474</v>
      </c>
      <c r="S101" s="65">
        <f>+'Ark1'!AC4424</f>
        <v>-34.285665899809871</v>
      </c>
      <c r="T101" s="65">
        <f t="shared" si="15"/>
        <v>36</v>
      </c>
      <c r="U101" s="49">
        <f>+'Ark1'!V4424</f>
        <v>15.189655172413788</v>
      </c>
      <c r="V101" s="65">
        <f>+'Ark1'!X4424</f>
        <v>159.8617493347945</v>
      </c>
      <c r="W101" s="39"/>
      <c r="X101" s="5"/>
      <c r="Y101" s="5"/>
      <c r="Z101" s="52"/>
      <c r="AH101"/>
    </row>
    <row r="102" spans="1:34">
      <c r="A102" s="39"/>
      <c r="B102" s="47">
        <f>+'Ark1'!C4425</f>
        <v>2015</v>
      </c>
      <c r="C102" s="47">
        <f>+'Ark1'!O4425</f>
        <v>11</v>
      </c>
      <c r="D102" s="48" t="str">
        <f t="shared" si="14"/>
        <v>Rogaland</v>
      </c>
      <c r="E102" s="47">
        <f>+'Ark1'!Q4425</f>
        <v>452</v>
      </c>
      <c r="F102" s="269">
        <f>+'Ark1'!R4425</f>
        <v>15466</v>
      </c>
      <c r="G102" s="269"/>
      <c r="H102" s="65">
        <f>+'Ark1'!S4425</f>
        <v>15466</v>
      </c>
      <c r="I102" s="269"/>
      <c r="J102" s="102">
        <f>+'Ark1'!T4425</f>
        <v>31.712118105392648</v>
      </c>
      <c r="K102" s="47"/>
      <c r="L102" s="102">
        <f>+'Ark1'!U4425</f>
        <v>31.937786017187975</v>
      </c>
      <c r="M102" s="49">
        <f>+'Ark1'!W4425</f>
        <v>59.670244407086486</v>
      </c>
      <c r="N102" s="47"/>
      <c r="O102" s="65">
        <f>+'Ark1'!Y4425</f>
        <v>139.75943359627561</v>
      </c>
      <c r="P102" s="47"/>
      <c r="Q102" s="102">
        <f>+'Ark1'!AA4425</f>
        <v>30.595908492644377</v>
      </c>
      <c r="R102" s="49">
        <f>+'Ark1'!AB4425</f>
        <v>4.0855351510336178</v>
      </c>
      <c r="S102" s="65">
        <f>+'Ark1'!AC4425</f>
        <v>-35.1032824264338</v>
      </c>
      <c r="T102" s="65">
        <f t="shared" si="15"/>
        <v>34.216814159292035</v>
      </c>
      <c r="U102" s="49">
        <f>+'Ark1'!V4425</f>
        <v>15.35257985257986</v>
      </c>
      <c r="V102" s="65">
        <f>+'Ark1'!X4425</f>
        <v>151.41867128523904</v>
      </c>
      <c r="W102" s="39"/>
      <c r="X102" s="11"/>
      <c r="Y102" s="11"/>
      <c r="Z102" s="52"/>
      <c r="AH102"/>
    </row>
    <row r="103" spans="1:34" ht="15.6">
      <c r="A103" s="39"/>
      <c r="B103">
        <f>+'Ark1'!C4426</f>
        <v>2015</v>
      </c>
      <c r="C103">
        <f>+'Ark1'!O4426</f>
        <v>14</v>
      </c>
      <c r="D103" s="48" t="str">
        <f t="shared" si="14"/>
        <v>Vestland</v>
      </c>
      <c r="E103">
        <f>+'Ark1'!Q4426</f>
        <v>92</v>
      </c>
      <c r="F103" s="228">
        <f>+'Ark1'!R4426</f>
        <v>1497</v>
      </c>
      <c r="H103" s="9">
        <f>+'Ark1'!S4426</f>
        <v>1497</v>
      </c>
      <c r="J103" s="97">
        <f>+'Ark1'!T4426</f>
        <v>3.069509944638098</v>
      </c>
      <c r="L103" s="97">
        <f>+'Ark1'!U4426</f>
        <v>3.2114023684311701</v>
      </c>
      <c r="M103" s="1">
        <f>+'Ark1'!W4426</f>
        <v>58.64595858383435</v>
      </c>
      <c r="O103" s="9">
        <f>+'Ark1'!Y4426</f>
        <v>145.18684034736131</v>
      </c>
      <c r="Q103" s="97">
        <f>+'Ark1'!AA4426</f>
        <v>31.238768998585439</v>
      </c>
      <c r="R103" s="1">
        <f>+'Ark1'!AB4426</f>
        <v>4.9825586279122076</v>
      </c>
      <c r="S103" s="9">
        <f>+'Ark1'!AC4426</f>
        <v>-35.381569579976805</v>
      </c>
      <c r="T103" s="9">
        <f t="shared" ref="T103:T120" si="16">+F103/E103</f>
        <v>16.271739130434781</v>
      </c>
      <c r="U103" s="1">
        <f>+'Ark1'!V4426</f>
        <v>14.741482965931866</v>
      </c>
      <c r="V103" s="9">
        <f>+'Ark1'!X4426</f>
        <v>157.298851947304</v>
      </c>
      <c r="W103" s="39"/>
      <c r="X103" s="2"/>
      <c r="Y103" s="5"/>
      <c r="Z103" s="52"/>
      <c r="AA103" s="4"/>
      <c r="AB103" s="4"/>
      <c r="AH103"/>
    </row>
    <row r="104" spans="1:34" ht="15.6">
      <c r="A104" s="39"/>
      <c r="B104">
        <f>+'Ark1'!C4427</f>
        <v>2015</v>
      </c>
      <c r="C104">
        <f>+'Ark1'!O4427</f>
        <v>15</v>
      </c>
      <c r="D104" s="48" t="str">
        <f t="shared" si="14"/>
        <v>Møre og Romsdal</v>
      </c>
      <c r="E104">
        <f>+'Ark1'!Q4427</f>
        <v>30</v>
      </c>
      <c r="F104" s="228">
        <f>+'Ark1'!R4427</f>
        <v>1006</v>
      </c>
      <c r="H104" s="9">
        <f>+'Ark1'!S4427</f>
        <v>1006</v>
      </c>
      <c r="J104" s="97">
        <f>+'Ark1'!T4427</f>
        <v>2.0627434898503179</v>
      </c>
      <c r="L104" s="97">
        <f>+'Ark1'!U4427</f>
        <v>2.1196614693034626</v>
      </c>
      <c r="M104" s="1">
        <f>+'Ark1'!W4427</f>
        <v>59.858846918489064</v>
      </c>
      <c r="O104" s="9">
        <f>+'Ark1'!Y4427</f>
        <v>142.60109343936389</v>
      </c>
      <c r="Q104" s="97">
        <f>+'Ark1'!AA4427</f>
        <v>31.003891065957813</v>
      </c>
      <c r="R104" s="1">
        <f>+'Ark1'!AB4427</f>
        <v>4.3893459779041173</v>
      </c>
      <c r="S104" s="9">
        <f>+'Ark1'!AC4427</f>
        <v>-36.839678358955027</v>
      </c>
      <c r="T104" s="9">
        <f t="shared" si="16"/>
        <v>33.533333333333331</v>
      </c>
      <c r="U104" s="1">
        <f>+'Ark1'!V4427</f>
        <v>15.374751491053676</v>
      </c>
      <c r="V104" s="9">
        <f>+'Ark1'!X4427</f>
        <v>154.49739267536717</v>
      </c>
      <c r="W104" s="39"/>
      <c r="X104" s="4"/>
      <c r="Y104" s="4"/>
      <c r="Z104" s="52"/>
      <c r="AA104" s="1"/>
      <c r="AB104" s="5"/>
      <c r="AH104"/>
    </row>
    <row r="105" spans="1:34" ht="15.6">
      <c r="A105" s="39"/>
      <c r="B105">
        <f>+'Ark1'!C4428</f>
        <v>2015</v>
      </c>
      <c r="C105">
        <f>+'Ark1'!O4428</f>
        <v>16</v>
      </c>
      <c r="D105" s="48" t="str">
        <f t="shared" si="14"/>
        <v>Trøndelag</v>
      </c>
      <c r="E105">
        <f>+'Ark1'!Q4428</f>
        <v>246</v>
      </c>
      <c r="F105" s="228">
        <f>+'Ark1'!R4428</f>
        <v>2321</v>
      </c>
      <c r="H105" s="9">
        <f>+'Ark1'!S4428</f>
        <v>2306</v>
      </c>
      <c r="J105" s="97">
        <f>+'Ark1'!T4428</f>
        <v>4.7590732007381593</v>
      </c>
      <c r="L105" s="97">
        <f>+'Ark1'!U4428</f>
        <v>4.0551625848478867</v>
      </c>
      <c r="M105" s="1">
        <f>+'Ark1'!W4428</f>
        <v>59.256287944492627</v>
      </c>
      <c r="O105" s="9">
        <f>+'Ark1'!Y4428</f>
        <v>118.24627315812158</v>
      </c>
      <c r="Q105" s="97">
        <f>+'Ark1'!AA4428</f>
        <v>17.437451226995325</v>
      </c>
      <c r="R105" s="1">
        <f>+'Ark1'!AB4428</f>
        <v>3.619208525217199</v>
      </c>
      <c r="S105" s="9">
        <f>+'Ark1'!AC4428</f>
        <v>-23.63598961603989</v>
      </c>
      <c r="T105" s="9">
        <f t="shared" si="16"/>
        <v>9.4349593495934965</v>
      </c>
      <c r="U105" s="1">
        <f>+'Ark1'!V4428</f>
        <v>15.146488582507541</v>
      </c>
      <c r="V105" s="9">
        <f>+'Ark1'!X4428</f>
        <v>128.87526998067017</v>
      </c>
      <c r="W105" s="39"/>
      <c r="X105" s="4"/>
      <c r="Y105" s="11"/>
      <c r="Z105" s="52"/>
      <c r="AA105" s="1"/>
      <c r="AB105" s="5"/>
      <c r="AH105"/>
    </row>
    <row r="106" spans="1:34" ht="15.6">
      <c r="A106" s="39"/>
      <c r="B106">
        <f>+'Ark1'!C4429</f>
        <v>2015</v>
      </c>
      <c r="C106">
        <f>+'Ark1'!O4429</f>
        <v>18</v>
      </c>
      <c r="D106" s="48" t="str">
        <f t="shared" si="14"/>
        <v>Nordland</v>
      </c>
      <c r="E106">
        <f>+'Ark1'!Q4429</f>
        <v>86</v>
      </c>
      <c r="F106" s="228">
        <f>+'Ark1'!R4429</f>
        <v>4213</v>
      </c>
      <c r="H106" s="9">
        <f>+'Ark1'!S4429</f>
        <v>4213</v>
      </c>
      <c r="J106" s="97">
        <f>+'Ark1'!T4429</f>
        <v>8.638507279065001</v>
      </c>
      <c r="L106" s="97">
        <f>+'Ark1'!U4429</f>
        <v>8.7184807614502802</v>
      </c>
      <c r="M106" s="1">
        <f>+'Ark1'!W4429</f>
        <v>59.292428198433427</v>
      </c>
      <c r="O106" s="9">
        <f>+'Ark1'!Y4429</f>
        <v>140.05663422739147</v>
      </c>
      <c r="Q106" s="97">
        <f>+'Ark1'!AA4429</f>
        <v>31.077126505714613</v>
      </c>
      <c r="R106" s="1">
        <f>+'Ark1'!AB4429</f>
        <v>4.6836735198479058</v>
      </c>
      <c r="S106" s="9">
        <f>+'Ark1'!AC4429</f>
        <v>-48.996520302946621</v>
      </c>
      <c r="T106" s="9">
        <f t="shared" si="16"/>
        <v>48.988372093023258</v>
      </c>
      <c r="U106" s="1">
        <f>+'Ark1'!V4429</f>
        <v>15.128649418466649</v>
      </c>
      <c r="V106" s="9">
        <f>+'Ark1'!X4429</f>
        <v>151.74066546846299</v>
      </c>
      <c r="W106" s="39"/>
      <c r="X106" s="4"/>
      <c r="Y106" s="11"/>
      <c r="Z106" s="52"/>
      <c r="AA106" s="1"/>
      <c r="AB106" s="5"/>
      <c r="AH106"/>
    </row>
    <row r="107" spans="1:34" ht="15.6">
      <c r="A107" s="39"/>
      <c r="B107">
        <f>+'Ark1'!C4430</f>
        <v>2015</v>
      </c>
      <c r="C107">
        <f>+'Ark1'!O4430</f>
        <v>54</v>
      </c>
      <c r="D107" s="48" t="str">
        <f t="shared" si="14"/>
        <v>Troms og Finnmark</v>
      </c>
      <c r="E107">
        <f>+'Ark1'!Q4430</f>
        <v>22</v>
      </c>
      <c r="F107" s="228">
        <f>+'Ark1'!R4430</f>
        <v>446</v>
      </c>
      <c r="H107" s="9">
        <f>+'Ark1'!S4430</f>
        <v>446</v>
      </c>
      <c r="J107" s="97">
        <f>+'Ark1'!T4430</f>
        <v>0.91449661677260619</v>
      </c>
      <c r="L107" s="97">
        <f>+'Ark1'!U4430</f>
        <v>1.1164516434935223</v>
      </c>
      <c r="M107" s="1">
        <f>+'Ark1'!W4430</f>
        <v>55.68834080717491</v>
      </c>
      <c r="O107" s="9">
        <f>+'Ark1'!Y4430</f>
        <v>169.41793721973087</v>
      </c>
      <c r="Q107" s="97">
        <f>+'Ark1'!AA4430</f>
        <v>47.027380549053127</v>
      </c>
      <c r="R107" s="1">
        <f>+'Ark1'!AB4430</f>
        <v>7.7889307699169388</v>
      </c>
      <c r="S107" s="9">
        <f>+'Ark1'!AC4430</f>
        <v>-77.356168555870369</v>
      </c>
      <c r="T107" s="9">
        <f t="shared" si="16"/>
        <v>20.272727272727273</v>
      </c>
      <c r="U107" s="1">
        <f>+'Ark1'!V4430</f>
        <v>13.159192825112109</v>
      </c>
      <c r="V107" s="9">
        <f>+'Ark1'!X4430</f>
        <v>183.55139460425872</v>
      </c>
      <c r="W107" s="39"/>
      <c r="X107" s="4"/>
      <c r="Y107" s="11"/>
      <c r="Z107" s="52"/>
      <c r="AA107" s="1"/>
      <c r="AB107" s="5"/>
      <c r="AH107"/>
    </row>
    <row r="108" spans="1:34" ht="15.6">
      <c r="A108" s="39"/>
      <c r="B108" s="39"/>
      <c r="C108" s="39"/>
      <c r="D108" s="39"/>
      <c r="E108" s="39"/>
      <c r="F108" s="265"/>
      <c r="G108" s="265"/>
      <c r="H108" s="39"/>
      <c r="I108" s="265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4"/>
      <c r="Y108" s="14"/>
      <c r="Z108" s="52"/>
      <c r="AA108" s="1"/>
      <c r="AB108" s="18"/>
      <c r="AH108"/>
    </row>
    <row r="109" spans="1:34" ht="15.6">
      <c r="A109" s="39"/>
      <c r="B109">
        <f>+'Ark1'!C4431</f>
        <v>2014</v>
      </c>
      <c r="C109">
        <f>+'Ark1'!O4431</f>
        <v>1</v>
      </c>
      <c r="D109" s="48" t="str">
        <f t="shared" si="14"/>
        <v>Viken</v>
      </c>
      <c r="E109">
        <f>+'Ark1'!Q4431</f>
        <v>185</v>
      </c>
      <c r="F109" s="228">
        <f>+'Ark1'!R4431</f>
        <v>5351</v>
      </c>
      <c r="H109" s="9">
        <f>+'Ark1'!S4431</f>
        <v>5349</v>
      </c>
      <c r="J109" s="97">
        <f>+'Ark1'!T4431</f>
        <v>12.264496905798763</v>
      </c>
      <c r="L109" s="97">
        <f>+'Ark1'!U4431</f>
        <v>12.816949700013902</v>
      </c>
      <c r="M109" s="1">
        <f>+'Ark1'!W4431</f>
        <v>59.260796410544017</v>
      </c>
      <c r="O109" s="9">
        <f>+'Ark1'!Y4431</f>
        <v>148.82614464586075</v>
      </c>
      <c r="Q109" s="97">
        <f>+'Ark1'!AA4431</f>
        <v>33.439874406267094</v>
      </c>
      <c r="R109" s="1">
        <f>+'Ark1'!AB4431</f>
        <v>4.3596320559602741</v>
      </c>
      <c r="S109" s="9">
        <f>+'Ark1'!AC4431</f>
        <v>-34.796037194944311</v>
      </c>
      <c r="T109" s="9">
        <f t="shared" si="16"/>
        <v>28.924324324324324</v>
      </c>
      <c r="U109" s="1">
        <f>+'Ark1'!V4431</f>
        <v>15.684544944870119</v>
      </c>
      <c r="V109" s="9">
        <f>+'Ark1'!X4431</f>
        <v>161.30634850605523</v>
      </c>
      <c r="W109" s="39"/>
      <c r="X109" s="4"/>
      <c r="Y109" s="11"/>
      <c r="Z109" s="52"/>
      <c r="AA109" s="1"/>
      <c r="AB109" s="5"/>
      <c r="AH109"/>
    </row>
    <row r="110" spans="1:34" ht="15.6">
      <c r="A110" s="39"/>
      <c r="B110">
        <f>+'Ark1'!C4432</f>
        <v>2014</v>
      </c>
      <c r="C110">
        <f>+'Ark1'!O4432</f>
        <v>4</v>
      </c>
      <c r="D110" s="48" t="str">
        <f t="shared" si="14"/>
        <v>Innlandet</v>
      </c>
      <c r="E110">
        <f>+'Ark1'!Q4432</f>
        <v>260</v>
      </c>
      <c r="F110" s="228">
        <f>+'Ark1'!R4432</f>
        <v>10478</v>
      </c>
      <c r="H110" s="9">
        <f>+'Ark1'!S4432</f>
        <v>10472</v>
      </c>
      <c r="J110" s="97">
        <f>+'Ark1'!T4432</f>
        <v>24.015585606234239</v>
      </c>
      <c r="L110" s="97">
        <f>+'Ark1'!U4432</f>
        <v>22.977213398743263</v>
      </c>
      <c r="M110" s="1">
        <f>+'Ark1'!W4432</f>
        <v>59.627387318563791</v>
      </c>
      <c r="O110" s="9">
        <f>+'Ark1'!Y4432</f>
        <v>136.25375071578529</v>
      </c>
      <c r="Q110" s="97">
        <f>+'Ark1'!AA4432</f>
        <v>30.608175268324555</v>
      </c>
      <c r="R110" s="1">
        <f>+'Ark1'!AB4432</f>
        <v>4.0805261652205038</v>
      </c>
      <c r="S110" s="9">
        <f>+'Ark1'!AC4432</f>
        <v>-21.161380902243224</v>
      </c>
      <c r="T110" s="9">
        <f t="shared" si="16"/>
        <v>40.299999999999997</v>
      </c>
      <c r="U110" s="1">
        <f>+'Ark1'!V4432</f>
        <v>16.269230769230774</v>
      </c>
      <c r="V110" s="9">
        <f>+'Ark1'!X4432</f>
        <v>147.69497954440763</v>
      </c>
      <c r="W110" s="39"/>
      <c r="X110" s="4"/>
      <c r="Y110" s="11"/>
      <c r="Z110" s="52"/>
      <c r="AA110" s="1"/>
      <c r="AB110" s="5"/>
      <c r="AH110"/>
    </row>
    <row r="111" spans="1:34" ht="15.6">
      <c r="A111" s="39"/>
      <c r="B111">
        <f>+'Ark1'!C4433</f>
        <v>2014</v>
      </c>
      <c r="C111">
        <f>+'Ark1'!O4433</f>
        <v>8</v>
      </c>
      <c r="D111" s="48" t="str">
        <f t="shared" si="14"/>
        <v>Telemark/ Vestfold</v>
      </c>
      <c r="E111">
        <f>+'Ark1'!Q4433</f>
        <v>124</v>
      </c>
      <c r="F111" s="228">
        <f>+'Ark1'!R4433</f>
        <v>5115</v>
      </c>
      <c r="H111" s="9">
        <f>+'Ark1'!S4433</f>
        <v>5107</v>
      </c>
      <c r="J111" s="97">
        <f>+'Ark1'!T4433</f>
        <v>11.723584689433878</v>
      </c>
      <c r="L111" s="97">
        <f>+'Ark1'!U4433</f>
        <v>12.305490818572723</v>
      </c>
      <c r="M111" s="1">
        <f>+'Ark1'!W4433</f>
        <v>58.020364205991761</v>
      </c>
      <c r="O111" s="9">
        <f>+'Ark1'!Y4433</f>
        <v>149.47990224828922</v>
      </c>
      <c r="Q111" s="97">
        <f>+'Ark1'!AA4433</f>
        <v>34.28153526012585</v>
      </c>
      <c r="R111" s="1">
        <f>+'Ark1'!AB4433</f>
        <v>5.4039104647159908</v>
      </c>
      <c r="S111" s="9">
        <f>+'Ark1'!AC4433</f>
        <v>-45.105019620112806</v>
      </c>
      <c r="T111" s="9">
        <f t="shared" si="16"/>
        <v>41.25</v>
      </c>
      <c r="U111" s="1">
        <f>+'Ark1'!V4433</f>
        <v>14.663734115347014</v>
      </c>
      <c r="V111" s="9">
        <f>+'Ark1'!X4433</f>
        <v>162.17595519730895</v>
      </c>
      <c r="W111" s="39"/>
      <c r="X111" s="4"/>
      <c r="Y111" s="11"/>
      <c r="Z111" s="52"/>
      <c r="AA111" s="1"/>
      <c r="AB111" s="5"/>
      <c r="AH111"/>
    </row>
    <row r="112" spans="1:34" ht="15.6">
      <c r="A112" s="39"/>
      <c r="B112">
        <f>+'Ark1'!C4434</f>
        <v>2014</v>
      </c>
      <c r="C112">
        <f>+'Ark1'!O4434</f>
        <v>9</v>
      </c>
      <c r="D112" s="48" t="str">
        <f t="shared" si="14"/>
        <v>Agder</v>
      </c>
      <c r="E112">
        <f>+'Ark1'!Q4434</f>
        <v>23</v>
      </c>
      <c r="F112" s="228">
        <f>+'Ark1'!R4434</f>
        <v>914</v>
      </c>
      <c r="H112" s="9">
        <f>+'Ark1'!S4434</f>
        <v>912</v>
      </c>
      <c r="J112" s="97">
        <f>+'Ark1'!T4434</f>
        <v>2.0948888379555357</v>
      </c>
      <c r="L112" s="97">
        <f>+'Ark1'!U4434</f>
        <v>2.2060794446719454</v>
      </c>
      <c r="M112" s="1">
        <f>+'Ark1'!W4434</f>
        <v>59.630482456140349</v>
      </c>
      <c r="O112" s="9">
        <f>+'Ark1'!Y4434</f>
        <v>149.97002188183779</v>
      </c>
      <c r="Q112" s="97">
        <f>+'Ark1'!AA4434</f>
        <v>33.330243808087779</v>
      </c>
      <c r="R112" s="1">
        <f>+'Ark1'!AB4434</f>
        <v>4.3063183622918313</v>
      </c>
      <c r="S112" s="9">
        <f>+'Ark1'!AC4434</f>
        <v>-46.218254511430381</v>
      </c>
      <c r="T112" s="9">
        <f t="shared" si="16"/>
        <v>39.739130434782609</v>
      </c>
      <c r="U112" s="1">
        <f>+'Ark1'!V4434</f>
        <v>17.14004376367615</v>
      </c>
      <c r="V112" s="9">
        <f>+'Ark1'!X4434</f>
        <v>162.74042165804121</v>
      </c>
      <c r="W112" s="39"/>
      <c r="X112" s="4"/>
      <c r="Y112" s="11"/>
      <c r="Z112" s="52"/>
      <c r="AA112" s="11"/>
      <c r="AB112" s="5"/>
      <c r="AH112"/>
    </row>
    <row r="113" spans="1:34" ht="15.6">
      <c r="A113" s="39"/>
      <c r="B113">
        <f>+'Ark1'!C4435</f>
        <v>2014</v>
      </c>
      <c r="C113">
        <f>+'Ark1'!O4435</f>
        <v>11</v>
      </c>
      <c r="D113" s="48" t="str">
        <f t="shared" si="14"/>
        <v>Rogaland</v>
      </c>
      <c r="E113">
        <f>+'Ark1'!Q4435</f>
        <v>384</v>
      </c>
      <c r="F113" s="228">
        <f>+'Ark1'!R4435</f>
        <v>13996</v>
      </c>
      <c r="H113" s="9">
        <f>+'Ark1'!S4435</f>
        <v>13984</v>
      </c>
      <c r="J113" s="97">
        <f>+'Ark1'!T4435</f>
        <v>32.078844831537928</v>
      </c>
      <c r="L113" s="97">
        <f>+'Ark1'!U4435</f>
        <v>32.31315277164785</v>
      </c>
      <c r="M113" s="1">
        <f>+'Ark1'!W4435</f>
        <v>59.599899885583511</v>
      </c>
      <c r="O113" s="9">
        <f>+'Ark1'!Y4435</f>
        <v>143.45143683909751</v>
      </c>
      <c r="Q113" s="97">
        <f>+'Ark1'!AA4435</f>
        <v>30.693341341440199</v>
      </c>
      <c r="R113" s="1">
        <f>+'Ark1'!AB4435</f>
        <v>4.1124813495490553</v>
      </c>
      <c r="S113" s="9">
        <f>+'Ark1'!AC4435</f>
        <v>-42.12193420813032</v>
      </c>
      <c r="T113" s="9">
        <f t="shared" si="16"/>
        <v>36.447916666666664</v>
      </c>
      <c r="U113" s="1">
        <f>+'Ark1'!V4435</f>
        <v>16.246641897685056</v>
      </c>
      <c r="V113" s="9">
        <f>+'Ark1'!X4435</f>
        <v>155.51659009833145</v>
      </c>
      <c r="W113" s="39"/>
      <c r="X113" s="4"/>
      <c r="Y113" s="11"/>
      <c r="Z113" s="52"/>
      <c r="AA113" s="11"/>
      <c r="AB113" s="5"/>
      <c r="AH113"/>
    </row>
    <row r="114" spans="1:34" ht="15.6">
      <c r="A114" s="39"/>
      <c r="B114">
        <f>+'Ark1'!C4436</f>
        <v>2014</v>
      </c>
      <c r="C114">
        <f>+'Ark1'!O4436</f>
        <v>14</v>
      </c>
      <c r="D114" s="48" t="str">
        <f t="shared" si="14"/>
        <v>Vestland</v>
      </c>
      <c r="E114">
        <f>+'Ark1'!Q4436</f>
        <v>84</v>
      </c>
      <c r="F114" s="228">
        <f>+'Ark1'!R4436</f>
        <v>1474</v>
      </c>
      <c r="H114" s="9">
        <f>+'Ark1'!S4436</f>
        <v>1472</v>
      </c>
      <c r="J114" s="97">
        <f>+'Ark1'!T4436</f>
        <v>3.3784093513637399</v>
      </c>
      <c r="L114" s="97">
        <f>+'Ark1'!U4436</f>
        <v>3.415144807184082</v>
      </c>
      <c r="M114" s="1">
        <f>+'Ark1'!W4436</f>
        <v>58.576086956521742</v>
      </c>
      <c r="O114" s="9">
        <f>+'Ark1'!Y4436</f>
        <v>143.9597693351426</v>
      </c>
      <c r="Q114" s="97">
        <f>+'Ark1'!AA4436</f>
        <v>30.216959111334923</v>
      </c>
      <c r="R114" s="1">
        <f>+'Ark1'!AB4436</f>
        <v>6.1547899262214081</v>
      </c>
      <c r="S114" s="9">
        <f>+'Ark1'!AC4436</f>
        <v>-41.253280490202123</v>
      </c>
      <c r="T114" s="9">
        <f t="shared" si="16"/>
        <v>17.547619047619047</v>
      </c>
      <c r="U114" s="1">
        <f>+'Ark1'!V4436</f>
        <v>15.067842605156038</v>
      </c>
      <c r="V114" s="9">
        <f>+'Ark1'!X4436</f>
        <v>156.12222547265671</v>
      </c>
      <c r="W114" s="39"/>
      <c r="X114" s="4"/>
      <c r="Y114" s="11"/>
      <c r="Z114" s="52"/>
      <c r="AA114" s="11"/>
      <c r="AB114" s="5"/>
      <c r="AH114"/>
    </row>
    <row r="115" spans="1:34" ht="15.6">
      <c r="A115" s="39"/>
      <c r="B115">
        <f>+'Ark1'!C4437</f>
        <v>2014</v>
      </c>
      <c r="C115">
        <f>+'Ark1'!O4437</f>
        <v>15</v>
      </c>
      <c r="D115" s="48" t="str">
        <f t="shared" si="14"/>
        <v>Møre og Romsdal</v>
      </c>
      <c r="E115">
        <f>+'Ark1'!Q4437</f>
        <v>23</v>
      </c>
      <c r="F115" s="228">
        <f>+'Ark1'!R4437</f>
        <v>904</v>
      </c>
      <c r="H115" s="9">
        <f>+'Ark1'!S4437</f>
        <v>895</v>
      </c>
      <c r="J115" s="97">
        <f>+'Ark1'!T4437</f>
        <v>2.071968828787532</v>
      </c>
      <c r="L115" s="97">
        <f>+'Ark1'!U4437</f>
        <v>2.1202617333650968</v>
      </c>
      <c r="M115" s="1">
        <f>+'Ark1'!W4437</f>
        <v>59.98100558659219</v>
      </c>
      <c r="O115" s="9">
        <f>+'Ark1'!Y4437</f>
        <v>145.73053097345129</v>
      </c>
      <c r="Q115" s="97">
        <f>+'Ark1'!AA4437</f>
        <v>30.124718882195957</v>
      </c>
      <c r="R115" s="1">
        <f>+'Ark1'!AB4437</f>
        <v>4.531537790086964</v>
      </c>
      <c r="S115" s="9">
        <f>+'Ark1'!AC4437</f>
        <v>-37.720713618632075</v>
      </c>
      <c r="T115" s="9">
        <f t="shared" si="16"/>
        <v>39.304347826086953</v>
      </c>
      <c r="U115" s="1">
        <f>+'Ark1'!V4437</f>
        <v>16.383849557522122</v>
      </c>
      <c r="V115" s="9">
        <f>+'Ark1'!X4437</f>
        <v>159.33901571443627</v>
      </c>
      <c r="W115" s="39"/>
      <c r="X115" s="4"/>
      <c r="Y115" s="11"/>
      <c r="Z115" s="52"/>
      <c r="AA115" s="11"/>
      <c r="AB115" s="5"/>
      <c r="AH115"/>
    </row>
    <row r="116" spans="1:34" ht="15.6">
      <c r="A116" s="39"/>
      <c r="B116">
        <f>+'Ark1'!C4438</f>
        <v>2014</v>
      </c>
      <c r="C116">
        <f>+'Ark1'!O4438</f>
        <v>16</v>
      </c>
      <c r="D116" s="48" t="str">
        <f t="shared" si="14"/>
        <v>Trøndelag</v>
      </c>
      <c r="E116">
        <f>+'Ark1'!Q4438</f>
        <v>204</v>
      </c>
      <c r="F116" s="228">
        <f>+'Ark1'!R4438</f>
        <v>1111</v>
      </c>
      <c r="H116" s="9">
        <f>+'Ark1'!S4438</f>
        <v>1072</v>
      </c>
      <c r="J116" s="97">
        <f>+'Ark1'!T4438</f>
        <v>2.5464130185652074</v>
      </c>
      <c r="L116" s="97">
        <f>+'Ark1'!U4438</f>
        <v>2.046946028386432</v>
      </c>
      <c r="M116" s="1">
        <f>+'Ark1'!W4438</f>
        <v>59.373134328358205</v>
      </c>
      <c r="O116" s="9">
        <f>+'Ark1'!Y4438</f>
        <v>114.47794779477952</v>
      </c>
      <c r="Q116" s="97">
        <f>+'Ark1'!AA4438</f>
        <v>16.074906955414189</v>
      </c>
      <c r="R116" s="1">
        <f>+'Ark1'!AB4438</f>
        <v>3.8121401553517553</v>
      </c>
      <c r="S116" s="9">
        <f>+'Ark1'!AC4438</f>
        <v>-28.771091957273512</v>
      </c>
      <c r="T116" s="9">
        <f t="shared" si="16"/>
        <v>5.4460784313725492</v>
      </c>
      <c r="U116" s="1">
        <f>+'Ark1'!V4438</f>
        <v>15.51755175517552</v>
      </c>
      <c r="V116" s="9">
        <f>+'Ark1'!X4438</f>
        <v>128.59409451237647</v>
      </c>
      <c r="W116" s="39"/>
      <c r="X116" s="4"/>
      <c r="Y116" s="11"/>
      <c r="Z116" s="52"/>
      <c r="AA116" s="5"/>
      <c r="AB116" s="5"/>
      <c r="AH116"/>
    </row>
    <row r="117" spans="1:34" ht="15.6">
      <c r="A117" s="39"/>
      <c r="B117">
        <f>+'Ark1'!C4439</f>
        <v>2014</v>
      </c>
      <c r="C117">
        <f>+'Ark1'!O4439</f>
        <v>18</v>
      </c>
      <c r="D117" s="48" t="str">
        <f t="shared" si="14"/>
        <v>Nordland</v>
      </c>
      <c r="E117">
        <f>+'Ark1'!Q4439</f>
        <v>78</v>
      </c>
      <c r="F117" s="228">
        <f>+'Ark1'!R4439</f>
        <v>3961</v>
      </c>
      <c r="H117" s="9">
        <f>+'Ark1'!S4439</f>
        <v>3955</v>
      </c>
      <c r="J117" s="97">
        <f>+'Ark1'!T4439</f>
        <v>9.0786156314462527</v>
      </c>
      <c r="L117" s="97">
        <f>+'Ark1'!U4439</f>
        <v>8.9868181101687643</v>
      </c>
      <c r="M117" s="1">
        <f>+'Ark1'!W4439</f>
        <v>59.581795195954477</v>
      </c>
      <c r="O117" s="9">
        <f>+'Ark1'!Y4439</f>
        <v>140.97126988134241</v>
      </c>
      <c r="Q117" s="97">
        <f>+'Ark1'!AA4439</f>
        <v>31.905534340755821</v>
      </c>
      <c r="R117" s="1">
        <f>+'Ark1'!AB4439</f>
        <v>4.4799959718158071</v>
      </c>
      <c r="S117" s="9">
        <f>+'Ark1'!AC4439</f>
        <v>-52.138904011603557</v>
      </c>
      <c r="T117" s="9">
        <f t="shared" si="16"/>
        <v>50.782051282051285</v>
      </c>
      <c r="U117" s="1">
        <f>+'Ark1'!V4439</f>
        <v>17.716233274425658</v>
      </c>
      <c r="V117" s="9">
        <f>+'Ark1'!X4439</f>
        <v>152.97238541653309</v>
      </c>
      <c r="W117" s="39"/>
      <c r="X117" s="4"/>
      <c r="Y117" s="11"/>
      <c r="Z117" s="52"/>
      <c r="AA117" s="5"/>
      <c r="AB117" s="5"/>
      <c r="AH117"/>
    </row>
    <row r="118" spans="1:34" ht="15.6">
      <c r="A118" s="39"/>
      <c r="B118">
        <f>+'Ark1'!C4440</f>
        <v>2014</v>
      </c>
      <c r="C118">
        <f>+'Ark1'!O4440</f>
        <v>54</v>
      </c>
      <c r="D118" s="48" t="str">
        <f t="shared" si="14"/>
        <v>Troms og Finnmark</v>
      </c>
      <c r="E118">
        <f>+'Ark1'!Q4440</f>
        <v>15</v>
      </c>
      <c r="F118" s="228">
        <f>+'Ark1'!R4440</f>
        <v>326</v>
      </c>
      <c r="H118" s="9">
        <f>+'Ark1'!S4440</f>
        <v>322</v>
      </c>
      <c r="J118" s="97">
        <f>+'Ark1'!T4440</f>
        <v>0.74719229887691907</v>
      </c>
      <c r="L118" s="97">
        <f>+'Ark1'!U4440</f>
        <v>0.81194318724594605</v>
      </c>
      <c r="M118" s="1">
        <f>+'Ark1'!W4440</f>
        <v>57.055900621118006</v>
      </c>
      <c r="O118" s="9">
        <f>+'Ark1'!Y4440</f>
        <v>154.75245398773012</v>
      </c>
      <c r="Q118" s="97">
        <f>+'Ark1'!AA4440</f>
        <v>34.951100989519603</v>
      </c>
      <c r="R118" s="1">
        <f>+'Ark1'!AB4440</f>
        <v>5.3981230315189892</v>
      </c>
      <c r="S118" s="9">
        <f>+'Ark1'!AC4440</f>
        <v>-54.263445348633795</v>
      </c>
      <c r="T118" s="9">
        <f t="shared" si="16"/>
        <v>21.733333333333334</v>
      </c>
      <c r="U118" s="1">
        <f>+'Ark1'!V4440</f>
        <v>15.788343558282204</v>
      </c>
      <c r="V118" s="9">
        <f>+'Ark1'!X4440</f>
        <v>169.68042326635597</v>
      </c>
      <c r="W118" s="39"/>
      <c r="X118" s="4"/>
      <c r="Y118" s="11"/>
      <c r="Z118" s="52"/>
      <c r="AA118" s="5"/>
      <c r="AB118" s="5"/>
      <c r="AH118"/>
    </row>
    <row r="119" spans="1:34" ht="15.6">
      <c r="A119" s="39"/>
      <c r="B119">
        <f>+'Ark1'!C4441</f>
        <v>2013</v>
      </c>
      <c r="C119">
        <f>+'Ark1'!O4441</f>
        <v>1</v>
      </c>
      <c r="D119" s="48" t="str">
        <f t="shared" si="14"/>
        <v>Viken</v>
      </c>
      <c r="E119">
        <f>+'Ark1'!Q4441</f>
        <v>174</v>
      </c>
      <c r="F119" s="228">
        <f>+'Ark1'!R4441</f>
        <v>4640</v>
      </c>
      <c r="H119" s="9">
        <f>+'Ark1'!S4441</f>
        <v>4626</v>
      </c>
      <c r="J119" s="97">
        <f>+'Ark1'!T4441</f>
        <v>10.801247730341261</v>
      </c>
      <c r="L119" s="97">
        <f>+'Ark1'!U4441</f>
        <v>11.535073296180038</v>
      </c>
      <c r="M119" s="1">
        <f>+'Ark1'!W4441</f>
        <v>59.453307392996095</v>
      </c>
      <c r="O119" s="9">
        <f>+'Ark1'!Y4441</f>
        <v>153.05200431034453</v>
      </c>
      <c r="Q119" s="97">
        <f>+'Ark1'!AA4441</f>
        <v>33.951020268535231</v>
      </c>
      <c r="R119" s="1">
        <f>+'Ark1'!AB4441</f>
        <v>4.0711998292245655</v>
      </c>
      <c r="S119" s="9">
        <f>+'Ark1'!AC4441</f>
        <v>-37.85085583688673</v>
      </c>
      <c r="T119" s="9">
        <f t="shared" si="16"/>
        <v>26.666666666666668</v>
      </c>
      <c r="U119" s="1">
        <f>+'Ark1'!V4441</f>
        <v>15.920474137931036</v>
      </c>
      <c r="V119" s="9">
        <f>+'Ark1'!X4441</f>
        <v>166.25814902678673</v>
      </c>
      <c r="W119" s="39"/>
      <c r="X119" s="4"/>
      <c r="Y119" s="11"/>
      <c r="Z119" s="52"/>
      <c r="AA119" s="5"/>
      <c r="AB119" s="5"/>
      <c r="AH119"/>
    </row>
    <row r="120" spans="1:34" ht="15.6">
      <c r="A120" s="39"/>
      <c r="B120">
        <f>+'Ark1'!C4442</f>
        <v>2013</v>
      </c>
      <c r="C120">
        <f>+'Ark1'!O4442</f>
        <v>4</v>
      </c>
      <c r="D120" s="48" t="str">
        <f t="shared" si="14"/>
        <v>Innlandet</v>
      </c>
      <c r="E120">
        <f>+'Ark1'!Q4442</f>
        <v>248</v>
      </c>
      <c r="F120" s="228">
        <f>+'Ark1'!R4442</f>
        <v>10178</v>
      </c>
      <c r="H120" s="9">
        <f>+'Ark1'!S4442</f>
        <v>10174</v>
      </c>
      <c r="J120" s="97">
        <f>+'Ark1'!T4442</f>
        <v>23.692909353321845</v>
      </c>
      <c r="L120" s="97">
        <f>+'Ark1'!U4442</f>
        <v>22.744814459978642</v>
      </c>
      <c r="M120" s="1">
        <f>+'Ark1'!W4442</f>
        <v>59.699921368193451</v>
      </c>
      <c r="O120" s="9">
        <f>+'Ark1'!Y4442</f>
        <v>137.5804087247007</v>
      </c>
      <c r="Q120" s="97">
        <f>+'Ark1'!AA4442</f>
        <v>31.225135404829594</v>
      </c>
      <c r="R120" s="1">
        <f>+'Ark1'!AB4442</f>
        <v>4.1438510906308412</v>
      </c>
      <c r="S120" s="9">
        <f>+'Ark1'!AC4442</f>
        <v>-28.50482515784234</v>
      </c>
      <c r="T120" s="9">
        <f t="shared" si="16"/>
        <v>41.04032258064516</v>
      </c>
      <c r="U120" s="1">
        <f>+'Ark1'!V4442</f>
        <v>16.276675181764588</v>
      </c>
      <c r="V120" s="9">
        <f>+'Ark1'!X4442</f>
        <v>149.11385570858201</v>
      </c>
      <c r="W120" s="39"/>
      <c r="X120" s="4"/>
      <c r="Y120" s="11"/>
      <c r="Z120" s="52"/>
      <c r="AA120" s="5"/>
      <c r="AB120" s="5"/>
      <c r="AH120"/>
    </row>
    <row r="121" spans="1:34" ht="15.6">
      <c r="A121" s="39"/>
      <c r="B121" s="47">
        <f>+'Ark1'!C4443</f>
        <v>2013</v>
      </c>
      <c r="C121" s="47">
        <f>+'Ark1'!O4443</f>
        <v>8</v>
      </c>
      <c r="D121" s="48" t="str">
        <f t="shared" si="14"/>
        <v>Telemark/ Vestfold</v>
      </c>
      <c r="E121" s="47">
        <f>+'Ark1'!Q4443</f>
        <v>112</v>
      </c>
      <c r="F121" s="269">
        <f>+'Ark1'!R4443</f>
        <v>4990</v>
      </c>
      <c r="G121" s="269"/>
      <c r="H121" s="65">
        <f>+'Ark1'!S4443</f>
        <v>4978</v>
      </c>
      <c r="I121" s="269"/>
      <c r="J121" s="102">
        <f>+'Ark1'!T4443</f>
        <v>11.615997020345455</v>
      </c>
      <c r="K121" s="47"/>
      <c r="L121" s="102">
        <f>+'Ark1'!U4443</f>
        <v>12.183344982952031</v>
      </c>
      <c r="M121" s="49">
        <f>+'Ark1'!W4443</f>
        <v>57.867818400964246</v>
      </c>
      <c r="N121" s="47"/>
      <c r="O121" s="65">
        <f>+'Ark1'!Y4443</f>
        <v>150.31511022044091</v>
      </c>
      <c r="P121" s="47"/>
      <c r="Q121" s="102">
        <f>+'Ark1'!AA4443</f>
        <v>34.590439366993721</v>
      </c>
      <c r="R121" s="49">
        <f>+'Ark1'!AB4443</f>
        <v>5.0471267320988202</v>
      </c>
      <c r="S121" s="65">
        <f>+'Ark1'!AC4443</f>
        <v>-43.774605152197807</v>
      </c>
      <c r="T121" s="65">
        <f t="shared" ref="T121:T137" si="17">+F121/E121</f>
        <v>44.553571428571431</v>
      </c>
      <c r="U121" s="49">
        <f>+'Ark1'!V4443</f>
        <v>14.753507014028052</v>
      </c>
      <c r="V121" s="65">
        <f>+'Ark1'!X4443</f>
        <v>163.19475353741024</v>
      </c>
      <c r="W121" s="39"/>
      <c r="X121" s="4"/>
      <c r="Y121" s="11"/>
      <c r="Z121" s="52"/>
      <c r="AA121" s="5"/>
      <c r="AB121" s="5"/>
      <c r="AH121"/>
    </row>
    <row r="122" spans="1:34" ht="15.6">
      <c r="A122" s="39"/>
      <c r="B122" s="47">
        <f>+'Ark1'!C4444</f>
        <v>2013</v>
      </c>
      <c r="C122" s="47">
        <f>+'Ark1'!O4444</f>
        <v>9</v>
      </c>
      <c r="D122" s="48" t="str">
        <f t="shared" si="14"/>
        <v>Agder</v>
      </c>
      <c r="E122" s="47">
        <f>+'Ark1'!Q4444</f>
        <v>25</v>
      </c>
      <c r="F122" s="269">
        <f>+'Ark1'!R4444</f>
        <v>840</v>
      </c>
      <c r="G122" s="269"/>
      <c r="H122" s="65">
        <f>+'Ark1'!S4444</f>
        <v>839</v>
      </c>
      <c r="I122" s="269"/>
      <c r="J122" s="102">
        <f>+'Ark1'!T4444</f>
        <v>1.9553982960100564</v>
      </c>
      <c r="K122" s="47"/>
      <c r="L122" s="102">
        <f>+'Ark1'!U4444</f>
        <v>2.0564833185044362</v>
      </c>
      <c r="M122" s="49">
        <f>+'Ark1'!W4444</f>
        <v>59.361144219308699</v>
      </c>
      <c r="N122" s="47"/>
      <c r="O122" s="65">
        <f>+'Ark1'!Y4444</f>
        <v>150.72404761904755</v>
      </c>
      <c r="P122" s="47"/>
      <c r="Q122" s="102">
        <f>+'Ark1'!AA4444</f>
        <v>35.476344055438211</v>
      </c>
      <c r="R122" s="49">
        <f>+'Ark1'!AB4444</f>
        <v>4.4461515682931276</v>
      </c>
      <c r="S122" s="65">
        <f>+'Ark1'!AC4444</f>
        <v>-47.274891014727594</v>
      </c>
      <c r="T122" s="65">
        <f t="shared" si="17"/>
        <v>33.6</v>
      </c>
      <c r="U122" s="49">
        <f>+'Ark1'!V4444</f>
        <v>17.347619047619052</v>
      </c>
      <c r="V122" s="65">
        <f>+'Ark1'!X4444</f>
        <v>163.45921683949862</v>
      </c>
      <c r="W122" s="39"/>
      <c r="X122" s="4"/>
      <c r="Y122" s="11"/>
      <c r="Z122" s="52"/>
      <c r="AA122" s="5"/>
      <c r="AB122" s="5"/>
      <c r="AH122"/>
    </row>
    <row r="123" spans="1:34" ht="15.6">
      <c r="A123" s="39"/>
      <c r="B123" s="47">
        <f>+'Ark1'!C4445</f>
        <v>2013</v>
      </c>
      <c r="C123" s="47">
        <f>+'Ark1'!O4445</f>
        <v>11</v>
      </c>
      <c r="D123" s="48" t="str">
        <f t="shared" si="14"/>
        <v>Rogaland</v>
      </c>
      <c r="E123" s="47">
        <f>+'Ark1'!Q4445</f>
        <v>359</v>
      </c>
      <c r="F123" s="269">
        <f>+'Ark1'!R4445</f>
        <v>15210</v>
      </c>
      <c r="G123" s="269"/>
      <c r="H123" s="65">
        <f>+'Ark1'!S4445</f>
        <v>15199</v>
      </c>
      <c r="I123" s="269"/>
      <c r="J123" s="102">
        <f>+'Ark1'!T4445</f>
        <v>35.4066762884678</v>
      </c>
      <c r="K123" s="47"/>
      <c r="L123" s="102">
        <f>+'Ark1'!U4445</f>
        <v>34.920468433570257</v>
      </c>
      <c r="M123" s="49">
        <f>+'Ark1'!W4445</f>
        <v>59.567734719389414</v>
      </c>
      <c r="N123" s="47"/>
      <c r="O123" s="65">
        <f>+'Ark1'!Y4445</f>
        <v>141.3472912557533</v>
      </c>
      <c r="P123" s="47"/>
      <c r="Q123" s="102">
        <f>+'Ark1'!AA4445</f>
        <v>30.1672886630293</v>
      </c>
      <c r="R123" s="49">
        <f>+'Ark1'!AB4445</f>
        <v>4.0184784145372872</v>
      </c>
      <c r="S123" s="65">
        <f>+'Ark1'!AC4445</f>
        <v>-41.328828656431106</v>
      </c>
      <c r="T123" s="65">
        <f t="shared" si="17"/>
        <v>42.367688022284121</v>
      </c>
      <c r="U123" s="49">
        <f>+'Ark1'!V4445</f>
        <v>16.700197238658777</v>
      </c>
      <c r="V123" s="65">
        <f>+'Ark1'!X4445</f>
        <v>153.22719913269148</v>
      </c>
      <c r="W123" s="39"/>
      <c r="X123" s="4"/>
      <c r="Y123" s="11"/>
      <c r="Z123" s="52"/>
      <c r="AA123" s="5"/>
      <c r="AB123" s="5"/>
      <c r="AH123"/>
    </row>
    <row r="124" spans="1:34" ht="15.6">
      <c r="A124" s="39"/>
      <c r="B124" s="47">
        <f>+'Ark1'!C4446</f>
        <v>2013</v>
      </c>
      <c r="C124" s="47">
        <f>+'Ark1'!O4446</f>
        <v>14</v>
      </c>
      <c r="D124" s="48" t="str">
        <f t="shared" si="14"/>
        <v>Vestland</v>
      </c>
      <c r="E124" s="47">
        <f>+'Ark1'!Q4446</f>
        <v>87</v>
      </c>
      <c r="F124" s="269">
        <f>+'Ark1'!R4446</f>
        <v>1383</v>
      </c>
      <c r="G124" s="269"/>
      <c r="H124" s="65">
        <f>+'Ark1'!S4446</f>
        <v>1377</v>
      </c>
      <c r="I124" s="269"/>
      <c r="J124" s="102">
        <f>+'Ark1'!T4446</f>
        <v>3.2194236230737006</v>
      </c>
      <c r="K124" s="47"/>
      <c r="L124" s="102">
        <f>+'Ark1'!U4446</f>
        <v>3.3164931793692491</v>
      </c>
      <c r="M124" s="49">
        <f>+'Ark1'!W4446</f>
        <v>59.045025417574415</v>
      </c>
      <c r="N124" s="47"/>
      <c r="O124" s="65">
        <f>+'Ark1'!Y4446</f>
        <v>147.6364425162688</v>
      </c>
      <c r="P124" s="47"/>
      <c r="Q124" s="102">
        <f>+'Ark1'!AA4446</f>
        <v>32.250825986911039</v>
      </c>
      <c r="R124" s="49">
        <f>+'Ark1'!AB4446</f>
        <v>5.6982465179993511</v>
      </c>
      <c r="S124" s="65">
        <f>+'Ark1'!AC4446</f>
        <v>-42.612780753519125</v>
      </c>
      <c r="T124" s="65">
        <f t="shared" si="17"/>
        <v>15.896551724137931</v>
      </c>
      <c r="U124" s="49">
        <f>+'Ark1'!V4446</f>
        <v>15.477223427331888</v>
      </c>
      <c r="V124" s="65">
        <f>+'Ark1'!X4446</f>
        <v>160.57011740614453</v>
      </c>
      <c r="W124" s="39"/>
      <c r="X124" s="4"/>
      <c r="Y124" s="5"/>
      <c r="Z124" s="52"/>
      <c r="AH124"/>
    </row>
    <row r="125" spans="1:34">
      <c r="A125" s="39"/>
      <c r="B125" s="47">
        <f>+'Ark1'!C4447</f>
        <v>2013</v>
      </c>
      <c r="C125" s="47">
        <f>+'Ark1'!O4447</f>
        <v>15</v>
      </c>
      <c r="D125" s="48" t="str">
        <f t="shared" si="14"/>
        <v>Møre og Romsdal</v>
      </c>
      <c r="E125" s="47">
        <f>+'Ark1'!Q4447</f>
        <v>22</v>
      </c>
      <c r="F125" s="269">
        <f>+'Ark1'!R4447</f>
        <v>810</v>
      </c>
      <c r="G125" s="269"/>
      <c r="H125" s="65">
        <f>+'Ark1'!S4447</f>
        <v>792</v>
      </c>
      <c r="I125" s="269"/>
      <c r="J125" s="102">
        <f>+'Ark1'!T4447</f>
        <v>1.8855626425811265</v>
      </c>
      <c r="K125" s="47"/>
      <c r="L125" s="102">
        <f>+'Ark1'!U4447</f>
        <v>1.8597055548312671</v>
      </c>
      <c r="M125" s="49">
        <f>+'Ark1'!W4447</f>
        <v>60.593434343434346</v>
      </c>
      <c r="N125" s="47"/>
      <c r="O125" s="65">
        <f>+'Ark1'!Y4447</f>
        <v>141.35000000000019</v>
      </c>
      <c r="P125" s="47"/>
      <c r="Q125" s="102">
        <f>+'Ark1'!AA4447</f>
        <v>28.074894340581249</v>
      </c>
      <c r="R125" s="49">
        <f>+'Ark1'!AB4447</f>
        <v>4.112540236299707</v>
      </c>
      <c r="S125" s="65">
        <f>+'Ark1'!AC4447</f>
        <v>-44.623418439091317</v>
      </c>
      <c r="T125" s="65">
        <f t="shared" si="17"/>
        <v>36.81818181818182</v>
      </c>
      <c r="U125" s="49">
        <f>+'Ark1'!V4447</f>
        <v>17.745679012345668</v>
      </c>
      <c r="V125" s="65">
        <f>+'Ark1'!X4447</f>
        <v>156.28813718015604</v>
      </c>
      <c r="W125" s="39"/>
      <c r="X125" s="11"/>
      <c r="Y125" s="11"/>
      <c r="Z125" s="52"/>
      <c r="AH125"/>
    </row>
    <row r="126" spans="1:34">
      <c r="A126" s="39"/>
      <c r="B126" s="47">
        <f>+'Ark1'!C4448</f>
        <v>2013</v>
      </c>
      <c r="C126" s="47">
        <f>+'Ark1'!O4448</f>
        <v>16</v>
      </c>
      <c r="D126" s="48" t="str">
        <f t="shared" si="14"/>
        <v>Trøndelag</v>
      </c>
      <c r="E126" s="47">
        <f>+'Ark1'!Q4448</f>
        <v>146</v>
      </c>
      <c r="F126" s="269">
        <f>+'Ark1'!R4448</f>
        <v>681</v>
      </c>
      <c r="G126" s="269"/>
      <c r="H126" s="65">
        <f>+'Ark1'!S4448</f>
        <v>628</v>
      </c>
      <c r="I126" s="269"/>
      <c r="J126" s="102">
        <f>+'Ark1'!T4448</f>
        <v>1.5852693328367238</v>
      </c>
      <c r="K126" s="47"/>
      <c r="L126" s="102">
        <f>+'Ark1'!U4448</f>
        <v>1.2088902311726049</v>
      </c>
      <c r="M126" s="49">
        <f>+'Ark1'!W4448</f>
        <v>60.170382165605098</v>
      </c>
      <c r="N126" s="47"/>
      <c r="O126" s="65">
        <f>+'Ark1'!Y4448</f>
        <v>109.28898678414086</v>
      </c>
      <c r="P126" s="47"/>
      <c r="Q126" s="102">
        <f>+'Ark1'!AA4448</f>
        <v>14.120333800085877</v>
      </c>
      <c r="R126" s="49">
        <f>+'Ark1'!AB4448</f>
        <v>3.6574609872228914</v>
      </c>
      <c r="S126" s="65">
        <f>+'Ark1'!AC4448</f>
        <v>-21.935297547971288</v>
      </c>
      <c r="T126" s="65">
        <f t="shared" si="17"/>
        <v>4.6643835616438354</v>
      </c>
      <c r="U126" s="49">
        <f>+'Ark1'!V4448</f>
        <v>15.772393538913365</v>
      </c>
      <c r="V126" s="65">
        <f>+'Ark1'!X4448</f>
        <v>128.45554065384044</v>
      </c>
      <c r="W126" s="39"/>
      <c r="X126" s="11"/>
      <c r="Y126" s="11"/>
      <c r="Z126" s="52"/>
      <c r="AH126"/>
    </row>
    <row r="127" spans="1:34" ht="15.6">
      <c r="A127" s="39"/>
      <c r="B127" s="47">
        <f>+'Ark1'!C4449</f>
        <v>2013</v>
      </c>
      <c r="C127" s="47">
        <f>+'Ark1'!O4449</f>
        <v>18</v>
      </c>
      <c r="D127" s="48" t="str">
        <f t="shared" si="14"/>
        <v>Nordland</v>
      </c>
      <c r="E127" s="47">
        <f>+'Ark1'!Q4449</f>
        <v>77</v>
      </c>
      <c r="F127" s="269">
        <f>+'Ark1'!R4449</f>
        <v>3723</v>
      </c>
      <c r="G127" s="269"/>
      <c r="H127" s="65">
        <f>+'Ark1'!S4449</f>
        <v>3718</v>
      </c>
      <c r="I127" s="269"/>
      <c r="J127" s="102">
        <f>+'Ark1'!T4449</f>
        <v>8.6666045905302855</v>
      </c>
      <c r="K127" s="47"/>
      <c r="L127" s="102">
        <f>+'Ark1'!U4449</f>
        <v>8.7973504178756503</v>
      </c>
      <c r="M127" s="49">
        <f>+'Ark1'!W4449</f>
        <v>58.98466917697688</v>
      </c>
      <c r="N127" s="47"/>
      <c r="O127" s="65">
        <f>+'Ark1'!Y4449</f>
        <v>145.47738920225589</v>
      </c>
      <c r="P127" s="47"/>
      <c r="Q127" s="102">
        <f>+'Ark1'!AA4449</f>
        <v>32.966089728703913</v>
      </c>
      <c r="R127" s="49">
        <f>+'Ark1'!AB4449</f>
        <v>4.6621790434069421</v>
      </c>
      <c r="S127" s="65">
        <f>+'Ark1'!AC4449</f>
        <v>-52.385715456077101</v>
      </c>
      <c r="T127" s="65">
        <f t="shared" si="17"/>
        <v>48.350649350649348</v>
      </c>
      <c r="U127" s="49">
        <f>+'Ark1'!V4449</f>
        <v>17.235562718237983</v>
      </c>
      <c r="V127" s="65">
        <f>+'Ark1'!X4449</f>
        <v>157.79255129529199</v>
      </c>
      <c r="W127" s="39"/>
      <c r="X127" s="11"/>
      <c r="Y127" s="11"/>
      <c r="Z127" s="52"/>
      <c r="AB127" s="5"/>
      <c r="AH127"/>
    </row>
    <row r="128" spans="1:34" ht="15.6">
      <c r="A128" s="39"/>
      <c r="B128" s="47">
        <f>+'Ark1'!C4450</f>
        <v>2013</v>
      </c>
      <c r="C128" s="47">
        <f>+'Ark1'!O4450</f>
        <v>54</v>
      </c>
      <c r="D128" s="48" t="str">
        <f t="shared" si="14"/>
        <v>Troms og Finnmark</v>
      </c>
      <c r="E128" s="47">
        <f>+'Ark1'!Q4450</f>
        <v>16</v>
      </c>
      <c r="F128" s="269">
        <f>+'Ark1'!R4450</f>
        <v>503</v>
      </c>
      <c r="G128" s="269"/>
      <c r="H128" s="65">
        <f>+'Ark1'!S4450</f>
        <v>503</v>
      </c>
      <c r="I128" s="269"/>
      <c r="J128" s="102">
        <f>+'Ark1'!T4450</f>
        <v>1.1709111224917359</v>
      </c>
      <c r="K128" s="47"/>
      <c r="L128" s="102">
        <f>+'Ark1'!U4450</f>
        <v>1.3773761255658172</v>
      </c>
      <c r="M128" s="49">
        <f>+'Ark1'!W4450</f>
        <v>55.141153081510943</v>
      </c>
      <c r="N128" s="47"/>
      <c r="O128" s="65">
        <f>+'Ark1'!Y4450</f>
        <v>168.58588469184875</v>
      </c>
      <c r="P128" s="47"/>
      <c r="Q128" s="102">
        <f>+'Ark1'!AA4450</f>
        <v>39.643360144435249</v>
      </c>
      <c r="R128" s="49">
        <f>+'Ark1'!AB4450</f>
        <v>6.6996006128867052</v>
      </c>
      <c r="S128" s="65">
        <f>+'Ark1'!AC4450</f>
        <v>-68.500166828517621</v>
      </c>
      <c r="T128" s="65">
        <f t="shared" si="17"/>
        <v>31.4375</v>
      </c>
      <c r="U128" s="49">
        <f>+'Ark1'!V4450</f>
        <v>13.610337972167001</v>
      </c>
      <c r="V128" s="65">
        <f>+'Ark1'!X4450</f>
        <v>182.64992924360641</v>
      </c>
      <c r="W128" s="39"/>
      <c r="X128" s="5"/>
      <c r="Y128" s="5"/>
      <c r="Z128" s="52"/>
      <c r="AB128" s="5"/>
      <c r="AH128"/>
    </row>
    <row r="129" spans="1:34" ht="15.6">
      <c r="A129" s="39"/>
      <c r="B129" s="47">
        <f>+'Ark1'!C4451</f>
        <v>2012</v>
      </c>
      <c r="C129" s="47">
        <f>+'Ark1'!O4451</f>
        <v>1</v>
      </c>
      <c r="D129" s="48" t="str">
        <f t="shared" si="14"/>
        <v>Viken</v>
      </c>
      <c r="E129" s="47">
        <f>+'Ark1'!Q4451</f>
        <v>172</v>
      </c>
      <c r="F129" s="269">
        <f>+'Ark1'!R4451</f>
        <v>4793</v>
      </c>
      <c r="G129" s="269"/>
      <c r="H129" s="65">
        <f>+'Ark1'!S4451</f>
        <v>4786</v>
      </c>
      <c r="I129" s="269"/>
      <c r="J129" s="102">
        <f>+'Ark1'!T4451</f>
        <v>11.152736411020102</v>
      </c>
      <c r="K129" s="47"/>
      <c r="L129" s="102">
        <f>+'Ark1'!U4451</f>
        <v>11.7538264129373</v>
      </c>
      <c r="M129" s="49">
        <f>+'Ark1'!W4451</f>
        <v>59.501044713748442</v>
      </c>
      <c r="N129" s="47"/>
      <c r="O129" s="65">
        <f>+'Ark1'!Y4451</f>
        <v>151.64473190068907</v>
      </c>
      <c r="P129" s="47"/>
      <c r="Q129" s="102">
        <f>+'Ark1'!AA4451</f>
        <v>33.699490652268288</v>
      </c>
      <c r="R129" s="49">
        <f>+'Ark1'!AB4451</f>
        <v>4.0447893246011892</v>
      </c>
      <c r="S129" s="65">
        <f>+'Ark1'!AC4451</f>
        <v>-39.029895777947274</v>
      </c>
      <c r="T129" s="65">
        <f t="shared" si="17"/>
        <v>27.86627906976744</v>
      </c>
      <c r="U129" s="49">
        <f>+'Ark1'!V4451</f>
        <v>16.172751929897764</v>
      </c>
      <c r="V129" s="65">
        <f>+'Ark1'!X4451</f>
        <v>164.48325801960604</v>
      </c>
      <c r="W129" s="39"/>
      <c r="X129" s="5"/>
      <c r="Y129" s="5"/>
      <c r="Z129" s="52"/>
      <c r="AH129"/>
    </row>
    <row r="130" spans="1:34">
      <c r="A130" s="39"/>
      <c r="B130" s="47">
        <f>+'Ark1'!C4452</f>
        <v>2012</v>
      </c>
      <c r="C130" s="47">
        <f>+'Ark1'!O4452</f>
        <v>4</v>
      </c>
      <c r="D130" s="48" t="str">
        <f t="shared" si="14"/>
        <v>Innlandet</v>
      </c>
      <c r="E130" s="47">
        <f>+'Ark1'!Q4452</f>
        <v>256</v>
      </c>
      <c r="F130" s="269">
        <f>+'Ark1'!R4452</f>
        <v>10425</v>
      </c>
      <c r="G130" s="269"/>
      <c r="H130" s="65">
        <f>+'Ark1'!S4452</f>
        <v>10413</v>
      </c>
      <c r="I130" s="269"/>
      <c r="J130" s="102">
        <f>+'Ark1'!T4452</f>
        <v>24.257725241995526</v>
      </c>
      <c r="K130" s="47"/>
      <c r="L130" s="102">
        <f>+'Ark1'!U4452</f>
        <v>23.207143464374631</v>
      </c>
      <c r="M130" s="49">
        <f>+'Ark1'!W4452</f>
        <v>59.560549313358315</v>
      </c>
      <c r="N130" s="47"/>
      <c r="O130" s="65">
        <f>+'Ark1'!Y4452</f>
        <v>137.65788968824987</v>
      </c>
      <c r="P130" s="47"/>
      <c r="Q130" s="102">
        <f>+'Ark1'!AA4452</f>
        <v>31.677537908052638</v>
      </c>
      <c r="R130" s="49">
        <f>+'Ark1'!AB4452</f>
        <v>4.1259470817986204</v>
      </c>
      <c r="S130" s="65">
        <f>+'Ark1'!AC4452</f>
        <v>-30.254701087489849</v>
      </c>
      <c r="T130" s="65">
        <f t="shared" si="17"/>
        <v>40.72265625</v>
      </c>
      <c r="U130" s="49">
        <f>+'Ark1'!V4452</f>
        <v>16.369592326139088</v>
      </c>
      <c r="V130" s="65">
        <f>+'Ark1'!X4452</f>
        <v>149.32023871693573</v>
      </c>
      <c r="W130" s="39"/>
      <c r="X130" s="11"/>
      <c r="Y130" s="11"/>
      <c r="Z130" s="52"/>
      <c r="AH130"/>
    </row>
    <row r="131" spans="1:34">
      <c r="A131" s="39"/>
      <c r="B131" s="47">
        <f>+'Ark1'!C4453</f>
        <v>2012</v>
      </c>
      <c r="C131" s="47">
        <f>+'Ark1'!O4453</f>
        <v>8</v>
      </c>
      <c r="D131" s="48" t="str">
        <f t="shared" si="14"/>
        <v>Telemark/ Vestfold</v>
      </c>
      <c r="E131" s="47">
        <f>+'Ark1'!Q4453</f>
        <v>130</v>
      </c>
      <c r="F131" s="269">
        <f>+'Ark1'!R4453</f>
        <v>4950</v>
      </c>
      <c r="G131" s="269"/>
      <c r="H131" s="65">
        <f>+'Ark1'!S4453</f>
        <v>4934</v>
      </c>
      <c r="I131" s="269"/>
      <c r="J131" s="102">
        <f>+'Ark1'!T4453</f>
        <v>11.518056589724496</v>
      </c>
      <c r="K131" s="47"/>
      <c r="L131" s="102">
        <f>+'Ark1'!U4453</f>
        <v>12.130041642512799</v>
      </c>
      <c r="M131" s="49">
        <f>+'Ark1'!W4453</f>
        <v>57.580056749087952</v>
      </c>
      <c r="N131" s="47"/>
      <c r="O131" s="65">
        <f>+'Ark1'!Y4453</f>
        <v>151.53486868686855</v>
      </c>
      <c r="P131" s="47"/>
      <c r="Q131" s="102">
        <f>+'Ark1'!AA4453</f>
        <v>34.720862264858845</v>
      </c>
      <c r="R131" s="49">
        <f>+'Ark1'!AB4453</f>
        <v>5.1009246239754722</v>
      </c>
      <c r="S131" s="65">
        <f>+'Ark1'!AC4453</f>
        <v>-46.311795622873483</v>
      </c>
      <c r="T131" s="65">
        <f t="shared" si="17"/>
        <v>38.07692307692308</v>
      </c>
      <c r="U131" s="49">
        <f>+'Ark1'!V4453</f>
        <v>14.938585858585862</v>
      </c>
      <c r="V131" s="65">
        <f>+'Ark1'!X4453</f>
        <v>164.69247184740203</v>
      </c>
      <c r="W131" s="39"/>
      <c r="X131" s="11"/>
      <c r="Y131" s="11"/>
      <c r="Z131" s="52"/>
      <c r="AH131"/>
    </row>
    <row r="132" spans="1:34">
      <c r="A132" s="39"/>
      <c r="B132" s="47">
        <f>+'Ark1'!C4454</f>
        <v>2012</v>
      </c>
      <c r="C132" s="47">
        <f>+'Ark1'!O4454</f>
        <v>9</v>
      </c>
      <c r="D132" s="48" t="str">
        <f t="shared" si="14"/>
        <v>Agder</v>
      </c>
      <c r="E132" s="47">
        <f>+'Ark1'!Q4454</f>
        <v>19</v>
      </c>
      <c r="F132" s="269">
        <f>+'Ark1'!R4454</f>
        <v>755</v>
      </c>
      <c r="G132" s="269"/>
      <c r="H132" s="65">
        <f>+'Ark1'!S4454</f>
        <v>752</v>
      </c>
      <c r="I132" s="269"/>
      <c r="J132" s="102">
        <f>+'Ark1'!T4454</f>
        <v>1.7567944899478778</v>
      </c>
      <c r="K132" s="47"/>
      <c r="L132" s="102">
        <f>+'Ark1'!U4454</f>
        <v>1.9812895975124143</v>
      </c>
      <c r="M132" s="49">
        <f>+'Ark1'!W4454</f>
        <v>58.240691489361708</v>
      </c>
      <c r="N132" s="47"/>
      <c r="O132" s="65">
        <f>+'Ark1'!Y4454</f>
        <v>162.27682119205312</v>
      </c>
      <c r="P132" s="47"/>
      <c r="Q132" s="102">
        <f>+'Ark1'!AA4454</f>
        <v>36.93967479325547</v>
      </c>
      <c r="R132" s="49">
        <f>+'Ark1'!AB4454</f>
        <v>4.8104267902985081</v>
      </c>
      <c r="S132" s="65">
        <f>+'Ark1'!AC4454</f>
        <v>-56.432029895510723</v>
      </c>
      <c r="T132" s="65">
        <f t="shared" si="17"/>
        <v>39.736842105263158</v>
      </c>
      <c r="U132" s="49">
        <f>+'Ark1'!V4454</f>
        <v>16.754966887417222</v>
      </c>
      <c r="V132" s="65">
        <f>+'Ark1'!X4454</f>
        <v>176.43517754514855</v>
      </c>
      <c r="W132" s="39"/>
      <c r="X132" s="11"/>
      <c r="Y132" s="11"/>
      <c r="Z132" s="52"/>
      <c r="AH132"/>
    </row>
    <row r="133" spans="1:34">
      <c r="A133" s="39"/>
      <c r="B133" s="47">
        <f>+'Ark1'!C4455</f>
        <v>2012</v>
      </c>
      <c r="C133" s="47">
        <f>+'Ark1'!O4455</f>
        <v>11</v>
      </c>
      <c r="D133" s="48" t="str">
        <f t="shared" si="14"/>
        <v>Rogaland</v>
      </c>
      <c r="E133" s="47">
        <f>+'Ark1'!Q4455</f>
        <v>415</v>
      </c>
      <c r="F133" s="269">
        <f>+'Ark1'!R4455</f>
        <v>14907</v>
      </c>
      <c r="G133" s="269"/>
      <c r="H133" s="65">
        <f>+'Ark1'!S4455</f>
        <v>14893</v>
      </c>
      <c r="I133" s="269"/>
      <c r="J133" s="102">
        <f>+'Ark1'!T4455</f>
        <v>34.686801935964262</v>
      </c>
      <c r="K133" s="47"/>
      <c r="L133" s="102">
        <f>+'Ark1'!U4455</f>
        <v>34.425494987249486</v>
      </c>
      <c r="M133" s="49">
        <f>+'Ark1'!W4455</f>
        <v>59.36339219767676</v>
      </c>
      <c r="N133" s="47"/>
      <c r="O133" s="65">
        <f>+'Ark1'!Y4455</f>
        <v>142.80566176963862</v>
      </c>
      <c r="P133" s="47"/>
      <c r="Q133" s="102">
        <f>+'Ark1'!AA4455</f>
        <v>31.2243492090168</v>
      </c>
      <c r="R133" s="49">
        <f>+'Ark1'!AB4455</f>
        <v>4.0600749727569241</v>
      </c>
      <c r="S133" s="65">
        <f>+'Ark1'!AC4455</f>
        <v>-38.139924934620446</v>
      </c>
      <c r="T133" s="65">
        <f t="shared" si="17"/>
        <v>35.920481927710846</v>
      </c>
      <c r="U133" s="49">
        <f>+'Ark1'!V4455</f>
        <v>16.743409136647216</v>
      </c>
      <c r="V133" s="65">
        <f>+'Ark1'!X4455</f>
        <v>154.84933274637876</v>
      </c>
      <c r="W133" s="39"/>
      <c r="X133" s="11"/>
      <c r="Y133" s="11"/>
      <c r="Z133" s="52"/>
      <c r="AH133"/>
    </row>
    <row r="134" spans="1:34">
      <c r="A134" s="39"/>
      <c r="B134" s="47">
        <f>+'Ark1'!C4456</f>
        <v>2012</v>
      </c>
      <c r="C134" s="47">
        <f>+'Ark1'!O4456</f>
        <v>14</v>
      </c>
      <c r="D134" s="48" t="str">
        <f t="shared" si="14"/>
        <v>Vestland</v>
      </c>
      <c r="E134" s="47">
        <f>+'Ark1'!Q4456</f>
        <v>89</v>
      </c>
      <c r="F134" s="269">
        <f>+'Ark1'!R4456</f>
        <v>1571</v>
      </c>
      <c r="G134" s="269"/>
      <c r="H134" s="65">
        <f>+'Ark1'!S4456</f>
        <v>1559</v>
      </c>
      <c r="I134" s="269"/>
      <c r="J134" s="102">
        <f>+'Ark1'!T4456</f>
        <v>3.6555286671630673</v>
      </c>
      <c r="K134" s="47"/>
      <c r="L134" s="102">
        <f>+'Ark1'!U4456</f>
        <v>3.6685593699680448</v>
      </c>
      <c r="M134" s="49">
        <f>+'Ark1'!W4456</f>
        <v>58.976266837716494</v>
      </c>
      <c r="N134" s="47"/>
      <c r="O134" s="65">
        <f>+'Ark1'!Y4456</f>
        <v>144.40254614894971</v>
      </c>
      <c r="P134" s="47"/>
      <c r="Q134" s="102">
        <f>+'Ark1'!AA4456</f>
        <v>30.833443002936406</v>
      </c>
      <c r="R134" s="49">
        <f>+'Ark1'!AB4456</f>
        <v>5.2709840190596475</v>
      </c>
      <c r="S134" s="65">
        <f>+'Ark1'!AC4456</f>
        <v>-45.531099228894163</v>
      </c>
      <c r="T134" s="65">
        <f t="shared" si="17"/>
        <v>17.651685393258425</v>
      </c>
      <c r="U134" s="49">
        <f>+'Ark1'!V4456</f>
        <v>15.861871419478039</v>
      </c>
      <c r="V134" s="65">
        <f>+'Ark1'!X4456</f>
        <v>157.68041141132639</v>
      </c>
      <c r="W134" s="39"/>
      <c r="X134" s="11"/>
      <c r="Y134" s="11"/>
      <c r="Z134" s="52"/>
      <c r="AH134"/>
    </row>
    <row r="135" spans="1:34">
      <c r="A135" s="39"/>
      <c r="B135" s="47">
        <f>+'Ark1'!C4457</f>
        <v>2012</v>
      </c>
      <c r="C135" s="47">
        <f>+'Ark1'!O4457</f>
        <v>15</v>
      </c>
      <c r="D135" s="48" t="str">
        <f t="shared" si="14"/>
        <v>Møre og Romsdal</v>
      </c>
      <c r="E135" s="47">
        <f>+'Ark1'!Q4457</f>
        <v>25</v>
      </c>
      <c r="F135" s="269">
        <f>+'Ark1'!R4457</f>
        <v>869</v>
      </c>
      <c r="G135" s="269"/>
      <c r="H135" s="65">
        <f>+'Ark1'!S4457</f>
        <v>858</v>
      </c>
      <c r="I135" s="269"/>
      <c r="J135" s="102">
        <f>+'Ark1'!T4457</f>
        <v>2.0220588235294121</v>
      </c>
      <c r="K135" s="47"/>
      <c r="L135" s="102">
        <f>+'Ark1'!U4457</f>
        <v>1.9112258905756756</v>
      </c>
      <c r="M135" s="49">
        <f>+'Ark1'!W4457</f>
        <v>61.174825174825195</v>
      </c>
      <c r="N135" s="47"/>
      <c r="O135" s="65">
        <f>+'Ark1'!Y4457</f>
        <v>136.002761795167</v>
      </c>
      <c r="P135" s="47"/>
      <c r="Q135" s="102">
        <f>+'Ark1'!AA4457</f>
        <v>30.123507493799501</v>
      </c>
      <c r="R135" s="49">
        <f>+'Ark1'!AB4457</f>
        <v>4.1346475404950382</v>
      </c>
      <c r="S135" s="65">
        <f>+'Ark1'!AC4457</f>
        <v>-41.695958330566626</v>
      </c>
      <c r="T135" s="65">
        <f t="shared" si="17"/>
        <v>34.76</v>
      </c>
      <c r="U135" s="49">
        <f>+'Ark1'!V4457</f>
        <v>17.644418872266971</v>
      </c>
      <c r="V135" s="65">
        <f>+'Ark1'!X4457</f>
        <v>149.01500710022705</v>
      </c>
      <c r="W135" s="39"/>
      <c r="X135" s="11"/>
      <c r="Y135" s="11"/>
      <c r="Z135" s="52"/>
      <c r="AH135"/>
    </row>
    <row r="136" spans="1:34">
      <c r="A136" s="39"/>
      <c r="B136" s="47">
        <f>+'Ark1'!C4458</f>
        <v>2012</v>
      </c>
      <c r="C136" s="47">
        <f>+'Ark1'!O4458</f>
        <v>16</v>
      </c>
      <c r="D136" s="48" t="str">
        <f t="shared" si="14"/>
        <v>Trøndelag</v>
      </c>
      <c r="E136" s="47">
        <f>+'Ark1'!Q4458</f>
        <v>156</v>
      </c>
      <c r="F136" s="269">
        <f>+'Ark1'!R4458</f>
        <v>597</v>
      </c>
      <c r="G136" s="269"/>
      <c r="H136" s="65">
        <f>+'Ark1'!S4458</f>
        <v>567</v>
      </c>
      <c r="I136" s="269"/>
      <c r="J136" s="102">
        <f>+'Ark1'!T4458</f>
        <v>1.3891474311243484</v>
      </c>
      <c r="K136" s="47"/>
      <c r="L136" s="102">
        <f>+'Ark1'!U4458</f>
        <v>1.0502634730773237</v>
      </c>
      <c r="M136" s="49">
        <f>+'Ark1'!W4458</f>
        <v>59.081128747795411</v>
      </c>
      <c r="N136" s="47"/>
      <c r="O136" s="65">
        <f>+'Ark1'!Y4458</f>
        <v>108.78760469011721</v>
      </c>
      <c r="P136" s="47"/>
      <c r="Q136" s="102">
        <f>+'Ark1'!AA4458</f>
        <v>9.4788127241111066</v>
      </c>
      <c r="R136" s="49">
        <f>+'Ark1'!AB4458</f>
        <v>3.5021454944866042</v>
      </c>
      <c r="S136" s="65">
        <f>+'Ark1'!AC4458</f>
        <v>-27.649766035309671</v>
      </c>
      <c r="T136" s="65">
        <f t="shared" si="17"/>
        <v>3.8269230769230771</v>
      </c>
      <c r="U136" s="49">
        <f>+'Ark1'!V4458</f>
        <v>15.268006700167501</v>
      </c>
      <c r="V136" s="65">
        <f>+'Ark1'!X4458</f>
        <v>124.31442151167548</v>
      </c>
      <c r="W136" s="39"/>
      <c r="X136" s="11"/>
      <c r="Y136" s="11"/>
      <c r="Z136" s="52"/>
      <c r="AH136"/>
    </row>
    <row r="137" spans="1:34">
      <c r="A137" s="39"/>
      <c r="B137" s="47">
        <f>+'Ark1'!C4459</f>
        <v>2012</v>
      </c>
      <c r="C137" s="47">
        <f>+'Ark1'!O4459</f>
        <v>18</v>
      </c>
      <c r="D137" s="48" t="str">
        <f t="shared" si="14"/>
        <v>Nordland</v>
      </c>
      <c r="E137" s="47">
        <f>+'Ark1'!Q4459</f>
        <v>91</v>
      </c>
      <c r="F137" s="269">
        <f>+'Ark1'!R4459</f>
        <v>3598</v>
      </c>
      <c r="G137" s="269"/>
      <c r="H137" s="65">
        <f>+'Ark1'!S4459</f>
        <v>3594</v>
      </c>
      <c r="I137" s="269"/>
      <c r="J137" s="102">
        <f>+'Ark1'!T4459</f>
        <v>8.3721146686522712</v>
      </c>
      <c r="K137" s="47"/>
      <c r="L137" s="102">
        <f>+'Ark1'!U4459</f>
        <v>8.5554309665898565</v>
      </c>
      <c r="M137" s="49">
        <f>+'Ark1'!W4459</f>
        <v>58.391207568169193</v>
      </c>
      <c r="N137" s="47"/>
      <c r="O137" s="65">
        <f>+'Ark1'!Y4459</f>
        <v>147.04024458032276</v>
      </c>
      <c r="P137" s="47"/>
      <c r="Q137" s="102">
        <f>+'Ark1'!AA4459</f>
        <v>32.618560532699846</v>
      </c>
      <c r="R137" s="49">
        <f>+'Ark1'!AB4459</f>
        <v>4.6995412390259119</v>
      </c>
      <c r="S137" s="65">
        <f>+'Ark1'!AC4459</f>
        <v>-47.204678393084599</v>
      </c>
      <c r="T137" s="65">
        <f t="shared" si="17"/>
        <v>39.53846153846154</v>
      </c>
      <c r="U137" s="49">
        <f>+'Ark1'!V4459</f>
        <v>16.031962201222907</v>
      </c>
      <c r="V137" s="65">
        <f>+'Ark1'!X4459</f>
        <v>159.47489787573105</v>
      </c>
      <c r="W137" s="39"/>
      <c r="X137" s="11"/>
      <c r="Y137" s="11"/>
      <c r="Z137" s="52"/>
      <c r="AH137"/>
    </row>
    <row r="138" spans="1:34">
      <c r="A138" s="39"/>
      <c r="B138">
        <f>+'Ark1'!C4460</f>
        <v>2012</v>
      </c>
      <c r="C138">
        <f>+'Ark1'!O4460</f>
        <v>54</v>
      </c>
      <c r="D138" s="48" t="str">
        <f t="shared" si="14"/>
        <v>Troms og Finnmark</v>
      </c>
      <c r="E138">
        <f>+'Ark1'!Q4460</f>
        <v>19</v>
      </c>
      <c r="F138" s="228">
        <f>+'Ark1'!R4460</f>
        <v>511</v>
      </c>
      <c r="H138" s="9">
        <f>+'Ark1'!S4460</f>
        <v>510</v>
      </c>
      <c r="J138" s="97">
        <f>+'Ark1'!T4460</f>
        <v>1.1890357408786298</v>
      </c>
      <c r="L138" s="97">
        <f>+'Ark1'!U4460</f>
        <v>1.3167241952024729</v>
      </c>
      <c r="M138" s="1">
        <f>+'Ark1'!W4460</f>
        <v>56.403921568627446</v>
      </c>
      <c r="O138" s="9">
        <f>+'Ark1'!Y4460</f>
        <v>159.34168297455972</v>
      </c>
      <c r="Q138" s="97">
        <f>+'Ark1'!AA4460</f>
        <v>37.425331317457371</v>
      </c>
      <c r="R138" s="1">
        <f>+'Ark1'!AB4460</f>
        <v>6.3663934070599568</v>
      </c>
      <c r="S138" s="9">
        <f>+'Ark1'!AC4460</f>
        <v>-66.040865024207122</v>
      </c>
      <c r="T138" s="9">
        <f t="shared" ref="T138:T154" si="18">+F138/E138</f>
        <v>26.894736842105264</v>
      </c>
      <c r="U138" s="1">
        <f>+'Ark1'!V4460</f>
        <v>15.205479452054796</v>
      </c>
      <c r="V138" s="9">
        <f>+'Ark1'!X4460</f>
        <v>172.93582358216739</v>
      </c>
      <c r="W138" s="39"/>
      <c r="X138" s="11"/>
      <c r="Y138" s="11"/>
      <c r="Z138" s="52"/>
      <c r="AH138"/>
    </row>
    <row r="139" spans="1:34">
      <c r="A139" s="39"/>
      <c r="B139">
        <f>+'Ark1'!C4461</f>
        <v>2011</v>
      </c>
      <c r="C139">
        <f>+'Ark1'!O4461</f>
        <v>1</v>
      </c>
      <c r="D139" s="48" t="str">
        <f t="shared" si="14"/>
        <v>Viken</v>
      </c>
      <c r="E139">
        <f>+'Ark1'!Q4461</f>
        <v>205</v>
      </c>
      <c r="F139" s="228">
        <f>+'Ark1'!R4461</f>
        <v>5161</v>
      </c>
      <c r="H139" s="9">
        <f>+'Ark1'!S4461</f>
        <v>5159</v>
      </c>
      <c r="J139" s="97">
        <f>+'Ark1'!T4461</f>
        <v>12.023576553909235</v>
      </c>
      <c r="L139" s="97">
        <f>+'Ark1'!U4461</f>
        <v>12.622061142576857</v>
      </c>
      <c r="M139" s="1">
        <f>+'Ark1'!W4461</f>
        <v>59.24035665826711</v>
      </c>
      <c r="O139" s="9">
        <f>+'Ark1'!Y4461</f>
        <v>150.54427436543307</v>
      </c>
      <c r="Q139" s="97">
        <f>+'Ark1'!AA4461</f>
        <v>32.818270882120181</v>
      </c>
      <c r="R139" s="1">
        <f>+'Ark1'!AB4461</f>
        <v>4.3109411452277513</v>
      </c>
      <c r="S139" s="9">
        <f>+'Ark1'!AC4461</f>
        <v>-38.464716202115603</v>
      </c>
      <c r="T139" s="9">
        <f t="shared" si="18"/>
        <v>25.175609756097561</v>
      </c>
      <c r="U139" s="1">
        <f>+'Ark1'!V4461</f>
        <v>15.743073047858941</v>
      </c>
      <c r="V139" s="9">
        <f>+'Ark1'!X4461</f>
        <v>163.16431071187077</v>
      </c>
      <c r="W139" s="39"/>
      <c r="X139" s="11"/>
      <c r="Y139" s="11"/>
      <c r="Z139" s="52"/>
      <c r="AH139"/>
    </row>
    <row r="140" spans="1:34">
      <c r="A140" s="39"/>
      <c r="B140">
        <f>+'Ark1'!C4462</f>
        <v>2011</v>
      </c>
      <c r="C140">
        <f>+'Ark1'!O4462</f>
        <v>4</v>
      </c>
      <c r="D140" s="48" t="str">
        <f t="shared" si="14"/>
        <v>Innlandet</v>
      </c>
      <c r="E140">
        <f>+'Ark1'!Q4462</f>
        <v>282</v>
      </c>
      <c r="F140" s="228">
        <f>+'Ark1'!R4462</f>
        <v>9959</v>
      </c>
      <c r="H140" s="9">
        <f>+'Ark1'!S4462</f>
        <v>9939</v>
      </c>
      <c r="J140" s="97">
        <f>+'Ark1'!T4462</f>
        <v>23.201472369769821</v>
      </c>
      <c r="L140" s="97">
        <f>+'Ark1'!U4462</f>
        <v>22.359180924325397</v>
      </c>
      <c r="M140" s="1">
        <f>+'Ark1'!W4462</f>
        <v>59.318945567964569</v>
      </c>
      <c r="O140" s="9">
        <f>+'Ark1'!Y4462</f>
        <v>138.1999799176626</v>
      </c>
      <c r="Q140" s="97">
        <f>+'Ark1'!AA4462</f>
        <v>31.469710254930664</v>
      </c>
      <c r="R140" s="1">
        <f>+'Ark1'!AB4462</f>
        <v>4.2693655142786948</v>
      </c>
      <c r="S140" s="9">
        <f>+'Ark1'!AC4462</f>
        <v>-26.674452264677686</v>
      </c>
      <c r="T140" s="9">
        <f t="shared" si="18"/>
        <v>35.315602836879435</v>
      </c>
      <c r="U140" s="1">
        <f>+'Ark1'!V4462</f>
        <v>16.055527663420026</v>
      </c>
      <c r="V140" s="9">
        <f>+'Ark1'!X4462</f>
        <v>150.0249723759066</v>
      </c>
      <c r="W140" s="39"/>
      <c r="X140" s="11"/>
      <c r="Y140" s="11"/>
      <c r="Z140" s="52"/>
      <c r="AH140"/>
    </row>
    <row r="141" spans="1:34">
      <c r="A141" s="39"/>
      <c r="B141">
        <f>+'Ark1'!C4463</f>
        <v>2011</v>
      </c>
      <c r="C141">
        <f>+'Ark1'!O4463</f>
        <v>8</v>
      </c>
      <c r="D141" s="48" t="str">
        <f t="shared" si="14"/>
        <v>Telemark/ Vestfold</v>
      </c>
      <c r="E141">
        <f>+'Ark1'!Q4463</f>
        <v>139</v>
      </c>
      <c r="F141" s="228">
        <f>+'Ark1'!R4463</f>
        <v>5412</v>
      </c>
      <c r="H141" s="9">
        <f>+'Ark1'!S4463</f>
        <v>5411</v>
      </c>
      <c r="J141" s="97">
        <f>+'Ark1'!T4463</f>
        <v>12.60833100363433</v>
      </c>
      <c r="L141" s="97">
        <f>+'Ark1'!U4463</f>
        <v>13.06391995212905</v>
      </c>
      <c r="M141" s="1">
        <f>+'Ark1'!W4463</f>
        <v>58.028830160783599</v>
      </c>
      <c r="O141" s="9">
        <f>+'Ark1'!Y4463</f>
        <v>148.58793422025178</v>
      </c>
      <c r="Q141" s="97">
        <f>+'Ark1'!AA4463</f>
        <v>33.630280239119294</v>
      </c>
      <c r="R141" s="1">
        <f>+'Ark1'!AB4463</f>
        <v>4.9876858617944881</v>
      </c>
      <c r="S141" s="9">
        <f>+'Ark1'!AC4463</f>
        <v>-49.344610140058563</v>
      </c>
      <c r="T141" s="9">
        <f t="shared" si="18"/>
        <v>38.935251798561154</v>
      </c>
      <c r="U141" s="1">
        <f>+'Ark1'!V4463</f>
        <v>15.283813747228381</v>
      </c>
      <c r="V141" s="9">
        <f>+'Ark1'!X4463</f>
        <v>161.01188402802981</v>
      </c>
      <c r="W141" s="39"/>
      <c r="X141" s="11"/>
      <c r="Y141" s="11"/>
      <c r="Z141" s="52"/>
      <c r="AH141"/>
    </row>
    <row r="142" spans="1:34">
      <c r="A142" s="39"/>
      <c r="B142">
        <f>+'Ark1'!C4464</f>
        <v>2011</v>
      </c>
      <c r="C142">
        <f>+'Ark1'!O4464</f>
        <v>9</v>
      </c>
      <c r="D142" s="48" t="str">
        <f t="shared" si="14"/>
        <v>Agder</v>
      </c>
      <c r="E142">
        <f>+'Ark1'!Q4464</f>
        <v>35</v>
      </c>
      <c r="F142" s="228">
        <f>+'Ark1'!R4464</f>
        <v>649</v>
      </c>
      <c r="H142" s="9">
        <f>+'Ark1'!S4464</f>
        <v>647</v>
      </c>
      <c r="J142" s="97">
        <f>+'Ark1'!T4464</f>
        <v>1.5119746528748486</v>
      </c>
      <c r="L142" s="97">
        <f>+'Ark1'!U4464</f>
        <v>1.6500942361315121</v>
      </c>
      <c r="M142" s="1">
        <f>+'Ark1'!W4464</f>
        <v>58.426584234930417</v>
      </c>
      <c r="O142" s="9">
        <f>+'Ark1'!Y4464</f>
        <v>156.50631741140236</v>
      </c>
      <c r="Q142" s="97">
        <f>+'Ark1'!AA4464</f>
        <v>37.019611258934006</v>
      </c>
      <c r="R142" s="1">
        <f>+'Ark1'!AB4464</f>
        <v>4.8150111026174809</v>
      </c>
      <c r="S142" s="9">
        <f>+'Ark1'!AC4464</f>
        <v>-43.421652662385092</v>
      </c>
      <c r="T142" s="9">
        <f t="shared" si="18"/>
        <v>18.542857142857144</v>
      </c>
      <c r="U142" s="1">
        <f>+'Ark1'!V4464</f>
        <v>16.819722650231125</v>
      </c>
      <c r="V142" s="9">
        <f>+'Ark1'!X4464</f>
        <v>169.94776529271638</v>
      </c>
      <c r="W142" s="39"/>
      <c r="X142" s="11"/>
      <c r="Y142" s="11"/>
      <c r="Z142" s="52"/>
      <c r="AH142"/>
    </row>
    <row r="143" spans="1:34">
      <c r="A143" s="39"/>
      <c r="B143">
        <f>+'Ark1'!C4465</f>
        <v>2011</v>
      </c>
      <c r="C143">
        <f>+'Ark1'!O4465</f>
        <v>11</v>
      </c>
      <c r="D143" s="48" t="str">
        <f t="shared" si="14"/>
        <v>Rogaland</v>
      </c>
      <c r="E143">
        <f>+'Ark1'!Q4465</f>
        <v>464</v>
      </c>
      <c r="F143" s="228">
        <f>+'Ark1'!R4465</f>
        <v>14181</v>
      </c>
      <c r="H143" s="9">
        <f>+'Ark1'!S4465</f>
        <v>14151</v>
      </c>
      <c r="J143" s="97">
        <f>+'Ark1'!T4465</f>
        <v>33.037461559966452</v>
      </c>
      <c r="L143" s="97">
        <f>+'Ark1'!U4465</f>
        <v>32.926049262046583</v>
      </c>
      <c r="M143" s="1">
        <f>+'Ark1'!W4465</f>
        <v>58.789484842060624</v>
      </c>
      <c r="O143" s="9">
        <f>+'Ark1'!Y4465</f>
        <v>142.92249488752597</v>
      </c>
      <c r="Q143" s="97">
        <f>+'Ark1'!AA4465</f>
        <v>31.679897539806682</v>
      </c>
      <c r="R143" s="1">
        <f>+'Ark1'!AB4465</f>
        <v>4.1421620635828669</v>
      </c>
      <c r="S143" s="9">
        <f>+'Ark1'!AC4465</f>
        <v>-35.141124367089056</v>
      </c>
      <c r="T143" s="9">
        <f t="shared" si="18"/>
        <v>30.5625</v>
      </c>
      <c r="U143" s="1">
        <f>+'Ark1'!V4465</f>
        <v>16.709329384387559</v>
      </c>
      <c r="V143" s="9">
        <f>+'Ark1'!X4465</f>
        <v>155.11972094564737</v>
      </c>
      <c r="W143" s="39"/>
      <c r="X143" s="11"/>
      <c r="Y143" s="11"/>
      <c r="Z143" s="52"/>
      <c r="AH143"/>
    </row>
    <row r="144" spans="1:34">
      <c r="A144" s="39"/>
      <c r="B144">
        <f>+'Ark1'!C4466</f>
        <v>2011</v>
      </c>
      <c r="C144">
        <f>+'Ark1'!O4466</f>
        <v>14</v>
      </c>
      <c r="D144" s="48" t="str">
        <f t="shared" si="14"/>
        <v>Vestland</v>
      </c>
      <c r="E144">
        <f>+'Ark1'!Q4466</f>
        <v>104</v>
      </c>
      <c r="F144" s="228">
        <f>+'Ark1'!R4466</f>
        <v>1540</v>
      </c>
      <c r="H144" s="9">
        <f>+'Ark1'!S4466</f>
        <v>1534</v>
      </c>
      <c r="J144" s="97">
        <f>+'Ark1'!T4466</f>
        <v>3.5877364644487946</v>
      </c>
      <c r="L144" s="97">
        <f>+'Ark1'!U4466</f>
        <v>3.6579948644474962</v>
      </c>
      <c r="M144" s="1">
        <f>+'Ark1'!W4466</f>
        <v>58.672099087353317</v>
      </c>
      <c r="O144" s="9">
        <f>+'Ark1'!Y4466</f>
        <v>146.21441558441578</v>
      </c>
      <c r="Q144" s="97">
        <f>+'Ark1'!AA4466</f>
        <v>31.57941307550044</v>
      </c>
      <c r="R144" s="1">
        <f>+'Ark1'!AB4466</f>
        <v>5.2779377615649992</v>
      </c>
      <c r="S144" s="9">
        <f>+'Ark1'!AC4466</f>
        <v>-44.458343195725433</v>
      </c>
      <c r="T144" s="9">
        <f t="shared" si="18"/>
        <v>14.807692307692308</v>
      </c>
      <c r="U144" s="1">
        <f>+'Ark1'!V4466</f>
        <v>16.067532467532462</v>
      </c>
      <c r="V144" s="9">
        <f>+'Ark1'!X4466</f>
        <v>159.12664799988764</v>
      </c>
      <c r="W144" s="39"/>
      <c r="X144" s="11"/>
      <c r="Y144" s="11"/>
      <c r="Z144" s="52"/>
      <c r="AH144"/>
    </row>
    <row r="145" spans="1:34">
      <c r="A145" s="39"/>
      <c r="B145">
        <f>+'Ark1'!C4467</f>
        <v>2011</v>
      </c>
      <c r="C145">
        <f>+'Ark1'!O4467</f>
        <v>15</v>
      </c>
      <c r="D145" s="48" t="str">
        <f t="shared" si="14"/>
        <v>Møre og Romsdal</v>
      </c>
      <c r="E145">
        <f>+'Ark1'!Q4467</f>
        <v>32</v>
      </c>
      <c r="F145" s="228">
        <f>+'Ark1'!R4467</f>
        <v>870</v>
      </c>
      <c r="H145" s="9">
        <f>+'Ark1'!S4467</f>
        <v>868</v>
      </c>
      <c r="J145" s="97">
        <f>+'Ark1'!T4467</f>
        <v>2.0268381325132796</v>
      </c>
      <c r="L145" s="97">
        <f>+'Ark1'!U4467</f>
        <v>1.9411561305956713</v>
      </c>
      <c r="M145" s="1">
        <f>+'Ark1'!W4467</f>
        <v>61.054147465437801</v>
      </c>
      <c r="O145" s="9">
        <f>+'Ark1'!Y4467</f>
        <v>137.34379310344841</v>
      </c>
      <c r="Q145" s="97">
        <f>+'Ark1'!AA4467</f>
        <v>33.747510212722958</v>
      </c>
      <c r="R145" s="1">
        <f>+'Ark1'!AB4467</f>
        <v>4.4556771466744678</v>
      </c>
      <c r="S145" s="9">
        <f>+'Ark1'!AC4467</f>
        <v>-58.155808945699583</v>
      </c>
      <c r="T145" s="9">
        <f t="shared" si="18"/>
        <v>27.1875</v>
      </c>
      <c r="U145" s="1">
        <f>+'Ark1'!V4467</f>
        <v>18.25977011494253</v>
      </c>
      <c r="V145" s="9">
        <f>+'Ark1'!X4467</f>
        <v>149.21208951320631</v>
      </c>
      <c r="W145" s="39"/>
      <c r="X145" s="11"/>
      <c r="Y145" s="11"/>
      <c r="Z145" s="52"/>
      <c r="AH145"/>
    </row>
    <row r="146" spans="1:34">
      <c r="A146" s="39"/>
      <c r="B146">
        <f>+'Ark1'!C4468</f>
        <v>2011</v>
      </c>
      <c r="C146">
        <f>+'Ark1'!O4468</f>
        <v>16</v>
      </c>
      <c r="D146" s="48" t="str">
        <f t="shared" ref="D146:D180" si="19">VLOOKUP(C146,$AG$7:$AH$16,2)</f>
        <v>Trøndelag</v>
      </c>
      <c r="E146">
        <f>+'Ark1'!Q4468</f>
        <v>209</v>
      </c>
      <c r="F146" s="228">
        <f>+'Ark1'!R4468</f>
        <v>992</v>
      </c>
      <c r="H146" s="9">
        <f>+'Ark1'!S4468</f>
        <v>990</v>
      </c>
      <c r="J146" s="97">
        <f>+'Ark1'!T4468</f>
        <v>2.3110614108657157</v>
      </c>
      <c r="L146" s="97">
        <f>+'Ark1'!U4468</f>
        <v>1.8549983008135864</v>
      </c>
      <c r="M146" s="1">
        <f>+'Ark1'!W4468</f>
        <v>58.682828282828275</v>
      </c>
      <c r="O146" s="9">
        <f>+'Ark1'!Y4468</f>
        <v>115.1064516129032</v>
      </c>
      <c r="Q146" s="97">
        <f>+'Ark1'!AA4468</f>
        <v>10.664326210556084</v>
      </c>
      <c r="R146" s="1">
        <f>+'Ark1'!AB4468</f>
        <v>3.6683753705696991</v>
      </c>
      <c r="S146" s="9">
        <f>+'Ark1'!AC4468</f>
        <v>-26.824630688447755</v>
      </c>
      <c r="T146" s="9">
        <f t="shared" si="18"/>
        <v>4.7464114832535884</v>
      </c>
      <c r="U146" s="1">
        <f>+'Ark1'!V4468</f>
        <v>15.665322580645158</v>
      </c>
      <c r="V146" s="9">
        <f>+'Ark1'!X4468</f>
        <v>124.907166323</v>
      </c>
      <c r="W146" s="39"/>
      <c r="X146" s="11"/>
      <c r="Y146" s="11"/>
      <c r="Z146" s="52"/>
      <c r="AH146"/>
    </row>
    <row r="147" spans="1:34">
      <c r="A147" s="39"/>
      <c r="B147">
        <f>+'Ark1'!C4469</f>
        <v>2011</v>
      </c>
      <c r="C147">
        <f>+'Ark1'!O4469</f>
        <v>18</v>
      </c>
      <c r="D147" s="48" t="str">
        <f t="shared" si="19"/>
        <v>Nordland</v>
      </c>
      <c r="E147">
        <f>+'Ark1'!Q4469</f>
        <v>94</v>
      </c>
      <c r="F147" s="228">
        <f>+'Ark1'!R4469</f>
        <v>3699</v>
      </c>
      <c r="H147" s="9">
        <f>+'Ark1'!S4469</f>
        <v>3685</v>
      </c>
      <c r="J147" s="97">
        <f>+'Ark1'!T4469</f>
        <v>8.6175566116857691</v>
      </c>
      <c r="L147" s="97">
        <f>+'Ark1'!U4469</f>
        <v>8.7406032304508816</v>
      </c>
      <c r="M147" s="1">
        <f>+'Ark1'!W4469</f>
        <v>58.115603799185905</v>
      </c>
      <c r="O147" s="9">
        <f>+'Ark1'!Y4469</f>
        <v>145.45374155177049</v>
      </c>
      <c r="Q147" s="97">
        <f>+'Ark1'!AA4469</f>
        <v>32.040289585976524</v>
      </c>
      <c r="R147" s="1">
        <f>+'Ark1'!AB4469</f>
        <v>4.6507539483477407</v>
      </c>
      <c r="S147" s="9">
        <f>+'Ark1'!AC4469</f>
        <v>-47.262741107240686</v>
      </c>
      <c r="T147" s="9">
        <f t="shared" si="18"/>
        <v>39.351063829787236</v>
      </c>
      <c r="U147" s="1">
        <f>+'Ark1'!V4469</f>
        <v>15.745066234117328</v>
      </c>
      <c r="V147" s="9">
        <f>+'Ark1'!X4469</f>
        <v>158.2100137163367</v>
      </c>
      <c r="W147" s="39"/>
      <c r="X147" s="11"/>
      <c r="Y147" s="11"/>
      <c r="Z147" s="52"/>
      <c r="AH147"/>
    </row>
    <row r="148" spans="1:34">
      <c r="A148" s="39"/>
      <c r="B148">
        <f>+'Ark1'!C4470</f>
        <v>2011</v>
      </c>
      <c r="C148">
        <f>+'Ark1'!O4470</f>
        <v>54</v>
      </c>
      <c r="D148" s="48" t="str">
        <f t="shared" si="19"/>
        <v>Troms og Finnmark</v>
      </c>
      <c r="E148">
        <f>+'Ark1'!Q4470</f>
        <v>28</v>
      </c>
      <c r="F148" s="228">
        <f>+'Ark1'!R4470</f>
        <v>461</v>
      </c>
      <c r="H148" s="9">
        <f>+'Ark1'!S4470</f>
        <v>459</v>
      </c>
      <c r="J148" s="97">
        <f>+'Ark1'!T4470</f>
        <v>1.0739912403317491</v>
      </c>
      <c r="L148" s="97">
        <f>+'Ark1'!U4470</f>
        <v>1.1839419564829785</v>
      </c>
      <c r="M148" s="1">
        <f>+'Ark1'!W4470</f>
        <v>57.505446623093682</v>
      </c>
      <c r="O148" s="9">
        <f>+'Ark1'!Y4470</f>
        <v>158.08741865509751</v>
      </c>
      <c r="Q148" s="97">
        <f>+'Ark1'!AA4470</f>
        <v>37.266826006496494</v>
      </c>
      <c r="R148" s="1">
        <f>+'Ark1'!AB4470</f>
        <v>5.3810642708704108</v>
      </c>
      <c r="S148" s="9">
        <f>+'Ark1'!AC4470</f>
        <v>-65.572887380295597</v>
      </c>
      <c r="T148" s="9">
        <f t="shared" si="18"/>
        <v>16.464285714285715</v>
      </c>
      <c r="U148" s="1">
        <f>+'Ark1'!V4470</f>
        <v>15.841648590021697</v>
      </c>
      <c r="V148" s="9">
        <f>+'Ark1'!X4470</f>
        <v>172.14520226649401</v>
      </c>
      <c r="W148" s="39"/>
      <c r="X148" s="11"/>
      <c r="Y148" s="11"/>
      <c r="Z148" s="52"/>
      <c r="AH148"/>
    </row>
    <row r="149" spans="1:34">
      <c r="A149" s="39"/>
      <c r="B149">
        <f>+'Ark1'!C4471</f>
        <v>2010</v>
      </c>
      <c r="C149">
        <f>+'Ark1'!O4471</f>
        <v>1</v>
      </c>
      <c r="D149" s="48" t="str">
        <f t="shared" si="19"/>
        <v>Viken</v>
      </c>
      <c r="E149">
        <f>+'Ark1'!Q4471</f>
        <v>219</v>
      </c>
      <c r="F149" s="228">
        <f>+'Ark1'!R4471</f>
        <v>6067</v>
      </c>
      <c r="H149" s="9">
        <f>+'Ark1'!S4471</f>
        <v>6052</v>
      </c>
      <c r="J149" s="97">
        <f>+'Ark1'!T4471</f>
        <v>14.297160362907977</v>
      </c>
      <c r="L149" s="97">
        <f>+'Ark1'!U4471</f>
        <v>14.566102625588655</v>
      </c>
      <c r="M149" s="1">
        <f>+'Ark1'!W4471</f>
        <v>59.151685393258418</v>
      </c>
      <c r="O149" s="9">
        <f>+'Ark1'!Y4471</f>
        <v>146.51130707103965</v>
      </c>
      <c r="Q149" s="97">
        <f>+'Ark1'!AA4471</f>
        <v>33.00113948740367</v>
      </c>
      <c r="R149" s="1">
        <f>+'Ark1'!AB4471</f>
        <v>4.1345663134476469</v>
      </c>
      <c r="S149" s="9">
        <f>+'Ark1'!AC4471</f>
        <v>-34.298287857544715</v>
      </c>
      <c r="T149" s="9">
        <f t="shared" si="18"/>
        <v>27.703196347031962</v>
      </c>
      <c r="U149" s="1">
        <f>+'Ark1'!V4471</f>
        <v>15.162188890720293</v>
      </c>
      <c r="V149" s="9">
        <f>+'Ark1'!X4471</f>
        <v>159.04558718720764</v>
      </c>
      <c r="W149" s="39"/>
      <c r="X149" s="11"/>
      <c r="Y149" s="11"/>
      <c r="Z149" s="52"/>
      <c r="AH149"/>
    </row>
    <row r="150" spans="1:34">
      <c r="A150" s="39"/>
      <c r="B150">
        <f>+'Ark1'!C4472</f>
        <v>2010</v>
      </c>
      <c r="C150">
        <f>+'Ark1'!O4472</f>
        <v>4</v>
      </c>
      <c r="D150" s="48" t="str">
        <f t="shared" si="19"/>
        <v>Innlandet</v>
      </c>
      <c r="E150">
        <f>+'Ark1'!Q4472</f>
        <v>284</v>
      </c>
      <c r="F150" s="228">
        <f>+'Ark1'!R4472</f>
        <v>8656</v>
      </c>
      <c r="H150" s="9">
        <f>+'Ark1'!S4472</f>
        <v>8638</v>
      </c>
      <c r="J150" s="97">
        <f>+'Ark1'!T4472</f>
        <v>20.398256156474609</v>
      </c>
      <c r="L150" s="97">
        <f>+'Ark1'!U4472</f>
        <v>20.199917656540705</v>
      </c>
      <c r="M150" s="1">
        <f>+'Ark1'!W4472</f>
        <v>59.312456587172967</v>
      </c>
      <c r="O150" s="9">
        <f>+'Ark1'!Y4472</f>
        <v>142.40791358595189</v>
      </c>
      <c r="Q150" s="97">
        <f>+'Ark1'!AA4472</f>
        <v>31.820676972375622</v>
      </c>
      <c r="R150" s="1">
        <f>+'Ark1'!AB4472</f>
        <v>4.3506802430605962</v>
      </c>
      <c r="S150" s="9">
        <f>+'Ark1'!AC4472</f>
        <v>-37.627571081449808</v>
      </c>
      <c r="T150" s="9">
        <f t="shared" si="18"/>
        <v>30.47887323943662</v>
      </c>
      <c r="U150" s="1">
        <f>+'Ark1'!V4472</f>
        <v>14.9827865064695</v>
      </c>
      <c r="V150" s="9">
        <f>+'Ark1'!X4472</f>
        <v>154.58766569272052</v>
      </c>
      <c r="W150" s="39"/>
      <c r="X150" s="11"/>
      <c r="Y150" s="11"/>
      <c r="Z150" s="52"/>
      <c r="AH150"/>
    </row>
    <row r="151" spans="1:34">
      <c r="A151" s="39"/>
      <c r="B151">
        <f>+'Ark1'!C4473</f>
        <v>2010</v>
      </c>
      <c r="C151">
        <f>+'Ark1'!O4473</f>
        <v>8</v>
      </c>
      <c r="D151" s="48" t="str">
        <f t="shared" si="19"/>
        <v>Telemark/ Vestfold</v>
      </c>
      <c r="E151">
        <f>+'Ark1'!Q4473</f>
        <v>142</v>
      </c>
      <c r="F151" s="228">
        <f>+'Ark1'!R4473</f>
        <v>5054</v>
      </c>
      <c r="H151" s="9">
        <f>+'Ark1'!S4473</f>
        <v>5052</v>
      </c>
      <c r="J151" s="97">
        <f>+'Ark1'!T4473</f>
        <v>11.909979969364912</v>
      </c>
      <c r="L151" s="97">
        <f>+'Ark1'!U4473</f>
        <v>12.148237097989671</v>
      </c>
      <c r="M151" s="1">
        <f>+'Ark1'!W4473</f>
        <v>57.918448139350758</v>
      </c>
      <c r="O151" s="9">
        <f>+'Ark1'!Y4473</f>
        <v>146.6830035615354</v>
      </c>
      <c r="Q151" s="97">
        <f>+'Ark1'!AA4473</f>
        <v>32.569729288275852</v>
      </c>
      <c r="R151" s="1">
        <f>+'Ark1'!AB4473</f>
        <v>5.0490939082200486</v>
      </c>
      <c r="S151" s="9">
        <f>+'Ark1'!AC4473</f>
        <v>-45.493152030463683</v>
      </c>
      <c r="T151" s="9">
        <f t="shared" si="18"/>
        <v>35.591549295774648</v>
      </c>
      <c r="U151" s="1">
        <f>+'Ark1'!V4473</f>
        <v>14.326671943015439</v>
      </c>
      <c r="V151" s="9">
        <f>+'Ark1'!X4473</f>
        <v>158.96763491668125</v>
      </c>
      <c r="W151" s="39"/>
      <c r="X151" s="11"/>
      <c r="Y151" s="11"/>
      <c r="Z151" s="52"/>
      <c r="AH151"/>
    </row>
    <row r="152" spans="1:34">
      <c r="A152" s="39"/>
      <c r="B152">
        <f>+'Ark1'!C4474</f>
        <v>2010</v>
      </c>
      <c r="C152">
        <f>+'Ark1'!O4474</f>
        <v>9</v>
      </c>
      <c r="D152" s="48" t="str">
        <f t="shared" si="19"/>
        <v>Agder</v>
      </c>
      <c r="E152">
        <f>+'Ark1'!Q4474</f>
        <v>28</v>
      </c>
      <c r="F152" s="228">
        <f>+'Ark1'!R4474</f>
        <v>655</v>
      </c>
      <c r="H152" s="9">
        <f>+'Ark1'!S4474</f>
        <v>650</v>
      </c>
      <c r="J152" s="97">
        <f>+'Ark1'!T4474</f>
        <v>1.5435371745021798</v>
      </c>
      <c r="L152" s="97">
        <f>+'Ark1'!U4474</f>
        <v>1.6179347421587478</v>
      </c>
      <c r="M152" s="1">
        <f>+'Ark1'!W4474</f>
        <v>57.652307692307694</v>
      </c>
      <c r="O152" s="9">
        <f>+'Ark1'!Y4474</f>
        <v>150.73755725190821</v>
      </c>
      <c r="Q152" s="97">
        <f>+'Ark1'!AA4474</f>
        <v>34.079856997853007</v>
      </c>
      <c r="R152" s="1">
        <f>+'Ark1'!AB4474</f>
        <v>5.0792824354599029</v>
      </c>
      <c r="S152" s="9">
        <f>+'Ark1'!AC4474</f>
        <v>-51.600988079319379</v>
      </c>
      <c r="T152" s="9">
        <f t="shared" si="18"/>
        <v>23.392857142857142</v>
      </c>
      <c r="U152" s="1">
        <f>+'Ark1'!V4474</f>
        <v>14.27022900763359</v>
      </c>
      <c r="V152" s="9">
        <f>+'Ark1'!X4474</f>
        <v>164.31219141035277</v>
      </c>
      <c r="W152" s="39"/>
      <c r="X152" s="11"/>
      <c r="Y152" s="11"/>
      <c r="Z152" s="52"/>
      <c r="AH152"/>
    </row>
    <row r="153" spans="1:34">
      <c r="A153" s="39"/>
      <c r="B153">
        <f>+'Ark1'!C4475</f>
        <v>2010</v>
      </c>
      <c r="C153">
        <f>+'Ark1'!O4475</f>
        <v>11</v>
      </c>
      <c r="D153" s="48" t="str">
        <f t="shared" si="19"/>
        <v>Rogaland</v>
      </c>
      <c r="E153">
        <f>+'Ark1'!Q4475</f>
        <v>471</v>
      </c>
      <c r="F153" s="228">
        <f>+'Ark1'!R4475</f>
        <v>13352</v>
      </c>
      <c r="H153" s="9">
        <f>+'Ark1'!S4475</f>
        <v>13277</v>
      </c>
      <c r="J153" s="97">
        <f>+'Ark1'!T4475</f>
        <v>31.464592906798643</v>
      </c>
      <c r="L153" s="97">
        <f>+'Ark1'!U4475</f>
        <v>31.120819441682443</v>
      </c>
      <c r="M153" s="1">
        <f>+'Ark1'!W4475</f>
        <v>57.573021013783205</v>
      </c>
      <c r="O153" s="9">
        <f>+'Ark1'!Y4475</f>
        <v>142.23499850209663</v>
      </c>
      <c r="Q153" s="97">
        <f>+'Ark1'!AA4475</f>
        <v>31.095553940639821</v>
      </c>
      <c r="R153" s="1">
        <f>+'Ark1'!AB4475</f>
        <v>4.4253446461732109</v>
      </c>
      <c r="S153" s="9">
        <f>+'Ark1'!AC4475</f>
        <v>-39.999950239716064</v>
      </c>
      <c r="T153" s="9">
        <f t="shared" si="18"/>
        <v>28.348195329087048</v>
      </c>
      <c r="U153" s="1">
        <f>+'Ark1'!V4475</f>
        <v>14.337028160575196</v>
      </c>
      <c r="V153" s="9">
        <f>+'Ark1'!X4475</f>
        <v>154.7778235064622</v>
      </c>
      <c r="W153" s="39"/>
      <c r="X153" s="11"/>
      <c r="Y153" s="11"/>
      <c r="Z153" s="52"/>
      <c r="AH153"/>
    </row>
    <row r="154" spans="1:34">
      <c r="A154" s="39"/>
      <c r="B154">
        <f>+'Ark1'!C4476</f>
        <v>2010</v>
      </c>
      <c r="C154">
        <f>+'Ark1'!O4476</f>
        <v>14</v>
      </c>
      <c r="D154" s="48" t="str">
        <f t="shared" si="19"/>
        <v>Vestland</v>
      </c>
      <c r="E154">
        <f>+'Ark1'!Q4476</f>
        <v>103</v>
      </c>
      <c r="F154" s="228">
        <f>+'Ark1'!R4476</f>
        <v>1453</v>
      </c>
      <c r="H154" s="9">
        <f>+'Ark1'!S4476</f>
        <v>1448</v>
      </c>
      <c r="J154" s="97">
        <f>+'Ark1'!T4476</f>
        <v>3.4240603275597974</v>
      </c>
      <c r="L154" s="97">
        <f>+'Ark1'!U4476</f>
        <v>3.5174334008431605</v>
      </c>
      <c r="M154" s="1">
        <f>+'Ark1'!W4476</f>
        <v>58.111878453038678</v>
      </c>
      <c r="O154" s="9">
        <f>+'Ark1'!Y4476</f>
        <v>147.72773571920155</v>
      </c>
      <c r="Q154" s="97">
        <f>+'Ark1'!AA4476</f>
        <v>31.792409858944524</v>
      </c>
      <c r="R154" s="1">
        <f>+'Ark1'!AB4476</f>
        <v>5.1526340747115604</v>
      </c>
      <c r="S154" s="9">
        <f>+'Ark1'!AC4476</f>
        <v>-39.211176934031549</v>
      </c>
      <c r="T154" s="9">
        <f t="shared" si="18"/>
        <v>14.106796116504855</v>
      </c>
      <c r="U154" s="1">
        <f>+'Ark1'!V4476</f>
        <v>14.316586373021337</v>
      </c>
      <c r="V154" s="9">
        <f>+'Ark1'!X4476</f>
        <v>160.56062139153923</v>
      </c>
      <c r="W154" s="39"/>
      <c r="X154" s="11"/>
      <c r="Y154" s="11"/>
      <c r="Z154" s="52"/>
      <c r="AH154"/>
    </row>
    <row r="155" spans="1:34">
      <c r="A155" s="39"/>
      <c r="B155" s="47">
        <f>+'Ark1'!C4477</f>
        <v>2010</v>
      </c>
      <c r="C155" s="47">
        <f>+'Ark1'!O4477</f>
        <v>15</v>
      </c>
      <c r="D155" s="48" t="str">
        <f t="shared" si="19"/>
        <v>Møre og Romsdal</v>
      </c>
      <c r="E155" s="47">
        <f>+'Ark1'!Q4477</f>
        <v>33</v>
      </c>
      <c r="F155" s="269">
        <f>+'Ark1'!R4477</f>
        <v>940</v>
      </c>
      <c r="G155" s="269"/>
      <c r="H155" s="65">
        <f>+'Ark1'!S4477</f>
        <v>938</v>
      </c>
      <c r="I155" s="269"/>
      <c r="J155" s="102">
        <f>+'Ark1'!T4477</f>
        <v>2.2151525863084718</v>
      </c>
      <c r="K155" s="47"/>
      <c r="L155" s="102">
        <f>+'Ark1'!U4477</f>
        <v>2.1972758272389501</v>
      </c>
      <c r="M155" s="49">
        <f>+'Ark1'!W4477</f>
        <v>59.534115138592753</v>
      </c>
      <c r="N155" s="47"/>
      <c r="O155" s="65">
        <f>+'Ark1'!Y4477</f>
        <v>142.64563829787227</v>
      </c>
      <c r="P155" s="47"/>
      <c r="Q155" s="102">
        <f>+'Ark1'!AA4477</f>
        <v>35.130770094281011</v>
      </c>
      <c r="R155" s="49">
        <f>+'Ark1'!AB4477</f>
        <v>5.0922626531998283</v>
      </c>
      <c r="S155" s="65">
        <f>+'Ark1'!AC4477</f>
        <v>-57.347003526606549</v>
      </c>
      <c r="T155" s="65">
        <f t="shared" ref="T155:T173" si="20">+F155/E155</f>
        <v>28.484848484848484</v>
      </c>
      <c r="U155" s="49">
        <f>+'Ark1'!V4477</f>
        <v>14.638297872340427</v>
      </c>
      <c r="V155" s="65">
        <f>+'Ark1'!X4477</f>
        <v>154.81593324266396</v>
      </c>
      <c r="W155" s="39"/>
      <c r="X155" s="11"/>
      <c r="Y155" s="11"/>
      <c r="Z155" s="52"/>
      <c r="AH155"/>
    </row>
    <row r="156" spans="1:34">
      <c r="A156" s="39"/>
      <c r="B156" s="47">
        <f>+'Ark1'!C4478</f>
        <v>2010</v>
      </c>
      <c r="C156" s="47">
        <f>+'Ark1'!O4478</f>
        <v>16</v>
      </c>
      <c r="D156" s="48" t="str">
        <f t="shared" si="19"/>
        <v>Trøndelag</v>
      </c>
      <c r="E156" s="47">
        <f>+'Ark1'!Q4478</f>
        <v>258</v>
      </c>
      <c r="F156" s="269">
        <f>+'Ark1'!R4478</f>
        <v>2364</v>
      </c>
      <c r="G156" s="269"/>
      <c r="H156" s="65">
        <f>+'Ark1'!S4478</f>
        <v>2363</v>
      </c>
      <c r="I156" s="269"/>
      <c r="J156" s="102">
        <f>+'Ark1'!T4478</f>
        <v>5.5708731000353477</v>
      </c>
      <c r="K156" s="47"/>
      <c r="L156" s="102">
        <f>+'Ark1'!U4478</f>
        <v>5.360508500415162</v>
      </c>
      <c r="M156" s="49">
        <f>+'Ark1'!W4478</f>
        <v>57.686838764282705</v>
      </c>
      <c r="N156" s="47"/>
      <c r="O156" s="65">
        <f>+'Ark1'!Y4478</f>
        <v>138.37584602368844</v>
      </c>
      <c r="P156" s="47"/>
      <c r="Q156" s="102">
        <f>+'Ark1'!AA4478</f>
        <v>32.616197259539526</v>
      </c>
      <c r="R156" s="49">
        <f>+'Ark1'!AB4478</f>
        <v>4.9512332205611491</v>
      </c>
      <c r="S156" s="65">
        <f>+'Ark1'!AC4478</f>
        <v>-53.97800339317304</v>
      </c>
      <c r="T156" s="65">
        <f t="shared" si="20"/>
        <v>9.1627906976744189</v>
      </c>
      <c r="U156" s="49">
        <f>+'Ark1'!V4478</f>
        <v>15.438663282571911</v>
      </c>
      <c r="V156" s="65">
        <f>+'Ark1'!X4478</f>
        <v>149.9657190834711</v>
      </c>
      <c r="W156" s="39"/>
      <c r="X156" s="11"/>
      <c r="Y156" s="11"/>
      <c r="Z156" s="52"/>
      <c r="AH156"/>
    </row>
    <row r="157" spans="1:34">
      <c r="A157" s="39"/>
      <c r="B157" s="47">
        <f>+'Ark1'!C4479</f>
        <v>2010</v>
      </c>
      <c r="C157" s="47">
        <f>+'Ark1'!O4479</f>
        <v>18</v>
      </c>
      <c r="D157" s="48" t="str">
        <f t="shared" si="19"/>
        <v>Nordland</v>
      </c>
      <c r="E157" s="47">
        <f>+'Ark1'!Q4479</f>
        <v>93</v>
      </c>
      <c r="F157" s="269">
        <f>+'Ark1'!R4479</f>
        <v>3448</v>
      </c>
      <c r="G157" s="269"/>
      <c r="H157" s="65">
        <f>+'Ark1'!S4479</f>
        <v>3440</v>
      </c>
      <c r="I157" s="269"/>
      <c r="J157" s="102">
        <f>+'Ark1'!T4479</f>
        <v>8.1253682102038436</v>
      </c>
      <c r="K157" s="47"/>
      <c r="L157" s="102">
        <f>+'Ark1'!U4479</f>
        <v>8.1208362891096577</v>
      </c>
      <c r="M157" s="49">
        <f>+'Ark1'!W4479</f>
        <v>58.370058139534898</v>
      </c>
      <c r="N157" s="47"/>
      <c r="O157" s="65">
        <f>+'Ark1'!Y4479</f>
        <v>143.72597737819049</v>
      </c>
      <c r="P157" s="47"/>
      <c r="Q157" s="102">
        <f>+'Ark1'!AA4479</f>
        <v>35.409619777252743</v>
      </c>
      <c r="R157" s="49">
        <f>+'Ark1'!AB4479</f>
        <v>4.4198257091140514</v>
      </c>
      <c r="S157" s="65">
        <f>+'Ark1'!AC4479</f>
        <v>-41.843351402917619</v>
      </c>
      <c r="T157" s="65">
        <f t="shared" si="20"/>
        <v>37.075268817204304</v>
      </c>
      <c r="U157" s="49">
        <f>+'Ark1'!V4479</f>
        <v>14.643271461716939</v>
      </c>
      <c r="V157" s="65">
        <f>+'Ark1'!X4479</f>
        <v>156.07435842971461</v>
      </c>
      <c r="W157" s="39"/>
      <c r="X157" s="11"/>
      <c r="Y157" s="11"/>
      <c r="Z157" s="52"/>
      <c r="AH157"/>
    </row>
    <row r="158" spans="1:34">
      <c r="A158" s="39"/>
      <c r="B158" s="47">
        <f>+'Ark1'!C4480</f>
        <v>2010</v>
      </c>
      <c r="C158" s="47">
        <f>+'Ark1'!O4480</f>
        <v>54</v>
      </c>
      <c r="D158" s="48" t="str">
        <f t="shared" si="19"/>
        <v>Troms og Finnmark</v>
      </c>
      <c r="E158" s="47">
        <f>+'Ark1'!Q4480</f>
        <v>26</v>
      </c>
      <c r="F158" s="269">
        <f>+'Ark1'!R4480</f>
        <v>446</v>
      </c>
      <c r="G158" s="269"/>
      <c r="H158" s="65">
        <f>+'Ark1'!S4480</f>
        <v>446</v>
      </c>
      <c r="I158" s="269"/>
      <c r="J158" s="102">
        <f>+'Ark1'!T4480</f>
        <v>1.0510192058442323</v>
      </c>
      <c r="K158" s="47"/>
      <c r="L158" s="102">
        <f>+'Ark1'!U4480</f>
        <v>1.1509344184328389</v>
      </c>
      <c r="M158" s="49">
        <f>+'Ark1'!W4480</f>
        <v>56.706278026905849</v>
      </c>
      <c r="N158" s="47"/>
      <c r="O158" s="65">
        <f>+'Ark1'!Y4480</f>
        <v>157.47713004484305</v>
      </c>
      <c r="P158" s="47"/>
      <c r="Q158" s="102">
        <f>+'Ark1'!AA4480</f>
        <v>32.618797255022486</v>
      </c>
      <c r="R158" s="49">
        <f>+'Ark1'!AB4480</f>
        <v>5.308534971724244</v>
      </c>
      <c r="S158" s="65">
        <f>+'Ark1'!AC4480</f>
        <v>-47.821342806473375</v>
      </c>
      <c r="T158" s="65">
        <f t="shared" si="20"/>
        <v>17.153846153846153</v>
      </c>
      <c r="U158" s="49">
        <f>+'Ark1'!V4480</f>
        <v>13.428251121076229</v>
      </c>
      <c r="V158" s="65">
        <f>+'Ark1'!X4480</f>
        <v>170.61444208542039</v>
      </c>
      <c r="W158" s="39"/>
      <c r="X158" s="11"/>
      <c r="Y158" s="11"/>
      <c r="Z158" s="52"/>
      <c r="AH158"/>
    </row>
    <row r="159" spans="1:34">
      <c r="A159" s="39"/>
      <c r="B159" s="39"/>
      <c r="C159" s="39"/>
      <c r="D159" s="39"/>
      <c r="E159" s="39"/>
      <c r="F159" s="265"/>
      <c r="G159" s="265"/>
      <c r="H159" s="39"/>
      <c r="I159" s="265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11"/>
      <c r="Y159" s="11"/>
      <c r="Z159" s="52"/>
      <c r="AH159"/>
    </row>
    <row r="160" spans="1:34">
      <c r="A160" s="39"/>
      <c r="B160" s="47">
        <f>+'Ark1'!C4481</f>
        <v>2009</v>
      </c>
      <c r="C160" s="47">
        <f>+'Ark1'!O4481</f>
        <v>1</v>
      </c>
      <c r="D160" s="48" t="str">
        <f t="shared" si="19"/>
        <v>Viken</v>
      </c>
      <c r="E160" s="47">
        <f>+'Ark1'!Q4481</f>
        <v>226</v>
      </c>
      <c r="F160" s="269">
        <f>+'Ark1'!R4481</f>
        <v>5933</v>
      </c>
      <c r="G160" s="269"/>
      <c r="H160" s="65">
        <f>+'Ark1'!S4481</f>
        <v>5912</v>
      </c>
      <c r="I160" s="269"/>
      <c r="J160" s="102">
        <f>+'Ark1'!T4481</f>
        <v>13.463895066491171</v>
      </c>
      <c r="K160" s="47"/>
      <c r="L160" s="102">
        <f>+'Ark1'!U4481</f>
        <v>13.640040242170976</v>
      </c>
      <c r="M160" s="49">
        <f>+'Ark1'!W4481</f>
        <v>57.766914749661694</v>
      </c>
      <c r="N160" s="47"/>
      <c r="O160" s="65">
        <f>+'Ark1'!Y4481</f>
        <v>146.66039103320412</v>
      </c>
      <c r="P160" s="47"/>
      <c r="Q160" s="102">
        <f>+'Ark1'!AA4481</f>
        <v>33.116980945601163</v>
      </c>
      <c r="R160" s="49">
        <f>+'Ark1'!AB4481</f>
        <v>4.320835862607634</v>
      </c>
      <c r="S160" s="65">
        <f>+'Ark1'!AC4481</f>
        <v>-44.049404937040151</v>
      </c>
      <c r="T160" s="65">
        <f t="shared" si="20"/>
        <v>26.252212389380531</v>
      </c>
      <c r="U160" s="49">
        <f>+'Ark1'!V4481</f>
        <v>15.532277094218777</v>
      </c>
      <c r="V160" s="65">
        <f>+'Ark1'!X4481</f>
        <v>159.36814471603151</v>
      </c>
      <c r="W160" s="39"/>
      <c r="X160" s="11"/>
      <c r="Y160" s="11"/>
      <c r="Z160" s="52"/>
      <c r="AH160"/>
    </row>
    <row r="161" spans="1:34">
      <c r="A161" s="39"/>
      <c r="B161" s="47">
        <f>+'Ark1'!C4482</f>
        <v>2009</v>
      </c>
      <c r="C161" s="47">
        <f>+'Ark1'!O4482</f>
        <v>4</v>
      </c>
      <c r="D161" s="48" t="str">
        <f t="shared" si="19"/>
        <v>Innlandet</v>
      </c>
      <c r="E161" s="47">
        <f>+'Ark1'!Q4482</f>
        <v>313</v>
      </c>
      <c r="F161" s="269">
        <f>+'Ark1'!R4482</f>
        <v>10759</v>
      </c>
      <c r="G161" s="269"/>
      <c r="H161" s="65">
        <f>+'Ark1'!S4482</f>
        <v>10733</v>
      </c>
      <c r="I161" s="269"/>
      <c r="J161" s="102">
        <f>+'Ark1'!T4482</f>
        <v>24.41564925339264</v>
      </c>
      <c r="K161" s="47"/>
      <c r="L161" s="102">
        <f>+'Ark1'!U4482</f>
        <v>23.540401852052803</v>
      </c>
      <c r="M161" s="49">
        <f>+'Ark1'!W4482</f>
        <v>57.892015279977642</v>
      </c>
      <c r="N161" s="47"/>
      <c r="O161" s="65">
        <f>+'Ark1'!Y4482</f>
        <v>139.57688446881679</v>
      </c>
      <c r="P161" s="47"/>
      <c r="Q161" s="102">
        <f>+'Ark1'!AA4482</f>
        <v>30.745634810517707</v>
      </c>
      <c r="R161" s="49">
        <f>+'Ark1'!AB4482</f>
        <v>4.5077430170692958</v>
      </c>
      <c r="S161" s="65">
        <f>+'Ark1'!AC4482</f>
        <v>-26.987022380667881</v>
      </c>
      <c r="T161" s="65">
        <f t="shared" si="20"/>
        <v>34.373801916932905</v>
      </c>
      <c r="U161" s="49">
        <f>+'Ark1'!V4482</f>
        <v>15.420856956966261</v>
      </c>
      <c r="V161" s="65">
        <f>+'Ark1'!X4482</f>
        <v>151.56719809372197</v>
      </c>
      <c r="W161" s="39"/>
      <c r="X161" s="11"/>
      <c r="Y161" s="11"/>
      <c r="Z161" s="52"/>
      <c r="AH161"/>
    </row>
    <row r="162" spans="1:34">
      <c r="A162" s="39"/>
      <c r="B162" s="47">
        <f>+'Ark1'!C4483</f>
        <v>2009</v>
      </c>
      <c r="C162" s="47">
        <f>+'Ark1'!O4483</f>
        <v>8</v>
      </c>
      <c r="D162" s="48" t="str">
        <f t="shared" si="19"/>
        <v>Telemark/ Vestfold</v>
      </c>
      <c r="E162" s="47">
        <f>+'Ark1'!Q4483</f>
        <v>146</v>
      </c>
      <c r="F162" s="269">
        <f>+'Ark1'!R4483</f>
        <v>5209</v>
      </c>
      <c r="G162" s="269"/>
      <c r="H162" s="65">
        <f>+'Ark1'!S4483</f>
        <v>5207</v>
      </c>
      <c r="I162" s="269"/>
      <c r="J162" s="102">
        <f>+'Ark1'!T4483</f>
        <v>11.82090500612717</v>
      </c>
      <c r="K162" s="47"/>
      <c r="L162" s="102">
        <f>+'Ark1'!U4483</f>
        <v>12.11085153976906</v>
      </c>
      <c r="M162" s="49">
        <f>+'Ark1'!W4483</f>
        <v>56.363741117726121</v>
      </c>
      <c r="N162" s="47"/>
      <c r="O162" s="65">
        <f>+'Ark1'!Y4483</f>
        <v>148.31731618352859</v>
      </c>
      <c r="P162" s="47"/>
      <c r="Q162" s="102">
        <f>+'Ark1'!AA4483</f>
        <v>33.139356766717746</v>
      </c>
      <c r="R162" s="49">
        <f>+'Ark1'!AB4483</f>
        <v>5.3131814502880559</v>
      </c>
      <c r="S162" s="65">
        <f>+'Ark1'!AC4483</f>
        <v>-43.124328968117069</v>
      </c>
      <c r="T162" s="65">
        <f t="shared" si="20"/>
        <v>35.678082191780824</v>
      </c>
      <c r="U162" s="49">
        <f>+'Ark1'!V4483</f>
        <v>14.576694183144555</v>
      </c>
      <c r="V162" s="65">
        <f>+'Ark1'!X4483</f>
        <v>160.75502292369629</v>
      </c>
      <c r="W162" s="39"/>
      <c r="X162" s="11"/>
      <c r="Y162" s="11"/>
      <c r="Z162" s="52"/>
      <c r="AH162"/>
    </row>
    <row r="163" spans="1:34">
      <c r="A163" s="39"/>
      <c r="B163" s="47">
        <f>+'Ark1'!C4484</f>
        <v>2009</v>
      </c>
      <c r="C163" s="47">
        <f>+'Ark1'!O4484</f>
        <v>9</v>
      </c>
      <c r="D163" s="48" t="str">
        <f t="shared" si="19"/>
        <v>Agder</v>
      </c>
      <c r="E163" s="47">
        <f>+'Ark1'!Q4484</f>
        <v>32</v>
      </c>
      <c r="F163" s="269">
        <f>+'Ark1'!R4484</f>
        <v>713</v>
      </c>
      <c r="G163" s="269"/>
      <c r="H163" s="65">
        <f>+'Ark1'!S4484</f>
        <v>713</v>
      </c>
      <c r="I163" s="269"/>
      <c r="J163" s="102">
        <f>+'Ark1'!T4484</f>
        <v>1.6180275041982479</v>
      </c>
      <c r="K163" s="47"/>
      <c r="L163" s="102">
        <f>+'Ark1'!U4484</f>
        <v>1.7024873080858469</v>
      </c>
      <c r="M163" s="49">
        <f>+'Ark1'!W4484</f>
        <v>57.534361851332406</v>
      </c>
      <c r="N163" s="47"/>
      <c r="O163" s="65">
        <f>+'Ark1'!Y4484</f>
        <v>152.32314165497911</v>
      </c>
      <c r="P163" s="47"/>
      <c r="Q163" s="102">
        <f>+'Ark1'!AA4484</f>
        <v>34.576374153415877</v>
      </c>
      <c r="R163" s="49">
        <f>+'Ark1'!AB4484</f>
        <v>5.2290332192130196</v>
      </c>
      <c r="S163" s="65">
        <f>+'Ark1'!AC4484</f>
        <v>-53.234055574589846</v>
      </c>
      <c r="T163" s="65">
        <f t="shared" si="20"/>
        <v>22.28125</v>
      </c>
      <c r="U163" s="49">
        <f>+'Ark1'!V4484</f>
        <v>15.385694249649372</v>
      </c>
      <c r="V163" s="65">
        <f>+'Ark1'!X4484</f>
        <v>165.03048933367171</v>
      </c>
      <c r="W163" s="39"/>
      <c r="X163" s="11"/>
      <c r="Y163" s="11"/>
      <c r="Z163" s="52"/>
      <c r="AH163"/>
    </row>
    <row r="164" spans="1:34">
      <c r="A164" s="39"/>
      <c r="B164" s="47">
        <f>+'Ark1'!C4485</f>
        <v>2009</v>
      </c>
      <c r="C164" s="47">
        <f>+'Ark1'!O4485</f>
        <v>11</v>
      </c>
      <c r="D164" s="48" t="str">
        <f t="shared" si="19"/>
        <v>Rogaland</v>
      </c>
      <c r="E164" s="47">
        <f>+'Ark1'!Q4485</f>
        <v>452</v>
      </c>
      <c r="F164" s="269">
        <f>+'Ark1'!R4485</f>
        <v>12878</v>
      </c>
      <c r="G164" s="269"/>
      <c r="H164" s="65">
        <f>+'Ark1'!S4485</f>
        <v>12831</v>
      </c>
      <c r="I164" s="269"/>
      <c r="J164" s="102">
        <f>+'Ark1'!T4485</f>
        <v>29.224345300231477</v>
      </c>
      <c r="K164" s="47"/>
      <c r="L164" s="102">
        <f>+'Ark1'!U4485</f>
        <v>29.33403075811982</v>
      </c>
      <c r="M164" s="49">
        <f>+'Ark1'!W4485</f>
        <v>56.8813810303172</v>
      </c>
      <c r="N164" s="47"/>
      <c r="O164" s="65">
        <f>+'Ark1'!Y4485</f>
        <v>145.30978412797049</v>
      </c>
      <c r="P164" s="47"/>
      <c r="Q164" s="102">
        <f>+'Ark1'!AA4485</f>
        <v>32.228723430171392</v>
      </c>
      <c r="R164" s="49">
        <f>+'Ark1'!AB4485</f>
        <v>4.8942321216715392</v>
      </c>
      <c r="S164" s="65">
        <f>+'Ark1'!AC4485</f>
        <v>-49.252068296329888</v>
      </c>
      <c r="T164" s="65">
        <f t="shared" si="20"/>
        <v>28.491150442477878</v>
      </c>
      <c r="U164" s="49">
        <f>+'Ark1'!V4485</f>
        <v>15.591163224103123</v>
      </c>
      <c r="V164" s="65">
        <f>+'Ark1'!X4485</f>
        <v>157.93211969921171</v>
      </c>
      <c r="W164" s="39"/>
      <c r="X164" s="11"/>
      <c r="Y164" s="11"/>
      <c r="Z164" s="52"/>
      <c r="AH164"/>
    </row>
    <row r="165" spans="1:34">
      <c r="A165" s="39"/>
      <c r="B165" s="47">
        <f>+'Ark1'!C4486</f>
        <v>2009</v>
      </c>
      <c r="C165" s="47">
        <f>+'Ark1'!O4486</f>
        <v>14</v>
      </c>
      <c r="D165" s="48" t="str">
        <f t="shared" si="19"/>
        <v>Vestland</v>
      </c>
      <c r="E165" s="47">
        <f>+'Ark1'!Q4486</f>
        <v>106</v>
      </c>
      <c r="F165" s="269">
        <f>+'Ark1'!R4486</f>
        <v>1535</v>
      </c>
      <c r="G165" s="269"/>
      <c r="H165" s="65">
        <f>+'Ark1'!S4486</f>
        <v>1523</v>
      </c>
      <c r="I165" s="269"/>
      <c r="J165" s="102">
        <f>+'Ark1'!T4486</f>
        <v>3.4834112467662135</v>
      </c>
      <c r="K165" s="47"/>
      <c r="L165" s="102">
        <f>+'Ark1'!U4486</f>
        <v>3.5777073271033593</v>
      </c>
      <c r="M165" s="49">
        <f>+'Ark1'!W4486</f>
        <v>57.485883125410382</v>
      </c>
      <c r="N165" s="47"/>
      <c r="O165" s="65">
        <f>+'Ark1'!Y4486</f>
        <v>148.68527687296421</v>
      </c>
      <c r="P165" s="47"/>
      <c r="Q165" s="102">
        <f>+'Ark1'!AA4486</f>
        <v>33.23888601880607</v>
      </c>
      <c r="R165" s="49">
        <f>+'Ark1'!AB4486</f>
        <v>5.4397220058066811</v>
      </c>
      <c r="S165" s="65">
        <f>+'Ark1'!AC4486</f>
        <v>-50.135446894995837</v>
      </c>
      <c r="T165" s="65">
        <f t="shared" si="20"/>
        <v>14.481132075471699</v>
      </c>
      <c r="U165" s="49">
        <f>+'Ark1'!V4486</f>
        <v>15.817589576547228</v>
      </c>
      <c r="V165" s="65">
        <f>+'Ark1'!X4486</f>
        <v>162.3197970080569</v>
      </c>
      <c r="W165" s="39"/>
      <c r="X165" s="11"/>
      <c r="Y165" s="11"/>
      <c r="Z165" s="52"/>
      <c r="AH165"/>
    </row>
    <row r="166" spans="1:34">
      <c r="A166" s="39"/>
      <c r="B166" s="47">
        <f>+'Ark1'!C4487</f>
        <v>2009</v>
      </c>
      <c r="C166" s="47">
        <f>+'Ark1'!O4487</f>
        <v>15</v>
      </c>
      <c r="D166" s="48" t="str">
        <f t="shared" si="19"/>
        <v>Møre og Romsdal</v>
      </c>
      <c r="E166" s="47">
        <f>+'Ark1'!Q4487</f>
        <v>35</v>
      </c>
      <c r="F166" s="269">
        <f>+'Ark1'!R4487</f>
        <v>793</v>
      </c>
      <c r="G166" s="269"/>
      <c r="H166" s="65">
        <f>+'Ark1'!S4487</f>
        <v>788</v>
      </c>
      <c r="I166" s="269"/>
      <c r="J166" s="102">
        <f>+'Ark1'!T4487</f>
        <v>1.799573367221895</v>
      </c>
      <c r="K166" s="47"/>
      <c r="L166" s="102">
        <f>+'Ark1'!U4487</f>
        <v>1.8164829653687595</v>
      </c>
      <c r="M166" s="49">
        <f>+'Ark1'!W4487</f>
        <v>58.596446700507606</v>
      </c>
      <c r="N166" s="47"/>
      <c r="O166" s="65">
        <f>+'Ark1'!Y4487</f>
        <v>146.12673392181577</v>
      </c>
      <c r="P166" s="47"/>
      <c r="Q166" s="102">
        <f>+'Ark1'!AA4487</f>
        <v>36.589789736345637</v>
      </c>
      <c r="R166" s="49">
        <f>+'Ark1'!AB4487</f>
        <v>5.2478748479501958</v>
      </c>
      <c r="S166" s="65">
        <f>+'Ark1'!AC4487</f>
        <v>-65.13482391161098</v>
      </c>
      <c r="T166" s="65">
        <f t="shared" si="20"/>
        <v>22.657142857142858</v>
      </c>
      <c r="U166" s="49">
        <f>+'Ark1'!V4487</f>
        <v>17.264817150063049</v>
      </c>
      <c r="V166" s="65">
        <f>+'Ark1'!X4487</f>
        <v>159.0912630697367</v>
      </c>
      <c r="W166" s="39"/>
      <c r="X166" s="11"/>
      <c r="Y166" s="11"/>
      <c r="Z166" s="52"/>
      <c r="AH166"/>
    </row>
    <row r="167" spans="1:34">
      <c r="A167" s="39"/>
      <c r="B167" s="47">
        <f>+'Ark1'!C4488</f>
        <v>2009</v>
      </c>
      <c r="C167" s="47">
        <f>+'Ark1'!O4488</f>
        <v>16</v>
      </c>
      <c r="D167" s="48" t="str">
        <f t="shared" si="19"/>
        <v>Trøndelag</v>
      </c>
      <c r="E167" s="47">
        <f>+'Ark1'!Q4488</f>
        <v>224</v>
      </c>
      <c r="F167" s="269">
        <f>+'Ark1'!R4488</f>
        <v>3164</v>
      </c>
      <c r="G167" s="269"/>
      <c r="H167" s="65">
        <f>+'Ark1'!S4488</f>
        <v>3141</v>
      </c>
      <c r="I167" s="269"/>
      <c r="J167" s="102">
        <f>+'Ark1'!T4488</f>
        <v>7.1801388825852142</v>
      </c>
      <c r="K167" s="47"/>
      <c r="L167" s="102">
        <f>+'Ark1'!U4488</f>
        <v>6.9300161095030415</v>
      </c>
      <c r="M167" s="49">
        <f>+'Ark1'!W4488</f>
        <v>57.305635148042008</v>
      </c>
      <c r="N167" s="47"/>
      <c r="O167" s="65">
        <f>+'Ark1'!Y4488</f>
        <v>139.72345132743359</v>
      </c>
      <c r="P167" s="47"/>
      <c r="Q167" s="102">
        <f>+'Ark1'!AA4488</f>
        <v>31.931911283240193</v>
      </c>
      <c r="R167" s="49">
        <f>+'Ark1'!AB4488</f>
        <v>4.7004707662477072</v>
      </c>
      <c r="S167" s="65">
        <f>+'Ark1'!AC4488</f>
        <v>-51.743264336523922</v>
      </c>
      <c r="T167" s="65">
        <f t="shared" si="20"/>
        <v>14.125</v>
      </c>
      <c r="U167" s="49">
        <f>+'Ark1'!V4488</f>
        <v>16.578697850821744</v>
      </c>
      <c r="V167" s="65">
        <f>+'Ark1'!X4488</f>
        <v>152.1714014515959</v>
      </c>
      <c r="W167" s="39"/>
      <c r="X167" s="11"/>
      <c r="Y167" s="11"/>
      <c r="Z167" s="52"/>
      <c r="AH167"/>
    </row>
    <row r="168" spans="1:34">
      <c r="A168" s="39"/>
      <c r="B168" s="47">
        <f>+'Ark1'!C4489</f>
        <v>2009</v>
      </c>
      <c r="C168" s="47">
        <f>+'Ark1'!O4489</f>
        <v>18</v>
      </c>
      <c r="D168" s="48" t="str">
        <f t="shared" si="19"/>
        <v>Nordland</v>
      </c>
      <c r="E168" s="47">
        <f>+'Ark1'!Q4489</f>
        <v>93</v>
      </c>
      <c r="F168" s="269">
        <f>+'Ark1'!R4489</f>
        <v>2599</v>
      </c>
      <c r="G168" s="269"/>
      <c r="H168" s="65">
        <f>+'Ark1'!S4489</f>
        <v>2599</v>
      </c>
      <c r="I168" s="269"/>
      <c r="J168" s="102">
        <f>+'Ark1'!T4489</f>
        <v>5.8979712249807124</v>
      </c>
      <c r="K168" s="47"/>
      <c r="L168" s="102">
        <f>+'Ark1'!U4489</f>
        <v>6.1646160244996944</v>
      </c>
      <c r="M168" s="49">
        <f>+'Ark1'!W4489</f>
        <v>56.659099653712978</v>
      </c>
      <c r="N168" s="47"/>
      <c r="O168" s="65">
        <f>+'Ark1'!Y4489</f>
        <v>151.31127356675643</v>
      </c>
      <c r="P168" s="47"/>
      <c r="Q168" s="102">
        <f>+'Ark1'!AA4489</f>
        <v>34.058960712323369</v>
      </c>
      <c r="R168" s="49">
        <f>+'Ark1'!AB4489</f>
        <v>4.9618770687201392</v>
      </c>
      <c r="S168" s="65">
        <f>+'Ark1'!AC4489</f>
        <v>-54.762156892689909</v>
      </c>
      <c r="T168" s="65">
        <f t="shared" si="20"/>
        <v>27.946236559139784</v>
      </c>
      <c r="U168" s="49">
        <f>+'Ark1'!V4489</f>
        <v>15.4609465178915</v>
      </c>
      <c r="V168" s="65">
        <f>+'Ark1'!X4489</f>
        <v>163.93420754794849</v>
      </c>
      <c r="W168" s="39"/>
      <c r="X168" s="11"/>
      <c r="Y168" s="11"/>
      <c r="Z168" s="52"/>
      <c r="AH168"/>
    </row>
    <row r="169" spans="1:34">
      <c r="A169" s="39"/>
      <c r="B169" s="47">
        <f>+'Ark1'!C4490</f>
        <v>2009</v>
      </c>
      <c r="C169" s="47">
        <f>+'Ark1'!O4490</f>
        <v>54</v>
      </c>
      <c r="D169" s="48" t="str">
        <f t="shared" si="19"/>
        <v>Troms og Finnmark</v>
      </c>
      <c r="E169" s="47">
        <f>+'Ark1'!Q4490</f>
        <v>35</v>
      </c>
      <c r="F169" s="269">
        <f>+'Ark1'!R4490</f>
        <v>483</v>
      </c>
      <c r="G169" s="269"/>
      <c r="H169" s="65">
        <f>+'Ark1'!S4490</f>
        <v>483</v>
      </c>
      <c r="I169" s="269"/>
      <c r="J169" s="102">
        <f>+'Ark1'!T4490</f>
        <v>1.0960831480052649</v>
      </c>
      <c r="K169" s="47"/>
      <c r="L169" s="102">
        <f>+'Ark1'!U4490</f>
        <v>1.1833658733266381</v>
      </c>
      <c r="M169" s="49">
        <f>+'Ark1'!W4490</f>
        <v>56.316770186335397</v>
      </c>
      <c r="N169" s="47"/>
      <c r="O169" s="65">
        <f>+'Ark1'!Y4490</f>
        <v>156.29440993788825</v>
      </c>
      <c r="P169" s="47"/>
      <c r="Q169" s="102">
        <f>+'Ark1'!AA4490</f>
        <v>35.467455554829399</v>
      </c>
      <c r="R169" s="49">
        <f>+'Ark1'!AB4490</f>
        <v>5.463322873003241</v>
      </c>
      <c r="S169" s="65">
        <f>+'Ark1'!AC4490</f>
        <v>-53.799244860253559</v>
      </c>
      <c r="T169" s="65">
        <f t="shared" si="20"/>
        <v>13.8</v>
      </c>
      <c r="U169" s="49">
        <f>+'Ark1'!V4490</f>
        <v>14.691511387163564</v>
      </c>
      <c r="V169" s="65">
        <f>+'Ark1'!X4490</f>
        <v>169.33305518731109</v>
      </c>
      <c r="W169" s="39"/>
      <c r="X169" s="11"/>
      <c r="Y169" s="11"/>
      <c r="Z169" s="52"/>
      <c r="AH169"/>
    </row>
    <row r="170" spans="1:34">
      <c r="A170" s="39"/>
      <c r="B170" s="39"/>
      <c r="C170" s="39"/>
      <c r="D170" s="39"/>
      <c r="E170" s="39"/>
      <c r="F170" s="265"/>
      <c r="G170" s="265"/>
      <c r="H170" s="39"/>
      <c r="I170" s="265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11"/>
      <c r="Y170" s="11"/>
      <c r="Z170" s="52"/>
      <c r="AH170"/>
    </row>
    <row r="171" spans="1:34">
      <c r="A171" s="39"/>
      <c r="B171">
        <f>+'Ark1'!C4491</f>
        <v>2008</v>
      </c>
      <c r="C171">
        <f>+'Ark1'!O4491</f>
        <v>1</v>
      </c>
      <c r="D171" s="3" t="str">
        <f t="shared" si="19"/>
        <v>Viken</v>
      </c>
      <c r="E171">
        <f>+'Ark1'!Q4491</f>
        <v>260</v>
      </c>
      <c r="F171" s="228">
        <f>+'Ark1'!R4491</f>
        <v>7043</v>
      </c>
      <c r="H171" s="9">
        <f>+'Ark1'!S4491</f>
        <v>7017</v>
      </c>
      <c r="J171" s="97">
        <f>+'Ark1'!T4491</f>
        <v>16.601452008297191</v>
      </c>
      <c r="L171" s="97">
        <f>+'Ark1'!U4491</f>
        <v>16.748332467433556</v>
      </c>
      <c r="M171" s="1">
        <f>+'Ark1'!W4491</f>
        <v>56.7411999429956</v>
      </c>
      <c r="O171" s="9">
        <f>+'Ark1'!Y4491</f>
        <v>147.12328553173356</v>
      </c>
      <c r="Q171" s="97">
        <f>+'Ark1'!AA4491</f>
        <v>33.30484988349528</v>
      </c>
      <c r="R171" s="1">
        <f>+'Ark1'!AB4491</f>
        <v>4.1509225551072095</v>
      </c>
      <c r="S171" s="9">
        <f>+'Ark1'!AC4491</f>
        <v>-41.188798482670094</v>
      </c>
      <c r="T171" s="9">
        <f t="shared" si="20"/>
        <v>27.088461538461537</v>
      </c>
      <c r="U171" s="1">
        <f>+'Ark1'!V4491</f>
        <v>15.02385347153202</v>
      </c>
      <c r="V171" s="9">
        <f>+'Ark1'!X4491</f>
        <v>159.84107223095836</v>
      </c>
      <c r="W171" s="39"/>
      <c r="X171" s="11"/>
      <c r="Y171" s="11"/>
      <c r="Z171" s="52"/>
      <c r="AH171"/>
    </row>
    <row r="172" spans="1:34">
      <c r="A172" s="39"/>
      <c r="B172">
        <f>+'Ark1'!C4492</f>
        <v>2008</v>
      </c>
      <c r="C172">
        <f>+'Ark1'!O4492</f>
        <v>4</v>
      </c>
      <c r="D172" s="3" t="str">
        <f t="shared" si="19"/>
        <v>Innlandet</v>
      </c>
      <c r="E172">
        <f>+'Ark1'!Q4492</f>
        <v>333</v>
      </c>
      <c r="F172" s="228">
        <f>+'Ark1'!R4492</f>
        <v>10426</v>
      </c>
      <c r="H172" s="9">
        <f>+'Ark1'!S4492</f>
        <v>10374</v>
      </c>
      <c r="J172" s="97">
        <f>+'Ark1'!T4492</f>
        <v>24.575711861210632</v>
      </c>
      <c r="L172" s="97">
        <f>+'Ark1'!U4492</f>
        <v>23.946499694099671</v>
      </c>
      <c r="M172" s="1">
        <f>+'Ark1'!W4492</f>
        <v>57.174281858492392</v>
      </c>
      <c r="O172" s="9">
        <f>+'Ark1'!Y4492</f>
        <v>142.09927105313588</v>
      </c>
      <c r="Q172" s="97">
        <f>+'Ark1'!AA4492</f>
        <v>30.47728767871105</v>
      </c>
      <c r="R172" s="1">
        <f>+'Ark1'!AB4492</f>
        <v>4.5365395079865793</v>
      </c>
      <c r="S172" s="9">
        <f>+'Ark1'!AC4492</f>
        <v>-32.707588355928557</v>
      </c>
      <c r="T172" s="9">
        <f t="shared" si="20"/>
        <v>31.30930930930931</v>
      </c>
      <c r="U172" s="1">
        <f>+'Ark1'!V4492</f>
        <v>15.332534049491654</v>
      </c>
      <c r="V172" s="9">
        <f>+'Ark1'!X4492</f>
        <v>154.60493486676643</v>
      </c>
      <c r="W172" s="39"/>
      <c r="X172" s="11"/>
      <c r="Y172" s="11"/>
      <c r="Z172" s="52"/>
      <c r="AH172"/>
    </row>
    <row r="173" spans="1:34">
      <c r="A173" s="39"/>
      <c r="B173">
        <f>+'Ark1'!C4493</f>
        <v>2008</v>
      </c>
      <c r="C173">
        <f>+'Ark1'!O4493</f>
        <v>8</v>
      </c>
      <c r="D173" s="3" t="str">
        <f t="shared" si="19"/>
        <v>Telemark/ Vestfold</v>
      </c>
      <c r="E173">
        <f>+'Ark1'!Q4493</f>
        <v>167</v>
      </c>
      <c r="F173" s="228">
        <f>+'Ark1'!R4493</f>
        <v>5254</v>
      </c>
      <c r="H173" s="9">
        <f>+'Ark1'!S4493</f>
        <v>5253</v>
      </c>
      <c r="J173" s="97">
        <f>+'Ark1'!T4493</f>
        <v>12.384499339996228</v>
      </c>
      <c r="L173" s="97">
        <f>+'Ark1'!U4493</f>
        <v>12.682911596258203</v>
      </c>
      <c r="M173" s="1">
        <f>+'Ark1'!W4493</f>
        <v>55.419569769655446</v>
      </c>
      <c r="O173" s="9">
        <f>+'Ark1'!Y4493</f>
        <v>149.34697373429813</v>
      </c>
      <c r="Q173" s="97">
        <f>+'Ark1'!AA4493</f>
        <v>35.06975551942211</v>
      </c>
      <c r="R173" s="1">
        <f>+'Ark1'!AB4493</f>
        <v>5.4165750973123421</v>
      </c>
      <c r="S173" s="9">
        <f>+'Ark1'!AC4493</f>
        <v>-51.476816160175723</v>
      </c>
      <c r="T173" s="9">
        <f t="shared" si="20"/>
        <v>31.461077844311376</v>
      </c>
      <c r="U173" s="1">
        <f>+'Ark1'!V4493</f>
        <v>13.9343357441949</v>
      </c>
      <c r="V173" s="9">
        <f>+'Ark1'!X4493</f>
        <v>161.85769414295487</v>
      </c>
      <c r="W173" s="39"/>
      <c r="X173" s="11"/>
      <c r="Y173" s="11"/>
      <c r="Z173" s="52"/>
      <c r="AH173"/>
    </row>
    <row r="174" spans="1:34">
      <c r="A174" s="39"/>
      <c r="B174">
        <f>+'Ark1'!C4494</f>
        <v>2008</v>
      </c>
      <c r="C174">
        <f>+'Ark1'!O4494</f>
        <v>9</v>
      </c>
      <c r="D174" s="3" t="str">
        <f t="shared" si="19"/>
        <v>Agder</v>
      </c>
      <c r="E174">
        <f>+'Ark1'!Q4494</f>
        <v>28</v>
      </c>
      <c r="F174" s="228">
        <f>+'Ark1'!R4494</f>
        <v>517</v>
      </c>
      <c r="H174" s="9">
        <f>+'Ark1'!S4494</f>
        <v>514</v>
      </c>
      <c r="J174" s="97">
        <f>+'Ark1'!T4494</f>
        <v>1.2186498208561189</v>
      </c>
      <c r="L174" s="97">
        <f>+'Ark1'!U4494</f>
        <v>1.3184089850866396</v>
      </c>
      <c r="M174" s="1">
        <f>+'Ark1'!W4494</f>
        <v>55.77237354085603</v>
      </c>
      <c r="O174" s="9">
        <f>+'Ark1'!Y4494</f>
        <v>157.77098646034835</v>
      </c>
      <c r="Q174" s="97">
        <f>+'Ark1'!AA4494</f>
        <v>37.079142554929369</v>
      </c>
      <c r="R174" s="1">
        <f>+'Ark1'!AB4494</f>
        <v>4.3055406580964668</v>
      </c>
      <c r="S174" s="9">
        <f>+'Ark1'!AC4494</f>
        <v>-75.222546658594482</v>
      </c>
      <c r="T174" s="9">
        <f t="shared" ref="T174:T180" si="21">+F174/E174</f>
        <v>18.464285714285715</v>
      </c>
      <c r="U174" s="1">
        <f>+'Ark1'!V4494</f>
        <v>14.460348162475825</v>
      </c>
      <c r="V174" s="9">
        <f>+'Ark1'!X4494</f>
        <v>171.42066803439303</v>
      </c>
      <c r="W174" s="39"/>
      <c r="X174" s="11"/>
      <c r="Y174" s="11"/>
      <c r="Z174" s="52"/>
      <c r="AH174"/>
    </row>
    <row r="175" spans="1:34">
      <c r="A175" s="39"/>
      <c r="B175">
        <f>+'Ark1'!C4495</f>
        <v>2008</v>
      </c>
      <c r="C175">
        <f>+'Ark1'!O4495</f>
        <v>11</v>
      </c>
      <c r="D175" s="3" t="str">
        <f t="shared" si="19"/>
        <v>Rogaland</v>
      </c>
      <c r="E175">
        <f>+'Ark1'!Q4495</f>
        <v>480</v>
      </c>
      <c r="F175" s="228">
        <f>+'Ark1'!R4495</f>
        <v>10447</v>
      </c>
      <c r="H175" s="9">
        <f>+'Ark1'!S4495</f>
        <v>10417</v>
      </c>
      <c r="J175" s="97">
        <f>+'Ark1'!T4495</f>
        <v>24.625212144069391</v>
      </c>
      <c r="L175" s="97">
        <f>+'Ark1'!U4495</f>
        <v>24.71701337651503</v>
      </c>
      <c r="M175" s="1">
        <f>+'Ark1'!W4495</f>
        <v>57.011615628299886</v>
      </c>
      <c r="O175" s="9">
        <f>+'Ark1'!Y4495</f>
        <v>146.37669187326503</v>
      </c>
      <c r="Q175" s="97">
        <f>+'Ark1'!AA4495</f>
        <v>33.700754931686156</v>
      </c>
      <c r="R175" s="1">
        <f>+'Ark1'!AB4495</f>
        <v>4.6848208878638689</v>
      </c>
      <c r="S175" s="9">
        <f>+'Ark1'!AC4495</f>
        <v>-48.725599596529278</v>
      </c>
      <c r="T175" s="9">
        <f t="shared" si="21"/>
        <v>21.764583333333334</v>
      </c>
      <c r="U175" s="1">
        <f>+'Ark1'!V4495</f>
        <v>15.266200823202835</v>
      </c>
      <c r="V175" s="9">
        <f>+'Ark1'!X4495</f>
        <v>158.9419679233178</v>
      </c>
      <c r="W175" s="39"/>
      <c r="X175" s="11"/>
      <c r="Y175" s="11"/>
      <c r="Z175" s="52"/>
      <c r="AH175"/>
    </row>
    <row r="176" spans="1:34">
      <c r="A176" s="39"/>
      <c r="B176">
        <f>+'Ark1'!C4496</f>
        <v>2008</v>
      </c>
      <c r="C176">
        <f>+'Ark1'!O4496</f>
        <v>14</v>
      </c>
      <c r="D176" s="3" t="str">
        <f t="shared" si="19"/>
        <v>Vestland</v>
      </c>
      <c r="E176">
        <f>+'Ark1'!Q4496</f>
        <v>106</v>
      </c>
      <c r="F176" s="228">
        <f>+'Ark1'!R4496</f>
        <v>1483</v>
      </c>
      <c r="H176" s="9">
        <f>+'Ark1'!S4496</f>
        <v>1481</v>
      </c>
      <c r="J176" s="97">
        <f>+'Ark1'!T4496</f>
        <v>3.4956628323590424</v>
      </c>
      <c r="L176" s="97">
        <f>+'Ark1'!U4496</f>
        <v>3.5506136455514219</v>
      </c>
      <c r="M176" s="1">
        <f>+'Ark1'!W4496</f>
        <v>57.527346387575953</v>
      </c>
      <c r="O176" s="9">
        <f>+'Ark1'!Y4496</f>
        <v>148.1254888739042</v>
      </c>
      <c r="Q176" s="97">
        <f>+'Ark1'!AA4496</f>
        <v>32.027446610797305</v>
      </c>
      <c r="R176" s="1">
        <f>+'Ark1'!AB4496</f>
        <v>4.7309190636245244</v>
      </c>
      <c r="S176" s="9">
        <f>+'Ark1'!AC4496</f>
        <v>-48.022425915118518</v>
      </c>
      <c r="T176" s="9">
        <f t="shared" si="21"/>
        <v>13.990566037735849</v>
      </c>
      <c r="U176" s="1">
        <f>+'Ark1'!V4496</f>
        <v>15.868509777478087</v>
      </c>
      <c r="V176" s="9">
        <f>+'Ark1'!X4496</f>
        <v>160.66529369692924</v>
      </c>
      <c r="W176" s="39"/>
      <c r="X176" s="11"/>
      <c r="Y176" s="11"/>
      <c r="Z176" s="52"/>
      <c r="AH176"/>
    </row>
    <row r="177" spans="1:34">
      <c r="A177" s="39"/>
      <c r="B177">
        <f>+'Ark1'!C4497</f>
        <v>2008</v>
      </c>
      <c r="C177">
        <f>+'Ark1'!O4497</f>
        <v>15</v>
      </c>
      <c r="D177" s="3" t="str">
        <f t="shared" si="19"/>
        <v>Møre og Romsdal</v>
      </c>
      <c r="E177">
        <f>+'Ark1'!Q4497</f>
        <v>37</v>
      </c>
      <c r="F177" s="228">
        <f>+'Ark1'!R4497</f>
        <v>812</v>
      </c>
      <c r="H177" s="9">
        <f>+'Ark1'!S4497</f>
        <v>803</v>
      </c>
      <c r="J177" s="97">
        <f>+'Ark1'!T4497</f>
        <v>1.9140109372053551</v>
      </c>
      <c r="L177" s="97">
        <f>+'Ark1'!U4497</f>
        <v>1.9324658948011872</v>
      </c>
      <c r="M177" s="1">
        <f>+'Ark1'!W4497</f>
        <v>57.554171855541696</v>
      </c>
      <c r="O177" s="9">
        <f>+'Ark1'!Y4497</f>
        <v>147.23916256157639</v>
      </c>
      <c r="Q177" s="97">
        <f>+'Ark1'!AA4497</f>
        <v>34.898623865807963</v>
      </c>
      <c r="R177" s="1">
        <f>+'Ark1'!AB4497</f>
        <v>4.3989121156373292</v>
      </c>
      <c r="S177" s="9">
        <f>+'Ark1'!AC4497</f>
        <v>-52.130893846362646</v>
      </c>
      <c r="T177" s="9">
        <f t="shared" si="21"/>
        <v>21.945945945945947</v>
      </c>
      <c r="U177" s="1">
        <f>+'Ark1'!V4497</f>
        <v>17.434729064039402</v>
      </c>
      <c r="V177" s="9">
        <f>+'Ark1'!X4497</f>
        <v>161.11349796391067</v>
      </c>
      <c r="W177" s="39"/>
      <c r="X177" s="11"/>
      <c r="Y177" s="11"/>
      <c r="Z177" s="52"/>
      <c r="AH177"/>
    </row>
    <row r="178" spans="1:34">
      <c r="A178" s="39"/>
      <c r="B178">
        <f>+'Ark1'!C4498</f>
        <v>2008</v>
      </c>
      <c r="C178">
        <f>+'Ark1'!O4498</f>
        <v>16</v>
      </c>
      <c r="D178" s="3" t="str">
        <f t="shared" si="19"/>
        <v>Trøndelag</v>
      </c>
      <c r="E178">
        <f>+'Ark1'!Q4498</f>
        <v>253</v>
      </c>
      <c r="F178" s="228">
        <f>+'Ark1'!R4498</f>
        <v>3254</v>
      </c>
      <c r="H178" s="9">
        <f>+'Ark1'!S4498</f>
        <v>3243</v>
      </c>
      <c r="J178" s="97">
        <f>+'Ark1'!T4498</f>
        <v>7.670186686781066</v>
      </c>
      <c r="L178" s="97">
        <f>+'Ark1'!U4498</f>
        <v>7.3710249918831519</v>
      </c>
      <c r="M178" s="1">
        <f>+'Ark1'!W4498</f>
        <v>56.921060746222643</v>
      </c>
      <c r="O178" s="9">
        <f>+'Ark1'!Y4498</f>
        <v>140.14508297480029</v>
      </c>
      <c r="Q178" s="97">
        <f>+'Ark1'!AA4498</f>
        <v>32.255825006624399</v>
      </c>
      <c r="R178" s="1">
        <f>+'Ark1'!AB4498</f>
        <v>4.5174752864430312</v>
      </c>
      <c r="S178" s="9">
        <f>+'Ark1'!AC4498</f>
        <v>-48.471382997157043</v>
      </c>
      <c r="T178" s="9">
        <f t="shared" si="21"/>
        <v>12.861660079051383</v>
      </c>
      <c r="U178" s="1">
        <f>+'Ark1'!V4498</f>
        <v>15.868776889981563</v>
      </c>
      <c r="V178" s="9">
        <f>+'Ark1'!X4498</f>
        <v>152.19578070760156</v>
      </c>
      <c r="W178" s="39"/>
      <c r="X178" s="11"/>
      <c r="Y178" s="11"/>
      <c r="Z178" s="52"/>
      <c r="AH178"/>
    </row>
    <row r="179" spans="1:34">
      <c r="A179" s="39"/>
      <c r="B179">
        <f>+'Ark1'!C4499</f>
        <v>2008</v>
      </c>
      <c r="C179">
        <f>+'Ark1'!O4499</f>
        <v>18</v>
      </c>
      <c r="D179" s="3" t="str">
        <f t="shared" si="19"/>
        <v>Nordland</v>
      </c>
      <c r="E179">
        <f>+'Ark1'!Q4499</f>
        <v>97</v>
      </c>
      <c r="F179" s="228">
        <f>+'Ark1'!R4499</f>
        <v>2643</v>
      </c>
      <c r="H179" s="9">
        <f>+'Ark1'!S4499</f>
        <v>2642</v>
      </c>
      <c r="J179" s="97">
        <f>+'Ark1'!T4499</f>
        <v>6.2299641712238358</v>
      </c>
      <c r="L179" s="97">
        <f>+'Ark1'!U4499</f>
        <v>6.3661663897904877</v>
      </c>
      <c r="M179" s="1">
        <f>+'Ark1'!W4499</f>
        <v>56.174489023467075</v>
      </c>
      <c r="O179" s="9">
        <f>+'Ark1'!Y4499</f>
        <v>149.02130155126773</v>
      </c>
      <c r="Q179" s="97">
        <f>+'Ark1'!AA4499</f>
        <v>32.98782731989008</v>
      </c>
      <c r="R179" s="1">
        <f>+'Ark1'!AB4499</f>
        <v>4.5133564321010589</v>
      </c>
      <c r="S179" s="9">
        <f>+'Ark1'!AC4499</f>
        <v>-49.970014700365937</v>
      </c>
      <c r="T179" s="9">
        <f t="shared" si="21"/>
        <v>27.24742268041237</v>
      </c>
      <c r="U179" s="1">
        <f>+'Ark1'!V4499</f>
        <v>14.927733636019674</v>
      </c>
      <c r="V179" s="9">
        <f>+'Ark1'!X4499</f>
        <v>161.52743463897525</v>
      </c>
      <c r="W179" s="39"/>
      <c r="X179" s="11"/>
      <c r="Y179" s="11"/>
      <c r="Z179" s="52"/>
      <c r="AH179"/>
    </row>
    <row r="180" spans="1:34">
      <c r="A180" s="39"/>
      <c r="B180">
        <f>+'Ark1'!C4500</f>
        <v>2008</v>
      </c>
      <c r="C180">
        <f>+'Ark1'!O4500</f>
        <v>54</v>
      </c>
      <c r="D180" s="3" t="str">
        <f t="shared" si="19"/>
        <v>Troms og Finnmark</v>
      </c>
      <c r="E180">
        <f>+'Ark1'!Q4500</f>
        <v>32</v>
      </c>
      <c r="F180" s="228">
        <f>+'Ark1'!R4500</f>
        <v>543</v>
      </c>
      <c r="H180" s="9">
        <f>+'Ark1'!S4500</f>
        <v>543</v>
      </c>
      <c r="J180" s="97">
        <f>+'Ark1'!T4500</f>
        <v>1.2799358853479159</v>
      </c>
      <c r="L180" s="97">
        <f>+'Ark1'!U4500</f>
        <v>1.3629116486275441</v>
      </c>
      <c r="M180" s="1">
        <f>+'Ark1'!W4500</f>
        <v>55.694290976058923</v>
      </c>
      <c r="O180" s="9">
        <f>+'Ark1'!Y4500</f>
        <v>155.28710865561723</v>
      </c>
      <c r="Q180" s="97">
        <f>+'Ark1'!AA4500</f>
        <v>32.845345787348748</v>
      </c>
      <c r="R180" s="1">
        <f>+'Ark1'!AB4500</f>
        <v>5.032720250130124</v>
      </c>
      <c r="S180" s="9">
        <f>+'Ark1'!AC4500</f>
        <v>-56.204190881993583</v>
      </c>
      <c r="T180" s="9">
        <f t="shared" si="21"/>
        <v>16.96875</v>
      </c>
      <c r="U180" s="1">
        <f>+'Ark1'!V4500</f>
        <v>15.988950276243099</v>
      </c>
      <c r="V180" s="9">
        <f>+'Ark1'!X4500</f>
        <v>168.24172118701733</v>
      </c>
      <c r="W180" s="39"/>
      <c r="X180" s="11"/>
      <c r="Y180" s="11"/>
      <c r="Z180" s="52"/>
      <c r="AH180"/>
    </row>
    <row r="181" spans="1:34">
      <c r="A181" s="39"/>
      <c r="B181" s="39"/>
      <c r="C181" s="39"/>
      <c r="D181" s="39"/>
      <c r="E181" s="39"/>
      <c r="F181" s="265"/>
      <c r="G181" s="265"/>
      <c r="H181" s="39"/>
      <c r="I181" s="265"/>
      <c r="J181" s="39"/>
      <c r="K181" s="39"/>
      <c r="L181" s="39"/>
      <c r="M181" s="39"/>
      <c r="N181" s="39"/>
      <c r="O181" s="64"/>
      <c r="P181" s="39"/>
      <c r="Q181" s="39"/>
      <c r="R181" s="39"/>
      <c r="S181" s="39"/>
      <c r="T181" s="39"/>
      <c r="U181" s="39"/>
      <c r="V181" s="64"/>
      <c r="W181" s="39"/>
    </row>
    <row r="182" spans="1:34">
      <c r="A182" s="39"/>
      <c r="B182" s="39"/>
      <c r="C182" s="39"/>
      <c r="D182" s="39"/>
      <c r="E182" s="39"/>
      <c r="F182" s="265"/>
      <c r="G182" s="265"/>
      <c r="H182" s="39"/>
      <c r="I182" s="265"/>
      <c r="J182" s="39"/>
      <c r="K182" s="39"/>
      <c r="L182" s="39"/>
      <c r="M182" s="39"/>
      <c r="N182" s="39"/>
      <c r="O182" s="64"/>
      <c r="P182" s="39"/>
      <c r="Q182" s="39"/>
      <c r="R182" s="39"/>
      <c r="S182" s="39"/>
      <c r="T182" s="39"/>
      <c r="U182" s="39"/>
      <c r="V182" s="64"/>
      <c r="W182" s="39"/>
    </row>
  </sheetData>
  <mergeCells count="1">
    <mergeCell ref="R4:S4"/>
  </mergeCells>
  <conditionalFormatting sqref="Y41:Y43 Y128:Y129">
    <cfRule type="cellIs" dxfId="23" priority="14" stopIfTrue="1" operator="lessThan">
      <formula>0</formula>
    </cfRule>
  </conditionalFormatting>
  <conditionalFormatting sqref="Y101">
    <cfRule type="cellIs" dxfId="22" priority="15" stopIfTrue="1" operator="greaterThan">
      <formula>0</formula>
    </cfRule>
  </conditionalFormatting>
  <conditionalFormatting sqref="Y70">
    <cfRule type="cellIs" dxfId="21" priority="16" stopIfTrue="1" operator="greaterThan">
      <formula>0</formula>
    </cfRule>
    <cfRule type="cellIs" dxfId="20" priority="17" stopIfTrue="1" operator="lessThan">
      <formula>0</formula>
    </cfRule>
  </conditionalFormatting>
  <conditionalFormatting sqref="Y101">
    <cfRule type="cellIs" dxfId="19" priority="13" operator="lessThan">
      <formula>0</formula>
    </cfRule>
  </conditionalFormatting>
  <conditionalFormatting sqref="G10:G19 G21:G27">
    <cfRule type="cellIs" dxfId="18" priority="11" operator="lessThan">
      <formula>0</formula>
    </cfRule>
    <cfRule type="cellIs" dxfId="17" priority="12" operator="greaterThan">
      <formula>0</formula>
    </cfRule>
  </conditionalFormatting>
  <conditionalFormatting sqref="I10:I19 I21:I27">
    <cfRule type="cellIs" dxfId="16" priority="9" operator="lessThan">
      <formula>0</formula>
    </cfRule>
    <cfRule type="cellIs" dxfId="15" priority="10" operator="greaterThan">
      <formula>0</formula>
    </cfRule>
  </conditionalFormatting>
  <conditionalFormatting sqref="K10">
    <cfRule type="cellIs" dxfId="14" priority="7" operator="lessThan">
      <formula>0</formula>
    </cfRule>
    <cfRule type="cellIs" dxfId="13" priority="8" operator="greaterThan">
      <formula>0</formula>
    </cfRule>
  </conditionalFormatting>
  <conditionalFormatting sqref="N10:N19 N21:N27">
    <cfRule type="cellIs" dxfId="12" priority="5" operator="lessThan">
      <formula>0</formula>
    </cfRule>
    <cfRule type="cellIs" dxfId="11" priority="6" operator="greaterThan">
      <formula>0</formula>
    </cfRule>
  </conditionalFormatting>
  <conditionalFormatting sqref="P10:P19 P21:P27">
    <cfRule type="cellIs" dxfId="10" priority="3" operator="lessThan">
      <formula>0</formula>
    </cfRule>
    <cfRule type="cellIs" dxfId="9" priority="4" operator="greaterThan">
      <formula>0</formula>
    </cfRule>
  </conditionalFormatting>
  <conditionalFormatting sqref="K11:K19 K21:K27">
    <cfRule type="cellIs" dxfId="8" priority="1" operator="lessThan">
      <formula>0</formula>
    </cfRule>
    <cfRule type="cellIs" dxfId="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AA31" sqref="AA31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7" customWidth="1"/>
    <col min="11" max="11" width="4.6328125" customWidth="1"/>
    <col min="12" max="12" width="6" style="97" customWidth="1"/>
    <col min="13" max="13" width="7.90625" customWidth="1"/>
    <col min="14" max="14" width="4.6328125" customWidth="1"/>
    <col min="15" max="15" width="7.08984375" style="97" customWidth="1"/>
    <col min="16" max="16" width="4.6328125" customWidth="1"/>
    <col min="17" max="17" width="7" style="97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7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8" customFormat="1" ht="31.8">
      <c r="A2"/>
      <c r="B2"/>
      <c r="C2"/>
      <c r="D2"/>
      <c r="E2"/>
      <c r="F2"/>
      <c r="G2"/>
      <c r="H2"/>
      <c r="I2"/>
      <c r="J2" s="97"/>
      <c r="K2"/>
      <c r="L2" s="97"/>
      <c r="M2"/>
      <c r="N2"/>
      <c r="O2" s="97"/>
      <c r="P2"/>
      <c r="Q2" s="97"/>
      <c r="R2"/>
      <c r="S2" s="9"/>
      <c r="T2"/>
      <c r="U2"/>
      <c r="V2" s="97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26" customFormat="1" ht="16.2">
      <c r="A5"/>
      <c r="B5"/>
      <c r="C5"/>
      <c r="D5"/>
      <c r="E5"/>
      <c r="F5"/>
      <c r="G5"/>
      <c r="H5"/>
      <c r="I5"/>
      <c r="J5" s="97"/>
      <c r="K5"/>
      <c r="L5" s="97"/>
      <c r="M5"/>
      <c r="N5"/>
      <c r="O5" s="97"/>
      <c r="P5"/>
      <c r="Q5" s="97"/>
      <c r="R5"/>
      <c r="S5" s="9"/>
      <c r="T5"/>
      <c r="U5"/>
      <c r="V5" s="97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45"/>
      <c r="AO5" s="145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56"/>
      <c r="L443" s="156"/>
      <c r="R443" s="32"/>
      <c r="S443" s="68"/>
      <c r="T443" s="32"/>
      <c r="W443" s="32"/>
    </row>
    <row r="444" spans="10:23">
      <c r="J444" s="156"/>
      <c r="L444" s="156"/>
      <c r="S444" s="68"/>
      <c r="T444" s="32"/>
      <c r="W444" s="32"/>
    </row>
  </sheetData>
  <conditionalFormatting sqref="Y41:Y42 Y126:Y127">
    <cfRule type="cellIs" dxfId="6" priority="14" stopIfTrue="1" operator="lessThan">
      <formula>0</formula>
    </cfRule>
  </conditionalFormatting>
  <conditionalFormatting sqref="Y98">
    <cfRule type="cellIs" dxfId="5" priority="15" stopIfTrue="1" operator="greaterThan">
      <formula>0</formula>
    </cfRule>
  </conditionalFormatting>
  <conditionalFormatting sqref="Y69">
    <cfRule type="cellIs" dxfId="4" priority="16" stopIfTrue="1" operator="greaterThan">
      <formula>0</formula>
    </cfRule>
    <cfRule type="cellIs" dxfId="3" priority="17" stopIfTrue="1" operator="lessThan">
      <formula>0</formula>
    </cfRule>
  </conditionalFormatting>
  <conditionalFormatting sqref="Y98">
    <cfRule type="cellIs" dxfId="2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49"/>
  <sheetViews>
    <sheetView zoomScale="95" zoomScaleNormal="95" workbookViewId="0">
      <selection activeCell="P19" sqref="P19"/>
    </sheetView>
  </sheetViews>
  <sheetFormatPr baseColWidth="10" defaultRowHeight="15"/>
  <cols>
    <col min="15" max="15" width="8.26953125" customWidth="1"/>
    <col min="16" max="16" width="8.6328125" customWidth="1"/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588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 ht="15.6">
      <c r="P16" s="225">
        <f>+År!B34</f>
        <v>30030</v>
      </c>
      <c r="Q16" s="3" t="s">
        <v>11</v>
      </c>
      <c r="V16" s="22"/>
      <c r="W16" s="23"/>
      <c r="X16" s="24"/>
      <c r="Y16" s="24"/>
    </row>
    <row r="17" spans="16:25">
      <c r="V17" s="22"/>
      <c r="W17" s="23"/>
      <c r="X17" s="24"/>
      <c r="Y17" s="24"/>
    </row>
    <row r="18" spans="16:25">
      <c r="V18" s="22"/>
      <c r="W18" s="23"/>
      <c r="X18" s="24"/>
      <c r="Y18" s="24"/>
    </row>
    <row r="19" spans="16:25">
      <c r="V19" s="22"/>
      <c r="W19" s="23"/>
      <c r="X19" s="24"/>
      <c r="Y19" s="24"/>
    </row>
    <row r="20" spans="16:25">
      <c r="V20" s="22"/>
      <c r="W20" s="23"/>
      <c r="X20" s="24"/>
      <c r="Y20" s="24"/>
    </row>
    <row r="21" spans="16:25">
      <c r="V21" s="22"/>
      <c r="W21" s="23"/>
      <c r="X21" s="24"/>
      <c r="Y21" s="24"/>
    </row>
    <row r="22" spans="16:25">
      <c r="V22" s="22"/>
      <c r="W22" s="23"/>
      <c r="X22" s="24"/>
      <c r="Y22" s="24"/>
    </row>
    <row r="23" spans="16:25">
      <c r="V23" s="22"/>
      <c r="W23" s="23"/>
      <c r="X23" s="24"/>
      <c r="Y23" s="24"/>
    </row>
    <row r="24" spans="16:25">
      <c r="P24" s="220" t="s">
        <v>655</v>
      </c>
      <c r="V24" s="22"/>
      <c r="W24" s="23"/>
      <c r="X24" s="24"/>
      <c r="Y24" s="24"/>
    </row>
    <row r="25" spans="16:25">
      <c r="V25" s="22"/>
      <c r="W25" s="23"/>
      <c r="X25" s="24"/>
      <c r="Y25" s="24"/>
    </row>
    <row r="26" spans="16:25">
      <c r="V26" s="22"/>
      <c r="W26" s="23"/>
      <c r="X26" s="24"/>
      <c r="Y26" s="24"/>
    </row>
    <row r="27" spans="16:25">
      <c r="V27" s="22"/>
      <c r="W27" s="23"/>
      <c r="X27" s="24"/>
      <c r="Y27" s="24"/>
    </row>
    <row r="28" spans="16:25">
      <c r="V28" s="22"/>
      <c r="W28" s="23"/>
      <c r="X28" s="24"/>
      <c r="Y28" s="24"/>
    </row>
    <row r="73" spans="15:16" ht="15.6">
      <c r="O73" s="264">
        <f>+År!AP34</f>
        <v>154.81993672993596</v>
      </c>
      <c r="P73" s="3" t="s">
        <v>657</v>
      </c>
    </row>
    <row r="81" spans="16:16">
      <c r="P81" s="3"/>
    </row>
    <row r="108" spans="16:17" ht="15.6">
      <c r="P108" s="263">
        <f>+År!AQ9</f>
        <v>59.022313251407077</v>
      </c>
      <c r="Q108" s="3" t="s">
        <v>444</v>
      </c>
    </row>
    <row r="149" spans="16:16">
      <c r="P149" s="3" t="s">
        <v>656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workbookViewId="0">
      <selection sqref="A1:D359"/>
    </sheetView>
  </sheetViews>
  <sheetFormatPr baseColWidth="10" defaultRowHeight="15"/>
  <sheetData>
    <row r="1" spans="1:4">
      <c r="A1">
        <v>1101</v>
      </c>
      <c r="B1" t="s">
        <v>221</v>
      </c>
      <c r="C1" t="s">
        <v>77</v>
      </c>
      <c r="D1">
        <v>11</v>
      </c>
    </row>
    <row r="2" spans="1:4">
      <c r="A2">
        <v>1103</v>
      </c>
      <c r="B2" t="s">
        <v>223</v>
      </c>
      <c r="C2" t="s">
        <v>77</v>
      </c>
      <c r="D2">
        <v>11</v>
      </c>
    </row>
    <row r="3" spans="1:4">
      <c r="A3">
        <v>1106</v>
      </c>
      <c r="B3" t="s">
        <v>224</v>
      </c>
      <c r="C3" t="s">
        <v>77</v>
      </c>
      <c r="D3">
        <v>11</v>
      </c>
    </row>
    <row r="4" spans="1:4">
      <c r="A4">
        <v>1108</v>
      </c>
      <c r="B4" t="s">
        <v>222</v>
      </c>
      <c r="C4" t="s">
        <v>77</v>
      </c>
      <c r="D4">
        <v>11</v>
      </c>
    </row>
    <row r="5" spans="1:4">
      <c r="A5">
        <v>1111</v>
      </c>
      <c r="B5" t="s">
        <v>225</v>
      </c>
      <c r="C5" t="s">
        <v>77</v>
      </c>
      <c r="D5">
        <v>11</v>
      </c>
    </row>
    <row r="6" spans="1:4">
      <c r="A6">
        <v>1112</v>
      </c>
      <c r="B6" t="s">
        <v>226</v>
      </c>
      <c r="C6" t="s">
        <v>77</v>
      </c>
      <c r="D6">
        <v>11</v>
      </c>
    </row>
    <row r="7" spans="1:4">
      <c r="A7">
        <v>1114</v>
      </c>
      <c r="B7" t="s">
        <v>614</v>
      </c>
      <c r="C7" t="s">
        <v>77</v>
      </c>
      <c r="D7">
        <v>11</v>
      </c>
    </row>
    <row r="8" spans="1:4">
      <c r="A8">
        <v>1119</v>
      </c>
      <c r="B8" t="s">
        <v>615</v>
      </c>
      <c r="C8" t="s">
        <v>77</v>
      </c>
      <c r="D8">
        <v>11</v>
      </c>
    </row>
    <row r="9" spans="1:4">
      <c r="A9">
        <v>1120</v>
      </c>
      <c r="B9" t="s">
        <v>227</v>
      </c>
      <c r="C9" t="s">
        <v>77</v>
      </c>
      <c r="D9">
        <v>11</v>
      </c>
    </row>
    <row r="10" spans="1:4">
      <c r="A10">
        <v>1121</v>
      </c>
      <c r="B10" t="s">
        <v>228</v>
      </c>
      <c r="C10" t="s">
        <v>77</v>
      </c>
      <c r="D10">
        <v>11</v>
      </c>
    </row>
    <row r="11" spans="1:4">
      <c r="A11">
        <v>1122</v>
      </c>
      <c r="B11" t="s">
        <v>229</v>
      </c>
      <c r="C11" t="s">
        <v>77</v>
      </c>
      <c r="D11">
        <v>11</v>
      </c>
    </row>
    <row r="12" spans="1:4">
      <c r="A12">
        <v>1124</v>
      </c>
      <c r="B12" t="s">
        <v>230</v>
      </c>
      <c r="C12" t="s">
        <v>77</v>
      </c>
      <c r="D12">
        <v>11</v>
      </c>
    </row>
    <row r="13" spans="1:4">
      <c r="A13">
        <v>1127</v>
      </c>
      <c r="B13" t="s">
        <v>231</v>
      </c>
      <c r="C13" t="s">
        <v>77</v>
      </c>
      <c r="D13">
        <v>11</v>
      </c>
    </row>
    <row r="14" spans="1:4">
      <c r="A14">
        <v>1130</v>
      </c>
      <c r="B14" t="s">
        <v>233</v>
      </c>
      <c r="C14" t="s">
        <v>77</v>
      </c>
      <c r="D14">
        <v>11</v>
      </c>
    </row>
    <row r="15" spans="1:4">
      <c r="A15">
        <v>1133</v>
      </c>
      <c r="B15" t="s">
        <v>234</v>
      </c>
      <c r="C15" t="s">
        <v>77</v>
      </c>
      <c r="D15">
        <v>11</v>
      </c>
    </row>
    <row r="16" spans="1:4">
      <c r="A16">
        <v>1134</v>
      </c>
      <c r="B16" t="s">
        <v>500</v>
      </c>
      <c r="C16" t="s">
        <v>77</v>
      </c>
      <c r="D16">
        <v>11</v>
      </c>
    </row>
    <row r="17" spans="1:4">
      <c r="A17">
        <v>1135</v>
      </c>
      <c r="B17" t="s">
        <v>235</v>
      </c>
      <c r="C17" t="s">
        <v>77</v>
      </c>
      <c r="D17">
        <v>11</v>
      </c>
    </row>
    <row r="18" spans="1:4">
      <c r="A18">
        <v>1144</v>
      </c>
      <c r="B18" t="s">
        <v>238</v>
      </c>
      <c r="C18" t="s">
        <v>77</v>
      </c>
      <c r="D18">
        <v>11</v>
      </c>
    </row>
    <row r="19" spans="1:4">
      <c r="A19">
        <v>1145</v>
      </c>
      <c r="B19" t="s">
        <v>239</v>
      </c>
      <c r="C19" t="s">
        <v>77</v>
      </c>
      <c r="D19">
        <v>11</v>
      </c>
    </row>
    <row r="20" spans="1:4">
      <c r="A20">
        <v>1146</v>
      </c>
      <c r="B20" t="s">
        <v>240</v>
      </c>
      <c r="C20" t="s">
        <v>77</v>
      </c>
      <c r="D20">
        <v>11</v>
      </c>
    </row>
    <row r="21" spans="1:4">
      <c r="A21">
        <v>1149</v>
      </c>
      <c r="B21" t="s">
        <v>241</v>
      </c>
      <c r="C21" t="s">
        <v>77</v>
      </c>
      <c r="D21">
        <v>11</v>
      </c>
    </row>
    <row r="22" spans="1:4">
      <c r="A22">
        <v>1151</v>
      </c>
      <c r="B22" t="s">
        <v>242</v>
      </c>
      <c r="C22" t="s">
        <v>77</v>
      </c>
      <c r="D22">
        <v>11</v>
      </c>
    </row>
    <row r="23" spans="1:4">
      <c r="A23">
        <v>1160</v>
      </c>
      <c r="B23" t="s">
        <v>243</v>
      </c>
      <c r="C23" t="s">
        <v>77</v>
      </c>
      <c r="D23">
        <v>11</v>
      </c>
    </row>
    <row r="24" spans="1:4">
      <c r="A24">
        <v>1503</v>
      </c>
      <c r="B24" t="s">
        <v>301</v>
      </c>
      <c r="C24" t="s">
        <v>622</v>
      </c>
      <c r="D24">
        <v>15</v>
      </c>
    </row>
    <row r="25" spans="1:4">
      <c r="A25">
        <v>1504</v>
      </c>
      <c r="B25" t="s">
        <v>300</v>
      </c>
      <c r="C25" t="s">
        <v>622</v>
      </c>
      <c r="D25">
        <v>15</v>
      </c>
    </row>
    <row r="26" spans="1:4">
      <c r="A26">
        <v>1506</v>
      </c>
      <c r="B26" t="s">
        <v>299</v>
      </c>
      <c r="C26" t="s">
        <v>622</v>
      </c>
      <c r="D26">
        <v>15</v>
      </c>
    </row>
    <row r="27" spans="1:4">
      <c r="A27">
        <v>1511</v>
      </c>
      <c r="B27" t="s">
        <v>302</v>
      </c>
      <c r="C27" t="s">
        <v>622</v>
      </c>
      <c r="D27">
        <v>15</v>
      </c>
    </row>
    <row r="28" spans="1:4">
      <c r="A28">
        <v>1514</v>
      </c>
      <c r="B28" t="s">
        <v>178</v>
      </c>
      <c r="C28" t="s">
        <v>622</v>
      </c>
      <c r="D28">
        <v>15</v>
      </c>
    </row>
    <row r="29" spans="1:4">
      <c r="A29">
        <v>1515</v>
      </c>
      <c r="B29" t="s">
        <v>303</v>
      </c>
      <c r="C29" t="s">
        <v>622</v>
      </c>
      <c r="D29">
        <v>15</v>
      </c>
    </row>
    <row r="30" spans="1:4">
      <c r="A30">
        <v>1516</v>
      </c>
      <c r="B30" t="s">
        <v>304</v>
      </c>
      <c r="C30" t="s">
        <v>622</v>
      </c>
      <c r="D30">
        <v>15</v>
      </c>
    </row>
    <row r="31" spans="1:4">
      <c r="A31">
        <v>1517</v>
      </c>
      <c r="B31" t="s">
        <v>305</v>
      </c>
      <c r="C31" t="s">
        <v>622</v>
      </c>
      <c r="D31">
        <v>15</v>
      </c>
    </row>
    <row r="32" spans="1:4">
      <c r="A32">
        <v>1520</v>
      </c>
      <c r="B32" t="s">
        <v>307</v>
      </c>
      <c r="C32" t="s">
        <v>622</v>
      </c>
      <c r="D32">
        <v>15</v>
      </c>
    </row>
    <row r="33" spans="1:4">
      <c r="A33">
        <v>1525</v>
      </c>
      <c r="B33" t="s">
        <v>310</v>
      </c>
      <c r="C33" t="s">
        <v>622</v>
      </c>
      <c r="D33">
        <v>15</v>
      </c>
    </row>
    <row r="34" spans="1:4">
      <c r="A34">
        <v>1528</v>
      </c>
      <c r="B34" t="s">
        <v>312</v>
      </c>
      <c r="C34" t="s">
        <v>622</v>
      </c>
      <c r="D34">
        <v>15</v>
      </c>
    </row>
    <row r="35" spans="1:4">
      <c r="A35">
        <v>1531</v>
      </c>
      <c r="B35" t="s">
        <v>314</v>
      </c>
      <c r="C35" t="s">
        <v>622</v>
      </c>
      <c r="D35">
        <v>15</v>
      </c>
    </row>
    <row r="36" spans="1:4">
      <c r="A36">
        <v>1532</v>
      </c>
      <c r="B36" t="s">
        <v>315</v>
      </c>
      <c r="C36" t="s">
        <v>622</v>
      </c>
      <c r="D36">
        <v>15</v>
      </c>
    </row>
    <row r="37" spans="1:4">
      <c r="A37">
        <v>1535</v>
      </c>
      <c r="B37" t="s">
        <v>317</v>
      </c>
      <c r="C37" t="s">
        <v>622</v>
      </c>
      <c r="D37">
        <v>15</v>
      </c>
    </row>
    <row r="38" spans="1:4">
      <c r="A38">
        <v>1539</v>
      </c>
      <c r="B38" t="s">
        <v>318</v>
      </c>
      <c r="C38" t="s">
        <v>622</v>
      </c>
      <c r="D38">
        <v>15</v>
      </c>
    </row>
    <row r="39" spans="1:4">
      <c r="A39">
        <v>1547</v>
      </c>
      <c r="B39" t="s">
        <v>322</v>
      </c>
      <c r="C39" t="s">
        <v>622</v>
      </c>
      <c r="D39">
        <v>15</v>
      </c>
    </row>
    <row r="40" spans="1:4">
      <c r="A40">
        <v>1554</v>
      </c>
      <c r="B40" t="s">
        <v>325</v>
      </c>
      <c r="C40" t="s">
        <v>622</v>
      </c>
      <c r="D40">
        <v>15</v>
      </c>
    </row>
    <row r="41" spans="1:4">
      <c r="A41">
        <v>1557</v>
      </c>
      <c r="B41" t="s">
        <v>326</v>
      </c>
      <c r="C41" t="s">
        <v>622</v>
      </c>
      <c r="D41">
        <v>15</v>
      </c>
    </row>
    <row r="42" spans="1:4">
      <c r="A42">
        <v>1560</v>
      </c>
      <c r="B42" t="s">
        <v>327</v>
      </c>
      <c r="C42" t="s">
        <v>622</v>
      </c>
      <c r="D42">
        <v>15</v>
      </c>
    </row>
    <row r="43" spans="1:4">
      <c r="A43">
        <v>1563</v>
      </c>
      <c r="B43" t="s">
        <v>328</v>
      </c>
      <c r="C43" t="s">
        <v>622</v>
      </c>
      <c r="D43">
        <v>15</v>
      </c>
    </row>
    <row r="44" spans="1:4">
      <c r="A44">
        <v>1566</v>
      </c>
      <c r="B44" t="s">
        <v>329</v>
      </c>
      <c r="C44" t="s">
        <v>622</v>
      </c>
      <c r="D44">
        <v>15</v>
      </c>
    </row>
    <row r="45" spans="1:4">
      <c r="A45">
        <v>1573</v>
      </c>
      <c r="B45" t="s">
        <v>333</v>
      </c>
      <c r="C45" t="s">
        <v>622</v>
      </c>
      <c r="D45">
        <v>15</v>
      </c>
    </row>
    <row r="46" spans="1:4">
      <c r="A46">
        <v>1576</v>
      </c>
      <c r="B46" t="s">
        <v>331</v>
      </c>
      <c r="C46" t="s">
        <v>622</v>
      </c>
      <c r="D46">
        <v>15</v>
      </c>
    </row>
    <row r="47" spans="1:4">
      <c r="A47">
        <v>1577</v>
      </c>
      <c r="B47" t="s">
        <v>306</v>
      </c>
      <c r="C47" t="s">
        <v>622</v>
      </c>
      <c r="D47">
        <v>15</v>
      </c>
    </row>
    <row r="48" spans="1:4">
      <c r="A48">
        <v>1578</v>
      </c>
      <c r="B48" t="s">
        <v>634</v>
      </c>
      <c r="C48" t="s">
        <v>622</v>
      </c>
      <c r="D48">
        <v>15</v>
      </c>
    </row>
    <row r="49" spans="1:4">
      <c r="A49">
        <v>1579</v>
      </c>
      <c r="B49" t="s">
        <v>635</v>
      </c>
      <c r="C49" t="s">
        <v>622</v>
      </c>
      <c r="D49">
        <v>15</v>
      </c>
    </row>
    <row r="50" spans="1:4">
      <c r="A50">
        <v>1804</v>
      </c>
      <c r="B50" t="s">
        <v>374</v>
      </c>
      <c r="C50" t="s">
        <v>79</v>
      </c>
      <c r="D50">
        <v>18</v>
      </c>
    </row>
    <row r="51" spans="1:4">
      <c r="A51">
        <v>1806</v>
      </c>
      <c r="B51" t="s">
        <v>375</v>
      </c>
      <c r="C51" t="s">
        <v>79</v>
      </c>
      <c r="D51">
        <v>18</v>
      </c>
    </row>
    <row r="52" spans="1:4">
      <c r="A52">
        <v>1811</v>
      </c>
      <c r="B52" t="s">
        <v>376</v>
      </c>
      <c r="C52" t="s">
        <v>79</v>
      </c>
      <c r="D52">
        <v>18</v>
      </c>
    </row>
    <row r="53" spans="1:4">
      <c r="A53">
        <v>1812</v>
      </c>
      <c r="B53" t="s">
        <v>377</v>
      </c>
      <c r="C53" t="s">
        <v>79</v>
      </c>
      <c r="D53">
        <v>18</v>
      </c>
    </row>
    <row r="54" spans="1:4">
      <c r="A54">
        <v>1813</v>
      </c>
      <c r="B54" t="s">
        <v>378</v>
      </c>
      <c r="C54" t="s">
        <v>79</v>
      </c>
      <c r="D54">
        <v>18</v>
      </c>
    </row>
    <row r="55" spans="1:4">
      <c r="A55">
        <v>1815</v>
      </c>
      <c r="B55" t="s">
        <v>379</v>
      </c>
      <c r="C55" t="s">
        <v>79</v>
      </c>
      <c r="D55">
        <v>18</v>
      </c>
    </row>
    <row r="56" spans="1:4">
      <c r="A56">
        <v>1816</v>
      </c>
      <c r="B56" t="s">
        <v>380</v>
      </c>
      <c r="C56" t="s">
        <v>79</v>
      </c>
      <c r="D56">
        <v>18</v>
      </c>
    </row>
    <row r="57" spans="1:4">
      <c r="A57">
        <v>1818</v>
      </c>
      <c r="B57" t="s">
        <v>303</v>
      </c>
      <c r="C57" t="s">
        <v>79</v>
      </c>
      <c r="D57">
        <v>18</v>
      </c>
    </row>
    <row r="58" spans="1:4">
      <c r="A58">
        <v>1820</v>
      </c>
      <c r="B58" t="s">
        <v>623</v>
      </c>
      <c r="C58" t="s">
        <v>79</v>
      </c>
      <c r="D58">
        <v>18</v>
      </c>
    </row>
    <row r="59" spans="1:4">
      <c r="A59">
        <v>1822</v>
      </c>
      <c r="B59" t="s">
        <v>381</v>
      </c>
      <c r="C59" t="s">
        <v>79</v>
      </c>
      <c r="D59">
        <v>18</v>
      </c>
    </row>
    <row r="60" spans="1:4">
      <c r="A60">
        <v>1824</v>
      </c>
      <c r="B60" t="s">
        <v>382</v>
      </c>
      <c r="C60" t="s">
        <v>79</v>
      </c>
      <c r="D60">
        <v>18</v>
      </c>
    </row>
    <row r="61" spans="1:4">
      <c r="A61">
        <v>1825</v>
      </c>
      <c r="B61" t="s">
        <v>383</v>
      </c>
      <c r="C61" t="s">
        <v>79</v>
      </c>
      <c r="D61">
        <v>18</v>
      </c>
    </row>
    <row r="62" spans="1:4">
      <c r="A62">
        <v>1826</v>
      </c>
      <c r="B62" t="s">
        <v>384</v>
      </c>
      <c r="C62" t="s">
        <v>79</v>
      </c>
      <c r="D62">
        <v>18</v>
      </c>
    </row>
    <row r="63" spans="1:4">
      <c r="A63">
        <v>1827</v>
      </c>
      <c r="B63" t="s">
        <v>385</v>
      </c>
      <c r="C63" t="s">
        <v>79</v>
      </c>
      <c r="D63">
        <v>18</v>
      </c>
    </row>
    <row r="64" spans="1:4">
      <c r="A64">
        <v>1828</v>
      </c>
      <c r="B64" t="s">
        <v>386</v>
      </c>
      <c r="C64" t="s">
        <v>79</v>
      </c>
      <c r="D64">
        <v>18</v>
      </c>
    </row>
    <row r="65" spans="1:4">
      <c r="A65">
        <v>1832</v>
      </c>
      <c r="B65" t="s">
        <v>387</v>
      </c>
      <c r="C65" t="s">
        <v>79</v>
      </c>
      <c r="D65">
        <v>18</v>
      </c>
    </row>
    <row r="66" spans="1:4">
      <c r="A66">
        <v>1833</v>
      </c>
      <c r="B66" t="s">
        <v>388</v>
      </c>
      <c r="C66" t="s">
        <v>79</v>
      </c>
      <c r="D66">
        <v>18</v>
      </c>
    </row>
    <row r="67" spans="1:4">
      <c r="A67">
        <v>1834</v>
      </c>
      <c r="B67" t="s">
        <v>389</v>
      </c>
      <c r="C67" t="s">
        <v>79</v>
      </c>
      <c r="D67">
        <v>18</v>
      </c>
    </row>
    <row r="68" spans="1:4">
      <c r="A68">
        <v>1835</v>
      </c>
      <c r="B68" t="s">
        <v>447</v>
      </c>
      <c r="C68" t="s">
        <v>79</v>
      </c>
      <c r="D68">
        <v>18</v>
      </c>
    </row>
    <row r="69" spans="1:4">
      <c r="A69">
        <v>1836</v>
      </c>
      <c r="B69" t="s">
        <v>390</v>
      </c>
      <c r="C69" t="s">
        <v>79</v>
      </c>
      <c r="D69">
        <v>18</v>
      </c>
    </row>
    <row r="70" spans="1:4">
      <c r="A70">
        <v>1837</v>
      </c>
      <c r="B70" t="s">
        <v>391</v>
      </c>
      <c r="C70" t="s">
        <v>79</v>
      </c>
      <c r="D70">
        <v>18</v>
      </c>
    </row>
    <row r="71" spans="1:4">
      <c r="A71">
        <v>1838</v>
      </c>
      <c r="B71" t="s">
        <v>392</v>
      </c>
      <c r="C71" t="s">
        <v>79</v>
      </c>
      <c r="D71">
        <v>18</v>
      </c>
    </row>
    <row r="72" spans="1:4">
      <c r="A72">
        <v>1839</v>
      </c>
      <c r="B72" t="s">
        <v>393</v>
      </c>
      <c r="C72" t="s">
        <v>79</v>
      </c>
      <c r="D72">
        <v>18</v>
      </c>
    </row>
    <row r="73" spans="1:4">
      <c r="A73">
        <v>1840</v>
      </c>
      <c r="B73" t="s">
        <v>394</v>
      </c>
      <c r="C73" t="s">
        <v>79</v>
      </c>
      <c r="D73">
        <v>18</v>
      </c>
    </row>
    <row r="74" spans="1:4">
      <c r="A74">
        <v>1841</v>
      </c>
      <c r="B74" t="s">
        <v>395</v>
      </c>
      <c r="C74" t="s">
        <v>79</v>
      </c>
      <c r="D74">
        <v>18</v>
      </c>
    </row>
    <row r="75" spans="1:4">
      <c r="A75">
        <v>1845</v>
      </c>
      <c r="B75" t="s">
        <v>396</v>
      </c>
      <c r="C75" t="s">
        <v>79</v>
      </c>
      <c r="D75">
        <v>18</v>
      </c>
    </row>
    <row r="76" spans="1:4">
      <c r="A76">
        <v>1848</v>
      </c>
      <c r="B76" t="s">
        <v>397</v>
      </c>
      <c r="C76" t="s">
        <v>79</v>
      </c>
      <c r="D76">
        <v>18</v>
      </c>
    </row>
    <row r="77" spans="1:4">
      <c r="A77">
        <v>1851</v>
      </c>
      <c r="B77" t="s">
        <v>400</v>
      </c>
      <c r="C77" t="s">
        <v>79</v>
      </c>
      <c r="D77">
        <v>18</v>
      </c>
    </row>
    <row r="78" spans="1:4">
      <c r="A78">
        <v>1853</v>
      </c>
      <c r="B78" t="s">
        <v>401</v>
      </c>
      <c r="C78" t="s">
        <v>79</v>
      </c>
      <c r="D78">
        <v>18</v>
      </c>
    </row>
    <row r="79" spans="1:4">
      <c r="A79">
        <v>1854</v>
      </c>
      <c r="B79" t="s">
        <v>402</v>
      </c>
      <c r="C79" t="s">
        <v>79</v>
      </c>
      <c r="D79">
        <v>18</v>
      </c>
    </row>
    <row r="80" spans="1:4">
      <c r="A80">
        <v>1856</v>
      </c>
      <c r="B80" t="s">
        <v>445</v>
      </c>
      <c r="C80" t="s">
        <v>79</v>
      </c>
      <c r="D80">
        <v>18</v>
      </c>
    </row>
    <row r="81" spans="1:4">
      <c r="A81">
        <v>1857</v>
      </c>
      <c r="B81" t="s">
        <v>495</v>
      </c>
      <c r="C81" t="s">
        <v>79</v>
      </c>
      <c r="D81">
        <v>18</v>
      </c>
    </row>
    <row r="82" spans="1:4">
      <c r="A82">
        <v>1859</v>
      </c>
      <c r="B82" t="s">
        <v>403</v>
      </c>
      <c r="C82" t="s">
        <v>79</v>
      </c>
      <c r="D82">
        <v>18</v>
      </c>
    </row>
    <row r="83" spans="1:4">
      <c r="A83">
        <v>1860</v>
      </c>
      <c r="B83" t="s">
        <v>404</v>
      </c>
      <c r="C83" t="s">
        <v>79</v>
      </c>
      <c r="D83">
        <v>18</v>
      </c>
    </row>
    <row r="84" spans="1:4">
      <c r="A84">
        <v>1865</v>
      </c>
      <c r="B84" t="s">
        <v>405</v>
      </c>
      <c r="C84" t="s">
        <v>79</v>
      </c>
      <c r="D84">
        <v>18</v>
      </c>
    </row>
    <row r="85" spans="1:4">
      <c r="A85">
        <v>1866</v>
      </c>
      <c r="B85" t="s">
        <v>406</v>
      </c>
      <c r="C85" t="s">
        <v>79</v>
      </c>
      <c r="D85">
        <v>18</v>
      </c>
    </row>
    <row r="86" spans="1:4">
      <c r="A86">
        <v>1867</v>
      </c>
      <c r="B86" t="s">
        <v>188</v>
      </c>
      <c r="C86" t="s">
        <v>79</v>
      </c>
      <c r="D86">
        <v>18</v>
      </c>
    </row>
    <row r="87" spans="1:4">
      <c r="A87">
        <v>1868</v>
      </c>
      <c r="B87" t="s">
        <v>407</v>
      </c>
      <c r="C87" t="s">
        <v>79</v>
      </c>
      <c r="D87">
        <v>18</v>
      </c>
    </row>
    <row r="88" spans="1:4">
      <c r="A88">
        <v>1870</v>
      </c>
      <c r="B88" t="s">
        <v>65</v>
      </c>
      <c r="C88" t="s">
        <v>79</v>
      </c>
      <c r="D88">
        <v>18</v>
      </c>
    </row>
    <row r="89" spans="1:4">
      <c r="A89">
        <v>1871</v>
      </c>
      <c r="B89" t="s">
        <v>408</v>
      </c>
      <c r="C89" t="s">
        <v>79</v>
      </c>
      <c r="D89">
        <v>18</v>
      </c>
    </row>
    <row r="90" spans="1:4">
      <c r="A90">
        <v>1874</v>
      </c>
      <c r="B90" t="s">
        <v>409</v>
      </c>
      <c r="C90" t="s">
        <v>79</v>
      </c>
      <c r="D90">
        <v>18</v>
      </c>
    </row>
    <row r="91" spans="1:4">
      <c r="A91">
        <v>1875</v>
      </c>
      <c r="B91" t="s">
        <v>398</v>
      </c>
      <c r="C91" t="s">
        <v>79</v>
      </c>
      <c r="D91">
        <v>18</v>
      </c>
    </row>
    <row r="92" spans="1:4">
      <c r="A92">
        <v>3001</v>
      </c>
      <c r="B92" t="s">
        <v>86</v>
      </c>
      <c r="C92" t="s">
        <v>628</v>
      </c>
      <c r="D92">
        <v>1</v>
      </c>
    </row>
    <row r="93" spans="1:4">
      <c r="A93">
        <v>3002</v>
      </c>
      <c r="B93" t="s">
        <v>87</v>
      </c>
      <c r="C93" t="s">
        <v>628</v>
      </c>
      <c r="D93">
        <v>1</v>
      </c>
    </row>
    <row r="94" spans="1:4">
      <c r="A94">
        <v>3003</v>
      </c>
      <c r="B94" t="s">
        <v>59</v>
      </c>
      <c r="C94" t="s">
        <v>628</v>
      </c>
      <c r="D94">
        <v>1</v>
      </c>
    </row>
    <row r="95" spans="1:4">
      <c r="A95">
        <v>3004</v>
      </c>
      <c r="B95" t="s">
        <v>592</v>
      </c>
      <c r="C95" t="s">
        <v>628</v>
      </c>
      <c r="D95">
        <v>1</v>
      </c>
    </row>
    <row r="96" spans="1:4">
      <c r="A96">
        <v>3005</v>
      </c>
      <c r="B96" t="s">
        <v>157</v>
      </c>
      <c r="C96" t="s">
        <v>628</v>
      </c>
      <c r="D96">
        <v>1</v>
      </c>
    </row>
    <row r="97" spans="1:4">
      <c r="A97">
        <v>3006</v>
      </c>
      <c r="B97" t="s">
        <v>158</v>
      </c>
      <c r="C97" t="s">
        <v>628</v>
      </c>
      <c r="D97">
        <v>1</v>
      </c>
    </row>
    <row r="98" spans="1:4">
      <c r="A98">
        <v>3007</v>
      </c>
      <c r="B98" t="s">
        <v>159</v>
      </c>
      <c r="C98" t="s">
        <v>628</v>
      </c>
      <c r="D98">
        <v>1</v>
      </c>
    </row>
    <row r="99" spans="1:4">
      <c r="A99">
        <v>3007</v>
      </c>
      <c r="B99" t="s">
        <v>159</v>
      </c>
      <c r="C99" t="s">
        <v>628</v>
      </c>
      <c r="D99">
        <v>1</v>
      </c>
    </row>
    <row r="100" spans="1:4">
      <c r="A100">
        <v>3011</v>
      </c>
      <c r="B100" t="s">
        <v>88</v>
      </c>
      <c r="C100" t="s">
        <v>628</v>
      </c>
      <c r="D100">
        <v>1</v>
      </c>
    </row>
    <row r="101" spans="1:4">
      <c r="A101">
        <v>3012</v>
      </c>
      <c r="B101" t="s">
        <v>89</v>
      </c>
      <c r="C101" t="s">
        <v>628</v>
      </c>
      <c r="D101">
        <v>1</v>
      </c>
    </row>
    <row r="102" spans="1:4">
      <c r="A102">
        <v>3013</v>
      </c>
      <c r="B102" t="s">
        <v>90</v>
      </c>
      <c r="C102" t="s">
        <v>628</v>
      </c>
      <c r="D102">
        <v>1</v>
      </c>
    </row>
    <row r="103" spans="1:4">
      <c r="A103">
        <v>3014</v>
      </c>
      <c r="B103" t="s">
        <v>636</v>
      </c>
      <c r="C103" t="s">
        <v>628</v>
      </c>
      <c r="D103">
        <v>1</v>
      </c>
    </row>
    <row r="104" spans="1:4">
      <c r="A104">
        <v>3015</v>
      </c>
      <c r="B104" t="s">
        <v>594</v>
      </c>
      <c r="C104" t="s">
        <v>628</v>
      </c>
      <c r="D104">
        <v>1</v>
      </c>
    </row>
    <row r="105" spans="1:4">
      <c r="A105">
        <v>3016</v>
      </c>
      <c r="B105" t="s">
        <v>95</v>
      </c>
      <c r="C105" t="s">
        <v>628</v>
      </c>
      <c r="D105">
        <v>1</v>
      </c>
    </row>
    <row r="106" spans="1:4">
      <c r="A106">
        <v>3017</v>
      </c>
      <c r="B106" t="s">
        <v>96</v>
      </c>
      <c r="C106" t="s">
        <v>628</v>
      </c>
      <c r="D106">
        <v>1</v>
      </c>
    </row>
    <row r="107" spans="1:4">
      <c r="A107">
        <v>3018</v>
      </c>
      <c r="B107" t="s">
        <v>98</v>
      </c>
      <c r="C107" t="s">
        <v>628</v>
      </c>
      <c r="D107">
        <v>1</v>
      </c>
    </row>
    <row r="108" spans="1:4">
      <c r="A108">
        <v>3019</v>
      </c>
      <c r="B108" t="s">
        <v>100</v>
      </c>
      <c r="C108" t="s">
        <v>628</v>
      </c>
      <c r="D108">
        <v>1</v>
      </c>
    </row>
    <row r="109" spans="1:4">
      <c r="A109">
        <v>3020</v>
      </c>
      <c r="B109" t="s">
        <v>637</v>
      </c>
      <c r="C109" t="s">
        <v>628</v>
      </c>
      <c r="D109">
        <v>1</v>
      </c>
    </row>
    <row r="110" spans="1:4">
      <c r="A110">
        <v>3021</v>
      </c>
      <c r="B110" t="s">
        <v>102</v>
      </c>
      <c r="C110" t="s">
        <v>628</v>
      </c>
      <c r="D110">
        <v>1</v>
      </c>
    </row>
    <row r="111" spans="1:4">
      <c r="A111">
        <v>3022</v>
      </c>
      <c r="B111" t="s">
        <v>449</v>
      </c>
      <c r="C111" t="s">
        <v>628</v>
      </c>
      <c r="D111">
        <v>1</v>
      </c>
    </row>
    <row r="112" spans="1:4">
      <c r="A112">
        <v>3023</v>
      </c>
      <c r="B112" t="s">
        <v>103</v>
      </c>
      <c r="C112" t="s">
        <v>628</v>
      </c>
      <c r="D112">
        <v>1</v>
      </c>
    </row>
    <row r="113" spans="1:4">
      <c r="A113">
        <v>3024</v>
      </c>
      <c r="B113" t="s">
        <v>105</v>
      </c>
      <c r="C113" t="s">
        <v>628</v>
      </c>
      <c r="D113">
        <v>1</v>
      </c>
    </row>
    <row r="114" spans="1:4">
      <c r="A114">
        <v>3025</v>
      </c>
      <c r="B114" t="s">
        <v>106</v>
      </c>
      <c r="C114" t="s">
        <v>628</v>
      </c>
      <c r="D114">
        <v>1</v>
      </c>
    </row>
    <row r="115" spans="1:4">
      <c r="A115">
        <v>3026</v>
      </c>
      <c r="B115" t="s">
        <v>595</v>
      </c>
      <c r="C115" t="s">
        <v>628</v>
      </c>
      <c r="D115">
        <v>1</v>
      </c>
    </row>
    <row r="116" spans="1:4">
      <c r="A116">
        <v>3027</v>
      </c>
      <c r="B116" t="s">
        <v>109</v>
      </c>
      <c r="C116" t="s">
        <v>628</v>
      </c>
      <c r="D116">
        <v>1</v>
      </c>
    </row>
    <row r="117" spans="1:4">
      <c r="A117">
        <v>3028</v>
      </c>
      <c r="B117" t="s">
        <v>110</v>
      </c>
      <c r="C117" t="s">
        <v>628</v>
      </c>
      <c r="D117">
        <v>1</v>
      </c>
    </row>
    <row r="118" spans="1:4">
      <c r="A118">
        <v>3029</v>
      </c>
      <c r="B118" t="s">
        <v>450</v>
      </c>
      <c r="C118" t="s">
        <v>628</v>
      </c>
      <c r="D118">
        <v>1</v>
      </c>
    </row>
    <row r="119" spans="1:4">
      <c r="A119">
        <v>3030</v>
      </c>
      <c r="B119" t="s">
        <v>638</v>
      </c>
      <c r="C119" t="s">
        <v>628</v>
      </c>
      <c r="D119">
        <v>1</v>
      </c>
    </row>
    <row r="120" spans="1:4">
      <c r="A120">
        <v>3031</v>
      </c>
      <c r="B120" t="s">
        <v>112</v>
      </c>
      <c r="C120" t="s">
        <v>628</v>
      </c>
      <c r="D120">
        <v>1</v>
      </c>
    </row>
    <row r="121" spans="1:4">
      <c r="A121">
        <v>3032</v>
      </c>
      <c r="B121" t="s">
        <v>113</v>
      </c>
      <c r="C121" t="s">
        <v>628</v>
      </c>
      <c r="D121">
        <v>1</v>
      </c>
    </row>
    <row r="122" spans="1:4">
      <c r="A122">
        <v>3033</v>
      </c>
      <c r="B122" t="s">
        <v>114</v>
      </c>
      <c r="C122" t="s">
        <v>628</v>
      </c>
      <c r="D122">
        <v>1</v>
      </c>
    </row>
    <row r="123" spans="1:4">
      <c r="A123">
        <v>3034</v>
      </c>
      <c r="B123" t="s">
        <v>115</v>
      </c>
      <c r="C123" t="s">
        <v>628</v>
      </c>
      <c r="D123">
        <v>1</v>
      </c>
    </row>
    <row r="124" spans="1:4">
      <c r="A124">
        <v>3035</v>
      </c>
      <c r="B124" t="s">
        <v>116</v>
      </c>
      <c r="C124" t="s">
        <v>628</v>
      </c>
      <c r="D124">
        <v>1</v>
      </c>
    </row>
    <row r="125" spans="1:4">
      <c r="A125">
        <v>3036</v>
      </c>
      <c r="B125" t="s">
        <v>117</v>
      </c>
      <c r="C125" t="s">
        <v>628</v>
      </c>
      <c r="D125">
        <v>1</v>
      </c>
    </row>
    <row r="126" spans="1:4">
      <c r="A126">
        <v>3037</v>
      </c>
      <c r="B126" t="s">
        <v>118</v>
      </c>
      <c r="C126" t="s">
        <v>628</v>
      </c>
      <c r="D126">
        <v>1</v>
      </c>
    </row>
    <row r="127" spans="1:4">
      <c r="A127">
        <v>3038</v>
      </c>
      <c r="B127" t="s">
        <v>160</v>
      </c>
      <c r="C127" t="s">
        <v>628</v>
      </c>
      <c r="D127">
        <v>1</v>
      </c>
    </row>
    <row r="128" spans="1:4">
      <c r="A128">
        <v>3039</v>
      </c>
      <c r="B128" t="s">
        <v>161</v>
      </c>
      <c r="C128" t="s">
        <v>628</v>
      </c>
      <c r="D128">
        <v>1</v>
      </c>
    </row>
    <row r="129" spans="1:4">
      <c r="A129">
        <v>3040</v>
      </c>
      <c r="B129" t="s">
        <v>639</v>
      </c>
      <c r="C129" t="s">
        <v>628</v>
      </c>
      <c r="D129">
        <v>1</v>
      </c>
    </row>
    <row r="130" spans="1:4">
      <c r="A130">
        <v>3041</v>
      </c>
      <c r="B130" t="s">
        <v>33</v>
      </c>
      <c r="C130" t="s">
        <v>628</v>
      </c>
      <c r="D130">
        <v>1</v>
      </c>
    </row>
    <row r="131" spans="1:4">
      <c r="A131">
        <v>3042</v>
      </c>
      <c r="B131" t="s">
        <v>162</v>
      </c>
      <c r="C131" t="s">
        <v>628</v>
      </c>
      <c r="D131">
        <v>1</v>
      </c>
    </row>
    <row r="132" spans="1:4">
      <c r="A132">
        <v>3043</v>
      </c>
      <c r="B132" t="s">
        <v>163</v>
      </c>
      <c r="C132" t="s">
        <v>628</v>
      </c>
      <c r="D132">
        <v>1</v>
      </c>
    </row>
    <row r="133" spans="1:4">
      <c r="A133">
        <v>3044</v>
      </c>
      <c r="B133" t="s">
        <v>164</v>
      </c>
      <c r="C133" t="s">
        <v>628</v>
      </c>
      <c r="D133">
        <v>1</v>
      </c>
    </row>
    <row r="134" spans="1:4">
      <c r="A134">
        <v>3045</v>
      </c>
      <c r="B134" t="s">
        <v>165</v>
      </c>
      <c r="C134" t="s">
        <v>628</v>
      </c>
      <c r="D134">
        <v>1</v>
      </c>
    </row>
    <row r="135" spans="1:4">
      <c r="A135">
        <v>3046</v>
      </c>
      <c r="B135" t="s">
        <v>166</v>
      </c>
      <c r="C135" t="s">
        <v>628</v>
      </c>
      <c r="D135">
        <v>1</v>
      </c>
    </row>
    <row r="136" spans="1:4">
      <c r="A136">
        <v>3047</v>
      </c>
      <c r="B136" t="s">
        <v>167</v>
      </c>
      <c r="C136" t="s">
        <v>628</v>
      </c>
      <c r="D136">
        <v>1</v>
      </c>
    </row>
    <row r="137" spans="1:4">
      <c r="A137">
        <v>3048</v>
      </c>
      <c r="B137" t="s">
        <v>168</v>
      </c>
      <c r="C137" t="s">
        <v>628</v>
      </c>
      <c r="D137">
        <v>1</v>
      </c>
    </row>
    <row r="138" spans="1:4">
      <c r="A138">
        <v>3049</v>
      </c>
      <c r="B138" t="s">
        <v>170</v>
      </c>
      <c r="C138" t="s">
        <v>628</v>
      </c>
      <c r="D138">
        <v>1</v>
      </c>
    </row>
    <row r="139" spans="1:4">
      <c r="A139">
        <v>3050</v>
      </c>
      <c r="B139" t="s">
        <v>173</v>
      </c>
      <c r="C139" t="s">
        <v>628</v>
      </c>
      <c r="D139">
        <v>1</v>
      </c>
    </row>
    <row r="140" spans="1:4">
      <c r="A140">
        <v>3051</v>
      </c>
      <c r="B140" t="s">
        <v>174</v>
      </c>
      <c r="C140" t="s">
        <v>628</v>
      </c>
      <c r="D140">
        <v>1</v>
      </c>
    </row>
    <row r="141" spans="1:4">
      <c r="A141">
        <v>3052</v>
      </c>
      <c r="B141" t="s">
        <v>605</v>
      </c>
      <c r="C141" t="s">
        <v>628</v>
      </c>
      <c r="D141">
        <v>1</v>
      </c>
    </row>
    <row r="142" spans="1:4">
      <c r="A142">
        <v>3053</v>
      </c>
      <c r="B142" t="s">
        <v>148</v>
      </c>
      <c r="C142" t="s">
        <v>628</v>
      </c>
      <c r="D142">
        <v>1</v>
      </c>
    </row>
    <row r="143" spans="1:4">
      <c r="A143">
        <v>3054</v>
      </c>
      <c r="B143" t="s">
        <v>149</v>
      </c>
      <c r="C143" t="s">
        <v>628</v>
      </c>
      <c r="D143">
        <v>1</v>
      </c>
    </row>
    <row r="144" spans="1:4">
      <c r="A144">
        <v>3099</v>
      </c>
      <c r="B144" t="s">
        <v>32</v>
      </c>
      <c r="C144" t="s">
        <v>628</v>
      </c>
      <c r="D144">
        <v>1</v>
      </c>
    </row>
    <row r="145" spans="1:4">
      <c r="A145">
        <v>3099</v>
      </c>
      <c r="B145" t="s">
        <v>32</v>
      </c>
      <c r="C145" t="s">
        <v>628</v>
      </c>
      <c r="D145">
        <v>1</v>
      </c>
    </row>
    <row r="146" spans="1:4">
      <c r="A146">
        <v>3401</v>
      </c>
      <c r="B146" t="s">
        <v>119</v>
      </c>
      <c r="C146" t="s">
        <v>629</v>
      </c>
      <c r="D146">
        <v>4</v>
      </c>
    </row>
    <row r="147" spans="1:4">
      <c r="A147">
        <v>3402</v>
      </c>
      <c r="B147" t="s">
        <v>120</v>
      </c>
      <c r="C147" t="s">
        <v>629</v>
      </c>
      <c r="D147">
        <v>4</v>
      </c>
    </row>
    <row r="148" spans="1:4">
      <c r="A148">
        <v>3405</v>
      </c>
      <c r="B148" t="s">
        <v>136</v>
      </c>
      <c r="C148" t="s">
        <v>629</v>
      </c>
      <c r="D148">
        <v>4</v>
      </c>
    </row>
    <row r="149" spans="1:4">
      <c r="A149">
        <v>3407</v>
      </c>
      <c r="B149" t="s">
        <v>137</v>
      </c>
      <c r="C149" t="s">
        <v>629</v>
      </c>
      <c r="D149">
        <v>4</v>
      </c>
    </row>
    <row r="150" spans="1:4">
      <c r="A150">
        <v>3411</v>
      </c>
      <c r="B150" t="s">
        <v>121</v>
      </c>
      <c r="C150" t="s">
        <v>629</v>
      </c>
      <c r="D150">
        <v>4</v>
      </c>
    </row>
    <row r="151" spans="1:4">
      <c r="A151">
        <v>3412</v>
      </c>
      <c r="B151" t="s">
        <v>122</v>
      </c>
      <c r="C151" t="s">
        <v>629</v>
      </c>
      <c r="D151">
        <v>4</v>
      </c>
    </row>
    <row r="152" spans="1:4">
      <c r="A152">
        <v>3413</v>
      </c>
      <c r="B152" t="s">
        <v>123</v>
      </c>
      <c r="C152" t="s">
        <v>629</v>
      </c>
      <c r="D152">
        <v>4</v>
      </c>
    </row>
    <row r="153" spans="1:4">
      <c r="A153">
        <v>3414</v>
      </c>
      <c r="B153" t="s">
        <v>596</v>
      </c>
      <c r="C153" t="s">
        <v>629</v>
      </c>
      <c r="D153">
        <v>4</v>
      </c>
    </row>
    <row r="154" spans="1:4">
      <c r="A154">
        <v>3415</v>
      </c>
      <c r="B154" t="s">
        <v>597</v>
      </c>
      <c r="C154" t="s">
        <v>629</v>
      </c>
      <c r="D154">
        <v>4</v>
      </c>
    </row>
    <row r="155" spans="1:4">
      <c r="A155">
        <v>3416</v>
      </c>
      <c r="B155" t="s">
        <v>598</v>
      </c>
      <c r="C155" t="s">
        <v>629</v>
      </c>
      <c r="D155">
        <v>4</v>
      </c>
    </row>
    <row r="156" spans="1:4">
      <c r="A156">
        <v>3417</v>
      </c>
      <c r="B156" t="s">
        <v>124</v>
      </c>
      <c r="C156" t="s">
        <v>629</v>
      </c>
      <c r="D156">
        <v>4</v>
      </c>
    </row>
    <row r="157" spans="1:4">
      <c r="A157">
        <v>3418</v>
      </c>
      <c r="B157" t="s">
        <v>125</v>
      </c>
      <c r="C157" t="s">
        <v>629</v>
      </c>
      <c r="D157">
        <v>4</v>
      </c>
    </row>
    <row r="158" spans="1:4">
      <c r="A158">
        <v>3419</v>
      </c>
      <c r="B158" t="s">
        <v>98</v>
      </c>
      <c r="C158" t="s">
        <v>629</v>
      </c>
      <c r="D158">
        <v>4</v>
      </c>
    </row>
    <row r="159" spans="1:4">
      <c r="A159">
        <v>3420</v>
      </c>
      <c r="B159" t="s">
        <v>126</v>
      </c>
      <c r="C159" t="s">
        <v>629</v>
      </c>
      <c r="D159">
        <v>4</v>
      </c>
    </row>
    <row r="160" spans="1:4">
      <c r="A160">
        <v>3421</v>
      </c>
      <c r="B160" t="s">
        <v>127</v>
      </c>
      <c r="C160" t="s">
        <v>629</v>
      </c>
      <c r="D160">
        <v>4</v>
      </c>
    </row>
    <row r="161" spans="1:4">
      <c r="A161">
        <v>3422</v>
      </c>
      <c r="B161" t="s">
        <v>128</v>
      </c>
      <c r="C161" t="s">
        <v>629</v>
      </c>
      <c r="D161">
        <v>4</v>
      </c>
    </row>
    <row r="162" spans="1:4">
      <c r="A162">
        <v>3423</v>
      </c>
      <c r="B162" t="s">
        <v>599</v>
      </c>
      <c r="C162" t="s">
        <v>629</v>
      </c>
      <c r="D162">
        <v>4</v>
      </c>
    </row>
    <row r="163" spans="1:4">
      <c r="A163">
        <v>3424</v>
      </c>
      <c r="B163" t="s">
        <v>129</v>
      </c>
      <c r="C163" t="s">
        <v>629</v>
      </c>
      <c r="D163">
        <v>4</v>
      </c>
    </row>
    <row r="164" spans="1:4">
      <c r="A164">
        <v>3425</v>
      </c>
      <c r="B164" t="s">
        <v>130</v>
      </c>
      <c r="C164" t="s">
        <v>629</v>
      </c>
      <c r="D164">
        <v>4</v>
      </c>
    </row>
    <row r="165" spans="1:4">
      <c r="A165">
        <v>3426</v>
      </c>
      <c r="B165" t="s">
        <v>131</v>
      </c>
      <c r="C165" t="s">
        <v>629</v>
      </c>
      <c r="D165">
        <v>4</v>
      </c>
    </row>
    <row r="166" spans="1:4">
      <c r="A166">
        <v>3427</v>
      </c>
      <c r="B166" t="s">
        <v>132</v>
      </c>
      <c r="C166" t="s">
        <v>629</v>
      </c>
      <c r="D166">
        <v>4</v>
      </c>
    </row>
    <row r="167" spans="1:4">
      <c r="A167">
        <v>3428</v>
      </c>
      <c r="B167" t="s">
        <v>133</v>
      </c>
      <c r="C167" t="s">
        <v>629</v>
      </c>
      <c r="D167">
        <v>4</v>
      </c>
    </row>
    <row r="168" spans="1:4">
      <c r="A168">
        <v>3429</v>
      </c>
      <c r="B168" t="s">
        <v>134</v>
      </c>
      <c r="C168" t="s">
        <v>629</v>
      </c>
      <c r="D168">
        <v>4</v>
      </c>
    </row>
    <row r="169" spans="1:4">
      <c r="A169">
        <v>3430</v>
      </c>
      <c r="B169" t="s">
        <v>135</v>
      </c>
      <c r="C169" t="s">
        <v>629</v>
      </c>
      <c r="D169">
        <v>4</v>
      </c>
    </row>
    <row r="170" spans="1:4">
      <c r="A170">
        <v>3431</v>
      </c>
      <c r="B170" t="s">
        <v>138</v>
      </c>
      <c r="C170" t="s">
        <v>629</v>
      </c>
      <c r="D170">
        <v>4</v>
      </c>
    </row>
    <row r="171" spans="1:4">
      <c r="A171">
        <v>3432</v>
      </c>
      <c r="B171" t="s">
        <v>139</v>
      </c>
      <c r="C171" t="s">
        <v>629</v>
      </c>
      <c r="D171">
        <v>4</v>
      </c>
    </row>
    <row r="172" spans="1:4">
      <c r="A172">
        <v>3433</v>
      </c>
      <c r="B172" t="s">
        <v>600</v>
      </c>
      <c r="C172" t="s">
        <v>629</v>
      </c>
      <c r="D172">
        <v>4</v>
      </c>
    </row>
    <row r="173" spans="1:4">
      <c r="A173">
        <v>3434</v>
      </c>
      <c r="B173" t="s">
        <v>140</v>
      </c>
      <c r="C173" t="s">
        <v>629</v>
      </c>
      <c r="D173">
        <v>4</v>
      </c>
    </row>
    <row r="174" spans="1:4">
      <c r="A174">
        <v>3435</v>
      </c>
      <c r="B174" t="s">
        <v>141</v>
      </c>
      <c r="C174" t="s">
        <v>629</v>
      </c>
      <c r="D174">
        <v>4</v>
      </c>
    </row>
    <row r="175" spans="1:4">
      <c r="A175">
        <v>3436</v>
      </c>
      <c r="B175" t="s">
        <v>601</v>
      </c>
      <c r="C175" t="s">
        <v>629</v>
      </c>
      <c r="D175">
        <v>4</v>
      </c>
    </row>
    <row r="176" spans="1:4">
      <c r="A176">
        <v>3437</v>
      </c>
      <c r="B176" t="s">
        <v>142</v>
      </c>
      <c r="C176" t="s">
        <v>629</v>
      </c>
      <c r="D176">
        <v>4</v>
      </c>
    </row>
    <row r="177" spans="1:4">
      <c r="A177">
        <v>3438</v>
      </c>
      <c r="B177" t="s">
        <v>602</v>
      </c>
      <c r="C177" t="s">
        <v>629</v>
      </c>
      <c r="D177">
        <v>4</v>
      </c>
    </row>
    <row r="178" spans="1:4">
      <c r="A178">
        <v>3439</v>
      </c>
      <c r="B178" t="s">
        <v>143</v>
      </c>
      <c r="C178" t="s">
        <v>629</v>
      </c>
      <c r="D178">
        <v>4</v>
      </c>
    </row>
    <row r="179" spans="1:4">
      <c r="A179">
        <v>3440</v>
      </c>
      <c r="B179" t="s">
        <v>144</v>
      </c>
      <c r="C179" t="s">
        <v>629</v>
      </c>
      <c r="D179">
        <v>4</v>
      </c>
    </row>
    <row r="180" spans="1:4">
      <c r="A180">
        <v>3441</v>
      </c>
      <c r="B180" t="s">
        <v>145</v>
      </c>
      <c r="C180" t="s">
        <v>629</v>
      </c>
      <c r="D180">
        <v>4</v>
      </c>
    </row>
    <row r="181" spans="1:4">
      <c r="A181">
        <v>3442</v>
      </c>
      <c r="B181" t="s">
        <v>146</v>
      </c>
      <c r="C181" t="s">
        <v>629</v>
      </c>
      <c r="D181">
        <v>4</v>
      </c>
    </row>
    <row r="182" spans="1:4">
      <c r="A182">
        <v>3443</v>
      </c>
      <c r="B182" t="s">
        <v>147</v>
      </c>
      <c r="C182" t="s">
        <v>629</v>
      </c>
      <c r="D182">
        <v>4</v>
      </c>
    </row>
    <row r="183" spans="1:4">
      <c r="A183">
        <v>3446</v>
      </c>
      <c r="B183" t="s">
        <v>150</v>
      </c>
      <c r="C183" t="s">
        <v>629</v>
      </c>
      <c r="D183">
        <v>4</v>
      </c>
    </row>
    <row r="184" spans="1:4">
      <c r="A184">
        <v>3447</v>
      </c>
      <c r="B184" t="s">
        <v>151</v>
      </c>
      <c r="C184" t="s">
        <v>629</v>
      </c>
      <c r="D184">
        <v>4</v>
      </c>
    </row>
    <row r="185" spans="1:4">
      <c r="A185">
        <v>3448</v>
      </c>
      <c r="B185" t="s">
        <v>152</v>
      </c>
      <c r="C185" t="s">
        <v>629</v>
      </c>
      <c r="D185">
        <v>4</v>
      </c>
    </row>
    <row r="186" spans="1:4">
      <c r="A186">
        <v>3449</v>
      </c>
      <c r="B186" t="s">
        <v>603</v>
      </c>
      <c r="C186" t="s">
        <v>629</v>
      </c>
      <c r="D186">
        <v>4</v>
      </c>
    </row>
    <row r="187" spans="1:4">
      <c r="A187">
        <v>3450</v>
      </c>
      <c r="B187" t="s">
        <v>153</v>
      </c>
      <c r="C187" t="s">
        <v>629</v>
      </c>
      <c r="D187">
        <v>4</v>
      </c>
    </row>
    <row r="188" spans="1:4">
      <c r="A188">
        <v>3451</v>
      </c>
      <c r="B188" t="s">
        <v>604</v>
      </c>
      <c r="C188" t="s">
        <v>629</v>
      </c>
      <c r="D188">
        <v>4</v>
      </c>
    </row>
    <row r="189" spans="1:4">
      <c r="A189">
        <v>3452</v>
      </c>
      <c r="B189" t="s">
        <v>154</v>
      </c>
      <c r="C189" t="s">
        <v>629</v>
      </c>
      <c r="D189">
        <v>4</v>
      </c>
    </row>
    <row r="190" spans="1:4">
      <c r="A190">
        <v>3453</v>
      </c>
      <c r="B190" t="s">
        <v>155</v>
      </c>
      <c r="C190" t="s">
        <v>629</v>
      </c>
      <c r="D190">
        <v>4</v>
      </c>
    </row>
    <row r="191" spans="1:4">
      <c r="A191">
        <v>3454</v>
      </c>
      <c r="B191" t="s">
        <v>156</v>
      </c>
      <c r="C191" t="s">
        <v>629</v>
      </c>
      <c r="D191">
        <v>4</v>
      </c>
    </row>
    <row r="192" spans="1:4">
      <c r="A192">
        <v>3801</v>
      </c>
      <c r="B192" t="s">
        <v>499</v>
      </c>
      <c r="C192" t="s">
        <v>640</v>
      </c>
      <c r="D192">
        <v>8</v>
      </c>
    </row>
    <row r="193" spans="1:4">
      <c r="A193">
        <v>3802</v>
      </c>
      <c r="B193" t="s">
        <v>175</v>
      </c>
      <c r="C193" t="s">
        <v>640</v>
      </c>
      <c r="D193">
        <v>8</v>
      </c>
    </row>
    <row r="194" spans="1:4">
      <c r="A194">
        <v>3803</v>
      </c>
      <c r="B194" t="s">
        <v>62</v>
      </c>
      <c r="C194" t="s">
        <v>640</v>
      </c>
      <c r="D194">
        <v>8</v>
      </c>
    </row>
    <row r="195" spans="1:4">
      <c r="A195">
        <v>3804</v>
      </c>
      <c r="B195" t="s">
        <v>176</v>
      </c>
      <c r="C195" t="s">
        <v>640</v>
      </c>
      <c r="D195">
        <v>8</v>
      </c>
    </row>
    <row r="196" spans="1:4">
      <c r="A196">
        <v>3805</v>
      </c>
      <c r="B196" t="s">
        <v>177</v>
      </c>
      <c r="C196" t="s">
        <v>640</v>
      </c>
      <c r="D196">
        <v>8</v>
      </c>
    </row>
    <row r="197" spans="1:4">
      <c r="A197">
        <v>3806</v>
      </c>
      <c r="B197" t="s">
        <v>180</v>
      </c>
      <c r="C197" t="s">
        <v>640</v>
      </c>
      <c r="D197">
        <v>8</v>
      </c>
    </row>
    <row r="198" spans="1:4">
      <c r="A198">
        <v>3807</v>
      </c>
      <c r="B198" t="s">
        <v>181</v>
      </c>
      <c r="C198" t="s">
        <v>640</v>
      </c>
      <c r="D198">
        <v>8</v>
      </c>
    </row>
    <row r="199" spans="1:4">
      <c r="A199">
        <v>3808</v>
      </c>
      <c r="B199" t="s">
        <v>182</v>
      </c>
      <c r="C199" t="s">
        <v>640</v>
      </c>
      <c r="D199">
        <v>8</v>
      </c>
    </row>
    <row r="200" spans="1:4">
      <c r="A200">
        <v>3811</v>
      </c>
      <c r="B200" t="s">
        <v>582</v>
      </c>
      <c r="C200" t="s">
        <v>640</v>
      </c>
      <c r="D200">
        <v>8</v>
      </c>
    </row>
    <row r="201" spans="1:4">
      <c r="A201">
        <v>3812</v>
      </c>
      <c r="B201" t="s">
        <v>183</v>
      </c>
      <c r="C201" t="s">
        <v>640</v>
      </c>
      <c r="D201">
        <v>8</v>
      </c>
    </row>
    <row r="202" spans="1:4">
      <c r="A202">
        <v>3813</v>
      </c>
      <c r="B202" t="s">
        <v>184</v>
      </c>
      <c r="C202" t="s">
        <v>640</v>
      </c>
      <c r="D202">
        <v>8</v>
      </c>
    </row>
    <row r="203" spans="1:4">
      <c r="A203">
        <v>3814</v>
      </c>
      <c r="B203" t="s">
        <v>185</v>
      </c>
      <c r="C203" t="s">
        <v>640</v>
      </c>
      <c r="D203">
        <v>8</v>
      </c>
    </row>
    <row r="204" spans="1:4">
      <c r="A204">
        <v>3815</v>
      </c>
      <c r="B204" t="s">
        <v>186</v>
      </c>
      <c r="C204" t="s">
        <v>640</v>
      </c>
      <c r="D204">
        <v>8</v>
      </c>
    </row>
    <row r="205" spans="1:4">
      <c r="A205">
        <v>3816</v>
      </c>
      <c r="B205" t="s">
        <v>187</v>
      </c>
      <c r="C205" t="s">
        <v>640</v>
      </c>
      <c r="D205">
        <v>8</v>
      </c>
    </row>
    <row r="206" spans="1:4">
      <c r="A206">
        <v>3817</v>
      </c>
      <c r="B206" t="s">
        <v>641</v>
      </c>
      <c r="C206" t="s">
        <v>640</v>
      </c>
      <c r="D206">
        <v>8</v>
      </c>
    </row>
    <row r="207" spans="1:4">
      <c r="A207">
        <v>3818</v>
      </c>
      <c r="B207" t="s">
        <v>190</v>
      </c>
      <c r="C207" t="s">
        <v>640</v>
      </c>
      <c r="D207">
        <v>8</v>
      </c>
    </row>
    <row r="208" spans="1:4">
      <c r="A208">
        <v>3819</v>
      </c>
      <c r="B208" t="s">
        <v>191</v>
      </c>
      <c r="C208" t="s">
        <v>640</v>
      </c>
      <c r="D208">
        <v>8</v>
      </c>
    </row>
    <row r="209" spans="1:4">
      <c r="A209">
        <v>3820</v>
      </c>
      <c r="B209" t="s">
        <v>192</v>
      </c>
      <c r="C209" t="s">
        <v>640</v>
      </c>
      <c r="D209">
        <v>8</v>
      </c>
    </row>
    <row r="210" spans="1:4">
      <c r="A210">
        <v>3821</v>
      </c>
      <c r="B210" t="s">
        <v>606</v>
      </c>
      <c r="C210" t="s">
        <v>640</v>
      </c>
      <c r="D210">
        <v>8</v>
      </c>
    </row>
    <row r="211" spans="1:4">
      <c r="A211">
        <v>3822</v>
      </c>
      <c r="B211" t="s">
        <v>193</v>
      </c>
      <c r="C211" t="s">
        <v>640</v>
      </c>
      <c r="D211">
        <v>8</v>
      </c>
    </row>
    <row r="212" spans="1:4">
      <c r="A212">
        <v>3823</v>
      </c>
      <c r="B212" t="s">
        <v>194</v>
      </c>
      <c r="C212" t="s">
        <v>640</v>
      </c>
      <c r="D212">
        <v>8</v>
      </c>
    </row>
    <row r="213" spans="1:4">
      <c r="A213">
        <v>3824</v>
      </c>
      <c r="B213" t="s">
        <v>195</v>
      </c>
      <c r="C213" t="s">
        <v>640</v>
      </c>
      <c r="D213">
        <v>8</v>
      </c>
    </row>
    <row r="214" spans="1:4">
      <c r="A214">
        <v>3825</v>
      </c>
      <c r="B214" t="s">
        <v>196</v>
      </c>
      <c r="C214" t="s">
        <v>640</v>
      </c>
      <c r="D214">
        <v>8</v>
      </c>
    </row>
    <row r="215" spans="1:4">
      <c r="A215">
        <v>4201</v>
      </c>
      <c r="B215" t="s">
        <v>197</v>
      </c>
      <c r="C215" t="s">
        <v>642</v>
      </c>
      <c r="D215">
        <v>9</v>
      </c>
    </row>
    <row r="216" spans="1:4">
      <c r="A216">
        <v>4202</v>
      </c>
      <c r="B216" t="s">
        <v>198</v>
      </c>
      <c r="C216" t="s">
        <v>642</v>
      </c>
      <c r="D216">
        <v>9</v>
      </c>
    </row>
    <row r="217" spans="1:4">
      <c r="A217">
        <v>4203</v>
      </c>
      <c r="B217" t="s">
        <v>199</v>
      </c>
      <c r="C217" t="s">
        <v>642</v>
      </c>
      <c r="D217">
        <v>9</v>
      </c>
    </row>
    <row r="218" spans="1:4">
      <c r="A218">
        <v>4204</v>
      </c>
      <c r="B218" t="s">
        <v>209</v>
      </c>
      <c r="C218" t="s">
        <v>642</v>
      </c>
      <c r="D218">
        <v>9</v>
      </c>
    </row>
    <row r="219" spans="1:4">
      <c r="A219">
        <v>4205</v>
      </c>
      <c r="B219" t="s">
        <v>216</v>
      </c>
      <c r="C219" t="s">
        <v>642</v>
      </c>
      <c r="D219">
        <v>9</v>
      </c>
    </row>
    <row r="220" spans="1:4">
      <c r="A220">
        <v>4206</v>
      </c>
      <c r="B220" t="s">
        <v>211</v>
      </c>
      <c r="C220" t="s">
        <v>642</v>
      </c>
      <c r="D220">
        <v>9</v>
      </c>
    </row>
    <row r="221" spans="1:4">
      <c r="A221">
        <v>4207</v>
      </c>
      <c r="B221" t="s">
        <v>212</v>
      </c>
      <c r="C221" t="s">
        <v>642</v>
      </c>
      <c r="D221">
        <v>9</v>
      </c>
    </row>
    <row r="222" spans="1:4">
      <c r="A222">
        <v>4211</v>
      </c>
      <c r="B222" t="s">
        <v>200</v>
      </c>
      <c r="C222" t="s">
        <v>642</v>
      </c>
      <c r="D222">
        <v>9</v>
      </c>
    </row>
    <row r="223" spans="1:4">
      <c r="A223">
        <v>4212</v>
      </c>
      <c r="B223" t="s">
        <v>608</v>
      </c>
      <c r="C223" t="s">
        <v>642</v>
      </c>
      <c r="D223">
        <v>9</v>
      </c>
    </row>
    <row r="224" spans="1:4">
      <c r="A224">
        <v>4213</v>
      </c>
      <c r="B224" t="s">
        <v>583</v>
      </c>
      <c r="C224" t="s">
        <v>642</v>
      </c>
      <c r="D224">
        <v>9</v>
      </c>
    </row>
    <row r="225" spans="1:4">
      <c r="A225">
        <v>4214</v>
      </c>
      <c r="B225" t="s">
        <v>201</v>
      </c>
      <c r="C225" t="s">
        <v>642</v>
      </c>
      <c r="D225">
        <v>9</v>
      </c>
    </row>
    <row r="226" spans="1:4">
      <c r="A226">
        <v>4215</v>
      </c>
      <c r="B226" t="s">
        <v>202</v>
      </c>
      <c r="C226" t="s">
        <v>642</v>
      </c>
      <c r="D226">
        <v>9</v>
      </c>
    </row>
    <row r="227" spans="1:4">
      <c r="A227">
        <v>4216</v>
      </c>
      <c r="B227" t="s">
        <v>203</v>
      </c>
      <c r="C227" t="s">
        <v>642</v>
      </c>
      <c r="D227">
        <v>9</v>
      </c>
    </row>
    <row r="228" spans="1:4">
      <c r="A228">
        <v>4217</v>
      </c>
      <c r="B228" t="s">
        <v>204</v>
      </c>
      <c r="C228" t="s">
        <v>642</v>
      </c>
      <c r="D228">
        <v>9</v>
      </c>
    </row>
    <row r="229" spans="1:4">
      <c r="A229">
        <v>4218</v>
      </c>
      <c r="B229" t="s">
        <v>205</v>
      </c>
      <c r="C229" t="s">
        <v>642</v>
      </c>
      <c r="D229">
        <v>9</v>
      </c>
    </row>
    <row r="230" spans="1:4">
      <c r="A230">
        <v>4219</v>
      </c>
      <c r="B230" t="s">
        <v>609</v>
      </c>
      <c r="C230" t="s">
        <v>642</v>
      </c>
      <c r="D230">
        <v>9</v>
      </c>
    </row>
    <row r="231" spans="1:4">
      <c r="A231">
        <v>4220</v>
      </c>
      <c r="B231" t="s">
        <v>206</v>
      </c>
      <c r="C231" t="s">
        <v>642</v>
      </c>
      <c r="D231">
        <v>9</v>
      </c>
    </row>
    <row r="232" spans="1:4">
      <c r="A232">
        <v>4221</v>
      </c>
      <c r="B232" t="s">
        <v>207</v>
      </c>
      <c r="C232" t="s">
        <v>642</v>
      </c>
      <c r="D232">
        <v>9</v>
      </c>
    </row>
    <row r="233" spans="1:4">
      <c r="A233">
        <v>4222</v>
      </c>
      <c r="B233" t="s">
        <v>208</v>
      </c>
      <c r="C233" t="s">
        <v>642</v>
      </c>
      <c r="D233">
        <v>9</v>
      </c>
    </row>
    <row r="234" spans="1:4">
      <c r="A234">
        <v>4223</v>
      </c>
      <c r="B234" t="s">
        <v>213</v>
      </c>
      <c r="C234" t="s">
        <v>642</v>
      </c>
      <c r="D234">
        <v>9</v>
      </c>
    </row>
    <row r="235" spans="1:4">
      <c r="A235">
        <v>4224</v>
      </c>
      <c r="B235" t="s">
        <v>613</v>
      </c>
      <c r="C235" t="s">
        <v>642</v>
      </c>
      <c r="D235">
        <v>9</v>
      </c>
    </row>
    <row r="236" spans="1:4">
      <c r="A236">
        <v>4225</v>
      </c>
      <c r="B236" t="s">
        <v>217</v>
      </c>
      <c r="C236" t="s">
        <v>642</v>
      </c>
      <c r="D236">
        <v>9</v>
      </c>
    </row>
    <row r="237" spans="1:4">
      <c r="A237">
        <v>4226</v>
      </c>
      <c r="B237" t="s">
        <v>218</v>
      </c>
      <c r="C237" t="s">
        <v>642</v>
      </c>
      <c r="D237">
        <v>9</v>
      </c>
    </row>
    <row r="238" spans="1:4">
      <c r="A238">
        <v>4227</v>
      </c>
      <c r="B238" t="s">
        <v>219</v>
      </c>
      <c r="C238" t="s">
        <v>642</v>
      </c>
      <c r="D238">
        <v>9</v>
      </c>
    </row>
    <row r="239" spans="1:4">
      <c r="A239">
        <v>4228</v>
      </c>
      <c r="B239" t="s">
        <v>220</v>
      </c>
      <c r="C239" t="s">
        <v>642</v>
      </c>
      <c r="D239">
        <v>9</v>
      </c>
    </row>
    <row r="240" spans="1:4">
      <c r="A240">
        <v>4601</v>
      </c>
      <c r="B240" t="s">
        <v>244</v>
      </c>
      <c r="C240" t="s">
        <v>643</v>
      </c>
      <c r="D240">
        <v>14</v>
      </c>
    </row>
    <row r="241" spans="1:4">
      <c r="A241">
        <v>4602</v>
      </c>
      <c r="B241" t="s">
        <v>644</v>
      </c>
      <c r="C241" t="s">
        <v>643</v>
      </c>
      <c r="D241">
        <v>14</v>
      </c>
    </row>
    <row r="242" spans="1:4">
      <c r="A242">
        <v>4611</v>
      </c>
      <c r="B242" t="s">
        <v>245</v>
      </c>
      <c r="C242" t="s">
        <v>643</v>
      </c>
      <c r="D242">
        <v>14</v>
      </c>
    </row>
    <row r="243" spans="1:4">
      <c r="A243">
        <v>4612</v>
      </c>
      <c r="B243" t="s">
        <v>246</v>
      </c>
      <c r="C243" t="s">
        <v>643</v>
      </c>
      <c r="D243">
        <v>14</v>
      </c>
    </row>
    <row r="244" spans="1:4">
      <c r="A244">
        <v>4613</v>
      </c>
      <c r="B244" t="s">
        <v>247</v>
      </c>
      <c r="C244" t="s">
        <v>643</v>
      </c>
      <c r="D244">
        <v>14</v>
      </c>
    </row>
    <row r="245" spans="1:4">
      <c r="A245">
        <v>4614</v>
      </c>
      <c r="B245" t="s">
        <v>248</v>
      </c>
      <c r="C245" t="s">
        <v>643</v>
      </c>
      <c r="D245">
        <v>14</v>
      </c>
    </row>
    <row r="246" spans="1:4">
      <c r="A246">
        <v>4615</v>
      </c>
      <c r="B246" t="s">
        <v>249</v>
      </c>
      <c r="C246" t="s">
        <v>643</v>
      </c>
      <c r="D246">
        <v>14</v>
      </c>
    </row>
    <row r="247" spans="1:4">
      <c r="A247">
        <v>4616</v>
      </c>
      <c r="B247" t="s">
        <v>250</v>
      </c>
      <c r="C247" t="s">
        <v>643</v>
      </c>
      <c r="D247">
        <v>14</v>
      </c>
    </row>
    <row r="248" spans="1:4">
      <c r="A248">
        <v>4617</v>
      </c>
      <c r="B248" t="s">
        <v>251</v>
      </c>
      <c r="C248" t="s">
        <v>643</v>
      </c>
      <c r="D248">
        <v>14</v>
      </c>
    </row>
    <row r="249" spans="1:4">
      <c r="A249">
        <v>4618</v>
      </c>
      <c r="B249" t="s">
        <v>254</v>
      </c>
      <c r="C249" t="s">
        <v>643</v>
      </c>
      <c r="D249">
        <v>14</v>
      </c>
    </row>
    <row r="250" spans="1:4">
      <c r="A250">
        <v>4619</v>
      </c>
      <c r="B250" t="s">
        <v>616</v>
      </c>
      <c r="C250" t="s">
        <v>643</v>
      </c>
      <c r="D250">
        <v>14</v>
      </c>
    </row>
    <row r="251" spans="1:4">
      <c r="A251">
        <v>4620</v>
      </c>
      <c r="B251" t="s">
        <v>255</v>
      </c>
      <c r="C251" t="s">
        <v>643</v>
      </c>
      <c r="D251">
        <v>14</v>
      </c>
    </row>
    <row r="252" spans="1:4">
      <c r="A252">
        <v>4621</v>
      </c>
      <c r="B252" t="s">
        <v>257</v>
      </c>
      <c r="C252" t="s">
        <v>643</v>
      </c>
      <c r="D252">
        <v>14</v>
      </c>
    </row>
    <row r="253" spans="1:4">
      <c r="A253">
        <v>4622</v>
      </c>
      <c r="B253" t="s">
        <v>258</v>
      </c>
      <c r="C253" t="s">
        <v>643</v>
      </c>
      <c r="D253">
        <v>14</v>
      </c>
    </row>
    <row r="254" spans="1:4">
      <c r="A254">
        <v>4623</v>
      </c>
      <c r="B254" t="s">
        <v>260</v>
      </c>
      <c r="C254" t="s">
        <v>643</v>
      </c>
      <c r="D254">
        <v>14</v>
      </c>
    </row>
    <row r="255" spans="1:4">
      <c r="A255">
        <v>4624</v>
      </c>
      <c r="B255" t="s">
        <v>645</v>
      </c>
      <c r="C255" t="s">
        <v>643</v>
      </c>
      <c r="D255">
        <v>14</v>
      </c>
    </row>
    <row r="256" spans="1:4">
      <c r="A256">
        <v>4625</v>
      </c>
      <c r="B256" t="s">
        <v>261</v>
      </c>
      <c r="C256" t="s">
        <v>643</v>
      </c>
      <c r="D256">
        <v>14</v>
      </c>
    </row>
    <row r="257" spans="1:4">
      <c r="A257">
        <v>4626</v>
      </c>
      <c r="B257" t="s">
        <v>269</v>
      </c>
      <c r="C257" t="s">
        <v>643</v>
      </c>
      <c r="D257">
        <v>14</v>
      </c>
    </row>
    <row r="258" spans="1:4">
      <c r="A258">
        <v>4627</v>
      </c>
      <c r="B258" t="s">
        <v>264</v>
      </c>
      <c r="C258" t="s">
        <v>643</v>
      </c>
      <c r="D258">
        <v>14</v>
      </c>
    </row>
    <row r="259" spans="1:4">
      <c r="A259">
        <v>4628</v>
      </c>
      <c r="B259" t="s">
        <v>265</v>
      </c>
      <c r="C259" t="s">
        <v>643</v>
      </c>
      <c r="D259">
        <v>14</v>
      </c>
    </row>
    <row r="260" spans="1:4">
      <c r="A260">
        <v>4629</v>
      </c>
      <c r="B260" t="s">
        <v>266</v>
      </c>
      <c r="C260" t="s">
        <v>643</v>
      </c>
      <c r="D260">
        <v>14</v>
      </c>
    </row>
    <row r="261" spans="1:4">
      <c r="A261">
        <v>4630</v>
      </c>
      <c r="B261" t="s">
        <v>267</v>
      </c>
      <c r="C261" t="s">
        <v>643</v>
      </c>
      <c r="D261">
        <v>14</v>
      </c>
    </row>
    <row r="262" spans="1:4">
      <c r="A262">
        <v>4631</v>
      </c>
      <c r="B262" t="s">
        <v>646</v>
      </c>
      <c r="C262" t="s">
        <v>643</v>
      </c>
      <c r="D262">
        <v>14</v>
      </c>
    </row>
    <row r="263" spans="1:4">
      <c r="A263">
        <v>4632</v>
      </c>
      <c r="B263" t="s">
        <v>617</v>
      </c>
      <c r="C263" t="s">
        <v>643</v>
      </c>
      <c r="D263">
        <v>14</v>
      </c>
    </row>
    <row r="264" spans="1:4">
      <c r="A264">
        <v>4633</v>
      </c>
      <c r="B264" t="s">
        <v>272</v>
      </c>
      <c r="C264" t="s">
        <v>643</v>
      </c>
      <c r="D264">
        <v>14</v>
      </c>
    </row>
    <row r="265" spans="1:4">
      <c r="A265">
        <v>4634</v>
      </c>
      <c r="B265" t="s">
        <v>273</v>
      </c>
      <c r="C265" t="s">
        <v>643</v>
      </c>
      <c r="D265">
        <v>14</v>
      </c>
    </row>
    <row r="266" spans="1:4">
      <c r="A266">
        <v>4635</v>
      </c>
      <c r="B266" t="s">
        <v>275</v>
      </c>
      <c r="C266" t="s">
        <v>643</v>
      </c>
      <c r="D266">
        <v>14</v>
      </c>
    </row>
    <row r="267" spans="1:4">
      <c r="A267">
        <v>4636</v>
      </c>
      <c r="B267" t="s">
        <v>276</v>
      </c>
      <c r="C267" t="s">
        <v>643</v>
      </c>
      <c r="D267">
        <v>14</v>
      </c>
    </row>
    <row r="268" spans="1:4">
      <c r="A268">
        <v>4637</v>
      </c>
      <c r="B268" t="s">
        <v>277</v>
      </c>
      <c r="C268" t="s">
        <v>643</v>
      </c>
      <c r="D268">
        <v>14</v>
      </c>
    </row>
    <row r="269" spans="1:4">
      <c r="A269">
        <v>4638</v>
      </c>
      <c r="B269" t="s">
        <v>278</v>
      </c>
      <c r="C269" t="s">
        <v>643</v>
      </c>
      <c r="D269">
        <v>14</v>
      </c>
    </row>
    <row r="270" spans="1:4">
      <c r="A270">
        <v>4639</v>
      </c>
      <c r="B270" t="s">
        <v>279</v>
      </c>
      <c r="C270" t="s">
        <v>643</v>
      </c>
      <c r="D270">
        <v>14</v>
      </c>
    </row>
    <row r="271" spans="1:4">
      <c r="A271">
        <v>4640</v>
      </c>
      <c r="B271" t="s">
        <v>282</v>
      </c>
      <c r="C271" t="s">
        <v>643</v>
      </c>
      <c r="D271">
        <v>14</v>
      </c>
    </row>
    <row r="272" spans="1:4">
      <c r="A272">
        <v>4641</v>
      </c>
      <c r="B272" t="s">
        <v>283</v>
      </c>
      <c r="C272" t="s">
        <v>643</v>
      </c>
      <c r="D272">
        <v>14</v>
      </c>
    </row>
    <row r="273" spans="1:4">
      <c r="A273">
        <v>4642</v>
      </c>
      <c r="B273" t="s">
        <v>284</v>
      </c>
      <c r="C273" t="s">
        <v>643</v>
      </c>
      <c r="D273">
        <v>14</v>
      </c>
    </row>
    <row r="274" spans="1:4">
      <c r="A274">
        <v>4643</v>
      </c>
      <c r="B274" t="s">
        <v>285</v>
      </c>
      <c r="C274" t="s">
        <v>643</v>
      </c>
      <c r="D274">
        <v>14</v>
      </c>
    </row>
    <row r="275" spans="1:4">
      <c r="A275">
        <v>4644</v>
      </c>
      <c r="B275" t="s">
        <v>286</v>
      </c>
      <c r="C275" t="s">
        <v>643</v>
      </c>
      <c r="D275">
        <v>14</v>
      </c>
    </row>
    <row r="276" spans="1:4">
      <c r="A276">
        <v>4645</v>
      </c>
      <c r="B276" t="s">
        <v>287</v>
      </c>
      <c r="C276" t="s">
        <v>643</v>
      </c>
      <c r="D276">
        <v>14</v>
      </c>
    </row>
    <row r="277" spans="1:4">
      <c r="A277">
        <v>4646</v>
      </c>
      <c r="B277" t="s">
        <v>288</v>
      </c>
      <c r="C277" t="s">
        <v>643</v>
      </c>
      <c r="D277">
        <v>14</v>
      </c>
    </row>
    <row r="278" spans="1:4">
      <c r="A278">
        <v>4647</v>
      </c>
      <c r="B278" t="s">
        <v>647</v>
      </c>
      <c r="C278" t="s">
        <v>643</v>
      </c>
      <c r="D278">
        <v>14</v>
      </c>
    </row>
    <row r="279" spans="1:4">
      <c r="A279">
        <v>4648</v>
      </c>
      <c r="B279" t="s">
        <v>292</v>
      </c>
      <c r="C279" t="s">
        <v>643</v>
      </c>
      <c r="D279">
        <v>14</v>
      </c>
    </row>
    <row r="280" spans="1:4">
      <c r="A280">
        <v>4649</v>
      </c>
      <c r="B280" t="s">
        <v>648</v>
      </c>
      <c r="C280" t="s">
        <v>643</v>
      </c>
      <c r="D280">
        <v>14</v>
      </c>
    </row>
    <row r="281" spans="1:4">
      <c r="A281">
        <v>4650</v>
      </c>
      <c r="B281" t="s">
        <v>297</v>
      </c>
      <c r="C281" t="s">
        <v>643</v>
      </c>
      <c r="D281">
        <v>14</v>
      </c>
    </row>
    <row r="282" spans="1:4">
      <c r="A282">
        <v>4651</v>
      </c>
      <c r="B282" t="s">
        <v>649</v>
      </c>
      <c r="C282" t="s">
        <v>643</v>
      </c>
      <c r="D282">
        <v>14</v>
      </c>
    </row>
    <row r="283" spans="1:4">
      <c r="A283">
        <v>5001</v>
      </c>
      <c r="B283" t="s">
        <v>334</v>
      </c>
      <c r="C283" t="s">
        <v>584</v>
      </c>
      <c r="D283">
        <v>16</v>
      </c>
    </row>
    <row r="284" spans="1:4">
      <c r="A284">
        <v>5006</v>
      </c>
      <c r="B284" t="s">
        <v>353</v>
      </c>
      <c r="C284" t="s">
        <v>584</v>
      </c>
      <c r="D284">
        <v>16</v>
      </c>
    </row>
    <row r="285" spans="1:4">
      <c r="A285">
        <v>5007</v>
      </c>
      <c r="B285" t="s">
        <v>354</v>
      </c>
      <c r="C285" t="s">
        <v>584</v>
      </c>
      <c r="D285">
        <v>16</v>
      </c>
    </row>
    <row r="286" spans="1:4">
      <c r="A286">
        <v>5014</v>
      </c>
      <c r="B286" t="s">
        <v>337</v>
      </c>
      <c r="C286" t="s">
        <v>584</v>
      </c>
      <c r="D286">
        <v>16</v>
      </c>
    </row>
    <row r="287" spans="1:4">
      <c r="A287">
        <v>5020</v>
      </c>
      <c r="B287" t="s">
        <v>496</v>
      </c>
      <c r="C287" t="s">
        <v>584</v>
      </c>
      <c r="D287">
        <v>16</v>
      </c>
    </row>
    <row r="288" spans="1:4">
      <c r="A288">
        <v>5021</v>
      </c>
      <c r="B288" t="s">
        <v>54</v>
      </c>
      <c r="C288" t="s">
        <v>584</v>
      </c>
      <c r="D288">
        <v>16</v>
      </c>
    </row>
    <row r="289" spans="1:4">
      <c r="A289">
        <v>5022</v>
      </c>
      <c r="B289" t="s">
        <v>343</v>
      </c>
      <c r="C289" t="s">
        <v>584</v>
      </c>
      <c r="D289">
        <v>16</v>
      </c>
    </row>
    <row r="290" spans="1:4">
      <c r="A290">
        <v>5025</v>
      </c>
      <c r="B290" t="s">
        <v>36</v>
      </c>
      <c r="C290" t="s">
        <v>584</v>
      </c>
      <c r="D290">
        <v>16</v>
      </c>
    </row>
    <row r="291" spans="1:4">
      <c r="A291">
        <v>5026</v>
      </c>
      <c r="B291" t="s">
        <v>346</v>
      </c>
      <c r="C291" t="s">
        <v>584</v>
      </c>
      <c r="D291">
        <v>16</v>
      </c>
    </row>
    <row r="292" spans="1:4">
      <c r="A292">
        <v>5027</v>
      </c>
      <c r="B292" t="s">
        <v>347</v>
      </c>
      <c r="C292" t="s">
        <v>584</v>
      </c>
      <c r="D292">
        <v>16</v>
      </c>
    </row>
    <row r="293" spans="1:4">
      <c r="A293">
        <v>5028</v>
      </c>
      <c r="B293" t="s">
        <v>348</v>
      </c>
      <c r="C293" t="s">
        <v>584</v>
      </c>
      <c r="D293">
        <v>16</v>
      </c>
    </row>
    <row r="294" spans="1:4">
      <c r="A294">
        <v>5029</v>
      </c>
      <c r="B294" t="s">
        <v>349</v>
      </c>
      <c r="C294" t="s">
        <v>584</v>
      </c>
      <c r="D294">
        <v>16</v>
      </c>
    </row>
    <row r="295" spans="1:4">
      <c r="A295">
        <v>5031</v>
      </c>
      <c r="B295" t="s">
        <v>60</v>
      </c>
      <c r="C295" t="s">
        <v>584</v>
      </c>
      <c r="D295">
        <v>16</v>
      </c>
    </row>
    <row r="296" spans="1:4">
      <c r="A296">
        <v>5032</v>
      </c>
      <c r="B296" t="s">
        <v>351</v>
      </c>
      <c r="C296" t="s">
        <v>584</v>
      </c>
      <c r="D296">
        <v>16</v>
      </c>
    </row>
    <row r="297" spans="1:4">
      <c r="A297">
        <v>5033</v>
      </c>
      <c r="B297" t="s">
        <v>352</v>
      </c>
      <c r="C297" t="s">
        <v>584</v>
      </c>
      <c r="D297">
        <v>16</v>
      </c>
    </row>
    <row r="298" spans="1:4">
      <c r="A298">
        <v>5034</v>
      </c>
      <c r="B298" t="s">
        <v>355</v>
      </c>
      <c r="C298" t="s">
        <v>584</v>
      </c>
      <c r="D298">
        <v>16</v>
      </c>
    </row>
    <row r="299" spans="1:4">
      <c r="A299">
        <v>5035</v>
      </c>
      <c r="B299" t="s">
        <v>356</v>
      </c>
      <c r="C299" t="s">
        <v>584</v>
      </c>
      <c r="D299">
        <v>16</v>
      </c>
    </row>
    <row r="300" spans="1:4">
      <c r="A300">
        <v>5036</v>
      </c>
      <c r="B300" t="s">
        <v>357</v>
      </c>
      <c r="C300" t="s">
        <v>584</v>
      </c>
      <c r="D300">
        <v>16</v>
      </c>
    </row>
    <row r="301" spans="1:4">
      <c r="A301">
        <v>5037</v>
      </c>
      <c r="B301" t="s">
        <v>358</v>
      </c>
      <c r="C301" t="s">
        <v>584</v>
      </c>
      <c r="D301">
        <v>16</v>
      </c>
    </row>
    <row r="302" spans="1:4">
      <c r="A302">
        <v>5038</v>
      </c>
      <c r="B302" t="s">
        <v>359</v>
      </c>
      <c r="C302" t="s">
        <v>584</v>
      </c>
      <c r="D302">
        <v>16</v>
      </c>
    </row>
    <row r="303" spans="1:4">
      <c r="A303">
        <v>5041</v>
      </c>
      <c r="B303" t="s">
        <v>362</v>
      </c>
      <c r="C303" t="s">
        <v>584</v>
      </c>
      <c r="D303">
        <v>16</v>
      </c>
    </row>
    <row r="304" spans="1:4">
      <c r="A304">
        <v>5042</v>
      </c>
      <c r="B304" t="s">
        <v>363</v>
      </c>
      <c r="C304" t="s">
        <v>584</v>
      </c>
      <c r="D304">
        <v>16</v>
      </c>
    </row>
    <row r="305" spans="1:4">
      <c r="A305">
        <v>5043</v>
      </c>
      <c r="B305" t="s">
        <v>364</v>
      </c>
      <c r="C305" t="s">
        <v>584</v>
      </c>
      <c r="D305">
        <v>16</v>
      </c>
    </row>
    <row r="306" spans="1:4">
      <c r="A306">
        <v>5044</v>
      </c>
      <c r="B306" t="s">
        <v>365</v>
      </c>
      <c r="C306" t="s">
        <v>584</v>
      </c>
      <c r="D306">
        <v>16</v>
      </c>
    </row>
    <row r="307" spans="1:4">
      <c r="A307">
        <v>5045</v>
      </c>
      <c r="B307" t="s">
        <v>366</v>
      </c>
      <c r="C307" t="s">
        <v>584</v>
      </c>
      <c r="D307">
        <v>16</v>
      </c>
    </row>
    <row r="308" spans="1:4">
      <c r="A308">
        <v>5046</v>
      </c>
      <c r="B308" t="s">
        <v>367</v>
      </c>
      <c r="C308" t="s">
        <v>584</v>
      </c>
      <c r="D308">
        <v>16</v>
      </c>
    </row>
    <row r="309" spans="1:4">
      <c r="A309">
        <v>5047</v>
      </c>
      <c r="B309" t="s">
        <v>368</v>
      </c>
      <c r="C309" t="s">
        <v>584</v>
      </c>
      <c r="D309">
        <v>16</v>
      </c>
    </row>
    <row r="310" spans="1:4">
      <c r="A310">
        <v>5049</v>
      </c>
      <c r="B310" t="s">
        <v>370</v>
      </c>
      <c r="C310" t="s">
        <v>584</v>
      </c>
      <c r="D310">
        <v>16</v>
      </c>
    </row>
    <row r="311" spans="1:4">
      <c r="A311">
        <v>5052</v>
      </c>
      <c r="B311" t="s">
        <v>373</v>
      </c>
      <c r="C311" t="s">
        <v>584</v>
      </c>
      <c r="D311">
        <v>16</v>
      </c>
    </row>
    <row r="312" spans="1:4">
      <c r="A312">
        <v>5053</v>
      </c>
      <c r="B312" t="s">
        <v>361</v>
      </c>
      <c r="C312" t="s">
        <v>584</v>
      </c>
      <c r="D312">
        <v>16</v>
      </c>
    </row>
    <row r="313" spans="1:4">
      <c r="A313">
        <v>5054</v>
      </c>
      <c r="B313" t="s">
        <v>585</v>
      </c>
      <c r="C313" t="s">
        <v>584</v>
      </c>
      <c r="D313">
        <v>16</v>
      </c>
    </row>
    <row r="314" spans="1:4">
      <c r="A314">
        <v>5055</v>
      </c>
      <c r="B314" t="s">
        <v>650</v>
      </c>
      <c r="C314" t="s">
        <v>584</v>
      </c>
      <c r="D314">
        <v>16</v>
      </c>
    </row>
    <row r="315" spans="1:4">
      <c r="A315">
        <v>5056</v>
      </c>
      <c r="B315" t="s">
        <v>336</v>
      </c>
      <c r="C315" t="s">
        <v>584</v>
      </c>
      <c r="D315">
        <v>16</v>
      </c>
    </row>
    <row r="316" spans="1:4">
      <c r="A316">
        <v>5057</v>
      </c>
      <c r="B316" t="s">
        <v>338</v>
      </c>
      <c r="C316" t="s">
        <v>584</v>
      </c>
      <c r="D316">
        <v>16</v>
      </c>
    </row>
    <row r="317" spans="1:4">
      <c r="A317">
        <v>5058</v>
      </c>
      <c r="B317" t="s">
        <v>341</v>
      </c>
      <c r="C317" t="s">
        <v>584</v>
      </c>
      <c r="D317">
        <v>16</v>
      </c>
    </row>
    <row r="318" spans="1:4">
      <c r="A318">
        <v>5059</v>
      </c>
      <c r="B318" t="s">
        <v>651</v>
      </c>
      <c r="C318" t="s">
        <v>584</v>
      </c>
      <c r="D318">
        <v>16</v>
      </c>
    </row>
    <row r="319" spans="1:4">
      <c r="A319">
        <v>5060</v>
      </c>
      <c r="B319" t="s">
        <v>652</v>
      </c>
      <c r="C319" t="s">
        <v>584</v>
      </c>
      <c r="D319">
        <v>16</v>
      </c>
    </row>
    <row r="320" spans="1:4">
      <c r="A320">
        <v>5061</v>
      </c>
      <c r="B320" t="s">
        <v>330</v>
      </c>
      <c r="C320" t="s">
        <v>584</v>
      </c>
      <c r="D320">
        <v>16</v>
      </c>
    </row>
    <row r="321" spans="1:4">
      <c r="A321">
        <v>5401</v>
      </c>
      <c r="B321" t="s">
        <v>411</v>
      </c>
      <c r="C321" t="s">
        <v>653</v>
      </c>
      <c r="D321">
        <v>54</v>
      </c>
    </row>
    <row r="322" spans="1:4">
      <c r="A322">
        <v>5402</v>
      </c>
      <c r="B322" t="s">
        <v>410</v>
      </c>
      <c r="C322" t="s">
        <v>653</v>
      </c>
      <c r="D322">
        <v>54</v>
      </c>
    </row>
    <row r="323" spans="1:4">
      <c r="A323">
        <v>5403</v>
      </c>
      <c r="B323" t="s">
        <v>434</v>
      </c>
      <c r="C323" t="s">
        <v>653</v>
      </c>
      <c r="D323">
        <v>54</v>
      </c>
    </row>
    <row r="324" spans="1:4">
      <c r="A324">
        <v>5404</v>
      </c>
      <c r="B324" t="s">
        <v>431</v>
      </c>
      <c r="C324" t="s">
        <v>653</v>
      </c>
      <c r="D324">
        <v>54</v>
      </c>
    </row>
    <row r="325" spans="1:4">
      <c r="A325">
        <v>5405</v>
      </c>
      <c r="B325" t="s">
        <v>432</v>
      </c>
      <c r="C325" t="s">
        <v>653</v>
      </c>
      <c r="D325">
        <v>54</v>
      </c>
    </row>
    <row r="326" spans="1:4">
      <c r="A326">
        <v>5406</v>
      </c>
      <c r="B326" t="s">
        <v>433</v>
      </c>
      <c r="C326" t="s">
        <v>653</v>
      </c>
      <c r="D326">
        <v>54</v>
      </c>
    </row>
    <row r="327" spans="1:4">
      <c r="A327">
        <v>5411</v>
      </c>
      <c r="B327" t="s">
        <v>412</v>
      </c>
      <c r="C327" t="s">
        <v>653</v>
      </c>
      <c r="D327">
        <v>54</v>
      </c>
    </row>
    <row r="328" spans="1:4">
      <c r="A328">
        <v>5412</v>
      </c>
      <c r="B328" t="s">
        <v>624</v>
      </c>
      <c r="C328" t="s">
        <v>653</v>
      </c>
      <c r="D328">
        <v>54</v>
      </c>
    </row>
    <row r="329" spans="1:4">
      <c r="A329">
        <v>5413</v>
      </c>
      <c r="B329" t="s">
        <v>414</v>
      </c>
      <c r="C329" t="s">
        <v>653</v>
      </c>
      <c r="D329">
        <v>54</v>
      </c>
    </row>
    <row r="330" spans="1:4">
      <c r="A330">
        <v>5414</v>
      </c>
      <c r="B330" t="s">
        <v>415</v>
      </c>
      <c r="C330" t="s">
        <v>653</v>
      </c>
      <c r="D330">
        <v>54</v>
      </c>
    </row>
    <row r="331" spans="1:4">
      <c r="A331">
        <v>5415</v>
      </c>
      <c r="B331" t="s">
        <v>416</v>
      </c>
      <c r="C331" t="s">
        <v>653</v>
      </c>
      <c r="D331">
        <v>54</v>
      </c>
    </row>
    <row r="332" spans="1:4">
      <c r="A332">
        <v>5416</v>
      </c>
      <c r="B332" t="s">
        <v>417</v>
      </c>
      <c r="C332" t="s">
        <v>653</v>
      </c>
      <c r="D332">
        <v>54</v>
      </c>
    </row>
    <row r="333" spans="1:4">
      <c r="A333">
        <v>5417</v>
      </c>
      <c r="B333" t="s">
        <v>418</v>
      </c>
      <c r="C333" t="s">
        <v>653</v>
      </c>
      <c r="D333">
        <v>54</v>
      </c>
    </row>
    <row r="334" spans="1:4">
      <c r="A334">
        <v>5418</v>
      </c>
      <c r="B334" t="s">
        <v>37</v>
      </c>
      <c r="C334" t="s">
        <v>653</v>
      </c>
      <c r="D334">
        <v>54</v>
      </c>
    </row>
    <row r="335" spans="1:4">
      <c r="A335">
        <v>5419</v>
      </c>
      <c r="B335" t="s">
        <v>419</v>
      </c>
      <c r="C335" t="s">
        <v>653</v>
      </c>
      <c r="D335">
        <v>54</v>
      </c>
    </row>
    <row r="336" spans="1:4">
      <c r="A336">
        <v>5420</v>
      </c>
      <c r="B336" t="s">
        <v>420</v>
      </c>
      <c r="C336" t="s">
        <v>653</v>
      </c>
      <c r="D336">
        <v>54</v>
      </c>
    </row>
    <row r="337" spans="1:4">
      <c r="A337">
        <v>5421</v>
      </c>
      <c r="B337" t="s">
        <v>654</v>
      </c>
      <c r="C337" t="s">
        <v>653</v>
      </c>
      <c r="D337">
        <v>54</v>
      </c>
    </row>
    <row r="338" spans="1:4">
      <c r="A338">
        <v>5422</v>
      </c>
      <c r="B338" t="s">
        <v>423</v>
      </c>
      <c r="C338" t="s">
        <v>653</v>
      </c>
      <c r="D338">
        <v>54</v>
      </c>
    </row>
    <row r="339" spans="1:4">
      <c r="A339">
        <v>5423</v>
      </c>
      <c r="B339" t="s">
        <v>424</v>
      </c>
      <c r="C339" t="s">
        <v>653</v>
      </c>
      <c r="D339">
        <v>54</v>
      </c>
    </row>
    <row r="340" spans="1:4">
      <c r="A340">
        <v>5424</v>
      </c>
      <c r="B340" t="s">
        <v>425</v>
      </c>
      <c r="C340" t="s">
        <v>653</v>
      </c>
      <c r="D340">
        <v>54</v>
      </c>
    </row>
    <row r="341" spans="1:4">
      <c r="A341">
        <v>5425</v>
      </c>
      <c r="B341" t="s">
        <v>426</v>
      </c>
      <c r="C341" t="s">
        <v>653</v>
      </c>
      <c r="D341">
        <v>54</v>
      </c>
    </row>
    <row r="342" spans="1:4">
      <c r="A342">
        <v>5426</v>
      </c>
      <c r="B342" t="s">
        <v>427</v>
      </c>
      <c r="C342" t="s">
        <v>653</v>
      </c>
      <c r="D342">
        <v>54</v>
      </c>
    </row>
    <row r="343" spans="1:4">
      <c r="A343">
        <v>5427</v>
      </c>
      <c r="B343" t="s">
        <v>428</v>
      </c>
      <c r="C343" t="s">
        <v>653</v>
      </c>
      <c r="D343">
        <v>54</v>
      </c>
    </row>
    <row r="344" spans="1:4">
      <c r="A344">
        <v>5428</v>
      </c>
      <c r="B344" t="s">
        <v>429</v>
      </c>
      <c r="C344" t="s">
        <v>653</v>
      </c>
      <c r="D344">
        <v>54</v>
      </c>
    </row>
    <row r="345" spans="1:4">
      <c r="A345">
        <v>5429</v>
      </c>
      <c r="B345" t="s">
        <v>430</v>
      </c>
      <c r="C345" t="s">
        <v>653</v>
      </c>
      <c r="D345">
        <v>54</v>
      </c>
    </row>
    <row r="346" spans="1:4">
      <c r="A346">
        <v>5430</v>
      </c>
      <c r="B346" t="s">
        <v>446</v>
      </c>
      <c r="C346" t="s">
        <v>653</v>
      </c>
      <c r="D346">
        <v>54</v>
      </c>
    </row>
    <row r="347" spans="1:4">
      <c r="A347">
        <v>5432</v>
      </c>
      <c r="B347" t="s">
        <v>491</v>
      </c>
      <c r="C347" t="s">
        <v>653</v>
      </c>
      <c r="D347">
        <v>54</v>
      </c>
    </row>
    <row r="348" spans="1:4">
      <c r="A348">
        <v>5433</v>
      </c>
      <c r="B348" t="s">
        <v>435</v>
      </c>
      <c r="C348" t="s">
        <v>653</v>
      </c>
      <c r="D348">
        <v>54</v>
      </c>
    </row>
    <row r="349" spans="1:4">
      <c r="A349">
        <v>5434</v>
      </c>
      <c r="B349" t="s">
        <v>493</v>
      </c>
      <c r="C349" t="s">
        <v>653</v>
      </c>
      <c r="D349">
        <v>54</v>
      </c>
    </row>
    <row r="350" spans="1:4">
      <c r="A350">
        <v>5435</v>
      </c>
      <c r="B350" t="s">
        <v>494</v>
      </c>
      <c r="C350" t="s">
        <v>653</v>
      </c>
      <c r="D350">
        <v>54</v>
      </c>
    </row>
    <row r="351" spans="1:4">
      <c r="A351">
        <v>5436</v>
      </c>
      <c r="B351" t="s">
        <v>437</v>
      </c>
      <c r="C351" t="s">
        <v>653</v>
      </c>
      <c r="D351">
        <v>54</v>
      </c>
    </row>
    <row r="352" spans="1:4">
      <c r="A352">
        <v>5437</v>
      </c>
      <c r="B352" t="s">
        <v>55</v>
      </c>
      <c r="C352" t="s">
        <v>653</v>
      </c>
      <c r="D352">
        <v>54</v>
      </c>
    </row>
    <row r="353" spans="1:4">
      <c r="A353">
        <v>5438</v>
      </c>
      <c r="B353" t="s">
        <v>438</v>
      </c>
      <c r="C353" t="s">
        <v>653</v>
      </c>
      <c r="D353">
        <v>54</v>
      </c>
    </row>
    <row r="354" spans="1:4">
      <c r="A354">
        <v>5439</v>
      </c>
      <c r="B354" t="s">
        <v>448</v>
      </c>
      <c r="C354" t="s">
        <v>653</v>
      </c>
      <c r="D354">
        <v>54</v>
      </c>
    </row>
    <row r="355" spans="1:4">
      <c r="A355">
        <v>5440</v>
      </c>
      <c r="B355" t="s">
        <v>439</v>
      </c>
      <c r="C355" t="s">
        <v>653</v>
      </c>
      <c r="D355">
        <v>54</v>
      </c>
    </row>
    <row r="356" spans="1:4">
      <c r="A356">
        <v>5441</v>
      </c>
      <c r="B356" t="s">
        <v>440</v>
      </c>
      <c r="C356" t="s">
        <v>653</v>
      </c>
      <c r="D356">
        <v>54</v>
      </c>
    </row>
    <row r="357" spans="1:4">
      <c r="A357">
        <v>5442</v>
      </c>
      <c r="B357" t="s">
        <v>441</v>
      </c>
      <c r="C357" t="s">
        <v>653</v>
      </c>
      <c r="D357">
        <v>54</v>
      </c>
    </row>
    <row r="358" spans="1:4">
      <c r="A358">
        <v>5443</v>
      </c>
      <c r="B358" t="s">
        <v>492</v>
      </c>
      <c r="C358" t="s">
        <v>653</v>
      </c>
      <c r="D358">
        <v>54</v>
      </c>
    </row>
    <row r="359" spans="1:4">
      <c r="A359">
        <v>5444</v>
      </c>
      <c r="B359" t="s">
        <v>626</v>
      </c>
      <c r="C359" t="s">
        <v>653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DE68-DCAB-467F-B87A-0CB0B0DF1A0D}">
  <dimension ref="A1:C423"/>
  <sheetViews>
    <sheetView workbookViewId="0">
      <selection activeCell="E22" sqref="E22"/>
    </sheetView>
  </sheetViews>
  <sheetFormatPr baseColWidth="10" defaultRowHeight="15"/>
  <sheetData>
    <row r="1" spans="1:3" ht="15.6">
      <c r="A1" s="210" t="s">
        <v>591</v>
      </c>
      <c r="B1" s="210" t="s">
        <v>83</v>
      </c>
      <c r="C1" s="210" t="s">
        <v>84</v>
      </c>
    </row>
    <row r="2" spans="1:3" ht="15.6">
      <c r="A2" s="210">
        <v>101</v>
      </c>
      <c r="B2" s="210" t="s">
        <v>86</v>
      </c>
      <c r="C2" s="210" t="s">
        <v>70</v>
      </c>
    </row>
    <row r="3" spans="1:3" ht="15.6">
      <c r="A3" s="210">
        <v>104</v>
      </c>
      <c r="B3" s="210" t="s">
        <v>87</v>
      </c>
      <c r="C3" s="210" t="s">
        <v>70</v>
      </c>
    </row>
    <row r="4" spans="1:3" ht="15.6">
      <c r="A4" s="210">
        <v>105</v>
      </c>
      <c r="B4" s="210" t="s">
        <v>59</v>
      </c>
      <c r="C4" s="210" t="s">
        <v>70</v>
      </c>
    </row>
    <row r="5" spans="1:3" ht="15.6">
      <c r="A5" s="210">
        <v>106</v>
      </c>
      <c r="B5" s="210" t="s">
        <v>592</v>
      </c>
      <c r="C5" s="210" t="s">
        <v>70</v>
      </c>
    </row>
    <row r="6" spans="1:3" ht="15.6">
      <c r="A6" s="210">
        <v>111</v>
      </c>
      <c r="B6" s="210" t="s">
        <v>88</v>
      </c>
      <c r="C6" s="210" t="s">
        <v>70</v>
      </c>
    </row>
    <row r="7" spans="1:3" ht="15.6">
      <c r="A7" s="210">
        <v>118</v>
      </c>
      <c r="B7" s="210" t="s">
        <v>89</v>
      </c>
      <c r="C7" s="210" t="s">
        <v>70</v>
      </c>
    </row>
    <row r="8" spans="1:3" ht="15.6">
      <c r="A8" s="210">
        <v>119</v>
      </c>
      <c r="B8" s="210" t="s">
        <v>90</v>
      </c>
      <c r="C8" s="210" t="s">
        <v>70</v>
      </c>
    </row>
    <row r="9" spans="1:3" ht="15.6">
      <c r="A9" s="210">
        <v>121</v>
      </c>
      <c r="B9" s="210" t="s">
        <v>91</v>
      </c>
      <c r="C9" s="210" t="s">
        <v>70</v>
      </c>
    </row>
    <row r="10" spans="1:3" ht="15.6">
      <c r="A10" s="210">
        <v>122</v>
      </c>
      <c r="B10" s="210" t="s">
        <v>92</v>
      </c>
      <c r="C10" s="210" t="s">
        <v>70</v>
      </c>
    </row>
    <row r="11" spans="1:3" ht="15.6">
      <c r="A11" s="210">
        <v>123</v>
      </c>
      <c r="B11" s="210" t="s">
        <v>593</v>
      </c>
      <c r="C11" s="210" t="s">
        <v>70</v>
      </c>
    </row>
    <row r="12" spans="1:3" ht="15.6">
      <c r="A12" s="210">
        <v>124</v>
      </c>
      <c r="B12" s="210" t="s">
        <v>93</v>
      </c>
      <c r="C12" s="210" t="s">
        <v>70</v>
      </c>
    </row>
    <row r="13" spans="1:3" ht="15.6">
      <c r="A13" s="210">
        <v>125</v>
      </c>
      <c r="B13" s="210" t="s">
        <v>94</v>
      </c>
      <c r="C13" s="210" t="s">
        <v>70</v>
      </c>
    </row>
    <row r="14" spans="1:3" ht="15.6">
      <c r="A14" s="210">
        <v>127</v>
      </c>
      <c r="B14" s="210" t="s">
        <v>594</v>
      </c>
      <c r="C14" s="210" t="s">
        <v>70</v>
      </c>
    </row>
    <row r="15" spans="1:3" ht="15.6">
      <c r="A15" s="210">
        <v>128</v>
      </c>
      <c r="B15" s="210" t="s">
        <v>95</v>
      </c>
      <c r="C15" s="210" t="s">
        <v>70</v>
      </c>
    </row>
    <row r="16" spans="1:3" ht="15.6">
      <c r="A16" s="210">
        <v>135</v>
      </c>
      <c r="B16" s="210" t="s">
        <v>96</v>
      </c>
      <c r="C16" s="210" t="s">
        <v>70</v>
      </c>
    </row>
    <row r="17" spans="1:3" ht="15.6">
      <c r="A17" s="210">
        <v>136</v>
      </c>
      <c r="B17" s="210" t="s">
        <v>97</v>
      </c>
      <c r="C17" s="210" t="s">
        <v>70</v>
      </c>
    </row>
    <row r="18" spans="1:3" ht="15.6">
      <c r="A18" s="210">
        <v>137</v>
      </c>
      <c r="B18" s="210" t="s">
        <v>98</v>
      </c>
      <c r="C18" s="210" t="s">
        <v>70</v>
      </c>
    </row>
    <row r="19" spans="1:3" ht="15.6">
      <c r="A19" s="210">
        <v>138</v>
      </c>
      <c r="B19" s="210" t="s">
        <v>99</v>
      </c>
      <c r="C19" s="210" t="s">
        <v>70</v>
      </c>
    </row>
    <row r="20" spans="1:3" ht="15.6">
      <c r="A20" s="210">
        <v>211</v>
      </c>
      <c r="B20" s="210" t="s">
        <v>100</v>
      </c>
      <c r="C20" s="210" t="s">
        <v>71</v>
      </c>
    </row>
    <row r="21" spans="1:3" ht="15.6">
      <c r="A21" s="210">
        <v>213</v>
      </c>
      <c r="B21" s="210" t="s">
        <v>101</v>
      </c>
      <c r="C21" s="210" t="s">
        <v>71</v>
      </c>
    </row>
    <row r="22" spans="1:3" ht="15.6">
      <c r="A22" s="210">
        <v>214</v>
      </c>
      <c r="B22" s="210" t="s">
        <v>102</v>
      </c>
      <c r="C22" s="210" t="s">
        <v>71</v>
      </c>
    </row>
    <row r="23" spans="1:3" ht="15.6">
      <c r="A23" s="210">
        <v>215</v>
      </c>
      <c r="B23" s="210" t="s">
        <v>449</v>
      </c>
      <c r="C23" s="210" t="s">
        <v>71</v>
      </c>
    </row>
    <row r="24" spans="1:3" ht="15.6">
      <c r="A24" s="210">
        <v>216</v>
      </c>
      <c r="B24" s="210" t="s">
        <v>103</v>
      </c>
      <c r="C24" s="210" t="s">
        <v>71</v>
      </c>
    </row>
    <row r="25" spans="1:3" ht="15.6">
      <c r="A25" s="210">
        <v>217</v>
      </c>
      <c r="B25" s="210" t="s">
        <v>104</v>
      </c>
      <c r="C25" s="210" t="s">
        <v>71</v>
      </c>
    </row>
    <row r="26" spans="1:3" ht="15.6">
      <c r="A26" s="210">
        <v>219</v>
      </c>
      <c r="B26" s="210" t="s">
        <v>105</v>
      </c>
      <c r="C26" s="210" t="s">
        <v>71</v>
      </c>
    </row>
    <row r="27" spans="1:3" ht="15.6">
      <c r="A27" s="210">
        <v>220</v>
      </c>
      <c r="B27" s="210" t="s">
        <v>106</v>
      </c>
      <c r="C27" s="210" t="s">
        <v>71</v>
      </c>
    </row>
    <row r="28" spans="1:3" ht="15.6">
      <c r="A28" s="210">
        <v>221</v>
      </c>
      <c r="B28" s="210" t="s">
        <v>595</v>
      </c>
      <c r="C28" s="210" t="s">
        <v>71</v>
      </c>
    </row>
    <row r="29" spans="1:3" ht="15.6">
      <c r="A29" s="210">
        <v>226</v>
      </c>
      <c r="B29" s="210" t="s">
        <v>107</v>
      </c>
      <c r="C29" s="210" t="s">
        <v>71</v>
      </c>
    </row>
    <row r="30" spans="1:3" ht="15.6">
      <c r="A30" s="210">
        <v>227</v>
      </c>
      <c r="B30" s="210" t="s">
        <v>108</v>
      </c>
      <c r="C30" s="210" t="s">
        <v>71</v>
      </c>
    </row>
    <row r="31" spans="1:3" ht="15.6">
      <c r="A31" s="210">
        <v>228</v>
      </c>
      <c r="B31" s="210" t="s">
        <v>109</v>
      </c>
      <c r="C31" s="210" t="s">
        <v>71</v>
      </c>
    </row>
    <row r="32" spans="1:3" ht="15.6">
      <c r="A32" s="210">
        <v>229</v>
      </c>
      <c r="B32" s="210" t="s">
        <v>110</v>
      </c>
      <c r="C32" s="210" t="s">
        <v>71</v>
      </c>
    </row>
    <row r="33" spans="1:3" ht="15.6">
      <c r="A33" s="210">
        <v>230</v>
      </c>
      <c r="B33" s="210" t="s">
        <v>450</v>
      </c>
      <c r="C33" s="210" t="s">
        <v>71</v>
      </c>
    </row>
    <row r="34" spans="1:3" ht="15.6">
      <c r="A34" s="210">
        <v>231</v>
      </c>
      <c r="B34" s="210" t="s">
        <v>111</v>
      </c>
      <c r="C34" s="210" t="s">
        <v>71</v>
      </c>
    </row>
    <row r="35" spans="1:3" ht="15.6">
      <c r="A35" s="210">
        <v>233</v>
      </c>
      <c r="B35" s="210" t="s">
        <v>112</v>
      </c>
      <c r="C35" s="210" t="s">
        <v>71</v>
      </c>
    </row>
    <row r="36" spans="1:3" ht="15.6">
      <c r="A36" s="210">
        <v>234</v>
      </c>
      <c r="B36" s="210" t="s">
        <v>113</v>
      </c>
      <c r="C36" s="210" t="s">
        <v>71</v>
      </c>
    </row>
    <row r="37" spans="1:3" ht="15.6">
      <c r="A37" s="210">
        <v>235</v>
      </c>
      <c r="B37" s="210" t="s">
        <v>114</v>
      </c>
      <c r="C37" s="210" t="s">
        <v>71</v>
      </c>
    </row>
    <row r="38" spans="1:3" ht="15.6">
      <c r="A38" s="210">
        <v>236</v>
      </c>
      <c r="B38" s="210" t="s">
        <v>115</v>
      </c>
      <c r="C38" s="210" t="s">
        <v>71</v>
      </c>
    </row>
    <row r="39" spans="1:3" ht="15.6">
      <c r="A39" s="210">
        <v>237</v>
      </c>
      <c r="B39" s="210" t="s">
        <v>116</v>
      </c>
      <c r="C39" s="210" t="s">
        <v>71</v>
      </c>
    </row>
    <row r="40" spans="1:3" ht="15.6">
      <c r="A40" s="210">
        <v>238</v>
      </c>
      <c r="B40" s="210" t="s">
        <v>117</v>
      </c>
      <c r="C40" s="210" t="s">
        <v>71</v>
      </c>
    </row>
    <row r="41" spans="1:3" ht="15.6">
      <c r="A41" s="210">
        <v>239</v>
      </c>
      <c r="B41" s="210" t="s">
        <v>118</v>
      </c>
      <c r="C41" s="210" t="s">
        <v>71</v>
      </c>
    </row>
    <row r="42" spans="1:3" ht="15.6">
      <c r="A42" s="210">
        <v>301</v>
      </c>
      <c r="B42" s="210" t="s">
        <v>32</v>
      </c>
      <c r="C42" s="210" t="s">
        <v>32</v>
      </c>
    </row>
    <row r="43" spans="1:3" ht="15.6">
      <c r="A43" s="210">
        <v>402</v>
      </c>
      <c r="B43" s="210" t="s">
        <v>119</v>
      </c>
      <c r="C43" s="210" t="s">
        <v>72</v>
      </c>
    </row>
    <row r="44" spans="1:3" ht="15.6">
      <c r="A44" s="210">
        <v>403</v>
      </c>
      <c r="B44" s="210" t="s">
        <v>120</v>
      </c>
      <c r="C44" s="210" t="s">
        <v>72</v>
      </c>
    </row>
    <row r="45" spans="1:3" ht="15.6">
      <c r="A45" s="210">
        <v>412</v>
      </c>
      <c r="B45" s="210" t="s">
        <v>121</v>
      </c>
      <c r="C45" s="210" t="s">
        <v>72</v>
      </c>
    </row>
    <row r="46" spans="1:3" ht="15.6">
      <c r="A46" s="210">
        <v>415</v>
      </c>
      <c r="B46" s="210" t="s">
        <v>122</v>
      </c>
      <c r="C46" s="210" t="s">
        <v>72</v>
      </c>
    </row>
    <row r="47" spans="1:3" ht="15.6">
      <c r="A47" s="210">
        <v>417</v>
      </c>
      <c r="B47" s="210" t="s">
        <v>123</v>
      </c>
      <c r="C47" s="210" t="s">
        <v>72</v>
      </c>
    </row>
    <row r="48" spans="1:3" ht="15.6">
      <c r="A48" s="210">
        <v>418</v>
      </c>
      <c r="B48" s="210" t="s">
        <v>596</v>
      </c>
      <c r="C48" s="210" t="s">
        <v>72</v>
      </c>
    </row>
    <row r="49" spans="1:3" ht="15.6">
      <c r="A49" s="210">
        <v>419</v>
      </c>
      <c r="B49" s="210" t="s">
        <v>597</v>
      </c>
      <c r="C49" s="210" t="s">
        <v>72</v>
      </c>
    </row>
    <row r="50" spans="1:3" ht="15.6">
      <c r="A50" s="210">
        <v>420</v>
      </c>
      <c r="B50" s="210" t="s">
        <v>598</v>
      </c>
      <c r="C50" s="210" t="s">
        <v>72</v>
      </c>
    </row>
    <row r="51" spans="1:3" ht="15.6">
      <c r="A51" s="210">
        <v>423</v>
      </c>
      <c r="B51" s="210" t="s">
        <v>124</v>
      </c>
      <c r="C51" s="210" t="s">
        <v>72</v>
      </c>
    </row>
    <row r="52" spans="1:3" ht="15.6">
      <c r="A52" s="210">
        <v>425</v>
      </c>
      <c r="B52" s="210" t="s">
        <v>125</v>
      </c>
      <c r="C52" s="210" t="s">
        <v>72</v>
      </c>
    </row>
    <row r="53" spans="1:3" ht="15.6">
      <c r="A53" s="210">
        <v>426</v>
      </c>
      <c r="B53" s="210" t="s">
        <v>98</v>
      </c>
      <c r="C53" s="210" t="s">
        <v>72</v>
      </c>
    </row>
    <row r="54" spans="1:3" ht="15.6">
      <c r="A54" s="210">
        <v>427</v>
      </c>
      <c r="B54" s="210" t="s">
        <v>126</v>
      </c>
      <c r="C54" s="210" t="s">
        <v>72</v>
      </c>
    </row>
    <row r="55" spans="1:3" ht="15.6">
      <c r="A55" s="210">
        <v>428</v>
      </c>
      <c r="B55" s="210" t="s">
        <v>127</v>
      </c>
      <c r="C55" s="210" t="s">
        <v>72</v>
      </c>
    </row>
    <row r="56" spans="1:3" ht="15.6">
      <c r="A56" s="210">
        <v>429</v>
      </c>
      <c r="B56" s="210" t="s">
        <v>128</v>
      </c>
      <c r="C56" s="210" t="s">
        <v>72</v>
      </c>
    </row>
    <row r="57" spans="1:3" ht="15.6">
      <c r="A57" s="210">
        <v>430</v>
      </c>
      <c r="B57" s="210" t="s">
        <v>599</v>
      </c>
      <c r="C57" s="210" t="s">
        <v>72</v>
      </c>
    </row>
    <row r="58" spans="1:3" ht="15.6">
      <c r="A58" s="210">
        <v>432</v>
      </c>
      <c r="B58" s="210" t="s">
        <v>129</v>
      </c>
      <c r="C58" s="210" t="s">
        <v>72</v>
      </c>
    </row>
    <row r="59" spans="1:3" ht="15.6">
      <c r="A59" s="210">
        <v>434</v>
      </c>
      <c r="B59" s="210" t="s">
        <v>130</v>
      </c>
      <c r="C59" s="210" t="s">
        <v>72</v>
      </c>
    </row>
    <row r="60" spans="1:3" ht="15.6">
      <c r="A60" s="210">
        <v>436</v>
      </c>
      <c r="B60" s="210" t="s">
        <v>131</v>
      </c>
      <c r="C60" s="210" t="s">
        <v>72</v>
      </c>
    </row>
    <row r="61" spans="1:3" ht="15.6">
      <c r="A61" s="210">
        <v>437</v>
      </c>
      <c r="B61" s="210" t="s">
        <v>132</v>
      </c>
      <c r="C61" s="210" t="s">
        <v>72</v>
      </c>
    </row>
    <row r="62" spans="1:3" ht="15.6">
      <c r="A62" s="210">
        <v>438</v>
      </c>
      <c r="B62" s="210" t="s">
        <v>133</v>
      </c>
      <c r="C62" s="210" t="s">
        <v>72</v>
      </c>
    </row>
    <row r="63" spans="1:3" ht="15.6">
      <c r="A63" s="210">
        <v>439</v>
      </c>
      <c r="B63" s="210" t="s">
        <v>134</v>
      </c>
      <c r="C63" s="210" t="s">
        <v>72</v>
      </c>
    </row>
    <row r="64" spans="1:3" ht="15.6">
      <c r="A64" s="210">
        <v>441</v>
      </c>
      <c r="B64" s="210" t="s">
        <v>135</v>
      </c>
      <c r="C64" s="210" t="s">
        <v>72</v>
      </c>
    </row>
    <row r="65" spans="1:3" ht="15.6">
      <c r="A65" s="210">
        <v>501</v>
      </c>
      <c r="B65" s="210" t="s">
        <v>136</v>
      </c>
      <c r="C65" s="210" t="s">
        <v>73</v>
      </c>
    </row>
    <row r="66" spans="1:3" ht="15.6">
      <c r="A66" s="210">
        <v>502</v>
      </c>
      <c r="B66" s="210" t="s">
        <v>137</v>
      </c>
      <c r="C66" s="210" t="s">
        <v>73</v>
      </c>
    </row>
    <row r="67" spans="1:3" ht="15.6">
      <c r="A67" s="210">
        <v>511</v>
      </c>
      <c r="B67" s="210" t="s">
        <v>138</v>
      </c>
      <c r="C67" s="210" t="s">
        <v>73</v>
      </c>
    </row>
    <row r="68" spans="1:3" ht="15.6">
      <c r="A68" s="210">
        <v>512</v>
      </c>
      <c r="B68" s="210" t="s">
        <v>139</v>
      </c>
      <c r="C68" s="210" t="s">
        <v>73</v>
      </c>
    </row>
    <row r="69" spans="1:3" ht="15.6">
      <c r="A69" s="210">
        <v>513</v>
      </c>
      <c r="B69" s="210" t="s">
        <v>600</v>
      </c>
      <c r="C69" s="210" t="s">
        <v>73</v>
      </c>
    </row>
    <row r="70" spans="1:3" ht="15.6">
      <c r="A70" s="210">
        <v>514</v>
      </c>
      <c r="B70" s="210" t="s">
        <v>140</v>
      </c>
      <c r="C70" s="210" t="s">
        <v>73</v>
      </c>
    </row>
    <row r="71" spans="1:3" ht="15.6">
      <c r="A71" s="210">
        <v>515</v>
      </c>
      <c r="B71" s="210" t="s">
        <v>141</v>
      </c>
      <c r="C71" s="210" t="s">
        <v>73</v>
      </c>
    </row>
    <row r="72" spans="1:3" ht="15.6">
      <c r="A72" s="210">
        <v>516</v>
      </c>
      <c r="B72" s="210" t="s">
        <v>601</v>
      </c>
      <c r="C72" s="210" t="s">
        <v>73</v>
      </c>
    </row>
    <row r="73" spans="1:3" ht="15.6">
      <c r="A73" s="210">
        <v>517</v>
      </c>
      <c r="B73" s="210" t="s">
        <v>142</v>
      </c>
      <c r="C73" s="210" t="s">
        <v>73</v>
      </c>
    </row>
    <row r="74" spans="1:3" ht="15.6">
      <c r="A74" s="210">
        <v>519</v>
      </c>
      <c r="B74" s="210" t="s">
        <v>602</v>
      </c>
      <c r="C74" s="210" t="s">
        <v>73</v>
      </c>
    </row>
    <row r="75" spans="1:3" ht="15.6">
      <c r="A75" s="210">
        <v>520</v>
      </c>
      <c r="B75" s="210" t="s">
        <v>143</v>
      </c>
      <c r="C75" s="210" t="s">
        <v>73</v>
      </c>
    </row>
    <row r="76" spans="1:3" ht="15.6">
      <c r="A76" s="210">
        <v>521</v>
      </c>
      <c r="B76" s="210" t="s">
        <v>144</v>
      </c>
      <c r="C76" s="210" t="s">
        <v>73</v>
      </c>
    </row>
    <row r="77" spans="1:3" ht="15.6">
      <c r="A77" s="210">
        <v>522</v>
      </c>
      <c r="B77" s="210" t="s">
        <v>145</v>
      </c>
      <c r="C77" s="210" t="s">
        <v>73</v>
      </c>
    </row>
    <row r="78" spans="1:3" ht="15.6">
      <c r="A78" s="210">
        <v>528</v>
      </c>
      <c r="B78" s="210" t="s">
        <v>146</v>
      </c>
      <c r="C78" s="210" t="s">
        <v>73</v>
      </c>
    </row>
    <row r="79" spans="1:3" ht="15.6">
      <c r="A79" s="210">
        <v>529</v>
      </c>
      <c r="B79" s="210" t="s">
        <v>147</v>
      </c>
      <c r="C79" s="210" t="s">
        <v>73</v>
      </c>
    </row>
    <row r="80" spans="1:3" ht="15.6">
      <c r="A80" s="210">
        <v>532</v>
      </c>
      <c r="B80" s="210" t="s">
        <v>148</v>
      </c>
      <c r="C80" s="210" t="s">
        <v>73</v>
      </c>
    </row>
    <row r="81" spans="1:3" ht="15.6">
      <c r="A81" s="210">
        <v>533</v>
      </c>
      <c r="B81" s="210" t="s">
        <v>149</v>
      </c>
      <c r="C81" s="210" t="s">
        <v>73</v>
      </c>
    </row>
    <row r="82" spans="1:3" ht="15.6">
      <c r="A82" s="210">
        <v>534</v>
      </c>
      <c r="B82" s="210" t="s">
        <v>150</v>
      </c>
      <c r="C82" s="210" t="s">
        <v>73</v>
      </c>
    </row>
    <row r="83" spans="1:3" ht="15.6">
      <c r="A83" s="210">
        <v>536</v>
      </c>
      <c r="B83" s="210" t="s">
        <v>151</v>
      </c>
      <c r="C83" s="210" t="s">
        <v>73</v>
      </c>
    </row>
    <row r="84" spans="1:3" ht="15.6">
      <c r="A84" s="210">
        <v>538</v>
      </c>
      <c r="B84" s="210" t="s">
        <v>152</v>
      </c>
      <c r="C84" s="210" t="s">
        <v>73</v>
      </c>
    </row>
    <row r="85" spans="1:3" ht="15.6">
      <c r="A85" s="210">
        <v>540</v>
      </c>
      <c r="B85" s="210" t="s">
        <v>603</v>
      </c>
      <c r="C85" s="210" t="s">
        <v>73</v>
      </c>
    </row>
    <row r="86" spans="1:3" ht="15.6">
      <c r="A86" s="210">
        <v>541</v>
      </c>
      <c r="B86" s="210" t="s">
        <v>153</v>
      </c>
      <c r="C86" s="210" t="s">
        <v>73</v>
      </c>
    </row>
    <row r="87" spans="1:3" ht="15.6">
      <c r="A87" s="210">
        <v>542</v>
      </c>
      <c r="B87" s="210" t="s">
        <v>604</v>
      </c>
      <c r="C87" s="210" t="s">
        <v>73</v>
      </c>
    </row>
    <row r="88" spans="1:3" ht="15.6">
      <c r="A88" s="210">
        <v>543</v>
      </c>
      <c r="B88" s="210" t="s">
        <v>154</v>
      </c>
      <c r="C88" s="210" t="s">
        <v>73</v>
      </c>
    </row>
    <row r="89" spans="1:3" ht="15.6">
      <c r="A89" s="210">
        <v>544</v>
      </c>
      <c r="B89" s="210" t="s">
        <v>155</v>
      </c>
      <c r="C89" s="210" t="s">
        <v>73</v>
      </c>
    </row>
    <row r="90" spans="1:3" ht="15.6">
      <c r="A90" s="210">
        <v>545</v>
      </c>
      <c r="B90" s="210" t="s">
        <v>156</v>
      </c>
      <c r="C90" s="210" t="s">
        <v>73</v>
      </c>
    </row>
    <row r="91" spans="1:3" ht="15.6">
      <c r="A91" s="210">
        <v>602</v>
      </c>
      <c r="B91" s="210" t="s">
        <v>157</v>
      </c>
      <c r="C91" s="210" t="s">
        <v>74</v>
      </c>
    </row>
    <row r="92" spans="1:3" ht="15.6">
      <c r="A92" s="210">
        <v>604</v>
      </c>
      <c r="B92" s="210" t="s">
        <v>158</v>
      </c>
      <c r="C92" s="210" t="s">
        <v>74</v>
      </c>
    </row>
    <row r="93" spans="1:3" ht="15.6">
      <c r="A93" s="210">
        <v>605</v>
      </c>
      <c r="B93" s="210" t="s">
        <v>159</v>
      </c>
      <c r="C93" s="210" t="s">
        <v>74</v>
      </c>
    </row>
    <row r="94" spans="1:3" ht="15.6">
      <c r="A94" s="210">
        <v>612</v>
      </c>
      <c r="B94" s="210" t="s">
        <v>160</v>
      </c>
      <c r="C94" s="210" t="s">
        <v>74</v>
      </c>
    </row>
    <row r="95" spans="1:3" ht="15.6">
      <c r="A95" s="210">
        <v>615</v>
      </c>
      <c r="B95" s="210" t="s">
        <v>161</v>
      </c>
      <c r="C95" s="210" t="s">
        <v>74</v>
      </c>
    </row>
    <row r="96" spans="1:3" ht="15.6">
      <c r="A96" s="210">
        <v>616</v>
      </c>
      <c r="B96" s="210" t="s">
        <v>115</v>
      </c>
      <c r="C96" s="210" t="s">
        <v>74</v>
      </c>
    </row>
    <row r="97" spans="1:3" ht="15.6">
      <c r="A97" s="210">
        <v>617</v>
      </c>
      <c r="B97" s="210" t="s">
        <v>33</v>
      </c>
      <c r="C97" s="210" t="s">
        <v>74</v>
      </c>
    </row>
    <row r="98" spans="1:3" ht="15.6">
      <c r="A98" s="210">
        <v>618</v>
      </c>
      <c r="B98" s="210" t="s">
        <v>162</v>
      </c>
      <c r="C98" s="210" t="s">
        <v>74</v>
      </c>
    </row>
    <row r="99" spans="1:3" ht="15.6">
      <c r="A99" s="210">
        <v>619</v>
      </c>
      <c r="B99" s="210" t="s">
        <v>163</v>
      </c>
      <c r="C99" s="210" t="s">
        <v>74</v>
      </c>
    </row>
    <row r="100" spans="1:3" ht="15.6">
      <c r="A100" s="210">
        <v>620</v>
      </c>
      <c r="B100" s="210" t="s">
        <v>164</v>
      </c>
      <c r="C100" s="210" t="s">
        <v>74</v>
      </c>
    </row>
    <row r="101" spans="1:3" ht="15.6">
      <c r="A101" s="210">
        <v>621</v>
      </c>
      <c r="B101" s="210" t="s">
        <v>165</v>
      </c>
      <c r="C101" s="210" t="s">
        <v>74</v>
      </c>
    </row>
    <row r="102" spans="1:3" ht="15.6">
      <c r="A102" s="210">
        <v>622</v>
      </c>
      <c r="B102" s="210" t="s">
        <v>166</v>
      </c>
      <c r="C102" s="210" t="s">
        <v>74</v>
      </c>
    </row>
    <row r="103" spans="1:3" ht="15.6">
      <c r="A103" s="210">
        <v>623</v>
      </c>
      <c r="B103" s="210" t="s">
        <v>167</v>
      </c>
      <c r="C103" s="210" t="s">
        <v>74</v>
      </c>
    </row>
    <row r="104" spans="1:3" ht="15.6">
      <c r="A104" s="210">
        <v>624</v>
      </c>
      <c r="B104" s="210" t="s">
        <v>168</v>
      </c>
      <c r="C104" s="210" t="s">
        <v>74</v>
      </c>
    </row>
    <row r="105" spans="1:3" ht="15.6">
      <c r="A105" s="210">
        <v>625</v>
      </c>
      <c r="B105" s="210" t="s">
        <v>169</v>
      </c>
      <c r="C105" s="210" t="s">
        <v>74</v>
      </c>
    </row>
    <row r="106" spans="1:3" ht="15.6">
      <c r="A106" s="210">
        <v>626</v>
      </c>
      <c r="B106" s="210" t="s">
        <v>170</v>
      </c>
      <c r="C106" s="210" t="s">
        <v>74</v>
      </c>
    </row>
    <row r="107" spans="1:3" ht="15.6">
      <c r="A107" s="210">
        <v>627</v>
      </c>
      <c r="B107" s="210" t="s">
        <v>171</v>
      </c>
      <c r="C107" s="210" t="s">
        <v>74</v>
      </c>
    </row>
    <row r="108" spans="1:3" ht="15.6">
      <c r="A108" s="210">
        <v>628</v>
      </c>
      <c r="B108" s="210" t="s">
        <v>172</v>
      </c>
      <c r="C108" s="210" t="s">
        <v>74</v>
      </c>
    </row>
    <row r="109" spans="1:3" ht="15.6">
      <c r="A109" s="210">
        <v>631</v>
      </c>
      <c r="B109" s="210" t="s">
        <v>173</v>
      </c>
      <c r="C109" s="210" t="s">
        <v>74</v>
      </c>
    </row>
    <row r="110" spans="1:3" ht="15.6">
      <c r="A110" s="210">
        <v>632</v>
      </c>
      <c r="B110" s="210" t="s">
        <v>174</v>
      </c>
      <c r="C110" s="210" t="s">
        <v>74</v>
      </c>
    </row>
    <row r="111" spans="1:3" ht="15.6">
      <c r="A111" s="210">
        <v>633</v>
      </c>
      <c r="B111" s="210" t="s">
        <v>605</v>
      </c>
      <c r="C111" s="210" t="s">
        <v>74</v>
      </c>
    </row>
    <row r="112" spans="1:3" ht="15.6">
      <c r="A112" s="210">
        <v>701</v>
      </c>
      <c r="B112" s="210" t="s">
        <v>499</v>
      </c>
      <c r="C112" s="210" t="s">
        <v>75</v>
      </c>
    </row>
    <row r="113" spans="1:3" ht="15.6">
      <c r="A113" s="210">
        <v>704</v>
      </c>
      <c r="B113" s="210" t="s">
        <v>62</v>
      </c>
      <c r="C113" s="210" t="s">
        <v>75</v>
      </c>
    </row>
    <row r="114" spans="1:3" ht="15.6">
      <c r="A114" s="210">
        <v>710</v>
      </c>
      <c r="B114" s="210" t="s">
        <v>176</v>
      </c>
      <c r="C114" s="210" t="s">
        <v>75</v>
      </c>
    </row>
    <row r="115" spans="1:3" ht="15.6">
      <c r="A115" s="210">
        <v>711</v>
      </c>
      <c r="B115" s="210" t="s">
        <v>497</v>
      </c>
      <c r="C115" s="210" t="s">
        <v>75</v>
      </c>
    </row>
    <row r="116" spans="1:3" ht="15.6">
      <c r="A116" s="210">
        <v>712</v>
      </c>
      <c r="B116" s="210" t="s">
        <v>177</v>
      </c>
      <c r="C116" s="210" t="s">
        <v>75</v>
      </c>
    </row>
    <row r="117" spans="1:3" ht="15.6">
      <c r="A117" s="210">
        <v>713</v>
      </c>
      <c r="B117" s="210" t="s">
        <v>178</v>
      </c>
      <c r="C117" s="210" t="s">
        <v>75</v>
      </c>
    </row>
    <row r="118" spans="1:3" ht="15.6">
      <c r="A118" s="210">
        <v>715</v>
      </c>
      <c r="B118" s="210" t="s">
        <v>175</v>
      </c>
      <c r="C118" s="210" t="s">
        <v>75</v>
      </c>
    </row>
    <row r="119" spans="1:3" ht="15.6">
      <c r="A119" s="210">
        <v>716</v>
      </c>
      <c r="B119" s="210" t="s">
        <v>179</v>
      </c>
      <c r="C119" s="210" t="s">
        <v>75</v>
      </c>
    </row>
    <row r="120" spans="1:3" ht="15.6">
      <c r="A120" s="210">
        <v>729</v>
      </c>
      <c r="B120" s="210" t="s">
        <v>582</v>
      </c>
      <c r="C120" s="210" t="s">
        <v>75</v>
      </c>
    </row>
    <row r="121" spans="1:3" ht="15.6">
      <c r="A121" s="210">
        <v>805</v>
      </c>
      <c r="B121" s="210" t="s">
        <v>180</v>
      </c>
      <c r="C121" s="210" t="s">
        <v>76</v>
      </c>
    </row>
    <row r="122" spans="1:3" ht="15.6">
      <c r="A122" s="210">
        <v>806</v>
      </c>
      <c r="B122" s="210" t="s">
        <v>181</v>
      </c>
      <c r="C122" s="210" t="s">
        <v>76</v>
      </c>
    </row>
    <row r="123" spans="1:3" ht="15.6">
      <c r="A123" s="210">
        <v>807</v>
      </c>
      <c r="B123" s="210" t="s">
        <v>182</v>
      </c>
      <c r="C123" s="210" t="s">
        <v>76</v>
      </c>
    </row>
    <row r="124" spans="1:3" ht="15.6">
      <c r="A124" s="210">
        <v>811</v>
      </c>
      <c r="B124" s="210" t="s">
        <v>183</v>
      </c>
      <c r="C124" s="210" t="s">
        <v>76</v>
      </c>
    </row>
    <row r="125" spans="1:3" ht="15.6">
      <c r="A125" s="210">
        <v>814</v>
      </c>
      <c r="B125" s="210" t="s">
        <v>184</v>
      </c>
      <c r="C125" s="210" t="s">
        <v>76</v>
      </c>
    </row>
    <row r="126" spans="1:3" ht="15.6">
      <c r="A126" s="210">
        <v>815</v>
      </c>
      <c r="B126" s="210" t="s">
        <v>185</v>
      </c>
      <c r="C126" s="210" t="s">
        <v>76</v>
      </c>
    </row>
    <row r="127" spans="1:3" ht="15.6">
      <c r="A127" s="210">
        <v>817</v>
      </c>
      <c r="B127" s="210" t="s">
        <v>186</v>
      </c>
      <c r="C127" s="210" t="s">
        <v>76</v>
      </c>
    </row>
    <row r="128" spans="1:3" ht="15.6">
      <c r="A128" s="210">
        <v>819</v>
      </c>
      <c r="B128" s="210" t="s">
        <v>187</v>
      </c>
      <c r="C128" s="210" t="s">
        <v>76</v>
      </c>
    </row>
    <row r="129" spans="1:3" ht="15.6">
      <c r="A129" s="210">
        <v>821</v>
      </c>
      <c r="B129" s="210" t="s">
        <v>188</v>
      </c>
      <c r="C129" s="210" t="s">
        <v>76</v>
      </c>
    </row>
    <row r="130" spans="1:3" ht="15.6">
      <c r="A130" s="210">
        <v>822</v>
      </c>
      <c r="B130" s="210" t="s">
        <v>189</v>
      </c>
      <c r="C130" s="210" t="s">
        <v>76</v>
      </c>
    </row>
    <row r="131" spans="1:3" ht="15.6">
      <c r="A131" s="210">
        <v>826</v>
      </c>
      <c r="B131" s="210" t="s">
        <v>190</v>
      </c>
      <c r="C131" s="210" t="s">
        <v>76</v>
      </c>
    </row>
    <row r="132" spans="1:3" ht="15.6">
      <c r="A132" s="210">
        <v>827</v>
      </c>
      <c r="B132" s="210" t="s">
        <v>191</v>
      </c>
      <c r="C132" s="210" t="s">
        <v>76</v>
      </c>
    </row>
    <row r="133" spans="1:3" ht="15.6">
      <c r="A133" s="210">
        <v>828</v>
      </c>
      <c r="B133" s="210" t="s">
        <v>192</v>
      </c>
      <c r="C133" s="210" t="s">
        <v>76</v>
      </c>
    </row>
    <row r="134" spans="1:3" ht="15.6">
      <c r="A134" s="210">
        <v>829</v>
      </c>
      <c r="B134" s="210" t="s">
        <v>606</v>
      </c>
      <c r="C134" s="210" t="s">
        <v>76</v>
      </c>
    </row>
    <row r="135" spans="1:3" ht="15.6">
      <c r="A135" s="210">
        <v>830</v>
      </c>
      <c r="B135" s="210" t="s">
        <v>193</v>
      </c>
      <c r="C135" s="210" t="s">
        <v>76</v>
      </c>
    </row>
    <row r="136" spans="1:3" ht="15.6">
      <c r="A136" s="210">
        <v>831</v>
      </c>
      <c r="B136" s="210" t="s">
        <v>194</v>
      </c>
      <c r="C136" s="210" t="s">
        <v>76</v>
      </c>
    </row>
    <row r="137" spans="1:3" ht="15.6">
      <c r="A137" s="210">
        <v>833</v>
      </c>
      <c r="B137" s="210" t="s">
        <v>195</v>
      </c>
      <c r="C137" s="210" t="s">
        <v>76</v>
      </c>
    </row>
    <row r="138" spans="1:3" ht="15.6">
      <c r="A138" s="210">
        <v>834</v>
      </c>
      <c r="B138" s="210" t="s">
        <v>196</v>
      </c>
      <c r="C138" s="210" t="s">
        <v>76</v>
      </c>
    </row>
    <row r="139" spans="1:3" ht="15.6">
      <c r="A139" s="210">
        <v>901</v>
      </c>
      <c r="B139" s="210" t="s">
        <v>197</v>
      </c>
      <c r="C139" s="210" t="s">
        <v>607</v>
      </c>
    </row>
    <row r="140" spans="1:3" ht="15.6">
      <c r="A140" s="210">
        <v>904</v>
      </c>
      <c r="B140" s="210" t="s">
        <v>198</v>
      </c>
      <c r="C140" s="210" t="s">
        <v>607</v>
      </c>
    </row>
    <row r="141" spans="1:3" ht="15.6">
      <c r="A141" s="210">
        <v>906</v>
      </c>
      <c r="B141" s="210" t="s">
        <v>199</v>
      </c>
      <c r="C141" s="210" t="s">
        <v>607</v>
      </c>
    </row>
    <row r="142" spans="1:3" ht="15.6">
      <c r="A142" s="210">
        <v>911</v>
      </c>
      <c r="B142" s="210" t="s">
        <v>200</v>
      </c>
      <c r="C142" s="210" t="s">
        <v>607</v>
      </c>
    </row>
    <row r="143" spans="1:3" ht="15.6">
      <c r="A143" s="210">
        <v>912</v>
      </c>
      <c r="B143" s="210" t="s">
        <v>608</v>
      </c>
      <c r="C143" s="210" t="s">
        <v>607</v>
      </c>
    </row>
    <row r="144" spans="1:3" ht="15.6">
      <c r="A144" s="210">
        <v>914</v>
      </c>
      <c r="B144" s="210" t="s">
        <v>583</v>
      </c>
      <c r="C144" s="210" t="s">
        <v>607</v>
      </c>
    </row>
    <row r="145" spans="1:3" ht="15.6">
      <c r="A145" s="210">
        <v>919</v>
      </c>
      <c r="B145" s="210" t="s">
        <v>201</v>
      </c>
      <c r="C145" s="210" t="s">
        <v>607</v>
      </c>
    </row>
    <row r="146" spans="1:3" ht="15.6">
      <c r="A146" s="210">
        <v>926</v>
      </c>
      <c r="B146" s="210" t="s">
        <v>202</v>
      </c>
      <c r="C146" s="210" t="s">
        <v>607</v>
      </c>
    </row>
    <row r="147" spans="1:3" ht="15.6">
      <c r="A147" s="210">
        <v>928</v>
      </c>
      <c r="B147" s="210" t="s">
        <v>203</v>
      </c>
      <c r="C147" s="210" t="s">
        <v>607</v>
      </c>
    </row>
    <row r="148" spans="1:3" ht="15.6">
      <c r="A148" s="210">
        <v>929</v>
      </c>
      <c r="B148" s="210" t="s">
        <v>204</v>
      </c>
      <c r="C148" s="210" t="s">
        <v>607</v>
      </c>
    </row>
    <row r="149" spans="1:3" ht="15.6">
      <c r="A149" s="210">
        <v>935</v>
      </c>
      <c r="B149" s="210" t="s">
        <v>205</v>
      </c>
      <c r="C149" s="210" t="s">
        <v>607</v>
      </c>
    </row>
    <row r="150" spans="1:3" ht="15.6">
      <c r="A150" s="210">
        <v>937</v>
      </c>
      <c r="B150" s="210" t="s">
        <v>609</v>
      </c>
      <c r="C150" s="210" t="s">
        <v>607</v>
      </c>
    </row>
    <row r="151" spans="1:3" ht="15.6">
      <c r="A151" s="210">
        <v>938</v>
      </c>
      <c r="B151" s="210" t="s">
        <v>206</v>
      </c>
      <c r="C151" s="210" t="s">
        <v>607</v>
      </c>
    </row>
    <row r="152" spans="1:3" ht="15.6">
      <c r="A152" s="210">
        <v>940</v>
      </c>
      <c r="B152" s="210" t="s">
        <v>207</v>
      </c>
      <c r="C152" s="210" t="s">
        <v>607</v>
      </c>
    </row>
    <row r="153" spans="1:3" ht="15.6">
      <c r="A153" s="210">
        <v>941</v>
      </c>
      <c r="B153" s="210" t="s">
        <v>208</v>
      </c>
      <c r="C153" s="210" t="s">
        <v>607</v>
      </c>
    </row>
    <row r="154" spans="1:3" ht="15.6">
      <c r="A154" s="210">
        <v>1001</v>
      </c>
      <c r="B154" s="210" t="s">
        <v>209</v>
      </c>
      <c r="C154" s="210" t="s">
        <v>610</v>
      </c>
    </row>
    <row r="155" spans="1:3" ht="15.6">
      <c r="A155" s="210">
        <v>1002</v>
      </c>
      <c r="B155" s="210" t="s">
        <v>210</v>
      </c>
      <c r="C155" s="210" t="s">
        <v>610</v>
      </c>
    </row>
    <row r="156" spans="1:3" ht="15.6">
      <c r="A156" s="210">
        <v>1003</v>
      </c>
      <c r="B156" s="210" t="s">
        <v>211</v>
      </c>
      <c r="C156" s="210" t="s">
        <v>610</v>
      </c>
    </row>
    <row r="157" spans="1:3" ht="15.6">
      <c r="A157" s="210">
        <v>1004</v>
      </c>
      <c r="B157" s="210" t="s">
        <v>212</v>
      </c>
      <c r="C157" s="210" t="s">
        <v>610</v>
      </c>
    </row>
    <row r="158" spans="1:3" ht="15.6">
      <c r="A158" s="210">
        <v>1014</v>
      </c>
      <c r="B158" s="210" t="s">
        <v>213</v>
      </c>
      <c r="C158" s="210" t="s">
        <v>610</v>
      </c>
    </row>
    <row r="159" spans="1:3" ht="15.6">
      <c r="A159" s="210">
        <v>1017</v>
      </c>
      <c r="B159" s="210" t="s">
        <v>611</v>
      </c>
      <c r="C159" s="210" t="s">
        <v>610</v>
      </c>
    </row>
    <row r="160" spans="1:3" ht="15.6">
      <c r="A160" s="210">
        <v>1018</v>
      </c>
      <c r="B160" s="210" t="s">
        <v>214</v>
      </c>
      <c r="C160" s="210" t="s">
        <v>610</v>
      </c>
    </row>
    <row r="161" spans="1:3" ht="15.6">
      <c r="A161" s="210">
        <v>1021</v>
      </c>
      <c r="B161" s="210" t="s">
        <v>612</v>
      </c>
      <c r="C161" s="210" t="s">
        <v>610</v>
      </c>
    </row>
    <row r="162" spans="1:3" ht="15.6">
      <c r="A162" s="210">
        <v>1026</v>
      </c>
      <c r="B162" s="210" t="s">
        <v>613</v>
      </c>
      <c r="C162" s="210" t="s">
        <v>610</v>
      </c>
    </row>
    <row r="163" spans="1:3" ht="15.6">
      <c r="A163" s="210">
        <v>1027</v>
      </c>
      <c r="B163" s="210" t="s">
        <v>215</v>
      </c>
      <c r="C163" s="210" t="s">
        <v>610</v>
      </c>
    </row>
    <row r="164" spans="1:3" ht="15.6">
      <c r="A164" s="210">
        <v>1029</v>
      </c>
      <c r="B164" s="210" t="s">
        <v>216</v>
      </c>
      <c r="C164" s="210" t="s">
        <v>610</v>
      </c>
    </row>
    <row r="165" spans="1:3" ht="15.6">
      <c r="A165" s="210">
        <v>1032</v>
      </c>
      <c r="B165" s="210" t="s">
        <v>217</v>
      </c>
      <c r="C165" s="210" t="s">
        <v>610</v>
      </c>
    </row>
    <row r="166" spans="1:3" ht="15.6">
      <c r="A166" s="210">
        <v>1034</v>
      </c>
      <c r="B166" s="210" t="s">
        <v>218</v>
      </c>
      <c r="C166" s="210" t="s">
        <v>610</v>
      </c>
    </row>
    <row r="167" spans="1:3" ht="15.6">
      <c r="A167" s="210">
        <v>1037</v>
      </c>
      <c r="B167" s="210" t="s">
        <v>219</v>
      </c>
      <c r="C167" s="210" t="s">
        <v>610</v>
      </c>
    </row>
    <row r="168" spans="1:3" ht="15.6">
      <c r="A168" s="210">
        <v>1046</v>
      </c>
      <c r="B168" s="210" t="s">
        <v>220</v>
      </c>
      <c r="C168" s="210" t="s">
        <v>610</v>
      </c>
    </row>
    <row r="169" spans="1:3" ht="15.6">
      <c r="A169" s="210">
        <v>1101</v>
      </c>
      <c r="B169" s="210" t="s">
        <v>221</v>
      </c>
      <c r="C169" s="210" t="s">
        <v>77</v>
      </c>
    </row>
    <row r="170" spans="1:3" ht="15.6">
      <c r="A170" s="210">
        <v>1102</v>
      </c>
      <c r="B170" s="210" t="s">
        <v>222</v>
      </c>
      <c r="C170" s="210" t="s">
        <v>77</v>
      </c>
    </row>
    <row r="171" spans="1:3" ht="15.6">
      <c r="A171" s="210">
        <v>1103</v>
      </c>
      <c r="B171" s="210" t="s">
        <v>223</v>
      </c>
      <c r="C171" s="210" t="s">
        <v>77</v>
      </c>
    </row>
    <row r="172" spans="1:3" ht="15.6">
      <c r="A172" s="210">
        <v>1106</v>
      </c>
      <c r="B172" s="210" t="s">
        <v>224</v>
      </c>
      <c r="C172" s="210" t="s">
        <v>77</v>
      </c>
    </row>
    <row r="173" spans="1:3" ht="15.6">
      <c r="A173" s="210">
        <v>1111</v>
      </c>
      <c r="B173" s="210" t="s">
        <v>225</v>
      </c>
      <c r="C173" s="210" t="s">
        <v>77</v>
      </c>
    </row>
    <row r="174" spans="1:3" ht="15.6">
      <c r="A174" s="210">
        <v>1112</v>
      </c>
      <c r="B174" s="210" t="s">
        <v>226</v>
      </c>
      <c r="C174" s="210" t="s">
        <v>77</v>
      </c>
    </row>
    <row r="175" spans="1:3" ht="15.6">
      <c r="A175" s="210">
        <v>1114</v>
      </c>
      <c r="B175" s="210" t="s">
        <v>614</v>
      </c>
      <c r="C175" s="210" t="s">
        <v>77</v>
      </c>
    </row>
    <row r="176" spans="1:3" ht="15.6">
      <c r="A176" s="210">
        <v>1119</v>
      </c>
      <c r="B176" s="210" t="s">
        <v>615</v>
      </c>
      <c r="C176" s="210" t="s">
        <v>77</v>
      </c>
    </row>
    <row r="177" spans="1:3" ht="15.6">
      <c r="A177" s="210">
        <v>1120</v>
      </c>
      <c r="B177" s="210" t="s">
        <v>227</v>
      </c>
      <c r="C177" s="210" t="s">
        <v>77</v>
      </c>
    </row>
    <row r="178" spans="1:3" ht="15.6">
      <c r="A178" s="210">
        <v>1121</v>
      </c>
      <c r="B178" s="210" t="s">
        <v>228</v>
      </c>
      <c r="C178" s="210" t="s">
        <v>77</v>
      </c>
    </row>
    <row r="179" spans="1:3" ht="15.6">
      <c r="A179" s="210">
        <v>1122</v>
      </c>
      <c r="B179" s="210" t="s">
        <v>229</v>
      </c>
      <c r="C179" s="210" t="s">
        <v>77</v>
      </c>
    </row>
    <row r="180" spans="1:3" ht="15.6">
      <c r="A180" s="210">
        <v>1124</v>
      </c>
      <c r="B180" s="210" t="s">
        <v>230</v>
      </c>
      <c r="C180" s="210" t="s">
        <v>77</v>
      </c>
    </row>
    <row r="181" spans="1:3" ht="15.6">
      <c r="A181" s="210">
        <v>1127</v>
      </c>
      <c r="B181" s="210" t="s">
        <v>231</v>
      </c>
      <c r="C181" s="210" t="s">
        <v>77</v>
      </c>
    </row>
    <row r="182" spans="1:3" ht="15.6">
      <c r="A182" s="210">
        <v>1129</v>
      </c>
      <c r="B182" s="210" t="s">
        <v>232</v>
      </c>
      <c r="C182" s="210" t="s">
        <v>77</v>
      </c>
    </row>
    <row r="183" spans="1:3" ht="15.6">
      <c r="A183" s="210">
        <v>1130</v>
      </c>
      <c r="B183" s="210" t="s">
        <v>233</v>
      </c>
      <c r="C183" s="210" t="s">
        <v>77</v>
      </c>
    </row>
    <row r="184" spans="1:3" ht="15.6">
      <c r="A184" s="210">
        <v>1133</v>
      </c>
      <c r="B184" s="210" t="s">
        <v>234</v>
      </c>
      <c r="C184" s="210" t="s">
        <v>77</v>
      </c>
    </row>
    <row r="185" spans="1:3" ht="15.6">
      <c r="A185" s="210">
        <v>1134</v>
      </c>
      <c r="B185" s="210" t="s">
        <v>500</v>
      </c>
      <c r="C185" s="210" t="s">
        <v>77</v>
      </c>
    </row>
    <row r="186" spans="1:3" ht="15.6">
      <c r="A186" s="210">
        <v>1135</v>
      </c>
      <c r="B186" s="210" t="s">
        <v>235</v>
      </c>
      <c r="C186" s="210" t="s">
        <v>77</v>
      </c>
    </row>
    <row r="187" spans="1:3" ht="15.6">
      <c r="A187" s="210">
        <v>1141</v>
      </c>
      <c r="B187" s="210" t="s">
        <v>236</v>
      </c>
      <c r="C187" s="210" t="s">
        <v>77</v>
      </c>
    </row>
    <row r="188" spans="1:3" ht="15.6">
      <c r="A188" s="210">
        <v>1142</v>
      </c>
      <c r="B188" s="210" t="s">
        <v>237</v>
      </c>
      <c r="C188" s="210" t="s">
        <v>77</v>
      </c>
    </row>
    <row r="189" spans="1:3" ht="15.6">
      <c r="A189" s="210">
        <v>1144</v>
      </c>
      <c r="B189" s="210" t="s">
        <v>238</v>
      </c>
      <c r="C189" s="210" t="s">
        <v>77</v>
      </c>
    </row>
    <row r="190" spans="1:3" ht="15.6">
      <c r="A190" s="210">
        <v>1145</v>
      </c>
      <c r="B190" s="210" t="s">
        <v>239</v>
      </c>
      <c r="C190" s="210" t="s">
        <v>77</v>
      </c>
    </row>
    <row r="191" spans="1:3" ht="15.6">
      <c r="A191" s="210">
        <v>1146</v>
      </c>
      <c r="B191" s="210" t="s">
        <v>240</v>
      </c>
      <c r="C191" s="210" t="s">
        <v>77</v>
      </c>
    </row>
    <row r="192" spans="1:3" ht="15.6">
      <c r="A192" s="210">
        <v>1149</v>
      </c>
      <c r="B192" s="210" t="s">
        <v>241</v>
      </c>
      <c r="C192" s="210" t="s">
        <v>77</v>
      </c>
    </row>
    <row r="193" spans="1:3" ht="15.6">
      <c r="A193" s="210">
        <v>1151</v>
      </c>
      <c r="B193" s="210" t="s">
        <v>242</v>
      </c>
      <c r="C193" s="210" t="s">
        <v>77</v>
      </c>
    </row>
    <row r="194" spans="1:3" ht="15.6">
      <c r="A194" s="210">
        <v>1160</v>
      </c>
      <c r="B194" s="210" t="s">
        <v>243</v>
      </c>
      <c r="C194" s="210" t="s">
        <v>77</v>
      </c>
    </row>
    <row r="195" spans="1:3" ht="15.6">
      <c r="A195" s="210">
        <v>1201</v>
      </c>
      <c r="B195" s="210" t="s">
        <v>244</v>
      </c>
      <c r="C195" s="210" t="s">
        <v>78</v>
      </c>
    </row>
    <row r="196" spans="1:3" ht="15.6">
      <c r="A196" s="210">
        <v>1211</v>
      </c>
      <c r="B196" s="210" t="s">
        <v>245</v>
      </c>
      <c r="C196" s="210" t="s">
        <v>78</v>
      </c>
    </row>
    <row r="197" spans="1:3" ht="15.6">
      <c r="A197" s="210">
        <v>1216</v>
      </c>
      <c r="B197" s="210" t="s">
        <v>246</v>
      </c>
      <c r="C197" s="210" t="s">
        <v>78</v>
      </c>
    </row>
    <row r="198" spans="1:3" ht="15.6">
      <c r="A198" s="210">
        <v>1219</v>
      </c>
      <c r="B198" s="210" t="s">
        <v>247</v>
      </c>
      <c r="C198" s="210" t="s">
        <v>78</v>
      </c>
    </row>
    <row r="199" spans="1:3" ht="15.6">
      <c r="A199" s="210">
        <v>1221</v>
      </c>
      <c r="B199" s="210" t="s">
        <v>248</v>
      </c>
      <c r="C199" s="210" t="s">
        <v>78</v>
      </c>
    </row>
    <row r="200" spans="1:3" ht="15.6">
      <c r="A200" s="210">
        <v>1222</v>
      </c>
      <c r="B200" s="210" t="s">
        <v>249</v>
      </c>
      <c r="C200" s="210" t="s">
        <v>78</v>
      </c>
    </row>
    <row r="201" spans="1:3" ht="15.6">
      <c r="A201" s="210">
        <v>1223</v>
      </c>
      <c r="B201" s="210" t="s">
        <v>250</v>
      </c>
      <c r="C201" s="210" t="s">
        <v>78</v>
      </c>
    </row>
    <row r="202" spans="1:3" ht="15.6">
      <c r="A202" s="210">
        <v>1224</v>
      </c>
      <c r="B202" s="210" t="s">
        <v>251</v>
      </c>
      <c r="C202" s="210" t="s">
        <v>78</v>
      </c>
    </row>
    <row r="203" spans="1:3" ht="15.6">
      <c r="A203" s="210">
        <v>1227</v>
      </c>
      <c r="B203" s="210" t="s">
        <v>252</v>
      </c>
      <c r="C203" s="210" t="s">
        <v>78</v>
      </c>
    </row>
    <row r="204" spans="1:3" ht="15.6">
      <c r="A204" s="210">
        <v>1228</v>
      </c>
      <c r="B204" s="210" t="s">
        <v>253</v>
      </c>
      <c r="C204" s="210" t="s">
        <v>78</v>
      </c>
    </row>
    <row r="205" spans="1:3" ht="15.6">
      <c r="A205" s="210">
        <v>1231</v>
      </c>
      <c r="B205" s="210" t="s">
        <v>254</v>
      </c>
      <c r="C205" s="210" t="s">
        <v>78</v>
      </c>
    </row>
    <row r="206" spans="1:3" ht="15.6">
      <c r="A206" s="210">
        <v>1232</v>
      </c>
      <c r="B206" s="210" t="s">
        <v>616</v>
      </c>
      <c r="C206" s="210" t="s">
        <v>78</v>
      </c>
    </row>
    <row r="207" spans="1:3" ht="15.6">
      <c r="A207" s="210">
        <v>1233</v>
      </c>
      <c r="B207" s="210" t="s">
        <v>255</v>
      </c>
      <c r="C207" s="210" t="s">
        <v>78</v>
      </c>
    </row>
    <row r="208" spans="1:3" ht="15.6">
      <c r="A208" s="210">
        <v>1234</v>
      </c>
      <c r="B208" s="210" t="s">
        <v>256</v>
      </c>
      <c r="C208" s="210" t="s">
        <v>78</v>
      </c>
    </row>
    <row r="209" spans="1:3" ht="15.6">
      <c r="A209" s="210">
        <v>1235</v>
      </c>
      <c r="B209" s="210" t="s">
        <v>257</v>
      </c>
      <c r="C209" s="210" t="s">
        <v>78</v>
      </c>
    </row>
    <row r="210" spans="1:3" ht="15.6">
      <c r="A210" s="210">
        <v>1238</v>
      </c>
      <c r="B210" s="210" t="s">
        <v>258</v>
      </c>
      <c r="C210" s="210" t="s">
        <v>78</v>
      </c>
    </row>
    <row r="211" spans="1:3" ht="15.6">
      <c r="A211" s="210">
        <v>1241</v>
      </c>
      <c r="B211" s="210" t="s">
        <v>259</v>
      </c>
      <c r="C211" s="210" t="s">
        <v>78</v>
      </c>
    </row>
    <row r="212" spans="1:3" ht="15.6">
      <c r="A212" s="210">
        <v>1242</v>
      </c>
      <c r="B212" s="210" t="s">
        <v>260</v>
      </c>
      <c r="C212" s="210" t="s">
        <v>78</v>
      </c>
    </row>
    <row r="213" spans="1:3" ht="15.6">
      <c r="A213" s="210">
        <v>1243</v>
      </c>
      <c r="B213" s="210" t="s">
        <v>135</v>
      </c>
      <c r="C213" s="210" t="s">
        <v>78</v>
      </c>
    </row>
    <row r="214" spans="1:3" ht="15.6">
      <c r="A214" s="210">
        <v>1244</v>
      </c>
      <c r="B214" s="210" t="s">
        <v>261</v>
      </c>
      <c r="C214" s="210" t="s">
        <v>78</v>
      </c>
    </row>
    <row r="215" spans="1:3" ht="15.6">
      <c r="A215" s="210">
        <v>1245</v>
      </c>
      <c r="B215" s="210" t="s">
        <v>262</v>
      </c>
      <c r="C215" s="210" t="s">
        <v>78</v>
      </c>
    </row>
    <row r="216" spans="1:3" ht="15.6">
      <c r="A216" s="210">
        <v>1246</v>
      </c>
      <c r="B216" s="210" t="s">
        <v>263</v>
      </c>
      <c r="C216" s="210" t="s">
        <v>78</v>
      </c>
    </row>
    <row r="217" spans="1:3" ht="15.6">
      <c r="A217" s="210">
        <v>1247</v>
      </c>
      <c r="B217" s="210" t="s">
        <v>264</v>
      </c>
      <c r="C217" s="210" t="s">
        <v>78</v>
      </c>
    </row>
    <row r="218" spans="1:3" ht="15.6">
      <c r="A218" s="210">
        <v>1251</v>
      </c>
      <c r="B218" s="210" t="s">
        <v>265</v>
      </c>
      <c r="C218" s="210" t="s">
        <v>78</v>
      </c>
    </row>
    <row r="219" spans="1:3" ht="15.6">
      <c r="A219" s="210">
        <v>1252</v>
      </c>
      <c r="B219" s="210" t="s">
        <v>266</v>
      </c>
      <c r="C219" s="210" t="s">
        <v>78</v>
      </c>
    </row>
    <row r="220" spans="1:3" ht="15.6">
      <c r="A220" s="210">
        <v>1253</v>
      </c>
      <c r="B220" s="210" t="s">
        <v>267</v>
      </c>
      <c r="C220" s="210" t="s">
        <v>78</v>
      </c>
    </row>
    <row r="221" spans="1:3" ht="15.6">
      <c r="A221" s="210">
        <v>1256</v>
      </c>
      <c r="B221" s="210" t="s">
        <v>268</v>
      </c>
      <c r="C221" s="210" t="s">
        <v>78</v>
      </c>
    </row>
    <row r="222" spans="1:3" ht="15.6">
      <c r="A222" s="210">
        <v>1259</v>
      </c>
      <c r="B222" s="210" t="s">
        <v>269</v>
      </c>
      <c r="C222" s="210" t="s">
        <v>78</v>
      </c>
    </row>
    <row r="223" spans="1:3" ht="15.6">
      <c r="A223" s="210">
        <v>1260</v>
      </c>
      <c r="B223" s="210" t="s">
        <v>270</v>
      </c>
      <c r="C223" s="210" t="s">
        <v>78</v>
      </c>
    </row>
    <row r="224" spans="1:3" ht="15.6">
      <c r="A224" s="210">
        <v>1263</v>
      </c>
      <c r="B224" s="210" t="s">
        <v>271</v>
      </c>
      <c r="C224" s="210" t="s">
        <v>78</v>
      </c>
    </row>
    <row r="225" spans="1:3" ht="15.6">
      <c r="A225" s="210">
        <v>1264</v>
      </c>
      <c r="B225" s="210" t="s">
        <v>617</v>
      </c>
      <c r="C225" s="210" t="s">
        <v>78</v>
      </c>
    </row>
    <row r="226" spans="1:3" ht="15.6">
      <c r="A226" s="210">
        <v>1265</v>
      </c>
      <c r="B226" s="210" t="s">
        <v>272</v>
      </c>
      <c r="C226" s="210" t="s">
        <v>78</v>
      </c>
    </row>
    <row r="227" spans="1:3" ht="15.6">
      <c r="A227" s="210">
        <v>1266</v>
      </c>
      <c r="B227" s="210" t="s">
        <v>273</v>
      </c>
      <c r="C227" s="210" t="s">
        <v>78</v>
      </c>
    </row>
    <row r="228" spans="1:3" ht="15.6">
      <c r="A228" s="210">
        <v>1401</v>
      </c>
      <c r="B228" s="210" t="s">
        <v>274</v>
      </c>
      <c r="C228" s="210" t="s">
        <v>618</v>
      </c>
    </row>
    <row r="229" spans="1:3" ht="15.6">
      <c r="A229" s="210">
        <v>1411</v>
      </c>
      <c r="B229" s="210" t="s">
        <v>275</v>
      </c>
      <c r="C229" s="210" t="s">
        <v>618</v>
      </c>
    </row>
    <row r="230" spans="1:3" ht="15.6">
      <c r="A230" s="210">
        <v>1412</v>
      </c>
      <c r="B230" s="210" t="s">
        <v>276</v>
      </c>
      <c r="C230" s="210" t="s">
        <v>618</v>
      </c>
    </row>
    <row r="231" spans="1:3" ht="15.6">
      <c r="A231" s="210">
        <v>1413</v>
      </c>
      <c r="B231" s="210" t="s">
        <v>277</v>
      </c>
      <c r="C231" s="210" t="s">
        <v>618</v>
      </c>
    </row>
    <row r="232" spans="1:3" ht="15.6">
      <c r="A232" s="210">
        <v>1416</v>
      </c>
      <c r="B232" s="210" t="s">
        <v>278</v>
      </c>
      <c r="C232" s="210" t="s">
        <v>618</v>
      </c>
    </row>
    <row r="233" spans="1:3" ht="15.6">
      <c r="A233" s="210">
        <v>1417</v>
      </c>
      <c r="B233" s="210" t="s">
        <v>279</v>
      </c>
      <c r="C233" s="210" t="s">
        <v>618</v>
      </c>
    </row>
    <row r="234" spans="1:3" ht="15.6">
      <c r="A234" s="210">
        <v>1418</v>
      </c>
      <c r="B234" s="210" t="s">
        <v>280</v>
      </c>
      <c r="C234" s="210" t="s">
        <v>618</v>
      </c>
    </row>
    <row r="235" spans="1:3" ht="15.6">
      <c r="A235" s="210">
        <v>1419</v>
      </c>
      <c r="B235" s="210" t="s">
        <v>281</v>
      </c>
      <c r="C235" s="210" t="s">
        <v>618</v>
      </c>
    </row>
    <row r="236" spans="1:3" ht="15.6">
      <c r="A236" s="210">
        <v>1420</v>
      </c>
      <c r="B236" s="210" t="s">
        <v>282</v>
      </c>
      <c r="C236" s="210" t="s">
        <v>619</v>
      </c>
    </row>
    <row r="237" spans="1:3" ht="15.6">
      <c r="A237" s="210">
        <v>1421</v>
      </c>
      <c r="B237" s="210" t="s">
        <v>283</v>
      </c>
      <c r="C237" s="210" t="s">
        <v>618</v>
      </c>
    </row>
    <row r="238" spans="1:3" ht="15.6">
      <c r="A238" s="210">
        <v>1422</v>
      </c>
      <c r="B238" s="210" t="s">
        <v>284</v>
      </c>
      <c r="C238" s="210" t="s">
        <v>618</v>
      </c>
    </row>
    <row r="239" spans="1:3" ht="15.6">
      <c r="A239" s="210">
        <v>1424</v>
      </c>
      <c r="B239" s="210" t="s">
        <v>285</v>
      </c>
      <c r="C239" s="210" t="s">
        <v>618</v>
      </c>
    </row>
    <row r="240" spans="1:3" ht="15.6">
      <c r="A240" s="210">
        <v>1426</v>
      </c>
      <c r="B240" s="210" t="s">
        <v>286</v>
      </c>
      <c r="C240" s="210" t="s">
        <v>618</v>
      </c>
    </row>
    <row r="241" spans="1:3" ht="15.6">
      <c r="A241" s="210">
        <v>1428</v>
      </c>
      <c r="B241" s="210" t="s">
        <v>287</v>
      </c>
      <c r="C241" s="210" t="s">
        <v>618</v>
      </c>
    </row>
    <row r="242" spans="1:3" ht="15.6">
      <c r="A242" s="210">
        <v>1429</v>
      </c>
      <c r="B242" s="210" t="s">
        <v>288</v>
      </c>
      <c r="C242" s="210" t="s">
        <v>620</v>
      </c>
    </row>
    <row r="243" spans="1:3" ht="15.6">
      <c r="A243" s="210">
        <v>1430</v>
      </c>
      <c r="B243" s="210" t="s">
        <v>289</v>
      </c>
      <c r="C243" s="210" t="s">
        <v>621</v>
      </c>
    </row>
    <row r="244" spans="1:3" ht="15.6">
      <c r="A244" s="210">
        <v>1431</v>
      </c>
      <c r="B244" s="210" t="s">
        <v>290</v>
      </c>
      <c r="C244" s="210" t="s">
        <v>618</v>
      </c>
    </row>
    <row r="245" spans="1:3" ht="15.6">
      <c r="A245" s="210">
        <v>1432</v>
      </c>
      <c r="B245" s="210" t="s">
        <v>35</v>
      </c>
      <c r="C245" s="210" t="s">
        <v>618</v>
      </c>
    </row>
    <row r="246" spans="1:3" ht="15.6">
      <c r="A246" s="210">
        <v>1433</v>
      </c>
      <c r="B246" s="210" t="s">
        <v>291</v>
      </c>
      <c r="C246" s="210" t="s">
        <v>618</v>
      </c>
    </row>
    <row r="247" spans="1:3" ht="15.6">
      <c r="A247" s="210">
        <v>1438</v>
      </c>
      <c r="B247" s="210" t="s">
        <v>292</v>
      </c>
      <c r="C247" s="210" t="s">
        <v>618</v>
      </c>
    </row>
    <row r="248" spans="1:3" ht="15.6">
      <c r="A248" s="210">
        <v>1439</v>
      </c>
      <c r="B248" s="210" t="s">
        <v>293</v>
      </c>
      <c r="C248" s="210" t="s">
        <v>620</v>
      </c>
    </row>
    <row r="249" spans="1:3" ht="15.6">
      <c r="A249" s="210">
        <v>1441</v>
      </c>
      <c r="B249" s="210" t="s">
        <v>294</v>
      </c>
      <c r="C249" s="210" t="s">
        <v>618</v>
      </c>
    </row>
    <row r="250" spans="1:3" ht="15.6">
      <c r="A250" s="210">
        <v>1443</v>
      </c>
      <c r="B250" s="210" t="s">
        <v>295</v>
      </c>
      <c r="C250" s="210" t="s">
        <v>618</v>
      </c>
    </row>
    <row r="251" spans="1:3" ht="15.6">
      <c r="A251" s="210">
        <v>1444</v>
      </c>
      <c r="B251" s="210" t="s">
        <v>296</v>
      </c>
      <c r="C251" s="210" t="s">
        <v>618</v>
      </c>
    </row>
    <row r="252" spans="1:3" ht="15.6">
      <c r="A252" s="210">
        <v>1445</v>
      </c>
      <c r="B252" s="210" t="s">
        <v>297</v>
      </c>
      <c r="C252" s="210" t="s">
        <v>618</v>
      </c>
    </row>
    <row r="253" spans="1:3" ht="15.6">
      <c r="A253" s="210">
        <v>1449</v>
      </c>
      <c r="B253" s="210" t="s">
        <v>298</v>
      </c>
      <c r="C253" s="210" t="s">
        <v>618</v>
      </c>
    </row>
    <row r="254" spans="1:3" ht="15.6">
      <c r="A254" s="210">
        <v>1502</v>
      </c>
      <c r="B254" s="210" t="s">
        <v>299</v>
      </c>
      <c r="C254" s="210" t="s">
        <v>622</v>
      </c>
    </row>
    <row r="255" spans="1:3" ht="15.6">
      <c r="A255" s="210">
        <v>1504</v>
      </c>
      <c r="B255" s="210" t="s">
        <v>300</v>
      </c>
      <c r="C255" s="210" t="s">
        <v>622</v>
      </c>
    </row>
    <row r="256" spans="1:3" ht="15.6">
      <c r="A256" s="210">
        <v>1505</v>
      </c>
      <c r="B256" s="210" t="s">
        <v>301</v>
      </c>
      <c r="C256" s="210" t="s">
        <v>622</v>
      </c>
    </row>
    <row r="257" spans="1:3" ht="15.6">
      <c r="A257" s="210">
        <v>1511</v>
      </c>
      <c r="B257" s="210" t="s">
        <v>302</v>
      </c>
      <c r="C257" s="210" t="s">
        <v>622</v>
      </c>
    </row>
    <row r="258" spans="1:3" ht="15.6">
      <c r="A258" s="210">
        <v>1514</v>
      </c>
      <c r="B258" s="210" t="s">
        <v>178</v>
      </c>
      <c r="C258" s="210" t="s">
        <v>622</v>
      </c>
    </row>
    <row r="259" spans="1:3" ht="15.6">
      <c r="A259" s="210">
        <v>1515</v>
      </c>
      <c r="B259" s="210" t="s">
        <v>303</v>
      </c>
      <c r="C259" s="210" t="s">
        <v>622</v>
      </c>
    </row>
    <row r="260" spans="1:3" ht="15.6">
      <c r="A260" s="210">
        <v>1516</v>
      </c>
      <c r="B260" s="210" t="s">
        <v>304</v>
      </c>
      <c r="C260" s="210" t="s">
        <v>622</v>
      </c>
    </row>
    <row r="261" spans="1:3" ht="15.6">
      <c r="A261" s="210">
        <v>1517</v>
      </c>
      <c r="B261" s="210" t="s">
        <v>305</v>
      </c>
      <c r="C261" s="210" t="s">
        <v>622</v>
      </c>
    </row>
    <row r="262" spans="1:3" ht="15.6">
      <c r="A262" s="210">
        <v>1519</v>
      </c>
      <c r="B262" s="210" t="s">
        <v>306</v>
      </c>
      <c r="C262" s="210" t="s">
        <v>622</v>
      </c>
    </row>
    <row r="263" spans="1:3" ht="15.6">
      <c r="A263" s="210">
        <v>1520</v>
      </c>
      <c r="B263" s="210" t="s">
        <v>307</v>
      </c>
      <c r="C263" s="210" t="s">
        <v>622</v>
      </c>
    </row>
    <row r="264" spans="1:3" ht="15.6">
      <c r="A264" s="210">
        <v>1523</v>
      </c>
      <c r="B264" s="210" t="s">
        <v>308</v>
      </c>
      <c r="C264" s="210" t="s">
        <v>622</v>
      </c>
    </row>
    <row r="265" spans="1:3" ht="15.6">
      <c r="A265" s="210">
        <v>1524</v>
      </c>
      <c r="B265" s="210" t="s">
        <v>309</v>
      </c>
      <c r="C265" s="210" t="s">
        <v>622</v>
      </c>
    </row>
    <row r="266" spans="1:3" ht="15.6">
      <c r="A266" s="210">
        <v>1525</v>
      </c>
      <c r="B266" s="210" t="s">
        <v>310</v>
      </c>
      <c r="C266" s="210" t="s">
        <v>622</v>
      </c>
    </row>
    <row r="267" spans="1:3" ht="15.6">
      <c r="A267" s="210">
        <v>1526</v>
      </c>
      <c r="B267" s="210" t="s">
        <v>311</v>
      </c>
      <c r="C267" s="210" t="s">
        <v>622</v>
      </c>
    </row>
    <row r="268" spans="1:3" ht="15.6">
      <c r="A268" s="210">
        <v>1528</v>
      </c>
      <c r="B268" s="210" t="s">
        <v>312</v>
      </c>
      <c r="C268" s="210" t="s">
        <v>622</v>
      </c>
    </row>
    <row r="269" spans="1:3" ht="15.6">
      <c r="A269" s="210">
        <v>1529</v>
      </c>
      <c r="B269" s="210" t="s">
        <v>313</v>
      </c>
      <c r="C269" s="210" t="s">
        <v>622</v>
      </c>
    </row>
    <row r="270" spans="1:3" ht="15.6">
      <c r="A270" s="210">
        <v>1531</v>
      </c>
      <c r="B270" s="210" t="s">
        <v>314</v>
      </c>
      <c r="C270" s="210" t="s">
        <v>622</v>
      </c>
    </row>
    <row r="271" spans="1:3" ht="15.6">
      <c r="A271" s="210">
        <v>1532</v>
      </c>
      <c r="B271" s="210" t="s">
        <v>315</v>
      </c>
      <c r="C271" s="210" t="s">
        <v>622</v>
      </c>
    </row>
    <row r="272" spans="1:3" ht="15.6">
      <c r="A272" s="210">
        <v>1534</v>
      </c>
      <c r="B272" s="210" t="s">
        <v>316</v>
      </c>
      <c r="C272" s="210" t="s">
        <v>622</v>
      </c>
    </row>
    <row r="273" spans="1:3" ht="15.6">
      <c r="A273" s="210">
        <v>1535</v>
      </c>
      <c r="B273" s="210" t="s">
        <v>317</v>
      </c>
      <c r="C273" s="210" t="s">
        <v>622</v>
      </c>
    </row>
    <row r="274" spans="1:3" ht="15.6">
      <c r="A274" s="210">
        <v>1539</v>
      </c>
      <c r="B274" s="210" t="s">
        <v>318</v>
      </c>
      <c r="C274" s="210" t="s">
        <v>622</v>
      </c>
    </row>
    <row r="275" spans="1:3" ht="15.6">
      <c r="A275" s="210">
        <v>1543</v>
      </c>
      <c r="B275" s="210" t="s">
        <v>319</v>
      </c>
      <c r="C275" s="210" t="s">
        <v>622</v>
      </c>
    </row>
    <row r="276" spans="1:3" ht="15.6">
      <c r="A276" s="210">
        <v>1545</v>
      </c>
      <c r="B276" s="210" t="s">
        <v>320</v>
      </c>
      <c r="C276" s="210" t="s">
        <v>622</v>
      </c>
    </row>
    <row r="277" spans="1:3" ht="15.6">
      <c r="A277" s="210">
        <v>1546</v>
      </c>
      <c r="B277" s="210" t="s">
        <v>321</v>
      </c>
      <c r="C277" s="210" t="s">
        <v>622</v>
      </c>
    </row>
    <row r="278" spans="1:3" ht="15.6">
      <c r="A278" s="210">
        <v>1547</v>
      </c>
      <c r="B278" s="210" t="s">
        <v>322</v>
      </c>
      <c r="C278" s="210" t="s">
        <v>622</v>
      </c>
    </row>
    <row r="279" spans="1:3" ht="15.6">
      <c r="A279" s="210">
        <v>1548</v>
      </c>
      <c r="B279" s="210" t="s">
        <v>323</v>
      </c>
      <c r="C279" s="210" t="s">
        <v>622</v>
      </c>
    </row>
    <row r="280" spans="1:3" ht="15.6">
      <c r="A280" s="210">
        <v>1551</v>
      </c>
      <c r="B280" s="210" t="s">
        <v>324</v>
      </c>
      <c r="C280" s="210" t="s">
        <v>622</v>
      </c>
    </row>
    <row r="281" spans="1:3" ht="15.6">
      <c r="A281" s="210">
        <v>1554</v>
      </c>
      <c r="B281" s="210" t="s">
        <v>325</v>
      </c>
      <c r="C281" s="210" t="s">
        <v>622</v>
      </c>
    </row>
    <row r="282" spans="1:3" ht="15.6">
      <c r="A282" s="210">
        <v>1557</v>
      </c>
      <c r="B282" s="210" t="s">
        <v>326</v>
      </c>
      <c r="C282" s="210" t="s">
        <v>622</v>
      </c>
    </row>
    <row r="283" spans="1:3" ht="15.6">
      <c r="A283" s="210">
        <v>1560</v>
      </c>
      <c r="B283" s="210" t="s">
        <v>327</v>
      </c>
      <c r="C283" s="210" t="s">
        <v>622</v>
      </c>
    </row>
    <row r="284" spans="1:3" ht="15.6">
      <c r="A284" s="210">
        <v>1563</v>
      </c>
      <c r="B284" s="210" t="s">
        <v>328</v>
      </c>
      <c r="C284" s="210" t="s">
        <v>622</v>
      </c>
    </row>
    <row r="285" spans="1:3" ht="15.6">
      <c r="A285" s="210">
        <v>1566</v>
      </c>
      <c r="B285" s="210" t="s">
        <v>329</v>
      </c>
      <c r="C285" s="210" t="s">
        <v>622</v>
      </c>
    </row>
    <row r="286" spans="1:3" ht="15.6">
      <c r="A286" s="210">
        <v>1567</v>
      </c>
      <c r="B286" s="210" t="s">
        <v>330</v>
      </c>
      <c r="C286" s="210" t="s">
        <v>622</v>
      </c>
    </row>
    <row r="287" spans="1:3" ht="15.6">
      <c r="A287" s="210">
        <v>1571</v>
      </c>
      <c r="B287" s="210" t="s">
        <v>332</v>
      </c>
      <c r="C287" s="210" t="s">
        <v>622</v>
      </c>
    </row>
    <row r="288" spans="1:3" ht="15.6">
      <c r="A288" s="210">
        <v>1573</v>
      </c>
      <c r="B288" s="210" t="s">
        <v>333</v>
      </c>
      <c r="C288" s="210" t="s">
        <v>622</v>
      </c>
    </row>
    <row r="289" spans="1:3" ht="15.6">
      <c r="A289" s="210">
        <v>1576</v>
      </c>
      <c r="B289" s="210" t="s">
        <v>331</v>
      </c>
      <c r="C289" s="210" t="s">
        <v>622</v>
      </c>
    </row>
    <row r="290" spans="1:3" ht="15.6">
      <c r="A290" s="210">
        <v>1804</v>
      </c>
      <c r="B290" s="210" t="s">
        <v>374</v>
      </c>
      <c r="C290" s="210" t="s">
        <v>79</v>
      </c>
    </row>
    <row r="291" spans="1:3" ht="15.6">
      <c r="A291" s="210">
        <v>1805</v>
      </c>
      <c r="B291" s="210" t="s">
        <v>375</v>
      </c>
      <c r="C291" s="210" t="s">
        <v>79</v>
      </c>
    </row>
    <row r="292" spans="1:3" ht="15.6">
      <c r="A292" s="210">
        <v>1811</v>
      </c>
      <c r="B292" s="210" t="s">
        <v>376</v>
      </c>
      <c r="C292" s="210" t="s">
        <v>79</v>
      </c>
    </row>
    <row r="293" spans="1:3" ht="15.6">
      <c r="A293" s="210">
        <v>1812</v>
      </c>
      <c r="B293" s="210" t="s">
        <v>377</v>
      </c>
      <c r="C293" s="210" t="s">
        <v>79</v>
      </c>
    </row>
    <row r="294" spans="1:3" ht="15.6">
      <c r="A294" s="210">
        <v>1813</v>
      </c>
      <c r="B294" s="210" t="s">
        <v>378</v>
      </c>
      <c r="C294" s="210" t="s">
        <v>79</v>
      </c>
    </row>
    <row r="295" spans="1:3" ht="15.6">
      <c r="A295" s="210">
        <v>1815</v>
      </c>
      <c r="B295" s="210" t="s">
        <v>379</v>
      </c>
      <c r="C295" s="210" t="s">
        <v>79</v>
      </c>
    </row>
    <row r="296" spans="1:3" ht="15.6">
      <c r="A296" s="210">
        <v>1816</v>
      </c>
      <c r="B296" s="210" t="s">
        <v>380</v>
      </c>
      <c r="C296" s="210" t="s">
        <v>79</v>
      </c>
    </row>
    <row r="297" spans="1:3" ht="15.6">
      <c r="A297" s="210">
        <v>1818</v>
      </c>
      <c r="B297" s="210" t="s">
        <v>303</v>
      </c>
      <c r="C297" s="210" t="s">
        <v>79</v>
      </c>
    </row>
    <row r="298" spans="1:3" ht="15.6">
      <c r="A298" s="210">
        <v>1820</v>
      </c>
      <c r="B298" s="210" t="s">
        <v>623</v>
      </c>
      <c r="C298" s="210" t="s">
        <v>79</v>
      </c>
    </row>
    <row r="299" spans="1:3" ht="15.6">
      <c r="A299" s="210">
        <v>1822</v>
      </c>
      <c r="B299" s="210" t="s">
        <v>381</v>
      </c>
      <c r="C299" s="210" t="s">
        <v>79</v>
      </c>
    </row>
    <row r="300" spans="1:3" ht="15.6">
      <c r="A300" s="210">
        <v>1824</v>
      </c>
      <c r="B300" s="210" t="s">
        <v>382</v>
      </c>
      <c r="C300" s="210" t="s">
        <v>79</v>
      </c>
    </row>
    <row r="301" spans="1:3" ht="15.6">
      <c r="A301" s="210">
        <v>1825</v>
      </c>
      <c r="B301" s="210" t="s">
        <v>383</v>
      </c>
      <c r="C301" s="210" t="s">
        <v>79</v>
      </c>
    </row>
    <row r="302" spans="1:3" ht="15.6">
      <c r="A302" s="210">
        <v>1826</v>
      </c>
      <c r="B302" s="210" t="s">
        <v>384</v>
      </c>
      <c r="C302" s="210" t="s">
        <v>79</v>
      </c>
    </row>
    <row r="303" spans="1:3" ht="15.6">
      <c r="A303" s="210">
        <v>1827</v>
      </c>
      <c r="B303" s="210" t="s">
        <v>385</v>
      </c>
      <c r="C303" s="210" t="s">
        <v>79</v>
      </c>
    </row>
    <row r="304" spans="1:3" ht="15.6">
      <c r="A304" s="210">
        <v>1828</v>
      </c>
      <c r="B304" s="210" t="s">
        <v>386</v>
      </c>
      <c r="C304" s="210" t="s">
        <v>79</v>
      </c>
    </row>
    <row r="305" spans="1:3" ht="15.6">
      <c r="A305" s="210">
        <v>1832</v>
      </c>
      <c r="B305" s="210" t="s">
        <v>387</v>
      </c>
      <c r="C305" s="210" t="s">
        <v>79</v>
      </c>
    </row>
    <row r="306" spans="1:3" ht="15.6">
      <c r="A306" s="210">
        <v>1833</v>
      </c>
      <c r="B306" s="210" t="s">
        <v>388</v>
      </c>
      <c r="C306" s="210" t="s">
        <v>79</v>
      </c>
    </row>
    <row r="307" spans="1:3" ht="15.6">
      <c r="A307" s="210">
        <v>1834</v>
      </c>
      <c r="B307" s="210" t="s">
        <v>389</v>
      </c>
      <c r="C307" s="210" t="s">
        <v>79</v>
      </c>
    </row>
    <row r="308" spans="1:3" ht="15.6">
      <c r="A308" s="210">
        <v>1835</v>
      </c>
      <c r="B308" s="210" t="s">
        <v>447</v>
      </c>
      <c r="C308" s="210" t="s">
        <v>79</v>
      </c>
    </row>
    <row r="309" spans="1:3" ht="15.6">
      <c r="A309" s="210">
        <v>1836</v>
      </c>
      <c r="B309" s="210" t="s">
        <v>390</v>
      </c>
      <c r="C309" s="210" t="s">
        <v>79</v>
      </c>
    </row>
    <row r="310" spans="1:3" ht="15.6">
      <c r="A310" s="210">
        <v>1837</v>
      </c>
      <c r="B310" s="210" t="s">
        <v>391</v>
      </c>
      <c r="C310" s="210" t="s">
        <v>79</v>
      </c>
    </row>
    <row r="311" spans="1:3" ht="15.6">
      <c r="A311" s="210">
        <v>1838</v>
      </c>
      <c r="B311" s="210" t="s">
        <v>392</v>
      </c>
      <c r="C311" s="210" t="s">
        <v>79</v>
      </c>
    </row>
    <row r="312" spans="1:3" ht="15.6">
      <c r="A312" s="210">
        <v>1839</v>
      </c>
      <c r="B312" s="210" t="s">
        <v>393</v>
      </c>
      <c r="C312" s="210" t="s">
        <v>79</v>
      </c>
    </row>
    <row r="313" spans="1:3" ht="15.6">
      <c r="A313" s="210">
        <v>1840</v>
      </c>
      <c r="B313" s="210" t="s">
        <v>394</v>
      </c>
      <c r="C313" s="210" t="s">
        <v>79</v>
      </c>
    </row>
    <row r="314" spans="1:3" ht="15.6">
      <c r="A314" s="210">
        <v>1841</v>
      </c>
      <c r="B314" s="210" t="s">
        <v>395</v>
      </c>
      <c r="C314" s="210" t="s">
        <v>79</v>
      </c>
    </row>
    <row r="315" spans="1:3" ht="15.6">
      <c r="A315" s="210">
        <v>1845</v>
      </c>
      <c r="B315" s="210" t="s">
        <v>396</v>
      </c>
      <c r="C315" s="210" t="s">
        <v>79</v>
      </c>
    </row>
    <row r="316" spans="1:3" ht="15.6">
      <c r="A316" s="210">
        <v>1848</v>
      </c>
      <c r="B316" s="210" t="s">
        <v>397</v>
      </c>
      <c r="C316" s="210" t="s">
        <v>79</v>
      </c>
    </row>
    <row r="317" spans="1:3" ht="15.6">
      <c r="A317" s="210">
        <v>1849</v>
      </c>
      <c r="B317" s="210" t="s">
        <v>398</v>
      </c>
      <c r="C317" s="210" t="s">
        <v>79</v>
      </c>
    </row>
    <row r="318" spans="1:3" ht="15.6">
      <c r="A318" s="210">
        <v>1850</v>
      </c>
      <c r="B318" s="210" t="s">
        <v>399</v>
      </c>
      <c r="C318" s="210" t="s">
        <v>79</v>
      </c>
    </row>
    <row r="319" spans="1:3" ht="15.6">
      <c r="A319" s="210">
        <v>1851</v>
      </c>
      <c r="B319" s="210" t="s">
        <v>400</v>
      </c>
      <c r="C319" s="210" t="s">
        <v>79</v>
      </c>
    </row>
    <row r="320" spans="1:3" ht="15.6">
      <c r="A320" s="210">
        <v>1852</v>
      </c>
      <c r="B320" s="210" t="s">
        <v>624</v>
      </c>
      <c r="C320" s="210" t="s">
        <v>79</v>
      </c>
    </row>
    <row r="321" spans="1:3" ht="15.6">
      <c r="A321" s="210">
        <v>1853</v>
      </c>
      <c r="B321" s="210" t="s">
        <v>401</v>
      </c>
      <c r="C321" s="210" t="s">
        <v>79</v>
      </c>
    </row>
    <row r="322" spans="1:3" ht="15.6">
      <c r="A322" s="210">
        <v>1854</v>
      </c>
      <c r="B322" s="210" t="s">
        <v>402</v>
      </c>
      <c r="C322" s="210" t="s">
        <v>79</v>
      </c>
    </row>
    <row r="323" spans="1:3" ht="15.6">
      <c r="A323" s="210">
        <v>1856</v>
      </c>
      <c r="B323" s="210" t="s">
        <v>445</v>
      </c>
      <c r="C323" s="210" t="s">
        <v>79</v>
      </c>
    </row>
    <row r="324" spans="1:3" ht="15.6">
      <c r="A324" s="210">
        <v>1857</v>
      </c>
      <c r="B324" s="210" t="s">
        <v>495</v>
      </c>
      <c r="C324" s="210" t="s">
        <v>79</v>
      </c>
    </row>
    <row r="325" spans="1:3" ht="15.6">
      <c r="A325" s="210">
        <v>1859</v>
      </c>
      <c r="B325" s="210" t="s">
        <v>403</v>
      </c>
      <c r="C325" s="210" t="s">
        <v>79</v>
      </c>
    </row>
    <row r="326" spans="1:3" ht="15.6">
      <c r="A326" s="210">
        <v>1860</v>
      </c>
      <c r="B326" s="210" t="s">
        <v>404</v>
      </c>
      <c r="C326" s="210" t="s">
        <v>79</v>
      </c>
    </row>
    <row r="327" spans="1:3" ht="15.6">
      <c r="A327" s="210">
        <v>1865</v>
      </c>
      <c r="B327" s="210" t="s">
        <v>405</v>
      </c>
      <c r="C327" s="210" t="s">
        <v>79</v>
      </c>
    </row>
    <row r="328" spans="1:3" ht="15.6">
      <c r="A328" s="210">
        <v>1866</v>
      </c>
      <c r="B328" s="210" t="s">
        <v>406</v>
      </c>
      <c r="C328" s="210" t="s">
        <v>79</v>
      </c>
    </row>
    <row r="329" spans="1:3" ht="15.6">
      <c r="A329" s="210">
        <v>1867</v>
      </c>
      <c r="B329" s="210" t="s">
        <v>188</v>
      </c>
      <c r="C329" s="210" t="s">
        <v>79</v>
      </c>
    </row>
    <row r="330" spans="1:3" ht="15.6">
      <c r="A330" s="210">
        <v>1868</v>
      </c>
      <c r="B330" s="210" t="s">
        <v>407</v>
      </c>
      <c r="C330" s="210" t="s">
        <v>79</v>
      </c>
    </row>
    <row r="331" spans="1:3" ht="15.6">
      <c r="A331" s="210">
        <v>1870</v>
      </c>
      <c r="B331" s="210" t="s">
        <v>65</v>
      </c>
      <c r="C331" s="210" t="s">
        <v>79</v>
      </c>
    </row>
    <row r="332" spans="1:3" ht="15.6">
      <c r="A332" s="210">
        <v>1871</v>
      </c>
      <c r="B332" s="210" t="s">
        <v>408</v>
      </c>
      <c r="C332" s="210" t="s">
        <v>79</v>
      </c>
    </row>
    <row r="333" spans="1:3" ht="15.6">
      <c r="A333" s="210">
        <v>1874</v>
      </c>
      <c r="B333" s="210" t="s">
        <v>409</v>
      </c>
      <c r="C333" s="210" t="s">
        <v>79</v>
      </c>
    </row>
    <row r="334" spans="1:3" ht="15.6">
      <c r="A334" s="210">
        <v>1902</v>
      </c>
      <c r="B334" s="210" t="s">
        <v>411</v>
      </c>
      <c r="C334" s="210" t="s">
        <v>80</v>
      </c>
    </row>
    <row r="335" spans="1:3" ht="15.6">
      <c r="A335" s="210">
        <v>1903</v>
      </c>
      <c r="B335" s="210" t="s">
        <v>410</v>
      </c>
      <c r="C335" s="210" t="s">
        <v>80</v>
      </c>
    </row>
    <row r="336" spans="1:3" ht="15.6">
      <c r="A336" s="210">
        <v>1911</v>
      </c>
      <c r="B336" s="210" t="s">
        <v>412</v>
      </c>
      <c r="C336" s="210" t="s">
        <v>80</v>
      </c>
    </row>
    <row r="337" spans="1:3" ht="15.6">
      <c r="A337" s="210">
        <v>1913</v>
      </c>
      <c r="B337" s="210" t="s">
        <v>413</v>
      </c>
      <c r="C337" s="210" t="s">
        <v>80</v>
      </c>
    </row>
    <row r="338" spans="1:3" ht="15.6">
      <c r="A338" s="210">
        <v>1917</v>
      </c>
      <c r="B338" s="210" t="s">
        <v>414</v>
      </c>
      <c r="C338" s="210" t="s">
        <v>80</v>
      </c>
    </row>
    <row r="339" spans="1:3" ht="15.6">
      <c r="A339" s="210">
        <v>1919</v>
      </c>
      <c r="B339" s="210" t="s">
        <v>415</v>
      </c>
      <c r="C339" s="210" t="s">
        <v>80</v>
      </c>
    </row>
    <row r="340" spans="1:3" ht="15.6">
      <c r="A340" s="210">
        <v>1920</v>
      </c>
      <c r="B340" s="210" t="s">
        <v>416</v>
      </c>
      <c r="C340" s="210" t="s">
        <v>80</v>
      </c>
    </row>
    <row r="341" spans="1:3" ht="15.6">
      <c r="A341" s="210">
        <v>1922</v>
      </c>
      <c r="B341" s="210" t="s">
        <v>417</v>
      </c>
      <c r="C341" s="210" t="s">
        <v>80</v>
      </c>
    </row>
    <row r="342" spans="1:3" ht="15.6">
      <c r="A342" s="210">
        <v>1923</v>
      </c>
      <c r="B342" s="210" t="s">
        <v>418</v>
      </c>
      <c r="C342" s="210" t="s">
        <v>80</v>
      </c>
    </row>
    <row r="343" spans="1:3" ht="15.6">
      <c r="A343" s="210">
        <v>1924</v>
      </c>
      <c r="B343" s="210" t="s">
        <v>37</v>
      </c>
      <c r="C343" s="210" t="s">
        <v>80</v>
      </c>
    </row>
    <row r="344" spans="1:3" ht="15.6">
      <c r="A344" s="210">
        <v>1925</v>
      </c>
      <c r="B344" s="210" t="s">
        <v>419</v>
      </c>
      <c r="C344" s="210" t="s">
        <v>80</v>
      </c>
    </row>
    <row r="345" spans="1:3" ht="15.6">
      <c r="A345" s="210">
        <v>1926</v>
      </c>
      <c r="B345" s="210" t="s">
        <v>420</v>
      </c>
      <c r="C345" s="210" t="s">
        <v>80</v>
      </c>
    </row>
    <row r="346" spans="1:3" ht="15.6">
      <c r="A346" s="210">
        <v>1927</v>
      </c>
      <c r="B346" s="210" t="s">
        <v>421</v>
      </c>
      <c r="C346" s="210" t="s">
        <v>80</v>
      </c>
    </row>
    <row r="347" spans="1:3" ht="15.6">
      <c r="A347" s="210">
        <v>1928</v>
      </c>
      <c r="B347" s="210" t="s">
        <v>422</v>
      </c>
      <c r="C347" s="210" t="s">
        <v>80</v>
      </c>
    </row>
    <row r="348" spans="1:3" ht="15.6">
      <c r="A348" s="210">
        <v>1929</v>
      </c>
      <c r="B348" s="210" t="s">
        <v>498</v>
      </c>
      <c r="C348" s="210" t="s">
        <v>80</v>
      </c>
    </row>
    <row r="349" spans="1:3" ht="15.6">
      <c r="A349" s="210">
        <v>1931</v>
      </c>
      <c r="B349" s="210" t="s">
        <v>625</v>
      </c>
      <c r="C349" s="210" t="s">
        <v>80</v>
      </c>
    </row>
    <row r="350" spans="1:3" ht="15.6">
      <c r="A350" s="210">
        <v>1933</v>
      </c>
      <c r="B350" s="210" t="s">
        <v>423</v>
      </c>
      <c r="C350" s="210" t="s">
        <v>80</v>
      </c>
    </row>
    <row r="351" spans="1:3" ht="15.6">
      <c r="A351" s="210">
        <v>1936</v>
      </c>
      <c r="B351" s="210" t="s">
        <v>424</v>
      </c>
      <c r="C351" s="210" t="s">
        <v>80</v>
      </c>
    </row>
    <row r="352" spans="1:3" ht="15.6">
      <c r="A352" s="210">
        <v>1938</v>
      </c>
      <c r="B352" s="210" t="s">
        <v>425</v>
      </c>
      <c r="C352" s="210" t="s">
        <v>80</v>
      </c>
    </row>
    <row r="353" spans="1:3" ht="15.6">
      <c r="A353" s="210">
        <v>1939</v>
      </c>
      <c r="B353" s="210" t="s">
        <v>426</v>
      </c>
      <c r="C353" s="210" t="s">
        <v>80</v>
      </c>
    </row>
    <row r="354" spans="1:3" ht="15.6">
      <c r="A354" s="210">
        <v>1940</v>
      </c>
      <c r="B354" s="210" t="s">
        <v>427</v>
      </c>
      <c r="C354" s="210" t="s">
        <v>80</v>
      </c>
    </row>
    <row r="355" spans="1:3" ht="15.6">
      <c r="A355" s="210">
        <v>1941</v>
      </c>
      <c r="B355" s="210" t="s">
        <v>428</v>
      </c>
      <c r="C355" s="210" t="s">
        <v>80</v>
      </c>
    </row>
    <row r="356" spans="1:3" ht="15.6">
      <c r="A356" s="210">
        <v>1942</v>
      </c>
      <c r="B356" s="210" t="s">
        <v>429</v>
      </c>
      <c r="C356" s="210" t="s">
        <v>80</v>
      </c>
    </row>
    <row r="357" spans="1:3" ht="15.6">
      <c r="A357" s="210">
        <v>1943</v>
      </c>
      <c r="B357" s="210" t="s">
        <v>430</v>
      </c>
      <c r="C357" s="210" t="s">
        <v>80</v>
      </c>
    </row>
    <row r="358" spans="1:3" ht="15.6">
      <c r="A358" s="210">
        <v>2002</v>
      </c>
      <c r="B358" s="210" t="s">
        <v>431</v>
      </c>
      <c r="C358" s="210" t="s">
        <v>81</v>
      </c>
    </row>
    <row r="359" spans="1:3" ht="15.6">
      <c r="A359" s="210">
        <v>2003</v>
      </c>
      <c r="B359" s="210" t="s">
        <v>432</v>
      </c>
      <c r="C359" s="210" t="s">
        <v>81</v>
      </c>
    </row>
    <row r="360" spans="1:3" ht="15.6">
      <c r="A360" s="210">
        <v>2004</v>
      </c>
      <c r="B360" s="210" t="s">
        <v>433</v>
      </c>
      <c r="C360" s="210" t="s">
        <v>81</v>
      </c>
    </row>
    <row r="361" spans="1:3" ht="15.6">
      <c r="A361" s="210">
        <v>2011</v>
      </c>
      <c r="B361" s="210" t="s">
        <v>446</v>
      </c>
      <c r="C361" s="210" t="s">
        <v>81</v>
      </c>
    </row>
    <row r="362" spans="1:3" ht="15.6">
      <c r="A362" s="210">
        <v>2012</v>
      </c>
      <c r="B362" s="210" t="s">
        <v>434</v>
      </c>
      <c r="C362" s="210" t="s">
        <v>81</v>
      </c>
    </row>
    <row r="363" spans="1:3" ht="15.6">
      <c r="A363" s="210">
        <v>2014</v>
      </c>
      <c r="B363" s="210" t="s">
        <v>491</v>
      </c>
      <c r="C363" s="210" t="s">
        <v>81</v>
      </c>
    </row>
    <row r="364" spans="1:3" ht="15.6">
      <c r="A364" s="210">
        <v>2015</v>
      </c>
      <c r="B364" s="210" t="s">
        <v>435</v>
      </c>
      <c r="C364" s="210" t="s">
        <v>81</v>
      </c>
    </row>
    <row r="365" spans="1:3" ht="15.6">
      <c r="A365" s="210">
        <v>2017</v>
      </c>
      <c r="B365" s="210" t="s">
        <v>436</v>
      </c>
      <c r="C365" s="210" t="s">
        <v>81</v>
      </c>
    </row>
    <row r="366" spans="1:3" ht="15.6">
      <c r="A366" s="210">
        <v>2018</v>
      </c>
      <c r="B366" s="210" t="s">
        <v>493</v>
      </c>
      <c r="C366" s="210" t="s">
        <v>81</v>
      </c>
    </row>
    <row r="367" spans="1:3" ht="15.6">
      <c r="A367" s="210">
        <v>2019</v>
      </c>
      <c r="B367" s="210" t="s">
        <v>494</v>
      </c>
      <c r="C367" s="210" t="s">
        <v>81</v>
      </c>
    </row>
    <row r="368" spans="1:3" ht="15.6">
      <c r="A368" s="210">
        <v>2020</v>
      </c>
      <c r="B368" s="210" t="s">
        <v>437</v>
      </c>
      <c r="C368" s="210" t="s">
        <v>81</v>
      </c>
    </row>
    <row r="369" spans="1:3" ht="15.6">
      <c r="A369" s="210">
        <v>2021</v>
      </c>
      <c r="B369" s="210" t="s">
        <v>55</v>
      </c>
      <c r="C369" s="210" t="s">
        <v>81</v>
      </c>
    </row>
    <row r="370" spans="1:3" ht="15.6">
      <c r="A370" s="210">
        <v>2022</v>
      </c>
      <c r="B370" s="210" t="s">
        <v>438</v>
      </c>
      <c r="C370" s="210" t="s">
        <v>81</v>
      </c>
    </row>
    <row r="371" spans="1:3" ht="15.6">
      <c r="A371" s="210">
        <v>2023</v>
      </c>
      <c r="B371" s="210" t="s">
        <v>448</v>
      </c>
      <c r="C371" s="210" t="s">
        <v>81</v>
      </c>
    </row>
    <row r="372" spans="1:3" ht="15.6">
      <c r="A372" s="210">
        <v>2024</v>
      </c>
      <c r="B372" s="210" t="s">
        <v>439</v>
      </c>
      <c r="C372" s="210" t="s">
        <v>81</v>
      </c>
    </row>
    <row r="373" spans="1:3" ht="15.6">
      <c r="A373" s="210">
        <v>2025</v>
      </c>
      <c r="B373" s="210" t="s">
        <v>440</v>
      </c>
      <c r="C373" s="210" t="s">
        <v>81</v>
      </c>
    </row>
    <row r="374" spans="1:3" ht="15.6">
      <c r="A374" s="210">
        <v>2027</v>
      </c>
      <c r="B374" s="210" t="s">
        <v>441</v>
      </c>
      <c r="C374" s="210" t="s">
        <v>81</v>
      </c>
    </row>
    <row r="375" spans="1:3" ht="15.6">
      <c r="A375" s="210">
        <v>2028</v>
      </c>
      <c r="B375" s="210" t="s">
        <v>492</v>
      </c>
      <c r="C375" s="210" t="s">
        <v>81</v>
      </c>
    </row>
    <row r="376" spans="1:3" ht="15.6">
      <c r="A376" s="210">
        <v>2030</v>
      </c>
      <c r="B376" s="210" t="s">
        <v>626</v>
      </c>
      <c r="C376" s="210" t="s">
        <v>81</v>
      </c>
    </row>
    <row r="377" spans="1:3" ht="15.6">
      <c r="A377" s="210">
        <v>5001</v>
      </c>
      <c r="B377" s="210" t="s">
        <v>334</v>
      </c>
      <c r="C377" s="210" t="s">
        <v>584</v>
      </c>
    </row>
    <row r="378" spans="1:3" ht="15.6">
      <c r="A378" s="210">
        <v>5004</v>
      </c>
      <c r="B378" s="210" t="s">
        <v>353</v>
      </c>
      <c r="C378" s="210" t="s">
        <v>584</v>
      </c>
    </row>
    <row r="379" spans="1:3" ht="15.6">
      <c r="A379" s="210">
        <v>5005</v>
      </c>
      <c r="B379" s="210" t="s">
        <v>354</v>
      </c>
      <c r="C379" s="210" t="s">
        <v>584</v>
      </c>
    </row>
    <row r="380" spans="1:3" ht="15.6">
      <c r="A380" s="210">
        <v>5011</v>
      </c>
      <c r="B380" s="210" t="s">
        <v>335</v>
      </c>
      <c r="C380" s="210" t="s">
        <v>584</v>
      </c>
    </row>
    <row r="381" spans="1:3" ht="15.6">
      <c r="A381" s="210">
        <v>5012</v>
      </c>
      <c r="B381" s="210" t="s">
        <v>627</v>
      </c>
      <c r="C381" s="210" t="s">
        <v>584</v>
      </c>
    </row>
    <row r="382" spans="1:3" ht="15.6">
      <c r="A382" s="210">
        <v>5013</v>
      </c>
      <c r="B382" s="210" t="s">
        <v>336</v>
      </c>
      <c r="C382" s="210" t="s">
        <v>584</v>
      </c>
    </row>
    <row r="383" spans="1:3" ht="15.6">
      <c r="A383" s="210">
        <v>5014</v>
      </c>
      <c r="B383" s="210" t="s">
        <v>337</v>
      </c>
      <c r="C383" s="210" t="s">
        <v>584</v>
      </c>
    </row>
    <row r="384" spans="1:3" ht="15.6">
      <c r="A384" s="210">
        <v>5015</v>
      </c>
      <c r="B384" s="210" t="s">
        <v>338</v>
      </c>
      <c r="C384" s="210" t="s">
        <v>584</v>
      </c>
    </row>
    <row r="385" spans="1:3" ht="15.6">
      <c r="A385" s="210">
        <v>5016</v>
      </c>
      <c r="B385" s="210" t="s">
        <v>339</v>
      </c>
      <c r="C385" s="210" t="s">
        <v>584</v>
      </c>
    </row>
    <row r="386" spans="1:3" ht="15.6">
      <c r="A386" s="210">
        <v>5017</v>
      </c>
      <c r="B386" s="210" t="s">
        <v>340</v>
      </c>
      <c r="C386" s="210" t="s">
        <v>584</v>
      </c>
    </row>
    <row r="387" spans="1:3" ht="15.6">
      <c r="A387" s="210">
        <v>5018</v>
      </c>
      <c r="B387" s="210" t="s">
        <v>341</v>
      </c>
      <c r="C387" s="210" t="s">
        <v>584</v>
      </c>
    </row>
    <row r="388" spans="1:3" ht="15.6">
      <c r="A388" s="210">
        <v>5019</v>
      </c>
      <c r="B388" s="210" t="s">
        <v>342</v>
      </c>
      <c r="C388" s="210" t="s">
        <v>584</v>
      </c>
    </row>
    <row r="389" spans="1:3" ht="15.6">
      <c r="A389" s="210">
        <v>5020</v>
      </c>
      <c r="B389" s="210" t="s">
        <v>496</v>
      </c>
      <c r="C389" s="210" t="s">
        <v>584</v>
      </c>
    </row>
    <row r="390" spans="1:3" ht="15.6">
      <c r="A390" s="210">
        <v>5021</v>
      </c>
      <c r="B390" s="210" t="s">
        <v>54</v>
      </c>
      <c r="C390" s="210" t="s">
        <v>584</v>
      </c>
    </row>
    <row r="391" spans="1:3" ht="15.6">
      <c r="A391" s="210">
        <v>5022</v>
      </c>
      <c r="B391" s="210" t="s">
        <v>343</v>
      </c>
      <c r="C391" s="210" t="s">
        <v>584</v>
      </c>
    </row>
    <row r="392" spans="1:3" ht="15.6">
      <c r="A392" s="210">
        <v>5023</v>
      </c>
      <c r="B392" s="210" t="s">
        <v>344</v>
      </c>
      <c r="C392" s="210" t="s">
        <v>584</v>
      </c>
    </row>
    <row r="393" spans="1:3" ht="15.6">
      <c r="A393" s="210">
        <v>5024</v>
      </c>
      <c r="B393" s="210" t="s">
        <v>345</v>
      </c>
      <c r="C393" s="210" t="s">
        <v>584</v>
      </c>
    </row>
    <row r="394" spans="1:3" ht="15.6">
      <c r="A394" s="210">
        <v>5025</v>
      </c>
      <c r="B394" s="210" t="s">
        <v>36</v>
      </c>
      <c r="C394" s="210" t="s">
        <v>584</v>
      </c>
    </row>
    <row r="395" spans="1:3" ht="15.6">
      <c r="A395" s="210">
        <v>5026</v>
      </c>
      <c r="B395" s="210" t="s">
        <v>346</v>
      </c>
      <c r="C395" s="210" t="s">
        <v>584</v>
      </c>
    </row>
    <row r="396" spans="1:3" ht="15.6">
      <c r="A396" s="210">
        <v>5027</v>
      </c>
      <c r="B396" s="210" t="s">
        <v>347</v>
      </c>
      <c r="C396" s="210" t="s">
        <v>584</v>
      </c>
    </row>
    <row r="397" spans="1:3" ht="15.6">
      <c r="A397" s="210">
        <v>5028</v>
      </c>
      <c r="B397" s="210" t="s">
        <v>348</v>
      </c>
      <c r="C397" s="210" t="s">
        <v>584</v>
      </c>
    </row>
    <row r="398" spans="1:3" ht="15.6">
      <c r="A398" s="210">
        <v>5029</v>
      </c>
      <c r="B398" s="210" t="s">
        <v>349</v>
      </c>
      <c r="C398" s="210" t="s">
        <v>584</v>
      </c>
    </row>
    <row r="399" spans="1:3" ht="15.6">
      <c r="A399" s="210">
        <v>5030</v>
      </c>
      <c r="B399" s="210" t="s">
        <v>350</v>
      </c>
      <c r="C399" s="210" t="s">
        <v>584</v>
      </c>
    </row>
    <row r="400" spans="1:3" ht="15.6">
      <c r="A400" s="210">
        <v>5031</v>
      </c>
      <c r="B400" s="210" t="s">
        <v>60</v>
      </c>
      <c r="C400" s="210" t="s">
        <v>584</v>
      </c>
    </row>
    <row r="401" spans="1:3" ht="15.6">
      <c r="A401" s="210">
        <v>5032</v>
      </c>
      <c r="B401" s="210" t="s">
        <v>351</v>
      </c>
      <c r="C401" s="210" t="s">
        <v>584</v>
      </c>
    </row>
    <row r="402" spans="1:3" ht="15.6">
      <c r="A402" s="210">
        <v>5033</v>
      </c>
      <c r="B402" s="210" t="s">
        <v>352</v>
      </c>
      <c r="C402" s="210" t="s">
        <v>584</v>
      </c>
    </row>
    <row r="403" spans="1:3" ht="15.6">
      <c r="A403" s="210">
        <v>5034</v>
      </c>
      <c r="B403" s="210" t="s">
        <v>355</v>
      </c>
      <c r="C403" s="210" t="s">
        <v>584</v>
      </c>
    </row>
    <row r="404" spans="1:3" ht="15.6">
      <c r="A404" s="210">
        <v>5035</v>
      </c>
      <c r="B404" s="210" t="s">
        <v>356</v>
      </c>
      <c r="C404" s="210" t="s">
        <v>584</v>
      </c>
    </row>
    <row r="405" spans="1:3" ht="15.6">
      <c r="A405" s="210">
        <v>5036</v>
      </c>
      <c r="B405" s="210" t="s">
        <v>357</v>
      </c>
      <c r="C405" s="210" t="s">
        <v>584</v>
      </c>
    </row>
    <row r="406" spans="1:3" ht="15.6">
      <c r="A406" s="210">
        <v>5037</v>
      </c>
      <c r="B406" s="210" t="s">
        <v>358</v>
      </c>
      <c r="C406" s="210" t="s">
        <v>584</v>
      </c>
    </row>
    <row r="407" spans="1:3" ht="15.6">
      <c r="A407" s="210">
        <v>5038</v>
      </c>
      <c r="B407" s="210" t="s">
        <v>359</v>
      </c>
      <c r="C407" s="210" t="s">
        <v>584</v>
      </c>
    </row>
    <row r="408" spans="1:3" ht="15.6">
      <c r="A408" s="210">
        <v>5039</v>
      </c>
      <c r="B408" s="210" t="s">
        <v>360</v>
      </c>
      <c r="C408" s="210" t="s">
        <v>584</v>
      </c>
    </row>
    <row r="409" spans="1:3" ht="15.6">
      <c r="A409" s="210">
        <v>5040</v>
      </c>
      <c r="B409" s="210" t="s">
        <v>501</v>
      </c>
      <c r="C409" s="210" t="s">
        <v>584</v>
      </c>
    </row>
    <row r="410" spans="1:3" ht="15.6">
      <c r="A410" s="210">
        <v>5041</v>
      </c>
      <c r="B410" s="210" t="s">
        <v>362</v>
      </c>
      <c r="C410" s="210" t="s">
        <v>584</v>
      </c>
    </row>
    <row r="411" spans="1:3" ht="15.6">
      <c r="A411" s="210">
        <v>5042</v>
      </c>
      <c r="B411" s="210" t="s">
        <v>363</v>
      </c>
      <c r="C411" s="210" t="s">
        <v>584</v>
      </c>
    </row>
    <row r="412" spans="1:3" ht="15.6">
      <c r="A412" s="210">
        <v>5043</v>
      </c>
      <c r="B412" s="210" t="s">
        <v>364</v>
      </c>
      <c r="C412" s="210" t="s">
        <v>584</v>
      </c>
    </row>
    <row r="413" spans="1:3" ht="15.6">
      <c r="A413" s="210">
        <v>5044</v>
      </c>
      <c r="B413" s="210" t="s">
        <v>365</v>
      </c>
      <c r="C413" s="210" t="s">
        <v>584</v>
      </c>
    </row>
    <row r="414" spans="1:3" ht="15.6">
      <c r="A414" s="210">
        <v>5045</v>
      </c>
      <c r="B414" s="210" t="s">
        <v>366</v>
      </c>
      <c r="C414" s="210" t="s">
        <v>584</v>
      </c>
    </row>
    <row r="415" spans="1:3" ht="15.6">
      <c r="A415" s="210">
        <v>5046</v>
      </c>
      <c r="B415" s="210" t="s">
        <v>367</v>
      </c>
      <c r="C415" s="210" t="s">
        <v>584</v>
      </c>
    </row>
    <row r="416" spans="1:3" ht="15.6">
      <c r="A416" s="210">
        <v>5047</v>
      </c>
      <c r="B416" s="210" t="s">
        <v>368</v>
      </c>
      <c r="C416" s="210" t="s">
        <v>584</v>
      </c>
    </row>
    <row r="417" spans="1:3" ht="15.6">
      <c r="A417" s="210">
        <v>5048</v>
      </c>
      <c r="B417" s="210" t="s">
        <v>369</v>
      </c>
      <c r="C417" s="210" t="s">
        <v>584</v>
      </c>
    </row>
    <row r="418" spans="1:3" ht="15.6">
      <c r="A418" s="210">
        <v>5049</v>
      </c>
      <c r="B418" s="210" t="s">
        <v>370</v>
      </c>
      <c r="C418" s="210" t="s">
        <v>584</v>
      </c>
    </row>
    <row r="419" spans="1:3" ht="15.6">
      <c r="A419" s="210">
        <v>5050</v>
      </c>
      <c r="B419" s="210" t="s">
        <v>371</v>
      </c>
      <c r="C419" s="210" t="s">
        <v>584</v>
      </c>
    </row>
    <row r="420" spans="1:3" ht="15.6">
      <c r="A420" s="210">
        <v>5051</v>
      </c>
      <c r="B420" s="210" t="s">
        <v>372</v>
      </c>
      <c r="C420" s="210" t="s">
        <v>584</v>
      </c>
    </row>
    <row r="421" spans="1:3" ht="15.6">
      <c r="A421" s="210">
        <v>5052</v>
      </c>
      <c r="B421" s="210" t="s">
        <v>373</v>
      </c>
      <c r="C421" s="210" t="s">
        <v>584</v>
      </c>
    </row>
    <row r="422" spans="1:3" ht="15.6">
      <c r="A422" s="210">
        <v>5053</v>
      </c>
      <c r="B422" s="210" t="s">
        <v>361</v>
      </c>
      <c r="C422" s="210" t="s">
        <v>584</v>
      </c>
    </row>
    <row r="423" spans="1:3" ht="15.6">
      <c r="A423" s="210">
        <v>5054</v>
      </c>
      <c r="B423" s="210" t="s">
        <v>585</v>
      </c>
      <c r="C423" s="210" t="s">
        <v>584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295"/>
  <sheetViews>
    <sheetView zoomScale="88" zoomScaleNormal="88" workbookViewId="0">
      <pane ySplit="9" topLeftCell="A10" activePane="bottomLeft" state="frozen"/>
      <selection pane="bottomLeft" activeCell="A10" sqref="A10"/>
    </sheetView>
  </sheetViews>
  <sheetFormatPr baseColWidth="10" defaultRowHeight="15"/>
  <cols>
    <col min="1" max="1" width="2.1796875" customWidth="1"/>
    <col min="2" max="2" width="3.453125" customWidth="1"/>
    <col min="5" max="5" width="3.453125" customWidth="1"/>
    <col min="6" max="6" width="4.08984375" customWidth="1"/>
    <col min="7" max="7" width="7.1796875" customWidth="1"/>
    <col min="8" max="8" width="6.81640625" customWidth="1"/>
    <col min="9" max="9" width="7.08984375" customWidth="1"/>
    <col min="10" max="10" width="6.81640625" style="97" customWidth="1"/>
    <col min="11" max="11" width="6.6328125" style="97" customWidth="1"/>
    <col min="12" max="12" width="7.81640625" customWidth="1"/>
    <col min="13" max="13" width="6.453125" customWidth="1"/>
    <col min="14" max="14" width="8.08984375" style="9" customWidth="1"/>
    <col min="15" max="15" width="5.54296875" style="9" customWidth="1"/>
    <col min="16" max="16" width="10.54296875" style="9" customWidth="1"/>
    <col min="17" max="17" width="7" customWidth="1"/>
    <col min="18" max="18" width="7.36328125" customWidth="1"/>
    <col min="19" max="19" width="7.54296875" style="9" customWidth="1"/>
    <col min="20" max="20" width="9.453125" style="9" customWidth="1"/>
    <col min="21" max="21" width="8" style="9" customWidth="1"/>
    <col min="22" max="22" width="7.08984375" style="1" customWidth="1"/>
    <col min="23" max="23" width="8.54296875" style="1" customWidth="1"/>
    <col min="24" max="25" width="9.90625" style="1" customWidth="1"/>
    <col min="26" max="26" width="9.81640625" style="1" customWidth="1"/>
    <col min="27" max="30" width="10.90625" style="1"/>
    <col min="31" max="31" width="10.90625" style="9"/>
    <col min="33" max="33" width="14" customWidth="1"/>
    <col min="34" max="34" width="12.54296875" customWidth="1"/>
    <col min="35" max="35" width="10.90625" customWidth="1"/>
  </cols>
  <sheetData>
    <row r="1" spans="1:38" ht="15.6">
      <c r="A1" s="39"/>
      <c r="B1" s="39"/>
      <c r="C1" s="39"/>
      <c r="D1" s="39"/>
      <c r="E1" s="39"/>
      <c r="F1" s="39"/>
      <c r="G1" s="39"/>
      <c r="H1" s="39"/>
      <c r="I1" s="39"/>
      <c r="J1" s="101"/>
      <c r="K1" s="101"/>
      <c r="L1" s="39"/>
      <c r="M1" s="39"/>
      <c r="N1" s="64"/>
      <c r="O1" s="64"/>
      <c r="P1" s="64"/>
      <c r="Q1" s="39"/>
      <c r="R1" s="39"/>
      <c r="S1" s="64"/>
      <c r="T1" s="39"/>
      <c r="U1" s="2"/>
      <c r="V1" s="5"/>
      <c r="W1" s="5"/>
      <c r="X1"/>
      <c r="Y1" s="4"/>
      <c r="Z1"/>
      <c r="AA1"/>
      <c r="AB1"/>
      <c r="AC1"/>
      <c r="AD1"/>
      <c r="AE1"/>
    </row>
    <row r="2" spans="1:38" s="128" customFormat="1" ht="31.8">
      <c r="A2" s="146"/>
      <c r="B2" s="146"/>
      <c r="C2" s="147" t="s">
        <v>487</v>
      </c>
      <c r="D2" s="147"/>
      <c r="E2" s="146"/>
      <c r="F2" s="146"/>
      <c r="G2" s="146"/>
      <c r="H2" s="146"/>
      <c r="I2" s="146"/>
      <c r="J2" s="152"/>
      <c r="K2" s="152"/>
      <c r="L2" s="147" t="s">
        <v>502</v>
      </c>
      <c r="M2" s="146"/>
      <c r="N2" s="146"/>
      <c r="O2" s="167" t="str">
        <f>+År!B2</f>
        <v>Skålda purke</v>
      </c>
      <c r="P2" s="153"/>
      <c r="Q2" s="153"/>
      <c r="R2" s="146"/>
      <c r="S2" s="167"/>
      <c r="T2" s="147"/>
      <c r="U2" s="2"/>
      <c r="V2" s="5"/>
      <c r="W2" s="5"/>
      <c r="X2" s="5"/>
      <c r="Y2"/>
      <c r="Z2" s="4"/>
      <c r="AA2"/>
      <c r="AB2"/>
      <c r="AC2"/>
      <c r="AD2"/>
      <c r="AE2"/>
      <c r="AF2"/>
      <c r="AG2"/>
      <c r="AH2"/>
      <c r="AI2"/>
      <c r="AJ2"/>
      <c r="AK2"/>
      <c r="AL2"/>
    </row>
    <row r="3" spans="1:38" ht="15.6">
      <c r="A3" s="39"/>
      <c r="B3" s="39"/>
      <c r="C3" s="39"/>
      <c r="D3" s="39"/>
      <c r="E3" s="39"/>
      <c r="F3" s="39"/>
      <c r="G3" s="39"/>
      <c r="H3" s="39"/>
      <c r="I3" s="39"/>
      <c r="J3" s="101"/>
      <c r="K3" s="101"/>
      <c r="L3" s="39"/>
      <c r="M3" s="39"/>
      <c r="N3" s="64"/>
      <c r="O3" s="64"/>
      <c r="P3" s="64"/>
      <c r="Q3" s="39"/>
      <c r="R3" s="39"/>
      <c r="S3" s="64"/>
      <c r="T3" s="39"/>
      <c r="U3" s="2"/>
      <c r="V3" s="5"/>
      <c r="W3" s="5"/>
      <c r="X3"/>
      <c r="Y3" s="4"/>
      <c r="Z3"/>
      <c r="AA3"/>
      <c r="AB3"/>
      <c r="AC3"/>
      <c r="AD3"/>
      <c r="AE3"/>
    </row>
    <row r="4" spans="1:38" ht="19.8">
      <c r="A4" s="39"/>
      <c r="B4" s="39"/>
      <c r="C4" s="39"/>
      <c r="D4" s="39"/>
      <c r="E4" s="39"/>
      <c r="F4" s="39"/>
      <c r="G4" s="39"/>
      <c r="H4" s="39"/>
      <c r="I4" s="39"/>
      <c r="J4" s="101"/>
      <c r="K4" s="101"/>
      <c r="L4" s="39"/>
      <c r="M4" s="39"/>
      <c r="N4" s="64"/>
      <c r="O4" s="64"/>
      <c r="P4" s="64"/>
      <c r="Q4" s="39"/>
      <c r="R4" s="39"/>
      <c r="S4" s="64"/>
      <c r="T4" s="159"/>
      <c r="U4" s="2"/>
      <c r="V4" s="5"/>
      <c r="W4" s="5"/>
      <c r="X4"/>
      <c r="Y4" s="4"/>
      <c r="Z4"/>
      <c r="AA4"/>
      <c r="AB4"/>
      <c r="AC4"/>
      <c r="AD4"/>
      <c r="AE4"/>
    </row>
    <row r="5" spans="1:38" s="139" customFormat="1" ht="19.8">
      <c r="A5" s="159"/>
      <c r="B5" s="159"/>
      <c r="C5" s="159"/>
      <c r="D5" s="144" t="s">
        <v>8</v>
      </c>
      <c r="E5" s="144"/>
      <c r="F5" s="320">
        <f>+År!R2</f>
        <v>52</v>
      </c>
      <c r="G5" s="309"/>
      <c r="H5" s="160"/>
      <c r="I5" s="144" t="s">
        <v>453</v>
      </c>
      <c r="J5" s="160"/>
      <c r="K5" s="161"/>
      <c r="L5" s="161"/>
      <c r="M5" s="314">
        <f>SUM(H10:H51)</f>
        <v>30030</v>
      </c>
      <c r="N5" s="313"/>
      <c r="O5" s="161"/>
      <c r="P5" s="161"/>
      <c r="Q5" s="160"/>
      <c r="R5" s="159"/>
      <c r="S5" s="159"/>
      <c r="T5" s="159"/>
      <c r="U5" s="5"/>
      <c r="V5" s="5"/>
      <c r="W5"/>
      <c r="X5" s="4"/>
      <c r="Y5"/>
      <c r="Z5"/>
      <c r="AA5"/>
      <c r="AB5"/>
      <c r="AC5"/>
      <c r="AD5"/>
      <c r="AE5"/>
      <c r="AF5"/>
      <c r="AG5"/>
      <c r="AH5"/>
      <c r="AI5"/>
      <c r="AJ5"/>
    </row>
    <row r="6" spans="1:38" s="139" customFormat="1" ht="19.8">
      <c r="A6" s="159"/>
      <c r="B6" s="159"/>
      <c r="C6" s="159"/>
      <c r="D6" s="159"/>
      <c r="E6" s="159"/>
      <c r="F6" s="159"/>
      <c r="G6" s="144"/>
      <c r="H6" s="144"/>
      <c r="I6" s="144"/>
      <c r="J6" s="160"/>
      <c r="K6" s="160"/>
      <c r="L6" s="144"/>
      <c r="M6" s="144"/>
      <c r="N6" s="193"/>
      <c r="O6" s="193"/>
      <c r="P6" s="161"/>
      <c r="Q6" s="183" t="s">
        <v>3</v>
      </c>
      <c r="R6" s="144"/>
      <c r="S6" s="193"/>
      <c r="T6" s="159"/>
      <c r="U6" s="2"/>
      <c r="V6" s="5"/>
      <c r="W6" s="5"/>
      <c r="X6"/>
      <c r="Y6" s="4"/>
      <c r="Z6"/>
      <c r="AA6"/>
      <c r="AB6"/>
      <c r="AC6"/>
      <c r="AD6"/>
      <c r="AE6"/>
      <c r="AF6"/>
      <c r="AG6"/>
      <c r="AH6"/>
      <c r="AI6"/>
      <c r="AJ6"/>
      <c r="AK6"/>
    </row>
    <row r="7" spans="1:38" ht="15.6">
      <c r="A7" s="39"/>
      <c r="B7" s="39"/>
      <c r="C7" s="39"/>
      <c r="D7" s="39"/>
      <c r="E7" s="39"/>
      <c r="F7" s="39"/>
      <c r="G7" s="45" t="s">
        <v>3</v>
      </c>
      <c r="H7" s="64"/>
      <c r="I7" s="83" t="s">
        <v>3</v>
      </c>
      <c r="J7" s="150"/>
      <c r="K7" s="101"/>
      <c r="L7" s="85"/>
      <c r="M7" s="85" t="s">
        <v>2</v>
      </c>
      <c r="N7" s="83" t="s">
        <v>18</v>
      </c>
      <c r="O7" s="83" t="s">
        <v>476</v>
      </c>
      <c r="P7" s="83" t="s">
        <v>52</v>
      </c>
      <c r="Q7" s="83" t="s">
        <v>11</v>
      </c>
      <c r="R7" s="85"/>
      <c r="S7" s="83" t="s">
        <v>18</v>
      </c>
      <c r="T7" s="39"/>
      <c r="U7" s="2"/>
      <c r="V7" s="5"/>
      <c r="W7" s="5"/>
      <c r="X7"/>
      <c r="Y7" s="4"/>
      <c r="Z7"/>
      <c r="AA7"/>
      <c r="AB7"/>
      <c r="AC7"/>
      <c r="AD7"/>
      <c r="AE7"/>
    </row>
    <row r="8" spans="1:38" ht="15.6">
      <c r="A8" s="39"/>
      <c r="B8" s="39"/>
      <c r="C8" s="39"/>
      <c r="D8" s="39"/>
      <c r="E8" s="45"/>
      <c r="F8" s="45"/>
      <c r="G8" s="45" t="s">
        <v>526</v>
      </c>
      <c r="H8" s="83" t="s">
        <v>3</v>
      </c>
      <c r="I8" s="83" t="s">
        <v>482</v>
      </c>
      <c r="J8" s="150" t="s">
        <v>3</v>
      </c>
      <c r="K8" s="150" t="s">
        <v>1</v>
      </c>
      <c r="L8" s="85" t="s">
        <v>18</v>
      </c>
      <c r="M8" s="85" t="s">
        <v>476</v>
      </c>
      <c r="N8" s="83" t="s">
        <v>480</v>
      </c>
      <c r="O8" s="83" t="s">
        <v>480</v>
      </c>
      <c r="P8" s="83" t="s">
        <v>85</v>
      </c>
      <c r="Q8" s="83" t="s">
        <v>533</v>
      </c>
      <c r="R8" s="85" t="s">
        <v>18</v>
      </c>
      <c r="S8" s="83" t="s">
        <v>480</v>
      </c>
      <c r="T8" s="39"/>
      <c r="U8" s="4"/>
      <c r="V8" s="4"/>
      <c r="W8" s="4"/>
      <c r="X8" s="4"/>
      <c r="Y8" s="5"/>
      <c r="Z8"/>
      <c r="AA8"/>
      <c r="AB8"/>
      <c r="AC8"/>
      <c r="AD8"/>
      <c r="AE8"/>
    </row>
    <row r="9" spans="1:38" ht="15.6">
      <c r="A9" s="39"/>
      <c r="B9" s="45" t="s">
        <v>488</v>
      </c>
      <c r="C9" s="45"/>
      <c r="D9" s="45"/>
      <c r="E9" s="45" t="s">
        <v>61</v>
      </c>
      <c r="F9" s="45"/>
      <c r="G9" s="46" t="s">
        <v>505</v>
      </c>
      <c r="H9" s="84" t="s">
        <v>11</v>
      </c>
      <c r="I9" s="84" t="s">
        <v>475</v>
      </c>
      <c r="J9" s="173" t="s">
        <v>444</v>
      </c>
      <c r="K9" s="173" t="s">
        <v>444</v>
      </c>
      <c r="L9" s="86" t="s">
        <v>475</v>
      </c>
      <c r="M9" s="86" t="s">
        <v>478</v>
      </c>
      <c r="N9" s="84" t="s">
        <v>477</v>
      </c>
      <c r="O9" s="84" t="s">
        <v>477</v>
      </c>
      <c r="P9" s="84" t="s">
        <v>484</v>
      </c>
      <c r="Q9" s="84" t="s">
        <v>540</v>
      </c>
      <c r="R9" s="86" t="s">
        <v>30</v>
      </c>
      <c r="S9" s="84" t="s">
        <v>483</v>
      </c>
      <c r="T9" s="39"/>
      <c r="U9" s="4"/>
      <c r="V9" s="52"/>
      <c r="W9" s="52"/>
      <c r="Y9" s="5"/>
      <c r="Z9"/>
      <c r="AA9"/>
      <c r="AB9"/>
      <c r="AC9"/>
      <c r="AD9"/>
      <c r="AE9"/>
    </row>
    <row r="10" spans="1:38" ht="15.6">
      <c r="A10" s="39"/>
      <c r="B10" s="60">
        <f>+'Ark1'!K4531</f>
        <v>0</v>
      </c>
      <c r="C10" s="60" t="s">
        <v>530</v>
      </c>
      <c r="D10" s="60">
        <f>+'Ark1'!C4531</f>
        <v>2023</v>
      </c>
      <c r="E10" s="60">
        <f>+'Ark1'!D4531</f>
        <v>1</v>
      </c>
      <c r="F10" s="60" t="s">
        <v>569</v>
      </c>
      <c r="G10" s="60">
        <f>+IF(H10=0,"",'Ark1'!Q4531)</f>
        <v>230</v>
      </c>
      <c r="H10" s="202">
        <f>+'Ark1'!R4531</f>
        <v>1537</v>
      </c>
      <c r="I10" s="60">
        <f>+IF(H10=0,"",'Ark1'!S4531)</f>
        <v>1535</v>
      </c>
      <c r="J10" s="99">
        <f>+IF(H10=0,"",'Ark1'!T4531)</f>
        <v>62.785947712418277</v>
      </c>
      <c r="K10" s="99">
        <f>+IF(H10=0,"",'Ark1'!U4531)</f>
        <v>62.097021188011887</v>
      </c>
      <c r="L10" s="203">
        <f>+IF(H10=0,"",'Ark1'!W4531)</f>
        <v>59.029315960912015</v>
      </c>
      <c r="M10" s="61">
        <f>+IF(H10=0,"",'Ark1'!AB4531)</f>
        <v>4.4806991646843972</v>
      </c>
      <c r="N10" s="201">
        <f>+IF(H10=0,"",'Ark1'!Y4531)</f>
        <v>155.26174365647381</v>
      </c>
      <c r="O10" s="76">
        <f>+IF(H10=0,"",'Ark1'!AA4531)</f>
        <v>30.67180664876788</v>
      </c>
      <c r="P10" s="76">
        <f>+IF(H10=0,"",'Ark1'!AC4531)</f>
        <v>-42.776901636878407</v>
      </c>
      <c r="Q10" s="76">
        <f>+IF(H10=0,"",I10/G10)</f>
        <v>6.6739130434782608</v>
      </c>
      <c r="R10" s="61">
        <f>+IF(H10=0,"",'Ark1'!V4531)</f>
        <v>6.1151594014313586</v>
      </c>
      <c r="S10" s="76">
        <f>+IF(H10=0,"",'Ark1'!X4531)</f>
        <v>168.45418640666404</v>
      </c>
      <c r="T10" s="39"/>
      <c r="U10" s="4"/>
      <c r="V10" s="52"/>
      <c r="W10" s="52"/>
      <c r="Y10" s="5"/>
      <c r="Z10"/>
      <c r="AA10"/>
      <c r="AB10"/>
      <c r="AC10"/>
      <c r="AD10"/>
      <c r="AE10"/>
    </row>
    <row r="11" spans="1:38" ht="15.6">
      <c r="A11" s="39"/>
      <c r="B11" s="60">
        <f>+'Ark1'!K4532</f>
        <v>2</v>
      </c>
      <c r="C11" s="60" t="s">
        <v>553</v>
      </c>
      <c r="D11" s="60">
        <f>+'Ark1'!C4532</f>
        <v>2023</v>
      </c>
      <c r="E11" s="60"/>
      <c r="F11" s="60"/>
      <c r="G11" s="60">
        <f>+IF(H11=0,"",'Ark1'!Q4532)</f>
        <v>121</v>
      </c>
      <c r="H11" s="202">
        <f>+'Ark1'!R4532</f>
        <v>905</v>
      </c>
      <c r="I11" s="60">
        <f>+IF(H11=0,"",'Ark1'!S4532)</f>
        <v>905</v>
      </c>
      <c r="J11" s="99">
        <f>+IF(H11=0,"",'Ark1'!T4532)</f>
        <v>36.968954248366003</v>
      </c>
      <c r="K11" s="99">
        <f>+IF(H11=0,"",'Ark1'!U4532)</f>
        <v>37.661239014045094</v>
      </c>
      <c r="L11" s="203">
        <f>+IF(H11=0,"",'Ark1'!W4532)</f>
        <v>58.145856353591149</v>
      </c>
      <c r="M11" s="61">
        <f>+IF(H11=0,"",'Ark1'!AB4532)</f>
        <v>5.2243318282042805</v>
      </c>
      <c r="N11" s="201">
        <f>+IF(H11=0,"",'Ark1'!Y4532)</f>
        <v>159.92397790055253</v>
      </c>
      <c r="O11" s="76">
        <f>+IF(H11=0,"",'Ark1'!AA4532)</f>
        <v>32.285787538697988</v>
      </c>
      <c r="P11" s="76">
        <f>+IF(H11=0,"",'Ark1'!AC4532)</f>
        <v>-39.838007207621494</v>
      </c>
      <c r="Q11" s="76">
        <f>+IF(H11=0,"",I11/G11)</f>
        <v>7.4793388429752063</v>
      </c>
      <c r="R11" s="61">
        <f>+IF(H11=0,"",'Ark1'!V4532)</f>
        <v>6.7756906077348047</v>
      </c>
      <c r="S11" s="76">
        <f>+IF(H11=0,"",'Ark1'!X4532)</f>
        <v>173.26541484350221</v>
      </c>
      <c r="T11" s="39"/>
      <c r="U11" s="4"/>
      <c r="V11" s="52"/>
      <c r="W11" s="52"/>
      <c r="Y11" s="5"/>
      <c r="Z11"/>
      <c r="AA11"/>
      <c r="AB11"/>
      <c r="AC11"/>
      <c r="AD11"/>
      <c r="AE11"/>
    </row>
    <row r="12" spans="1:38" ht="15.6">
      <c r="A12" s="39"/>
      <c r="B12" s="60">
        <f>+'Ark1'!K4533</f>
        <v>4</v>
      </c>
      <c r="C12" s="60" t="s">
        <v>46</v>
      </c>
      <c r="D12" s="60">
        <f>+'Ark1'!C4533</f>
        <v>2023</v>
      </c>
      <c r="E12" s="60"/>
      <c r="F12" s="60"/>
      <c r="G12" s="60">
        <f>+IF(H12=0,"",'Ark1'!Q4533)</f>
        <v>3</v>
      </c>
      <c r="H12" s="202">
        <f>+'Ark1'!R4533</f>
        <v>6</v>
      </c>
      <c r="I12" s="60">
        <f>+IF(H12=0,"",'Ark1'!S4533)</f>
        <v>6</v>
      </c>
      <c r="J12" s="99">
        <f>+IF(H12=0,"",'Ark1'!T4533)</f>
        <v>0.24509803921568624</v>
      </c>
      <c r="K12" s="99">
        <f>+IF(H12=0,"",'Ark1'!U4533)</f>
        <v>0.2417397979429996</v>
      </c>
      <c r="L12" s="203">
        <f>+IF(H12=0,"",'Ark1'!W4533)</f>
        <v>50</v>
      </c>
      <c r="M12" s="61">
        <f>+IF(H12=0,"",'Ark1'!AB4533)</f>
        <v>3.214550253664318</v>
      </c>
      <c r="N12" s="201">
        <f>+IF(H12=0,"",'Ark1'!Y4533)</f>
        <v>154.83333333333337</v>
      </c>
      <c r="O12" s="76">
        <f>+IF(H12=0,"",'Ark1'!AA4533)</f>
        <v>27.696971354684582</v>
      </c>
      <c r="P12" s="76">
        <f>+IF(H12=0,"",'Ark1'!AC4533)</f>
        <v>-26.619251813199341</v>
      </c>
      <c r="Q12" s="76">
        <f>+IF(H12=0,"",I12/G12)</f>
        <v>2</v>
      </c>
      <c r="R12" s="61">
        <f>+IF(H12=0,"",'Ark1'!V4533)</f>
        <v>9.5</v>
      </c>
      <c r="S12" s="76">
        <f>+IF(H12=0,"",'Ark1'!X4533)</f>
        <v>167.75009028530155</v>
      </c>
      <c r="T12" s="39"/>
      <c r="U12" s="4"/>
      <c r="V12" s="52"/>
      <c r="W12" s="52"/>
      <c r="Y12" s="5"/>
      <c r="Z12"/>
      <c r="AA12"/>
      <c r="AB12"/>
      <c r="AC12"/>
      <c r="AD12"/>
      <c r="AE12"/>
    </row>
    <row r="13" spans="1:38" ht="15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4"/>
      <c r="V13" s="52"/>
      <c r="W13" s="52"/>
      <c r="Y13" s="5"/>
      <c r="Z13"/>
      <c r="AA13"/>
      <c r="AB13"/>
      <c r="AC13"/>
      <c r="AD13"/>
      <c r="AE13"/>
    </row>
    <row r="14" spans="1:38" ht="15.6">
      <c r="A14" s="39"/>
      <c r="B14" s="2">
        <f>+'Ark1'!K4534</f>
        <v>0</v>
      </c>
      <c r="C14" s="2" t="s">
        <v>530</v>
      </c>
      <c r="D14" s="60">
        <f>+'Ark1'!C4534</f>
        <v>2023</v>
      </c>
      <c r="E14" s="2">
        <f>+'Ark1'!D4534</f>
        <v>2</v>
      </c>
      <c r="F14" s="2" t="s">
        <v>570</v>
      </c>
      <c r="G14" s="60">
        <f>+IF(H14=0,"",'Ark1'!Q4534)</f>
        <v>212</v>
      </c>
      <c r="H14" s="2">
        <f>+'Ark1'!R4534</f>
        <v>1716</v>
      </c>
      <c r="I14" s="2">
        <f>+IF(H14=0,"",'Ark1'!S4534)</f>
        <v>1716</v>
      </c>
      <c r="J14" s="51">
        <f>+IF(H14=0,"",'Ark1'!T4534)</f>
        <v>66.229255113855643</v>
      </c>
      <c r="K14" s="51">
        <f>+IF(H14=0,"",'Ark1'!U4534)</f>
        <v>65.362384052688483</v>
      </c>
      <c r="L14" s="5">
        <f>+IF(H14=0,"",'Ark1'!W4534)</f>
        <v>59.805361305361295</v>
      </c>
      <c r="M14" s="5">
        <f>+IF(H14=0,"",'Ark1'!AB4534)</f>
        <v>4.2602536856618594</v>
      </c>
      <c r="N14" s="18">
        <f>+IF(H14=0,"",'Ark1'!Y4534)</f>
        <v>151.52569930069924</v>
      </c>
      <c r="O14" s="18">
        <f>+IF(H14=0,"",'Ark1'!AA4534)</f>
        <v>30.564673461176717</v>
      </c>
      <c r="P14" s="18">
        <f>+IF(H14=0,"",'Ark1'!AC4534)</f>
        <v>-44.735924929810224</v>
      </c>
      <c r="Q14" s="18">
        <f>+IF(H14=0,"",I14/G14)</f>
        <v>8.0943396226415096</v>
      </c>
      <c r="R14" s="5">
        <f>+IF(H14=0,"",'Ark1'!V4534)</f>
        <v>5.142773892773894</v>
      </c>
      <c r="S14" s="18">
        <f>+IF(H14=0,"",'Ark1'!X4534)</f>
        <v>164.16652145254545</v>
      </c>
      <c r="T14" s="39"/>
      <c r="U14" s="4"/>
      <c r="V14" s="52"/>
      <c r="W14" s="52"/>
      <c r="Y14" s="5"/>
      <c r="Z14"/>
      <c r="AA14"/>
      <c r="AB14"/>
      <c r="AC14"/>
      <c r="AD14"/>
      <c r="AE14"/>
    </row>
    <row r="15" spans="1:38" ht="15.6">
      <c r="A15" s="39"/>
      <c r="B15" s="2">
        <f>+'Ark1'!K4535</f>
        <v>2</v>
      </c>
      <c r="C15" s="2" t="s">
        <v>553</v>
      </c>
      <c r="D15" s="60">
        <f>+'Ark1'!C4535</f>
        <v>2023</v>
      </c>
      <c r="E15" s="2"/>
      <c r="F15" s="2"/>
      <c r="G15" s="60">
        <f>+IF(H15=0,"",'Ark1'!Q4535)</f>
        <v>107</v>
      </c>
      <c r="H15" s="2">
        <f>+'Ark1'!R4535</f>
        <v>874</v>
      </c>
      <c r="I15" s="2">
        <f>+IF(H15=0,"",'Ark1'!S4535)</f>
        <v>874</v>
      </c>
      <c r="J15" s="51">
        <f>+IF(H15=0,"",'Ark1'!T4535)</f>
        <v>33.732149749131622</v>
      </c>
      <c r="K15" s="51">
        <f>+IF(H15=0,"",'Ark1'!U4535)</f>
        <v>34.56773334003671</v>
      </c>
      <c r="L15" s="5">
        <f>+IF(H15=0,"",'Ark1'!W4535)</f>
        <v>58.135011441647599</v>
      </c>
      <c r="M15" s="5">
        <f>+IF(H15=0,"",'Ark1'!AB4535)</f>
        <v>5.4004479695836256</v>
      </c>
      <c r="N15" s="18">
        <f>+IF(H15=0,"",'Ark1'!Y4535)</f>
        <v>157.33855835240277</v>
      </c>
      <c r="O15" s="18">
        <f>+IF(H15=0,"",'Ark1'!AA4535)</f>
        <v>31.167551750693558</v>
      </c>
      <c r="P15" s="18">
        <f>+IF(H15=0,"",'Ark1'!AC4535)</f>
        <v>-44.590640474034259</v>
      </c>
      <c r="Q15" s="18">
        <f t="shared" ref="Q15:Q51" si="0">+IF(H15=0,"",I15/G15)</f>
        <v>8.1682242990654199</v>
      </c>
      <c r="R15" s="5">
        <f>+IF(H15=0,"",'Ark1'!V4535)</f>
        <v>6.6773455377574358</v>
      </c>
      <c r="S15" s="18">
        <f>+IF(H15=0,"",'Ark1'!X4535)</f>
        <v>170.46431024095628</v>
      </c>
      <c r="T15" s="39"/>
      <c r="U15" s="4"/>
      <c r="V15" s="52"/>
      <c r="W15" s="52"/>
      <c r="Y15" s="5"/>
      <c r="Z15"/>
      <c r="AA15"/>
      <c r="AB15"/>
      <c r="AC15"/>
      <c r="AD15"/>
      <c r="AE15"/>
    </row>
    <row r="16" spans="1:38" ht="15.6">
      <c r="A16" s="39"/>
      <c r="B16" s="2">
        <f>+'Ark1'!K4536</f>
        <v>4</v>
      </c>
      <c r="C16" s="2" t="s">
        <v>46</v>
      </c>
      <c r="D16" s="60">
        <f>+'Ark1'!C4536</f>
        <v>2023</v>
      </c>
      <c r="E16" s="2"/>
      <c r="F16" s="2"/>
      <c r="G16" s="60">
        <f>+IF(H16=0,"",'Ark1'!Q4536)</f>
        <v>1</v>
      </c>
      <c r="H16" s="2">
        <f>+'Ark1'!R4536</f>
        <v>1</v>
      </c>
      <c r="I16" s="2">
        <f>+IF(H16=0,"",'Ark1'!S4536)</f>
        <v>1</v>
      </c>
      <c r="J16" s="51">
        <f>+IF(H16=0,"",'Ark1'!T4536)</f>
        <v>3.8595137012736411E-2</v>
      </c>
      <c r="K16" s="51">
        <f>+IF(H16=0,"",'Ark1'!U4536)</f>
        <v>6.9882607274829686E-2</v>
      </c>
      <c r="L16" s="5">
        <f>+IF(H16=0,"",'Ark1'!W4536)</f>
        <v>50</v>
      </c>
      <c r="M16" s="5">
        <f>+IF(H16=0,"",'Ark1'!AB4536)</f>
        <v>0</v>
      </c>
      <c r="N16" s="18">
        <f>+IF(H16=0,"",'Ark1'!Y4536)</f>
        <v>278</v>
      </c>
      <c r="O16" s="18">
        <f>+IF(H16=0,"",'Ark1'!AA4536)</f>
        <v>0</v>
      </c>
      <c r="P16" s="18">
        <f>+IF(H16=0,"",'Ark1'!AC4536)</f>
        <v>0</v>
      </c>
      <c r="Q16" s="18">
        <f t="shared" si="0"/>
        <v>1</v>
      </c>
      <c r="R16" s="5">
        <f>+IF(H16=0,"",'Ark1'!V4536)</f>
        <v>11</v>
      </c>
      <c r="S16" s="18">
        <f>+IF(H16=0,"",'Ark1'!X4536)</f>
        <v>301.19176598049825</v>
      </c>
      <c r="T16" s="39"/>
      <c r="U16" s="4"/>
      <c r="V16" s="52"/>
      <c r="W16" s="52"/>
      <c r="Y16" s="5"/>
      <c r="Z16"/>
      <c r="AA16" s="2"/>
      <c r="AB16" s="2"/>
      <c r="AC16" s="2"/>
      <c r="AD16"/>
      <c r="AE16"/>
    </row>
    <row r="17" spans="1:31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4"/>
      <c r="V17" s="52"/>
      <c r="W17" s="52"/>
      <c r="Y17" s="5"/>
      <c r="Z17"/>
      <c r="AA17" s="2"/>
      <c r="AB17" s="2"/>
      <c r="AC17" s="2"/>
      <c r="AD17"/>
      <c r="AE17"/>
    </row>
    <row r="18" spans="1:31" ht="15.6">
      <c r="A18" s="39"/>
      <c r="B18" s="60">
        <f>+'Ark1'!K4537</f>
        <v>0</v>
      </c>
      <c r="C18" s="60" t="s">
        <v>530</v>
      </c>
      <c r="D18" s="60">
        <f>+'Ark1'!C4537</f>
        <v>2023</v>
      </c>
      <c r="E18" s="60">
        <f>+'Ark1'!D4537</f>
        <v>3</v>
      </c>
      <c r="F18" s="60" t="s">
        <v>571</v>
      </c>
      <c r="G18" s="60">
        <f>+IF(H18=0,"",'Ark1'!Q4537)</f>
        <v>225</v>
      </c>
      <c r="H18" s="60">
        <f>+'Ark1'!R4537</f>
        <v>2024</v>
      </c>
      <c r="I18" s="60">
        <f>+IF(H18=0,"",'Ark1'!S4537)</f>
        <v>2024</v>
      </c>
      <c r="J18" s="99">
        <f>+IF(H18=0,"",'Ark1'!T4537)</f>
        <v>69.986168741355485</v>
      </c>
      <c r="K18" s="99">
        <f>+IF(H18=0,"",'Ark1'!U4537)</f>
        <v>68.98805300392209</v>
      </c>
      <c r="L18" s="61">
        <f>+IF(H18=0,"",'Ark1'!W4537)</f>
        <v>59.350790513833999</v>
      </c>
      <c r="M18" s="61">
        <f>+IF(H18=0,"",'Ark1'!AB4537)</f>
        <v>4.0999697973905498</v>
      </c>
      <c r="N18" s="201">
        <f>+IF(H18=0,"",'Ark1'!Y4537)</f>
        <v>152.23423913043499</v>
      </c>
      <c r="O18" s="76">
        <f>+IF(H18=0,"",'Ark1'!AA4537)</f>
        <v>29.383066104974695</v>
      </c>
      <c r="P18" s="76">
        <f>+IF(H18=0,"",'Ark1'!AC4537)</f>
        <v>-31.324533256095897</v>
      </c>
      <c r="Q18" s="76">
        <f t="shared" si="0"/>
        <v>8.9955555555555549</v>
      </c>
      <c r="R18" s="61">
        <f>+IF(H18=0,"",'Ark1'!V4537)</f>
        <v>5.9594861660079053</v>
      </c>
      <c r="S18" s="76">
        <f>+IF(H18=0,"",'Ark1'!X4537)</f>
        <v>164.93417023882444</v>
      </c>
      <c r="T18" s="39"/>
      <c r="U18" s="4"/>
      <c r="V18" s="52"/>
      <c r="W18" s="52"/>
      <c r="Y18" s="5"/>
      <c r="Z18"/>
      <c r="AA18" s="2"/>
      <c r="AB18" s="2"/>
      <c r="AC18" s="2"/>
      <c r="AD18"/>
      <c r="AE18"/>
    </row>
    <row r="19" spans="1:31" ht="15.6">
      <c r="A19" s="39"/>
      <c r="B19" s="60">
        <f>+'Ark1'!K4538</f>
        <v>2</v>
      </c>
      <c r="C19" s="60" t="s">
        <v>553</v>
      </c>
      <c r="D19" s="60">
        <f>+'Ark1'!C4538</f>
        <v>2023</v>
      </c>
      <c r="E19" s="60"/>
      <c r="F19" s="60"/>
      <c r="G19" s="60">
        <f>+IF(H19=0,"",'Ark1'!Q4538)</f>
        <v>113</v>
      </c>
      <c r="H19" s="60">
        <f>+'Ark1'!R4538</f>
        <v>859</v>
      </c>
      <c r="I19" s="60">
        <f>+IF(H19=0,"",'Ark1'!S4538)</f>
        <v>859</v>
      </c>
      <c r="J19" s="99">
        <f>+IF(H19=0,"",'Ark1'!T4538)</f>
        <v>29.702627939142456</v>
      </c>
      <c r="K19" s="99">
        <f>+IF(H19=0,"",'Ark1'!U4538)</f>
        <v>30.607832728173161</v>
      </c>
      <c r="L19" s="61">
        <f>+IF(H19=0,"",'Ark1'!W4538)</f>
        <v>58.84400465657739</v>
      </c>
      <c r="M19" s="61">
        <f>+IF(H19=0,"",'Ark1'!AB4538)</f>
        <v>5.4754289357314763</v>
      </c>
      <c r="N19" s="201">
        <f>+IF(H19=0,"",'Ark1'!Y4538)</f>
        <v>159.14330616996497</v>
      </c>
      <c r="O19" s="76">
        <f>+IF(H19=0,"",'Ark1'!AA4538)</f>
        <v>32.364811677755604</v>
      </c>
      <c r="P19" s="76">
        <f>+IF(H19=0,"",'Ark1'!AC4538)</f>
        <v>-41.576435125451539</v>
      </c>
      <c r="Q19" s="76">
        <f t="shared" si="0"/>
        <v>7.6017699115044248</v>
      </c>
      <c r="R19" s="61">
        <f>+IF(H19=0,"",'Ark1'!V4538)</f>
        <v>6.0686845168800918</v>
      </c>
      <c r="S19" s="76">
        <f>+IF(H19=0,"",'Ark1'!X4538)</f>
        <v>172.41961665218321</v>
      </c>
      <c r="T19" s="39"/>
      <c r="U19" s="4"/>
      <c r="V19" s="52"/>
      <c r="W19" s="52"/>
      <c r="Y19" s="5"/>
      <c r="Z19"/>
      <c r="AA19" s="2"/>
      <c r="AB19" s="2"/>
      <c r="AC19" s="2"/>
      <c r="AD19"/>
      <c r="AE19"/>
    </row>
    <row r="20" spans="1:31" ht="15.6">
      <c r="A20" s="39"/>
      <c r="B20" s="60">
        <f>+'Ark1'!K4539</f>
        <v>4</v>
      </c>
      <c r="C20" s="60" t="s">
        <v>46</v>
      </c>
      <c r="D20" s="60">
        <f>+'Ark1'!C4539</f>
        <v>2023</v>
      </c>
      <c r="E20" s="60"/>
      <c r="F20" s="60"/>
      <c r="G20" s="60">
        <f>+IF(H20=0,"",'Ark1'!Q4539)</f>
        <v>3</v>
      </c>
      <c r="H20" s="60">
        <f>+'Ark1'!R4539</f>
        <v>9</v>
      </c>
      <c r="I20" s="60">
        <f>+IF(H20=0,"",'Ark1'!S4539)</f>
        <v>9</v>
      </c>
      <c r="J20" s="99">
        <f>+IF(H20=0,"",'Ark1'!T4539)</f>
        <v>0.31120331950207464</v>
      </c>
      <c r="K20" s="99">
        <f>+IF(H20=0,"",'Ark1'!U4539)</f>
        <v>0.40411426790476512</v>
      </c>
      <c r="L20" s="61">
        <f>+IF(H20=0,"",'Ark1'!W4539)</f>
        <v>53.222222222222221</v>
      </c>
      <c r="M20" s="61">
        <f>+IF(H20=0,"",'Ark1'!AB4539)</f>
        <v>4.0490815907307871</v>
      </c>
      <c r="N20" s="201">
        <f>+IF(H20=0,"",'Ark1'!Y4539)</f>
        <v>200.54444444444445</v>
      </c>
      <c r="O20" s="76">
        <f>+IF(H20=0,"",'Ark1'!AA4539)</f>
        <v>32.171247035240512</v>
      </c>
      <c r="P20" s="76">
        <f>+IF(H20=0,"",'Ark1'!AC4539)</f>
        <v>3.5492973068906566</v>
      </c>
      <c r="Q20" s="76">
        <f t="shared" si="0"/>
        <v>3</v>
      </c>
      <c r="R20" s="61">
        <f>+IF(H20=0,"",'Ark1'!V4539)</f>
        <v>9.7777777777777768</v>
      </c>
      <c r="S20" s="76">
        <f>+IF(H20=0,"",'Ark1'!X4539)</f>
        <v>217.27458769712297</v>
      </c>
      <c r="T20" s="39"/>
      <c r="U20" s="4"/>
      <c r="V20" s="52"/>
      <c r="W20" s="52"/>
      <c r="Y20" s="5"/>
      <c r="Z20"/>
      <c r="AA20" s="2"/>
      <c r="AB20" s="2"/>
      <c r="AC20" s="2"/>
      <c r="AD20"/>
      <c r="AE20"/>
    </row>
    <row r="21" spans="1:31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4"/>
      <c r="V21" s="52"/>
      <c r="W21" s="52"/>
      <c r="Y21" s="5"/>
      <c r="Z21"/>
      <c r="AA21" s="2"/>
      <c r="AB21" s="2"/>
      <c r="AC21" s="2"/>
      <c r="AD21"/>
      <c r="AE21"/>
    </row>
    <row r="22" spans="1:31" ht="15.6">
      <c r="A22" s="39"/>
      <c r="B22" s="2">
        <f>+'Ark1'!K4540</f>
        <v>0</v>
      </c>
      <c r="C22" s="2" t="s">
        <v>530</v>
      </c>
      <c r="D22" s="60">
        <f>+'Ark1'!C4540</f>
        <v>2023</v>
      </c>
      <c r="E22" s="2">
        <f>+'Ark1'!D4540</f>
        <v>4</v>
      </c>
      <c r="F22" s="2" t="s">
        <v>572</v>
      </c>
      <c r="G22" s="60">
        <f>+IF(H22=0,"",'Ark1'!Q4540)</f>
        <v>186</v>
      </c>
      <c r="H22" s="2">
        <f>+'Ark1'!R4540</f>
        <v>1422</v>
      </c>
      <c r="I22" s="2">
        <f>+IF(H22=0,"",'Ark1'!S4540)</f>
        <v>1422</v>
      </c>
      <c r="J22" s="51">
        <f>+IF(H22=0,"",'Ark1'!T4540)</f>
        <v>59.672681493915213</v>
      </c>
      <c r="K22" s="51">
        <f>+IF(H22=0,"",'Ark1'!U4540)</f>
        <v>58.860966557953638</v>
      </c>
      <c r="L22" s="5">
        <f>+IF(H22=0,"",'Ark1'!W4540)</f>
        <v>59.525316455696192</v>
      </c>
      <c r="M22" s="5">
        <f>+IF(H22=0,"",'Ark1'!AB4540)</f>
        <v>4.773387063288939</v>
      </c>
      <c r="N22" s="18">
        <f>+IF(H22=0,"",'Ark1'!Y4540)</f>
        <v>153.85056258790453</v>
      </c>
      <c r="O22" s="18">
        <f>+IF(H22=0,"",'Ark1'!AA4540)</f>
        <v>31.705377788257099</v>
      </c>
      <c r="P22" s="18">
        <f>+IF(H22=0,"",'Ark1'!AC4540)</f>
        <v>-43.731089728895405</v>
      </c>
      <c r="Q22" s="18">
        <f t="shared" si="0"/>
        <v>7.645161290322581</v>
      </c>
      <c r="R22" s="5">
        <f>+IF(H22=0,"",'Ark1'!V4540)</f>
        <v>5.2454289732770754</v>
      </c>
      <c r="S22" s="18">
        <f>+IF(H22=0,"",'Ark1'!X4540)</f>
        <v>166.68533324800057</v>
      </c>
      <c r="T22" s="39"/>
      <c r="U22" s="4"/>
      <c r="V22" s="52"/>
      <c r="W22" s="52"/>
      <c r="Y22" s="5"/>
      <c r="Z22"/>
      <c r="AC22" s="9"/>
      <c r="AD22" s="9"/>
    </row>
    <row r="23" spans="1:31" ht="15.6">
      <c r="A23" s="39"/>
      <c r="B23" s="2">
        <f>+'Ark1'!K4541</f>
        <v>2</v>
      </c>
      <c r="C23" s="2" t="s">
        <v>553</v>
      </c>
      <c r="D23" s="60">
        <f>+'Ark1'!C4541</f>
        <v>2023</v>
      </c>
      <c r="E23" s="2"/>
      <c r="F23" s="2"/>
      <c r="G23" s="60">
        <f>+IF(H23=0,"",'Ark1'!Q4541)</f>
        <v>102</v>
      </c>
      <c r="H23" s="2">
        <f>+'Ark1'!R4541</f>
        <v>960</v>
      </c>
      <c r="I23" s="2">
        <f>+IF(H23=0,"",'Ark1'!S4541)</f>
        <v>960</v>
      </c>
      <c r="J23" s="51">
        <f>+IF(H23=0,"",'Ark1'!T4541)</f>
        <v>40.285354595048254</v>
      </c>
      <c r="K23" s="51">
        <f>+IF(H23=0,"",'Ark1'!U4541)</f>
        <v>41.095797534342502</v>
      </c>
      <c r="L23" s="5">
        <f>+IF(H23=0,"",'Ark1'!W4541)</f>
        <v>58.372916666666669</v>
      </c>
      <c r="M23" s="5">
        <f>+IF(H23=0,"",'Ark1'!AB4541)</f>
        <v>5.3877267772585373</v>
      </c>
      <c r="N23" s="18">
        <f>+IF(H23=0,"",'Ark1'!Y4541)</f>
        <v>159.10999999999987</v>
      </c>
      <c r="O23" s="18">
        <f>+IF(H23=0,"",'Ark1'!AA4541)</f>
        <v>32.388934002732277</v>
      </c>
      <c r="P23" s="18">
        <f>+IF(H23=0,"",'Ark1'!AC4541)</f>
        <v>-44.562985536623671</v>
      </c>
      <c r="Q23" s="18">
        <f t="shared" si="0"/>
        <v>9.4117647058823533</v>
      </c>
      <c r="R23" s="5">
        <f>+IF(H23=0,"",'Ark1'!V4541)</f>
        <v>6.2531249999999998</v>
      </c>
      <c r="S23" s="18">
        <f>+IF(H23=0,"",'Ark1'!X4541)</f>
        <v>172.38353196099669</v>
      </c>
      <c r="T23" s="39"/>
      <c r="U23" s="4"/>
      <c r="V23" s="52"/>
      <c r="W23" s="52"/>
      <c r="Y23" s="5"/>
      <c r="Z23"/>
      <c r="AC23" s="9"/>
      <c r="AD23" s="9"/>
    </row>
    <row r="24" spans="1:31" ht="15.6">
      <c r="A24" s="39"/>
      <c r="B24" s="2">
        <f>+'Ark1'!K4542</f>
        <v>4</v>
      </c>
      <c r="C24" s="2" t="s">
        <v>46</v>
      </c>
      <c r="D24" s="60">
        <f>+'Ark1'!C4542</f>
        <v>2023</v>
      </c>
      <c r="E24" s="2"/>
      <c r="F24" s="2"/>
      <c r="G24" s="60">
        <f>+IF(H24=0,"",'Ark1'!Q4542)</f>
        <v>1</v>
      </c>
      <c r="H24" s="2">
        <f>+'Ark1'!R4542</f>
        <v>1</v>
      </c>
      <c r="I24" s="2">
        <f>+IF(H24=0,"",'Ark1'!S4542)</f>
        <v>1</v>
      </c>
      <c r="J24" s="51">
        <f>+IF(H24=0,"",'Ark1'!T4542)</f>
        <v>4.1963911036508601E-2</v>
      </c>
      <c r="K24" s="51">
        <f>+IF(H24=0,"",'Ark1'!U4542)</f>
        <v>4.3235907703847755E-2</v>
      </c>
      <c r="L24" s="5">
        <f>+IF(H24=0,"",'Ark1'!W4542)</f>
        <v>61</v>
      </c>
      <c r="M24" s="5">
        <f>+IF(H24=0,"",'Ark1'!AB4542)</f>
        <v>0</v>
      </c>
      <c r="N24" s="18">
        <f>+IF(H24=0,"",'Ark1'!Y4542)</f>
        <v>160.70000000000005</v>
      </c>
      <c r="O24" s="18">
        <f>+IF(H24=0,"",'Ark1'!AA4542)</f>
        <v>0</v>
      </c>
      <c r="P24" s="18">
        <f>+IF(H24=0,"",'Ark1'!AC4542)</f>
        <v>0</v>
      </c>
      <c r="Q24" s="18">
        <f t="shared" si="0"/>
        <v>1</v>
      </c>
      <c r="R24" s="5">
        <f>+IF(H24=0,"",'Ark1'!V4542)</f>
        <v>0</v>
      </c>
      <c r="S24" s="18">
        <f>+IF(H24=0,"",'Ark1'!X4542)</f>
        <v>174.10617551462619</v>
      </c>
      <c r="T24" s="39"/>
      <c r="U24" s="4"/>
      <c r="V24" s="52"/>
      <c r="W24" s="52"/>
      <c r="Y24" s="5"/>
      <c r="Z24"/>
      <c r="AC24" s="9"/>
      <c r="AD24" s="9"/>
    </row>
    <row r="25" spans="1:3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4"/>
      <c r="V25" s="52"/>
      <c r="W25" s="52"/>
      <c r="Y25" s="5"/>
      <c r="Z25"/>
      <c r="AA25" s="2"/>
      <c r="AB25" s="2"/>
      <c r="AC25" s="2"/>
      <c r="AD25"/>
      <c r="AE25"/>
    </row>
    <row r="26" spans="1:31" ht="15.6">
      <c r="A26" s="39"/>
      <c r="B26" s="60">
        <f>+'Ark1'!K4543</f>
        <v>0</v>
      </c>
      <c r="C26" s="60" t="s">
        <v>530</v>
      </c>
      <c r="D26" s="60">
        <f>+'Ark1'!C4543</f>
        <v>2023</v>
      </c>
      <c r="E26" s="60">
        <f>+'Ark1'!D4543</f>
        <v>5</v>
      </c>
      <c r="F26" s="60" t="s">
        <v>467</v>
      </c>
      <c r="G26" s="60">
        <f>+IF(H26=0,"",'Ark1'!Q4543)</f>
        <v>210</v>
      </c>
      <c r="H26" s="60">
        <f>+'Ark1'!R4543</f>
        <v>1702</v>
      </c>
      <c r="I26" s="60">
        <f>+IF(H26=0,"",'Ark1'!S4543)</f>
        <v>1702</v>
      </c>
      <c r="J26" s="99">
        <f>+IF(H26=0,"",'Ark1'!T4543)</f>
        <v>64.641093809342948</v>
      </c>
      <c r="K26" s="99">
        <f>+IF(H26=0,"",'Ark1'!U4543)</f>
        <v>63.370598396860203</v>
      </c>
      <c r="L26" s="61">
        <f>+IF(H26=0,"",'Ark1'!W4543)</f>
        <v>59.564042303172734</v>
      </c>
      <c r="M26" s="61">
        <f>+IF(H26=0,"",'Ark1'!AB4543)</f>
        <v>4.3037244677525637</v>
      </c>
      <c r="N26" s="201">
        <f>+IF(H26=0,"",'Ark1'!Y4543)</f>
        <v>151.17655699177462</v>
      </c>
      <c r="O26" s="76">
        <f>+IF(H26=0,"",'Ark1'!AA4543)</f>
        <v>29.31544166860732</v>
      </c>
      <c r="P26" s="76">
        <f>+IF(H26=0,"",'Ark1'!AC4543)</f>
        <v>-41.260148662802905</v>
      </c>
      <c r="Q26" s="76">
        <f t="shared" si="0"/>
        <v>8.1047619047619044</v>
      </c>
      <c r="R26" s="61">
        <f>+IF(H26=0,"",'Ark1'!V4543)</f>
        <v>5.4400705052878955</v>
      </c>
      <c r="S26" s="76">
        <f>+IF(H26=0,"",'Ark1'!X4543)</f>
        <v>163.78825242879125</v>
      </c>
      <c r="T26" s="39"/>
      <c r="U26" s="4"/>
      <c r="V26" s="52"/>
      <c r="W26" s="52"/>
      <c r="Y26" s="5"/>
      <c r="Z26"/>
      <c r="AC26" s="9"/>
      <c r="AD26" s="9"/>
    </row>
    <row r="27" spans="1:31" ht="15.6">
      <c r="A27" s="39"/>
      <c r="B27" s="60">
        <f>+'Ark1'!K4544</f>
        <v>2</v>
      </c>
      <c r="C27" s="60" t="s">
        <v>553</v>
      </c>
      <c r="D27" s="60">
        <f>+'Ark1'!C4544</f>
        <v>2023</v>
      </c>
      <c r="E27" s="60"/>
      <c r="F27" s="60"/>
      <c r="G27" s="60">
        <f>+IF(H27=0,"",'Ark1'!Q4544)</f>
        <v>98</v>
      </c>
      <c r="H27" s="60">
        <f>+'Ark1'!R4544</f>
        <v>926</v>
      </c>
      <c r="I27" s="60">
        <f>+IF(H27=0,"",'Ark1'!S4544)</f>
        <v>926</v>
      </c>
      <c r="J27" s="99">
        <f>+IF(H27=0,"",'Ark1'!T4544)</f>
        <v>35.169008735282951</v>
      </c>
      <c r="K27" s="99">
        <f>+IF(H27=0,"",'Ark1'!U4544)</f>
        <v>36.461925550983821</v>
      </c>
      <c r="L27" s="61">
        <f>+IF(H27=0,"",'Ark1'!W4544)</f>
        <v>58.597192224622056</v>
      </c>
      <c r="M27" s="61">
        <f>+IF(H27=0,"",'Ark1'!AB4544)</f>
        <v>5.343973079264666</v>
      </c>
      <c r="N27" s="201">
        <f>+IF(H27=0,"",'Ark1'!Y4544)</f>
        <v>159.87656587472975</v>
      </c>
      <c r="O27" s="76">
        <f>+IF(H27=0,"",'Ark1'!AA4544)</f>
        <v>33.669379373984839</v>
      </c>
      <c r="P27" s="76">
        <f>+IF(H27=0,"",'Ark1'!AC4544)</f>
        <v>-44.757784578686177</v>
      </c>
      <c r="Q27" s="76">
        <f t="shared" si="0"/>
        <v>9.4489795918367339</v>
      </c>
      <c r="R27" s="61">
        <f>+IF(H27=0,"",'Ark1'!V4544)</f>
        <v>6.2386609071274304</v>
      </c>
      <c r="S27" s="76">
        <f>+IF(H27=0,"",'Ark1'!X4544)</f>
        <v>173.21404753491865</v>
      </c>
      <c r="T27" s="39"/>
      <c r="U27" s="4"/>
      <c r="V27" s="52"/>
      <c r="W27" s="52"/>
      <c r="Y27" s="5"/>
      <c r="Z27"/>
      <c r="AC27" s="9"/>
      <c r="AD27" s="9"/>
    </row>
    <row r="28" spans="1:31" ht="15.6">
      <c r="A28" s="39"/>
      <c r="B28" s="60">
        <f>+'Ark1'!K4545</f>
        <v>4</v>
      </c>
      <c r="C28" s="60" t="s">
        <v>46</v>
      </c>
      <c r="D28" s="60">
        <f>+'Ark1'!C4545</f>
        <v>2023</v>
      </c>
      <c r="E28" s="60"/>
      <c r="F28" s="60"/>
      <c r="G28" s="60">
        <f>+IF(H28=0,"",'Ark1'!Q4545)</f>
        <v>1</v>
      </c>
      <c r="H28" s="60">
        <f>+'Ark1'!R4545</f>
        <v>5</v>
      </c>
      <c r="I28" s="60">
        <f>+IF(H28=0,"",'Ark1'!S4545)</f>
        <v>5</v>
      </c>
      <c r="J28" s="99">
        <f>+IF(H28=0,"",'Ark1'!T4545)</f>
        <v>0.18989745537409797</v>
      </c>
      <c r="K28" s="99">
        <f>+IF(H28=0,"",'Ark1'!U4545)</f>
        <v>0.1674760521559831</v>
      </c>
      <c r="L28" s="61">
        <f>+IF(H28=0,"",'Ark1'!W4545)</f>
        <v>52.8</v>
      </c>
      <c r="M28" s="61">
        <f>+IF(H28=0,"",'Ark1'!AB4545)</f>
        <v>3.9698866482558688</v>
      </c>
      <c r="N28" s="201">
        <f>+IF(H28=0,"",'Ark1'!Y4545)</f>
        <v>136</v>
      </c>
      <c r="O28" s="76">
        <f>+IF(H28=0,"",'Ark1'!AA4545)</f>
        <v>4.6561786907293135</v>
      </c>
      <c r="P28" s="76">
        <f>+IF(H28=0,"",'Ark1'!AC4545)</f>
        <v>-55.722357106788031</v>
      </c>
      <c r="Q28" s="76">
        <f t="shared" si="0"/>
        <v>5</v>
      </c>
      <c r="R28" s="61">
        <f>+IF(H28=0,"",'Ark1'!V4545)</f>
        <v>11.6</v>
      </c>
      <c r="S28" s="76">
        <f>+IF(H28=0,"",'Ark1'!X4545)</f>
        <v>147.34561213434452</v>
      </c>
      <c r="T28" s="39"/>
      <c r="U28" s="4"/>
      <c r="V28" s="52"/>
      <c r="W28" s="52"/>
      <c r="Y28" s="18"/>
      <c r="Z28"/>
      <c r="AB28" s="5"/>
      <c r="AC28"/>
      <c r="AD28"/>
      <c r="AE28"/>
    </row>
    <row r="29" spans="1:31" ht="15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4"/>
      <c r="V29" s="52"/>
      <c r="W29" s="52"/>
      <c r="Y29" s="5"/>
      <c r="Z29"/>
      <c r="AA29" s="2"/>
      <c r="AB29" s="2"/>
      <c r="AC29" s="2"/>
      <c r="AD29"/>
      <c r="AE29"/>
    </row>
    <row r="30" spans="1:31" ht="15.6">
      <c r="A30" s="39"/>
      <c r="B30" s="2">
        <f>+'Ark1'!K4546</f>
        <v>0</v>
      </c>
      <c r="C30" s="2" t="s">
        <v>530</v>
      </c>
      <c r="D30" s="60">
        <f>+'Ark1'!C4546</f>
        <v>2023</v>
      </c>
      <c r="E30" s="2">
        <f>+'Ark1'!D4546</f>
        <v>6</v>
      </c>
      <c r="F30" s="2" t="s">
        <v>573</v>
      </c>
      <c r="G30" s="60">
        <f>+IF(H30=0,"",'Ark1'!Q4546)</f>
        <v>220</v>
      </c>
      <c r="H30" s="2">
        <f>+'Ark1'!R4546</f>
        <v>1615</v>
      </c>
      <c r="I30" s="2">
        <f>+IF(H30=0,"",'Ark1'!S4546)</f>
        <v>1615</v>
      </c>
      <c r="J30" s="51">
        <f>+IF(H30=0,"",'Ark1'!T4546)</f>
        <v>63.532651455546798</v>
      </c>
      <c r="K30" s="51">
        <f>+IF(H30=0,"",'Ark1'!U4546)</f>
        <v>62.855361810514893</v>
      </c>
      <c r="L30" s="5">
        <f>+IF(H30=0,"",'Ark1'!W4546)</f>
        <v>59.460061919504639</v>
      </c>
      <c r="M30" s="5">
        <f>+IF(H30=0,"",'Ark1'!AB4546)</f>
        <v>4.1655504465173978</v>
      </c>
      <c r="N30" s="18">
        <f>+IF(H30=0,"",'Ark1'!Y4546)</f>
        <v>153.83925696594429</v>
      </c>
      <c r="O30" s="18">
        <f>+IF(H30=0,"",'Ark1'!AA4546)</f>
        <v>29.622901682513632</v>
      </c>
      <c r="P30" s="18">
        <f>+IF(H30=0,"",'Ark1'!AC4546)</f>
        <v>-38.065149298976671</v>
      </c>
      <c r="Q30" s="18">
        <f t="shared" si="0"/>
        <v>7.3409090909090908</v>
      </c>
      <c r="R30" s="5">
        <f>+IF(H30=0,"",'Ark1'!V4546)</f>
        <v>5.7306501547987638</v>
      </c>
      <c r="S30" s="18">
        <f>+IF(H30=0,"",'Ark1'!X4546)</f>
        <v>166.67308447014511</v>
      </c>
      <c r="T30" s="39"/>
      <c r="U30" s="4"/>
      <c r="V30" s="14"/>
      <c r="W30" s="52"/>
      <c r="Y30" s="18"/>
      <c r="Z30"/>
      <c r="AA30"/>
      <c r="AB30"/>
      <c r="AC30"/>
      <c r="AD30"/>
      <c r="AE30"/>
    </row>
    <row r="31" spans="1:31" ht="15.6">
      <c r="A31" s="39"/>
      <c r="B31" s="2">
        <f>+'Ark1'!K4547</f>
        <v>2</v>
      </c>
      <c r="C31" s="2" t="s">
        <v>553</v>
      </c>
      <c r="D31" s="60">
        <f>+'Ark1'!C4547</f>
        <v>2023</v>
      </c>
      <c r="E31" s="2"/>
      <c r="F31" s="2"/>
      <c r="G31" s="60">
        <f>+IF(H31=0,"",'Ark1'!Q4547)</f>
        <v>118</v>
      </c>
      <c r="H31" s="2">
        <f>+'Ark1'!R4547</f>
        <v>917</v>
      </c>
      <c r="I31" s="2">
        <f>+IF(H31=0,"",'Ark1'!S4547)</f>
        <v>917</v>
      </c>
      <c r="J31" s="51">
        <f>+IF(H31=0,"",'Ark1'!T4547)</f>
        <v>36.073957513768683</v>
      </c>
      <c r="K31" s="51">
        <f>+IF(H31=0,"",'Ark1'!U4547)</f>
        <v>36.725535654833152</v>
      </c>
      <c r="L31" s="5">
        <f>+IF(H31=0,"",'Ark1'!W4547)</f>
        <v>58.753544165757901</v>
      </c>
      <c r="M31" s="5">
        <f>+IF(H31=0,"",'Ark1'!AB4547)</f>
        <v>5.2445434053396793</v>
      </c>
      <c r="N31" s="18">
        <f>+IF(H31=0,"",'Ark1'!Y4547)</f>
        <v>158.30556161395845</v>
      </c>
      <c r="O31" s="18">
        <f>+IF(H31=0,"",'Ark1'!AA4547)</f>
        <v>29.731479148936621</v>
      </c>
      <c r="P31" s="18">
        <f>+IF(H31=0,"",'Ark1'!AC4547)</f>
        <v>-34.658736475283384</v>
      </c>
      <c r="Q31" s="18">
        <f t="shared" si="0"/>
        <v>7.7711864406779663</v>
      </c>
      <c r="R31" s="5">
        <f>+IF(H31=0,"",'Ark1'!V4547)</f>
        <v>6.0479825517993451</v>
      </c>
      <c r="S31" s="18">
        <f>+IF(H31=0,"",'Ark1'!X4547)</f>
        <v>171.511984413823</v>
      </c>
      <c r="T31" s="39"/>
      <c r="U31" s="4"/>
      <c r="V31" s="14"/>
      <c r="W31" s="52"/>
      <c r="Y31" s="18"/>
      <c r="Z31"/>
      <c r="AA31"/>
      <c r="AB31"/>
      <c r="AC31"/>
      <c r="AD31"/>
      <c r="AE31"/>
    </row>
    <row r="32" spans="1:31" ht="15.6">
      <c r="A32" s="39"/>
      <c r="B32" s="2">
        <f>+'Ark1'!K4548</f>
        <v>4</v>
      </c>
      <c r="C32" s="2" t="s">
        <v>46</v>
      </c>
      <c r="D32" s="60">
        <f>+'Ark1'!C4548</f>
        <v>2023</v>
      </c>
      <c r="E32" s="2"/>
      <c r="F32" s="2"/>
      <c r="G32" s="60">
        <f>+IF(H32=0,"",'Ark1'!Q4548)</f>
        <v>3</v>
      </c>
      <c r="H32" s="2">
        <f>+'Ark1'!R4548</f>
        <v>10</v>
      </c>
      <c r="I32" s="2">
        <f>+IF(H32=0,"",'Ark1'!S4548)</f>
        <v>10</v>
      </c>
      <c r="J32" s="51">
        <f>+IF(H32=0,"",'Ark1'!T4548)</f>
        <v>0.39339103068450049</v>
      </c>
      <c r="K32" s="51">
        <f>+IF(H32=0,"",'Ark1'!U4548)</f>
        <v>0.41910253465198272</v>
      </c>
      <c r="L32" s="5">
        <f>+IF(H32=0,"",'Ark1'!W4548)</f>
        <v>51.3</v>
      </c>
      <c r="M32" s="5">
        <f>+IF(H32=0,"",'Ark1'!AB4548)</f>
        <v>3.2264531609804257</v>
      </c>
      <c r="N32" s="18">
        <f>+IF(H32=0,"",'Ark1'!Y4548)</f>
        <v>165.66000000000005</v>
      </c>
      <c r="O32" s="18">
        <f>+IF(H32=0,"",'Ark1'!AA4548)</f>
        <v>44.103677851172442</v>
      </c>
      <c r="P32" s="18">
        <f>+IF(H32=0,"",'Ark1'!AC4548)</f>
        <v>-66.190460585731799</v>
      </c>
      <c r="Q32" s="18">
        <f t="shared" si="0"/>
        <v>3.3333333333333335</v>
      </c>
      <c r="R32" s="5">
        <f>+IF(H32=0,"",'Ark1'!V4548)</f>
        <v>10.7</v>
      </c>
      <c r="S32" s="18">
        <f>+IF(H32=0,"",'Ark1'!X4548)</f>
        <v>179.47995666305525</v>
      </c>
      <c r="T32" s="39"/>
      <c r="U32" s="4"/>
      <c r="V32" s="14"/>
      <c r="W32" s="52"/>
      <c r="Y32" s="18"/>
      <c r="Z32"/>
      <c r="AA32"/>
      <c r="AB32"/>
      <c r="AC32"/>
      <c r="AD32"/>
      <c r="AE32"/>
    </row>
    <row r="33" spans="1:31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4"/>
      <c r="V33" s="52"/>
      <c r="W33" s="52"/>
      <c r="Y33" s="5"/>
      <c r="Z33"/>
      <c r="AA33" s="2"/>
      <c r="AB33" s="2"/>
      <c r="AC33" s="2"/>
      <c r="AD33"/>
      <c r="AE33"/>
    </row>
    <row r="34" spans="1:31" ht="15.6">
      <c r="A34" s="39"/>
      <c r="B34" s="60">
        <f>+'Ark1'!K4549</f>
        <v>0</v>
      </c>
      <c r="C34" s="60" t="s">
        <v>530</v>
      </c>
      <c r="D34" s="60"/>
      <c r="E34" s="60">
        <f>+'Ark1'!D4549</f>
        <v>7</v>
      </c>
      <c r="F34" s="60" t="s">
        <v>574</v>
      </c>
      <c r="G34" s="60">
        <f>+IF(H34=0,"",'Ark1'!Q4549)</f>
        <v>199</v>
      </c>
      <c r="H34" s="60">
        <f>+'Ark1'!R4549</f>
        <v>1342</v>
      </c>
      <c r="I34" s="60">
        <f>+IF(H34=0,"",'Ark1'!S4549)</f>
        <v>1342</v>
      </c>
      <c r="J34" s="99">
        <f>+IF(H34=0,"",'Ark1'!T4549)</f>
        <v>60.071620411817356</v>
      </c>
      <c r="K34" s="99">
        <f>+IF(H34=0,"",'Ark1'!U4549)</f>
        <v>59.537201010190735</v>
      </c>
      <c r="L34" s="61">
        <f>+IF(H34=0,"",'Ark1'!W4549)</f>
        <v>59.181073025335309</v>
      </c>
      <c r="M34" s="61">
        <f>+IF(H34=0,"",'Ark1'!AB4549)</f>
        <v>4.3020287085943796</v>
      </c>
      <c r="N34" s="201">
        <f>+IF(H34=0,"",'Ark1'!Y4549)</f>
        <v>152.86624441132628</v>
      </c>
      <c r="O34" s="76">
        <f>+IF(H34=0,"",'Ark1'!AA4549)</f>
        <v>30.11899179619969</v>
      </c>
      <c r="P34" s="76">
        <f>+IF(H34=0,"",'Ark1'!AC4549)</f>
        <v>-42.183857000055248</v>
      </c>
      <c r="Q34" s="76">
        <f t="shared" si="0"/>
        <v>6.7437185929648242</v>
      </c>
      <c r="R34" s="61">
        <f>+IF(H34=0,"",'Ark1'!V4549)</f>
        <v>5.9083457526080485</v>
      </c>
      <c r="S34" s="76">
        <f>+IF(H34=0,"",'Ark1'!X4549)</f>
        <v>165.61889968724412</v>
      </c>
      <c r="T34" s="39"/>
      <c r="U34" s="4"/>
      <c r="V34" s="14"/>
      <c r="W34" s="52"/>
      <c r="Y34" s="18"/>
      <c r="Z34"/>
      <c r="AA34"/>
      <c r="AB34"/>
      <c r="AC34"/>
      <c r="AD34"/>
      <c r="AE34"/>
    </row>
    <row r="35" spans="1:31" ht="15.6">
      <c r="A35" s="39"/>
      <c r="B35" s="60">
        <f>+'Ark1'!K4550</f>
        <v>2</v>
      </c>
      <c r="C35" s="60" t="s">
        <v>553</v>
      </c>
      <c r="D35" s="60"/>
      <c r="E35" s="60"/>
      <c r="F35" s="60"/>
      <c r="G35" s="60">
        <f>+IF(H35=0,"",'Ark1'!Q4550)</f>
        <v>99</v>
      </c>
      <c r="H35" s="60">
        <f>+'Ark1'!R4550</f>
        <v>880</v>
      </c>
      <c r="I35" s="60">
        <f>+IF(H35=0,"",'Ark1'!S4550)</f>
        <v>880</v>
      </c>
      <c r="J35" s="99">
        <f>+IF(H35=0,"",'Ark1'!T4550)</f>
        <v>39.391226499552367</v>
      </c>
      <c r="K35" s="99">
        <f>+IF(H35=0,"",'Ark1'!U4550)</f>
        <v>39.839904158417191</v>
      </c>
      <c r="L35" s="61">
        <f>+IF(H35=0,"",'Ark1'!W4550)</f>
        <v>58.81363636363637</v>
      </c>
      <c r="M35" s="61">
        <f>+IF(H35=0,"",'Ark1'!AB4550)</f>
        <v>5.1147554331068514</v>
      </c>
      <c r="N35" s="201">
        <f>+IF(H35=0,"",'Ark1'!Y4550)</f>
        <v>155.99522727272705</v>
      </c>
      <c r="O35" s="76">
        <f>+IF(H35=0,"",'Ark1'!AA4550)</f>
        <v>33.505713216259174</v>
      </c>
      <c r="P35" s="76">
        <f>+IF(H35=0,"",'Ark1'!AC4550)</f>
        <v>-42.885046067189805</v>
      </c>
      <c r="Q35" s="76">
        <f t="shared" si="0"/>
        <v>8.8888888888888893</v>
      </c>
      <c r="R35" s="61">
        <f>+IF(H35=0,"",'Ark1'!V4550)</f>
        <v>6.1181818181818173</v>
      </c>
      <c r="S35" s="76">
        <f>+IF(H35=0,"",'Ark1'!X4550)</f>
        <v>169.00891362158956</v>
      </c>
      <c r="T35" s="39"/>
      <c r="U35" s="4"/>
      <c r="V35" s="14"/>
      <c r="W35" s="52"/>
      <c r="Y35" s="18"/>
      <c r="Z35"/>
      <c r="AA35"/>
      <c r="AB35"/>
      <c r="AC35"/>
      <c r="AD35"/>
      <c r="AE35"/>
    </row>
    <row r="36" spans="1:31" ht="15.6">
      <c r="A36" s="39"/>
      <c r="B36" s="60">
        <f>+'Ark1'!K4551</f>
        <v>4</v>
      </c>
      <c r="C36" s="60" t="s">
        <v>46</v>
      </c>
      <c r="D36" s="60"/>
      <c r="E36" s="60"/>
      <c r="F36" s="60"/>
      <c r="G36" s="60">
        <f>+IF(H36=0,"",'Ark1'!Q4551)</f>
        <v>4</v>
      </c>
      <c r="H36" s="60">
        <f>+'Ark1'!R4551</f>
        <v>12</v>
      </c>
      <c r="I36" s="60">
        <f>+IF(H36=0,"",'Ark1'!S4551)</f>
        <v>12</v>
      </c>
      <c r="J36" s="99">
        <f>+IF(H36=0,"",'Ark1'!T4551)</f>
        <v>0.53715308863025968</v>
      </c>
      <c r="K36" s="99">
        <f>+IF(H36=0,"",'Ark1'!U4551)</f>
        <v>0.62289483139206581</v>
      </c>
      <c r="L36" s="61">
        <f>+IF(H36=0,"",'Ark1'!W4551)</f>
        <v>48.5</v>
      </c>
      <c r="M36" s="61">
        <f>+IF(H36=0,"",'Ark1'!AB4551)</f>
        <v>5.880759588125783</v>
      </c>
      <c r="N36" s="201">
        <f>+IF(H36=0,"",'Ark1'!Y4551)</f>
        <v>178.85833333333329</v>
      </c>
      <c r="O36" s="76">
        <f>+IF(H36=0,"",'Ark1'!AA4551)</f>
        <v>55.298364326824611</v>
      </c>
      <c r="P36" s="76">
        <f>+IF(H36=0,"",'Ark1'!AC4551)</f>
        <v>-43.229006416577249</v>
      </c>
      <c r="Q36" s="76">
        <f t="shared" si="0"/>
        <v>3</v>
      </c>
      <c r="R36" s="61">
        <f>+IF(H36=0,"",'Ark1'!V4551)</f>
        <v>9</v>
      </c>
      <c r="S36" s="76">
        <f>+IF(H36=0,"",'Ark1'!X4551)</f>
        <v>193.77934272300473</v>
      </c>
      <c r="T36" s="39"/>
      <c r="U36" s="4"/>
      <c r="V36" s="14"/>
      <c r="W36" s="52"/>
      <c r="Y36" s="18"/>
      <c r="Z36"/>
      <c r="AA36"/>
      <c r="AB36"/>
      <c r="AC36"/>
      <c r="AD36"/>
      <c r="AE36"/>
    </row>
    <row r="37" spans="1:31" ht="15.6">
      <c r="A37" s="39"/>
      <c r="B37">
        <f>+'Ark1'!K4552</f>
        <v>0</v>
      </c>
      <c r="C37" s="3" t="s">
        <v>530</v>
      </c>
      <c r="D37" s="3"/>
      <c r="E37" s="2">
        <f>+'Ark1'!D4552</f>
        <v>8</v>
      </c>
      <c r="F37" s="2" t="s">
        <v>575</v>
      </c>
      <c r="G37" s="60">
        <f>+IF(H37=0,"",'Ark1'!Q4552)</f>
        <v>218</v>
      </c>
      <c r="H37" s="2">
        <f>+'Ark1'!R4552</f>
        <v>1664</v>
      </c>
      <c r="I37" s="2">
        <f>+IF(H37=0,"",'Ark1'!S4552)</f>
        <v>1664</v>
      </c>
      <c r="J37" s="51">
        <f>+IF(H37=0,"",'Ark1'!T4552)</f>
        <v>67.341157426143255</v>
      </c>
      <c r="K37" s="51">
        <f>+IF(H37=0,"",'Ark1'!U4552)</f>
        <v>66.833002926997693</v>
      </c>
      <c r="L37" s="5">
        <f>+IF(H37=0,"",'Ark1'!W4552)</f>
        <v>59.060697115384599</v>
      </c>
      <c r="M37" s="5">
        <f>+IF(H37=0,"",'Ark1'!AB4552)</f>
        <v>4.3794530628167747</v>
      </c>
      <c r="N37" s="18">
        <f>+IF(H37=0,"",'Ark1'!Y4552)</f>
        <v>155.37343749999988</v>
      </c>
      <c r="O37" s="18">
        <f>+IF(H37=0,"",'Ark1'!AA4552)</f>
        <v>30.494647484482623</v>
      </c>
      <c r="P37" s="18">
        <f>+IF(H37=0,"",'Ark1'!AC4552)</f>
        <v>-37.454503158722659</v>
      </c>
      <c r="Q37" s="18">
        <f t="shared" si="0"/>
        <v>7.6330275229357802</v>
      </c>
      <c r="R37" s="5">
        <f>+IF(H37=0,"",'Ark1'!V4552)</f>
        <v>6.0060096153846141</v>
      </c>
      <c r="S37" s="18">
        <f>+IF(H37=0,"",'Ark1'!X4552)</f>
        <v>168.33525189599123</v>
      </c>
      <c r="T37" s="39"/>
      <c r="U37" s="4"/>
      <c r="V37" s="14"/>
      <c r="W37" s="52"/>
      <c r="Y37" s="18"/>
      <c r="Z37"/>
      <c r="AA37"/>
      <c r="AB37"/>
      <c r="AC37"/>
      <c r="AD37"/>
      <c r="AE37"/>
    </row>
    <row r="38" spans="1:31" ht="15.6">
      <c r="A38" s="39"/>
      <c r="B38">
        <f>+'Ark1'!K4553</f>
        <v>2</v>
      </c>
      <c r="C38" s="3" t="s">
        <v>553</v>
      </c>
      <c r="D38" s="3"/>
      <c r="E38" s="2"/>
      <c r="F38" s="2"/>
      <c r="G38" s="60">
        <f>+IF(H38=0,"",'Ark1'!Q4553)</f>
        <v>99</v>
      </c>
      <c r="H38" s="2">
        <f>+'Ark1'!R4553</f>
        <v>805</v>
      </c>
      <c r="I38" s="2">
        <f>+IF(H38=0,"",'Ark1'!S4553)</f>
        <v>805</v>
      </c>
      <c r="J38" s="51">
        <f>+IF(H38=0,"",'Ark1'!T4553)</f>
        <v>32.577903682719537</v>
      </c>
      <c r="K38" s="51">
        <f>+IF(H38=0,"",'Ark1'!U4553)</f>
        <v>33.073083951299637</v>
      </c>
      <c r="L38" s="5">
        <f>+IF(H38=0,"",'Ark1'!W4553)</f>
        <v>58.493167701863342</v>
      </c>
      <c r="M38" s="5">
        <f>+IF(H38=0,"",'Ark1'!AB4553)</f>
        <v>5.2485090958899923</v>
      </c>
      <c r="N38" s="18">
        <f>+IF(H38=0,"",'Ark1'!Y4553)</f>
        <v>158.93440993788829</v>
      </c>
      <c r="O38" s="18">
        <f>+IF(H38=0,"",'Ark1'!AA4553)</f>
        <v>32.549082227373482</v>
      </c>
      <c r="P38" s="18">
        <f>+IF(H38=0,"",'Ark1'!AC4553)</f>
        <v>-41.864118137782242</v>
      </c>
      <c r="Q38" s="18">
        <f t="shared" si="0"/>
        <v>8.1313131313131315</v>
      </c>
      <c r="R38" s="5">
        <f>+IF(H38=0,"",'Ark1'!V4553)</f>
        <v>6.3055900621117997</v>
      </c>
      <c r="S38" s="18">
        <f>+IF(H38=0,"",'Ark1'!X4553)</f>
        <v>172.19329354050714</v>
      </c>
      <c r="T38" s="39"/>
      <c r="U38" s="4"/>
      <c r="V38" s="14"/>
      <c r="W38" s="52"/>
      <c r="Y38" s="18"/>
      <c r="Z38"/>
      <c r="AA38"/>
      <c r="AB38"/>
      <c r="AC38"/>
      <c r="AD38"/>
      <c r="AE38"/>
    </row>
    <row r="39" spans="1:31" ht="15.6">
      <c r="A39" s="39"/>
      <c r="B39">
        <f>+'Ark1'!K4554</f>
        <v>4</v>
      </c>
      <c r="C39" s="3" t="s">
        <v>46</v>
      </c>
      <c r="D39" s="3"/>
      <c r="E39" s="2"/>
      <c r="F39" s="2"/>
      <c r="G39" s="60">
        <f>+IF(H39=0,"",'Ark1'!Q4554)</f>
        <v>1</v>
      </c>
      <c r="H39" s="2">
        <f>+'Ark1'!R4554</f>
        <v>2</v>
      </c>
      <c r="I39" s="2">
        <f>+IF(H39=0,"",'Ark1'!S4554)</f>
        <v>2</v>
      </c>
      <c r="J39" s="51">
        <f>+IF(H39=0,"",'Ark1'!T4554)</f>
        <v>8.0938891137191424E-2</v>
      </c>
      <c r="K39" s="51">
        <f>+IF(H39=0,"",'Ark1'!U4554)</f>
        <v>9.3913121702668453E-2</v>
      </c>
      <c r="L39" s="5">
        <f>+IF(H39=0,"",'Ark1'!W4554)</f>
        <v>54</v>
      </c>
      <c r="M39" s="5">
        <f>+IF(H39=0,"",'Ark1'!AB4554)</f>
        <v>6</v>
      </c>
      <c r="N39" s="18">
        <f>+IF(H39=0,"",'Ark1'!Y4554)</f>
        <v>181.65</v>
      </c>
      <c r="O39" s="18">
        <f>+IF(H39=0,"",'Ark1'!AA4554)</f>
        <v>15.349999999999923</v>
      </c>
      <c r="P39" s="18">
        <f>+IF(H39=0,"",'Ark1'!AC4554)</f>
        <v>100.0000000000009</v>
      </c>
      <c r="Q39" s="18">
        <f t="shared" si="0"/>
        <v>2</v>
      </c>
      <c r="R39" s="5">
        <f>+IF(H39=0,"",'Ark1'!V4554)</f>
        <v>4</v>
      </c>
      <c r="S39" s="18">
        <f>+IF(H39=0,"",'Ark1'!X4554)</f>
        <v>196.80390032502712</v>
      </c>
      <c r="T39" s="39"/>
      <c r="U39" s="4"/>
      <c r="V39" s="14"/>
      <c r="W39" s="52"/>
      <c r="Y39" s="18"/>
      <c r="Z39"/>
      <c r="AA39"/>
      <c r="AB39"/>
      <c r="AC39"/>
      <c r="AD39"/>
      <c r="AE39"/>
    </row>
    <row r="40" spans="1:31" ht="15.6">
      <c r="A40" s="39"/>
      <c r="B40" s="47">
        <f>+'Ark1'!K4555</f>
        <v>0</v>
      </c>
      <c r="C40" s="48" t="s">
        <v>530</v>
      </c>
      <c r="D40" s="48"/>
      <c r="E40" s="60">
        <f>+'Ark1'!D4555</f>
        <v>9</v>
      </c>
      <c r="F40" s="60" t="s">
        <v>576</v>
      </c>
      <c r="G40" s="60">
        <f>+IF(H40=0,"",'Ark1'!Q4555)</f>
        <v>204</v>
      </c>
      <c r="H40" s="60">
        <f>+'Ark1'!R4555</f>
        <v>1777</v>
      </c>
      <c r="I40" s="60">
        <f>+IF(H40=0,"",'Ark1'!S4555)</f>
        <v>1776</v>
      </c>
      <c r="J40" s="99">
        <f>+IF(H40=0,"",'Ark1'!T4555)</f>
        <v>67.954110898661582</v>
      </c>
      <c r="K40" s="99">
        <f>+IF(H40=0,"",'Ark1'!U4555)</f>
        <v>66.715023524324394</v>
      </c>
      <c r="L40" s="61">
        <f>+IF(H40=0,"",'Ark1'!W4555)</f>
        <v>58.938063063063055</v>
      </c>
      <c r="M40" s="61">
        <f>+IF(H40=0,"",'Ark1'!AB4555)</f>
        <v>4.2927229263195379</v>
      </c>
      <c r="N40" s="201">
        <f>+IF(H40=0,"",'Ark1'!Y4555)</f>
        <v>152.19769274057381</v>
      </c>
      <c r="O40" s="76">
        <f>+IF(H40=0,"",'Ark1'!AA4555)</f>
        <v>28.287048774576075</v>
      </c>
      <c r="P40" s="76">
        <f>+IF(H40=0,"",'Ark1'!AC4555)</f>
        <v>-30.654716745407494</v>
      </c>
      <c r="Q40" s="76">
        <f t="shared" si="0"/>
        <v>8.7058823529411757</v>
      </c>
      <c r="R40" s="61">
        <f>+IF(H40=0,"",'Ark1'!V4555)</f>
        <v>6.329206527855936</v>
      </c>
      <c r="S40" s="76">
        <f>+IF(H40=0,"",'Ark1'!X4555)</f>
        <v>164.98578501875713</v>
      </c>
      <c r="T40" s="39"/>
      <c r="U40" s="4"/>
      <c r="V40" s="14"/>
      <c r="W40" s="52"/>
      <c r="Y40" s="18"/>
      <c r="Z40"/>
      <c r="AA40"/>
      <c r="AB40"/>
      <c r="AC40"/>
      <c r="AD40"/>
      <c r="AE40"/>
    </row>
    <row r="41" spans="1:31" ht="15.6">
      <c r="A41" s="39"/>
      <c r="B41" s="47">
        <f>+'Ark1'!K4556</f>
        <v>2</v>
      </c>
      <c r="C41" s="48" t="s">
        <v>553</v>
      </c>
      <c r="D41" s="48"/>
      <c r="E41" s="60"/>
      <c r="F41" s="60"/>
      <c r="G41" s="60">
        <f>+IF(H41=0,"",'Ark1'!Q4556)</f>
        <v>99</v>
      </c>
      <c r="H41" s="60">
        <f>+'Ark1'!R4556</f>
        <v>833</v>
      </c>
      <c r="I41" s="60">
        <f>+IF(H41=0,"",'Ark1'!S4556)</f>
        <v>833</v>
      </c>
      <c r="J41" s="99">
        <f>+IF(H41=0,"",'Ark1'!T4556)</f>
        <v>31.854684512428289</v>
      </c>
      <c r="K41" s="99">
        <f>+IF(H41=0,"",'Ark1'!U4556)</f>
        <v>33.005047745510552</v>
      </c>
      <c r="L41" s="61">
        <f>+IF(H41=0,"",'Ark1'!W4556)</f>
        <v>57.914765906362547</v>
      </c>
      <c r="M41" s="61">
        <f>+IF(H41=0,"",'Ark1'!AB4556)</f>
        <v>5.3822602636290542</v>
      </c>
      <c r="N41" s="201">
        <f>+IF(H41=0,"",'Ark1'!Y4556)</f>
        <v>160.62280912364923</v>
      </c>
      <c r="O41" s="76">
        <f>+IF(H41=0,"",'Ark1'!AA4556)</f>
        <v>33.501515735480822</v>
      </c>
      <c r="P41" s="76">
        <f>+IF(H41=0,"",'Ark1'!AC4556)</f>
        <v>-33.943598638926488</v>
      </c>
      <c r="Q41" s="76">
        <f t="shared" si="0"/>
        <v>8.4141414141414135</v>
      </c>
      <c r="R41" s="61">
        <f>+IF(H41=0,"",'Ark1'!V4556)</f>
        <v>6.7130852340936382</v>
      </c>
      <c r="S41" s="76">
        <f>+IF(H41=0,"",'Ark1'!X4556)</f>
        <v>174.02254509604501</v>
      </c>
      <c r="T41" s="39"/>
      <c r="U41" s="4"/>
      <c r="V41" s="14"/>
      <c r="W41" s="52"/>
      <c r="Y41" s="18"/>
      <c r="Z41"/>
      <c r="AA41"/>
      <c r="AB41"/>
      <c r="AC41"/>
      <c r="AD41"/>
      <c r="AE41"/>
    </row>
    <row r="42" spans="1:31" ht="15.6">
      <c r="A42" s="39"/>
      <c r="B42" s="47">
        <f>+'Ark1'!K4557</f>
        <v>4</v>
      </c>
      <c r="C42" s="48" t="s">
        <v>46</v>
      </c>
      <c r="D42" s="48"/>
      <c r="E42" s="60"/>
      <c r="F42" s="60"/>
      <c r="G42" s="60">
        <f>+IF(H42=0,"",'Ark1'!Q4557)</f>
        <v>4</v>
      </c>
      <c r="H42" s="60">
        <f>+'Ark1'!R4557</f>
        <v>5</v>
      </c>
      <c r="I42" s="60">
        <f>+IF(H42=0,"",'Ark1'!S4557)</f>
        <v>5</v>
      </c>
      <c r="J42" s="99">
        <f>+IF(H42=0,"",'Ark1'!T4557)</f>
        <v>0.19120458891013381</v>
      </c>
      <c r="K42" s="99">
        <f>+IF(H42=0,"",'Ark1'!U4557)</f>
        <v>0.27992873016503445</v>
      </c>
      <c r="L42" s="61">
        <f>+IF(H42=0,"",'Ark1'!W4557)</f>
        <v>50.4</v>
      </c>
      <c r="M42" s="61">
        <f>+IF(H42=0,"",'Ark1'!AB4557)</f>
        <v>4.8000000000000158</v>
      </c>
      <c r="N42" s="201">
        <f>+IF(H42=0,"",'Ark1'!Y4557)</f>
        <v>226.96</v>
      </c>
      <c r="O42" s="76">
        <f>+IF(H42=0,"",'Ark1'!AA4557)</f>
        <v>65.459838068849621</v>
      </c>
      <c r="P42" s="76">
        <f>+IF(H42=0,"",'Ark1'!AC4557)</f>
        <v>-70.012394396387307</v>
      </c>
      <c r="Q42" s="76">
        <f t="shared" si="0"/>
        <v>1.25</v>
      </c>
      <c r="R42" s="61">
        <f>+IF(H42=0,"",'Ark1'!V4557)</f>
        <v>4.8</v>
      </c>
      <c r="S42" s="76">
        <f>+IF(H42=0,"",'Ark1'!X4557)</f>
        <v>245.89382448537381</v>
      </c>
      <c r="T42" s="39"/>
      <c r="U42" s="4"/>
      <c r="V42" s="18"/>
      <c r="W42" s="52"/>
      <c r="Y42"/>
      <c r="Z42"/>
      <c r="AA42"/>
      <c r="AB42"/>
      <c r="AC42"/>
      <c r="AD42"/>
      <c r="AE42"/>
    </row>
    <row r="43" spans="1:31" ht="15.6">
      <c r="A43" s="39"/>
      <c r="B43">
        <f>+'Ark1'!K4558</f>
        <v>0</v>
      </c>
      <c r="C43" s="3" t="s">
        <v>530</v>
      </c>
      <c r="D43" s="3"/>
      <c r="E43" s="2">
        <f>+'Ark1'!D4558</f>
        <v>10</v>
      </c>
      <c r="F43" s="2" t="s">
        <v>577</v>
      </c>
      <c r="G43" s="60">
        <f>+IF(H43=0,"",'Ark1'!Q4558)</f>
        <v>235</v>
      </c>
      <c r="H43" s="2">
        <f>+'Ark1'!R4558</f>
        <v>1615</v>
      </c>
      <c r="I43" s="2">
        <f>+IF(H43=0,"",'Ark1'!S4558)</f>
        <v>1615</v>
      </c>
      <c r="J43" s="51">
        <f>+IF(H43=0,"",'Ark1'!T4558)</f>
        <v>60.759969902182092</v>
      </c>
      <c r="K43" s="51">
        <f>+IF(H43=0,"",'Ark1'!U4558)</f>
        <v>60.147248289366487</v>
      </c>
      <c r="L43" s="5">
        <f>+IF(H43=0,"",'Ark1'!W4558)</f>
        <v>58.850773993808048</v>
      </c>
      <c r="M43" s="5">
        <f>+IF(H43=0,"",'Ark1'!AB4558)</f>
        <v>4.5800101756419052</v>
      </c>
      <c r="N43" s="18">
        <f>+IF(H43=0,"",'Ark1'!Y4558)</f>
        <v>152.80253869969027</v>
      </c>
      <c r="O43" s="18">
        <f>+IF(H43=0,"",'Ark1'!AA4558)</f>
        <v>29.835719025657099</v>
      </c>
      <c r="P43" s="18">
        <f>+IF(H43=0,"",'Ark1'!AC4558)</f>
        <v>-30.242372125596685</v>
      </c>
      <c r="Q43" s="18">
        <f t="shared" si="0"/>
        <v>6.8723404255319149</v>
      </c>
      <c r="R43" s="5">
        <f>+IF(H43=0,"",'Ark1'!V4558)</f>
        <v>6.1256965944272466</v>
      </c>
      <c r="S43" s="18">
        <f>+IF(H43=0,"",'Ark1'!X4558)</f>
        <v>165.54987941461562</v>
      </c>
      <c r="T43" s="39"/>
      <c r="U43" s="11"/>
      <c r="V43" s="11"/>
      <c r="W43" s="52"/>
      <c r="Y43" s="18"/>
      <c r="Z43"/>
      <c r="AA43"/>
      <c r="AB43"/>
      <c r="AC43"/>
      <c r="AD43"/>
      <c r="AE43"/>
    </row>
    <row r="44" spans="1:31" ht="15.6">
      <c r="A44" s="39"/>
      <c r="B44">
        <f>+'Ark1'!K4559</f>
        <v>2</v>
      </c>
      <c r="C44" s="3" t="s">
        <v>553</v>
      </c>
      <c r="D44" s="3"/>
      <c r="E44" s="2"/>
      <c r="F44" s="2"/>
      <c r="G44" s="60">
        <f>+IF(H44=0,"",'Ark1'!Q4559)</f>
        <v>109</v>
      </c>
      <c r="H44" s="2">
        <f>+'Ark1'!R4559</f>
        <v>1033</v>
      </c>
      <c r="I44" s="2">
        <f>+IF(H44=0,"",'Ark1'!S4559)</f>
        <v>1033</v>
      </c>
      <c r="J44" s="51">
        <f>+IF(H44=0,"",'Ark1'!T4559)</f>
        <v>38.863807373965379</v>
      </c>
      <c r="K44" s="51">
        <f>+IF(H44=0,"",'Ark1'!U4559)</f>
        <v>39.416032597701246</v>
      </c>
      <c r="L44" s="5">
        <f>+IF(H44=0,"",'Ark1'!W4559)</f>
        <v>58.675701839303017</v>
      </c>
      <c r="M44" s="5">
        <f>+IF(H44=0,"",'Ark1'!AB4559)</f>
        <v>5.1863959470727137</v>
      </c>
      <c r="N44" s="18">
        <f>+IF(H44=0,"",'Ark1'!Y4559)</f>
        <v>156.55246853823814</v>
      </c>
      <c r="O44" s="18">
        <f>+IF(H44=0,"",'Ark1'!AA4559)</f>
        <v>32.181471405831402</v>
      </c>
      <c r="P44" s="18">
        <f>+IF(H44=0,"",'Ark1'!AC4559)</f>
        <v>-37.920713719718599</v>
      </c>
      <c r="Q44" s="18">
        <f t="shared" si="0"/>
        <v>9.477064220183486</v>
      </c>
      <c r="R44" s="5">
        <f>+IF(H44=0,"",'Ark1'!V4559)</f>
        <v>6.2352371732817025</v>
      </c>
      <c r="S44" s="18">
        <f>+IF(H44=0,"",'Ark1'!X4559)</f>
        <v>169.61264196992201</v>
      </c>
      <c r="T44" s="39"/>
      <c r="U44" s="5"/>
      <c r="V44" s="18"/>
      <c r="W44" s="52"/>
      <c r="Y44"/>
      <c r="Z44"/>
      <c r="AA44"/>
      <c r="AB44"/>
      <c r="AC44"/>
      <c r="AD44"/>
      <c r="AE44"/>
    </row>
    <row r="45" spans="1:31" ht="15.6">
      <c r="A45" s="39"/>
      <c r="B45">
        <f>+'Ark1'!K4560</f>
        <v>4</v>
      </c>
      <c r="C45" s="3" t="s">
        <v>46</v>
      </c>
      <c r="D45" s="3"/>
      <c r="E45" s="2"/>
      <c r="F45" s="2"/>
      <c r="G45" s="60">
        <f>+IF(H45=0,"",'Ark1'!Q4560)</f>
        <v>2</v>
      </c>
      <c r="H45" s="2">
        <f>+'Ark1'!R4560</f>
        <v>10</v>
      </c>
      <c r="I45" s="2">
        <f>+IF(H45=0,"",'Ark1'!S4560)</f>
        <v>10</v>
      </c>
      <c r="J45" s="51">
        <f>+IF(H45=0,"",'Ark1'!T4560)</f>
        <v>0.37622272385252065</v>
      </c>
      <c r="K45" s="51">
        <f>+IF(H45=0,"",'Ark1'!U4560)</f>
        <v>0.43671911293227744</v>
      </c>
      <c r="L45" s="5">
        <f>+IF(H45=0,"",'Ark1'!W4560)</f>
        <v>48.9</v>
      </c>
      <c r="M45" s="5">
        <f>+IF(H45=0,"",'Ark1'!AB4560)</f>
        <v>2.7000000000000277</v>
      </c>
      <c r="N45" s="18">
        <f>+IF(H45=0,"",'Ark1'!Y4560)</f>
        <v>179.18</v>
      </c>
      <c r="O45" s="18">
        <f>+IF(H45=0,"",'Ark1'!AA4560)</f>
        <v>66.268632096943122</v>
      </c>
      <c r="P45" s="18">
        <f>+IF(H45=0,"",'Ark1'!AC4560)</f>
        <v>5.8448970663331812</v>
      </c>
      <c r="Q45" s="18">
        <f t="shared" si="0"/>
        <v>5</v>
      </c>
      <c r="R45" s="5">
        <f>+IF(H45=0,"",'Ark1'!V4560)</f>
        <v>8.6</v>
      </c>
      <c r="S45" s="18">
        <f>+IF(H45=0,"",'Ark1'!X4560)</f>
        <v>194.12784398699887</v>
      </c>
      <c r="T45" s="39"/>
      <c r="U45" s="11"/>
      <c r="V45" s="11"/>
      <c r="W45" s="52"/>
      <c r="Y45" s="5"/>
      <c r="Z45"/>
      <c r="AA45"/>
      <c r="AB45"/>
      <c r="AC45"/>
      <c r="AD45"/>
      <c r="AE45"/>
    </row>
    <row r="46" spans="1:31" ht="15.6">
      <c r="A46" s="39"/>
      <c r="B46" s="47">
        <f>+'Ark1'!K4561</f>
        <v>0</v>
      </c>
      <c r="C46" s="48" t="s">
        <v>530</v>
      </c>
      <c r="D46" s="48"/>
      <c r="E46" s="60">
        <f>+'Ark1'!D4561</f>
        <v>11</v>
      </c>
      <c r="F46" s="60" t="s">
        <v>578</v>
      </c>
      <c r="G46" s="60">
        <f>+IF(H46=0,"",'Ark1'!Q4561)</f>
        <v>211</v>
      </c>
      <c r="H46" s="60">
        <f>+'Ark1'!R4561</f>
        <v>1419</v>
      </c>
      <c r="I46" s="60">
        <f>+IF(H46=0,"",'Ark1'!S4561)</f>
        <v>1419</v>
      </c>
      <c r="J46" s="99">
        <f>+IF(H46=0,"",'Ark1'!T4561)</f>
        <v>63.63228699551567</v>
      </c>
      <c r="K46" s="99">
        <f>+IF(H46=0,"",'Ark1'!U4561)</f>
        <v>62.202606601165847</v>
      </c>
      <c r="L46" s="61">
        <f>+IF(H46=0,"",'Ark1'!W4561)</f>
        <v>59.457364341085267</v>
      </c>
      <c r="M46" s="61">
        <f>+IF(H46=0,"",'Ark1'!AB4561)</f>
        <v>4.2734385023406531</v>
      </c>
      <c r="N46" s="201">
        <f>+IF(H46=0,"",'Ark1'!Y4561)</f>
        <v>151.65341789992954</v>
      </c>
      <c r="O46" s="76">
        <f>+IF(H46=0,"",'Ark1'!AA4561)</f>
        <v>29.44889543787793</v>
      </c>
      <c r="P46" s="76">
        <f>+IF(H46=0,"",'Ark1'!AC4561)</f>
        <v>-33.2993110652314</v>
      </c>
      <c r="Q46" s="76">
        <f t="shared" si="0"/>
        <v>6.7251184834123219</v>
      </c>
      <c r="R46" s="61">
        <f>+IF(H46=0,"",'Ark1'!V4561)</f>
        <v>5.3988724453840735</v>
      </c>
      <c r="S46" s="76">
        <f>+IF(H46=0,"",'Ark1'!X4561)</f>
        <v>164.30489479949023</v>
      </c>
      <c r="T46" s="39"/>
      <c r="U46" s="4"/>
      <c r="V46" s="11"/>
      <c r="W46"/>
      <c r="X46"/>
      <c r="Y46" s="5"/>
      <c r="Z46"/>
      <c r="AA46"/>
      <c r="AB46"/>
      <c r="AC46"/>
      <c r="AD46"/>
      <c r="AE46"/>
    </row>
    <row r="47" spans="1:31" ht="15.6">
      <c r="A47" s="39"/>
      <c r="B47" s="47">
        <f>+'Ark1'!K4562</f>
        <v>2</v>
      </c>
      <c r="C47" s="48" t="s">
        <v>553</v>
      </c>
      <c r="D47" s="48"/>
      <c r="E47" s="60"/>
      <c r="F47" s="60"/>
      <c r="G47" s="60">
        <f>+IF(H47=0,"",'Ark1'!Q4562)</f>
        <v>108</v>
      </c>
      <c r="H47" s="60">
        <f>+'Ark1'!R4562</f>
        <v>810</v>
      </c>
      <c r="I47" s="60">
        <f>+IF(H47=0,"",'Ark1'!S4562)</f>
        <v>810</v>
      </c>
      <c r="J47" s="99">
        <f>+IF(H47=0,"",'Ark1'!T4562)</f>
        <v>36.322869955156953</v>
      </c>
      <c r="K47" s="99">
        <f>+IF(H47=0,"",'Ark1'!U4562)</f>
        <v>37.737241953624121</v>
      </c>
      <c r="L47" s="61">
        <f>+IF(H47=0,"",'Ark1'!W4562)</f>
        <v>58.498765432098764</v>
      </c>
      <c r="M47" s="61">
        <f>+IF(H47=0,"",'Ark1'!AB4562)</f>
        <v>5.0251833410975939</v>
      </c>
      <c r="N47" s="201">
        <f>+IF(H47=0,"",'Ark1'!Y4562)</f>
        <v>161.17999999999995</v>
      </c>
      <c r="O47" s="76">
        <f>+IF(H47=0,"",'Ark1'!AA4562)</f>
        <v>32.644831251017457</v>
      </c>
      <c r="P47" s="76">
        <f>+IF(H47=0,"",'Ark1'!AC4562)</f>
        <v>-30.803882157264471</v>
      </c>
      <c r="Q47" s="76">
        <f t="shared" si="0"/>
        <v>7.5</v>
      </c>
      <c r="R47" s="61">
        <f>+IF(H47=0,"",'Ark1'!V4562)</f>
        <v>6.677777777777778</v>
      </c>
      <c r="S47" s="76">
        <f>+IF(H47=0,"",'Ark1'!X4562)</f>
        <v>174.62621885157088</v>
      </c>
      <c r="T47" s="39"/>
      <c r="U47" s="4"/>
      <c r="V47" s="11"/>
      <c r="W47"/>
      <c r="X47"/>
      <c r="Y47" s="5"/>
      <c r="Z47"/>
      <c r="AA47"/>
      <c r="AB47"/>
      <c r="AC47"/>
      <c r="AD47"/>
      <c r="AE47"/>
    </row>
    <row r="48" spans="1:31" ht="15.6">
      <c r="A48" s="39"/>
      <c r="B48" s="47">
        <f>+'Ark1'!K4563</f>
        <v>4</v>
      </c>
      <c r="C48" s="48" t="s">
        <v>46</v>
      </c>
      <c r="D48" s="48"/>
      <c r="E48" s="60"/>
      <c r="F48" s="60"/>
      <c r="G48" s="60">
        <f>+IF(H48=0,"",'Ark1'!Q4563)</f>
        <v>1</v>
      </c>
      <c r="H48" s="60">
        <f>+'Ark1'!R4563</f>
        <v>1</v>
      </c>
      <c r="I48" s="60">
        <f>+IF(H48=0,"",'Ark1'!S4563)</f>
        <v>1</v>
      </c>
      <c r="J48" s="99">
        <f>+IF(H48=0,"",'Ark1'!T4563)</f>
        <v>4.4843049327354251E-2</v>
      </c>
      <c r="K48" s="99">
        <f>+IF(H48=0,"",'Ark1'!U4563)</f>
        <v>6.0151445210011215E-2</v>
      </c>
      <c r="L48" s="61">
        <f>+IF(H48=0,"",'Ark1'!W4563)</f>
        <v>54</v>
      </c>
      <c r="M48" s="61">
        <f>+IF(H48=0,"",'Ark1'!AB4563)</f>
        <v>0</v>
      </c>
      <c r="N48" s="201">
        <f>+IF(H48=0,"",'Ark1'!Y4563)</f>
        <v>208.1</v>
      </c>
      <c r="O48" s="76">
        <f>+IF(H48=0,"",'Ark1'!AA4563)</f>
        <v>0</v>
      </c>
      <c r="P48" s="76">
        <f>+IF(H48=0,"",'Ark1'!AC4563)</f>
        <v>0</v>
      </c>
      <c r="Q48" s="76">
        <f t="shared" si="0"/>
        <v>1</v>
      </c>
      <c r="R48" s="61">
        <f>+IF(H48=0,"",'Ark1'!V4563)</f>
        <v>11</v>
      </c>
      <c r="S48" s="76">
        <f>+IF(H48=0,"",'Ark1'!X4563)</f>
        <v>225.46045503791984</v>
      </c>
      <c r="T48" s="39"/>
      <c r="U48" s="4"/>
      <c r="V48" s="11"/>
      <c r="W48"/>
      <c r="X48"/>
      <c r="Y48" s="5"/>
      <c r="Z48"/>
      <c r="AA48"/>
      <c r="AB48"/>
      <c r="AC48"/>
      <c r="AD48"/>
      <c r="AE48"/>
    </row>
    <row r="49" spans="1:37" ht="15.6">
      <c r="A49" s="39"/>
      <c r="B49">
        <f>+'Ark1'!K4564</f>
        <v>0</v>
      </c>
      <c r="C49" s="3" t="s">
        <v>530</v>
      </c>
      <c r="D49" s="3"/>
      <c r="E49" s="2">
        <f>+'Ark1'!D4564</f>
        <v>12</v>
      </c>
      <c r="F49" s="2" t="s">
        <v>579</v>
      </c>
      <c r="G49" s="60">
        <f>+IF(H49=0,"",'Ark1'!Q4564)</f>
        <v>195</v>
      </c>
      <c r="H49" s="2">
        <f>+'Ark1'!R4564</f>
        <v>1433</v>
      </c>
      <c r="I49" s="2">
        <f>+IF(H49=0,"",'Ark1'!S4564)</f>
        <v>1433</v>
      </c>
      <c r="J49" s="51">
        <f>+IF(H49=0,"",'Ark1'!T4564)</f>
        <v>61.423060437205329</v>
      </c>
      <c r="K49" s="51">
        <f>+IF(H49=0,"",'Ark1'!U4564)</f>
        <v>60.62382655733461</v>
      </c>
      <c r="L49" s="5">
        <f>+IF(H49=0,"",'Ark1'!W4564)</f>
        <v>59.713886950453606</v>
      </c>
      <c r="M49" s="5">
        <f>+IF(H49=0,"",'Ark1'!AB4564)</f>
        <v>3.941538380870647</v>
      </c>
      <c r="N49" s="201">
        <f>+IF(H49=0,"",'Ark1'!Y4564)</f>
        <v>149.7530355896719</v>
      </c>
      <c r="O49" s="18">
        <f>+IF(H49=0,"",'Ark1'!AA4564)</f>
        <v>29.625960745625353</v>
      </c>
      <c r="P49" s="18">
        <f>+IF(H49=0,"",'Ark1'!AC4564)</f>
        <v>-35.475413234046513</v>
      </c>
      <c r="Q49" s="18">
        <f t="shared" si="0"/>
        <v>7.3487179487179484</v>
      </c>
      <c r="R49" s="5">
        <f>+IF(H49=0,"",'Ark1'!V4564)</f>
        <v>5.3614794138171664</v>
      </c>
      <c r="S49" s="18">
        <f>+IF(H49=0,"",'Ark1'!X4564)</f>
        <v>162.24597572012107</v>
      </c>
      <c r="T49" s="39"/>
      <c r="U49" s="4"/>
      <c r="V49" s="11"/>
      <c r="W49"/>
      <c r="X49"/>
      <c r="Y49" s="5"/>
      <c r="Z49"/>
      <c r="AA49"/>
      <c r="AB49"/>
      <c r="AC49"/>
      <c r="AD49"/>
      <c r="AE49"/>
    </row>
    <row r="50" spans="1:37" ht="15.6">
      <c r="A50" s="39"/>
      <c r="B50">
        <f>+'Ark1'!K4565</f>
        <v>2</v>
      </c>
      <c r="C50" s="3" t="s">
        <v>553</v>
      </c>
      <c r="D50" s="3"/>
      <c r="E50" s="2"/>
      <c r="F50" s="2"/>
      <c r="G50" s="60">
        <f>+IF(H50=0,"",'Ark1'!Q4565)</f>
        <v>91</v>
      </c>
      <c r="H50" s="2">
        <f>+'Ark1'!R4565</f>
        <v>899</v>
      </c>
      <c r="I50" s="2">
        <f>+IF(H50=0,"",'Ark1'!S4565)</f>
        <v>899</v>
      </c>
      <c r="J50" s="51">
        <f>+IF(H50=0,"",'Ark1'!T4565)</f>
        <v>38.534076296613812</v>
      </c>
      <c r="K50" s="51">
        <f>+IF(H50=0,"",'Ark1'!U4565)</f>
        <v>39.34148219757175</v>
      </c>
      <c r="L50" s="5">
        <f>+IF(H50=0,"",'Ark1'!W4565)</f>
        <v>59.007786429365993</v>
      </c>
      <c r="M50" s="5">
        <f>+IF(H50=0,"",'Ark1'!AB4565)</f>
        <v>5.0436300528603164</v>
      </c>
      <c r="N50" s="201">
        <f>+IF(H50=0,"",'Ark1'!Y4565)</f>
        <v>154.90645161290331</v>
      </c>
      <c r="O50" s="18">
        <f>+IF(H50=0,"",'Ark1'!AA4565)</f>
        <v>33.78815673701051</v>
      </c>
      <c r="P50" s="18">
        <f>+IF(H50=0,"",'Ark1'!AC4565)</f>
        <v>-44.136095524220494</v>
      </c>
      <c r="Q50" s="18">
        <f t="shared" si="0"/>
        <v>9.8791208791208796</v>
      </c>
      <c r="R50" s="5">
        <f>+IF(H50=0,"",'Ark1'!V4565)</f>
        <v>6.1446051167964404</v>
      </c>
      <c r="S50" s="18">
        <f>+IF(H50=0,"",'Ark1'!X4565)</f>
        <v>167.82930835634181</v>
      </c>
      <c r="T50" s="39"/>
      <c r="U50" s="4"/>
      <c r="V50" s="11"/>
      <c r="W50"/>
      <c r="X50"/>
      <c r="Y50" s="5"/>
      <c r="Z50"/>
      <c r="AA50"/>
      <c r="AB50"/>
      <c r="AC50"/>
      <c r="AD50"/>
      <c r="AE50"/>
    </row>
    <row r="51" spans="1:37" ht="15.6">
      <c r="A51" s="39"/>
      <c r="B51">
        <f>+'Ark1'!K4566</f>
        <v>4</v>
      </c>
      <c r="C51" s="3" t="s">
        <v>46</v>
      </c>
      <c r="D51" s="3"/>
      <c r="E51" s="2"/>
      <c r="F51" s="2"/>
      <c r="G51" s="60">
        <f>+IF(H51=0,"",'Ark1'!Q4566)</f>
        <v>1</v>
      </c>
      <c r="H51" s="2">
        <f>+'Ark1'!R4566</f>
        <v>1</v>
      </c>
      <c r="I51" s="2">
        <f>+IF(H51=0,"",'Ark1'!S4566)</f>
        <v>1</v>
      </c>
      <c r="J51" s="51">
        <f>+IF(H51=0,"",'Ark1'!T4566)</f>
        <v>4.2863266180882993E-2</v>
      </c>
      <c r="K51" s="51">
        <f>+IF(H51=0,"",'Ark1'!U4566)</f>
        <v>3.46912450936466E-2</v>
      </c>
      <c r="L51" s="5">
        <f>+IF(H51=0,"",'Ark1'!W4566)</f>
        <v>57</v>
      </c>
      <c r="M51" s="5">
        <f>+IF(H51=0,"",'Ark1'!AB4566)</f>
        <v>0</v>
      </c>
      <c r="N51" s="201">
        <f>+IF(H51=0,"",'Ark1'!Y4566)</f>
        <v>122.8</v>
      </c>
      <c r="O51" s="18">
        <f>+IF(H51=0,"",'Ark1'!AA4566)</f>
        <v>0</v>
      </c>
      <c r="P51" s="18">
        <f>+IF(H51=0,"",'Ark1'!AC4566)</f>
        <v>0</v>
      </c>
      <c r="Q51" s="18">
        <f t="shared" si="0"/>
        <v>1</v>
      </c>
      <c r="R51" s="5">
        <f>+IF(H51=0,"",'Ark1'!V4566)</f>
        <v>14</v>
      </c>
      <c r="S51" s="18">
        <f>+IF(H51=0,"",'Ark1'!X4566)</f>
        <v>133.04442036836403</v>
      </c>
      <c r="T51" s="39"/>
      <c r="U51" s="4"/>
      <c r="V51" s="11"/>
      <c r="W51"/>
      <c r="X51"/>
      <c r="Y51" s="5"/>
      <c r="Z51"/>
      <c r="AA51"/>
      <c r="AB51"/>
      <c r="AC51"/>
      <c r="AD51"/>
      <c r="AE51"/>
    </row>
    <row r="52" spans="1:37" ht="15.6">
      <c r="A52" s="39"/>
      <c r="B52" s="39"/>
      <c r="C52" s="39"/>
      <c r="D52" s="39"/>
      <c r="E52" s="39"/>
      <c r="F52" s="39"/>
      <c r="G52" s="39"/>
      <c r="H52" s="64"/>
      <c r="I52" s="64"/>
      <c r="J52" s="101"/>
      <c r="K52" s="101"/>
      <c r="L52" s="79"/>
      <c r="M52" s="79"/>
      <c r="N52" s="64"/>
      <c r="O52" s="64"/>
      <c r="P52" s="64"/>
      <c r="Q52" s="64"/>
      <c r="R52" s="79"/>
      <c r="S52" s="64"/>
      <c r="T52" s="39"/>
      <c r="U52" s="11"/>
      <c r="V52" s="11"/>
      <c r="W52"/>
      <c r="X52"/>
      <c r="Y52" s="5"/>
      <c r="Z52"/>
      <c r="AA52"/>
      <c r="AB52"/>
      <c r="AC52"/>
      <c r="AD52"/>
      <c r="AE52"/>
    </row>
    <row r="53" spans="1:37" ht="15.6">
      <c r="A53" s="39"/>
      <c r="B53" s="39"/>
      <c r="C53" s="39"/>
      <c r="D53" s="39"/>
      <c r="E53" s="39"/>
      <c r="F53" s="39"/>
      <c r="G53" s="39"/>
      <c r="H53" s="64"/>
      <c r="I53" s="64"/>
      <c r="J53" s="101"/>
      <c r="K53" s="101"/>
      <c r="L53" s="79"/>
      <c r="M53" s="79"/>
      <c r="N53" s="64"/>
      <c r="O53" s="64"/>
      <c r="P53" s="64"/>
      <c r="Q53" s="64"/>
      <c r="R53" s="79"/>
      <c r="S53" s="64"/>
      <c r="T53" s="39"/>
      <c r="U53" s="11"/>
      <c r="V53" s="11"/>
      <c r="W53"/>
      <c r="X53"/>
      <c r="Y53" s="5"/>
      <c r="Z53"/>
      <c r="AA53"/>
      <c r="AB53"/>
      <c r="AC53"/>
      <c r="AD53"/>
      <c r="AE53"/>
    </row>
    <row r="54" spans="1:37" ht="15.6">
      <c r="J54" s="52"/>
      <c r="K54" s="52"/>
      <c r="O54" s="66"/>
      <c r="U54" s="77"/>
      <c r="V54" s="53"/>
      <c r="AF54" s="12"/>
      <c r="AG54" s="11"/>
      <c r="AH54" s="11"/>
      <c r="AK54" s="5"/>
    </row>
    <row r="55" spans="1:37" ht="15.6">
      <c r="J55" s="52"/>
      <c r="K55" s="52"/>
      <c r="O55" s="66"/>
      <c r="U55" s="77"/>
      <c r="V55" s="53"/>
      <c r="AF55" s="12"/>
      <c r="AG55" s="11"/>
      <c r="AH55" s="11"/>
      <c r="AK55" s="5"/>
    </row>
    <row r="56" spans="1:37" ht="15.6">
      <c r="J56" s="52"/>
      <c r="K56" s="52"/>
      <c r="O56" s="66"/>
      <c r="U56" s="77"/>
      <c r="V56" s="53"/>
      <c r="AF56" s="12"/>
      <c r="AG56" s="11"/>
      <c r="AH56" s="11"/>
      <c r="AK56" s="5"/>
    </row>
    <row r="57" spans="1:37" ht="15.6">
      <c r="J57" s="52"/>
      <c r="K57" s="52"/>
      <c r="O57" s="66"/>
      <c r="U57" s="77"/>
      <c r="V57" s="53"/>
      <c r="AF57" s="12"/>
      <c r="AG57" s="11"/>
      <c r="AH57" s="11"/>
      <c r="AK57" s="5"/>
    </row>
    <row r="58" spans="1:37" ht="15.6">
      <c r="J58" s="52"/>
      <c r="K58" s="52"/>
      <c r="O58" s="66"/>
      <c r="U58" s="77"/>
      <c r="V58" s="53"/>
      <c r="AF58" s="12"/>
      <c r="AG58" s="11"/>
      <c r="AH58" s="11"/>
      <c r="AK58" s="5"/>
    </row>
    <row r="59" spans="1:37" ht="15.6">
      <c r="J59" s="52"/>
      <c r="K59" s="52"/>
      <c r="O59" s="66"/>
      <c r="U59" s="77"/>
      <c r="V59" s="53"/>
      <c r="AF59" s="12"/>
      <c r="AG59" s="11"/>
      <c r="AH59" s="11"/>
      <c r="AK59" s="5"/>
    </row>
    <row r="60" spans="1:37" ht="15.6">
      <c r="J60" s="52"/>
      <c r="K60" s="52"/>
      <c r="O60" s="66"/>
      <c r="U60" s="77"/>
      <c r="V60" s="53"/>
      <c r="AF60" s="12"/>
      <c r="AG60" s="11"/>
      <c r="AH60" s="11"/>
      <c r="AK60" s="5"/>
    </row>
    <row r="61" spans="1:37" ht="15.6">
      <c r="J61" s="52"/>
      <c r="K61" s="52"/>
      <c r="O61" s="66"/>
      <c r="U61" s="77"/>
      <c r="V61" s="53"/>
      <c r="AF61" s="12"/>
      <c r="AG61" s="11"/>
      <c r="AH61" s="11"/>
      <c r="AK61" s="5"/>
    </row>
    <row r="62" spans="1:37" ht="15.6">
      <c r="J62" s="52"/>
      <c r="K62" s="52"/>
      <c r="O62" s="66"/>
      <c r="U62" s="77"/>
      <c r="V62" s="53"/>
      <c r="AF62" s="12"/>
      <c r="AG62" s="11"/>
      <c r="AH62" s="11"/>
      <c r="AK62" s="5"/>
    </row>
    <row r="63" spans="1:37" ht="15.6">
      <c r="J63" s="52"/>
      <c r="K63" s="52"/>
      <c r="O63" s="66"/>
      <c r="U63" s="77"/>
      <c r="V63" s="53"/>
      <c r="AF63" s="12"/>
      <c r="AG63" s="11"/>
      <c r="AH63" s="11"/>
      <c r="AK63" s="5"/>
    </row>
    <row r="64" spans="1:37" ht="15.6">
      <c r="J64" s="52"/>
      <c r="K64" s="52"/>
      <c r="O64" s="66"/>
      <c r="U64" s="77"/>
      <c r="V64" s="53"/>
      <c r="AF64" s="12"/>
      <c r="AG64" s="11"/>
      <c r="AH64" s="11"/>
      <c r="AK64" s="5"/>
    </row>
    <row r="65" spans="10:37" ht="15.6">
      <c r="J65" s="52"/>
      <c r="K65" s="52"/>
      <c r="O65" s="66"/>
      <c r="U65" s="77"/>
      <c r="V65" s="53"/>
      <c r="AF65" s="12"/>
      <c r="AG65" s="11"/>
      <c r="AH65" s="11"/>
      <c r="AK65" s="5"/>
    </row>
    <row r="66" spans="10:37" ht="15.6">
      <c r="J66" s="52"/>
      <c r="K66" s="52"/>
      <c r="O66" s="66"/>
      <c r="U66" s="77"/>
      <c r="V66" s="53"/>
      <c r="AF66" s="12"/>
      <c r="AG66" s="11"/>
      <c r="AH66" s="11"/>
      <c r="AK66" s="5"/>
    </row>
    <row r="67" spans="10:37">
      <c r="J67" s="52"/>
      <c r="K67" s="52"/>
      <c r="O67" s="66"/>
      <c r="U67" s="77"/>
      <c r="V67" s="53"/>
      <c r="AF67" s="12"/>
      <c r="AG67" s="11"/>
      <c r="AH67" s="11"/>
    </row>
    <row r="68" spans="10:37">
      <c r="J68" s="52"/>
      <c r="K68" s="52"/>
      <c r="O68" s="66"/>
      <c r="U68" s="77"/>
      <c r="V68" s="53"/>
      <c r="AF68" s="12"/>
      <c r="AG68" s="11"/>
      <c r="AH68" s="11"/>
    </row>
    <row r="69" spans="10:37">
      <c r="J69" s="52"/>
      <c r="K69" s="52"/>
      <c r="O69" s="66"/>
      <c r="U69" s="77"/>
      <c r="V69" s="53"/>
      <c r="AF69" s="12"/>
      <c r="AG69" s="11"/>
      <c r="AH69" s="11"/>
    </row>
    <row r="70" spans="10:37">
      <c r="J70" s="52"/>
      <c r="K70" s="52"/>
      <c r="O70" s="66"/>
      <c r="U70" s="77"/>
      <c r="V70" s="53"/>
      <c r="AF70" s="12"/>
      <c r="AG70" s="11"/>
      <c r="AH70" s="11"/>
    </row>
    <row r="71" spans="10:37">
      <c r="J71" s="52"/>
      <c r="K71" s="52"/>
      <c r="O71" s="66"/>
      <c r="U71" s="77"/>
      <c r="V71" s="53"/>
      <c r="AF71" s="12"/>
      <c r="AG71" s="11"/>
      <c r="AH71" s="11"/>
    </row>
    <row r="72" spans="10:37">
      <c r="J72" s="52"/>
      <c r="K72" s="52"/>
      <c r="O72" s="67"/>
      <c r="U72" s="77"/>
      <c r="V72" s="53"/>
      <c r="AF72" s="12"/>
      <c r="AG72" s="11"/>
      <c r="AH72" s="11"/>
    </row>
    <row r="73" spans="10:37">
      <c r="J73" s="52"/>
      <c r="K73" s="52"/>
      <c r="O73" s="68"/>
      <c r="U73" s="77"/>
      <c r="V73" s="53"/>
      <c r="AG73" s="11"/>
      <c r="AH73" s="11"/>
    </row>
    <row r="74" spans="10:37">
      <c r="J74" s="52"/>
      <c r="K74" s="52"/>
      <c r="O74" s="68"/>
      <c r="U74" s="77"/>
      <c r="V74" s="53"/>
      <c r="AG74" s="11"/>
      <c r="AH74" s="11"/>
    </row>
    <row r="75" spans="10:37">
      <c r="J75" s="52"/>
      <c r="K75" s="52"/>
      <c r="O75" s="68"/>
      <c r="U75" s="77"/>
      <c r="V75" s="53"/>
      <c r="AG75" s="11"/>
      <c r="AH75" s="11"/>
    </row>
    <row r="76" spans="10:37">
      <c r="J76" s="52"/>
      <c r="K76" s="52"/>
      <c r="O76" s="68"/>
      <c r="U76" s="77"/>
      <c r="V76" s="53"/>
      <c r="AG76" s="11"/>
      <c r="AH76" s="11"/>
    </row>
    <row r="77" spans="10:37">
      <c r="J77" s="52"/>
      <c r="K77" s="52"/>
      <c r="O77" s="68"/>
      <c r="U77" s="77"/>
      <c r="V77" s="53"/>
      <c r="AG77" s="11"/>
      <c r="AH77" s="11"/>
    </row>
    <row r="78" spans="10:37">
      <c r="J78" s="52"/>
      <c r="K78" s="52"/>
      <c r="O78" s="68"/>
      <c r="U78" s="77"/>
      <c r="V78" s="53"/>
      <c r="AG78" s="11"/>
      <c r="AH78" s="11"/>
    </row>
    <row r="79" spans="10:37">
      <c r="J79" s="52"/>
      <c r="K79" s="52"/>
      <c r="O79" s="68"/>
      <c r="U79" s="77"/>
      <c r="V79" s="53"/>
      <c r="AG79" s="11"/>
      <c r="AH79" s="11"/>
    </row>
    <row r="80" spans="10:37">
      <c r="J80" s="52"/>
      <c r="K80" s="52"/>
      <c r="O80" s="68"/>
      <c r="U80" s="77"/>
      <c r="V80" s="53"/>
      <c r="AG80" s="11"/>
      <c r="AH80" s="11"/>
    </row>
    <row r="81" spans="10:34">
      <c r="J81" s="52"/>
      <c r="K81" s="52"/>
      <c r="O81" s="68"/>
      <c r="U81" s="77"/>
      <c r="V81" s="53"/>
      <c r="AG81" s="11"/>
      <c r="AH81" s="11"/>
    </row>
    <row r="82" spans="10:34">
      <c r="J82" s="52"/>
      <c r="K82" s="52"/>
      <c r="O82" s="68"/>
      <c r="U82" s="77"/>
      <c r="V82" s="53"/>
      <c r="AG82" s="11"/>
      <c r="AH82" s="11"/>
    </row>
    <row r="83" spans="10:34">
      <c r="J83" s="52"/>
      <c r="K83" s="52"/>
      <c r="O83" s="68"/>
      <c r="U83" s="77"/>
      <c r="V83" s="53"/>
      <c r="AG83" s="11"/>
      <c r="AH83" s="11"/>
    </row>
    <row r="84" spans="10:34">
      <c r="J84" s="52"/>
      <c r="K84" s="52"/>
      <c r="O84" s="68"/>
      <c r="U84" s="77"/>
      <c r="V84" s="53"/>
      <c r="AG84" s="11"/>
      <c r="AH84" s="11"/>
    </row>
    <row r="85" spans="10:34">
      <c r="J85" s="52"/>
      <c r="K85" s="52"/>
      <c r="O85" s="68"/>
      <c r="U85" s="77"/>
      <c r="V85" s="53"/>
      <c r="AG85" s="11"/>
      <c r="AH85" s="11"/>
    </row>
    <row r="86" spans="10:34">
      <c r="J86" s="52"/>
      <c r="K86" s="52"/>
      <c r="O86" s="68"/>
      <c r="U86" s="77"/>
      <c r="V86" s="53"/>
      <c r="AG86" s="11"/>
      <c r="AH86" s="11"/>
    </row>
    <row r="87" spans="10:34">
      <c r="J87" s="52"/>
      <c r="K87" s="52"/>
      <c r="O87" s="68"/>
      <c r="U87" s="77"/>
      <c r="V87" s="53"/>
      <c r="AG87" s="11"/>
      <c r="AH87" s="11"/>
    </row>
    <row r="88" spans="10:34">
      <c r="J88" s="52"/>
      <c r="K88" s="52"/>
      <c r="O88" s="68"/>
      <c r="U88" s="77"/>
      <c r="V88" s="53"/>
      <c r="AG88" s="11"/>
      <c r="AH88" s="11"/>
    </row>
    <row r="89" spans="10:34">
      <c r="J89" s="52"/>
      <c r="K89" s="52"/>
      <c r="O89" s="68"/>
      <c r="U89" s="77"/>
      <c r="V89" s="53"/>
      <c r="AG89" s="11"/>
      <c r="AH89" s="11"/>
    </row>
    <row r="90" spans="10:34">
      <c r="J90" s="52"/>
      <c r="K90" s="52"/>
      <c r="O90" s="68"/>
      <c r="U90" s="77"/>
      <c r="V90" s="53"/>
      <c r="AG90" s="11"/>
      <c r="AH90" s="11"/>
    </row>
    <row r="91" spans="10:34">
      <c r="J91" s="52"/>
      <c r="K91" s="52"/>
      <c r="O91" s="68"/>
      <c r="U91" s="77"/>
      <c r="V91" s="53"/>
      <c r="AG91" s="11"/>
      <c r="AH91" s="11"/>
    </row>
    <row r="92" spans="10:34">
      <c r="J92" s="52"/>
      <c r="K92" s="52"/>
      <c r="O92" s="68"/>
      <c r="U92" s="77"/>
      <c r="V92" s="53"/>
      <c r="AG92" s="11"/>
      <c r="AH92" s="11"/>
    </row>
    <row r="93" spans="10:34">
      <c r="J93" s="52"/>
      <c r="K93" s="52"/>
      <c r="O93" s="68"/>
      <c r="U93" s="77"/>
      <c r="V93" s="53"/>
      <c r="AG93" s="11"/>
      <c r="AH93" s="11"/>
    </row>
    <row r="94" spans="10:34">
      <c r="J94" s="52"/>
      <c r="K94" s="52"/>
      <c r="O94" s="68"/>
      <c r="U94" s="77"/>
      <c r="V94" s="53"/>
      <c r="AG94" s="11"/>
      <c r="AH94" s="11"/>
    </row>
    <row r="95" spans="10:34">
      <c r="J95" s="52"/>
      <c r="K95" s="52"/>
      <c r="O95" s="68"/>
      <c r="U95" s="77"/>
      <c r="V95" s="53"/>
      <c r="AG95" s="11"/>
      <c r="AH95" s="11"/>
    </row>
    <row r="96" spans="10:34">
      <c r="J96" s="52"/>
      <c r="K96" s="52"/>
      <c r="O96" s="68"/>
      <c r="U96" s="77"/>
      <c r="V96" s="53"/>
      <c r="AG96" s="11"/>
      <c r="AH96" s="11"/>
    </row>
    <row r="97" spans="10:34">
      <c r="J97" s="52"/>
      <c r="K97" s="52"/>
      <c r="O97" s="68"/>
      <c r="U97" s="77"/>
      <c r="V97" s="53"/>
      <c r="AG97" s="11"/>
      <c r="AH97" s="11"/>
    </row>
    <row r="98" spans="10:34">
      <c r="J98" s="52"/>
      <c r="K98" s="52"/>
      <c r="O98" s="68"/>
      <c r="U98" s="77"/>
      <c r="V98" s="53"/>
      <c r="AG98" s="11"/>
      <c r="AH98" s="11"/>
    </row>
    <row r="99" spans="10:34">
      <c r="J99" s="52"/>
      <c r="K99" s="52"/>
      <c r="O99" s="68"/>
      <c r="U99" s="77"/>
      <c r="V99" s="53"/>
      <c r="AG99" s="11"/>
      <c r="AH99" s="11"/>
    </row>
    <row r="100" spans="10:34">
      <c r="J100" s="52"/>
      <c r="K100" s="52"/>
      <c r="O100" s="68"/>
      <c r="U100" s="77"/>
      <c r="V100" s="53"/>
      <c r="AG100" s="11"/>
      <c r="AH100" s="11"/>
    </row>
    <row r="101" spans="10:34">
      <c r="J101" s="52"/>
      <c r="K101" s="52"/>
      <c r="O101" s="68"/>
      <c r="U101" s="77"/>
      <c r="V101" s="53"/>
      <c r="AG101" s="11"/>
      <c r="AH101" s="11"/>
    </row>
    <row r="102" spans="10:34">
      <c r="J102" s="52"/>
      <c r="K102" s="52"/>
      <c r="O102" s="68"/>
      <c r="U102" s="77"/>
      <c r="V102" s="53"/>
      <c r="AG102" s="11"/>
      <c r="AH102" s="11"/>
    </row>
    <row r="103" spans="10:34">
      <c r="J103" s="52"/>
      <c r="K103" s="52"/>
      <c r="O103" s="68"/>
      <c r="U103" s="77"/>
      <c r="V103" s="53"/>
    </row>
    <row r="104" spans="10:34">
      <c r="J104" s="52"/>
      <c r="K104" s="52"/>
      <c r="O104" s="68"/>
      <c r="U104" s="77"/>
      <c r="V104" s="53"/>
    </row>
    <row r="105" spans="10:34">
      <c r="J105" s="52"/>
      <c r="K105" s="52"/>
      <c r="O105" s="68"/>
      <c r="U105" s="77"/>
      <c r="V105" s="53"/>
    </row>
    <row r="106" spans="10:34">
      <c r="J106" s="52"/>
      <c r="K106" s="52"/>
      <c r="O106" s="68"/>
      <c r="U106" s="77"/>
      <c r="V106" s="53"/>
    </row>
    <row r="107" spans="10:34">
      <c r="J107" s="52"/>
      <c r="K107" s="52"/>
      <c r="O107" s="68"/>
      <c r="U107" s="77"/>
      <c r="V107" s="53"/>
    </row>
    <row r="108" spans="10:34">
      <c r="J108" s="52"/>
      <c r="K108" s="52"/>
      <c r="O108" s="68"/>
      <c r="U108" s="77"/>
      <c r="V108" s="53"/>
    </row>
    <row r="109" spans="10:34">
      <c r="J109" s="52"/>
      <c r="K109" s="52"/>
      <c r="O109" s="68"/>
      <c r="U109" s="77"/>
      <c r="V109" s="53"/>
    </row>
    <row r="110" spans="10:34">
      <c r="J110" s="52"/>
      <c r="K110" s="52"/>
      <c r="O110" s="68"/>
      <c r="U110" s="77"/>
      <c r="V110" s="53"/>
    </row>
    <row r="111" spans="10:34">
      <c r="J111" s="52"/>
      <c r="K111" s="52"/>
      <c r="O111" s="68"/>
      <c r="U111" s="77"/>
      <c r="V111" s="53"/>
    </row>
    <row r="112" spans="10:34">
      <c r="J112" s="52"/>
      <c r="K112" s="52"/>
      <c r="O112" s="68"/>
      <c r="U112" s="77"/>
      <c r="V112" s="53"/>
    </row>
    <row r="113" spans="10:36">
      <c r="J113" s="52"/>
      <c r="K113" s="52"/>
      <c r="O113" s="68"/>
      <c r="U113" s="77"/>
      <c r="V113" s="53"/>
    </row>
    <row r="114" spans="10:36">
      <c r="J114" s="52"/>
      <c r="K114" s="52"/>
      <c r="O114" s="68"/>
      <c r="U114" s="77"/>
      <c r="V114" s="53"/>
    </row>
    <row r="115" spans="10:36">
      <c r="J115" s="52"/>
      <c r="K115" s="52"/>
      <c r="O115" s="68"/>
      <c r="U115" s="77"/>
      <c r="V115" s="53"/>
    </row>
    <row r="116" spans="10:36">
      <c r="J116" s="52"/>
      <c r="K116" s="52"/>
      <c r="O116" s="68"/>
      <c r="U116" s="77"/>
      <c r="V116" s="53"/>
    </row>
    <row r="117" spans="10:36">
      <c r="J117" s="52"/>
      <c r="K117" s="52"/>
      <c r="O117" s="68"/>
      <c r="U117" s="77"/>
      <c r="V117" s="53"/>
    </row>
    <row r="118" spans="10:36">
      <c r="J118" s="52"/>
      <c r="K118" s="52"/>
      <c r="O118" s="68"/>
      <c r="U118" s="77"/>
      <c r="V118" s="53"/>
    </row>
    <row r="119" spans="10:36">
      <c r="J119" s="52"/>
      <c r="K119" s="52"/>
      <c r="O119" s="68"/>
      <c r="U119" s="77"/>
      <c r="V119" s="53"/>
    </row>
    <row r="120" spans="10:36">
      <c r="J120" s="52"/>
      <c r="K120" s="52"/>
      <c r="O120" s="68"/>
      <c r="U120" s="77"/>
      <c r="V120" s="53"/>
    </row>
    <row r="121" spans="10:36">
      <c r="J121" s="52"/>
      <c r="K121" s="52"/>
      <c r="O121" s="68"/>
      <c r="U121" s="77"/>
      <c r="V121" s="53"/>
    </row>
    <row r="122" spans="10:36">
      <c r="J122" s="52"/>
      <c r="K122" s="52"/>
      <c r="O122" s="68"/>
      <c r="U122" s="77"/>
      <c r="V122" s="53"/>
    </row>
    <row r="123" spans="10:36">
      <c r="J123" s="52"/>
      <c r="K123" s="52"/>
      <c r="O123" s="68"/>
      <c r="U123" s="77"/>
      <c r="V123" s="53"/>
    </row>
    <row r="124" spans="10:36">
      <c r="J124" s="52"/>
      <c r="K124" s="52"/>
      <c r="O124" s="68"/>
      <c r="U124" s="77"/>
      <c r="V124" s="53"/>
    </row>
    <row r="125" spans="10:36">
      <c r="J125" s="52"/>
      <c r="K125" s="52"/>
      <c r="O125" s="68"/>
      <c r="U125" s="77"/>
      <c r="V125" s="53"/>
    </row>
    <row r="126" spans="10:36">
      <c r="J126" s="52"/>
      <c r="K126" s="52"/>
      <c r="O126" s="68"/>
      <c r="U126" s="77"/>
      <c r="V126" s="53"/>
    </row>
    <row r="127" spans="10:36">
      <c r="J127" s="52"/>
      <c r="K127" s="52"/>
      <c r="O127" s="68"/>
      <c r="U127" s="77"/>
      <c r="V127" s="53"/>
      <c r="AG127" s="59"/>
      <c r="AH127" s="59"/>
      <c r="AI127" s="59"/>
      <c r="AJ127" s="59"/>
    </row>
    <row r="128" spans="10:36">
      <c r="J128" s="52"/>
      <c r="K128" s="52"/>
      <c r="O128" s="68"/>
      <c r="U128" s="77"/>
      <c r="V128" s="53"/>
      <c r="AG128" s="59"/>
      <c r="AH128" s="59"/>
      <c r="AI128" s="59"/>
      <c r="AJ128" s="59"/>
    </row>
    <row r="129" spans="10:36">
      <c r="J129" s="156"/>
      <c r="K129" s="156"/>
      <c r="M129" s="32"/>
      <c r="O129" s="68"/>
      <c r="P129" s="68"/>
      <c r="Q129" s="32"/>
      <c r="T129" s="68"/>
      <c r="AG129" s="59"/>
      <c r="AH129" s="59"/>
      <c r="AI129" s="59"/>
      <c r="AJ129" s="59"/>
    </row>
    <row r="130" spans="10:36">
      <c r="J130" s="156"/>
      <c r="K130" s="156"/>
      <c r="M130" s="32"/>
      <c r="P130" s="68"/>
      <c r="Q130" s="32"/>
      <c r="T130" s="68"/>
      <c r="AG130" s="59"/>
      <c r="AH130" s="59"/>
      <c r="AI130" s="59"/>
      <c r="AJ130" s="59"/>
    </row>
    <row r="131" spans="10:36">
      <c r="AG131" s="59"/>
      <c r="AH131" s="59"/>
      <c r="AI131" s="59"/>
      <c r="AJ131" s="59"/>
    </row>
    <row r="132" spans="10:36">
      <c r="AG132" s="59"/>
      <c r="AH132" s="59"/>
      <c r="AI132" s="59"/>
      <c r="AJ132" s="59"/>
    </row>
    <row r="133" spans="10:36">
      <c r="AG133" s="59"/>
      <c r="AH133" s="59"/>
      <c r="AI133" s="59"/>
      <c r="AJ133" s="59"/>
    </row>
    <row r="134" spans="10:36">
      <c r="AG134" s="59"/>
      <c r="AH134" s="59"/>
      <c r="AI134" s="59"/>
      <c r="AJ134" s="59"/>
    </row>
    <row r="135" spans="10:36">
      <c r="AG135" s="59"/>
      <c r="AH135" s="59"/>
      <c r="AI135" s="59"/>
      <c r="AJ135" s="59"/>
    </row>
    <row r="136" spans="10:36">
      <c r="AG136" s="59"/>
      <c r="AH136" s="59"/>
      <c r="AI136" s="59"/>
      <c r="AJ136" s="59"/>
    </row>
    <row r="150" spans="10:36" s="59" customFormat="1">
      <c r="J150" s="97"/>
      <c r="K150" s="97"/>
      <c r="M150"/>
      <c r="N150" s="194"/>
      <c r="O150" s="9"/>
      <c r="P150" s="9"/>
      <c r="Q150"/>
      <c r="S150" s="194"/>
      <c r="T150" s="9"/>
      <c r="U150" s="9"/>
      <c r="V150" s="1"/>
      <c r="W150" s="1"/>
      <c r="X150" s="1"/>
      <c r="Y150" s="1"/>
      <c r="Z150" s="1"/>
      <c r="AA150" s="1"/>
      <c r="AB150" s="1"/>
      <c r="AC150" s="1"/>
      <c r="AD150" s="1"/>
      <c r="AE150" s="9"/>
      <c r="AF150"/>
      <c r="AG150"/>
      <c r="AH150"/>
      <c r="AI150"/>
      <c r="AJ150"/>
    </row>
    <row r="151" spans="10:36" s="59" customFormat="1">
      <c r="J151" s="97"/>
      <c r="K151" s="97"/>
      <c r="M151"/>
      <c r="N151" s="194"/>
      <c r="O151" s="9"/>
      <c r="P151" s="9"/>
      <c r="Q151"/>
      <c r="S151" s="194"/>
      <c r="T151" s="9"/>
      <c r="U151" s="9"/>
      <c r="V151" s="1"/>
      <c r="W151" s="1"/>
      <c r="X151" s="1"/>
      <c r="Y151" s="1"/>
      <c r="Z151" s="1"/>
      <c r="AA151" s="1"/>
      <c r="AB151" s="1"/>
      <c r="AC151" s="1"/>
      <c r="AD151" s="1"/>
      <c r="AE151" s="9"/>
      <c r="AF151"/>
      <c r="AG151"/>
      <c r="AH151"/>
      <c r="AI151"/>
      <c r="AJ151"/>
    </row>
    <row r="152" spans="10:36" s="59" customFormat="1">
      <c r="J152" s="97"/>
      <c r="K152" s="97"/>
      <c r="M152"/>
      <c r="N152" s="194"/>
      <c r="O152" s="9"/>
      <c r="P152" s="9"/>
      <c r="Q152"/>
      <c r="S152" s="194"/>
      <c r="T152" s="9"/>
      <c r="U152" s="9"/>
      <c r="V152" s="1"/>
      <c r="W152" s="1"/>
      <c r="X152" s="1"/>
      <c r="Y152" s="1"/>
      <c r="Z152" s="1"/>
      <c r="AA152" s="1"/>
      <c r="AB152" s="1"/>
      <c r="AC152" s="1"/>
      <c r="AD152" s="1"/>
      <c r="AE152" s="9"/>
      <c r="AF152"/>
      <c r="AG152"/>
      <c r="AH152"/>
      <c r="AI152"/>
      <c r="AJ152"/>
    </row>
    <row r="153" spans="10:36" s="59" customFormat="1">
      <c r="J153" s="97"/>
      <c r="K153" s="97"/>
      <c r="M153"/>
      <c r="N153" s="194"/>
      <c r="O153" s="9"/>
      <c r="P153" s="9"/>
      <c r="Q153"/>
      <c r="S153" s="194"/>
      <c r="T153" s="9"/>
      <c r="U153" s="9"/>
      <c r="V153" s="1"/>
      <c r="W153" s="1"/>
      <c r="X153" s="1"/>
      <c r="Y153" s="1"/>
      <c r="Z153" s="1"/>
      <c r="AA153" s="1"/>
      <c r="AB153" s="1"/>
      <c r="AC153" s="1"/>
      <c r="AD153" s="1"/>
      <c r="AE153" s="9"/>
      <c r="AF153"/>
      <c r="AG153"/>
      <c r="AH153"/>
      <c r="AI153"/>
      <c r="AJ153"/>
    </row>
    <row r="154" spans="10:36" s="59" customFormat="1">
      <c r="J154" s="97"/>
      <c r="K154" s="97"/>
      <c r="M154"/>
      <c r="N154" s="194"/>
      <c r="O154" s="9"/>
      <c r="P154" s="9"/>
      <c r="Q154"/>
      <c r="S154" s="194"/>
      <c r="T154" s="9"/>
      <c r="U154" s="9"/>
      <c r="V154" s="1"/>
      <c r="W154" s="1"/>
      <c r="X154" s="1"/>
      <c r="Y154" s="1"/>
      <c r="Z154" s="1"/>
      <c r="AA154" s="1"/>
      <c r="AB154" s="1"/>
      <c r="AC154" s="1"/>
      <c r="AD154" s="1"/>
      <c r="AE154" s="9"/>
      <c r="AF154"/>
      <c r="AG154"/>
      <c r="AH154"/>
      <c r="AI154"/>
      <c r="AJ154"/>
    </row>
    <row r="155" spans="10:36" s="59" customFormat="1">
      <c r="J155" s="97"/>
      <c r="K155" s="97"/>
      <c r="M155"/>
      <c r="N155" s="194"/>
      <c r="O155" s="9"/>
      <c r="P155" s="9"/>
      <c r="Q155"/>
      <c r="S155" s="194"/>
      <c r="T155" s="9"/>
      <c r="U155" s="9"/>
      <c r="V155" s="1"/>
      <c r="W155" s="1"/>
      <c r="X155" s="1"/>
      <c r="Y155" s="1"/>
      <c r="Z155" s="1"/>
      <c r="AA155" s="1"/>
      <c r="AB155" s="1"/>
      <c r="AC155" s="1"/>
      <c r="AD155" s="1"/>
      <c r="AE155" s="9"/>
      <c r="AF155"/>
      <c r="AG155"/>
      <c r="AH155"/>
      <c r="AI155"/>
      <c r="AJ155"/>
    </row>
    <row r="156" spans="10:36" s="59" customFormat="1">
      <c r="J156" s="97"/>
      <c r="K156" s="97"/>
      <c r="M156"/>
      <c r="N156" s="194"/>
      <c r="O156" s="9"/>
      <c r="P156" s="9"/>
      <c r="Q156"/>
      <c r="S156" s="194"/>
      <c r="T156" s="9"/>
      <c r="U156" s="9"/>
      <c r="V156" s="1"/>
      <c r="W156" s="1"/>
      <c r="X156" s="1"/>
      <c r="Y156" s="1"/>
      <c r="Z156" s="1"/>
      <c r="AA156" s="1"/>
      <c r="AB156" s="1"/>
      <c r="AC156" s="1"/>
      <c r="AD156" s="1"/>
      <c r="AE156" s="9"/>
      <c r="AF156"/>
      <c r="AG156"/>
      <c r="AH156"/>
      <c r="AI156"/>
      <c r="AJ156"/>
    </row>
    <row r="157" spans="10:36" s="59" customFormat="1">
      <c r="J157" s="97"/>
      <c r="K157" s="97"/>
      <c r="M157"/>
      <c r="N157" s="194"/>
      <c r="O157" s="9"/>
      <c r="P157" s="9"/>
      <c r="Q157"/>
      <c r="S157" s="194"/>
      <c r="T157" s="9"/>
      <c r="U157" s="9"/>
      <c r="V157" s="1"/>
      <c r="W157" s="1"/>
      <c r="X157" s="1"/>
      <c r="Y157" s="1"/>
      <c r="Z157" s="1"/>
      <c r="AA157" s="1"/>
      <c r="AB157" s="1"/>
      <c r="AC157" s="1"/>
      <c r="AD157" s="1"/>
      <c r="AE157" s="9"/>
      <c r="AF157"/>
      <c r="AG157"/>
      <c r="AH157"/>
      <c r="AI157"/>
      <c r="AJ157"/>
    </row>
    <row r="158" spans="10:36" s="59" customFormat="1">
      <c r="J158" s="97"/>
      <c r="K158" s="97"/>
      <c r="M158"/>
      <c r="N158" s="194"/>
      <c r="O158" s="9"/>
      <c r="P158" s="9"/>
      <c r="Q158"/>
      <c r="S158" s="194"/>
      <c r="T158" s="9"/>
      <c r="U158" s="9"/>
      <c r="V158" s="1"/>
      <c r="W158" s="1"/>
      <c r="X158" s="1"/>
      <c r="Y158" s="1"/>
      <c r="Z158" s="1"/>
      <c r="AA158" s="1"/>
      <c r="AB158" s="1"/>
      <c r="AC158" s="1"/>
      <c r="AD158" s="1"/>
      <c r="AE158" s="9"/>
      <c r="AF158"/>
      <c r="AG158"/>
      <c r="AH158"/>
      <c r="AI158"/>
      <c r="AJ158"/>
    </row>
    <row r="159" spans="10:36" s="59" customFormat="1">
      <c r="J159" s="97"/>
      <c r="K159" s="97"/>
      <c r="M159"/>
      <c r="N159" s="194"/>
      <c r="O159" s="9"/>
      <c r="P159" s="9"/>
      <c r="Q159"/>
      <c r="S159" s="194"/>
      <c r="T159" s="9"/>
      <c r="U159" s="9"/>
      <c r="V159" s="1"/>
      <c r="W159" s="1"/>
      <c r="X159" s="1"/>
      <c r="Y159" s="1"/>
      <c r="Z159" s="1"/>
      <c r="AA159" s="1"/>
      <c r="AB159" s="1"/>
      <c r="AC159" s="1"/>
      <c r="AD159" s="1"/>
      <c r="AE159" s="9"/>
      <c r="AF159"/>
      <c r="AG159"/>
      <c r="AH159"/>
      <c r="AI159"/>
      <c r="AJ159"/>
    </row>
    <row r="163" spans="8:19">
      <c r="H163" s="12"/>
      <c r="I163" s="12"/>
      <c r="L163" s="12"/>
      <c r="N163" s="66"/>
      <c r="R163" s="12"/>
      <c r="S163" s="66"/>
    </row>
    <row r="164" spans="8:19">
      <c r="H164" s="12"/>
      <c r="I164" s="12"/>
      <c r="L164" s="12"/>
      <c r="N164" s="66"/>
      <c r="R164" s="12"/>
      <c r="S164" s="66"/>
    </row>
    <row r="165" spans="8:19">
      <c r="H165" s="12"/>
      <c r="I165" s="12"/>
      <c r="L165" s="12"/>
      <c r="N165" s="66"/>
      <c r="R165" s="12"/>
      <c r="S165" s="66"/>
    </row>
    <row r="166" spans="8:19">
      <c r="H166" s="12"/>
      <c r="I166" s="12"/>
      <c r="L166" s="12"/>
      <c r="N166" s="66"/>
      <c r="R166" s="12"/>
      <c r="S166" s="66"/>
    </row>
    <row r="167" spans="8:19">
      <c r="H167" s="12"/>
      <c r="I167" s="12"/>
      <c r="L167" s="12"/>
      <c r="N167" s="66"/>
      <c r="R167" s="12"/>
      <c r="S167" s="66"/>
    </row>
    <row r="168" spans="8:19">
      <c r="H168" s="12"/>
      <c r="I168" s="12"/>
      <c r="L168" s="12"/>
      <c r="N168" s="66"/>
      <c r="R168" s="12"/>
      <c r="S168" s="66"/>
    </row>
    <row r="169" spans="8:19">
      <c r="H169" s="12"/>
      <c r="I169" s="12"/>
      <c r="L169" s="12"/>
      <c r="N169" s="66"/>
      <c r="R169" s="12"/>
      <c r="S169" s="66"/>
    </row>
    <row r="170" spans="8:19">
      <c r="H170" s="12"/>
      <c r="I170" s="12"/>
      <c r="L170" s="12"/>
      <c r="N170" s="66"/>
      <c r="R170" s="12"/>
      <c r="S170" s="66"/>
    </row>
    <row r="171" spans="8:19">
      <c r="H171" s="12"/>
      <c r="I171" s="12"/>
      <c r="L171" s="12"/>
      <c r="N171" s="66"/>
      <c r="R171" s="12"/>
      <c r="S171" s="66"/>
    </row>
    <row r="172" spans="8:19">
      <c r="H172" s="12"/>
      <c r="I172" s="12"/>
      <c r="L172" s="12"/>
      <c r="N172" s="66"/>
      <c r="R172" s="12"/>
      <c r="S172" s="66"/>
    </row>
    <row r="173" spans="8:19">
      <c r="H173" s="12"/>
      <c r="I173" s="12"/>
      <c r="L173" s="12"/>
      <c r="N173" s="66"/>
      <c r="R173" s="12"/>
      <c r="S173" s="66"/>
    </row>
    <row r="174" spans="8:19">
      <c r="H174" s="12"/>
      <c r="I174" s="12"/>
      <c r="L174" s="12"/>
      <c r="N174" s="66"/>
      <c r="R174" s="12"/>
      <c r="S174" s="66"/>
    </row>
    <row r="175" spans="8:19">
      <c r="H175" s="12"/>
      <c r="I175" s="12"/>
      <c r="L175" s="12"/>
      <c r="N175" s="66"/>
      <c r="R175" s="12"/>
      <c r="S175" s="66"/>
    </row>
    <row r="176" spans="8:19">
      <c r="H176" s="12"/>
      <c r="I176" s="12"/>
      <c r="L176" s="12"/>
      <c r="N176" s="66"/>
      <c r="R176" s="12"/>
      <c r="S176" s="66"/>
    </row>
    <row r="177" spans="8:19">
      <c r="H177" s="12"/>
      <c r="I177" s="12"/>
      <c r="L177" s="12"/>
      <c r="N177" s="66"/>
      <c r="R177" s="12"/>
      <c r="S177" s="66"/>
    </row>
    <row r="178" spans="8:19">
      <c r="H178" s="12"/>
      <c r="I178" s="12"/>
      <c r="L178" s="12"/>
      <c r="N178" s="66"/>
      <c r="R178" s="12"/>
      <c r="S178" s="66"/>
    </row>
    <row r="179" spans="8:19">
      <c r="H179" s="12"/>
      <c r="I179" s="12"/>
      <c r="L179" s="12"/>
      <c r="N179" s="66"/>
      <c r="R179" s="12"/>
      <c r="S179" s="66"/>
    </row>
    <row r="180" spans="8:19">
      <c r="H180" s="12"/>
      <c r="I180" s="12"/>
      <c r="L180" s="12"/>
      <c r="N180" s="66"/>
      <c r="R180" s="12"/>
      <c r="S180" s="66"/>
    </row>
    <row r="181" spans="8:19">
      <c r="H181" s="12"/>
      <c r="I181" s="12"/>
      <c r="L181" s="12"/>
      <c r="N181" s="66"/>
      <c r="R181" s="12"/>
      <c r="S181" s="66"/>
    </row>
    <row r="182" spans="8:19">
      <c r="H182" s="12"/>
      <c r="I182" s="12"/>
      <c r="L182" s="12"/>
      <c r="N182" s="66"/>
      <c r="R182" s="12"/>
      <c r="S182" s="66"/>
    </row>
    <row r="183" spans="8:19">
      <c r="H183" s="12"/>
      <c r="I183" s="12"/>
      <c r="L183" s="12"/>
      <c r="N183" s="66"/>
      <c r="R183" s="12"/>
      <c r="S183" s="66"/>
    </row>
    <row r="184" spans="8:19">
      <c r="H184" s="12"/>
      <c r="I184" s="12"/>
      <c r="L184" s="12"/>
      <c r="N184" s="66"/>
      <c r="R184" s="12"/>
      <c r="S184" s="66"/>
    </row>
    <row r="185" spans="8:19">
      <c r="H185" s="12"/>
      <c r="I185" s="12"/>
      <c r="L185" s="12"/>
      <c r="N185" s="66"/>
      <c r="R185" s="12"/>
      <c r="S185" s="66"/>
    </row>
    <row r="186" spans="8:19">
      <c r="H186" s="12"/>
      <c r="I186" s="12"/>
      <c r="L186" s="12"/>
      <c r="N186" s="66"/>
      <c r="R186" s="12"/>
      <c r="S186" s="66"/>
    </row>
    <row r="187" spans="8:19">
      <c r="H187" s="12"/>
      <c r="I187" s="12"/>
      <c r="L187" s="12"/>
      <c r="N187" s="66"/>
      <c r="R187" s="12"/>
      <c r="S187" s="66"/>
    </row>
    <row r="188" spans="8:19">
      <c r="H188" s="12"/>
      <c r="I188" s="12"/>
      <c r="L188" s="12"/>
      <c r="N188" s="66"/>
      <c r="R188" s="12"/>
      <c r="S188" s="66"/>
    </row>
    <row r="189" spans="8:19">
      <c r="H189" s="12"/>
      <c r="I189" s="12"/>
      <c r="L189" s="12"/>
      <c r="N189" s="66"/>
      <c r="R189" s="12"/>
      <c r="S189" s="66"/>
    </row>
    <row r="190" spans="8:19">
      <c r="H190" s="12"/>
      <c r="I190" s="12"/>
      <c r="L190" s="12"/>
      <c r="N190" s="66"/>
      <c r="R190" s="12"/>
      <c r="S190" s="66"/>
    </row>
    <row r="191" spans="8:19">
      <c r="H191" s="12"/>
      <c r="I191" s="12"/>
      <c r="L191" s="12"/>
      <c r="N191" s="66"/>
      <c r="R191" s="12"/>
      <c r="S191" s="66"/>
    </row>
    <row r="192" spans="8:19">
      <c r="H192" s="12"/>
      <c r="I192" s="12"/>
      <c r="L192" s="12"/>
      <c r="N192" s="66"/>
      <c r="R192" s="12"/>
      <c r="S192" s="66"/>
    </row>
    <row r="193" spans="8:19">
      <c r="H193" s="12"/>
      <c r="I193" s="12"/>
      <c r="L193" s="12"/>
      <c r="N193" s="66"/>
      <c r="R193" s="12"/>
      <c r="S193" s="66"/>
    </row>
    <row r="194" spans="8:19">
      <c r="H194" s="12"/>
      <c r="I194" s="12"/>
      <c r="L194" s="12"/>
      <c r="N194" s="66"/>
      <c r="R194" s="12"/>
      <c r="S194" s="66"/>
    </row>
    <row r="195" spans="8:19">
      <c r="H195" s="12"/>
      <c r="I195" s="12"/>
      <c r="L195" s="12"/>
      <c r="N195" s="66"/>
      <c r="R195" s="12"/>
      <c r="S195" s="66"/>
    </row>
    <row r="196" spans="8:19">
      <c r="H196" s="12"/>
      <c r="I196" s="12"/>
      <c r="L196" s="12"/>
      <c r="N196" s="66"/>
      <c r="R196" s="12"/>
      <c r="S196" s="66"/>
    </row>
    <row r="197" spans="8:19">
      <c r="H197" s="12"/>
      <c r="I197" s="12"/>
      <c r="L197" s="12"/>
      <c r="N197" s="66"/>
      <c r="R197" s="12"/>
      <c r="S197" s="66"/>
    </row>
    <row r="198" spans="8:19">
      <c r="H198" s="12"/>
      <c r="I198" s="12"/>
      <c r="L198" s="12"/>
      <c r="N198" s="66"/>
      <c r="R198" s="12"/>
      <c r="S198" s="66"/>
    </row>
    <row r="199" spans="8:19">
      <c r="H199" s="12"/>
      <c r="I199" s="12"/>
      <c r="L199" s="12"/>
      <c r="N199" s="66"/>
      <c r="R199" s="12"/>
      <c r="S199" s="66"/>
    </row>
    <row r="200" spans="8:19">
      <c r="H200" s="12"/>
      <c r="I200" s="12"/>
      <c r="L200" s="12"/>
      <c r="N200" s="66"/>
      <c r="R200" s="12"/>
      <c r="S200" s="66"/>
    </row>
    <row r="201" spans="8:19">
      <c r="H201" s="12"/>
      <c r="I201" s="12"/>
      <c r="L201" s="12"/>
      <c r="N201" s="66"/>
      <c r="R201" s="12"/>
      <c r="S201" s="66"/>
    </row>
    <row r="202" spans="8:19">
      <c r="H202" s="12"/>
      <c r="I202" s="12"/>
      <c r="L202" s="12"/>
      <c r="N202" s="66"/>
      <c r="R202" s="12"/>
      <c r="S202" s="66"/>
    </row>
    <row r="203" spans="8:19">
      <c r="H203" s="12"/>
      <c r="I203" s="12"/>
      <c r="L203" s="12"/>
      <c r="N203" s="66"/>
      <c r="R203" s="12"/>
      <c r="S203" s="66"/>
    </row>
    <row r="204" spans="8:19">
      <c r="H204" s="12"/>
      <c r="I204" s="12"/>
      <c r="L204" s="12"/>
      <c r="N204" s="66"/>
      <c r="R204" s="12"/>
      <c r="S204" s="66"/>
    </row>
    <row r="205" spans="8:19">
      <c r="H205" s="12"/>
      <c r="I205" s="12"/>
      <c r="L205" s="12"/>
      <c r="N205" s="66"/>
      <c r="R205" s="12"/>
      <c r="S205" s="66"/>
    </row>
    <row r="206" spans="8:19">
      <c r="H206" s="12"/>
      <c r="I206" s="12"/>
      <c r="L206" s="12"/>
      <c r="N206" s="66"/>
      <c r="R206" s="12"/>
      <c r="S206" s="66"/>
    </row>
    <row r="207" spans="8:19">
      <c r="H207" s="12"/>
      <c r="I207" s="12"/>
      <c r="L207" s="12"/>
      <c r="N207" s="66"/>
      <c r="R207" s="12"/>
      <c r="S207" s="66"/>
    </row>
    <row r="208" spans="8:19">
      <c r="H208" s="12"/>
      <c r="I208" s="12"/>
      <c r="L208" s="12"/>
      <c r="N208" s="66"/>
      <c r="R208" s="12"/>
      <c r="S208" s="66"/>
    </row>
    <row r="209" spans="8:19">
      <c r="H209" s="12"/>
      <c r="I209" s="12"/>
      <c r="L209" s="12"/>
      <c r="N209" s="66"/>
      <c r="R209" s="12"/>
      <c r="S209" s="66"/>
    </row>
    <row r="210" spans="8:19">
      <c r="H210" s="12"/>
      <c r="I210" s="12"/>
      <c r="L210" s="12"/>
      <c r="N210" s="66"/>
      <c r="R210" s="12"/>
      <c r="S210" s="66"/>
    </row>
    <row r="211" spans="8:19">
      <c r="H211" s="12"/>
      <c r="I211" s="12"/>
      <c r="L211" s="12"/>
      <c r="N211" s="66"/>
      <c r="R211" s="12"/>
      <c r="S211" s="66"/>
    </row>
    <row r="212" spans="8:19">
      <c r="H212" s="12"/>
      <c r="I212" s="12"/>
      <c r="L212" s="12"/>
      <c r="N212" s="66"/>
      <c r="R212" s="12"/>
      <c r="S212" s="66"/>
    </row>
    <row r="213" spans="8:19">
      <c r="H213" s="12"/>
      <c r="I213" s="12"/>
      <c r="L213" s="12"/>
      <c r="N213" s="66"/>
      <c r="R213" s="12"/>
      <c r="S213" s="66"/>
    </row>
    <row r="214" spans="8:19">
      <c r="H214" s="12"/>
      <c r="I214" s="12"/>
      <c r="L214" s="12"/>
      <c r="N214" s="66"/>
      <c r="R214" s="12"/>
      <c r="S214" s="66"/>
    </row>
    <row r="215" spans="8:19">
      <c r="H215" s="12"/>
      <c r="I215" s="12"/>
      <c r="L215" s="12"/>
      <c r="N215" s="66"/>
      <c r="R215" s="12"/>
      <c r="S215" s="66"/>
    </row>
    <row r="216" spans="8:19">
      <c r="H216" s="12"/>
      <c r="I216" s="12"/>
      <c r="L216" s="12"/>
      <c r="N216" s="66"/>
      <c r="R216" s="12"/>
      <c r="S216" s="66"/>
    </row>
    <row r="217" spans="8:19">
      <c r="H217" s="12"/>
      <c r="I217" s="12"/>
      <c r="L217" s="12"/>
      <c r="N217" s="66"/>
      <c r="R217" s="12"/>
      <c r="S217" s="66"/>
    </row>
    <row r="218" spans="8:19">
      <c r="H218" s="12"/>
      <c r="I218" s="12"/>
      <c r="L218" s="12"/>
      <c r="N218" s="66"/>
      <c r="R218" s="12"/>
      <c r="S218" s="66"/>
    </row>
    <row r="219" spans="8:19">
      <c r="H219" s="12"/>
      <c r="I219" s="12"/>
      <c r="L219" s="12"/>
      <c r="N219" s="66"/>
      <c r="R219" s="12"/>
      <c r="S219" s="66"/>
    </row>
    <row r="220" spans="8:19">
      <c r="H220" s="12"/>
      <c r="I220" s="12"/>
      <c r="L220" s="12"/>
      <c r="N220" s="66"/>
      <c r="R220" s="12"/>
      <c r="S220" s="66"/>
    </row>
    <row r="221" spans="8:19">
      <c r="H221" s="12"/>
      <c r="I221" s="12"/>
      <c r="L221" s="12"/>
      <c r="N221" s="66"/>
      <c r="R221" s="12"/>
      <c r="S221" s="66"/>
    </row>
    <row r="222" spans="8:19">
      <c r="H222" s="12"/>
      <c r="I222" s="12"/>
      <c r="L222" s="12"/>
      <c r="N222" s="66"/>
      <c r="R222" s="12"/>
      <c r="S222" s="66"/>
    </row>
    <row r="223" spans="8:19">
      <c r="H223" s="12"/>
      <c r="I223" s="12"/>
      <c r="L223" s="12"/>
      <c r="N223" s="66"/>
      <c r="R223" s="12"/>
      <c r="S223" s="66"/>
    </row>
    <row r="224" spans="8:19">
      <c r="H224" s="12"/>
      <c r="I224" s="12"/>
      <c r="L224" s="12"/>
      <c r="N224" s="66"/>
      <c r="R224" s="12"/>
      <c r="S224" s="66"/>
    </row>
    <row r="225" spans="8:19">
      <c r="H225" s="12"/>
      <c r="I225" s="12"/>
      <c r="L225" s="12"/>
      <c r="N225" s="66"/>
      <c r="R225" s="12"/>
      <c r="S225" s="66"/>
    </row>
    <row r="226" spans="8:19">
      <c r="H226" s="12"/>
      <c r="I226" s="12"/>
      <c r="L226" s="12"/>
      <c r="N226" s="66"/>
      <c r="R226" s="12"/>
      <c r="S226" s="66"/>
    </row>
    <row r="227" spans="8:19">
      <c r="H227" s="12"/>
      <c r="I227" s="12"/>
      <c r="L227" s="12"/>
      <c r="N227" s="66"/>
      <c r="R227" s="12"/>
      <c r="S227" s="66"/>
    </row>
    <row r="228" spans="8:19">
      <c r="H228" s="12"/>
      <c r="I228" s="12"/>
      <c r="L228" s="12"/>
      <c r="N228" s="66"/>
      <c r="R228" s="12"/>
      <c r="S228" s="66"/>
    </row>
    <row r="229" spans="8:19">
      <c r="H229" s="12"/>
      <c r="I229" s="12"/>
      <c r="L229" s="12"/>
      <c r="N229" s="66"/>
      <c r="R229" s="12"/>
      <c r="S229" s="66"/>
    </row>
    <row r="230" spans="8:19">
      <c r="H230" s="12"/>
      <c r="I230" s="12"/>
      <c r="L230" s="12"/>
      <c r="N230" s="66"/>
      <c r="R230" s="12"/>
      <c r="S230" s="66"/>
    </row>
    <row r="231" spans="8:19">
      <c r="H231" s="12"/>
      <c r="I231" s="12"/>
      <c r="L231" s="12"/>
      <c r="N231" s="66"/>
      <c r="R231" s="12"/>
      <c r="S231" s="66"/>
    </row>
    <row r="232" spans="8:19">
      <c r="H232" s="12"/>
      <c r="I232" s="12"/>
      <c r="L232" s="12"/>
      <c r="N232" s="66"/>
      <c r="R232" s="12"/>
      <c r="S232" s="66"/>
    </row>
    <row r="233" spans="8:19">
      <c r="H233" s="12"/>
      <c r="I233" s="12"/>
      <c r="L233" s="12"/>
      <c r="N233" s="66"/>
      <c r="R233" s="12"/>
      <c r="S233" s="66"/>
    </row>
    <row r="234" spans="8:19">
      <c r="H234" s="12"/>
      <c r="I234" s="12"/>
      <c r="L234" s="12"/>
      <c r="N234" s="66"/>
      <c r="R234" s="12"/>
      <c r="S234" s="66"/>
    </row>
    <row r="235" spans="8:19">
      <c r="H235" s="12"/>
      <c r="I235" s="12"/>
      <c r="L235" s="12"/>
      <c r="N235" s="66"/>
      <c r="R235" s="12"/>
      <c r="S235" s="66"/>
    </row>
    <row r="236" spans="8:19">
      <c r="H236" s="12"/>
      <c r="I236" s="12"/>
      <c r="L236" s="12"/>
      <c r="N236" s="66"/>
      <c r="R236" s="12"/>
      <c r="S236" s="66"/>
    </row>
    <row r="237" spans="8:19">
      <c r="H237" s="12"/>
      <c r="I237" s="12"/>
      <c r="L237" s="12"/>
      <c r="N237" s="66"/>
      <c r="R237" s="12"/>
      <c r="S237" s="66"/>
    </row>
    <row r="238" spans="8:19">
      <c r="H238" s="12"/>
      <c r="I238" s="12"/>
      <c r="L238" s="12"/>
      <c r="N238" s="66"/>
      <c r="R238" s="12"/>
      <c r="S238" s="66"/>
    </row>
    <row r="239" spans="8:19">
      <c r="H239" s="12"/>
      <c r="I239" s="12"/>
      <c r="L239" s="12"/>
      <c r="N239" s="66"/>
      <c r="R239" s="12"/>
      <c r="S239" s="66"/>
    </row>
    <row r="240" spans="8:19">
      <c r="H240" s="12"/>
      <c r="I240" s="12"/>
      <c r="L240" s="12"/>
      <c r="N240" s="66"/>
      <c r="R240" s="12"/>
      <c r="S240" s="66"/>
    </row>
    <row r="241" spans="8:19">
      <c r="H241" s="12"/>
      <c r="I241" s="12"/>
      <c r="L241" s="12"/>
      <c r="N241" s="66"/>
      <c r="R241" s="12"/>
      <c r="S241" s="66"/>
    </row>
    <row r="242" spans="8:19">
      <c r="H242" s="12"/>
      <c r="I242" s="12"/>
      <c r="L242" s="12"/>
      <c r="N242" s="66"/>
      <c r="R242" s="12"/>
      <c r="S242" s="66"/>
    </row>
    <row r="243" spans="8:19">
      <c r="H243" s="12"/>
      <c r="I243" s="12"/>
      <c r="L243" s="12"/>
      <c r="N243" s="66"/>
      <c r="R243" s="12"/>
      <c r="S243" s="66"/>
    </row>
    <row r="244" spans="8:19">
      <c r="H244" s="12"/>
      <c r="I244" s="12"/>
      <c r="L244" s="12"/>
      <c r="N244" s="66"/>
      <c r="R244" s="12"/>
      <c r="S244" s="66"/>
    </row>
    <row r="245" spans="8:19">
      <c r="H245" s="12"/>
      <c r="I245" s="12"/>
      <c r="L245" s="12"/>
      <c r="N245" s="66"/>
      <c r="R245" s="12"/>
      <c r="S245" s="66"/>
    </row>
    <row r="246" spans="8:19">
      <c r="H246" s="12"/>
      <c r="I246" s="12"/>
      <c r="L246" s="12"/>
      <c r="N246" s="66"/>
      <c r="R246" s="12"/>
      <c r="S246" s="66"/>
    </row>
    <row r="247" spans="8:19">
      <c r="H247" s="12"/>
      <c r="I247" s="12"/>
      <c r="L247" s="12"/>
      <c r="N247" s="66"/>
      <c r="R247" s="12"/>
      <c r="S247" s="66"/>
    </row>
    <row r="248" spans="8:19">
      <c r="H248" s="12"/>
      <c r="I248" s="12"/>
      <c r="L248" s="12"/>
      <c r="N248" s="66"/>
      <c r="R248" s="12"/>
      <c r="S248" s="66"/>
    </row>
    <row r="249" spans="8:19">
      <c r="H249" s="12"/>
      <c r="I249" s="12"/>
      <c r="L249" s="12"/>
      <c r="N249" s="66"/>
      <c r="R249" s="12"/>
      <c r="S249" s="66"/>
    </row>
    <row r="250" spans="8:19">
      <c r="H250" s="12"/>
      <c r="I250" s="12"/>
      <c r="L250" s="12"/>
      <c r="N250" s="66"/>
      <c r="R250" s="12"/>
      <c r="S250" s="66"/>
    </row>
    <row r="251" spans="8:19">
      <c r="H251" s="12"/>
      <c r="I251" s="12"/>
      <c r="L251" s="12"/>
      <c r="N251" s="66"/>
      <c r="R251" s="12"/>
      <c r="S251" s="66"/>
    </row>
    <row r="252" spans="8:19">
      <c r="H252" s="12"/>
      <c r="I252" s="12"/>
      <c r="L252" s="12"/>
      <c r="N252" s="66"/>
      <c r="R252" s="12"/>
      <c r="S252" s="66"/>
    </row>
    <row r="253" spans="8:19">
      <c r="H253" s="12"/>
      <c r="I253" s="12"/>
      <c r="L253" s="12"/>
      <c r="N253" s="66"/>
      <c r="R253" s="12"/>
      <c r="S253" s="66"/>
    </row>
    <row r="254" spans="8:19">
      <c r="H254" s="12"/>
      <c r="I254" s="12"/>
      <c r="L254" s="12"/>
      <c r="N254" s="66"/>
      <c r="R254" s="12"/>
      <c r="S254" s="66"/>
    </row>
    <row r="255" spans="8:19">
      <c r="H255" s="12"/>
      <c r="I255" s="12"/>
      <c r="L255" s="12"/>
      <c r="N255" s="66"/>
      <c r="R255" s="12"/>
      <c r="S255" s="66"/>
    </row>
    <row r="256" spans="8:19">
      <c r="H256" s="12"/>
      <c r="I256" s="12"/>
      <c r="L256" s="12"/>
      <c r="N256" s="66"/>
      <c r="R256" s="12"/>
      <c r="S256" s="66"/>
    </row>
    <row r="257" spans="1:19">
      <c r="H257" s="12"/>
      <c r="I257" s="12"/>
      <c r="L257" s="12"/>
      <c r="N257" s="66"/>
      <c r="R257" s="12"/>
      <c r="S257" s="66"/>
    </row>
    <row r="258" spans="1:19">
      <c r="H258" s="12"/>
      <c r="I258" s="12"/>
      <c r="L258" s="12"/>
      <c r="N258" s="66"/>
      <c r="R258" s="12"/>
      <c r="S258" s="66"/>
    </row>
    <row r="259" spans="1:19">
      <c r="H259" s="12"/>
      <c r="I259" s="12"/>
      <c r="L259" s="12"/>
      <c r="N259" s="66"/>
      <c r="R259" s="12"/>
      <c r="S259" s="66"/>
    </row>
    <row r="260" spans="1:19">
      <c r="H260" s="12"/>
      <c r="I260" s="12"/>
      <c r="L260" s="12"/>
      <c r="N260" s="66"/>
      <c r="R260" s="12"/>
      <c r="S260" s="66"/>
    </row>
    <row r="261" spans="1:19">
      <c r="A261" s="30"/>
      <c r="B261" s="30"/>
      <c r="C261" s="30"/>
      <c r="D261" s="30"/>
      <c r="E261" s="30"/>
      <c r="F261" s="30"/>
      <c r="G261" s="30"/>
      <c r="H261" s="30"/>
      <c r="I261" s="30"/>
      <c r="L261" s="30"/>
      <c r="N261" s="67"/>
      <c r="R261" s="30"/>
      <c r="S261" s="67"/>
    </row>
    <row r="262" spans="1:19">
      <c r="A262" s="32"/>
      <c r="B262" s="32"/>
      <c r="C262" s="32"/>
      <c r="D262" s="32"/>
      <c r="E262" s="32"/>
      <c r="F262" s="32"/>
      <c r="G262" s="32"/>
      <c r="H262" s="32"/>
      <c r="I262" s="32"/>
      <c r="L262" s="32"/>
      <c r="N262" s="68"/>
      <c r="R262" s="32"/>
      <c r="S262" s="68"/>
    </row>
    <row r="263" spans="1:19">
      <c r="A263" s="32"/>
      <c r="B263" s="32"/>
      <c r="C263" s="32"/>
      <c r="D263" s="32"/>
      <c r="E263" s="32"/>
      <c r="F263" s="32"/>
      <c r="G263" s="32"/>
      <c r="H263" s="32"/>
      <c r="I263" s="32"/>
      <c r="L263" s="32"/>
      <c r="N263" s="68"/>
      <c r="R263" s="32"/>
      <c r="S263" s="68"/>
    </row>
    <row r="264" spans="1:19">
      <c r="A264" s="32"/>
      <c r="B264" s="32"/>
      <c r="C264" s="32"/>
      <c r="D264" s="32"/>
      <c r="E264" s="32"/>
      <c r="F264" s="32"/>
      <c r="G264" s="32"/>
      <c r="H264" s="32"/>
      <c r="I264" s="32"/>
      <c r="L264" s="32"/>
      <c r="N264" s="68"/>
      <c r="R264" s="32"/>
      <c r="S264" s="68"/>
    </row>
    <row r="265" spans="1:19">
      <c r="A265" s="32"/>
      <c r="B265" s="32"/>
      <c r="C265" s="32"/>
      <c r="D265" s="32"/>
      <c r="E265" s="32"/>
      <c r="F265" s="32"/>
      <c r="G265" s="32"/>
      <c r="H265" s="32"/>
      <c r="I265" s="32"/>
      <c r="L265" s="32"/>
      <c r="N265" s="68"/>
      <c r="R265" s="32"/>
      <c r="S265" s="68"/>
    </row>
    <row r="266" spans="1:19">
      <c r="A266" s="32"/>
      <c r="B266" s="32"/>
      <c r="C266" s="32"/>
      <c r="D266" s="32"/>
      <c r="E266" s="32"/>
      <c r="F266" s="32"/>
      <c r="G266" s="32"/>
      <c r="H266" s="32"/>
      <c r="I266" s="32"/>
      <c r="L266" s="32"/>
      <c r="N266" s="68"/>
      <c r="R266" s="32"/>
      <c r="S266" s="68"/>
    </row>
    <row r="267" spans="1:19">
      <c r="A267" s="32"/>
      <c r="B267" s="32"/>
      <c r="C267" s="32"/>
      <c r="D267" s="32"/>
      <c r="E267" s="32"/>
      <c r="F267" s="32"/>
      <c r="G267" s="32"/>
      <c r="H267" s="32"/>
      <c r="I267" s="32"/>
      <c r="L267" s="32"/>
      <c r="N267" s="68"/>
      <c r="R267" s="32"/>
      <c r="S267" s="68"/>
    </row>
    <row r="268" spans="1:19">
      <c r="A268" s="32"/>
      <c r="B268" s="32"/>
      <c r="C268" s="32"/>
      <c r="D268" s="32"/>
      <c r="E268" s="32"/>
      <c r="F268" s="32"/>
      <c r="G268" s="32"/>
      <c r="H268" s="32"/>
      <c r="I268" s="32"/>
      <c r="L268" s="32"/>
      <c r="N268" s="68"/>
      <c r="R268" s="32"/>
      <c r="S268" s="68"/>
    </row>
    <row r="269" spans="1:19">
      <c r="A269" s="32"/>
      <c r="B269" s="32"/>
      <c r="C269" s="32"/>
      <c r="D269" s="32"/>
      <c r="E269" s="32"/>
      <c r="F269" s="32"/>
      <c r="G269" s="32"/>
      <c r="H269" s="32"/>
      <c r="I269" s="32"/>
      <c r="L269" s="32"/>
      <c r="N269" s="68"/>
      <c r="R269" s="32"/>
      <c r="S269" s="68"/>
    </row>
    <row r="270" spans="1:19">
      <c r="A270" s="32"/>
      <c r="B270" s="32"/>
      <c r="C270" s="32"/>
      <c r="D270" s="32"/>
      <c r="E270" s="32"/>
      <c r="F270" s="32"/>
      <c r="G270" s="32"/>
      <c r="H270" s="32"/>
      <c r="I270" s="32"/>
      <c r="L270" s="32"/>
      <c r="N270" s="68"/>
      <c r="R270" s="32"/>
      <c r="S270" s="68"/>
    </row>
    <row r="271" spans="1:19">
      <c r="A271" s="32"/>
      <c r="B271" s="32"/>
      <c r="C271" s="32"/>
      <c r="D271" s="32"/>
      <c r="E271" s="32"/>
      <c r="F271" s="32"/>
      <c r="G271" s="32"/>
      <c r="H271" s="32"/>
      <c r="I271" s="32"/>
      <c r="L271" s="32"/>
      <c r="N271" s="68"/>
      <c r="R271" s="32"/>
      <c r="S271" s="68"/>
    </row>
    <row r="272" spans="1:19">
      <c r="A272" s="32"/>
      <c r="B272" s="32"/>
      <c r="C272" s="32"/>
      <c r="D272" s="32"/>
      <c r="E272" s="32"/>
      <c r="F272" s="32"/>
      <c r="G272" s="32"/>
      <c r="H272" s="32"/>
      <c r="I272" s="32"/>
      <c r="L272" s="32"/>
      <c r="N272" s="68"/>
      <c r="R272" s="32"/>
      <c r="S272" s="68"/>
    </row>
    <row r="273" spans="1:19">
      <c r="A273" s="32"/>
      <c r="B273" s="32"/>
      <c r="C273" s="32"/>
      <c r="D273" s="32"/>
      <c r="E273" s="32"/>
      <c r="F273" s="32"/>
      <c r="G273" s="32"/>
      <c r="H273" s="32"/>
      <c r="I273" s="32"/>
      <c r="L273" s="32"/>
      <c r="N273" s="68"/>
      <c r="R273" s="32"/>
      <c r="S273" s="68"/>
    </row>
    <row r="274" spans="1:19">
      <c r="A274" s="32"/>
      <c r="B274" s="32"/>
      <c r="C274" s="32"/>
      <c r="D274" s="32"/>
      <c r="E274" s="32"/>
      <c r="F274" s="32"/>
      <c r="G274" s="32"/>
      <c r="H274" s="32"/>
      <c r="I274" s="32"/>
      <c r="L274" s="32"/>
      <c r="N274" s="68"/>
      <c r="R274" s="32"/>
      <c r="S274" s="68"/>
    </row>
    <row r="275" spans="1:19">
      <c r="A275" s="32"/>
      <c r="B275" s="32"/>
      <c r="C275" s="32"/>
      <c r="D275" s="32"/>
      <c r="E275" s="32"/>
      <c r="F275" s="32"/>
      <c r="G275" s="32"/>
      <c r="H275" s="32"/>
      <c r="I275" s="32"/>
      <c r="L275" s="32"/>
      <c r="N275" s="68"/>
      <c r="R275" s="32"/>
      <c r="S275" s="68"/>
    </row>
    <row r="276" spans="1:19">
      <c r="A276" s="32"/>
      <c r="B276" s="32"/>
      <c r="C276" s="32"/>
      <c r="D276" s="32"/>
      <c r="E276" s="32"/>
      <c r="F276" s="32"/>
      <c r="G276" s="32"/>
      <c r="H276" s="32"/>
      <c r="I276" s="32"/>
      <c r="L276" s="32"/>
      <c r="N276" s="68"/>
      <c r="R276" s="32"/>
      <c r="S276" s="68"/>
    </row>
    <row r="277" spans="1:19">
      <c r="A277" s="32"/>
      <c r="B277" s="32"/>
      <c r="C277" s="32"/>
      <c r="D277" s="32"/>
      <c r="E277" s="32"/>
      <c r="F277" s="32"/>
      <c r="G277" s="32"/>
      <c r="H277" s="32"/>
      <c r="I277" s="32"/>
      <c r="L277" s="32"/>
      <c r="N277" s="68"/>
      <c r="R277" s="32"/>
      <c r="S277" s="68"/>
    </row>
    <row r="278" spans="1:19">
      <c r="A278" s="32"/>
      <c r="B278" s="32"/>
      <c r="C278" s="32"/>
      <c r="D278" s="32"/>
      <c r="E278" s="32"/>
      <c r="F278" s="32"/>
      <c r="G278" s="32"/>
      <c r="H278" s="32"/>
      <c r="I278" s="32"/>
      <c r="L278" s="32"/>
      <c r="N278" s="68"/>
      <c r="R278" s="32"/>
      <c r="S278" s="68"/>
    </row>
    <row r="279" spans="1:19">
      <c r="A279" s="32"/>
      <c r="B279" s="32"/>
      <c r="C279" s="32"/>
      <c r="D279" s="32"/>
      <c r="E279" s="32"/>
      <c r="F279" s="32"/>
      <c r="G279" s="32"/>
      <c r="H279" s="32"/>
      <c r="I279" s="32"/>
      <c r="L279" s="32"/>
      <c r="N279" s="68"/>
      <c r="R279" s="32"/>
      <c r="S279" s="68"/>
    </row>
    <row r="280" spans="1:19">
      <c r="A280" s="32"/>
      <c r="B280" s="32"/>
      <c r="C280" s="32"/>
      <c r="D280" s="32"/>
      <c r="E280" s="32"/>
      <c r="F280" s="32"/>
      <c r="G280" s="32"/>
      <c r="H280" s="32"/>
      <c r="I280" s="32"/>
      <c r="L280" s="32"/>
      <c r="N280" s="68"/>
      <c r="R280" s="32"/>
      <c r="S280" s="68"/>
    </row>
    <row r="281" spans="1:19">
      <c r="A281" s="32"/>
      <c r="B281" s="32"/>
      <c r="C281" s="32"/>
      <c r="D281" s="32"/>
      <c r="E281" s="32"/>
      <c r="F281" s="32"/>
      <c r="G281" s="32"/>
      <c r="H281" s="32"/>
      <c r="I281" s="32"/>
      <c r="L281" s="32"/>
      <c r="N281" s="68"/>
      <c r="R281" s="32"/>
      <c r="S281" s="68"/>
    </row>
    <row r="282" spans="1:19">
      <c r="A282" s="32"/>
      <c r="B282" s="32"/>
      <c r="C282" s="32"/>
      <c r="D282" s="32"/>
      <c r="E282" s="32"/>
      <c r="F282" s="32"/>
      <c r="G282" s="32"/>
      <c r="H282" s="32"/>
      <c r="I282" s="32"/>
      <c r="L282" s="32"/>
      <c r="N282" s="68"/>
      <c r="R282" s="32"/>
      <c r="S282" s="68"/>
    </row>
    <row r="283" spans="1:19">
      <c r="A283" s="32"/>
      <c r="B283" s="32"/>
      <c r="C283" s="32"/>
      <c r="D283" s="32"/>
      <c r="E283" s="32"/>
      <c r="F283" s="32"/>
      <c r="G283" s="32"/>
      <c r="H283" s="32"/>
      <c r="I283" s="32"/>
      <c r="L283" s="32"/>
      <c r="N283" s="68"/>
      <c r="R283" s="32"/>
      <c r="S283" s="68"/>
    </row>
    <row r="284" spans="1:19">
      <c r="A284" s="32"/>
      <c r="B284" s="32"/>
      <c r="C284" s="32"/>
      <c r="D284" s="32"/>
      <c r="E284" s="32"/>
      <c r="F284" s="32"/>
      <c r="G284" s="32"/>
      <c r="H284" s="32"/>
      <c r="I284" s="32"/>
      <c r="L284" s="32"/>
      <c r="N284" s="68"/>
      <c r="R284" s="32"/>
      <c r="S284" s="68"/>
    </row>
    <row r="285" spans="1:19">
      <c r="A285" s="32"/>
      <c r="B285" s="32"/>
      <c r="C285" s="32"/>
      <c r="D285" s="32"/>
      <c r="E285" s="32"/>
      <c r="F285" s="32"/>
      <c r="G285" s="32"/>
      <c r="H285" s="32"/>
      <c r="I285" s="32"/>
      <c r="L285" s="32"/>
      <c r="N285" s="68"/>
      <c r="R285" s="32"/>
      <c r="S285" s="68"/>
    </row>
    <row r="286" spans="1:19">
      <c r="A286" s="32"/>
      <c r="B286" s="32"/>
      <c r="C286" s="32"/>
      <c r="D286" s="32"/>
      <c r="E286" s="32"/>
      <c r="F286" s="32"/>
      <c r="G286" s="32"/>
      <c r="H286" s="32"/>
      <c r="I286" s="32"/>
      <c r="L286" s="32"/>
      <c r="N286" s="68"/>
      <c r="R286" s="32"/>
      <c r="S286" s="68"/>
    </row>
    <row r="287" spans="1:19">
      <c r="A287" s="32"/>
      <c r="B287" s="32"/>
      <c r="C287" s="32"/>
      <c r="D287" s="32"/>
      <c r="E287" s="32"/>
      <c r="F287" s="32"/>
      <c r="G287" s="32"/>
      <c r="H287" s="32"/>
      <c r="I287" s="32"/>
      <c r="L287" s="32"/>
      <c r="N287" s="68"/>
      <c r="R287" s="32"/>
      <c r="S287" s="68"/>
    </row>
    <row r="288" spans="1:19">
      <c r="A288" s="32"/>
      <c r="B288" s="32"/>
      <c r="C288" s="32"/>
      <c r="D288" s="32"/>
      <c r="E288" s="32"/>
      <c r="F288" s="32"/>
      <c r="G288" s="32"/>
      <c r="H288" s="32"/>
      <c r="I288" s="32"/>
      <c r="L288" s="32"/>
      <c r="N288" s="68"/>
      <c r="R288" s="32"/>
      <c r="S288" s="68"/>
    </row>
    <row r="289" spans="1:19">
      <c r="A289" s="32"/>
      <c r="B289" s="32"/>
      <c r="C289" s="32"/>
      <c r="D289" s="32"/>
      <c r="E289" s="32"/>
      <c r="F289" s="32"/>
      <c r="G289" s="32"/>
      <c r="H289" s="32"/>
      <c r="I289" s="32"/>
      <c r="L289" s="32"/>
      <c r="N289" s="68"/>
      <c r="R289" s="32"/>
      <c r="S289" s="68"/>
    </row>
    <row r="290" spans="1:19">
      <c r="A290" s="32"/>
      <c r="B290" s="32"/>
      <c r="C290" s="32"/>
      <c r="D290" s="32"/>
      <c r="E290" s="32"/>
      <c r="F290" s="32"/>
      <c r="G290" s="32"/>
      <c r="H290" s="32"/>
      <c r="I290" s="32"/>
      <c r="L290" s="32"/>
      <c r="N290" s="68"/>
      <c r="R290" s="32"/>
      <c r="S290" s="68"/>
    </row>
    <row r="291" spans="1:19">
      <c r="A291" s="32"/>
      <c r="B291" s="32"/>
      <c r="C291" s="32"/>
      <c r="D291" s="32"/>
      <c r="E291" s="32"/>
      <c r="F291" s="32"/>
      <c r="G291" s="32"/>
      <c r="H291" s="32"/>
      <c r="I291" s="32"/>
      <c r="L291" s="32"/>
      <c r="N291" s="68"/>
      <c r="R291" s="32"/>
      <c r="S291" s="68"/>
    </row>
    <row r="292" spans="1:19">
      <c r="A292" s="32"/>
      <c r="B292" s="32"/>
      <c r="C292" s="32"/>
      <c r="D292" s="32"/>
      <c r="E292" s="32"/>
      <c r="F292" s="32"/>
      <c r="G292" s="32"/>
      <c r="H292" s="32"/>
      <c r="I292" s="32"/>
      <c r="L292" s="32"/>
      <c r="N292" s="68"/>
      <c r="R292" s="32"/>
      <c r="S292" s="68"/>
    </row>
    <row r="293" spans="1:19">
      <c r="A293" s="32"/>
      <c r="B293" s="32"/>
      <c r="C293" s="32"/>
      <c r="D293" s="32"/>
      <c r="E293" s="32"/>
      <c r="F293" s="32"/>
      <c r="G293" s="32"/>
      <c r="H293" s="32"/>
      <c r="I293" s="32"/>
      <c r="L293" s="32"/>
      <c r="N293" s="68"/>
      <c r="R293" s="32"/>
      <c r="S293" s="68"/>
    </row>
    <row r="294" spans="1:19">
      <c r="A294" s="32"/>
      <c r="B294" s="32"/>
      <c r="C294" s="32"/>
      <c r="D294" s="32"/>
      <c r="E294" s="32"/>
      <c r="F294" s="32"/>
      <c r="G294" s="32"/>
      <c r="H294" s="32"/>
      <c r="I294" s="32"/>
      <c r="L294" s="32"/>
      <c r="N294" s="68"/>
      <c r="R294" s="32"/>
      <c r="S294" s="68"/>
    </row>
    <row r="295" spans="1:19">
      <c r="A295" s="32"/>
      <c r="B295" s="32"/>
      <c r="C295" s="32"/>
      <c r="D295" s="32"/>
      <c r="E295" s="32"/>
      <c r="F295" s="32"/>
      <c r="G295" s="32"/>
      <c r="H295" s="32"/>
      <c r="I295" s="32"/>
      <c r="L295" s="32"/>
      <c r="N295" s="68"/>
      <c r="R295" s="32"/>
      <c r="S295" s="68"/>
    </row>
  </sheetData>
  <mergeCells count="2">
    <mergeCell ref="M5:N5"/>
    <mergeCell ref="F5:G5"/>
  </mergeCells>
  <conditionalFormatting sqref="V44">
    <cfRule type="cellIs" dxfId="1" priority="4" stopIfTrue="1" operator="greaterThan">
      <formula>0</formula>
    </cfRule>
    <cfRule type="cellIs" dxfId="0" priority="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C0C2-AD96-46DB-8AA0-A6425E1E78CB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370"/>
  <sheetViews>
    <sheetView defaultGridColor="0" colorId="22" zoomScale="93" zoomScaleNormal="93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V16" sqref="V16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228" customWidth="1"/>
    <col min="8" max="8" width="6.1796875" customWidth="1"/>
    <col min="9" max="9" width="7.6328125" customWidth="1"/>
    <col min="10" max="10" width="6.90625" style="97" customWidth="1"/>
    <col min="11" max="11" width="7" style="97" customWidth="1"/>
    <col min="12" max="12" width="1.81640625" style="97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7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222"/>
      <c r="H1" s="28"/>
      <c r="I1" s="28"/>
      <c r="J1" s="103"/>
      <c r="K1" s="103"/>
      <c r="L1" s="103"/>
      <c r="M1" s="28"/>
      <c r="N1" s="28"/>
      <c r="O1" s="71"/>
      <c r="P1" s="71"/>
      <c r="Q1" s="71"/>
      <c r="R1" s="103"/>
      <c r="S1" s="71"/>
      <c r="T1" s="71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30" customFormat="1" ht="31.8">
      <c r="A2" s="127"/>
      <c r="B2" s="127"/>
      <c r="C2" s="127"/>
      <c r="D2" s="127" t="s">
        <v>61</v>
      </c>
      <c r="E2" s="127"/>
      <c r="F2" s="127"/>
      <c r="G2" s="223"/>
      <c r="H2" s="127"/>
      <c r="I2" s="127"/>
      <c r="J2" s="131"/>
      <c r="K2" s="127" t="s">
        <v>502</v>
      </c>
      <c r="L2" s="127"/>
      <c r="M2" s="129"/>
      <c r="N2" s="129"/>
      <c r="O2" s="129"/>
      <c r="P2" s="129" t="str">
        <f>+År!B2</f>
        <v>Skålda purke</v>
      </c>
      <c r="Q2" s="129"/>
      <c r="R2" s="131"/>
      <c r="S2" s="129"/>
      <c r="T2" s="129"/>
      <c r="U2" s="127"/>
      <c r="V2" s="127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222"/>
      <c r="H3" s="28"/>
      <c r="I3" s="28"/>
      <c r="J3" s="103"/>
      <c r="K3" s="103"/>
      <c r="L3" s="103"/>
      <c r="M3" s="28"/>
      <c r="N3" s="28"/>
      <c r="O3" s="71"/>
      <c r="P3" s="71"/>
      <c r="Q3" s="71"/>
      <c r="R3" s="103"/>
      <c r="S3" s="71"/>
      <c r="T3" s="71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222"/>
      <c r="H4" s="28"/>
      <c r="I4" s="28"/>
      <c r="J4" s="103"/>
      <c r="K4" s="103"/>
      <c r="L4" s="103"/>
      <c r="M4" s="28"/>
      <c r="N4" s="28"/>
      <c r="O4" s="71"/>
      <c r="P4" s="71"/>
      <c r="Q4" s="71"/>
      <c r="R4" s="103"/>
      <c r="S4" s="71"/>
      <c r="T4" s="71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222"/>
      <c r="H5" s="55" t="s">
        <v>457</v>
      </c>
      <c r="I5" s="55"/>
      <c r="J5" s="136">
        <f>+År!R2</f>
        <v>52</v>
      </c>
      <c r="K5" s="103"/>
      <c r="L5" s="103"/>
      <c r="M5" s="103"/>
      <c r="N5" s="103"/>
      <c r="O5" s="72" t="s">
        <v>590</v>
      </c>
      <c r="P5" s="312">
        <f>SUM(G10:G21)</f>
        <v>30030</v>
      </c>
      <c r="Q5" s="313"/>
      <c r="R5" s="28"/>
      <c r="S5" s="28"/>
      <c r="T5" s="71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222"/>
      <c r="H6" s="28"/>
      <c r="I6" s="28"/>
      <c r="J6" s="103"/>
      <c r="K6" s="103"/>
      <c r="L6" s="103"/>
      <c r="M6" s="28"/>
      <c r="N6" s="28"/>
      <c r="O6" s="71"/>
      <c r="P6" s="71"/>
      <c r="Q6" s="71"/>
      <c r="R6" s="103"/>
      <c r="S6" s="71"/>
      <c r="T6" s="72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224"/>
      <c r="H7" s="34"/>
      <c r="I7" s="72" t="s">
        <v>3</v>
      </c>
      <c r="J7" s="96" t="s">
        <v>3</v>
      </c>
      <c r="K7" s="96" t="s">
        <v>1</v>
      </c>
      <c r="L7" s="96"/>
      <c r="M7" s="78"/>
      <c r="N7" s="34"/>
      <c r="O7" s="72" t="s">
        <v>18</v>
      </c>
      <c r="P7" s="72"/>
      <c r="Q7" s="72" t="s">
        <v>476</v>
      </c>
      <c r="R7" s="96" t="s">
        <v>2</v>
      </c>
      <c r="S7" s="72" t="s">
        <v>52</v>
      </c>
      <c r="T7" s="72" t="s">
        <v>489</v>
      </c>
      <c r="U7" s="78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526</v>
      </c>
      <c r="F8" s="120"/>
      <c r="G8" s="224" t="s">
        <v>3</v>
      </c>
      <c r="H8" s="120"/>
      <c r="I8" s="72" t="s">
        <v>482</v>
      </c>
      <c r="J8" s="96" t="s">
        <v>555</v>
      </c>
      <c r="K8" s="96" t="s">
        <v>555</v>
      </c>
      <c r="L8" s="96"/>
      <c r="M8" s="78" t="s">
        <v>18</v>
      </c>
      <c r="N8" s="120"/>
      <c r="O8" s="72" t="s">
        <v>480</v>
      </c>
      <c r="P8" s="117"/>
      <c r="Q8" s="72" t="s">
        <v>480</v>
      </c>
      <c r="R8" s="96" t="s">
        <v>476</v>
      </c>
      <c r="S8" s="72" t="s">
        <v>85</v>
      </c>
      <c r="T8" s="72" t="s">
        <v>533</v>
      </c>
      <c r="U8" s="78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505</v>
      </c>
      <c r="F9" s="120" t="s">
        <v>532</v>
      </c>
      <c r="G9" s="224" t="s">
        <v>11</v>
      </c>
      <c r="H9" s="120" t="s">
        <v>532</v>
      </c>
      <c r="I9" s="72" t="s">
        <v>475</v>
      </c>
      <c r="J9" s="96" t="s">
        <v>556</v>
      </c>
      <c r="K9" s="96" t="s">
        <v>556</v>
      </c>
      <c r="L9" s="96"/>
      <c r="M9" s="78" t="s">
        <v>475</v>
      </c>
      <c r="N9" s="120" t="s">
        <v>532</v>
      </c>
      <c r="O9" s="72" t="s">
        <v>477</v>
      </c>
      <c r="P9" s="117" t="s">
        <v>532</v>
      </c>
      <c r="Q9" s="72" t="s">
        <v>477</v>
      </c>
      <c r="R9" s="96" t="s">
        <v>478</v>
      </c>
      <c r="S9" s="72" t="s">
        <v>484</v>
      </c>
      <c r="T9" s="72" t="s">
        <v>540</v>
      </c>
      <c r="U9" s="78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+'Ark1'!D30</f>
        <v>1</v>
      </c>
      <c r="C10" s="2" t="s">
        <v>569</v>
      </c>
      <c r="D10" s="2">
        <f>+'Ark1'!C30</f>
        <v>2023</v>
      </c>
      <c r="E10" s="2">
        <f>+IF(G10=0,"",'Ark1'!Q30)</f>
        <v>350</v>
      </c>
      <c r="F10" s="2">
        <f t="shared" ref="F10:F21" si="0">+IF(G10=0,"",E10-E23)</f>
        <v>-9</v>
      </c>
      <c r="G10" s="225">
        <f>+'Ark1'!R30</f>
        <v>2448</v>
      </c>
      <c r="H10" s="2">
        <f t="shared" ref="H10:H21" si="1">+IF(G10=0,"",G10-G23)</f>
        <v>-435</v>
      </c>
      <c r="I10" s="2">
        <f>+IF(G10=0,"",'Ark1'!S30)</f>
        <v>2446</v>
      </c>
      <c r="J10" s="51">
        <f>+IF(G10=0,"",'Ark1'!T30)</f>
        <v>8.1518481518481511</v>
      </c>
      <c r="K10" s="51">
        <f>+IF(G10=0,"",'Ark1'!U30)</f>
        <v>8.2666797913341217</v>
      </c>
      <c r="L10" s="96"/>
      <c r="M10" s="5">
        <f>+IF(G10=0,"",'Ark1'!W30)</f>
        <v>58.680294358135761</v>
      </c>
      <c r="N10" s="5">
        <f t="shared" ref="N10:N21" si="2">+IF(G10=0,"",M10-M23)</f>
        <v>-0.42942786408646327</v>
      </c>
      <c r="O10" s="18">
        <f>+IF(G10=0,"",'Ark1'!Z30)</f>
        <v>157.11263286999161</v>
      </c>
      <c r="P10" s="18">
        <f t="shared" ref="P10:P21" si="3">+IF(G10=0,"",O10-O23)</f>
        <v>3.1117543977694027</v>
      </c>
      <c r="Q10" s="18">
        <f>+IF(G10=0,"",'Ark1'!AA30)</f>
        <v>31.346007318862579</v>
      </c>
      <c r="R10" s="51">
        <f>+IF(G10=0,"",'Ark1'!AB30)</f>
        <v>4.8051991376293639</v>
      </c>
      <c r="S10" s="18">
        <f>+IF(G10=0,"",'Ark1'!AC30)</f>
        <v>-41.614650078432653</v>
      </c>
      <c r="T10" s="18">
        <f t="shared" ref="T10:T44" si="4">+IF(G10=0,"",G10/E10)</f>
        <v>6.9942857142857147</v>
      </c>
      <c r="U10" s="5">
        <f>+IF(G10=0,"",'Ark1'!V30)</f>
        <v>6.367647058823529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+'Ark1'!D31</f>
        <v>2</v>
      </c>
      <c r="C11" s="2" t="s">
        <v>570</v>
      </c>
      <c r="D11" s="2">
        <f>+'Ark1'!C31</f>
        <v>2023</v>
      </c>
      <c r="E11" s="2">
        <f>+IF(G11=0,"",'Ark1'!Q31)</f>
        <v>320</v>
      </c>
      <c r="F11" s="2">
        <f t="shared" si="0"/>
        <v>15</v>
      </c>
      <c r="G11" s="225">
        <f>+'Ark1'!R31</f>
        <v>2591</v>
      </c>
      <c r="H11" s="2">
        <f t="shared" si="1"/>
        <v>342</v>
      </c>
      <c r="I11" s="2">
        <f>+IF(G11=0,"",'Ark1'!S31)</f>
        <v>2591</v>
      </c>
      <c r="J11" s="51">
        <f>+IF(G11=0,"",'Ark1'!T31)</f>
        <v>8.6280386280386274</v>
      </c>
      <c r="K11" s="51">
        <f>+IF(G11=0,"",'Ark1'!U31)</f>
        <v>8.5573491573341744</v>
      </c>
      <c r="L11" s="96"/>
      <c r="M11" s="5">
        <f>+IF(G11=0,"",'Ark1'!W31)</f>
        <v>59.238131995368576</v>
      </c>
      <c r="N11" s="5">
        <f t="shared" si="2"/>
        <v>0.26392123503063658</v>
      </c>
      <c r="O11" s="18">
        <f>+IF(G11=0,"",'Ark1'!Z31)</f>
        <v>153.53531455036651</v>
      </c>
      <c r="P11" s="18">
        <f t="shared" si="3"/>
        <v>-1.7940762900071263</v>
      </c>
      <c r="Q11" s="18">
        <f>+IF(G11=0,"",'Ark1'!AA31)</f>
        <v>30.982667797765995</v>
      </c>
      <c r="R11" s="51">
        <f>+IF(G11=0,"",'Ark1'!AB31)</f>
        <v>4.7449854722580946</v>
      </c>
      <c r="S11" s="18">
        <f>+IF('Ark1'!AC31=0,"",'Ark1'!AC31)</f>
        <v>-45.242023196338451</v>
      </c>
      <c r="T11" s="18">
        <f t="shared" si="4"/>
        <v>8.0968750000000007</v>
      </c>
      <c r="U11" s="5">
        <f>+IF(G11=0,"",'Ark1'!V31)</f>
        <v>5.6626785025086814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+'Ark1'!D32</f>
        <v>3</v>
      </c>
      <c r="C12" s="2" t="s">
        <v>571</v>
      </c>
      <c r="D12" s="2">
        <f>+'Ark1'!C32</f>
        <v>2023</v>
      </c>
      <c r="E12" s="2">
        <f>+IF(G12=0,"",'Ark1'!Q32)</f>
        <v>341</v>
      </c>
      <c r="F12" s="2">
        <f t="shared" si="0"/>
        <v>-22</v>
      </c>
      <c r="G12" s="225">
        <f>+'Ark1'!R32</f>
        <v>2892</v>
      </c>
      <c r="H12" s="2">
        <f t="shared" si="1"/>
        <v>346</v>
      </c>
      <c r="I12" s="2">
        <f>+IF(G12=0,"",'Ark1'!S32)</f>
        <v>2892</v>
      </c>
      <c r="J12" s="51">
        <f>+IF(G12=0,"",'Ark1'!T32)</f>
        <v>9.630369630369632</v>
      </c>
      <c r="K12" s="51">
        <f>+IF(G12=0,"",'Ark1'!U32)</f>
        <v>9.6075469878188979</v>
      </c>
      <c r="L12" s="96"/>
      <c r="M12" s="5">
        <f>+IF(G12=0,"",'Ark1'!W32)</f>
        <v>59.18118948824344</v>
      </c>
      <c r="N12" s="5">
        <f t="shared" si="2"/>
        <v>4.2933400262278099E-2</v>
      </c>
      <c r="O12" s="18">
        <f>+IF(G12=0,"",'Ark1'!Z32)</f>
        <v>154.43675656984789</v>
      </c>
      <c r="P12" s="18">
        <f t="shared" si="3"/>
        <v>-1.8196456296808776</v>
      </c>
      <c r="Q12" s="18">
        <f>+IF(G12=0,"",'Ark1'!AA32)</f>
        <v>30.580659408642873</v>
      </c>
      <c r="R12" s="51">
        <f>+IF(G12=0,"",'Ark1'!AB32)</f>
        <v>4.5699971969810402</v>
      </c>
      <c r="S12" s="18">
        <f>+IF('Ark1'!AC32=0,"",'Ark1'!AC32)</f>
        <v>-35.682944981289509</v>
      </c>
      <c r="T12" s="18">
        <f t="shared" si="4"/>
        <v>8.480938416422287</v>
      </c>
      <c r="U12" s="5">
        <f>+IF(G12=0,"",'Ark1'!V32)</f>
        <v>6.0038035961272476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+'Ark1'!D33</f>
        <v>4</v>
      </c>
      <c r="C13" s="2" t="s">
        <v>572</v>
      </c>
      <c r="D13" s="2">
        <f>+'Ark1'!C33</f>
        <v>2023</v>
      </c>
      <c r="E13" s="2">
        <f>+IF(G13=0,"",'Ark1'!Q33)</f>
        <v>289</v>
      </c>
      <c r="F13" s="2">
        <f t="shared" si="0"/>
        <v>-22</v>
      </c>
      <c r="G13" s="225">
        <f>+'Ark1'!R33</f>
        <v>2383</v>
      </c>
      <c r="H13" s="2">
        <f t="shared" si="1"/>
        <v>102</v>
      </c>
      <c r="I13" s="2">
        <f>+IF(G13=0,"",'Ark1'!S33)</f>
        <v>2383</v>
      </c>
      <c r="J13" s="51">
        <f>+IF(G13=0,"",'Ark1'!T33)</f>
        <v>7.935397935397936</v>
      </c>
      <c r="K13" s="51">
        <f>+IF(G13=0,"",'Ark1'!U33)</f>
        <v>7.9953016214435388</v>
      </c>
      <c r="L13" s="96"/>
      <c r="M13" s="5">
        <f>+IF(G13=0,"",'Ark1'!W33)</f>
        <v>59.061686949223656</v>
      </c>
      <c r="N13" s="5">
        <f t="shared" si="2"/>
        <v>-0.15313111302974391</v>
      </c>
      <c r="O13" s="18">
        <f>+IF(G13=0,"",'Ark1'!Z33)</f>
        <v>155.97221989089397</v>
      </c>
      <c r="P13" s="18">
        <f t="shared" si="3"/>
        <v>2.3229870982592047</v>
      </c>
      <c r="Q13" s="18">
        <f>+IF(G13=0,"",'Ark1'!AA33)</f>
        <v>32.079913598157297</v>
      </c>
      <c r="R13" s="51">
        <f>+IF(G13=0,"",'Ark1'!AB33)</f>
        <v>5.0607692751290738</v>
      </c>
      <c r="S13" s="18">
        <f>+IF('Ark1'!AC33=0,"",'Ark1'!AC33)</f>
        <v>-44.518044701936873</v>
      </c>
      <c r="T13" s="18">
        <f t="shared" si="4"/>
        <v>8.2456747404844286</v>
      </c>
      <c r="U13" s="5">
        <f>+IF(G13=0,"",'Ark1'!V33)</f>
        <v>5.6491817037347891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+'Ark1'!D34</f>
        <v>5</v>
      </c>
      <c r="C14" s="2" t="s">
        <v>467</v>
      </c>
      <c r="D14" s="2">
        <f>+'Ark1'!C34</f>
        <v>2023</v>
      </c>
      <c r="E14" s="2">
        <f>+IF(G14=0,"",'Ark1'!Q34)</f>
        <v>309</v>
      </c>
      <c r="F14" s="2">
        <f t="shared" ref="F14" si="5">+IF(G14=0,"",E14-E27)</f>
        <v>-27</v>
      </c>
      <c r="G14" s="225">
        <f>+'Ark1'!R34</f>
        <v>2633</v>
      </c>
      <c r="H14" s="2">
        <f t="shared" ref="H14" si="6">+IF(G14=0,"",G14-G27)</f>
        <v>-277</v>
      </c>
      <c r="I14" s="2">
        <f>+IF(G14=0,"",'Ark1'!S34)</f>
        <v>2633</v>
      </c>
      <c r="J14" s="51">
        <f>+IF(G14=0,"",'Ark1'!T34)</f>
        <v>8.7678987678987674</v>
      </c>
      <c r="K14" s="51">
        <f>+IF(G14=0,"",'Ark1'!U34)</f>
        <v>8.7341320608429189</v>
      </c>
      <c r="L14" s="96"/>
      <c r="M14" s="5">
        <f>+IF(G14=0,"",'Ark1'!W34)</f>
        <v>59.211165970375987</v>
      </c>
      <c r="N14" s="5">
        <f t="shared" ref="N14" si="7">+IF(G14=0,"",M14-M27)</f>
        <v>0.47439621092579642</v>
      </c>
      <c r="O14" s="18">
        <f>+IF(G14=0,"",'Ark1'!Z34)</f>
        <v>154.20744398025099</v>
      </c>
      <c r="P14" s="18">
        <f t="shared" ref="P14" si="8">+IF(G14=0,"",O14-O27)</f>
        <v>-0.54719519500639535</v>
      </c>
      <c r="Q14" s="18">
        <f>+IF(G14=0,"",'Ark1'!AA34)</f>
        <v>31.17883224214734</v>
      </c>
      <c r="R14" s="51">
        <f>+IF(G14=0,"",'Ark1'!AB34)</f>
        <v>4.7262546073152496</v>
      </c>
      <c r="S14" s="18">
        <f>+IF('Ark1'!AC34=0,"",'Ark1'!AC34)</f>
        <v>-43.217744214339966</v>
      </c>
      <c r="T14" s="18">
        <f t="shared" ref="T14" si="9">+IF(G14=0,"",G14/E14)</f>
        <v>8.5210355987055024</v>
      </c>
      <c r="U14" s="5">
        <f>+IF(G14=0,"",'Ark1'!V34)</f>
        <v>5.7326243828332721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+'Ark1'!D35</f>
        <v>6</v>
      </c>
      <c r="C15" s="2" t="s">
        <v>573</v>
      </c>
      <c r="D15" s="2">
        <f>+'Ark1'!C35</f>
        <v>2023</v>
      </c>
      <c r="E15" s="2">
        <f>+IF(G15=0,"",'Ark1'!Q35)</f>
        <v>339</v>
      </c>
      <c r="F15" s="2">
        <f t="shared" si="0"/>
        <v>-74</v>
      </c>
      <c r="G15" s="225">
        <f>+'Ark1'!R35</f>
        <v>2542</v>
      </c>
      <c r="H15" s="2">
        <f t="shared" si="1"/>
        <v>-442</v>
      </c>
      <c r="I15" s="2">
        <f>+IF(G15=0,"",'Ark1'!S35)</f>
        <v>2542</v>
      </c>
      <c r="J15" s="51">
        <f>+IF(G15=0,"",'Ark1'!T35)</f>
        <v>8.4648684648684629</v>
      </c>
      <c r="K15" s="51">
        <f>+IF(G15=0,"",'Ark1'!U35)</f>
        <v>8.5027796810959586</v>
      </c>
      <c r="L15" s="96"/>
      <c r="M15" s="5">
        <f>+IF(G15=0,"",'Ark1'!W35)</f>
        <v>59.173092053501186</v>
      </c>
      <c r="N15" s="5">
        <f t="shared" si="2"/>
        <v>-8.1264514863420345E-2</v>
      </c>
      <c r="O15" s="18">
        <f>+IF(G15=0,"",'Ark1'!Z35)</f>
        <v>155.49693154996061</v>
      </c>
      <c r="P15" s="18">
        <f t="shared" si="3"/>
        <v>2.9980039360196145</v>
      </c>
      <c r="Q15" s="18">
        <f>+IF(G15=0,"",'Ark1'!AA35)</f>
        <v>29.816753854360758</v>
      </c>
      <c r="R15" s="51">
        <f>+IF(G15=0,"",'Ark1'!AB35)</f>
        <v>4.6202713933718913</v>
      </c>
      <c r="S15" s="18">
        <f>+IF('Ark1'!AC35=0,"",'Ark1'!AC35)</f>
        <v>-36.838816939211007</v>
      </c>
      <c r="T15" s="18">
        <f t="shared" si="4"/>
        <v>7.4985250737463129</v>
      </c>
      <c r="U15" s="5">
        <f>+IF(G15=0,"",'Ark1'!V35)</f>
        <v>5.8646734854445315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+'Ark1'!D36</f>
        <v>7</v>
      </c>
      <c r="C16" s="2" t="s">
        <v>574</v>
      </c>
      <c r="D16" s="2">
        <f>+'Ark1'!C36</f>
        <v>2023</v>
      </c>
      <c r="E16" s="2">
        <f>+IF(G16=0,"",'Ark1'!Q36)</f>
        <v>299</v>
      </c>
      <c r="F16" s="2">
        <f t="shared" si="0"/>
        <v>-44</v>
      </c>
      <c r="G16" s="225">
        <f>+'Ark1'!R36</f>
        <v>2234</v>
      </c>
      <c r="H16" s="2">
        <f t="shared" si="1"/>
        <v>-158</v>
      </c>
      <c r="I16" s="2">
        <f>+IF(G16=0,"",'Ark1'!S36)</f>
        <v>2234</v>
      </c>
      <c r="J16" s="51">
        <f>+IF(G16=0,"",'Ark1'!T36)</f>
        <v>7.4392274392274382</v>
      </c>
      <c r="K16" s="51">
        <f>+IF(G16=0,"",'Ark1'!U36)</f>
        <v>7.4120656063292172</v>
      </c>
      <c r="L16" s="96"/>
      <c r="M16" s="5">
        <f>+IF(G16=0,"",'Ark1'!W36)</f>
        <v>58.978961504028653</v>
      </c>
      <c r="N16" s="5">
        <f t="shared" si="2"/>
        <v>2.0384098170907805E-2</v>
      </c>
      <c r="O16" s="18">
        <f>+IF(G16=0,"",'Ark1'!Z36)</f>
        <v>154.23840644583748</v>
      </c>
      <c r="P16" s="18">
        <f t="shared" si="3"/>
        <v>0.27079138307587414</v>
      </c>
      <c r="Q16" s="18">
        <f>+IF(G16=0,"",'Ark1'!AA36)</f>
        <v>31.767737167852289</v>
      </c>
      <c r="R16" s="51">
        <f>+IF(G16=0,"",'Ark1'!AB36)</f>
        <v>4.7152589115355719</v>
      </c>
      <c r="S16" s="18">
        <f>+IF('Ark1'!AC36=0,"",'Ark1'!AC36)</f>
        <v>-42.863387107007149</v>
      </c>
      <c r="T16" s="18">
        <f t="shared" si="4"/>
        <v>7.471571906354515</v>
      </c>
      <c r="U16" s="5">
        <f>+IF(G16=0,"",'Ark1'!V36)</f>
        <v>6.0076096687555953</v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+'Ark1'!D37</f>
        <v>8</v>
      </c>
      <c r="C17" s="2" t="s">
        <v>575</v>
      </c>
      <c r="D17" s="2">
        <f>+'Ark1'!C37</f>
        <v>2023</v>
      </c>
      <c r="E17" s="2">
        <f>+IF(G17=0,"",'Ark1'!Q37)</f>
        <v>318</v>
      </c>
      <c r="F17" s="2">
        <f t="shared" si="0"/>
        <v>-36</v>
      </c>
      <c r="G17" s="225">
        <f>+'Ark1'!R37</f>
        <v>2471</v>
      </c>
      <c r="H17" s="2">
        <f t="shared" si="1"/>
        <v>67</v>
      </c>
      <c r="I17" s="2">
        <f>+IF(G17=0,"",'Ark1'!S37)</f>
        <v>2471</v>
      </c>
      <c r="J17" s="51">
        <f>+IF(G17=0,"",'Ark1'!T37)</f>
        <v>8.2284382284382307</v>
      </c>
      <c r="K17" s="51">
        <f>+IF(G17=0,"",'Ark1'!U37)</f>
        <v>8.3215203080172344</v>
      </c>
      <c r="L17" s="96"/>
      <c r="M17" s="5">
        <f>+IF(G17=0,"",'Ark1'!W37)</f>
        <v>58.871711857547545</v>
      </c>
      <c r="N17" s="5">
        <f t="shared" si="2"/>
        <v>-3.2871475785803739E-2</v>
      </c>
      <c r="O17" s="18">
        <f>+IF(G17=0,"",'Ark1'!Z37)</f>
        <v>156.55479562929972</v>
      </c>
      <c r="P17" s="18">
        <f t="shared" si="3"/>
        <v>0.78771229596640069</v>
      </c>
      <c r="Q17" s="18">
        <f>+IF(G17=0,"",'Ark1'!AA37)</f>
        <v>31.222596082644536</v>
      </c>
      <c r="R17" s="51">
        <f>+IF(G17=0,"",'Ark1'!AB37)</f>
        <v>4.6913791046145663</v>
      </c>
      <c r="S17" s="18">
        <f>+IF('Ark1'!AC37=0,"",'Ark1'!AC37)</f>
        <v>-39.222320135918864</v>
      </c>
      <c r="T17" s="18">
        <f t="shared" si="4"/>
        <v>7.7704402515723272</v>
      </c>
      <c r="U17" s="5">
        <f>+IF(G17=0,"",'Ark1'!V37)</f>
        <v>6.1019830028328599</v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+'Ark1'!D38</f>
        <v>9</v>
      </c>
      <c r="C18" s="2" t="s">
        <v>576</v>
      </c>
      <c r="D18" s="2">
        <f>+'Ark1'!C38</f>
        <v>2023</v>
      </c>
      <c r="E18" s="2">
        <f>+IF(G18=0,"",'Ark1'!Q38)</f>
        <v>307</v>
      </c>
      <c r="F18" s="2">
        <f t="shared" si="0"/>
        <v>-41</v>
      </c>
      <c r="G18" s="225">
        <f>+'Ark1'!R38</f>
        <v>2615</v>
      </c>
      <c r="H18" s="2">
        <f t="shared" si="1"/>
        <v>-217</v>
      </c>
      <c r="I18" s="2">
        <f>+IF(G18=0,"",'Ark1'!S38)</f>
        <v>2614</v>
      </c>
      <c r="J18" s="51">
        <f>+IF(G18=0,"",'Ark1'!T38)</f>
        <v>8.70795870795871</v>
      </c>
      <c r="K18" s="51">
        <f>+IF(G18=0,"",'Ark1'!U38)</f>
        <v>8.7203799849366117</v>
      </c>
      <c r="L18" s="96"/>
      <c r="M18" s="5">
        <f>+IF(G18=0,"",'Ark1'!W38)</f>
        <v>58.595638867635799</v>
      </c>
      <c r="N18" s="5">
        <f t="shared" si="2"/>
        <v>-0.39270858999131519</v>
      </c>
      <c r="O18" s="18">
        <f>+IF(G18=0,"",'Ark1'!Z38)</f>
        <v>155.08374139250213</v>
      </c>
      <c r="P18" s="18">
        <f t="shared" si="3"/>
        <v>1.9740662512589608</v>
      </c>
      <c r="Q18" s="18">
        <f>+IF(G18=0,"",'Ark1'!AA38)</f>
        <v>30.569315412066313</v>
      </c>
      <c r="R18" s="51">
        <f>+IF(G18=0,"",'Ark1'!AB38)</f>
        <v>4.7065205010592086</v>
      </c>
      <c r="S18" s="18">
        <f>+IF('Ark1'!AC38=0,"",'Ark1'!AC38)</f>
        <v>-33.49805645842541</v>
      </c>
      <c r="T18" s="18">
        <f t="shared" si="4"/>
        <v>8.5179153094462539</v>
      </c>
      <c r="U18" s="5">
        <f>+IF(G18=0,"",'Ark1'!V38)</f>
        <v>6.4485659655831746</v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+'Ark1'!D39</f>
        <v>10</v>
      </c>
      <c r="C19" s="2" t="s">
        <v>577</v>
      </c>
      <c r="D19" s="2">
        <f>+'Ark1'!C39</f>
        <v>2023</v>
      </c>
      <c r="E19" s="2">
        <f>+IF(G19=0,"",'Ark1'!Q39)</f>
        <v>346</v>
      </c>
      <c r="F19" s="2">
        <f t="shared" si="0"/>
        <v>-41</v>
      </c>
      <c r="G19" s="225">
        <f>+'Ark1'!R39</f>
        <v>2658</v>
      </c>
      <c r="H19" s="2">
        <f t="shared" si="1"/>
        <v>42</v>
      </c>
      <c r="I19" s="2">
        <f>+IF(G19=0,"",'Ark1'!S39)</f>
        <v>2658</v>
      </c>
      <c r="J19" s="51">
        <f>+IF(G19=0,"",'Ark1'!T39)</f>
        <v>8.8511488511488494</v>
      </c>
      <c r="K19" s="51">
        <f>+IF(G19=0,"",'Ark1'!U39)</f>
        <v>8.825735126757758</v>
      </c>
      <c r="L19" s="96"/>
      <c r="M19" s="5">
        <f>+IF(G19=0,"",'Ark1'!W39)</f>
        <v>58.745297215951851</v>
      </c>
      <c r="N19" s="5">
        <f t="shared" si="2"/>
        <v>-4.6751713711749687E-2</v>
      </c>
      <c r="O19" s="18">
        <f>+IF(G19=0,"",'Ark1'!Z39)</f>
        <v>154.35914221218957</v>
      </c>
      <c r="P19" s="18">
        <f t="shared" si="3"/>
        <v>-2.1057278183914434</v>
      </c>
      <c r="Q19" s="18">
        <f>+IF(G19=0,"",'Ark1'!AA39)</f>
        <v>31.073148987149079</v>
      </c>
      <c r="R19" s="51">
        <f>+IF(G19=0,"",'Ark1'!AB39)</f>
        <v>4.8579740679469641</v>
      </c>
      <c r="S19" s="18">
        <f>+IF('Ark1'!AC39=0,"",'Ark1'!AC39)</f>
        <v>-33.61728376394894</v>
      </c>
      <c r="T19" s="18">
        <f t="shared" si="4"/>
        <v>7.6820809248554918</v>
      </c>
      <c r="U19" s="5">
        <f>+IF(G19=0,"",'Ark1'!V39)</f>
        <v>6.1775771256583889</v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+'Ark1'!D40</f>
        <v>11</v>
      </c>
      <c r="C20" s="2" t="s">
        <v>578</v>
      </c>
      <c r="D20" s="2">
        <f>+'Ark1'!C40</f>
        <v>2023</v>
      </c>
      <c r="E20" s="2">
        <f>+IF(G20=0,"",'Ark1'!Q40)</f>
        <v>319</v>
      </c>
      <c r="F20" s="2">
        <f t="shared" si="0"/>
        <v>-70</v>
      </c>
      <c r="G20" s="225">
        <f>+'Ark1'!R40</f>
        <v>2230</v>
      </c>
      <c r="H20" s="2">
        <f t="shared" si="1"/>
        <v>-461</v>
      </c>
      <c r="I20" s="2">
        <f>+IF(G20=0,"",'Ark1'!S40)</f>
        <v>2230</v>
      </c>
      <c r="J20" s="51">
        <f>+IF(G20=0,"",'Ark1'!T40)</f>
        <v>7.4259074259074254</v>
      </c>
      <c r="K20" s="51">
        <f>+IF(G20=0,"",'Ark1'!U40)</f>
        <v>7.4419983665726113</v>
      </c>
      <c r="L20" s="96"/>
      <c r="M20" s="5">
        <f>+IF(G20=0,"",'Ark1'!W40)</f>
        <v>59.106726457399105</v>
      </c>
      <c r="N20" s="5">
        <f t="shared" si="2"/>
        <v>0.70873314636230589</v>
      </c>
      <c r="O20" s="18">
        <f>+IF(G20=0,"",'Ark1'!Z40)</f>
        <v>155.13905829596422</v>
      </c>
      <c r="P20" s="18">
        <f t="shared" si="3"/>
        <v>-0.68903534952062273</v>
      </c>
      <c r="Q20" s="18">
        <f>+IF(G20=0,"",'Ark1'!AA40)</f>
        <v>31.002816073613683</v>
      </c>
      <c r="R20" s="51">
        <f>+IF(G20=0,"",'Ark1'!AB40)</f>
        <v>4.584463874310762</v>
      </c>
      <c r="S20" s="18">
        <f>+IF('Ark1'!AC40=0,"",'Ark1'!AC40)</f>
        <v>-33.246717935568554</v>
      </c>
      <c r="T20" s="18">
        <f t="shared" si="4"/>
        <v>6.9905956112852667</v>
      </c>
      <c r="U20" s="5">
        <f>+IF(G20=0,"",'Ark1'!V40)</f>
        <v>5.8659192825112116</v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+'Ark1'!D41</f>
        <v>12</v>
      </c>
      <c r="C21" s="2" t="s">
        <v>579</v>
      </c>
      <c r="D21" s="2">
        <f>+'Ark1'!C41</f>
        <v>2023</v>
      </c>
      <c r="E21" s="2">
        <f>+IF(G21=0,"",'Ark1'!Q41)</f>
        <v>287</v>
      </c>
      <c r="F21" s="2">
        <f t="shared" si="0"/>
        <v>-62</v>
      </c>
      <c r="G21" s="225">
        <f>+'Ark1'!R41</f>
        <v>2333</v>
      </c>
      <c r="H21" s="2">
        <f t="shared" si="1"/>
        <v>-443</v>
      </c>
      <c r="I21" s="2">
        <f>+IF(G21=0,"",'Ark1'!S41)</f>
        <v>2333</v>
      </c>
      <c r="J21" s="51">
        <f>+IF(G21=0,"",'Ark1'!T41)</f>
        <v>7.7688977688977694</v>
      </c>
      <c r="K21" s="51">
        <f>+IF(G21=0,"",'Ark1'!U41)</f>
        <v>7.6145113075169677</v>
      </c>
      <c r="L21" s="96"/>
      <c r="M21" s="5">
        <f>+IF(G21=0,"",'Ark1'!W41)</f>
        <v>59.440634376339482</v>
      </c>
      <c r="N21" s="5">
        <f t="shared" si="2"/>
        <v>0.57243127947238293</v>
      </c>
      <c r="O21" s="18">
        <f>+IF(G21=0,"",'Ark1'!Z41)</f>
        <v>151.72730390055733</v>
      </c>
      <c r="P21" s="18">
        <f t="shared" si="3"/>
        <v>-1.6280435967416622</v>
      </c>
      <c r="Q21" s="18">
        <f>+IF(G21=0,"",'Ark1'!AA41)</f>
        <v>31.395483134146872</v>
      </c>
      <c r="R21" s="51">
        <f>+IF(G21=0,"",'Ark1'!AB41)</f>
        <v>4.4119731428140048</v>
      </c>
      <c r="S21" s="18">
        <f>+IF('Ark1'!AC41=0,"",'Ark1'!AC41)</f>
        <v>-39.893770415899617</v>
      </c>
      <c r="T21" s="18">
        <f t="shared" si="4"/>
        <v>8.1289198606271782</v>
      </c>
      <c r="U21" s="5">
        <f>+IF(G21=0,"",'Ark1'!V41)</f>
        <v>5.6669524217745399</v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222"/>
      <c r="H22" s="28"/>
      <c r="I22" s="28"/>
      <c r="J22" s="28"/>
      <c r="K22" s="28"/>
      <c r="L22" s="96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7">
        <f>+'Ark1'!D42</f>
        <v>1</v>
      </c>
      <c r="C23" s="87" t="str">
        <f t="shared" ref="C23:C34" si="10">+C10</f>
        <v>Jan</v>
      </c>
      <c r="D23" s="87">
        <f>+'Ark1'!C42</f>
        <v>2022</v>
      </c>
      <c r="E23" s="87">
        <f>+'Ark1'!Q42</f>
        <v>359</v>
      </c>
      <c r="F23" s="87"/>
      <c r="G23" s="226">
        <f>+'Ark1'!R42</f>
        <v>2883</v>
      </c>
      <c r="H23" s="87"/>
      <c r="I23" s="87">
        <f>+'Ark1'!S42</f>
        <v>2880</v>
      </c>
      <c r="J23" s="116">
        <f>+'Ark1'!T42</f>
        <v>9.133823343049043</v>
      </c>
      <c r="K23" s="116">
        <f>+'Ark1'!U42</f>
        <v>9.0951045388965692</v>
      </c>
      <c r="L23" s="96"/>
      <c r="M23" s="88">
        <f>+'Ark1'!W42</f>
        <v>59.109722222222224</v>
      </c>
      <c r="N23" s="87"/>
      <c r="O23" s="98">
        <f>+'Ark1'!Z42</f>
        <v>154.00087847222221</v>
      </c>
      <c r="P23" s="98"/>
      <c r="Q23" s="98">
        <f>+'Ark1'!AA42</f>
        <v>29.282570964971558</v>
      </c>
      <c r="R23" s="116">
        <f>+'Ark1'!AB42</f>
        <v>4.4143597661565153</v>
      </c>
      <c r="S23" s="98">
        <f>+'Ark1'!AC42</f>
        <v>-39.090884323697487</v>
      </c>
      <c r="T23" s="98">
        <f t="shared" si="4"/>
        <v>8.0306406685236773</v>
      </c>
      <c r="U23" s="88">
        <f>+IF(G23=0,"",'Ark1'!V42)</f>
        <v>15.050988553590011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7">
        <f>+'Ark1'!D43</f>
        <v>2</v>
      </c>
      <c r="C24" s="87" t="str">
        <f t="shared" si="10"/>
        <v>Feb</v>
      </c>
      <c r="D24" s="87">
        <f>+'Ark1'!C43</f>
        <v>2022</v>
      </c>
      <c r="E24" s="87">
        <f>+'Ark1'!Q43</f>
        <v>305</v>
      </c>
      <c r="F24" s="87"/>
      <c r="G24" s="226">
        <f>+'Ark1'!R43</f>
        <v>2249</v>
      </c>
      <c r="H24" s="87"/>
      <c r="I24" s="87">
        <f>+'Ark1'!S43</f>
        <v>2249</v>
      </c>
      <c r="J24" s="116">
        <f>+'Ark1'!T43</f>
        <v>7.1252059308072493</v>
      </c>
      <c r="K24" s="116">
        <f>+'Ark1'!U43</f>
        <v>7.1636622838056656</v>
      </c>
      <c r="L24" s="96"/>
      <c r="M24" s="88">
        <f>+'Ark1'!W43</f>
        <v>58.97421076033794</v>
      </c>
      <c r="N24" s="87"/>
      <c r="O24" s="98">
        <f>+'Ark1'!Z43</f>
        <v>155.32939084037363</v>
      </c>
      <c r="P24" s="98"/>
      <c r="Q24" s="98">
        <f>+'Ark1'!AA43</f>
        <v>30.801346941967871</v>
      </c>
      <c r="R24" s="116">
        <f>+'Ark1'!AB43</f>
        <v>4.5825516426092818</v>
      </c>
      <c r="S24" s="98">
        <f>+'Ark1'!AC43</f>
        <v>-44.973535363413603</v>
      </c>
      <c r="T24" s="98">
        <f t="shared" si="4"/>
        <v>7.3737704918032785</v>
      </c>
      <c r="U24" s="88">
        <f>+IF(G24=0,"",'Ark1'!V43)</f>
        <v>14.979101823032464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7">
        <f>+'Ark1'!D44</f>
        <v>3</v>
      </c>
      <c r="C25" s="87" t="str">
        <f t="shared" si="10"/>
        <v>Mar</v>
      </c>
      <c r="D25" s="87">
        <f>+'Ark1'!C44</f>
        <v>2022</v>
      </c>
      <c r="E25" s="87">
        <f>+'Ark1'!Q44</f>
        <v>363</v>
      </c>
      <c r="F25" s="87"/>
      <c r="G25" s="226">
        <f>+'Ark1'!R44</f>
        <v>2546</v>
      </c>
      <c r="H25" s="87"/>
      <c r="I25" s="87">
        <f>+'Ark1'!S44</f>
        <v>2546</v>
      </c>
      <c r="J25" s="116">
        <f>+'Ark1'!T44</f>
        <v>8.0661513116208354</v>
      </c>
      <c r="K25" s="116">
        <f>+'Ark1'!U44</f>
        <v>8.1580850573335653</v>
      </c>
      <c r="L25" s="96"/>
      <c r="M25" s="88">
        <f>+'Ark1'!W44</f>
        <v>59.138256087981162</v>
      </c>
      <c r="N25" s="87"/>
      <c r="O25" s="98">
        <f>+'Ark1'!Z44</f>
        <v>156.25640219952876</v>
      </c>
      <c r="P25" s="98"/>
      <c r="Q25" s="98">
        <f>+'Ark1'!AA44</f>
        <v>31.753939210724216</v>
      </c>
      <c r="R25" s="116">
        <f>+'Ark1'!AB44</f>
        <v>4.7291666523665796</v>
      </c>
      <c r="S25" s="98">
        <f>+'Ark1'!AC44</f>
        <v>-45.319424547788806</v>
      </c>
      <c r="T25" s="98">
        <f t="shared" si="4"/>
        <v>7.0137741046831952</v>
      </c>
      <c r="U25" s="88">
        <f>+IF(G25=0,"",'Ark1'!V44)</f>
        <v>15.04752553024352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7">
        <f>+'Ark1'!D45</f>
        <v>4</v>
      </c>
      <c r="C26" s="87" t="str">
        <f t="shared" si="10"/>
        <v>Apr</v>
      </c>
      <c r="D26" s="87">
        <f>+'Ark1'!C45</f>
        <v>2022</v>
      </c>
      <c r="E26" s="87">
        <f>+'Ark1'!Q45</f>
        <v>311</v>
      </c>
      <c r="F26" s="87"/>
      <c r="G26" s="226">
        <f>+'Ark1'!R45</f>
        <v>2281</v>
      </c>
      <c r="H26" s="87"/>
      <c r="I26" s="87">
        <f>+'Ark1'!S45</f>
        <v>2281</v>
      </c>
      <c r="J26" s="116">
        <f>+'Ark1'!T45</f>
        <v>7.22658725129895</v>
      </c>
      <c r="K26" s="116">
        <f>+'Ark1'!U45</f>
        <v>7.1870007565450669</v>
      </c>
      <c r="L26" s="96"/>
      <c r="M26" s="88">
        <f>+'Ark1'!W45</f>
        <v>59.2148180622534</v>
      </c>
      <c r="N26" s="87"/>
      <c r="O26" s="98">
        <f>+'Ark1'!Z45</f>
        <v>153.64923279263476</v>
      </c>
      <c r="P26" s="98"/>
      <c r="Q26" s="98">
        <f>+'Ark1'!AA45</f>
        <v>29.784186927801741</v>
      </c>
      <c r="R26" s="116">
        <f>+'Ark1'!AB45</f>
        <v>4.6065132752221993</v>
      </c>
      <c r="S26" s="98">
        <f>+'Ark1'!AC45</f>
        <v>-44.928104432159806</v>
      </c>
      <c r="T26" s="98">
        <f t="shared" si="4"/>
        <v>7.334405144694534</v>
      </c>
      <c r="U26" s="88">
        <f>+IF(G26=0,"",'Ark1'!V45)</f>
        <v>15.111354669004822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7">
        <f>+'Ark1'!D46</f>
        <v>5</v>
      </c>
      <c r="C27" s="87" t="str">
        <f t="shared" si="10"/>
        <v>Mai</v>
      </c>
      <c r="D27" s="87">
        <f>+'Ark1'!C46</f>
        <v>2022</v>
      </c>
      <c r="E27" s="87">
        <f>+'Ark1'!Q46</f>
        <v>336</v>
      </c>
      <c r="F27" s="87"/>
      <c r="G27" s="226">
        <f>+'Ark1'!R46</f>
        <v>2910</v>
      </c>
      <c r="H27" s="87"/>
      <c r="I27" s="87">
        <f>+'Ark1'!S46</f>
        <v>2910</v>
      </c>
      <c r="J27" s="116">
        <f>+'Ark1'!T46</f>
        <v>9.2193638322139133</v>
      </c>
      <c r="K27" s="116">
        <f>+'Ark1'!U46</f>
        <v>9.2348251116544553</v>
      </c>
      <c r="L27" s="96"/>
      <c r="M27" s="88">
        <f>+'Ark1'!W46</f>
        <v>58.736769759450191</v>
      </c>
      <c r="N27" s="87"/>
      <c r="O27" s="98">
        <f>+'Ark1'!Z46</f>
        <v>154.75463917525738</v>
      </c>
      <c r="P27" s="98"/>
      <c r="Q27" s="98">
        <f>+'Ark1'!AA46</f>
        <v>30.435608849475894</v>
      </c>
      <c r="R27" s="116">
        <f>+'Ark1'!AB46</f>
        <v>4.6187413541061639</v>
      </c>
      <c r="S27" s="98">
        <f>+'Ark1'!AC46</f>
        <v>-43.747607103944162</v>
      </c>
      <c r="T27" s="98">
        <f t="shared" si="4"/>
        <v>8.6607142857142865</v>
      </c>
      <c r="U27" s="88">
        <f>+IF(G27=0,"",'Ark1'!V46)</f>
        <v>14.863917525773196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7">
        <f>+'Ark1'!D47</f>
        <v>6</v>
      </c>
      <c r="C28" s="87" t="str">
        <f t="shared" si="10"/>
        <v>Jun</v>
      </c>
      <c r="D28" s="87">
        <f>+'Ark1'!C47</f>
        <v>2022</v>
      </c>
      <c r="E28" s="87">
        <f>+'Ark1'!Q47</f>
        <v>413</v>
      </c>
      <c r="F28" s="87"/>
      <c r="G28" s="226">
        <f>+'Ark1'!R47</f>
        <v>2984</v>
      </c>
      <c r="H28" s="87"/>
      <c r="I28" s="87">
        <f>+'Ark1'!S47</f>
        <v>2984</v>
      </c>
      <c r="J28" s="116">
        <f>+'Ark1'!T47</f>
        <v>9.4538081358509682</v>
      </c>
      <c r="K28" s="116">
        <f>+'Ark1'!U47</f>
        <v>9.3316323009244808</v>
      </c>
      <c r="L28" s="96"/>
      <c r="M28" s="88">
        <f>+'Ark1'!W47</f>
        <v>59.254356568364607</v>
      </c>
      <c r="N28" s="87"/>
      <c r="O28" s="98">
        <f>+'Ark1'!Z47</f>
        <v>152.49892761394099</v>
      </c>
      <c r="P28" s="98"/>
      <c r="Q28" s="98">
        <f>+'Ark1'!AA47</f>
        <v>30.011768450039</v>
      </c>
      <c r="R28" s="116">
        <f>+'Ark1'!AB47</f>
        <v>4.4686104864744474</v>
      </c>
      <c r="S28" s="98">
        <f>+'Ark1'!AC47</f>
        <v>-38.821953541684493</v>
      </c>
      <c r="T28" s="98">
        <f t="shared" si="4"/>
        <v>7.2251815980629539</v>
      </c>
      <c r="U28" s="88">
        <f>+IF(G28=0,"",'Ark1'!V47)</f>
        <v>15.092828418230564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7">
        <f>+'Ark1'!D48</f>
        <v>7</v>
      </c>
      <c r="C29" s="87" t="str">
        <f t="shared" si="10"/>
        <v>Jul</v>
      </c>
      <c r="D29" s="87">
        <f>+'Ark1'!C48</f>
        <v>2022</v>
      </c>
      <c r="E29" s="87">
        <f>+'Ark1'!Q48</f>
        <v>343</v>
      </c>
      <c r="F29" s="87"/>
      <c r="G29" s="226">
        <f>+'Ark1'!R48</f>
        <v>2392</v>
      </c>
      <c r="H29" s="87"/>
      <c r="I29" s="87">
        <f>+'Ark1'!S48</f>
        <v>2390</v>
      </c>
      <c r="J29" s="116">
        <f>+'Ark1'!T48</f>
        <v>7.5782537067545315</v>
      </c>
      <c r="K29" s="116">
        <f>+'Ark1'!U48</f>
        <v>7.5460432990742623</v>
      </c>
      <c r="L29" s="96"/>
      <c r="M29" s="88">
        <f>+'Ark1'!W48</f>
        <v>58.958577405857746</v>
      </c>
      <c r="N29" s="87"/>
      <c r="O29" s="98">
        <f>+'Ark1'!Z48</f>
        <v>153.96761506276161</v>
      </c>
      <c r="P29" s="98"/>
      <c r="Q29" s="98">
        <f>+'Ark1'!AA48</f>
        <v>31.401224381199032</v>
      </c>
      <c r="R29" s="116">
        <f>+'Ark1'!AB48</f>
        <v>5.0263281374442332</v>
      </c>
      <c r="S29" s="98">
        <f>+'Ark1'!AC48</f>
        <v>-45.133361696528922</v>
      </c>
      <c r="T29" s="98">
        <f t="shared" si="4"/>
        <v>6.9737609329446064</v>
      </c>
      <c r="U29" s="88">
        <f>+IF(G29=0,"",'Ark1'!V48)</f>
        <v>14.941889632107021</v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7">
        <f>+'Ark1'!D49</f>
        <v>8</v>
      </c>
      <c r="C30" s="87" t="str">
        <f t="shared" si="10"/>
        <v>Aug</v>
      </c>
      <c r="D30" s="87">
        <f>+'Ark1'!C49</f>
        <v>2022</v>
      </c>
      <c r="E30" s="87">
        <f>+'Ark1'!Q49</f>
        <v>354</v>
      </c>
      <c r="F30" s="87"/>
      <c r="G30" s="226">
        <f>+'Ark1'!R49</f>
        <v>2404</v>
      </c>
      <c r="H30" s="87"/>
      <c r="I30" s="87">
        <f>+'Ark1'!S49</f>
        <v>2400</v>
      </c>
      <c r="J30" s="116">
        <f>+'Ark1'!T49</f>
        <v>7.6162717019389188</v>
      </c>
      <c r="K30" s="116">
        <f>+'Ark1'!U49</f>
        <v>7.6661787078226498</v>
      </c>
      <c r="L30" s="96"/>
      <c r="M30" s="88">
        <f>+'Ark1'!W49</f>
        <v>58.904583333333349</v>
      </c>
      <c r="N30" s="87"/>
      <c r="O30" s="98">
        <f>+'Ark1'!Z49</f>
        <v>155.76708333333332</v>
      </c>
      <c r="P30" s="98"/>
      <c r="Q30" s="98">
        <f>+'Ark1'!AA49</f>
        <v>31.468759108460759</v>
      </c>
      <c r="R30" s="116">
        <f>+'Ark1'!AB49</f>
        <v>4.7701829796897472</v>
      </c>
      <c r="S30" s="98">
        <f>+'Ark1'!AC49</f>
        <v>-40.541893103821714</v>
      </c>
      <c r="T30" s="98">
        <f t="shared" si="4"/>
        <v>6.7909604519774014</v>
      </c>
      <c r="U30" s="88">
        <f>+IF(G30=0,"",'Ark1'!V49)</f>
        <v>14.913477537437601</v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7">
        <f>+'Ark1'!D50</f>
        <v>9</v>
      </c>
      <c r="C31" s="87" t="str">
        <f t="shared" si="10"/>
        <v>Sep</v>
      </c>
      <c r="D31" s="87">
        <f>+'Ark1'!C50</f>
        <v>2022</v>
      </c>
      <c r="E31" s="87">
        <f>+'Ark1'!Q50</f>
        <v>348</v>
      </c>
      <c r="F31" s="87"/>
      <c r="G31" s="226">
        <f>+'Ark1'!R50</f>
        <v>2832</v>
      </c>
      <c r="H31" s="87"/>
      <c r="I31" s="87">
        <f>+'Ark1'!S50</f>
        <v>2832</v>
      </c>
      <c r="J31" s="116">
        <f>+'Ark1'!T50</f>
        <v>8.9722468635153945</v>
      </c>
      <c r="K31" s="116">
        <f>+'Ark1'!U50</f>
        <v>8.8917633017549651</v>
      </c>
      <c r="L31" s="96"/>
      <c r="M31" s="88">
        <f>+'Ark1'!W50</f>
        <v>58.988347457627114</v>
      </c>
      <c r="N31" s="87"/>
      <c r="O31" s="98">
        <f>+'Ark1'!Z50</f>
        <v>153.10967514124317</v>
      </c>
      <c r="P31" s="98"/>
      <c r="Q31" s="98">
        <f>+'Ark1'!AA50</f>
        <v>31.29545369423905</v>
      </c>
      <c r="R31" s="116">
        <f>+'Ark1'!AB50</f>
        <v>4.8550535536919135</v>
      </c>
      <c r="S31" s="98">
        <f>+'Ark1'!AC50</f>
        <v>-41.039653156427875</v>
      </c>
      <c r="T31" s="98">
        <f t="shared" si="4"/>
        <v>8.137931034482758</v>
      </c>
      <c r="U31" s="88">
        <f>+IF(G31=0,"",'Ark1'!V50)</f>
        <v>14.868644067796613</v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7">
        <f>+'Ark1'!D51</f>
        <v>10</v>
      </c>
      <c r="C32" s="87" t="str">
        <f t="shared" si="10"/>
        <v>Okt</v>
      </c>
      <c r="D32" s="87">
        <f>+'Ark1'!C51</f>
        <v>2022</v>
      </c>
      <c r="E32" s="87">
        <f>+'Ark1'!Q51</f>
        <v>387</v>
      </c>
      <c r="F32" s="87"/>
      <c r="G32" s="226">
        <f>+'Ark1'!R51</f>
        <v>2616</v>
      </c>
      <c r="H32" s="87"/>
      <c r="I32" s="87">
        <f>+'Ark1'!S51</f>
        <v>2616</v>
      </c>
      <c r="J32" s="116">
        <f>+'Ark1'!T51</f>
        <v>8.2879229501964282</v>
      </c>
      <c r="K32" s="116">
        <f>+'Ark1'!U51</f>
        <v>8.3935676019328422</v>
      </c>
      <c r="L32" s="96"/>
      <c r="M32" s="88">
        <f>+'Ark1'!W51</f>
        <v>58.792048929663601</v>
      </c>
      <c r="N32" s="87"/>
      <c r="O32" s="98">
        <f>+'Ark1'!Z51</f>
        <v>156.46487003058101</v>
      </c>
      <c r="P32" s="98"/>
      <c r="Q32" s="98">
        <f>+'Ark1'!AA51</f>
        <v>31.608179620841074</v>
      </c>
      <c r="R32" s="116">
        <f>+'Ark1'!AB51</f>
        <v>4.780937980474226</v>
      </c>
      <c r="S32" s="98">
        <f>+'Ark1'!AC51</f>
        <v>-39.539880023074822</v>
      </c>
      <c r="T32" s="98">
        <f t="shared" si="4"/>
        <v>6.7596899224806197</v>
      </c>
      <c r="U32" s="88">
        <f>+IF(G32=0,"",'Ark1'!V51)</f>
        <v>14.79357798165138</v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7">
        <f>+'Ark1'!D52</f>
        <v>11</v>
      </c>
      <c r="C33" s="87" t="str">
        <f t="shared" si="10"/>
        <v>Nov</v>
      </c>
      <c r="D33" s="87">
        <f>+'Ark1'!C52</f>
        <v>2022</v>
      </c>
      <c r="E33" s="87">
        <f>+'Ark1'!Q52</f>
        <v>389</v>
      </c>
      <c r="F33" s="87"/>
      <c r="G33" s="226">
        <f>+'Ark1'!R52</f>
        <v>2691</v>
      </c>
      <c r="H33" s="87"/>
      <c r="I33" s="87">
        <f>+'Ark1'!S52</f>
        <v>2691</v>
      </c>
      <c r="J33" s="116">
        <f>+'Ark1'!T52</f>
        <v>8.5255354200988425</v>
      </c>
      <c r="K33" s="116">
        <f>+'Ark1'!U52</f>
        <v>8.599069611302335</v>
      </c>
      <c r="L33" s="96"/>
      <c r="M33" s="88">
        <f>+'Ark1'!W52</f>
        <v>58.397993311036799</v>
      </c>
      <c r="N33" s="87"/>
      <c r="O33" s="98">
        <f>+'Ark1'!Z52</f>
        <v>155.82809364548484</v>
      </c>
      <c r="P33" s="98"/>
      <c r="Q33" s="98">
        <f>+'Ark1'!AA52</f>
        <v>31.121829605734899</v>
      </c>
      <c r="R33" s="116">
        <f>+'Ark1'!AB52</f>
        <v>5.1409978095544471</v>
      </c>
      <c r="S33" s="98">
        <f>+'Ark1'!AC52</f>
        <v>-31.74708077069883</v>
      </c>
      <c r="T33" s="98">
        <f t="shared" si="4"/>
        <v>6.9177377892030849</v>
      </c>
      <c r="U33" s="88">
        <f>+IF(G33=0,"",'Ark1'!V52)</f>
        <v>14.522853957636563</v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7">
        <f>+'Ark1'!D53</f>
        <v>12</v>
      </c>
      <c r="C34" s="87" t="str">
        <f t="shared" si="10"/>
        <v>Des</v>
      </c>
      <c r="D34" s="87">
        <f>+'Ark1'!C53</f>
        <v>2022</v>
      </c>
      <c r="E34" s="87">
        <f>+'Ark1'!Q53</f>
        <v>349</v>
      </c>
      <c r="F34" s="87"/>
      <c r="G34" s="226">
        <f>+'Ark1'!R53</f>
        <v>2776</v>
      </c>
      <c r="H34" s="87"/>
      <c r="I34" s="87">
        <f>+'Ark1'!S53</f>
        <v>2777</v>
      </c>
      <c r="J34" s="116">
        <f>+'Ark1'!T53</f>
        <v>8.7948295526549209</v>
      </c>
      <c r="K34" s="116">
        <f>+'Ark1'!U53</f>
        <v>8.7330674289531416</v>
      </c>
      <c r="L34" s="96"/>
      <c r="M34" s="88">
        <f>+'Ark1'!W53</f>
        <v>58.868203096867099</v>
      </c>
      <c r="N34" s="87"/>
      <c r="O34" s="98">
        <f>+'Ark1'!Z53</f>
        <v>153.35534749729899</v>
      </c>
      <c r="P34" s="98"/>
      <c r="Q34" s="98">
        <f>+'Ark1'!AA53</f>
        <v>31.5075722565701</v>
      </c>
      <c r="R34" s="116">
        <f>+'Ark1'!AB53</f>
        <v>4.7919540931411548</v>
      </c>
      <c r="S34" s="98">
        <f>+'Ark1'!AC53</f>
        <v>-43.401050981873965</v>
      </c>
      <c r="T34" s="98">
        <f t="shared" si="4"/>
        <v>7.9541547277936964</v>
      </c>
      <c r="U34" s="88">
        <f>+IF(G34=0,"",'Ark1'!V53)</f>
        <v>14.84834293948127</v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222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+'Ark1'!D54</f>
        <v>1</v>
      </c>
      <c r="C36" s="3" t="str">
        <f t="shared" ref="C36:C47" si="11">+C10</f>
        <v>Jan</v>
      </c>
      <c r="D36" s="3">
        <f>+'Ark1'!C54</f>
        <v>2021</v>
      </c>
      <c r="E36" s="3">
        <f>+'Ark1'!Q54</f>
        <v>342</v>
      </c>
      <c r="F36" s="3"/>
      <c r="G36" s="227">
        <f>+'Ark1'!R54</f>
        <v>2598</v>
      </c>
      <c r="H36" s="3"/>
      <c r="I36" s="3">
        <f>+'Ark1'!S54</f>
        <v>2598</v>
      </c>
      <c r="J36" s="52">
        <f>+'Ark1'!T54</f>
        <v>8.1618547956394689</v>
      </c>
      <c r="K36" s="52">
        <f>+'Ark1'!U54</f>
        <v>8.1846457743125978</v>
      </c>
      <c r="L36" s="96"/>
      <c r="M36" s="11">
        <f>+'Ark1'!W54</f>
        <v>59.443418013856792</v>
      </c>
      <c r="N36" s="3"/>
      <c r="O36" s="14">
        <f>+'Ark1'!Z54</f>
        <v>154.28110084680543</v>
      </c>
      <c r="P36" s="14"/>
      <c r="Q36" s="14">
        <f>+'Ark1'!AA54</f>
        <v>29.779431922196537</v>
      </c>
      <c r="R36" s="52">
        <f>+'Ark1'!AB54</f>
        <v>4.4387536155718861</v>
      </c>
      <c r="S36" s="14">
        <f>+'Ark1'!AC54</f>
        <v>-40.672529052008031</v>
      </c>
      <c r="T36" s="14">
        <f t="shared" si="4"/>
        <v>7.5964912280701755</v>
      </c>
      <c r="U36" s="11">
        <f>+IF(G36=0,"",'Ark1'!V54)</f>
        <v>15.18129330254042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+'Ark1'!D55</f>
        <v>2</v>
      </c>
      <c r="C37" s="3" t="str">
        <f t="shared" si="11"/>
        <v>Feb</v>
      </c>
      <c r="D37" s="3">
        <f>+'Ark1'!C55</f>
        <v>2021</v>
      </c>
      <c r="E37" s="3">
        <f>+'Ark1'!Q55</f>
        <v>328</v>
      </c>
      <c r="F37" s="3"/>
      <c r="G37" s="227">
        <f>+'Ark1'!R55</f>
        <v>2298</v>
      </c>
      <c r="H37" s="3"/>
      <c r="I37" s="3">
        <f>+'Ark1'!S55</f>
        <v>2298</v>
      </c>
      <c r="J37" s="52">
        <f>+'Ark1'!T55</f>
        <v>7.2193773365587006</v>
      </c>
      <c r="K37" s="52">
        <f>+'Ark1'!U55</f>
        <v>7.2033088649182124</v>
      </c>
      <c r="L37" s="96"/>
      <c r="M37" s="11">
        <f>+'Ark1'!W55</f>
        <v>59.072671888598784</v>
      </c>
      <c r="N37" s="3"/>
      <c r="O37" s="14">
        <f>+'Ark1'!Z55</f>
        <v>153.50905570060908</v>
      </c>
      <c r="P37" s="14"/>
      <c r="Q37" s="14">
        <f>+'Ark1'!AA55</f>
        <v>29.725561830380872</v>
      </c>
      <c r="R37" s="52">
        <f>+'Ark1'!AB55</f>
        <v>4.3312003752340908</v>
      </c>
      <c r="S37" s="14">
        <f>+'Ark1'!AC55</f>
        <v>-43.239511266772631</v>
      </c>
      <c r="T37" s="14">
        <f t="shared" si="4"/>
        <v>7.0060975609756095</v>
      </c>
      <c r="U37" s="11">
        <f>+IF(G37=0,"",'Ark1'!V55)</f>
        <v>15.058746736292427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+'Ark1'!D56</f>
        <v>3</v>
      </c>
      <c r="C38" s="3" t="str">
        <f t="shared" si="11"/>
        <v>Mar</v>
      </c>
      <c r="D38" s="3">
        <f>+'Ark1'!C56</f>
        <v>2021</v>
      </c>
      <c r="E38" s="3">
        <f>+'Ark1'!Q56</f>
        <v>357</v>
      </c>
      <c r="F38" s="3"/>
      <c r="G38" s="227">
        <f>+'Ark1'!R56</f>
        <v>2798</v>
      </c>
      <c r="H38" s="3"/>
      <c r="I38" s="3">
        <f>+'Ark1'!S56</f>
        <v>2798</v>
      </c>
      <c r="J38" s="52">
        <f>+'Ark1'!T56</f>
        <v>8.7901731016933198</v>
      </c>
      <c r="K38" s="52">
        <f>+'Ark1'!U56</f>
        <v>8.8383167361572728</v>
      </c>
      <c r="L38" s="96"/>
      <c r="M38" s="11">
        <f>+'Ark1'!W56</f>
        <v>58.801286633309523</v>
      </c>
      <c r="N38" s="3"/>
      <c r="O38" s="14">
        <f>+'Ark1'!Z56</f>
        <v>154.69413152251596</v>
      </c>
      <c r="P38" s="14"/>
      <c r="Q38" s="14">
        <f>+'Ark1'!AA56</f>
        <v>30.775515188389196</v>
      </c>
      <c r="R38" s="52">
        <f>+'Ark1'!AB56</f>
        <v>4.5510178961847778</v>
      </c>
      <c r="S38" s="14">
        <f>+'Ark1'!AC56</f>
        <v>-42.750214194679437</v>
      </c>
      <c r="T38" s="14">
        <f t="shared" si="4"/>
        <v>7.8375350140056019</v>
      </c>
      <c r="U38" s="11">
        <f>+IF(G38=0,"",'Ark1'!V56)</f>
        <v>14.890993566833451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+'Ark1'!D57</f>
        <v>4</v>
      </c>
      <c r="C39" s="3" t="str">
        <f t="shared" si="11"/>
        <v>Apr</v>
      </c>
      <c r="D39" s="3">
        <f>+'Ark1'!C57</f>
        <v>2021</v>
      </c>
      <c r="E39" s="3">
        <f>+'Ark1'!Q57</f>
        <v>347</v>
      </c>
      <c r="F39" s="3"/>
      <c r="G39" s="227">
        <f>+'Ark1'!R57</f>
        <v>2778</v>
      </c>
      <c r="H39" s="3"/>
      <c r="I39" s="3">
        <f>+'Ark1'!S57</f>
        <v>2778</v>
      </c>
      <c r="J39" s="52">
        <f>+'Ark1'!T57</f>
        <v>8.7273412710879352</v>
      </c>
      <c r="K39" s="52">
        <f>+'Ark1'!U57</f>
        <v>8.6068538233103151</v>
      </c>
      <c r="L39" s="96"/>
      <c r="M39" s="11">
        <f>+'Ark1'!W57</f>
        <v>59.309935205183599</v>
      </c>
      <c r="N39" s="3"/>
      <c r="O39" s="14">
        <f>+'Ark1'!Z57</f>
        <v>151.72745500359983</v>
      </c>
      <c r="P39" s="14"/>
      <c r="Q39" s="14">
        <f>+'Ark1'!AA57</f>
        <v>29.494979690860021</v>
      </c>
      <c r="R39" s="52">
        <f>+'Ark1'!AB57</f>
        <v>4.3203332350016836</v>
      </c>
      <c r="S39" s="14">
        <f>+'Ark1'!AC57</f>
        <v>-43.614614576392505</v>
      </c>
      <c r="T39" s="14">
        <f t="shared" si="4"/>
        <v>8.0057636887608066</v>
      </c>
      <c r="U39" s="11">
        <f>+IF(G39=0,"",'Ark1'!V57)</f>
        <v>15.183585313174945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+'Ark1'!D58</f>
        <v>5</v>
      </c>
      <c r="C40" s="3" t="str">
        <f t="shared" si="11"/>
        <v>Mai</v>
      </c>
      <c r="D40" s="3">
        <f>+'Ark1'!C58</f>
        <v>2021</v>
      </c>
      <c r="E40" s="3">
        <f>+'Ark1'!Q58</f>
        <v>319</v>
      </c>
      <c r="F40" s="3"/>
      <c r="G40" s="227">
        <f>+'Ark1'!R58</f>
        <v>2263</v>
      </c>
      <c r="H40" s="3"/>
      <c r="I40" s="3">
        <f>+'Ark1'!S58</f>
        <v>2263</v>
      </c>
      <c r="J40" s="52">
        <f>+'Ark1'!T58</f>
        <v>7.1094216329992781</v>
      </c>
      <c r="K40" s="52">
        <f>+'Ark1'!U58</f>
        <v>7.0222209917802818</v>
      </c>
      <c r="L40" s="96"/>
      <c r="M40" s="11">
        <f>+'Ark1'!W58</f>
        <v>59.364118426866995</v>
      </c>
      <c r="N40" s="3"/>
      <c r="O40" s="14">
        <f>+'Ark1'!Z58</f>
        <v>151.96442333186022</v>
      </c>
      <c r="P40" s="14"/>
      <c r="Q40" s="14">
        <f>+'Ark1'!AA58</f>
        <v>29.178206125330071</v>
      </c>
      <c r="R40" s="52">
        <f>+'Ark1'!AB58</f>
        <v>4.270668151331706</v>
      </c>
      <c r="S40" s="14">
        <f>+'Ark1'!AC58</f>
        <v>-43.220227140262544</v>
      </c>
      <c r="T40" s="14">
        <f t="shared" si="4"/>
        <v>7.0940438871473352</v>
      </c>
      <c r="U40" s="11">
        <f>+IF(G40=0,"",'Ark1'!V58)</f>
        <v>15.214317277949622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+'Ark1'!D59</f>
        <v>6</v>
      </c>
      <c r="C41" s="3" t="str">
        <f t="shared" si="11"/>
        <v>Jun</v>
      </c>
      <c r="D41" s="3">
        <f>+'Ark1'!C59</f>
        <v>2021</v>
      </c>
      <c r="E41" s="3">
        <f>+'Ark1'!Q59</f>
        <v>363</v>
      </c>
      <c r="F41" s="3"/>
      <c r="G41" s="227">
        <f>+'Ark1'!R59</f>
        <v>2879</v>
      </c>
      <c r="H41" s="3"/>
      <c r="I41" s="3">
        <f>+'Ark1'!S59</f>
        <v>2880</v>
      </c>
      <c r="J41" s="52">
        <f>+'Ark1'!T59</f>
        <v>9.0446420156451275</v>
      </c>
      <c r="K41" s="52">
        <f>+'Ark1'!U59</f>
        <v>8.9881909483360385</v>
      </c>
      <c r="L41" s="96"/>
      <c r="M41" s="11">
        <f>+'Ark1'!W59</f>
        <v>59.168750000000003</v>
      </c>
      <c r="N41" s="3"/>
      <c r="O41" s="14">
        <f>+'Ark1'!Z59</f>
        <v>152.83815624999991</v>
      </c>
      <c r="P41" s="14"/>
      <c r="Q41" s="14">
        <f>+'Ark1'!AA59</f>
        <v>30.399055213695529</v>
      </c>
      <c r="R41" s="52">
        <f>+'Ark1'!AB59</f>
        <v>4.4639756936003989</v>
      </c>
      <c r="S41" s="14">
        <f>+'Ark1'!AC59</f>
        <v>-39.624114544372524</v>
      </c>
      <c r="T41" s="14">
        <f t="shared" si="4"/>
        <v>7.9311294765840223</v>
      </c>
      <c r="U41" s="11">
        <f>+IF(G41=0,"",'Ark1'!V59)</f>
        <v>15.079541507467871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+'Ark1'!D60</f>
        <v>7</v>
      </c>
      <c r="C42" s="3" t="str">
        <f t="shared" si="11"/>
        <v>Jul</v>
      </c>
      <c r="D42" s="3">
        <f>+'Ark1'!C60</f>
        <v>2021</v>
      </c>
      <c r="E42" s="3">
        <f>+'Ark1'!Q60</f>
        <v>344</v>
      </c>
      <c r="F42" s="3"/>
      <c r="G42" s="227">
        <f>+'Ark1'!R60</f>
        <v>2808</v>
      </c>
      <c r="H42" s="3"/>
      <c r="I42" s="3">
        <f>+'Ark1'!S60</f>
        <v>2808</v>
      </c>
      <c r="J42" s="52">
        <f>+'Ark1'!T60</f>
        <v>8.8215890169960076</v>
      </c>
      <c r="K42" s="52">
        <f>+'Ark1'!U60</f>
        <v>8.8330305005909189</v>
      </c>
      <c r="L42" s="96"/>
      <c r="M42" s="11">
        <f>+'Ark1'!W60</f>
        <v>59.220797720797719</v>
      </c>
      <c r="N42" s="3"/>
      <c r="O42" s="14">
        <f>+'Ark1'!Z60</f>
        <v>154.05103276353285</v>
      </c>
      <c r="P42" s="14"/>
      <c r="Q42" s="14">
        <f>+'Ark1'!AA60</f>
        <v>30.682999876349481</v>
      </c>
      <c r="R42" s="52">
        <f>+'Ark1'!AB60</f>
        <v>4.6906095730789952</v>
      </c>
      <c r="S42" s="14">
        <f>+'Ark1'!AC60</f>
        <v>-44.937219982053762</v>
      </c>
      <c r="T42" s="14">
        <f t="shared" si="4"/>
        <v>8.1627906976744189</v>
      </c>
      <c r="U42" s="11">
        <f>+IF(G42=0,"",'Ark1'!V60)</f>
        <v>15.107905982905979</v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+'Ark1'!D61</f>
        <v>8</v>
      </c>
      <c r="C43" s="3" t="str">
        <f t="shared" si="11"/>
        <v>Aug</v>
      </c>
      <c r="D43" s="3">
        <f>+'Ark1'!C61</f>
        <v>2021</v>
      </c>
      <c r="E43" s="3">
        <f>+'Ark1'!Q61</f>
        <v>361</v>
      </c>
      <c r="F43" s="3"/>
      <c r="G43" s="227">
        <f>+'Ark1'!R61</f>
        <v>2484</v>
      </c>
      <c r="H43" s="3"/>
      <c r="I43" s="3">
        <f>+'Ark1'!S61</f>
        <v>2484</v>
      </c>
      <c r="J43" s="52">
        <f>+'Ark1'!T61</f>
        <v>7.8037133611887812</v>
      </c>
      <c r="K43" s="52">
        <f>+'Ark1'!U61</f>
        <v>7.8085046300587004</v>
      </c>
      <c r="L43" s="96"/>
      <c r="M43" s="11">
        <f>+'Ark1'!W61</f>
        <v>59.262077294685994</v>
      </c>
      <c r="N43" s="3"/>
      <c r="O43" s="14">
        <f>+'Ark1'!Z61</f>
        <v>153.94595008051513</v>
      </c>
      <c r="P43" s="14"/>
      <c r="Q43" s="14">
        <f>+'Ark1'!AA61</f>
        <v>30.770648226740743</v>
      </c>
      <c r="R43" s="52">
        <f>+'Ark1'!AB61</f>
        <v>4.5601361889376335</v>
      </c>
      <c r="S43" s="14">
        <f>+'Ark1'!AC61</f>
        <v>-38.83807584668989</v>
      </c>
      <c r="T43" s="14">
        <f t="shared" si="4"/>
        <v>6.8808864265927978</v>
      </c>
      <c r="U43" s="11">
        <f>+IF(G43=0,"",'Ark1'!V61)</f>
        <v>15.113526570048315</v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+'Ark1'!D62</f>
        <v>9</v>
      </c>
      <c r="C44" s="3" t="str">
        <f t="shared" si="11"/>
        <v>Sep</v>
      </c>
      <c r="D44" s="3">
        <f>+'Ark1'!C62</f>
        <v>2021</v>
      </c>
      <c r="E44" s="3">
        <f>+'Ark1'!Q62</f>
        <v>346</v>
      </c>
      <c r="F44" s="3"/>
      <c r="G44" s="227">
        <f>+'Ark1'!R62</f>
        <v>2913</v>
      </c>
      <c r="H44" s="3"/>
      <c r="I44" s="3">
        <f>+'Ark1'!S62</f>
        <v>2913</v>
      </c>
      <c r="J44" s="52">
        <f>+'Ark1'!T62</f>
        <v>9.1514561276742814</v>
      </c>
      <c r="K44" s="52">
        <f>+'Ark1'!U62</f>
        <v>9.1569655763067939</v>
      </c>
      <c r="L44" s="96"/>
      <c r="M44" s="11">
        <f>+'Ark1'!W62</f>
        <v>59.235152763474069</v>
      </c>
      <c r="N44" s="3"/>
      <c r="O44" s="14">
        <f>+'Ark1'!Z62</f>
        <v>153.9441125986954</v>
      </c>
      <c r="P44" s="14"/>
      <c r="Q44" s="14">
        <f>+'Ark1'!AA62</f>
        <v>30.14423942517266</v>
      </c>
      <c r="R44" s="52">
        <f>+'Ark1'!AB62</f>
        <v>4.4945678147140864</v>
      </c>
      <c r="S44" s="14">
        <f>+'Ark1'!AC62</f>
        <v>-37.907610574873473</v>
      </c>
      <c r="T44" s="14">
        <f t="shared" si="4"/>
        <v>8.4190751445086711</v>
      </c>
      <c r="U44" s="11">
        <f>+IF(G44=0,"",'Ark1'!V62)</f>
        <v>15.146240988671476</v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+'Ark1'!D63</f>
        <v>10</v>
      </c>
      <c r="C45" s="3" t="str">
        <f t="shared" si="11"/>
        <v>Okt</v>
      </c>
      <c r="D45" s="3">
        <f>+'Ark1'!C63</f>
        <v>2021</v>
      </c>
      <c r="E45" s="3">
        <f>+'Ark1'!Q63</f>
        <v>384</v>
      </c>
      <c r="F45" s="3"/>
      <c r="G45" s="227">
        <f>+'Ark1'!R63</f>
        <v>2670</v>
      </c>
      <c r="H45" s="3"/>
      <c r="I45" s="3">
        <f>+'Ark1'!S63</f>
        <v>2671</v>
      </c>
      <c r="J45" s="52">
        <f>+'Ark1'!T63</f>
        <v>8.3880493858188583</v>
      </c>
      <c r="K45" s="52">
        <f>+'Ark1'!U63</f>
        <v>8.4019693138762808</v>
      </c>
      <c r="L45" s="96"/>
      <c r="M45" s="11">
        <f>+'Ark1'!W63</f>
        <v>58.936727817296877</v>
      </c>
      <c r="N45" s="3"/>
      <c r="O45" s="14">
        <f>+'Ark1'!Z63</f>
        <v>154.04910894795972</v>
      </c>
      <c r="P45" s="14"/>
      <c r="Q45" s="14">
        <f>+'Ark1'!AA63</f>
        <v>30.798456937182184</v>
      </c>
      <c r="R45" s="52">
        <f>+'Ark1'!AB63</f>
        <v>4.7588931115328519</v>
      </c>
      <c r="S45" s="14">
        <f>+'Ark1'!AC63</f>
        <v>-35.767988946393302</v>
      </c>
      <c r="T45" s="14">
        <f t="shared" ref="T45:T80" si="12">+IF(G45=0,"",G45/E45)</f>
        <v>6.953125</v>
      </c>
      <c r="U45" s="11">
        <f>+IF(G45=0,"",'Ark1'!V63)</f>
        <v>14.938202247191011</v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+'Ark1'!D64</f>
        <v>11</v>
      </c>
      <c r="C46" s="3" t="str">
        <f t="shared" si="11"/>
        <v>Nov</v>
      </c>
      <c r="D46" s="3">
        <f>+'Ark1'!C64</f>
        <v>2021</v>
      </c>
      <c r="E46" s="3">
        <f>+'Ark1'!Q64</f>
        <v>389</v>
      </c>
      <c r="F46" s="3"/>
      <c r="G46" s="227">
        <f>+'Ark1'!R64</f>
        <v>3058</v>
      </c>
      <c r="H46" s="3"/>
      <c r="I46" s="3">
        <f>+'Ark1'!S64</f>
        <v>3058</v>
      </c>
      <c r="J46" s="52">
        <f>+'Ark1'!T64</f>
        <v>9.606986899563319</v>
      </c>
      <c r="K46" s="52">
        <f>+'Ark1'!U64</f>
        <v>9.7193660709063234</v>
      </c>
      <c r="L46" s="96"/>
      <c r="M46" s="11">
        <f>+'Ark1'!W64</f>
        <v>58.215827338129515</v>
      </c>
      <c r="N46" s="3"/>
      <c r="O46" s="14">
        <f>+'Ark1'!Z64</f>
        <v>155.6511903204705</v>
      </c>
      <c r="P46" s="14"/>
      <c r="Q46" s="14">
        <f>+'Ark1'!AA64</f>
        <v>30.706208003646445</v>
      </c>
      <c r="R46" s="52">
        <f>+'Ark1'!AB64</f>
        <v>5.2100281240363122</v>
      </c>
      <c r="S46" s="14">
        <f>+'Ark1'!AC64</f>
        <v>-42.273277467232894</v>
      </c>
      <c r="T46" s="14">
        <f t="shared" si="12"/>
        <v>7.8611825192802058</v>
      </c>
      <c r="U46" s="11">
        <f>+IF(G46=0,"",'Ark1'!V64)</f>
        <v>14.528776978417261</v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+'Ark1'!D65</f>
        <v>12</v>
      </c>
      <c r="C47" s="3" t="str">
        <f t="shared" si="11"/>
        <v>Des</v>
      </c>
      <c r="D47" s="3">
        <f>+'Ark1'!C65</f>
        <v>2021</v>
      </c>
      <c r="E47" s="3">
        <f>+'Ark1'!Q65</f>
        <v>313</v>
      </c>
      <c r="F47" s="3"/>
      <c r="G47" s="227">
        <f>+'Ark1'!R65</f>
        <v>2284</v>
      </c>
      <c r="H47" s="3"/>
      <c r="I47" s="3">
        <f>+'Ark1'!S65</f>
        <v>2284</v>
      </c>
      <c r="J47" s="52">
        <f>+'Ark1'!T65</f>
        <v>7.1753950551349313</v>
      </c>
      <c r="K47" s="52">
        <f>+'Ark1'!U65</f>
        <v>7.2366267694462589</v>
      </c>
      <c r="L47" s="96"/>
      <c r="M47" s="11">
        <f>+'Ark1'!W65</f>
        <v>58.455341506129599</v>
      </c>
      <c r="N47" s="3"/>
      <c r="O47" s="14">
        <f>+'Ark1'!Z65</f>
        <v>155.16439141856378</v>
      </c>
      <c r="P47" s="14"/>
      <c r="Q47" s="14">
        <f>+'Ark1'!AA65</f>
        <v>29.830541922201544</v>
      </c>
      <c r="R47" s="52">
        <f>+'Ark1'!AB65</f>
        <v>4.7735243285855038</v>
      </c>
      <c r="S47" s="14">
        <f>+'Ark1'!AC65</f>
        <v>-38.552352863767851</v>
      </c>
      <c r="T47" s="14">
        <f t="shared" si="12"/>
        <v>7.2971246006389778</v>
      </c>
      <c r="U47" s="11">
        <f>+IF(G47=0,"",'Ark1'!V65)</f>
        <v>14.714535901926444</v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222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7">
        <f>+'Ark1'!D66</f>
        <v>1</v>
      </c>
      <c r="C49" s="87" t="str">
        <f t="shared" ref="C49:C60" si="13">+C36</f>
        <v>Jan</v>
      </c>
      <c r="D49" s="87">
        <f>+'Ark1'!C66</f>
        <v>2020</v>
      </c>
      <c r="E49" s="87">
        <f>+'Ark1'!Q66</f>
        <v>373</v>
      </c>
      <c r="F49" s="87"/>
      <c r="G49" s="226">
        <f>+'Ark1'!R66</f>
        <v>3305</v>
      </c>
      <c r="H49" s="87"/>
      <c r="I49" s="87">
        <f>+'Ark1'!S66</f>
        <v>3305</v>
      </c>
      <c r="J49" s="116">
        <f>+'Ark1'!T66</f>
        <v>10.259514496802629</v>
      </c>
      <c r="K49" s="116">
        <f>+'Ark1'!U66</f>
        <v>10.196655817020115</v>
      </c>
      <c r="L49" s="96"/>
      <c r="M49" s="88">
        <f>+'Ark1'!W66</f>
        <v>59.497730711043857</v>
      </c>
      <c r="N49" s="87"/>
      <c r="O49" s="98">
        <f>+'Ark1'!Z66</f>
        <v>151.39829652042357</v>
      </c>
      <c r="P49" s="98"/>
      <c r="Q49" s="98">
        <f>+'Ark1'!AA66</f>
        <v>29.485021019857449</v>
      </c>
      <c r="R49" s="116">
        <f>+'Ark1'!AB66</f>
        <v>4.2588071238439369</v>
      </c>
      <c r="S49" s="98">
        <f>+'Ark1'!AC66</f>
        <v>-42.437352982759698</v>
      </c>
      <c r="T49" s="98">
        <f t="shared" si="12"/>
        <v>8.8605898123324405</v>
      </c>
      <c r="U49" s="88">
        <f>+IF(G49=0,"",'Ark1'!V66)</f>
        <v>15.279878971255677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7">
        <f>+'Ark1'!D67</f>
        <v>2</v>
      </c>
      <c r="C50" s="87" t="str">
        <f t="shared" si="13"/>
        <v>Feb</v>
      </c>
      <c r="D50" s="87">
        <f>+'Ark1'!C67</f>
        <v>2020</v>
      </c>
      <c r="E50" s="87">
        <f>+'Ark1'!Q67</f>
        <v>314</v>
      </c>
      <c r="F50" s="87"/>
      <c r="G50" s="226">
        <f>+'Ark1'!R67</f>
        <v>2243</v>
      </c>
      <c r="H50" s="87"/>
      <c r="I50" s="87">
        <f>+'Ark1'!S67</f>
        <v>2243</v>
      </c>
      <c r="J50" s="116">
        <f>+'Ark1'!T67</f>
        <v>6.9628112000993356</v>
      </c>
      <c r="K50" s="116">
        <f>+'Ark1'!U67</f>
        <v>6.9220991546816677</v>
      </c>
      <c r="L50" s="96"/>
      <c r="M50" s="88">
        <f>+'Ark1'!W67</f>
        <v>59.53544360231831</v>
      </c>
      <c r="N50" s="87"/>
      <c r="O50" s="98">
        <f>+'Ark1'!Z67</f>
        <v>151.44091841283989</v>
      </c>
      <c r="P50" s="98"/>
      <c r="Q50" s="98">
        <f>+'Ark1'!AA67</f>
        <v>30.520720918716354</v>
      </c>
      <c r="R50" s="116">
        <f>+'Ark1'!AB67</f>
        <v>4.2965181101139525</v>
      </c>
      <c r="S50" s="98">
        <f>+'Ark1'!AC67</f>
        <v>-38.190842404447139</v>
      </c>
      <c r="T50" s="98">
        <f t="shared" si="12"/>
        <v>7.1433121019108281</v>
      </c>
      <c r="U50" s="88">
        <f>+IF(G50=0,"",'Ark1'!V67)</f>
        <v>15.300044583147573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7">
        <f>+'Ark1'!D68</f>
        <v>3</v>
      </c>
      <c r="C51" s="87" t="str">
        <f t="shared" si="13"/>
        <v>Mar</v>
      </c>
      <c r="D51" s="87">
        <f>+'Ark1'!C68</f>
        <v>2020</v>
      </c>
      <c r="E51" s="87">
        <f>+'Ark1'!Q68</f>
        <v>347</v>
      </c>
      <c r="F51" s="87"/>
      <c r="G51" s="226">
        <f>+'Ark1'!R68</f>
        <v>2635</v>
      </c>
      <c r="H51" s="87"/>
      <c r="I51" s="87">
        <f>+'Ark1'!S68</f>
        <v>2635</v>
      </c>
      <c r="J51" s="116">
        <f>+'Ark1'!T68</f>
        <v>8.1796734339107218</v>
      </c>
      <c r="K51" s="116">
        <f>+'Ark1'!U68</f>
        <v>8.1865152494832518</v>
      </c>
      <c r="L51" s="96"/>
      <c r="M51" s="88">
        <f>+'Ark1'!W68</f>
        <v>59.066793168880487</v>
      </c>
      <c r="N51" s="87"/>
      <c r="O51" s="98">
        <f>+'Ark1'!Z68</f>
        <v>152.45902846299839</v>
      </c>
      <c r="P51" s="98"/>
      <c r="Q51" s="98">
        <f>+'Ark1'!AA68</f>
        <v>31.607414016962796</v>
      </c>
      <c r="R51" s="116">
        <f>+'Ark1'!AB68</f>
        <v>4.9221739848472223</v>
      </c>
      <c r="S51" s="98">
        <f>+'Ark1'!AC68</f>
        <v>-44.825926976042098</v>
      </c>
      <c r="T51" s="98">
        <f t="shared" si="12"/>
        <v>7.5936599423631126</v>
      </c>
      <c r="U51" s="88">
        <f>+IF(G51=0,"",'Ark1'!V68)</f>
        <v>14.995066413662236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7">
        <f>+'Ark1'!D69</f>
        <v>4</v>
      </c>
      <c r="C52" s="87" t="str">
        <f t="shared" si="13"/>
        <v>Apr</v>
      </c>
      <c r="D52" s="87">
        <f>+'Ark1'!C69</f>
        <v>2020</v>
      </c>
      <c r="E52" s="87">
        <f>+'Ark1'!Q69</f>
        <v>327</v>
      </c>
      <c r="F52" s="87"/>
      <c r="G52" s="226">
        <f>+'Ark1'!R69</f>
        <v>2607</v>
      </c>
      <c r="H52" s="87"/>
      <c r="I52" s="87">
        <f>+'Ark1'!S69</f>
        <v>2607</v>
      </c>
      <c r="J52" s="116">
        <f>+'Ark1'!T69</f>
        <v>8.0927547029241929</v>
      </c>
      <c r="K52" s="116">
        <f>+'Ark1'!U69</f>
        <v>8.0809984808986872</v>
      </c>
      <c r="L52" s="96"/>
      <c r="M52" s="88">
        <f>+'Ark1'!W69</f>
        <v>59.100115074798609</v>
      </c>
      <c r="N52" s="87"/>
      <c r="O52" s="98">
        <f>+'Ark1'!Z69</f>
        <v>152.11032220943619</v>
      </c>
      <c r="P52" s="98"/>
      <c r="Q52" s="98">
        <f>+'Ark1'!AA69</f>
        <v>30.83762595066105</v>
      </c>
      <c r="R52" s="116">
        <f>+'Ark1'!AB69</f>
        <v>4.7069417989973052</v>
      </c>
      <c r="S52" s="98">
        <f>+'Ark1'!AC69</f>
        <v>-47.774302235593119</v>
      </c>
      <c r="T52" s="98">
        <f t="shared" si="12"/>
        <v>7.9724770642201834</v>
      </c>
      <c r="U52" s="88">
        <f>+IF(G52=0,"",'Ark1'!V69)</f>
        <v>15.036823935558107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7">
        <f>+'Ark1'!D70</f>
        <v>5</v>
      </c>
      <c r="C53" s="87" t="str">
        <f t="shared" si="13"/>
        <v>Mai</v>
      </c>
      <c r="D53" s="87">
        <f>+'Ark1'!C70</f>
        <v>2020</v>
      </c>
      <c r="E53" s="87">
        <f>+'Ark1'!Q70</f>
        <v>337</v>
      </c>
      <c r="F53" s="87"/>
      <c r="G53" s="226">
        <f>+'Ark1'!R70</f>
        <v>2129</v>
      </c>
      <c r="H53" s="87"/>
      <c r="I53" s="87">
        <f>+'Ark1'!S70</f>
        <v>2129</v>
      </c>
      <c r="J53" s="116">
        <f>+'Ark1'!T70</f>
        <v>6.608927795368472</v>
      </c>
      <c r="K53" s="116">
        <f>+'Ark1'!U70</f>
        <v>6.6167330032333744</v>
      </c>
      <c r="L53" s="96"/>
      <c r="M53" s="88">
        <f>+'Ark1'!W70</f>
        <v>59.183184593705981</v>
      </c>
      <c r="N53" s="87"/>
      <c r="O53" s="98">
        <f>+'Ark1'!Z70</f>
        <v>152.51151714419919</v>
      </c>
      <c r="P53" s="98"/>
      <c r="Q53" s="98">
        <f>+'Ark1'!AA70</f>
        <v>30.625842960184809</v>
      </c>
      <c r="R53" s="116">
        <f>+'Ark1'!AB70</f>
        <v>4.7166075775008034</v>
      </c>
      <c r="S53" s="98">
        <f>+'Ark1'!AC70</f>
        <v>-46.73909413330145</v>
      </c>
      <c r="T53" s="98">
        <f t="shared" si="12"/>
        <v>6.3175074183976259</v>
      </c>
      <c r="U53" s="88">
        <f>+IF(G53=0,"",'Ark1'!V70)</f>
        <v>15.072334429309535</v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7">
        <f>+'Ark1'!D71</f>
        <v>6</v>
      </c>
      <c r="C54" s="87" t="str">
        <f t="shared" si="13"/>
        <v>Jun</v>
      </c>
      <c r="D54" s="87">
        <f>+'Ark1'!C71</f>
        <v>2020</v>
      </c>
      <c r="E54" s="87">
        <f>+'Ark1'!Q71</f>
        <v>345</v>
      </c>
      <c r="F54" s="87"/>
      <c r="G54" s="226">
        <f>+'Ark1'!R71</f>
        <v>2585</v>
      </c>
      <c r="H54" s="87"/>
      <c r="I54" s="87">
        <f>+'Ark1'!S71</f>
        <v>2585</v>
      </c>
      <c r="J54" s="116">
        <f>+'Ark1'!T71</f>
        <v>8.0244614142919204</v>
      </c>
      <c r="K54" s="116">
        <f>+'Ark1'!U71</f>
        <v>8.000240584745244</v>
      </c>
      <c r="L54" s="96"/>
      <c r="M54" s="88">
        <f>+'Ark1'!W71</f>
        <v>59.229787234042576</v>
      </c>
      <c r="N54" s="87"/>
      <c r="O54" s="98">
        <f>+'Ark1'!Z71</f>
        <v>151.87181818181836</v>
      </c>
      <c r="P54" s="98"/>
      <c r="Q54" s="98">
        <f>+'Ark1'!AA71</f>
        <v>29.635456482893197</v>
      </c>
      <c r="R54" s="116">
        <f>+'Ark1'!AB71</f>
        <v>4.4811881188658491</v>
      </c>
      <c r="S54" s="98">
        <f>+'Ark1'!AC71</f>
        <v>-41.875942342323192</v>
      </c>
      <c r="T54" s="98">
        <f t="shared" si="12"/>
        <v>7.4927536231884062</v>
      </c>
      <c r="U54" s="88">
        <f>+IF(G54=0,"",'Ark1'!V71)</f>
        <v>15.099032882011604</v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7">
        <f>+'Ark1'!D72</f>
        <v>7</v>
      </c>
      <c r="C55" s="87" t="str">
        <f t="shared" si="13"/>
        <v>Jul</v>
      </c>
      <c r="D55" s="87">
        <f>+'Ark1'!C72</f>
        <v>2020</v>
      </c>
      <c r="E55" s="87">
        <f>+'Ark1'!Q72</f>
        <v>365</v>
      </c>
      <c r="F55" s="87"/>
      <c r="G55" s="226">
        <f>+'Ark1'!R72</f>
        <v>2654</v>
      </c>
      <c r="H55" s="87"/>
      <c r="I55" s="87">
        <f>+'Ark1'!S72</f>
        <v>2654</v>
      </c>
      <c r="J55" s="116">
        <f>+'Ark1'!T72</f>
        <v>8.2386540013658625</v>
      </c>
      <c r="K55" s="116">
        <f>+'Ark1'!U72</f>
        <v>8.2931837925723251</v>
      </c>
      <c r="L55" s="96"/>
      <c r="M55" s="88">
        <f>+'Ark1'!W72</f>
        <v>59.139788997739267</v>
      </c>
      <c r="N55" s="87"/>
      <c r="O55" s="98">
        <f>+'Ark1'!Z72</f>
        <v>153.33986058779178</v>
      </c>
      <c r="P55" s="98"/>
      <c r="Q55" s="98">
        <f>+'Ark1'!AA72</f>
        <v>32.194968066766634</v>
      </c>
      <c r="R55" s="116">
        <f>+'Ark1'!AB72</f>
        <v>4.6515807606296322</v>
      </c>
      <c r="S55" s="98">
        <f>+'Ark1'!AC72</f>
        <v>-46.724479294350921</v>
      </c>
      <c r="T55" s="98">
        <f t="shared" si="12"/>
        <v>7.2712328767123289</v>
      </c>
      <c r="U55" s="88">
        <f>+IF(G55=0,"",'Ark1'!V72)</f>
        <v>15.055764883195179</v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7">
        <f>+'Ark1'!D73</f>
        <v>8</v>
      </c>
      <c r="C56" s="87" t="str">
        <f t="shared" si="13"/>
        <v>Aug</v>
      </c>
      <c r="D56" s="87">
        <f>+'Ark1'!C73</f>
        <v>2020</v>
      </c>
      <c r="E56" s="87">
        <f>+'Ark1'!Q73</f>
        <v>323</v>
      </c>
      <c r="F56" s="87"/>
      <c r="G56" s="226">
        <f>+'Ark1'!R73</f>
        <v>2401</v>
      </c>
      <c r="H56" s="87"/>
      <c r="I56" s="87">
        <f>+'Ark1'!S73</f>
        <v>2401</v>
      </c>
      <c r="J56" s="116">
        <f>+'Ark1'!T73</f>
        <v>7.4532811820947389</v>
      </c>
      <c r="K56" s="116">
        <f>+'Ark1'!U73</f>
        <v>7.5141063592635104</v>
      </c>
      <c r="L56" s="96"/>
      <c r="M56" s="88">
        <f>+'Ark1'!W73</f>
        <v>59.344856309870899</v>
      </c>
      <c r="N56" s="87"/>
      <c r="O56" s="98">
        <f>+'Ark1'!Z73</f>
        <v>153.57476884631399</v>
      </c>
      <c r="P56" s="98"/>
      <c r="Q56" s="98">
        <f>+'Ark1'!AA73</f>
        <v>30.594936499343724</v>
      </c>
      <c r="R56" s="116">
        <f>+'Ark1'!AB73</f>
        <v>4.5961639010530382</v>
      </c>
      <c r="S56" s="98">
        <f>+'Ark1'!AC73</f>
        <v>-44.032402679954842</v>
      </c>
      <c r="T56" s="98">
        <f t="shared" si="12"/>
        <v>7.4334365325077396</v>
      </c>
      <c r="U56" s="88">
        <f>+IF(G56=0,"",'Ark1'!V73)</f>
        <v>15.157017909204496</v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7">
        <f>+'Ark1'!D74</f>
        <v>9</v>
      </c>
      <c r="C57" s="87" t="str">
        <f t="shared" si="13"/>
        <v>Sep</v>
      </c>
      <c r="D57" s="87">
        <f>+'Ark1'!C74</f>
        <v>2020</v>
      </c>
      <c r="E57" s="87">
        <f>+'Ark1'!Q74</f>
        <v>336</v>
      </c>
      <c r="F57" s="87"/>
      <c r="G57" s="226">
        <f>+'Ark1'!R74</f>
        <v>2828</v>
      </c>
      <c r="H57" s="87"/>
      <c r="I57" s="87">
        <f>+'Ark1'!S74</f>
        <v>2828</v>
      </c>
      <c r="J57" s="116">
        <f>+'Ark1'!T74</f>
        <v>8.7787918296392853</v>
      </c>
      <c r="K57" s="116">
        <f>+'Ark1'!U74</f>
        <v>8.8248781173654809</v>
      </c>
      <c r="L57" s="96"/>
      <c r="M57" s="88">
        <f>+'Ark1'!W74</f>
        <v>58.865275813295597</v>
      </c>
      <c r="N57" s="87"/>
      <c r="O57" s="98">
        <f>+'Ark1'!Z74</f>
        <v>153.13131188118828</v>
      </c>
      <c r="P57" s="98"/>
      <c r="Q57" s="98">
        <f>+'Ark1'!AA74</f>
        <v>30.498268193655392</v>
      </c>
      <c r="R57" s="116">
        <f>+'Ark1'!AB74</f>
        <v>4.545217970013244</v>
      </c>
      <c r="S57" s="98">
        <f>+'Ark1'!AC74</f>
        <v>-40.825943577976801</v>
      </c>
      <c r="T57" s="98">
        <f t="shared" si="12"/>
        <v>8.4166666666666661</v>
      </c>
      <c r="U57" s="88">
        <f>+IF(G57=0,"",'Ark1'!V74)</f>
        <v>14.942008486562941</v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7">
        <f>+'Ark1'!D75</f>
        <v>10</v>
      </c>
      <c r="C58" s="87" t="str">
        <f t="shared" si="13"/>
        <v>Okt</v>
      </c>
      <c r="D58" s="87">
        <f>+'Ark1'!C75</f>
        <v>2020</v>
      </c>
      <c r="E58" s="87">
        <f>+'Ark1'!Q75</f>
        <v>411</v>
      </c>
      <c r="F58" s="87"/>
      <c r="G58" s="226">
        <f>+'Ark1'!R75</f>
        <v>3060</v>
      </c>
      <c r="H58" s="87"/>
      <c r="I58" s="87">
        <f>+'Ark1'!S75</f>
        <v>3060</v>
      </c>
      <c r="J58" s="116">
        <f>+'Ark1'!T75</f>
        <v>9.4989756006705193</v>
      </c>
      <c r="K58" s="116">
        <f>+'Ark1'!U75</f>
        <v>9.437457905693476</v>
      </c>
      <c r="L58" s="96"/>
      <c r="M58" s="88">
        <f>+'Ark1'!W75</f>
        <v>59.237581699346407</v>
      </c>
      <c r="N58" s="87"/>
      <c r="O58" s="98">
        <f>+'Ark1'!Z75</f>
        <v>151.34507516339846</v>
      </c>
      <c r="P58" s="98"/>
      <c r="Q58" s="98">
        <f>+'Ark1'!AA75</f>
        <v>30.144241185148854</v>
      </c>
      <c r="R58" s="116">
        <f>+'Ark1'!AB75</f>
        <v>4.5633621257120813</v>
      </c>
      <c r="S58" s="98">
        <f>+'Ark1'!AC75</f>
        <v>-40.450728535586762</v>
      </c>
      <c r="T58" s="98">
        <f t="shared" si="12"/>
        <v>7.445255474452555</v>
      </c>
      <c r="U58" s="88">
        <f>+IF(G58=0,"",'Ark1'!V75)</f>
        <v>15.121568627450989</v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7">
        <f>+'Ark1'!D76</f>
        <v>11</v>
      </c>
      <c r="C59" s="87" t="str">
        <f t="shared" si="13"/>
        <v>Nov</v>
      </c>
      <c r="D59" s="87">
        <f>+'Ark1'!C76</f>
        <v>2020</v>
      </c>
      <c r="E59" s="87">
        <f>+'Ark1'!Q76</f>
        <v>370</v>
      </c>
      <c r="F59" s="87"/>
      <c r="G59" s="226">
        <f>+'Ark1'!R76</f>
        <v>3045</v>
      </c>
      <c r="H59" s="87"/>
      <c r="I59" s="87">
        <f>+'Ark1'!S76</f>
        <v>3045</v>
      </c>
      <c r="J59" s="116">
        <f>+'Ark1'!T76</f>
        <v>9.4524119947848764</v>
      </c>
      <c r="K59" s="116">
        <f>+'Ark1'!U76</f>
        <v>9.4189879421415927</v>
      </c>
      <c r="L59" s="96"/>
      <c r="M59" s="88">
        <f>+'Ark1'!W76</f>
        <v>58.738916256157609</v>
      </c>
      <c r="N59" s="87"/>
      <c r="O59" s="98">
        <f>+'Ark1'!Z76</f>
        <v>151.79296223316922</v>
      </c>
      <c r="P59" s="98"/>
      <c r="Q59" s="98">
        <f>+'Ark1'!AA76</f>
        <v>30.693390559953848</v>
      </c>
      <c r="R59" s="116">
        <f>+'Ark1'!AB76</f>
        <v>4.7409559020210228</v>
      </c>
      <c r="S59" s="98">
        <f>+'Ark1'!AC76</f>
        <v>-40.101337681475513</v>
      </c>
      <c r="T59" s="98">
        <f t="shared" si="12"/>
        <v>8.2297297297297298</v>
      </c>
      <c r="U59" s="88">
        <f>+IF(G59=0,"",'Ark1'!V76)</f>
        <v>14.845320197044339</v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7">
        <f>+'Ark1'!D77</f>
        <v>12</v>
      </c>
      <c r="C60" s="87" t="str">
        <f t="shared" si="13"/>
        <v>Des</v>
      </c>
      <c r="D60" s="87">
        <f>+'Ark1'!C77</f>
        <v>2020</v>
      </c>
      <c r="E60" s="87">
        <f>+'Ark1'!Q77</f>
        <v>338</v>
      </c>
      <c r="F60" s="87"/>
      <c r="G60" s="226">
        <f>+'Ark1'!R77</f>
        <v>2722</v>
      </c>
      <c r="H60" s="87"/>
      <c r="I60" s="87">
        <f>+'Ark1'!S77</f>
        <v>2722</v>
      </c>
      <c r="J60" s="116">
        <f>+'Ark1'!T77</f>
        <v>8.4497423480474367</v>
      </c>
      <c r="K60" s="116">
        <f>+'Ark1'!U77</f>
        <v>8.5081435929012752</v>
      </c>
      <c r="L60" s="96"/>
      <c r="M60" s="88">
        <f>+'Ark1'!W77</f>
        <v>58.889052167523879</v>
      </c>
      <c r="N60" s="87"/>
      <c r="O60" s="98">
        <f>+'Ark1'!Z77</f>
        <v>153.38446730345356</v>
      </c>
      <c r="P60" s="98"/>
      <c r="Q60" s="98">
        <f>+'Ark1'!AA77</f>
        <v>31.292325097715072</v>
      </c>
      <c r="R60" s="116">
        <f>+'Ark1'!AB77</f>
        <v>4.7681165308225451</v>
      </c>
      <c r="S60" s="98">
        <f>+'Ark1'!AC77</f>
        <v>-39.489102281863389</v>
      </c>
      <c r="T60" s="98">
        <f t="shared" si="12"/>
        <v>8.053254437869823</v>
      </c>
      <c r="U60" s="88">
        <f>+IF(G60=0,"",'Ark1'!V77)</f>
        <v>14.97428361498898</v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222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+'Ark1'!D78</f>
        <v>1</v>
      </c>
      <c r="C62" s="3" t="str">
        <f t="shared" ref="C62:C73" si="14">+C49</f>
        <v>Jan</v>
      </c>
      <c r="D62" s="3">
        <f>+'Ark1'!C78</f>
        <v>2019</v>
      </c>
      <c r="E62" s="3">
        <f>+'Ark1'!Q78</f>
        <v>384</v>
      </c>
      <c r="F62" s="3"/>
      <c r="G62" s="227">
        <f>+'Ark1'!R78</f>
        <v>2960</v>
      </c>
      <c r="H62" s="3"/>
      <c r="I62" s="3">
        <f>+'Ark1'!S78</f>
        <v>2960</v>
      </c>
      <c r="J62" s="52">
        <f>+'Ark1'!T78</f>
        <v>8.978130971518695</v>
      </c>
      <c r="K62" s="52">
        <f>+'Ark1'!U78</f>
        <v>9.0962398227838364</v>
      </c>
      <c r="L62" s="96"/>
      <c r="M62" s="11">
        <f>+'Ark1'!W78</f>
        <v>59.06520270270272</v>
      </c>
      <c r="N62" s="3"/>
      <c r="O62" s="14">
        <f>+'Ark1'!Z78</f>
        <v>154.02989864864853</v>
      </c>
      <c r="P62" s="14"/>
      <c r="Q62" s="14">
        <f>+'Ark1'!AA78</f>
        <v>30.515205248221815</v>
      </c>
      <c r="R62" s="52">
        <f>+'Ark1'!AB78</f>
        <v>4.6152807254951487</v>
      </c>
      <c r="S62" s="14">
        <f>+'Ark1'!AC78</f>
        <v>-47.750751010825901</v>
      </c>
      <c r="T62" s="14">
        <f t="shared" si="12"/>
        <v>7.708333333333333</v>
      </c>
      <c r="U62" s="11">
        <f>+IF(G62=0,"",'Ark1'!V78)</f>
        <v>15.045945945945949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+'Ark1'!D79</f>
        <v>2</v>
      </c>
      <c r="C63" s="3" t="str">
        <f t="shared" si="14"/>
        <v>Feb</v>
      </c>
      <c r="D63" s="3">
        <f>+'Ark1'!C79</f>
        <v>2019</v>
      </c>
      <c r="E63" s="3">
        <f>+'Ark1'!Q79</f>
        <v>358</v>
      </c>
      <c r="G63" s="227">
        <f>+'Ark1'!R79</f>
        <v>2684</v>
      </c>
      <c r="I63" s="3">
        <f>+'Ark1'!S79</f>
        <v>2684</v>
      </c>
      <c r="J63" s="52">
        <f>+'Ark1'!T79</f>
        <v>8.1409809214716873</v>
      </c>
      <c r="K63" s="52">
        <f>+'Ark1'!U79</f>
        <v>8.1312786865778719</v>
      </c>
      <c r="L63" s="96"/>
      <c r="M63" s="11">
        <f>+'Ark1'!W79</f>
        <v>59.101341281669136</v>
      </c>
      <c r="O63" s="14">
        <f>+'Ark1'!Z79</f>
        <v>151.84873323397872</v>
      </c>
      <c r="P63" s="14"/>
      <c r="Q63" s="14">
        <f>+'Ark1'!AA79</f>
        <v>29.304593959965633</v>
      </c>
      <c r="R63" s="52">
        <f>+'Ark1'!AB79</f>
        <v>4.3846549913549566</v>
      </c>
      <c r="S63" s="14">
        <f>+'Ark1'!AC79</f>
        <v>-40.352052338232511</v>
      </c>
      <c r="T63" s="14">
        <f t="shared" si="12"/>
        <v>7.4972067039106145</v>
      </c>
      <c r="U63" s="11">
        <f>+IF(G63=0,"",'Ark1'!V79)</f>
        <v>15.05402384500745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+'Ark1'!D80</f>
        <v>3</v>
      </c>
      <c r="C64" s="3" t="str">
        <f t="shared" si="14"/>
        <v>Mar</v>
      </c>
      <c r="D64" s="3">
        <f>+'Ark1'!C80</f>
        <v>2019</v>
      </c>
      <c r="E64" s="3">
        <f>+'Ark1'!Q80</f>
        <v>360</v>
      </c>
      <c r="G64" s="227">
        <f>+'Ark1'!R80</f>
        <v>2460</v>
      </c>
      <c r="I64" s="3">
        <f>+'Ark1'!S80</f>
        <v>2460</v>
      </c>
      <c r="J64" s="52">
        <f>+'Ark1'!T80</f>
        <v>7.4615547938972995</v>
      </c>
      <c r="K64" s="52">
        <f>+'Ark1'!U80</f>
        <v>7.4202721223722383</v>
      </c>
      <c r="L64" s="96"/>
      <c r="M64" s="11">
        <f>+'Ark1'!W80</f>
        <v>59.514634146341457</v>
      </c>
      <c r="O64" s="14">
        <f>+'Ark1'!Z80</f>
        <v>151.18878048780505</v>
      </c>
      <c r="P64" s="14"/>
      <c r="Q64" s="14">
        <f>+'Ark1'!AA80</f>
        <v>29.900766300247049</v>
      </c>
      <c r="R64" s="52">
        <f>+'Ark1'!AB80</f>
        <v>4.4887607235884799</v>
      </c>
      <c r="S64" s="14">
        <f>+'Ark1'!AC80</f>
        <v>-44.649867396565746</v>
      </c>
      <c r="T64" s="14">
        <f t="shared" si="12"/>
        <v>6.833333333333333</v>
      </c>
      <c r="U64" s="11">
        <f>+IF(G64=0,"",'Ark1'!V80)</f>
        <v>15.210975609756099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+'Ark1'!D81</f>
        <v>4</v>
      </c>
      <c r="C65" s="3" t="str">
        <f t="shared" si="14"/>
        <v>Apr</v>
      </c>
      <c r="D65" s="3">
        <f>+'Ark1'!C81</f>
        <v>2019</v>
      </c>
      <c r="E65" s="3">
        <f>+'Ark1'!Q81</f>
        <v>335</v>
      </c>
      <c r="G65" s="227">
        <f>+'Ark1'!R81</f>
        <v>2539</v>
      </c>
      <c r="I65" s="3">
        <f>+'Ark1'!S81</f>
        <v>2539</v>
      </c>
      <c r="J65" s="52">
        <f>+'Ark1'!T81</f>
        <v>7.7011738299614816</v>
      </c>
      <c r="K65" s="52">
        <f>+'Ark1'!U81</f>
        <v>7.6819497352339807</v>
      </c>
      <c r="L65" s="96"/>
      <c r="M65" s="11">
        <f>+'Ark1'!W81</f>
        <v>59.202048050413552</v>
      </c>
      <c r="O65" s="14">
        <f>+'Ark1'!Z81</f>
        <v>151.6504135486415</v>
      </c>
      <c r="P65" s="14"/>
      <c r="Q65" s="14">
        <f>+'Ark1'!AA81</f>
        <v>31.357570286669208</v>
      </c>
      <c r="R65" s="52">
        <f>+'Ark1'!AB81</f>
        <v>4.8612634545974736</v>
      </c>
      <c r="S65" s="14">
        <f>+'Ark1'!AC81</f>
        <v>-46.602656445074494</v>
      </c>
      <c r="T65" s="14">
        <f t="shared" si="12"/>
        <v>7.5791044776119403</v>
      </c>
      <c r="U65" s="11">
        <f>+IF(G65=0,"",'Ark1'!V81)</f>
        <v>15.074044899566752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+'Ark1'!D82</f>
        <v>5</v>
      </c>
      <c r="C66" s="3" t="str">
        <f t="shared" si="14"/>
        <v>Mai</v>
      </c>
      <c r="D66" s="3">
        <f>+'Ark1'!C82</f>
        <v>2019</v>
      </c>
      <c r="E66" s="3">
        <f>+'Ark1'!Q82</f>
        <v>362</v>
      </c>
      <c r="F66" s="3"/>
      <c r="G66" s="227">
        <f>+'Ark1'!R82</f>
        <v>2629</v>
      </c>
      <c r="H66" s="3"/>
      <c r="I66" s="3">
        <f>+'Ark1'!S82</f>
        <v>2629</v>
      </c>
      <c r="J66" s="52">
        <f>+'Ark1'!T82</f>
        <v>7.974157541933331</v>
      </c>
      <c r="K66" s="52">
        <f>+'Ark1'!U82</f>
        <v>8.026130811992255</v>
      </c>
      <c r="L66" s="96"/>
      <c r="M66" s="11">
        <f>+'Ark1'!W82</f>
        <v>59.239634842145293</v>
      </c>
      <c r="N66" s="3"/>
      <c r="O66" s="14">
        <f>+'Ark1'!Z82</f>
        <v>153.02080639026246</v>
      </c>
      <c r="P66" s="14"/>
      <c r="Q66" s="14">
        <f>+'Ark1'!AA82</f>
        <v>31.317260165713385</v>
      </c>
      <c r="R66" s="52">
        <f>+'Ark1'!AB82</f>
        <v>4.7383028504323059</v>
      </c>
      <c r="S66" s="14">
        <f>+'Ark1'!AC82</f>
        <v>-47.534132580385439</v>
      </c>
      <c r="T66" s="14">
        <f t="shared" si="12"/>
        <v>7.2624309392265189</v>
      </c>
      <c r="U66" s="11">
        <f>+IF(G66=0,"",'Ark1'!V82)</f>
        <v>15.066945606694556</v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+'Ark1'!D83</f>
        <v>6</v>
      </c>
      <c r="C67" s="3" t="str">
        <f t="shared" si="14"/>
        <v>Jun</v>
      </c>
      <c r="D67" s="3">
        <f>+'Ark1'!C83</f>
        <v>2019</v>
      </c>
      <c r="E67" s="3">
        <f>+'Ark1'!Q83</f>
        <v>328</v>
      </c>
      <c r="F67" s="3"/>
      <c r="G67" s="227">
        <f>+'Ark1'!R83</f>
        <v>2340</v>
      </c>
      <c r="H67" s="3"/>
      <c r="I67" s="3">
        <f>+'Ark1'!S83</f>
        <v>2305</v>
      </c>
      <c r="J67" s="52">
        <f>+'Ark1'!T83</f>
        <v>7.0975765112681612</v>
      </c>
      <c r="K67" s="52">
        <f>+'Ark1'!U83</f>
        <v>6.9273956749055952</v>
      </c>
      <c r="L67" s="96"/>
      <c r="M67" s="11">
        <f>+'Ark1'!W83</f>
        <v>59.271583514099774</v>
      </c>
      <c r="N67" s="3"/>
      <c r="O67" s="14">
        <f>+'Ark1'!Z83</f>
        <v>150.6377787418657</v>
      </c>
      <c r="P67" s="14"/>
      <c r="Q67" s="14">
        <f>+'Ark1'!AA83</f>
        <v>32.330503073603154</v>
      </c>
      <c r="R67" s="52">
        <f>+'Ark1'!AB83</f>
        <v>4.8008490174737561</v>
      </c>
      <c r="S67" s="14">
        <f>+'Ark1'!AC83</f>
        <v>-45.902581991802606</v>
      </c>
      <c r="T67" s="14">
        <f t="shared" si="12"/>
        <v>7.1341463414634143</v>
      </c>
      <c r="U67" s="11">
        <f>+IF(G67=0,"",'Ark1'!V83)</f>
        <v>15.107692307692304</v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+'Ark1'!D84</f>
        <v>7</v>
      </c>
      <c r="C68" s="3" t="str">
        <f t="shared" si="14"/>
        <v>Jul</v>
      </c>
      <c r="D68" s="3">
        <f>+'Ark1'!C84</f>
        <v>2019</v>
      </c>
      <c r="E68" s="3">
        <f>+'Ark1'!Q84</f>
        <v>369</v>
      </c>
      <c r="F68" s="3"/>
      <c r="G68" s="227">
        <f>+'Ark1'!R84</f>
        <v>2748</v>
      </c>
      <c r="H68" s="3"/>
      <c r="I68" s="3">
        <f>+'Ark1'!S84</f>
        <v>2748</v>
      </c>
      <c r="J68" s="52">
        <f>+'Ark1'!T84</f>
        <v>8.3351026722072259</v>
      </c>
      <c r="K68" s="52">
        <f>+'Ark1'!U84</f>
        <v>8.4232401562053401</v>
      </c>
      <c r="L68" s="96"/>
      <c r="M68" s="11">
        <f>+'Ark1'!W84</f>
        <v>59.29002911208152</v>
      </c>
      <c r="N68" s="3"/>
      <c r="O68" s="14">
        <f>+'Ark1'!Z84</f>
        <v>153.63752183406123</v>
      </c>
      <c r="P68" s="14"/>
      <c r="Q68" s="14">
        <f>+'Ark1'!AA84</f>
        <v>32.598547575183154</v>
      </c>
      <c r="R68" s="52">
        <f>+'Ark1'!AB84</f>
        <v>4.7601055759055191</v>
      </c>
      <c r="S68" s="14">
        <f>+'Ark1'!AC84</f>
        <v>-46.379815203201261</v>
      </c>
      <c r="T68" s="14">
        <f t="shared" si="12"/>
        <v>7.4471544715447155</v>
      </c>
      <c r="U68" s="11">
        <f>+IF(G68=0,"",'Ark1'!V84)</f>
        <v>15.143013100436677</v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+'Ark1'!D85</f>
        <v>8</v>
      </c>
      <c r="C69" s="3" t="str">
        <f t="shared" si="14"/>
        <v>Aug</v>
      </c>
      <c r="D69" s="3">
        <f>+'Ark1'!C85</f>
        <v>2019</v>
      </c>
      <c r="E69" s="3">
        <f>+'Ark1'!Q85</f>
        <v>381</v>
      </c>
      <c r="F69" s="3"/>
      <c r="G69" s="227">
        <f>+'Ark1'!R85</f>
        <v>3174</v>
      </c>
      <c r="H69" s="3"/>
      <c r="I69" s="3">
        <f>+'Ark1'!S85</f>
        <v>3174</v>
      </c>
      <c r="J69" s="52">
        <f>+'Ark1'!T85</f>
        <v>9.6272255755406633</v>
      </c>
      <c r="K69" s="52">
        <f>+'Ark1'!U85</f>
        <v>9.569939746315562</v>
      </c>
      <c r="L69" s="96"/>
      <c r="M69" s="11">
        <f>+'Ark1'!W85</f>
        <v>59.508506616257101</v>
      </c>
      <c r="N69" s="3"/>
      <c r="O69" s="14">
        <f>+'Ark1'!Z85</f>
        <v>151.12528040327661</v>
      </c>
      <c r="P69" s="14"/>
      <c r="Q69" s="14">
        <f>+'Ark1'!AA85</f>
        <v>31.988390835361056</v>
      </c>
      <c r="R69" s="52">
        <f>+'Ark1'!AB85</f>
        <v>4.6772071412212322</v>
      </c>
      <c r="S69" s="14">
        <f>+'Ark1'!AC85</f>
        <v>-47.037502714356883</v>
      </c>
      <c r="T69" s="14">
        <f t="shared" si="12"/>
        <v>8.3307086614173222</v>
      </c>
      <c r="U69" s="11">
        <f>+IF(G69=0,"",'Ark1'!V85)</f>
        <v>15.207939508506612</v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+'Ark1'!D86</f>
        <v>9</v>
      </c>
      <c r="C70" s="3" t="str">
        <f t="shared" si="14"/>
        <v>Sep</v>
      </c>
      <c r="D70" s="3">
        <f>+'Ark1'!C86</f>
        <v>2019</v>
      </c>
      <c r="E70" s="3">
        <f>+'Ark1'!Q86</f>
        <v>372</v>
      </c>
      <c r="F70" s="3"/>
      <c r="G70" s="227">
        <f>+'Ark1'!R86</f>
        <v>2810</v>
      </c>
      <c r="H70" s="3"/>
      <c r="I70" s="3">
        <f>+'Ark1'!S86</f>
        <v>2810</v>
      </c>
      <c r="J70" s="52">
        <f>+'Ark1'!T86</f>
        <v>8.5231581182322795</v>
      </c>
      <c r="K70" s="52">
        <f>+'Ark1'!U86</f>
        <v>8.5617730745148304</v>
      </c>
      <c r="L70" s="96"/>
      <c r="M70" s="11">
        <f>+'Ark1'!W86</f>
        <v>58.848754448398594</v>
      </c>
      <c r="N70" s="3"/>
      <c r="O70" s="14">
        <f>+'Ark1'!Z86</f>
        <v>152.71870462633436</v>
      </c>
      <c r="P70" s="14"/>
      <c r="Q70" s="14">
        <f>+'Ark1'!AA86</f>
        <v>31.043018696336855</v>
      </c>
      <c r="R70" s="52">
        <f>+'Ark1'!AB86</f>
        <v>4.6926428614495244</v>
      </c>
      <c r="S70" s="14">
        <f>+'Ark1'!AC86</f>
        <v>-43.724750429839055</v>
      </c>
      <c r="T70" s="14">
        <f t="shared" si="12"/>
        <v>7.553763440860215</v>
      </c>
      <c r="U70" s="11">
        <f>+IF(G70=0,"",'Ark1'!V86)</f>
        <v>14.938434163701068</v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+'Ark1'!D87</f>
        <v>10</v>
      </c>
      <c r="C71" s="3" t="str">
        <f t="shared" si="14"/>
        <v>Okt</v>
      </c>
      <c r="D71" s="3">
        <f>+'Ark1'!C87</f>
        <v>2019</v>
      </c>
      <c r="E71" s="3">
        <f>+'Ark1'!Q87</f>
        <v>409</v>
      </c>
      <c r="F71" s="3"/>
      <c r="G71" s="227">
        <f>+'Ark1'!R87</f>
        <v>2873</v>
      </c>
      <c r="H71" s="3"/>
      <c r="I71" s="3">
        <f>+'Ark1'!S87</f>
        <v>2873</v>
      </c>
      <c r="J71" s="52">
        <f>+'Ark1'!T87</f>
        <v>8.7142467166125765</v>
      </c>
      <c r="K71" s="52">
        <f>+'Ark1'!U87</f>
        <v>8.7156579057204091</v>
      </c>
      <c r="L71" s="96"/>
      <c r="M71" s="11">
        <f>+'Ark1'!W87</f>
        <v>59.050469892098839</v>
      </c>
      <c r="N71" s="3"/>
      <c r="O71" s="14">
        <f>+'Ark1'!Z87</f>
        <v>152.05453880960678</v>
      </c>
      <c r="P71" s="14"/>
      <c r="Q71" s="14">
        <f>+'Ark1'!AA87</f>
        <v>30.540866482767111</v>
      </c>
      <c r="R71" s="52">
        <f>+'Ark1'!AB87</f>
        <v>4.6247898839636257</v>
      </c>
      <c r="S71" s="14">
        <f>+'Ark1'!AC87</f>
        <v>-40.809636128031073</v>
      </c>
      <c r="T71" s="14">
        <f t="shared" si="12"/>
        <v>7.0244498777506115</v>
      </c>
      <c r="U71" s="11">
        <f>+IF(G71=0,"",'Ark1'!V87)</f>
        <v>15.038983640793596</v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+'Ark1'!D88</f>
        <v>11</v>
      </c>
      <c r="C72" s="3" t="str">
        <f t="shared" si="14"/>
        <v>Nov</v>
      </c>
      <c r="D72" s="3">
        <f>+'Ark1'!C88</f>
        <v>2019</v>
      </c>
      <c r="E72" s="3">
        <f>+'Ark1'!Q88</f>
        <v>390</v>
      </c>
      <c r="F72" s="3"/>
      <c r="G72" s="227">
        <f>+'Ark1'!R88</f>
        <v>3078</v>
      </c>
      <c r="H72" s="3"/>
      <c r="I72" s="3">
        <f>+'Ark1'!S88</f>
        <v>3078</v>
      </c>
      <c r="J72" s="52">
        <f>+'Ark1'!T88</f>
        <v>9.3360429494373527</v>
      </c>
      <c r="K72" s="52">
        <f>+'Ark1'!U88</f>
        <v>9.3416607438730708</v>
      </c>
      <c r="L72" s="96"/>
      <c r="M72" s="11">
        <f>+'Ark1'!W88</f>
        <v>58.863547758284589</v>
      </c>
      <c r="N72" s="3"/>
      <c r="O72" s="14">
        <f>+'Ark1'!Z88</f>
        <v>152.12140025990897</v>
      </c>
      <c r="P72" s="14"/>
      <c r="Q72" s="14">
        <f>+'Ark1'!AA88</f>
        <v>30.38293140480204</v>
      </c>
      <c r="R72" s="52">
        <f>+'Ark1'!AB88</f>
        <v>4.7690894093293243</v>
      </c>
      <c r="S72" s="14">
        <f>+'Ark1'!AC88</f>
        <v>-43.723719352643279</v>
      </c>
      <c r="T72" s="14">
        <f t="shared" si="12"/>
        <v>7.8923076923076927</v>
      </c>
      <c r="U72" s="11">
        <f>+IF(G72=0,"",'Ark1'!V88)</f>
        <v>14.917153996101369</v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+'Ark1'!D89</f>
        <v>12</v>
      </c>
      <c r="C73" s="3" t="str">
        <f t="shared" si="14"/>
        <v>Des</v>
      </c>
      <c r="D73" s="3">
        <f>+'Ark1'!C89</f>
        <v>2019</v>
      </c>
      <c r="E73" s="3">
        <f>+'Ark1'!Q89</f>
        <v>378</v>
      </c>
      <c r="F73" s="3"/>
      <c r="G73" s="227">
        <f>+'Ark1'!R89</f>
        <v>2674</v>
      </c>
      <c r="H73" s="3"/>
      <c r="I73" s="3">
        <f>+'Ark1'!S89</f>
        <v>2674</v>
      </c>
      <c r="J73" s="52">
        <f>+'Ark1'!T89</f>
        <v>8.1106493979192607</v>
      </c>
      <c r="K73" s="52">
        <f>+'Ark1'!U89</f>
        <v>8.1044615195050049</v>
      </c>
      <c r="L73" s="96"/>
      <c r="M73" s="11">
        <f>+'Ark1'!W89</f>
        <v>58.96783844427825</v>
      </c>
      <c r="N73" s="3"/>
      <c r="O73" s="14">
        <f>+'Ark1'!Z89</f>
        <v>151.91393044128662</v>
      </c>
      <c r="P73" s="14"/>
      <c r="Q73" s="14">
        <f>+'Ark1'!AA89</f>
        <v>30.045739577982022</v>
      </c>
      <c r="R73" s="52">
        <f>+'Ark1'!AB89</f>
        <v>4.5433684363882048</v>
      </c>
      <c r="S73" s="14">
        <f>+'Ark1'!AC89</f>
        <v>-41.61004996870269</v>
      </c>
      <c r="T73" s="14">
        <f t="shared" si="12"/>
        <v>7.0740740740740744</v>
      </c>
      <c r="U73" s="11">
        <f>+IF(G73=0,"",'Ark1'!V89)</f>
        <v>14.962602842183996</v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222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+'Ark1'!D90</f>
        <v>1</v>
      </c>
      <c r="C75" s="3" t="str">
        <f>+C62</f>
        <v>Jan</v>
      </c>
      <c r="D75" s="3">
        <f>+'Ark1'!C90</f>
        <v>2018</v>
      </c>
      <c r="E75" s="3">
        <f>+'Ark1'!Q90</f>
        <v>381</v>
      </c>
      <c r="F75" s="3"/>
      <c r="G75" s="227">
        <f>+'Ark1'!R90</f>
        <v>3008</v>
      </c>
      <c r="H75" s="3"/>
      <c r="I75" s="3">
        <f>+'Ark1'!S90</f>
        <v>3008</v>
      </c>
      <c r="J75" s="52">
        <f>+'Ark1'!T90</f>
        <v>9.0848686197523421</v>
      </c>
      <c r="K75" s="52">
        <f>+'Ark1'!U90</f>
        <v>9.1806791960365448</v>
      </c>
      <c r="L75" s="96"/>
      <c r="M75" s="11">
        <f>+'Ark1'!W90</f>
        <v>58.75</v>
      </c>
      <c r="N75" s="3"/>
      <c r="O75" s="14">
        <f>+'Ark1'!Z90</f>
        <v>154.65402260638319</v>
      </c>
      <c r="P75" s="14"/>
      <c r="Q75" s="14">
        <f>+'Ark1'!AA90</f>
        <v>30.724502658396244</v>
      </c>
      <c r="R75" s="52">
        <f>+'Ark1'!AB90</f>
        <v>4.8477484354715639</v>
      </c>
      <c r="S75" s="14">
        <f>+'Ark1'!AC90</f>
        <v>-49.943576167526707</v>
      </c>
      <c r="T75" s="14">
        <f t="shared" si="12"/>
        <v>7.8950131233595799</v>
      </c>
      <c r="U75" s="11">
        <f>+IF(G75=0,"",'Ark1'!V90)</f>
        <v>14.85771276595745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+'Ark1'!D91</f>
        <v>2</v>
      </c>
      <c r="C76" s="3" t="str">
        <f t="shared" ref="C76:C86" si="15">+C63</f>
        <v>Feb</v>
      </c>
      <c r="D76" s="3">
        <f>+'Ark1'!C91</f>
        <v>2018</v>
      </c>
      <c r="E76" s="3">
        <f>+'Ark1'!Q91</f>
        <v>357</v>
      </c>
      <c r="F76" s="3"/>
      <c r="G76" s="227">
        <f>+'Ark1'!R91</f>
        <v>2718</v>
      </c>
      <c r="H76" s="3"/>
      <c r="I76" s="3">
        <f>+'Ark1'!S91</f>
        <v>2718</v>
      </c>
      <c r="J76" s="52">
        <f>+'Ark1'!T91</f>
        <v>8.2090003020235596</v>
      </c>
      <c r="K76" s="52">
        <f>+'Ark1'!U91</f>
        <v>8.1473854878267549</v>
      </c>
      <c r="L76" s="96"/>
      <c r="M76" s="11">
        <f>+'Ark1'!W91</f>
        <v>58.635393671817511</v>
      </c>
      <c r="N76" s="3"/>
      <c r="O76" s="14">
        <f>+'Ark1'!Z91</f>
        <v>151.89135393671847</v>
      </c>
      <c r="P76" s="14"/>
      <c r="Q76" s="14">
        <f>+'Ark1'!AA91</f>
        <v>30.414260885338106</v>
      </c>
      <c r="R76" s="52">
        <f>+'Ark1'!AB91</f>
        <v>4.8443649371346336</v>
      </c>
      <c r="S76" s="14">
        <f>+'Ark1'!AC91</f>
        <v>-42.729941422952876</v>
      </c>
      <c r="T76" s="14">
        <f t="shared" si="12"/>
        <v>7.6134453781512601</v>
      </c>
      <c r="U76" s="11">
        <f>+IF(G76=0,"",'Ark1'!V91)</f>
        <v>14.785871964679904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+'Ark1'!D92</f>
        <v>3</v>
      </c>
      <c r="C77" s="3" t="str">
        <f t="shared" si="15"/>
        <v>Mar</v>
      </c>
      <c r="D77" s="3">
        <f>+'Ark1'!C92</f>
        <v>2018</v>
      </c>
      <c r="E77" s="3">
        <f>+'Ark1'!Q92</f>
        <v>352</v>
      </c>
      <c r="F77" s="3"/>
      <c r="G77" s="227">
        <f>+'Ark1'!R92</f>
        <v>2665</v>
      </c>
      <c r="H77" s="3"/>
      <c r="I77" s="3">
        <f>+'Ark1'!S92</f>
        <v>2665</v>
      </c>
      <c r="J77" s="52">
        <f>+'Ark1'!T92</f>
        <v>8.0489278163696767</v>
      </c>
      <c r="K77" s="52">
        <f>+'Ark1'!U92</f>
        <v>8.0045440088715516</v>
      </c>
      <c r="L77" s="96"/>
      <c r="M77" s="11">
        <f>+'Ark1'!W92</f>
        <v>58.882926829268307</v>
      </c>
      <c r="N77" s="3"/>
      <c r="O77" s="14">
        <f>+'Ark1'!Z92</f>
        <v>152.19613508442751</v>
      </c>
      <c r="P77" s="14"/>
      <c r="Q77" s="14">
        <f>+'Ark1'!AA92</f>
        <v>31.472728897205545</v>
      </c>
      <c r="R77" s="52">
        <f>+'Ark1'!AB92</f>
        <v>5.074361600739409</v>
      </c>
      <c r="S77" s="14">
        <f>+'Ark1'!AC92</f>
        <v>-53.729017784649358</v>
      </c>
      <c r="T77" s="14">
        <f t="shared" si="12"/>
        <v>7.5710227272727275</v>
      </c>
      <c r="U77" s="11">
        <f>+IF(G77=0,"",'Ark1'!V92)</f>
        <v>14.89718574108818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+'Ark1'!D93</f>
        <v>4</v>
      </c>
      <c r="C78" s="3" t="str">
        <f t="shared" si="15"/>
        <v>Apr</v>
      </c>
      <c r="D78" s="3">
        <f>+'Ark1'!C93</f>
        <v>2018</v>
      </c>
      <c r="E78" s="3">
        <f>+'Ark1'!Q93</f>
        <v>376</v>
      </c>
      <c r="F78" s="3"/>
      <c r="G78" s="227">
        <f>+'Ark1'!R93</f>
        <v>2696</v>
      </c>
      <c r="H78" s="3"/>
      <c r="I78" s="3">
        <f>+'Ark1'!S93</f>
        <v>2695</v>
      </c>
      <c r="J78" s="52">
        <f>+'Ark1'!T93</f>
        <v>8.1425551192993062</v>
      </c>
      <c r="K78" s="52">
        <f>+'Ark1'!U93</f>
        <v>8.2518938238249504</v>
      </c>
      <c r="L78" s="96"/>
      <c r="M78" s="11">
        <f>+'Ark1'!W93</f>
        <v>58.428571428571438</v>
      </c>
      <c r="N78" s="3"/>
      <c r="O78" s="14">
        <f>+'Ark1'!Z93</f>
        <v>155.15261595547315</v>
      </c>
      <c r="P78" s="14"/>
      <c r="Q78" s="14">
        <f>+'Ark1'!AA93</f>
        <v>31.371750400837236</v>
      </c>
      <c r="R78" s="52">
        <f>+'Ark1'!AB93</f>
        <v>5.102511295561805</v>
      </c>
      <c r="S78" s="14">
        <f>+'Ark1'!AC93</f>
        <v>-49.069613159237797</v>
      </c>
      <c r="T78" s="14">
        <f t="shared" si="12"/>
        <v>7.1702127659574471</v>
      </c>
      <c r="U78" s="11">
        <f>+IF(G78=0,"",'Ark1'!V93)</f>
        <v>14.693249258160236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+'Ark1'!D94</f>
        <v>5</v>
      </c>
      <c r="C79" s="3" t="str">
        <f t="shared" si="15"/>
        <v>Mai</v>
      </c>
      <c r="D79" s="3">
        <f>+'Ark1'!C94</f>
        <v>2018</v>
      </c>
      <c r="E79" s="3">
        <f>+'Ark1'!Q94</f>
        <v>371</v>
      </c>
      <c r="F79" s="3"/>
      <c r="G79" s="227">
        <f>+'Ark1'!R94</f>
        <v>3049</v>
      </c>
      <c r="H79" s="3"/>
      <c r="I79" s="3">
        <f>+'Ark1'!S94</f>
        <v>3049</v>
      </c>
      <c r="J79" s="52">
        <f>+'Ark1'!T94</f>
        <v>9.2086982784657181</v>
      </c>
      <c r="K79" s="52">
        <f>+'Ark1'!U94</f>
        <v>9.2051327573205093</v>
      </c>
      <c r="L79" s="96"/>
      <c r="M79" s="11">
        <f>+'Ark1'!W94</f>
        <v>58.812725483765185</v>
      </c>
      <c r="N79" s="3"/>
      <c r="O79" s="14">
        <f>+'Ark1'!Z94</f>
        <v>152.98078058379815</v>
      </c>
      <c r="P79" s="14"/>
      <c r="Q79" s="14">
        <f>+'Ark1'!AA94</f>
        <v>31.3831623260022</v>
      </c>
      <c r="R79" s="52">
        <f>+'Ark1'!AB94</f>
        <v>4.7810049104587407</v>
      </c>
      <c r="S79" s="14">
        <f>+'Ark1'!AC94</f>
        <v>-49.567641250198513</v>
      </c>
      <c r="T79" s="14">
        <f t="shared" si="12"/>
        <v>8.2183288409703508</v>
      </c>
      <c r="U79" s="11">
        <f>+IF(G79=0,"",'Ark1'!V94)</f>
        <v>14.882584453919316</v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+'Ark1'!D95</f>
        <v>6</v>
      </c>
      <c r="C80" s="3" t="str">
        <f t="shared" si="15"/>
        <v>Jun</v>
      </c>
      <c r="D80" s="3">
        <f>+'Ark1'!C95</f>
        <v>2018</v>
      </c>
      <c r="E80" s="3">
        <f>+'Ark1'!Q95</f>
        <v>355</v>
      </c>
      <c r="F80" s="3"/>
      <c r="G80" s="227">
        <f>+'Ark1'!R95</f>
        <v>2540</v>
      </c>
      <c r="H80" s="3"/>
      <c r="I80" s="3">
        <f>+'Ark1'!S95</f>
        <v>2539</v>
      </c>
      <c r="J80" s="52">
        <f>+'Ark1'!T95</f>
        <v>7.6713983690727874</v>
      </c>
      <c r="K80" s="52">
        <f>+'Ark1'!U95</f>
        <v>7.6486342752134817</v>
      </c>
      <c r="L80" s="96"/>
      <c r="M80" s="11">
        <f>+'Ark1'!W95</f>
        <v>58.50334777471447</v>
      </c>
      <c r="N80" s="3"/>
      <c r="O80" s="14">
        <f>+'Ark1'!Z95</f>
        <v>152.64600236313487</v>
      </c>
      <c r="P80" s="14"/>
      <c r="Q80" s="14">
        <f>+'Ark1'!AA95</f>
        <v>30.592820857780161</v>
      </c>
      <c r="R80" s="52">
        <f>+'Ark1'!AB95</f>
        <v>4.7761519273087991</v>
      </c>
      <c r="S80" s="14">
        <f>+'Ark1'!AC95</f>
        <v>-40.850517574192622</v>
      </c>
      <c r="T80" s="14">
        <f t="shared" si="12"/>
        <v>7.154929577464789</v>
      </c>
      <c r="U80" s="11">
        <f>+IF(G80=0,"",'Ark1'!V95)</f>
        <v>14.75</v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+'Ark1'!D96</f>
        <v>7</v>
      </c>
      <c r="C81" s="3" t="str">
        <f t="shared" si="15"/>
        <v>Jul</v>
      </c>
      <c r="D81" s="3">
        <f>+'Ark1'!C96</f>
        <v>2018</v>
      </c>
      <c r="E81" s="3">
        <f>+'Ark1'!Q96</f>
        <v>351</v>
      </c>
      <c r="F81" s="3"/>
      <c r="G81" s="227">
        <f>+'Ark1'!R96</f>
        <v>2905</v>
      </c>
      <c r="H81" s="3"/>
      <c r="I81" s="3">
        <f>+'Ark1'!S96</f>
        <v>2905</v>
      </c>
      <c r="J81" s="52">
        <f>+'Ark1'!T96</f>
        <v>8.7737843551797017</v>
      </c>
      <c r="K81" s="52">
        <f>+'Ark1'!U96</f>
        <v>8.7646528952061313</v>
      </c>
      <c r="L81" s="96"/>
      <c r="M81" s="11">
        <f>+'Ark1'!W96</f>
        <v>58.86540447504305</v>
      </c>
      <c r="N81" s="3"/>
      <c r="O81" s="14">
        <f>+'Ark1'!Z96</f>
        <v>152.88075731497403</v>
      </c>
      <c r="P81" s="14"/>
      <c r="Q81" s="14">
        <f>+'Ark1'!AA96</f>
        <v>31.049034864804568</v>
      </c>
      <c r="R81" s="52">
        <f>+'Ark1'!AB96</f>
        <v>4.7265454320339924</v>
      </c>
      <c r="S81" s="14">
        <f>+'Ark1'!AC96</f>
        <v>-44.490497345111677</v>
      </c>
      <c r="T81" s="14">
        <f t="shared" ref="T81:T149" si="16">+IF(G81=0,"",G81/E81)</f>
        <v>8.2763532763532766</v>
      </c>
      <c r="U81" s="11">
        <f>+IF(G81=0,"",'Ark1'!V96)</f>
        <v>14.93253012048193</v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+'Ark1'!D97</f>
        <v>8</v>
      </c>
      <c r="C82" s="3" t="str">
        <f t="shared" si="15"/>
        <v>Aug</v>
      </c>
      <c r="D82" s="3">
        <f>+'Ark1'!C97</f>
        <v>2018</v>
      </c>
      <c r="E82" s="3">
        <f>+'Ark1'!Q97</f>
        <v>370</v>
      </c>
      <c r="F82" s="3"/>
      <c r="G82" s="227">
        <f>+'Ark1'!R97</f>
        <v>3199</v>
      </c>
      <c r="H82" s="3"/>
      <c r="I82" s="3">
        <f>+'Ark1'!S97</f>
        <v>3199</v>
      </c>
      <c r="J82" s="52">
        <f>+'Ark1'!T97</f>
        <v>9.6617336152219853</v>
      </c>
      <c r="K82" s="52">
        <f>+'Ark1'!U97</f>
        <v>9.6028193805613515</v>
      </c>
      <c r="L82" s="96"/>
      <c r="M82" s="11">
        <f>+'Ark1'!W97</f>
        <v>58.550484526414486</v>
      </c>
      <c r="N82" s="3"/>
      <c r="O82" s="14">
        <f>+'Ark1'!Z97</f>
        <v>152.10684588934043</v>
      </c>
      <c r="P82" s="14"/>
      <c r="Q82" s="14">
        <f>+'Ark1'!AA97</f>
        <v>31.088868575747124</v>
      </c>
      <c r="R82" s="52">
        <f>+'Ark1'!AB97</f>
        <v>4.9810392835396202</v>
      </c>
      <c r="S82" s="14">
        <f>+'Ark1'!AC97</f>
        <v>-44.49047663753543</v>
      </c>
      <c r="T82" s="14">
        <f t="shared" si="16"/>
        <v>8.6459459459459467</v>
      </c>
      <c r="U82" s="11">
        <f>+IF(G82=0,"",'Ark1'!V97)</f>
        <v>14.74085651766177</v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+'Ark1'!D98</f>
        <v>9</v>
      </c>
      <c r="C83" s="3" t="str">
        <f t="shared" si="15"/>
        <v>Sep</v>
      </c>
      <c r="D83" s="3">
        <f>+'Ark1'!C98</f>
        <v>2018</v>
      </c>
      <c r="E83" s="3">
        <f>+'Ark1'!Q98</f>
        <v>336</v>
      </c>
      <c r="F83" s="3"/>
      <c r="G83" s="227">
        <f>+'Ark1'!R98</f>
        <v>2513</v>
      </c>
      <c r="H83" s="3"/>
      <c r="I83" s="3">
        <f>+'Ark1'!S98</f>
        <v>2513</v>
      </c>
      <c r="J83" s="52">
        <f>+'Ark1'!T98</f>
        <v>7.589852008456659</v>
      </c>
      <c r="K83" s="52">
        <f>+'Ark1'!U98</f>
        <v>7.6136738331066898</v>
      </c>
      <c r="L83" s="96"/>
      <c r="M83" s="11">
        <f>+'Ark1'!W98</f>
        <v>58.649423000397931</v>
      </c>
      <c r="N83" s="3"/>
      <c r="O83" s="14">
        <f>+'Ark1'!Z98</f>
        <v>153.52037405491453</v>
      </c>
      <c r="P83" s="14"/>
      <c r="Q83" s="14">
        <f>+'Ark1'!AA98</f>
        <v>29.353234072528025</v>
      </c>
      <c r="R83" s="52">
        <f>+'Ark1'!AB98</f>
        <v>4.7519506817594719</v>
      </c>
      <c r="S83" s="14">
        <f>+'Ark1'!AC98</f>
        <v>-38.485878025048791</v>
      </c>
      <c r="T83" s="14">
        <f t="shared" si="16"/>
        <v>7.479166666666667</v>
      </c>
      <c r="U83" s="11">
        <f>+IF(G83=0,"",'Ark1'!V98)</f>
        <v>14.818941504178271</v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+'Ark1'!D99</f>
        <v>10</v>
      </c>
      <c r="C84" s="3" t="str">
        <f t="shared" si="15"/>
        <v>Okt</v>
      </c>
      <c r="D84" s="3">
        <f>+'Ark1'!C99</f>
        <v>2018</v>
      </c>
      <c r="E84" s="3">
        <f>+'Ark1'!Q99</f>
        <v>401</v>
      </c>
      <c r="F84" s="3"/>
      <c r="G84" s="227">
        <f>+'Ark1'!R99</f>
        <v>2754</v>
      </c>
      <c r="H84" s="3"/>
      <c r="I84" s="3">
        <f>+'Ark1'!S99</f>
        <v>2754</v>
      </c>
      <c r="J84" s="52">
        <f>+'Ark1'!T99</f>
        <v>8.3177287828450641</v>
      </c>
      <c r="K84" s="52">
        <f>+'Ark1'!U99</f>
        <v>8.2934852049935071</v>
      </c>
      <c r="L84" s="96"/>
      <c r="M84" s="11">
        <f>+'Ark1'!W99</f>
        <v>58.507988380537405</v>
      </c>
      <c r="N84" s="3"/>
      <c r="O84" s="14">
        <f>+'Ark1'!Z99</f>
        <v>152.59397240377638</v>
      </c>
      <c r="P84" s="14"/>
      <c r="Q84" s="14">
        <f>+'Ark1'!AA99</f>
        <v>31.458454348794632</v>
      </c>
      <c r="R84" s="52">
        <f>+'Ark1'!AB99</f>
        <v>4.9709513567621801</v>
      </c>
      <c r="S84" s="14">
        <f>+'Ark1'!AC99</f>
        <v>-44.04623563513718</v>
      </c>
      <c r="T84" s="14">
        <f t="shared" si="16"/>
        <v>6.8678304239401493</v>
      </c>
      <c r="U84" s="11">
        <f>+IF(G84=0,"",'Ark1'!V99)</f>
        <v>14.698257080610022</v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+'Ark1'!D100</f>
        <v>11</v>
      </c>
      <c r="C85" s="3" t="str">
        <f t="shared" si="15"/>
        <v>Nov</v>
      </c>
      <c r="D85" s="3">
        <f>+'Ark1'!C100</f>
        <v>2018</v>
      </c>
      <c r="E85" s="3">
        <f>+'Ark1'!Q100</f>
        <v>403</v>
      </c>
      <c r="F85" s="3"/>
      <c r="G85" s="227">
        <f>+'Ark1'!R100</f>
        <v>2838</v>
      </c>
      <c r="H85" s="3"/>
      <c r="I85" s="3">
        <f>+'Ark1'!S100</f>
        <v>2838</v>
      </c>
      <c r="J85" s="52">
        <f>+'Ark1'!T100</f>
        <v>8.5714285714285694</v>
      </c>
      <c r="K85" s="52">
        <f>+'Ark1'!U100</f>
        <v>8.5619336418246093</v>
      </c>
      <c r="L85" s="96"/>
      <c r="M85" s="11">
        <f>+'Ark1'!W100</f>
        <v>58.623678646934465</v>
      </c>
      <c r="N85" s="3"/>
      <c r="O85" s="14">
        <f>+'Ark1'!Z100</f>
        <v>152.87050739957712</v>
      </c>
      <c r="P85" s="14"/>
      <c r="Q85" s="14">
        <f>+'Ark1'!AA100</f>
        <v>30.164733885046871</v>
      </c>
      <c r="R85" s="52">
        <f>+'Ark1'!AB100</f>
        <v>4.7391465258887644</v>
      </c>
      <c r="S85" s="14">
        <f>+'Ark1'!AC100</f>
        <v>-40.05205132063157</v>
      </c>
      <c r="T85" s="14">
        <f t="shared" si="16"/>
        <v>7.0421836228287837</v>
      </c>
      <c r="U85" s="11">
        <f>+IF(G85=0,"",'Ark1'!V100)</f>
        <v>14.785412262156452</v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+'Ark1'!D101</f>
        <v>12</v>
      </c>
      <c r="C86" s="3" t="str">
        <f t="shared" si="15"/>
        <v>Des</v>
      </c>
      <c r="D86" s="3">
        <f>+'Ark1'!C101</f>
        <v>2018</v>
      </c>
      <c r="E86" s="3">
        <f>+'Ark1'!Q101</f>
        <v>332</v>
      </c>
      <c r="F86" s="3"/>
      <c r="G86" s="227">
        <f>+'Ark1'!R101</f>
        <v>2225</v>
      </c>
      <c r="H86" s="3"/>
      <c r="I86" s="3">
        <f>+'Ark1'!S101</f>
        <v>2225</v>
      </c>
      <c r="J86" s="52">
        <f>+'Ark1'!T101</f>
        <v>6.7200241618846235</v>
      </c>
      <c r="K86" s="52">
        <f>+'Ark1'!U101</f>
        <v>6.7251654952139237</v>
      </c>
      <c r="L86" s="96"/>
      <c r="M86" s="11">
        <f>+'Ark1'!W101</f>
        <v>58.832359550561812</v>
      </c>
      <c r="N86" s="3"/>
      <c r="O86" s="14">
        <f>+'Ark1'!Z101</f>
        <v>153.15712359550565</v>
      </c>
      <c r="P86" s="14"/>
      <c r="Q86" s="14">
        <f>+'Ark1'!AA101</f>
        <v>31.518043696712351</v>
      </c>
      <c r="R86" s="52">
        <f>+'Ark1'!AB101</f>
        <v>4.6200574008963953</v>
      </c>
      <c r="S86" s="14">
        <f>+'Ark1'!AC101</f>
        <v>-43.019530624472438</v>
      </c>
      <c r="T86" s="14">
        <f t="shared" si="16"/>
        <v>6.7018072289156629</v>
      </c>
      <c r="U86" s="11">
        <f>+IF(G86=0,"",'Ark1'!V101)</f>
        <v>14.889887640449436</v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222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+'Ark1'!D102</f>
        <v>1</v>
      </c>
      <c r="C88" s="3" t="str">
        <f>+C75</f>
        <v>Jan</v>
      </c>
      <c r="D88" s="3">
        <f>+'Ark1'!C102</f>
        <v>2017</v>
      </c>
      <c r="E88" s="3">
        <f>+'Ark1'!Q102</f>
        <v>408</v>
      </c>
      <c r="F88" s="3"/>
      <c r="G88" s="227">
        <f>+'Ark1'!R102</f>
        <v>2754</v>
      </c>
      <c r="H88" s="3"/>
      <c r="I88" s="3">
        <f>+'Ark1'!S102</f>
        <v>2754</v>
      </c>
      <c r="J88" s="52">
        <f>+'Ark1'!T102</f>
        <v>8.4610894343912229</v>
      </c>
      <c r="K88" s="52">
        <f>+'Ark1'!U102</f>
        <v>8.5755288349468142</v>
      </c>
      <c r="L88" s="96"/>
      <c r="M88" s="11">
        <f>+'Ark1'!W102</f>
        <v>58.732752360203371</v>
      </c>
      <c r="N88" s="3"/>
      <c r="O88" s="14">
        <f>+'Ark1'!Z102</f>
        <v>153.91169208424071</v>
      </c>
      <c r="P88" s="14"/>
      <c r="Q88" s="14">
        <f>+'Ark1'!AA102</f>
        <v>29.821819588536908</v>
      </c>
      <c r="R88" s="52">
        <f>+'Ark1'!AB102</f>
        <v>4.8329128258631791</v>
      </c>
      <c r="S88" s="14">
        <f>+'Ark1'!AC102</f>
        <v>-47.555812982743525</v>
      </c>
      <c r="T88" s="14">
        <f t="shared" si="16"/>
        <v>6.75</v>
      </c>
      <c r="U88" s="11">
        <f>+IF(G88=0,"",'Ark1'!V102)</f>
        <v>14.815904139433547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+'Ark1'!D103</f>
        <v>2</v>
      </c>
      <c r="C89" s="3" t="str">
        <f t="shared" ref="C89:C99" si="17">+C76</f>
        <v>Feb</v>
      </c>
      <c r="D89" s="3">
        <f>+'Ark1'!C103</f>
        <v>2017</v>
      </c>
      <c r="E89" s="3">
        <f>+'Ark1'!Q103</f>
        <v>361</v>
      </c>
      <c r="F89" s="3"/>
      <c r="G89" s="227">
        <f>+'Ark1'!R103</f>
        <v>2223</v>
      </c>
      <c r="H89" s="3"/>
      <c r="I89" s="3">
        <f>+'Ark1'!S103</f>
        <v>2223</v>
      </c>
      <c r="J89" s="52">
        <f>+'Ark1'!T103</f>
        <v>6.829702909459586</v>
      </c>
      <c r="K89" s="52">
        <f>+'Ark1'!U103</f>
        <v>6.8404377081884276</v>
      </c>
      <c r="L89" s="96"/>
      <c r="M89" s="11">
        <f>+'Ark1'!W103</f>
        <v>58.9037336932074</v>
      </c>
      <c r="N89" s="3"/>
      <c r="O89" s="14">
        <f>+'Ark1'!Z103</f>
        <v>152.09644624381477</v>
      </c>
      <c r="P89" s="14"/>
      <c r="Q89" s="14">
        <f>+'Ark1'!AA103</f>
        <v>29.106939361511223</v>
      </c>
      <c r="R89" s="52">
        <f>+'Ark1'!AB103</f>
        <v>4.7138256757415151</v>
      </c>
      <c r="S89" s="14">
        <f>+'Ark1'!AC103</f>
        <v>-44.413587052555975</v>
      </c>
      <c r="T89" s="14">
        <f t="shared" si="16"/>
        <v>6.1578947368421053</v>
      </c>
      <c r="U89" s="11">
        <f>+IF(G89=0,"",'Ark1'!V103)</f>
        <v>14.875843454790822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+'Ark1'!D104</f>
        <v>3</v>
      </c>
      <c r="C90" s="3" t="str">
        <f t="shared" si="17"/>
        <v>Mar</v>
      </c>
      <c r="D90" s="3">
        <f>+'Ark1'!C104</f>
        <v>2017</v>
      </c>
      <c r="E90" s="3">
        <f>+'Ark1'!Q104</f>
        <v>403</v>
      </c>
      <c r="F90" s="3"/>
      <c r="G90" s="227">
        <f>+'Ark1'!R104</f>
        <v>2612</v>
      </c>
      <c r="H90" s="3"/>
      <c r="I90" s="3">
        <f>+'Ark1'!S104</f>
        <v>2612</v>
      </c>
      <c r="J90" s="52">
        <f>+'Ark1'!T104</f>
        <v>8.0248241113398251</v>
      </c>
      <c r="K90" s="52">
        <f>+'Ark1'!U104</f>
        <v>8.0391142041194144</v>
      </c>
      <c r="L90" s="96"/>
      <c r="M90" s="11">
        <f>+'Ark1'!W104</f>
        <v>58.851837672281754</v>
      </c>
      <c r="N90" s="3"/>
      <c r="O90" s="14">
        <f>+'Ark1'!Z104</f>
        <v>152.12817764165371</v>
      </c>
      <c r="P90" s="14"/>
      <c r="Q90" s="14">
        <f>+'Ark1'!AA104</f>
        <v>30.076321918922361</v>
      </c>
      <c r="R90" s="52">
        <f>+'Ark1'!AB104</f>
        <v>4.7493717316096564</v>
      </c>
      <c r="S90" s="14">
        <f>+'Ark1'!AC104</f>
        <v>-47.888600973992595</v>
      </c>
      <c r="T90" s="14">
        <f t="shared" si="16"/>
        <v>6.481389578163772</v>
      </c>
      <c r="U90" s="11">
        <f>+IF(G90=0,"",'Ark1'!V104)</f>
        <v>14.88667687595712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+'Ark1'!D105</f>
        <v>4</v>
      </c>
      <c r="C91" s="3" t="str">
        <f t="shared" si="17"/>
        <v>Apr</v>
      </c>
      <c r="D91" s="3">
        <f>+'Ark1'!C105</f>
        <v>2017</v>
      </c>
      <c r="E91" s="3">
        <f>+'Ark1'!Q105</f>
        <v>364</v>
      </c>
      <c r="F91" s="3"/>
      <c r="G91" s="227">
        <f>+'Ark1'!R105</f>
        <v>2539</v>
      </c>
      <c r="H91" s="3"/>
      <c r="I91" s="3">
        <f>+'Ark1'!S105</f>
        <v>2539</v>
      </c>
      <c r="J91" s="52">
        <f>+'Ark1'!T105</f>
        <v>7.8005468677993184</v>
      </c>
      <c r="K91" s="52">
        <f>+'Ark1'!U105</f>
        <v>7.753728429663898</v>
      </c>
      <c r="L91" s="96"/>
      <c r="M91" s="11">
        <f>+'Ark1'!W105</f>
        <v>58.831035840882222</v>
      </c>
      <c r="N91" s="3"/>
      <c r="O91" s="14">
        <f>+'Ark1'!Z105</f>
        <v>150.94631744781449</v>
      </c>
      <c r="P91" s="14"/>
      <c r="Q91" s="14">
        <f>+'Ark1'!AA105</f>
        <v>29.149262038343561</v>
      </c>
      <c r="R91" s="52">
        <f>+'Ark1'!AB105</f>
        <v>4.7274063883060071</v>
      </c>
      <c r="S91" s="14">
        <f>+'Ark1'!AC105</f>
        <v>-47.89336687280484</v>
      </c>
      <c r="T91" s="14">
        <f t="shared" si="16"/>
        <v>6.9752747252747254</v>
      </c>
      <c r="U91" s="11">
        <f>+IF(G91=0,"",'Ark1'!V105)</f>
        <v>14.857818038597872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+'Ark1'!D106</f>
        <v>5</v>
      </c>
      <c r="C92" s="3" t="str">
        <f t="shared" si="17"/>
        <v>Mai</v>
      </c>
      <c r="D92" s="3">
        <f>+'Ark1'!C106</f>
        <v>2017</v>
      </c>
      <c r="E92" s="3">
        <f>+'Ark1'!Q106</f>
        <v>410</v>
      </c>
      <c r="F92" s="3"/>
      <c r="G92" s="227">
        <f>+'Ark1'!R106</f>
        <v>2791</v>
      </c>
      <c r="H92" s="3"/>
      <c r="I92" s="3">
        <f>+'Ark1'!S106</f>
        <v>2791</v>
      </c>
      <c r="J92" s="52">
        <f>+'Ark1'!T106</f>
        <v>8.5747642016651806</v>
      </c>
      <c r="K92" s="52">
        <f>+'Ark1'!U106</f>
        <v>8.5607154234399925</v>
      </c>
      <c r="L92" s="96"/>
      <c r="M92" s="11">
        <f>+'Ark1'!W106</f>
        <v>58.699749193837349</v>
      </c>
      <c r="N92" s="3"/>
      <c r="O92" s="14">
        <f>+'Ark1'!Z106</f>
        <v>151.60895736295197</v>
      </c>
      <c r="P92" s="14"/>
      <c r="Q92" s="14">
        <f>+'Ark1'!AA106</f>
        <v>29.657912833610698</v>
      </c>
      <c r="R92" s="52">
        <f>+'Ark1'!AB106</f>
        <v>5.0142894994882621</v>
      </c>
      <c r="S92" s="14">
        <f>+'Ark1'!AC106</f>
        <v>-47.094894536316062</v>
      </c>
      <c r="T92" s="14">
        <f t="shared" si="16"/>
        <v>6.807317073170732</v>
      </c>
      <c r="U92" s="11">
        <f>+IF(G92=0,"",'Ark1'!V106)</f>
        <v>14.806162665711216</v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+'Ark1'!D107</f>
        <v>6</v>
      </c>
      <c r="C93" s="3" t="str">
        <f t="shared" si="17"/>
        <v>Jun</v>
      </c>
      <c r="D93" s="3">
        <f>+'Ark1'!C107</f>
        <v>2017</v>
      </c>
      <c r="E93" s="3">
        <f>+'Ark1'!Q107</f>
        <v>389</v>
      </c>
      <c r="F93" s="3"/>
      <c r="G93" s="227">
        <f>+'Ark1'!R107</f>
        <v>2586</v>
      </c>
      <c r="H93" s="3"/>
      <c r="I93" s="3">
        <f>+'Ark1'!S107</f>
        <v>2586</v>
      </c>
      <c r="J93" s="52">
        <f>+'Ark1'!T107</f>
        <v>7.9449445451473153</v>
      </c>
      <c r="K93" s="52">
        <f>+'Ark1'!U107</f>
        <v>7.9271396224931054</v>
      </c>
      <c r="L93" s="96"/>
      <c r="M93" s="11">
        <f>+'Ark1'!W107</f>
        <v>58.744006187161638</v>
      </c>
      <c r="N93" s="3"/>
      <c r="O93" s="14">
        <f>+'Ark1'!Z107</f>
        <v>151.51744006187172</v>
      </c>
      <c r="P93" s="14"/>
      <c r="Q93" s="14">
        <f>+'Ark1'!AA107</f>
        <v>29.427981771733162</v>
      </c>
      <c r="R93" s="52">
        <f>+'Ark1'!AB107</f>
        <v>4.997390351297482</v>
      </c>
      <c r="S93" s="14">
        <f>+'Ark1'!AC107</f>
        <v>-44.697482726482178</v>
      </c>
      <c r="T93" s="14">
        <f t="shared" si="16"/>
        <v>6.6478149100257067</v>
      </c>
      <c r="U93" s="11">
        <f>+IF(G93=0,"",'Ark1'!V107)</f>
        <v>14.813225058004637</v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+'Ark1'!D108</f>
        <v>7</v>
      </c>
      <c r="C94" s="3" t="str">
        <f t="shared" si="17"/>
        <v>Jul</v>
      </c>
      <c r="D94" s="3">
        <f>+'Ark1'!C108</f>
        <v>2017</v>
      </c>
      <c r="E94" s="3">
        <f>+'Ark1'!Q108</f>
        <v>379</v>
      </c>
      <c r="F94" s="3"/>
      <c r="G94" s="227">
        <f>+'Ark1'!R108</f>
        <v>2646</v>
      </c>
      <c r="H94" s="3"/>
      <c r="I94" s="3">
        <f>+'Ark1'!S108</f>
        <v>2646</v>
      </c>
      <c r="J94" s="52">
        <f>+'Ark1'!T108</f>
        <v>8.1292820055915698</v>
      </c>
      <c r="K94" s="52">
        <f>+'Ark1'!U108</f>
        <v>8.0788344592564698</v>
      </c>
      <c r="L94" s="96"/>
      <c r="M94" s="11">
        <f>+'Ark1'!W108</f>
        <v>59.024943310657619</v>
      </c>
      <c r="N94" s="3"/>
      <c r="O94" s="14">
        <f>+'Ark1'!Z108</f>
        <v>150.91538170823901</v>
      </c>
      <c r="P94" s="14"/>
      <c r="Q94" s="14">
        <f>+'Ark1'!AA108</f>
        <v>30.689024335259528</v>
      </c>
      <c r="R94" s="52">
        <f>+'Ark1'!AB108</f>
        <v>4.6619815217141882</v>
      </c>
      <c r="S94" s="14">
        <f>+'Ark1'!AC108</f>
        <v>-44.72950260181841</v>
      </c>
      <c r="T94" s="14">
        <f t="shared" si="16"/>
        <v>6.9815303430079156</v>
      </c>
      <c r="U94" s="11">
        <f>+IF(G94=0,"",'Ark1'!V108)</f>
        <v>15.003401360544219</v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+'Ark1'!D109</f>
        <v>8</v>
      </c>
      <c r="C95" s="3" t="str">
        <f t="shared" si="17"/>
        <v>Aug</v>
      </c>
      <c r="D95" s="3">
        <f>+'Ark1'!C109</f>
        <v>2017</v>
      </c>
      <c r="E95" s="3">
        <f>+'Ark1'!Q109</f>
        <v>399</v>
      </c>
      <c r="F95" s="3"/>
      <c r="G95" s="227">
        <f>+'Ark1'!R109</f>
        <v>2977</v>
      </c>
      <c r="H95" s="3"/>
      <c r="I95" s="3">
        <f>+'Ark1'!S109</f>
        <v>2977</v>
      </c>
      <c r="J95" s="52">
        <f>+'Ark1'!T109</f>
        <v>9.1462103290423684</v>
      </c>
      <c r="K95" s="52">
        <f>+'Ark1'!U109</f>
        <v>9.0755391327158375</v>
      </c>
      <c r="L95" s="96"/>
      <c r="M95" s="11">
        <f>+'Ark1'!W109</f>
        <v>58.717500839771603</v>
      </c>
      <c r="N95" s="3"/>
      <c r="O95" s="14">
        <f>+'Ark1'!Z109</f>
        <v>150.68438024857247</v>
      </c>
      <c r="P95" s="14"/>
      <c r="Q95" s="14">
        <f>+'Ark1'!AA109</f>
        <v>29.888286929160031</v>
      </c>
      <c r="R95" s="52">
        <f>+'Ark1'!AB109</f>
        <v>4.9571702124667185</v>
      </c>
      <c r="S95" s="14">
        <f>+'Ark1'!AC109</f>
        <v>-43.527945343763527</v>
      </c>
      <c r="T95" s="14">
        <f t="shared" si="16"/>
        <v>7.4611528822055142</v>
      </c>
      <c r="U95" s="11">
        <f>+IF(G95=0,"",'Ark1'!V109)</f>
        <v>14.811219348337252</v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+'Ark1'!D110</f>
        <v>9</v>
      </c>
      <c r="C96" s="3" t="str">
        <f t="shared" si="17"/>
        <v>Sep</v>
      </c>
      <c r="D96" s="3">
        <f>+'Ark1'!C110</f>
        <v>2017</v>
      </c>
      <c r="E96" s="3">
        <f>+'Ark1'!Q110</f>
        <v>377</v>
      </c>
      <c r="F96" s="3"/>
      <c r="G96" s="227">
        <f>+'Ark1'!R110</f>
        <v>2810</v>
      </c>
      <c r="H96" s="3"/>
      <c r="I96" s="3">
        <f>+'Ark1'!S110</f>
        <v>2810</v>
      </c>
      <c r="J96" s="52">
        <f>+'Ark1'!T110</f>
        <v>8.6331377308058617</v>
      </c>
      <c r="K96" s="52">
        <f>+'Ark1'!U110</f>
        <v>8.562491738012934</v>
      </c>
      <c r="L96" s="96"/>
      <c r="M96" s="11">
        <f>+'Ark1'!W110</f>
        <v>57.950177935943053</v>
      </c>
      <c r="N96" s="3"/>
      <c r="O96" s="14">
        <f>+'Ark1'!Z110</f>
        <v>150.6150889679713</v>
      </c>
      <c r="P96" s="14"/>
      <c r="Q96" s="14">
        <f>+'Ark1'!AA110</f>
        <v>30.177684835037621</v>
      </c>
      <c r="R96" s="52">
        <f>+'Ark1'!AB110</f>
        <v>5.4842065351928211</v>
      </c>
      <c r="S96" s="14">
        <f>+'Ark1'!AC110</f>
        <v>-31.609595536028607</v>
      </c>
      <c r="T96" s="14">
        <f t="shared" si="16"/>
        <v>7.453580901856764</v>
      </c>
      <c r="U96" s="11">
        <f>+IF(G96=0,"",'Ark1'!V110)</f>
        <v>14.38967971530249</v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+'Ark1'!D111</f>
        <v>10</v>
      </c>
      <c r="C97" s="3" t="str">
        <f t="shared" si="17"/>
        <v>Okt</v>
      </c>
      <c r="D97" s="3">
        <f>+'Ark1'!C111</f>
        <v>2017</v>
      </c>
      <c r="E97" s="3">
        <f>+'Ark1'!Q111</f>
        <v>425</v>
      </c>
      <c r="F97" s="3"/>
      <c r="G97" s="227">
        <f>+'Ark1'!R111</f>
        <v>2941</v>
      </c>
      <c r="H97" s="3"/>
      <c r="I97" s="3">
        <f>+'Ark1'!S111</f>
        <v>2941</v>
      </c>
      <c r="J97" s="52">
        <f>+'Ark1'!T111</f>
        <v>9.0356078527758168</v>
      </c>
      <c r="K97" s="52">
        <f>+'Ark1'!U111</f>
        <v>9.0330815727756324</v>
      </c>
      <c r="L97" s="96"/>
      <c r="M97" s="11">
        <f>+'Ark1'!W111</f>
        <v>58.330499829989797</v>
      </c>
      <c r="N97" s="3"/>
      <c r="O97" s="14">
        <f>+'Ark1'!Z111</f>
        <v>151.81530091805504</v>
      </c>
      <c r="P97" s="14"/>
      <c r="Q97" s="14">
        <f>+'Ark1'!AA111</f>
        <v>31.410359554408245</v>
      </c>
      <c r="R97" s="52">
        <f>+'Ark1'!AB111</f>
        <v>5.1063745377557721</v>
      </c>
      <c r="S97" s="14">
        <f>+'Ark1'!AC111</f>
        <v>-44.39634798158788</v>
      </c>
      <c r="T97" s="14">
        <f t="shared" si="16"/>
        <v>6.92</v>
      </c>
      <c r="U97" s="11">
        <f>+IF(G97=0,"",'Ark1'!V111)</f>
        <v>14.60081604896294</v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+'Ark1'!D112</f>
        <v>11</v>
      </c>
      <c r="C98" s="3" t="str">
        <f t="shared" si="17"/>
        <v>Nov</v>
      </c>
      <c r="D98" s="3">
        <f>+'Ark1'!C112</f>
        <v>2017</v>
      </c>
      <c r="E98" s="3">
        <f>+'Ark1'!Q112</f>
        <v>425</v>
      </c>
      <c r="F98" s="3"/>
      <c r="G98" s="227">
        <f>+'Ark1'!R112</f>
        <v>3091</v>
      </c>
      <c r="H98" s="3"/>
      <c r="I98" s="3">
        <f>+'Ark1'!S112</f>
        <v>3091</v>
      </c>
      <c r="J98" s="52">
        <f>+'Ark1'!T112</f>
        <v>9.4964515038864477</v>
      </c>
      <c r="K98" s="52">
        <f>+'Ark1'!U112</f>
        <v>9.5611527852673248</v>
      </c>
      <c r="L98" s="96"/>
      <c r="M98" s="11">
        <f>+'Ark1'!W112</f>
        <v>58.3348430928502</v>
      </c>
      <c r="N98" s="3"/>
      <c r="O98" s="14">
        <f>+'Ark1'!Z112</f>
        <v>152.89239728243291</v>
      </c>
      <c r="P98" s="14"/>
      <c r="Q98" s="14">
        <f>+'Ark1'!AA112</f>
        <v>30.13694233358401</v>
      </c>
      <c r="R98" s="52">
        <f>+'Ark1'!AB112</f>
        <v>5.096875724822711</v>
      </c>
      <c r="S98" s="14">
        <f>+'Ark1'!AC112</f>
        <v>-41.807730454890688</v>
      </c>
      <c r="T98" s="14">
        <f t="shared" si="16"/>
        <v>7.2729411764705878</v>
      </c>
      <c r="U98" s="11">
        <f>+IF(G98=0,"",'Ark1'!V112)</f>
        <v>14.613393723714005</v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+'Ark1'!D113</f>
        <v>12</v>
      </c>
      <c r="C99" s="3" t="str">
        <f t="shared" si="17"/>
        <v>Des</v>
      </c>
      <c r="D99" s="3">
        <f>+'Ark1'!C113</f>
        <v>2017</v>
      </c>
      <c r="E99" s="3">
        <f>+'Ark1'!Q113</f>
        <v>363</v>
      </c>
      <c r="F99" s="3"/>
      <c r="G99" s="227">
        <f>+'Ark1'!R113</f>
        <v>2579</v>
      </c>
      <c r="H99" s="3"/>
      <c r="I99" s="3">
        <f>+'Ark1'!S113</f>
        <v>2579</v>
      </c>
      <c r="J99" s="52">
        <f>+'Ark1'!T113</f>
        <v>7.9234385080954883</v>
      </c>
      <c r="K99" s="52">
        <f>+'Ark1'!U113</f>
        <v>7.9922360891201629</v>
      </c>
      <c r="L99" s="96"/>
      <c r="M99" s="11">
        <f>+'Ark1'!W113</f>
        <v>58.754943776657619</v>
      </c>
      <c r="N99" s="3"/>
      <c r="O99" s="14">
        <f>+'Ark1'!Z113</f>
        <v>153.17630864676212</v>
      </c>
      <c r="P99" s="14"/>
      <c r="Q99" s="14">
        <f>+'Ark1'!AA113</f>
        <v>30.170131022526988</v>
      </c>
      <c r="R99" s="52">
        <f>+'Ark1'!AB113</f>
        <v>4.7754186914341341</v>
      </c>
      <c r="S99" s="14">
        <f>+'Ark1'!AC113</f>
        <v>-46.791568965673342</v>
      </c>
      <c r="T99" s="14">
        <f t="shared" si="16"/>
        <v>7.1046831955922869</v>
      </c>
      <c r="U99" s="11">
        <f>+IF(G99=0,"",'Ark1'!V113)</f>
        <v>14.88871655680496</v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222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+'Ark1'!D114</f>
        <v>1</v>
      </c>
      <c r="C101" s="3" t="str">
        <f>+C88</f>
        <v>Jan</v>
      </c>
      <c r="D101" s="3">
        <f>+'Ark1'!C114</f>
        <v>2016</v>
      </c>
      <c r="E101" s="3">
        <f>+'Ark1'!Q114</f>
        <v>403</v>
      </c>
      <c r="F101" s="3"/>
      <c r="G101" s="227">
        <f>+'Ark1'!R114</f>
        <v>2714</v>
      </c>
      <c r="H101" s="3"/>
      <c r="I101" s="3">
        <f>+'Ark1'!S114</f>
        <v>2714</v>
      </c>
      <c r="J101" s="52">
        <f>+'Ark1'!T114</f>
        <v>8.1511292647765483</v>
      </c>
      <c r="K101" s="52">
        <f>+'Ark1'!U114</f>
        <v>8.11571732345557</v>
      </c>
      <c r="L101" s="96"/>
      <c r="M101" s="11">
        <f>+'Ark1'!W114</f>
        <v>59.30692704495209</v>
      </c>
      <c r="N101" s="3"/>
      <c r="O101" s="14">
        <f>+'Ark1'!Z114</f>
        <v>150.20353721444363</v>
      </c>
      <c r="P101" s="14"/>
      <c r="Q101" s="14">
        <f>+'Ark1'!AA114</f>
        <v>29.360564805113004</v>
      </c>
      <c r="R101" s="52">
        <f>+'Ark1'!AB114</f>
        <v>4.4535318704025473</v>
      </c>
      <c r="S101" s="14">
        <f>+'Ark1'!AC114</f>
        <v>-40.260239602690191</v>
      </c>
      <c r="T101" s="14">
        <f t="shared" si="16"/>
        <v>6.7344913151364763</v>
      </c>
      <c r="U101" s="11">
        <f>+IF(G101=0,"",'Ark1'!V114)</f>
        <v>15.14075165806927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+'Ark1'!D115</f>
        <v>2</v>
      </c>
      <c r="C102" s="3" t="str">
        <f t="shared" ref="C102:C112" si="18">+C89</f>
        <v>Feb</v>
      </c>
      <c r="D102" s="3">
        <f>+'Ark1'!C115</f>
        <v>2016</v>
      </c>
      <c r="E102" s="3">
        <f>+'Ark1'!Q115</f>
        <v>377</v>
      </c>
      <c r="F102" s="3"/>
      <c r="G102" s="227">
        <f>+'Ark1'!R115</f>
        <v>2366</v>
      </c>
      <c r="H102" s="3"/>
      <c r="I102" s="3">
        <f>+'Ark1'!S115</f>
        <v>2364</v>
      </c>
      <c r="J102" s="52">
        <f>+'Ark1'!T115</f>
        <v>7.1059586737145617</v>
      </c>
      <c r="K102" s="52">
        <f>+'Ark1'!U115</f>
        <v>7.1092249869052351</v>
      </c>
      <c r="L102" s="96"/>
      <c r="M102" s="11">
        <f>+'Ark1'!W115</f>
        <v>59.173011844331633</v>
      </c>
      <c r="N102" s="3"/>
      <c r="O102" s="14">
        <f>+'Ark1'!Z115</f>
        <v>151.05596446700505</v>
      </c>
      <c r="P102" s="14"/>
      <c r="Q102" s="14">
        <f>+'Ark1'!AA115</f>
        <v>29.341959914655348</v>
      </c>
      <c r="R102" s="52">
        <f>+'Ark1'!AB115</f>
        <v>4.3044186046891992</v>
      </c>
      <c r="S102" s="14">
        <f>+'Ark1'!AC115</f>
        <v>-46.973272443832691</v>
      </c>
      <c r="T102" s="14">
        <f t="shared" si="16"/>
        <v>6.2758620689655169</v>
      </c>
      <c r="U102" s="11">
        <f>+IF(G102=0,"",'Ark1'!V115)</f>
        <v>15.027895181741332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+'Ark1'!D116</f>
        <v>3</v>
      </c>
      <c r="C103" s="3" t="str">
        <f t="shared" si="18"/>
        <v>Mar</v>
      </c>
      <c r="D103" s="3">
        <f>+'Ark1'!C116</f>
        <v>2016</v>
      </c>
      <c r="E103" s="3">
        <f>+'Ark1'!Q116</f>
        <v>369</v>
      </c>
      <c r="F103" s="3"/>
      <c r="G103" s="227">
        <f>+'Ark1'!R116</f>
        <v>2494</v>
      </c>
      <c r="H103" s="3"/>
      <c r="I103" s="3">
        <f>+'Ark1'!S116</f>
        <v>2494</v>
      </c>
      <c r="J103" s="52">
        <f>+'Ark1'!T116</f>
        <v>7.4903892359442557</v>
      </c>
      <c r="K103" s="52">
        <f>+'Ark1'!U116</f>
        <v>7.38952167818469</v>
      </c>
      <c r="L103" s="96"/>
      <c r="M103" s="11">
        <f>+'Ark1'!W116</f>
        <v>59.290296712109082</v>
      </c>
      <c r="N103" s="3"/>
      <c r="O103" s="14">
        <f>+'Ark1'!Z116</f>
        <v>148.82742582197284</v>
      </c>
      <c r="P103" s="14"/>
      <c r="Q103" s="14">
        <f>+'Ark1'!AA116</f>
        <v>28.418434923371574</v>
      </c>
      <c r="R103" s="52">
        <f>+'Ark1'!AB116</f>
        <v>4.5001035887762404</v>
      </c>
      <c r="S103" s="14">
        <f>+'Ark1'!AC116</f>
        <v>-40.420533704165251</v>
      </c>
      <c r="T103" s="14">
        <f t="shared" si="16"/>
        <v>6.7588075880758804</v>
      </c>
      <c r="U103" s="11">
        <f>+IF(G103=0,"",'Ark1'!V116)</f>
        <v>15.113873295910182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+'Ark1'!D117</f>
        <v>4</v>
      </c>
      <c r="C104" s="3" t="str">
        <f t="shared" si="18"/>
        <v>Apr</v>
      </c>
      <c r="D104" s="3">
        <f>+'Ark1'!C117</f>
        <v>2016</v>
      </c>
      <c r="E104" s="3">
        <f>+'Ark1'!Q117</f>
        <v>419</v>
      </c>
      <c r="F104" s="3"/>
      <c r="G104" s="227">
        <f>+'Ark1'!R117</f>
        <v>2770</v>
      </c>
      <c r="H104" s="3"/>
      <c r="I104" s="3">
        <f>+'Ark1'!S117</f>
        <v>2769</v>
      </c>
      <c r="J104" s="52">
        <f>+'Ark1'!T117</f>
        <v>8.3193176357520393</v>
      </c>
      <c r="K104" s="52">
        <f>+'Ark1'!U117</f>
        <v>8.3693546425153595</v>
      </c>
      <c r="L104" s="96"/>
      <c r="M104" s="11">
        <f>+'Ark1'!W117</f>
        <v>59.112676056338024</v>
      </c>
      <c r="N104" s="3"/>
      <c r="O104" s="14">
        <f>+'Ark1'!Z117</f>
        <v>151.82109064644277</v>
      </c>
      <c r="P104" s="14"/>
      <c r="Q104" s="14">
        <f>+'Ark1'!AA117</f>
        <v>29.874732135870794</v>
      </c>
      <c r="R104" s="52">
        <f>+'Ark1'!AB117</f>
        <v>4.780363600605968</v>
      </c>
      <c r="S104" s="14">
        <f>+'Ark1'!AC117</f>
        <v>-44.44917612393531</v>
      </c>
      <c r="T104" s="14">
        <f t="shared" si="16"/>
        <v>6.6109785202863964</v>
      </c>
      <c r="U104" s="11">
        <f>+IF(G104=0,"",'Ark1'!V117)</f>
        <v>15.022382671480148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+'Ark1'!D118</f>
        <v>5</v>
      </c>
      <c r="C105" s="3" t="str">
        <f t="shared" si="18"/>
        <v>Mai</v>
      </c>
      <c r="D105" s="3">
        <f>+'Ark1'!C118</f>
        <v>2016</v>
      </c>
      <c r="E105" s="3">
        <f>+'Ark1'!Q118</f>
        <v>398</v>
      </c>
      <c r="F105" s="3"/>
      <c r="G105" s="227">
        <f>+'Ark1'!R118</f>
        <v>2820</v>
      </c>
      <c r="H105" s="3"/>
      <c r="I105" s="3">
        <f>+'Ark1'!S118</f>
        <v>2816</v>
      </c>
      <c r="J105" s="52">
        <f>+'Ark1'!T118</f>
        <v>8.4694858241230175</v>
      </c>
      <c r="K105" s="52">
        <f>+'Ark1'!U118</f>
        <v>8.3429978783591245</v>
      </c>
      <c r="L105" s="96"/>
      <c r="M105" s="11">
        <f>+'Ark1'!W118</f>
        <v>59.072798295454554</v>
      </c>
      <c r="N105" s="3"/>
      <c r="O105" s="14">
        <f>+'Ark1'!Z118</f>
        <v>148.81700994318183</v>
      </c>
      <c r="P105" s="14"/>
      <c r="Q105" s="14">
        <f>+'Ark1'!AA118</f>
        <v>30.60594047001084</v>
      </c>
      <c r="R105" s="52">
        <f>+'Ark1'!AB118</f>
        <v>4.8724525814192239</v>
      </c>
      <c r="S105" s="14">
        <f>+'Ark1'!AC118</f>
        <v>-46.016607159038621</v>
      </c>
      <c r="T105" s="14">
        <f t="shared" si="16"/>
        <v>7.0854271356783922</v>
      </c>
      <c r="U105" s="11">
        <f>+IF(G105=0,"",'Ark1'!V118)</f>
        <v>15.001063829787237</v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+'Ark1'!D119</f>
        <v>6</v>
      </c>
      <c r="C106" s="3" t="str">
        <f t="shared" si="18"/>
        <v>Jun</v>
      </c>
      <c r="D106" s="3">
        <f>+'Ark1'!C119</f>
        <v>2016</v>
      </c>
      <c r="E106" s="3">
        <f>+'Ark1'!Q119</f>
        <v>417</v>
      </c>
      <c r="F106" s="3"/>
      <c r="G106" s="227">
        <f>+'Ark1'!R119</f>
        <v>3021</v>
      </c>
      <c r="H106" s="3"/>
      <c r="I106" s="3">
        <f>+'Ark1'!S119</f>
        <v>3012</v>
      </c>
      <c r="J106" s="52">
        <f>+'Ark1'!T119</f>
        <v>9.0731619413743374</v>
      </c>
      <c r="K106" s="52">
        <f>+'Ark1'!U119</f>
        <v>8.9732209781447061</v>
      </c>
      <c r="L106" s="96"/>
      <c r="M106" s="11">
        <f>+'Ark1'!W119</f>
        <v>59.032204515272213</v>
      </c>
      <c r="N106" s="3"/>
      <c r="O106" s="14">
        <f>+'Ark1'!Z119</f>
        <v>149.64302788844589</v>
      </c>
      <c r="P106" s="14"/>
      <c r="Q106" s="14">
        <f>+'Ark1'!AA119</f>
        <v>29.830514513567241</v>
      </c>
      <c r="R106" s="52">
        <f>+'Ark1'!AB119</f>
        <v>4.7694480653371585</v>
      </c>
      <c r="S106" s="14">
        <f>+'Ark1'!AC119</f>
        <v>-41.778801921102904</v>
      </c>
      <c r="T106" s="14">
        <f t="shared" si="16"/>
        <v>7.2446043165467628</v>
      </c>
      <c r="U106" s="11">
        <f>+IF(G106=0,"",'Ark1'!V119)</f>
        <v>14.924528301886795</v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+'Ark1'!D120</f>
        <v>7</v>
      </c>
      <c r="C107" s="3" t="str">
        <f t="shared" si="18"/>
        <v>Jul</v>
      </c>
      <c r="D107" s="3">
        <f>+'Ark1'!C120</f>
        <v>2016</v>
      </c>
      <c r="E107" s="3">
        <f>+'Ark1'!Q120</f>
        <v>375</v>
      </c>
      <c r="F107" s="3"/>
      <c r="G107" s="227">
        <f>+'Ark1'!R120</f>
        <v>2763</v>
      </c>
      <c r="H107" s="3"/>
      <c r="I107" s="3">
        <f>+'Ark1'!S120</f>
        <v>2759</v>
      </c>
      <c r="J107" s="52">
        <f>+'Ark1'!T120</f>
        <v>8.2982940893801089</v>
      </c>
      <c r="K107" s="52">
        <f>+'Ark1'!U120</f>
        <v>8.2380605689947526</v>
      </c>
      <c r="L107" s="96"/>
      <c r="M107" s="11">
        <f>+'Ark1'!W120</f>
        <v>58.937296121783248</v>
      </c>
      <c r="N107" s="3"/>
      <c r="O107" s="14">
        <f>+'Ark1'!Z120</f>
        <v>149.98104385647002</v>
      </c>
      <c r="P107" s="14"/>
      <c r="Q107" s="14">
        <f>+'Ark1'!AA120</f>
        <v>30.375005096487072</v>
      </c>
      <c r="R107" s="52">
        <f>+'Ark1'!AB120</f>
        <v>5.0303951895074883</v>
      </c>
      <c r="S107" s="14">
        <f>+'Ark1'!AC120</f>
        <v>-43.489783979110321</v>
      </c>
      <c r="T107" s="14">
        <f t="shared" si="16"/>
        <v>7.3680000000000003</v>
      </c>
      <c r="U107" s="11">
        <f>+IF(G107=0,"",'Ark1'!V120)</f>
        <v>14.907709011943545</v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+'Ark1'!D121</f>
        <v>8</v>
      </c>
      <c r="C108" s="3" t="str">
        <f t="shared" si="18"/>
        <v>Aug</v>
      </c>
      <c r="D108" s="3">
        <f>+'Ark1'!C121</f>
        <v>2016</v>
      </c>
      <c r="E108" s="3">
        <f>+'Ark1'!Q121</f>
        <v>418</v>
      </c>
      <c r="F108" s="3"/>
      <c r="G108" s="227">
        <f>+'Ark1'!R121</f>
        <v>2940</v>
      </c>
      <c r="H108" s="3"/>
      <c r="I108" s="3">
        <f>+'Ark1'!S121</f>
        <v>2940</v>
      </c>
      <c r="J108" s="52">
        <f>+'Ark1'!T121</f>
        <v>8.8298894762133582</v>
      </c>
      <c r="K108" s="52">
        <f>+'Ark1'!U121</f>
        <v>8.9836231303251264</v>
      </c>
      <c r="L108" s="96"/>
      <c r="M108" s="11">
        <f>+'Ark1'!W121</f>
        <v>58.615646258503425</v>
      </c>
      <c r="N108" s="3"/>
      <c r="O108" s="14">
        <f>+'Ark1'!Z121</f>
        <v>153.48547619047611</v>
      </c>
      <c r="P108" s="14"/>
      <c r="Q108" s="14">
        <f>+'Ark1'!AA121</f>
        <v>30.926132917360448</v>
      </c>
      <c r="R108" s="52">
        <f>+'Ark1'!AB121</f>
        <v>5.0933356574807247</v>
      </c>
      <c r="S108" s="14">
        <f>+'Ark1'!AC121</f>
        <v>-48.067884571703189</v>
      </c>
      <c r="T108" s="14">
        <f t="shared" si="16"/>
        <v>7.0334928229665072</v>
      </c>
      <c r="U108" s="11">
        <f>+IF(G108=0,"",'Ark1'!V121)</f>
        <v>14.753061224489796</v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+'Ark1'!D122</f>
        <v>9</v>
      </c>
      <c r="C109" s="3" t="str">
        <f t="shared" si="18"/>
        <v>Sep</v>
      </c>
      <c r="D109" s="3">
        <f>+'Ark1'!C122</f>
        <v>2016</v>
      </c>
      <c r="E109" s="3">
        <f>+'Ark1'!Q122</f>
        <v>398</v>
      </c>
      <c r="F109" s="3"/>
      <c r="G109" s="227">
        <f>+'Ark1'!R122</f>
        <v>2827</v>
      </c>
      <c r="H109" s="3"/>
      <c r="I109" s="3">
        <f>+'Ark1'!S122</f>
        <v>2814</v>
      </c>
      <c r="J109" s="52">
        <f>+'Ark1'!T122</f>
        <v>8.4905093704949568</v>
      </c>
      <c r="K109" s="52">
        <f>+'Ark1'!U122</f>
        <v>8.4576743893438895</v>
      </c>
      <c r="L109" s="96"/>
      <c r="M109" s="11">
        <f>+'Ark1'!W122</f>
        <v>58.937455579246638</v>
      </c>
      <c r="N109" s="3"/>
      <c r="O109" s="14">
        <f>+'Ark1'!Z122</f>
        <v>150.96975835110149</v>
      </c>
      <c r="P109" s="14"/>
      <c r="Q109" s="14">
        <f>+'Ark1'!AA122</f>
        <v>30.824615393484905</v>
      </c>
      <c r="R109" s="52">
        <f>+'Ark1'!AB122</f>
        <v>4.7074693095027458</v>
      </c>
      <c r="S109" s="14">
        <f>+'Ark1'!AC122</f>
        <v>-45.632134365382917</v>
      </c>
      <c r="T109" s="14">
        <f t="shared" si="16"/>
        <v>7.1030150753768844</v>
      </c>
      <c r="U109" s="11">
        <f>+IF(G109=0,"",'Ark1'!V122)</f>
        <v>14.905199858507252</v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+'Ark1'!D123</f>
        <v>10</v>
      </c>
      <c r="C110" s="3" t="str">
        <f t="shared" si="18"/>
        <v>Okt</v>
      </c>
      <c r="D110" s="3">
        <f>+'Ark1'!C123</f>
        <v>2016</v>
      </c>
      <c r="E110" s="3">
        <f>+'Ark1'!Q123</f>
        <v>413</v>
      </c>
      <c r="F110" s="3"/>
      <c r="G110" s="227">
        <f>+'Ark1'!R123</f>
        <v>2766</v>
      </c>
      <c r="H110" s="3"/>
      <c r="I110" s="3">
        <f>+'Ark1'!S123</f>
        <v>2766</v>
      </c>
      <c r="J110" s="52">
        <f>+'Ark1'!T123</f>
        <v>8.3073041806823618</v>
      </c>
      <c r="K110" s="52">
        <f>+'Ark1'!U123</f>
        <v>8.3600116185569497</v>
      </c>
      <c r="L110" s="96"/>
      <c r="M110" s="11">
        <f>+'Ark1'!W123</f>
        <v>58.460231381055678</v>
      </c>
      <c r="N110" s="3"/>
      <c r="O110" s="14">
        <f>+'Ark1'!Z123</f>
        <v>151.8160882140273</v>
      </c>
      <c r="P110" s="14"/>
      <c r="Q110" s="14">
        <f>+'Ark1'!AA123</f>
        <v>29.824684257523209</v>
      </c>
      <c r="R110" s="52">
        <f>+'Ark1'!AB123</f>
        <v>5.000763696265194</v>
      </c>
      <c r="S110" s="14">
        <f>+'Ark1'!AC123</f>
        <v>-41.022117376194259</v>
      </c>
      <c r="T110" s="14">
        <f t="shared" si="16"/>
        <v>6.6973365617433416</v>
      </c>
      <c r="U110" s="11">
        <f>+IF(G110=0,"",'Ark1'!V123)</f>
        <v>14.659436008676796</v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+'Ark1'!D124</f>
        <v>11</v>
      </c>
      <c r="C111" s="3" t="str">
        <f t="shared" si="18"/>
        <v>Nov</v>
      </c>
      <c r="D111" s="3">
        <f>+'Ark1'!C124</f>
        <v>2016</v>
      </c>
      <c r="E111" s="3">
        <f>+'Ark1'!Q124</f>
        <v>446</v>
      </c>
      <c r="F111" s="3"/>
      <c r="G111" s="227">
        <f>+'Ark1'!R124</f>
        <v>3084</v>
      </c>
      <c r="H111" s="3"/>
      <c r="I111" s="3">
        <f>+'Ark1'!S124</f>
        <v>3079</v>
      </c>
      <c r="J111" s="52">
        <f>+'Ark1'!T124</f>
        <v>9.2623738587217677</v>
      </c>
      <c r="K111" s="52">
        <f>+'Ark1'!U124</f>
        <v>9.3300297292513985</v>
      </c>
      <c r="L111" s="96"/>
      <c r="M111" s="11">
        <f>+'Ark1'!W124</f>
        <v>57.891198441052303</v>
      </c>
      <c r="N111" s="3"/>
      <c r="O111" s="14">
        <f>+'Ark1'!Z124</f>
        <v>152.20763234816511</v>
      </c>
      <c r="P111" s="14"/>
      <c r="Q111" s="14">
        <f>+'Ark1'!AA124</f>
        <v>30.019053441913719</v>
      </c>
      <c r="R111" s="52">
        <f>+'Ark1'!AB124</f>
        <v>5.5440762893817954</v>
      </c>
      <c r="S111" s="14">
        <f>+'Ark1'!AC124</f>
        <v>-42.581615694369773</v>
      </c>
      <c r="T111" s="14">
        <f t="shared" si="16"/>
        <v>6.9147982062780269</v>
      </c>
      <c r="U111" s="11">
        <f>+IF(G111=0,"",'Ark1'!V124)</f>
        <v>14.370622568093379</v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+'Ark1'!D125</f>
        <v>12</v>
      </c>
      <c r="C112" s="3" t="str">
        <f t="shared" si="18"/>
        <v>Des</v>
      </c>
      <c r="D112" s="3">
        <f>+'Ark1'!C125</f>
        <v>2016</v>
      </c>
      <c r="E112" s="3">
        <f>+'Ark1'!Q125</f>
        <v>366</v>
      </c>
      <c r="F112" s="3"/>
      <c r="G112" s="227">
        <f>+'Ark1'!R125</f>
        <v>2731</v>
      </c>
      <c r="H112" s="3"/>
      <c r="I112" s="3">
        <f>+'Ark1'!S125</f>
        <v>2731</v>
      </c>
      <c r="J112" s="52">
        <f>+'Ark1'!T125</f>
        <v>8.202186448822685</v>
      </c>
      <c r="K112" s="52">
        <f>+'Ark1'!U125</f>
        <v>8.3305630759631857</v>
      </c>
      <c r="L112" s="96"/>
      <c r="M112" s="11">
        <f>+'Ark1'!W125</f>
        <v>58.432442328817281</v>
      </c>
      <c r="N112" s="3"/>
      <c r="O112" s="14">
        <f>+'Ark1'!Z125</f>
        <v>153.22010252654709</v>
      </c>
      <c r="P112" s="14"/>
      <c r="Q112" s="14">
        <f>+'Ark1'!AA125</f>
        <v>29.671469567989686</v>
      </c>
      <c r="R112" s="52">
        <f>+'Ark1'!AB125</f>
        <v>5.0921312495495137</v>
      </c>
      <c r="S112" s="14">
        <f>+'Ark1'!AC125</f>
        <v>-45.011713954829048</v>
      </c>
      <c r="T112" s="14">
        <f t="shared" si="16"/>
        <v>7.4617486338797816</v>
      </c>
      <c r="U112" s="11">
        <f>+IF(G112=0,"",'Ark1'!V125)</f>
        <v>14.678872207982426</v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222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+'Ark1'!D126</f>
        <v>1</v>
      </c>
      <c r="C114" s="3" t="str">
        <f t="shared" ref="C114:C125" si="19">+C101</f>
        <v>Jan</v>
      </c>
      <c r="D114" s="3">
        <f>+'Ark1'!C126</f>
        <v>2015</v>
      </c>
      <c r="E114" s="3">
        <f>+'Ark1'!Q126</f>
        <v>630</v>
      </c>
      <c r="F114" s="3"/>
      <c r="G114" s="227">
        <f>+'Ark1'!R126</f>
        <v>3980</v>
      </c>
      <c r="H114" s="3"/>
      <c r="I114" s="3">
        <f>+'Ark1'!S126</f>
        <v>3978</v>
      </c>
      <c r="J114" s="52">
        <f>+'Ark1'!T126</f>
        <v>8.1607545622308777</v>
      </c>
      <c r="K114" s="52">
        <f>+'Ark1'!U126</f>
        <v>8.2842046481081528</v>
      </c>
      <c r="L114" s="96"/>
      <c r="M114" s="11">
        <f>+'Ark1'!W126</f>
        <v>59.116641528406248</v>
      </c>
      <c r="N114" s="3"/>
      <c r="O114" s="14">
        <f>+'Ark1'!Z126</f>
        <v>140.94198089492204</v>
      </c>
      <c r="P114" s="14"/>
      <c r="Q114" s="14">
        <f>+'Ark1'!AA126</f>
        <v>32.267242825741249</v>
      </c>
      <c r="R114" s="52">
        <f>+'Ark1'!AB126</f>
        <v>4.2644448380153124</v>
      </c>
      <c r="S114" s="14">
        <f>+'Ark1'!AC126</f>
        <v>-34.555589687021609</v>
      </c>
      <c r="T114" s="14">
        <f t="shared" si="16"/>
        <v>6.3174603174603172</v>
      </c>
      <c r="U114" s="11">
        <f>+IF(G114=0,"",'Ark1'!V126)</f>
        <v>15.07185929648241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+'Ark1'!D127</f>
        <v>2</v>
      </c>
      <c r="C115" s="3" t="str">
        <f t="shared" si="19"/>
        <v>Feb</v>
      </c>
      <c r="D115" s="3">
        <f>+'Ark1'!C127</f>
        <v>2015</v>
      </c>
      <c r="E115" s="3">
        <f>+'Ark1'!Q127</f>
        <v>503</v>
      </c>
      <c r="F115" s="3"/>
      <c r="G115" s="227">
        <f>+'Ark1'!R127</f>
        <v>3187</v>
      </c>
      <c r="H115" s="3"/>
      <c r="I115" s="3">
        <f>+'Ark1'!S127</f>
        <v>3185</v>
      </c>
      <c r="J115" s="52">
        <f>+'Ark1'!T127</f>
        <v>6.5347549723190479</v>
      </c>
      <c r="K115" s="52">
        <f>+'Ark1'!U127</f>
        <v>6.6207980246534861</v>
      </c>
      <c r="L115" s="96"/>
      <c r="M115" s="11">
        <f>+'Ark1'!W127</f>
        <v>59.680062794348522</v>
      </c>
      <c r="N115" s="3"/>
      <c r="O115" s="14">
        <f>+'Ark1'!Z127</f>
        <v>140.68740973312424</v>
      </c>
      <c r="P115" s="14"/>
      <c r="Q115" s="14">
        <f>+'Ark1'!AA127</f>
        <v>31.257695743799744</v>
      </c>
      <c r="R115" s="52">
        <f>+'Ark1'!AB127</f>
        <v>4.2211616095070967</v>
      </c>
      <c r="S115" s="14">
        <f>+'Ark1'!AC127</f>
        <v>-35.741121207025827</v>
      </c>
      <c r="T115" s="14">
        <f t="shared" si="16"/>
        <v>6.3359840954274356</v>
      </c>
      <c r="U115" s="11">
        <f>+IF(G115=0,"",'Ark1'!V127)</f>
        <v>15.350486350800121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+'Ark1'!D128</f>
        <v>3</v>
      </c>
      <c r="C116" s="3" t="str">
        <f t="shared" si="19"/>
        <v>Mar</v>
      </c>
      <c r="D116" s="3">
        <f>+'Ark1'!C128</f>
        <v>2015</v>
      </c>
      <c r="E116" s="3">
        <f>+'Ark1'!Q128</f>
        <v>572</v>
      </c>
      <c r="F116" s="3"/>
      <c r="G116" s="227">
        <f>+'Ark1'!R128</f>
        <v>3652</v>
      </c>
      <c r="H116" s="3"/>
      <c r="I116" s="3">
        <f>+'Ark1'!S128</f>
        <v>3652</v>
      </c>
      <c r="J116" s="52">
        <f>+'Ark1'!T128</f>
        <v>7.4882099651425058</v>
      </c>
      <c r="K116" s="52">
        <f>+'Ark1'!U128</f>
        <v>7.6634469313419329</v>
      </c>
      <c r="L116" s="96"/>
      <c r="M116" s="11">
        <f>+'Ark1'!W128</f>
        <v>59.586527929901415</v>
      </c>
      <c r="N116" s="3"/>
      <c r="O116" s="14">
        <f>+'Ark1'!Z128</f>
        <v>142.0194140197153</v>
      </c>
      <c r="P116" s="14"/>
      <c r="Q116" s="14">
        <f>+'Ark1'!AA128</f>
        <v>30.457841482313722</v>
      </c>
      <c r="R116" s="52">
        <f>+'Ark1'!AB128</f>
        <v>4.3785690237906403</v>
      </c>
      <c r="S116" s="14">
        <f>+'Ark1'!AC128</f>
        <v>-34.294197910827847</v>
      </c>
      <c r="T116" s="14">
        <f t="shared" si="16"/>
        <v>6.384615384615385</v>
      </c>
      <c r="U116" s="11">
        <f>+IF(G116=0,"",'Ark1'!V128)</f>
        <v>15.275739320920048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+'Ark1'!D129</f>
        <v>4</v>
      </c>
      <c r="C117" s="3" t="str">
        <f t="shared" si="19"/>
        <v>Apr</v>
      </c>
      <c r="D117" s="3">
        <f>+'Ark1'!C129</f>
        <v>2015</v>
      </c>
      <c r="E117" s="3">
        <f>+'Ark1'!Q129</f>
        <v>573</v>
      </c>
      <c r="F117" s="3"/>
      <c r="G117" s="227">
        <f>+'Ark1'!R129</f>
        <v>3944</v>
      </c>
      <c r="H117" s="3"/>
      <c r="I117" s="3">
        <f>+'Ark1'!S129</f>
        <v>3944</v>
      </c>
      <c r="J117" s="52">
        <f>+'Ark1'!T129</f>
        <v>8.0869386918187391</v>
      </c>
      <c r="K117" s="52">
        <f>+'Ark1'!U129</f>
        <v>8.0967197801884296</v>
      </c>
      <c r="L117" s="96"/>
      <c r="M117" s="11">
        <f>+'Ark1'!W129</f>
        <v>59.419117647058819</v>
      </c>
      <c r="N117" s="3"/>
      <c r="O117" s="14">
        <f>+'Ark1'!Z129</f>
        <v>138.93975659229187</v>
      </c>
      <c r="P117" s="14"/>
      <c r="Q117" s="14">
        <f>+'Ark1'!AA129</f>
        <v>30.318477913368351</v>
      </c>
      <c r="R117" s="52">
        <f>+'Ark1'!AB129</f>
        <v>4.1537453018706092</v>
      </c>
      <c r="S117" s="14">
        <f>+'Ark1'!AC129</f>
        <v>-31.851310452270777</v>
      </c>
      <c r="T117" s="14">
        <f t="shared" si="16"/>
        <v>6.8830715532286213</v>
      </c>
      <c r="U117" s="11">
        <f>+IF(G117=0,"",'Ark1'!V129)</f>
        <v>15.242900608519269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+'Ark1'!D130</f>
        <v>5</v>
      </c>
      <c r="C118" s="3" t="str">
        <f t="shared" si="19"/>
        <v>Mai</v>
      </c>
      <c r="D118" s="3">
        <f>+'Ark1'!C130</f>
        <v>2015</v>
      </c>
      <c r="E118" s="3">
        <f>+'Ark1'!Q130</f>
        <v>545</v>
      </c>
      <c r="F118" s="3"/>
      <c r="G118" s="227">
        <f>+'Ark1'!R130</f>
        <v>3733</v>
      </c>
      <c r="H118" s="3"/>
      <c r="I118" s="3">
        <f>+'Ark1'!S130</f>
        <v>3732</v>
      </c>
      <c r="J118" s="52">
        <f>+'Ark1'!T130</f>
        <v>7.6542956735698144</v>
      </c>
      <c r="K118" s="52">
        <f>+'Ark1'!U130</f>
        <v>7.607825593091107</v>
      </c>
      <c r="L118" s="96"/>
      <c r="M118" s="11">
        <f>+'Ark1'!W130</f>
        <v>59.427116827438361</v>
      </c>
      <c r="N118" s="3"/>
      <c r="O118" s="14">
        <f>+'Ark1'!Z130</f>
        <v>137.96637191854228</v>
      </c>
      <c r="P118" s="14"/>
      <c r="Q118" s="14">
        <f>+'Ark1'!AA130</f>
        <v>30.664750553266252</v>
      </c>
      <c r="R118" s="52">
        <f>+'Ark1'!AB130</f>
        <v>4.4016334715492809</v>
      </c>
      <c r="S118" s="14">
        <f>+'Ark1'!AC130</f>
        <v>-30.582874696918282</v>
      </c>
      <c r="T118" s="14">
        <f t="shared" si="16"/>
        <v>6.8495412844036698</v>
      </c>
      <c r="U118" s="11">
        <f>+IF(G118=0,"",'Ark1'!V130)</f>
        <v>15.199839271363514</v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+'Ark1'!D131</f>
        <v>6</v>
      </c>
      <c r="C119" s="3" t="str">
        <f t="shared" si="19"/>
        <v>Jun</v>
      </c>
      <c r="D119" s="3">
        <f>+'Ark1'!C131</f>
        <v>2015</v>
      </c>
      <c r="E119" s="3">
        <f>+'Ark1'!Q131</f>
        <v>573</v>
      </c>
      <c r="F119" s="3"/>
      <c r="G119" s="227">
        <f>+'Ark1'!R131</f>
        <v>4069</v>
      </c>
      <c r="H119" s="3"/>
      <c r="I119" s="3">
        <f>+'Ark1'!S131</f>
        <v>4069</v>
      </c>
      <c r="J119" s="52">
        <f>+'Ark1'!T131</f>
        <v>8.3432437974164486</v>
      </c>
      <c r="K119" s="52">
        <f>+'Ark1'!U131</f>
        <v>8.394850389622702</v>
      </c>
      <c r="L119" s="96"/>
      <c r="M119" s="11">
        <f>+'Ark1'!W131</f>
        <v>59.556647825018416</v>
      </c>
      <c r="N119" s="3"/>
      <c r="O119" s="14">
        <f>+'Ark1'!Z131</f>
        <v>139.63027770951064</v>
      </c>
      <c r="P119" s="14"/>
      <c r="Q119" s="14">
        <f>+'Ark1'!AA131</f>
        <v>30.71749997261934</v>
      </c>
      <c r="R119" s="52">
        <f>+'Ark1'!AB131</f>
        <v>4.3453800766901258</v>
      </c>
      <c r="S119" s="14">
        <f>+'Ark1'!AC131</f>
        <v>-35.83038762490235</v>
      </c>
      <c r="T119" s="14">
        <f t="shared" si="16"/>
        <v>7.1012216404886566</v>
      </c>
      <c r="U119" s="11">
        <f>+IF(G119=0,"",'Ark1'!V131)</f>
        <v>15.275497665274022</v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+'Ark1'!D132</f>
        <v>7</v>
      </c>
      <c r="C120" s="3" t="str">
        <f t="shared" si="19"/>
        <v>Jul</v>
      </c>
      <c r="D120" s="3">
        <f>+'Ark1'!C132</f>
        <v>2015</v>
      </c>
      <c r="E120" s="3">
        <f>+'Ark1'!Q132</f>
        <v>569</v>
      </c>
      <c r="F120" s="3"/>
      <c r="G120" s="227">
        <f>+'Ark1'!R132</f>
        <v>4021</v>
      </c>
      <c r="H120" s="3"/>
      <c r="I120" s="3">
        <f>+'Ark1'!S132</f>
        <v>4017</v>
      </c>
      <c r="J120" s="52">
        <f>+'Ark1'!T132</f>
        <v>8.2448226368669282</v>
      </c>
      <c r="K120" s="52">
        <f>+'Ark1'!U132</f>
        <v>8.2409874415812823</v>
      </c>
      <c r="L120" s="96"/>
      <c r="M120" s="11">
        <f>+'Ark1'!W132</f>
        <v>59.583271097834221</v>
      </c>
      <c r="N120" s="3"/>
      <c r="O120" s="14">
        <f>+'Ark1'!Z132</f>
        <v>138.84548170276344</v>
      </c>
      <c r="P120" s="14"/>
      <c r="Q120" s="14">
        <f>+'Ark1'!AA132</f>
        <v>30.819773228081356</v>
      </c>
      <c r="R120" s="52">
        <f>+'Ark1'!AB132</f>
        <v>4.281726629177018</v>
      </c>
      <c r="S120" s="14">
        <f>+'Ark1'!AC132</f>
        <v>-33.259960019413271</v>
      </c>
      <c r="T120" s="14">
        <f t="shared" si="16"/>
        <v>7.0667838312829527</v>
      </c>
      <c r="U120" s="11">
        <f>+IF(G120=0,"",'Ark1'!V132)</f>
        <v>15.270082069137031</v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+'Ark1'!D133</f>
        <v>8</v>
      </c>
      <c r="C121" s="3" t="str">
        <f t="shared" si="19"/>
        <v>Aug</v>
      </c>
      <c r="D121" s="3">
        <f>+'Ark1'!C133</f>
        <v>2015</v>
      </c>
      <c r="E121" s="3">
        <f>+'Ark1'!Q133</f>
        <v>619</v>
      </c>
      <c r="F121" s="3"/>
      <c r="G121" s="227">
        <f>+'Ark1'!R133</f>
        <v>3887</v>
      </c>
      <c r="H121" s="3"/>
      <c r="I121" s="3">
        <f>+'Ark1'!S133</f>
        <v>3885</v>
      </c>
      <c r="J121" s="52">
        <f>+'Ark1'!T133</f>
        <v>7.970063563666189</v>
      </c>
      <c r="K121" s="52">
        <f>+'Ark1'!U133</f>
        <v>7.9650631091784323</v>
      </c>
      <c r="L121" s="96"/>
      <c r="M121" s="11">
        <f>+'Ark1'!W133</f>
        <v>59.273616473616485</v>
      </c>
      <c r="N121" s="3"/>
      <c r="O121" s="14">
        <f>+'Ark1'!Z133</f>
        <v>138.75624195624189</v>
      </c>
      <c r="P121" s="14"/>
      <c r="Q121" s="14">
        <f>+'Ark1'!AA133</f>
        <v>31.851534459046249</v>
      </c>
      <c r="R121" s="52">
        <f>+'Ark1'!AB133</f>
        <v>4.3617663079579652</v>
      </c>
      <c r="S121" s="14">
        <f>+'Ark1'!AC133</f>
        <v>-29.796530188989195</v>
      </c>
      <c r="T121" s="14">
        <f t="shared" si="16"/>
        <v>6.2794830371567043</v>
      </c>
      <c r="U121" s="11">
        <f>+IF(G121=0,"",'Ark1'!V133)</f>
        <v>15.117571391818879</v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+'Ark1'!D134</f>
        <v>9</v>
      </c>
      <c r="C122" s="3" t="str">
        <f t="shared" si="19"/>
        <v>Sep</v>
      </c>
      <c r="D122" s="3">
        <f>+'Ark1'!C134</f>
        <v>2015</v>
      </c>
      <c r="E122" s="3">
        <f>+'Ark1'!Q134</f>
        <v>610</v>
      </c>
      <c r="F122" s="3"/>
      <c r="G122" s="227">
        <f>+'Ark1'!R134</f>
        <v>4429</v>
      </c>
      <c r="H122" s="3"/>
      <c r="I122" s="3">
        <f>+'Ark1'!S134</f>
        <v>4429</v>
      </c>
      <c r="J122" s="52">
        <f>+'Ark1'!T134</f>
        <v>9.0814025015378306</v>
      </c>
      <c r="K122" s="52">
        <f>+'Ark1'!U134</f>
        <v>9.0730335476576016</v>
      </c>
      <c r="L122" s="96"/>
      <c r="M122" s="11">
        <f>+'Ark1'!W134</f>
        <v>59.196658387897962</v>
      </c>
      <c r="N122" s="3"/>
      <c r="O122" s="14">
        <f>+'Ark1'!Z134</f>
        <v>138.64402799729029</v>
      </c>
      <c r="P122" s="14"/>
      <c r="Q122" s="14">
        <f>+'Ark1'!AA134</f>
        <v>30.965296034229031</v>
      </c>
      <c r="R122" s="52">
        <f>+'Ark1'!AB134</f>
        <v>4.3776797565156791</v>
      </c>
      <c r="S122" s="14">
        <f>+'Ark1'!AC134</f>
        <v>-32.059900356723304</v>
      </c>
      <c r="T122" s="14">
        <f t="shared" si="16"/>
        <v>7.2606557377049183</v>
      </c>
      <c r="U122" s="11">
        <f>+IF(G122=0,"",'Ark1'!V134)</f>
        <v>15.110860239331677</v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+'Ark1'!D135</f>
        <v>10</v>
      </c>
      <c r="C123" s="3" t="str">
        <f t="shared" si="19"/>
        <v>Okt</v>
      </c>
      <c r="D123" s="3">
        <f>+'Ark1'!C135</f>
        <v>2015</v>
      </c>
      <c r="E123" s="3">
        <f>+'Ark1'!Q135</f>
        <v>715</v>
      </c>
      <c r="F123" s="3"/>
      <c r="G123" s="227">
        <f>+'Ark1'!R135</f>
        <v>5217</v>
      </c>
      <c r="H123" s="3"/>
      <c r="I123" s="3">
        <f>+'Ark1'!S135</f>
        <v>5217</v>
      </c>
      <c r="J123" s="52">
        <f>+'Ark1'!T135</f>
        <v>10.697149887225752</v>
      </c>
      <c r="K123" s="52">
        <f>+'Ark1'!U135</f>
        <v>10.48814624528926</v>
      </c>
      <c r="L123" s="96"/>
      <c r="M123" s="11">
        <f>+'Ark1'!W135</f>
        <v>58.507571401188414</v>
      </c>
      <c r="N123" s="3"/>
      <c r="O123" s="14">
        <f>+'Ark1'!Z135</f>
        <v>136.06055204140284</v>
      </c>
      <c r="P123" s="14"/>
      <c r="Q123" s="14">
        <f>+'Ark1'!AA135</f>
        <v>31.641004850738675</v>
      </c>
      <c r="R123" s="52">
        <f>+'Ark1'!AB135</f>
        <v>4.7287948825003525</v>
      </c>
      <c r="S123" s="14">
        <f>+'Ark1'!AC135</f>
        <v>-33.114474540602551</v>
      </c>
      <c r="T123" s="14">
        <f t="shared" si="16"/>
        <v>7.2965034965034965</v>
      </c>
      <c r="U123" s="11">
        <f>+IF(G123=0,"",'Ark1'!V135)</f>
        <v>14.735480161012079</v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+'Ark1'!D136</f>
        <v>11</v>
      </c>
      <c r="C124" s="3" t="str">
        <f t="shared" si="19"/>
        <v>Nov</v>
      </c>
      <c r="D124" s="3">
        <f>+'Ark1'!C136</f>
        <v>2015</v>
      </c>
      <c r="E124" s="3">
        <f>+'Ark1'!Q136</f>
        <v>698</v>
      </c>
      <c r="F124" s="3"/>
      <c r="G124" s="227">
        <f>+'Ark1'!R136</f>
        <v>4588</v>
      </c>
      <c r="H124" s="3"/>
      <c r="I124" s="3">
        <f>+'Ark1'!S136</f>
        <v>4585</v>
      </c>
      <c r="J124" s="52">
        <f>+'Ark1'!T136</f>
        <v>9.4074225958581099</v>
      </c>
      <c r="K124" s="52">
        <f>+'Ark1'!U136</f>
        <v>9.1680762360447616</v>
      </c>
      <c r="L124" s="96"/>
      <c r="M124" s="11">
        <f>+'Ark1'!W136</f>
        <v>58.737840785169027</v>
      </c>
      <c r="N124" s="3"/>
      <c r="O124" s="14">
        <f>+'Ark1'!Z136</f>
        <v>135.32972737186475</v>
      </c>
      <c r="P124" s="14"/>
      <c r="Q124" s="14">
        <f>+'Ark1'!AA136</f>
        <v>29.392809854385504</v>
      </c>
      <c r="R124" s="52">
        <f>+'Ark1'!AB136</f>
        <v>4.4060255317742687</v>
      </c>
      <c r="S124" s="14">
        <f>+'Ark1'!AC136</f>
        <v>-20.021868458125486</v>
      </c>
      <c r="T124" s="14">
        <f t="shared" si="16"/>
        <v>6.5730659025787963</v>
      </c>
      <c r="U124" s="11">
        <f>+IF(G124=0,"",'Ark1'!V136)</f>
        <v>14.851351351351351</v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+'Ark1'!D137</f>
        <v>12</v>
      </c>
      <c r="C125" s="3" t="str">
        <f t="shared" si="19"/>
        <v>Des</v>
      </c>
      <c r="D125" s="3">
        <f>+'Ark1'!C137</f>
        <v>2015</v>
      </c>
      <c r="E125" s="3">
        <f>+'Ark1'!Q137</f>
        <v>589</v>
      </c>
      <c r="F125" s="3"/>
      <c r="G125" s="227">
        <f>+'Ark1'!R137</f>
        <v>4063</v>
      </c>
      <c r="H125" s="3"/>
      <c r="I125" s="3">
        <f>+'Ark1'!S137</f>
        <v>4062</v>
      </c>
      <c r="J125" s="52">
        <f>+'Ark1'!T137</f>
        <v>8.3309411523477515</v>
      </c>
      <c r="K125" s="52">
        <f>+'Ark1'!U137</f>
        <v>8.3968480532428398</v>
      </c>
      <c r="L125" s="96"/>
      <c r="M125" s="11">
        <f>+'Ark1'!W137</f>
        <v>58.705071393402257</v>
      </c>
      <c r="N125" s="3"/>
      <c r="O125" s="14">
        <f>+'Ark1'!Z137</f>
        <v>139.90418513047791</v>
      </c>
      <c r="P125" s="14"/>
      <c r="Q125" s="14">
        <f>+'Ark1'!AA137</f>
        <v>30.142198398369555</v>
      </c>
      <c r="R125" s="52">
        <f>+'Ark1'!AB137</f>
        <v>4.6318071528354334</v>
      </c>
      <c r="S125" s="14">
        <f>+'Ark1'!AC137</f>
        <v>-29.559742478510259</v>
      </c>
      <c r="T125" s="14">
        <f t="shared" si="16"/>
        <v>6.8981324278438034</v>
      </c>
      <c r="U125" s="11">
        <f>+IF(G125=0,"",'Ark1'!V137)</f>
        <v>14.822544917548612</v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222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+'Ark1'!D138</f>
        <v>1</v>
      </c>
      <c r="C127" s="3" t="str">
        <f>+C114</f>
        <v>Jan</v>
      </c>
      <c r="D127" s="3">
        <f>+'Ark1'!C138</f>
        <v>2014</v>
      </c>
      <c r="E127" s="3">
        <f>+'Ark1'!Q138</f>
        <v>590</v>
      </c>
      <c r="F127" s="3"/>
      <c r="G127" s="227">
        <f>+'Ark1'!R138</f>
        <v>4383</v>
      </c>
      <c r="H127" s="3"/>
      <c r="I127" s="3">
        <f>+'Ark1'!S138</f>
        <v>4379</v>
      </c>
      <c r="J127" s="52">
        <f>+'Ark1'!T138</f>
        <v>10.045840018336008</v>
      </c>
      <c r="K127" s="52">
        <f>+'Ark1'!U138</f>
        <v>10.240874923106382</v>
      </c>
      <c r="L127" s="96"/>
      <c r="M127" s="11">
        <f>+'Ark1'!W138</f>
        <v>59.299155058232486</v>
      </c>
      <c r="N127" s="3"/>
      <c r="O127" s="14">
        <f>+'Ark1'!Z138</f>
        <v>145.30870061657973</v>
      </c>
      <c r="P127" s="14"/>
      <c r="Q127" s="14">
        <f>+'Ark1'!AA138</f>
        <v>32.059792984630278</v>
      </c>
      <c r="R127" s="52">
        <f>+'Ark1'!AB138</f>
        <v>4.364477706238918</v>
      </c>
      <c r="S127" s="14">
        <f>+'Ark1'!AC138</f>
        <v>-42.839835942155425</v>
      </c>
      <c r="T127" s="14">
        <f t="shared" si="16"/>
        <v>7.4288135593220339</v>
      </c>
      <c r="U127" s="11">
        <f>+IF(G127=0,"",'Ark1'!V138)</f>
        <v>16.139402235911476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+'Ark1'!D139</f>
        <v>2</v>
      </c>
      <c r="C128" s="3" t="str">
        <f t="shared" ref="C128:C138" si="20">+C115</f>
        <v>Feb</v>
      </c>
      <c r="D128" s="3">
        <f>+'Ark1'!C139</f>
        <v>2014</v>
      </c>
      <c r="E128" s="3">
        <f>+'Ark1'!Q139</f>
        <v>484</v>
      </c>
      <c r="F128" s="3"/>
      <c r="G128" s="227">
        <f>+'Ark1'!R139</f>
        <v>3629</v>
      </c>
      <c r="H128" s="3"/>
      <c r="I128" s="3">
        <f>+'Ark1'!S139</f>
        <v>3617</v>
      </c>
      <c r="J128" s="52">
        <f>+'Ark1'!T139</f>
        <v>8.3176713270685294</v>
      </c>
      <c r="K128" s="52">
        <f>+'Ark1'!U139</f>
        <v>8.3823393446197496</v>
      </c>
      <c r="L128" s="96"/>
      <c r="M128" s="11">
        <f>+'Ark1'!W139</f>
        <v>59.554879734586706</v>
      </c>
      <c r="N128" s="3"/>
      <c r="O128" s="14">
        <f>+'Ark1'!Z139</f>
        <v>143.99460879181643</v>
      </c>
      <c r="P128" s="14"/>
      <c r="Q128" s="14">
        <f>+'Ark1'!AA139</f>
        <v>31.683616378602657</v>
      </c>
      <c r="R128" s="52">
        <f>+'Ark1'!AB139</f>
        <v>4.3529440325842375</v>
      </c>
      <c r="S128" s="14">
        <f>+'Ark1'!AC139</f>
        <v>-42.720389923242095</v>
      </c>
      <c r="T128" s="14">
        <f t="shared" si="16"/>
        <v>7.4979338842975203</v>
      </c>
      <c r="U128" s="11">
        <f>+IF(G128=0,"",'Ark1'!V139)</f>
        <v>16.237806558280514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49" ht="15.6">
      <c r="A129" s="28"/>
      <c r="B129" s="3">
        <f>+'Ark1'!D140</f>
        <v>3</v>
      </c>
      <c r="C129" s="3" t="str">
        <f t="shared" si="20"/>
        <v>Mar</v>
      </c>
      <c r="D129" s="3">
        <f>+'Ark1'!C140</f>
        <v>2014</v>
      </c>
      <c r="E129" s="3">
        <f>+'Ark1'!Q140</f>
        <v>513</v>
      </c>
      <c r="F129" s="3"/>
      <c r="G129" s="227">
        <f>+'Ark1'!R140</f>
        <v>3261</v>
      </c>
      <c r="H129" s="3"/>
      <c r="I129" s="3">
        <f>+'Ark1'!S140</f>
        <v>3263</v>
      </c>
      <c r="J129" s="52">
        <f>+'Ark1'!T140</f>
        <v>7.4742149896859935</v>
      </c>
      <c r="K129" s="52">
        <f>+'Ark1'!U140</f>
        <v>7.4629815842082996</v>
      </c>
      <c r="L129" s="96"/>
      <c r="M129" s="11">
        <f>+'Ark1'!W140</f>
        <v>59.348758810910226</v>
      </c>
      <c r="N129" s="3"/>
      <c r="O129" s="14">
        <f>+'Ark1'!Z140</f>
        <v>142.11005209929502</v>
      </c>
      <c r="P129" s="14"/>
      <c r="Q129" s="14">
        <f>+'Ark1'!AA140</f>
        <v>31.972841056330957</v>
      </c>
      <c r="R129" s="52">
        <f>+'Ark1'!AB140</f>
        <v>4.5114052515720431</v>
      </c>
      <c r="S129" s="14">
        <f>+'Ark1'!AC140</f>
        <v>-40.349719927113838</v>
      </c>
      <c r="T129" s="14">
        <f t="shared" si="16"/>
        <v>6.3567251461988308</v>
      </c>
      <c r="U129" s="11">
        <f>+IF(G129=0,"",'Ark1'!V140)</f>
        <v>16.292854952468563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49" ht="15.6">
      <c r="A130" s="28"/>
      <c r="B130" s="3">
        <f>+'Ark1'!D141</f>
        <v>4</v>
      </c>
      <c r="C130" s="3" t="str">
        <f t="shared" si="20"/>
        <v>Apr</v>
      </c>
      <c r="D130" s="3">
        <f>+'Ark1'!C141</f>
        <v>2014</v>
      </c>
      <c r="E130" s="3">
        <f>+'Ark1'!Q141</f>
        <v>516</v>
      </c>
      <c r="F130" s="3"/>
      <c r="G130" s="227">
        <f>+'Ark1'!R141</f>
        <v>3603</v>
      </c>
      <c r="H130" s="3"/>
      <c r="I130" s="3">
        <f>+'Ark1'!S141</f>
        <v>3591</v>
      </c>
      <c r="J130" s="52">
        <f>+'Ark1'!T141</f>
        <v>8.2580793032317192</v>
      </c>
      <c r="K130" s="52">
        <f>+'Ark1'!U141</f>
        <v>8.3021063349038897</v>
      </c>
      <c r="L130" s="96"/>
      <c r="M130" s="11">
        <f>+'Ark1'!W141</f>
        <v>59.474798106377051</v>
      </c>
      <c r="N130" s="3"/>
      <c r="O130" s="14">
        <f>+'Ark1'!Z141</f>
        <v>143.64892787524369</v>
      </c>
      <c r="P130" s="14"/>
      <c r="Q130" s="14">
        <f>+'Ark1'!AA141</f>
        <v>30.90238182205044</v>
      </c>
      <c r="R130" s="52">
        <f>+'Ark1'!AB141</f>
        <v>4.5161756131632407</v>
      </c>
      <c r="S130" s="14">
        <f>+'Ark1'!AC141</f>
        <v>-41.534633417063723</v>
      </c>
      <c r="T130" s="14">
        <f t="shared" si="16"/>
        <v>6.9825581395348841</v>
      </c>
      <c r="U130" s="11">
        <f>+IF(G130=0,"",'Ark1'!V141)</f>
        <v>16.16375242853178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49" ht="15.6">
      <c r="A131" s="28"/>
      <c r="B131" s="3">
        <f>+'Ark1'!D142</f>
        <v>5</v>
      </c>
      <c r="C131" s="3" t="str">
        <f t="shared" si="20"/>
        <v>Mai</v>
      </c>
      <c r="D131" s="3">
        <f>+'Ark1'!C142</f>
        <v>2014</v>
      </c>
      <c r="E131" s="3">
        <f>+'Ark1'!Q142</f>
        <v>506</v>
      </c>
      <c r="F131" s="3"/>
      <c r="G131" s="227">
        <f>+'Ark1'!R142</f>
        <v>3228</v>
      </c>
      <c r="H131" s="3"/>
      <c r="I131" s="3">
        <f>+'Ark1'!S142</f>
        <v>3216</v>
      </c>
      <c r="J131" s="52">
        <f>+'Ark1'!T142</f>
        <v>7.3985789594315809</v>
      </c>
      <c r="K131" s="52">
        <f>+'Ark1'!U142</f>
        <v>7.390847196511424</v>
      </c>
      <c r="L131" s="96"/>
      <c r="M131" s="11">
        <f>+'Ark1'!W142</f>
        <v>59.561256218905456</v>
      </c>
      <c r="N131" s="3"/>
      <c r="O131" s="14">
        <f>+'Ark1'!Z142</f>
        <v>142.79325248756223</v>
      </c>
      <c r="P131" s="14"/>
      <c r="Q131" s="14">
        <f>+'Ark1'!AA142</f>
        <v>31.986490772026006</v>
      </c>
      <c r="R131" s="52">
        <f>+'Ark1'!AB142</f>
        <v>4.2561753688227046</v>
      </c>
      <c r="S131" s="14">
        <f>+'Ark1'!AC142</f>
        <v>-41.134256759408991</v>
      </c>
      <c r="T131" s="14">
        <f t="shared" si="16"/>
        <v>6.3794466403162051</v>
      </c>
      <c r="U131" s="11">
        <f>+IF(G131=0,"",'Ark1'!V142)</f>
        <v>16.17131350681537</v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49" ht="15.6">
      <c r="A132" s="28"/>
      <c r="B132" s="3">
        <f>+'Ark1'!D143</f>
        <v>6</v>
      </c>
      <c r="C132" s="3" t="str">
        <f t="shared" si="20"/>
        <v>Jun</v>
      </c>
      <c r="D132" s="3">
        <f>+'Ark1'!C143</f>
        <v>2014</v>
      </c>
      <c r="E132" s="3">
        <f>+'Ark1'!Q143</f>
        <v>495</v>
      </c>
      <c r="F132" s="3"/>
      <c r="G132" s="227">
        <f>+'Ark1'!R143</f>
        <v>3560</v>
      </c>
      <c r="H132" s="3"/>
      <c r="I132" s="3">
        <f>+'Ark1'!S143</f>
        <v>3554</v>
      </c>
      <c r="J132" s="52">
        <f>+'Ark1'!T143</f>
        <v>8.1595232638093087</v>
      </c>
      <c r="K132" s="52">
        <f>+'Ark1'!U143</f>
        <v>8.1133096232225483</v>
      </c>
      <c r="L132" s="96"/>
      <c r="M132" s="11">
        <f>+'Ark1'!W143</f>
        <v>59.177827799662353</v>
      </c>
      <c r="N132" s="3"/>
      <c r="O132" s="14">
        <f>+'Ark1'!Z143</f>
        <v>141.84372537985388</v>
      </c>
      <c r="P132" s="14"/>
      <c r="Q132" s="14">
        <f>+'Ark1'!AA143</f>
        <v>31.991456834221378</v>
      </c>
      <c r="R132" s="52">
        <f>+'Ark1'!AB143</f>
        <v>4.3898259628204839</v>
      </c>
      <c r="S132" s="14">
        <f>+'Ark1'!AC143</f>
        <v>-38.246107614686402</v>
      </c>
      <c r="T132" s="14">
        <f t="shared" si="16"/>
        <v>7.191919191919192</v>
      </c>
      <c r="U132" s="11">
        <f>+IF(G132=0,"",'Ark1'!V143)</f>
        <v>16.046910112359548</v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49" ht="15.6">
      <c r="A133" s="28"/>
      <c r="B133" s="3">
        <f>+'Ark1'!D144</f>
        <v>7</v>
      </c>
      <c r="C133" s="3" t="str">
        <f t="shared" si="20"/>
        <v>Jul</v>
      </c>
      <c r="D133" s="3">
        <f>+'Ark1'!C144</f>
        <v>2014</v>
      </c>
      <c r="E133" s="3">
        <f>+'Ark1'!Q144</f>
        <v>503</v>
      </c>
      <c r="F133" s="3"/>
      <c r="G133" s="227">
        <f>+'Ark1'!R144</f>
        <v>3518</v>
      </c>
      <c r="H133" s="3"/>
      <c r="I133" s="3">
        <f>+'Ark1'!S144</f>
        <v>3508</v>
      </c>
      <c r="J133" s="52">
        <f>+'Ark1'!T144</f>
        <v>8.0632592253036925</v>
      </c>
      <c r="K133" s="52">
        <f>+'Ark1'!U144</f>
        <v>8.1598058851717354</v>
      </c>
      <c r="L133" s="96"/>
      <c r="M133" s="11">
        <f>+'Ark1'!W144</f>
        <v>59.612029646522224</v>
      </c>
      <c r="N133" s="3"/>
      <c r="O133" s="14">
        <f>+'Ark1'!Z144</f>
        <v>144.52725199543903</v>
      </c>
      <c r="P133" s="14"/>
      <c r="Q133" s="14">
        <f>+'Ark1'!AA144</f>
        <v>32.566202263216312</v>
      </c>
      <c r="R133" s="52">
        <f>+'Ark1'!AB144</f>
        <v>4.627177053916169</v>
      </c>
      <c r="S133" s="14">
        <f>+'Ark1'!AC144</f>
        <v>-43.54385367367513</v>
      </c>
      <c r="T133" s="14">
        <f t="shared" si="16"/>
        <v>6.9940357852882702</v>
      </c>
      <c r="U133" s="11">
        <f>+IF(G133=0,"",'Ark1'!V144)</f>
        <v>16.043490619670266</v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49" ht="15.6">
      <c r="A134" s="28"/>
      <c r="B134" s="3">
        <f>+'Ark1'!D145</f>
        <v>8</v>
      </c>
      <c r="C134" s="3" t="str">
        <f t="shared" si="20"/>
        <v>Aug</v>
      </c>
      <c r="D134" s="3">
        <f>+'Ark1'!C145</f>
        <v>2014</v>
      </c>
      <c r="E134" s="3">
        <f>+'Ark1'!Q145</f>
        <v>496</v>
      </c>
      <c r="F134" s="3"/>
      <c r="G134" s="227">
        <f>+'Ark1'!R145</f>
        <v>3357</v>
      </c>
      <c r="H134" s="3"/>
      <c r="I134" s="3">
        <f>+'Ark1'!S145</f>
        <v>3352</v>
      </c>
      <c r="J134" s="52">
        <f>+'Ark1'!T145</f>
        <v>7.6942470776988321</v>
      </c>
      <c r="K134" s="52">
        <f>+'Ark1'!U145</f>
        <v>7.7350386323180924</v>
      </c>
      <c r="L134" s="96"/>
      <c r="M134" s="11">
        <f>+'Ark1'!W145</f>
        <v>59.296539379474943</v>
      </c>
      <c r="N134" s="3"/>
      <c r="O134" s="14">
        <f>+'Ark1'!Z145</f>
        <v>143.37980310262515</v>
      </c>
      <c r="P134" s="14"/>
      <c r="Q134" s="14">
        <f>+'Ark1'!AA145</f>
        <v>32.837723349561259</v>
      </c>
      <c r="R134" s="52">
        <f>+'Ark1'!AB145</f>
        <v>4.5210077081483284</v>
      </c>
      <c r="S134" s="14">
        <f>+'Ark1'!AC145</f>
        <v>-40.240856910354303</v>
      </c>
      <c r="T134" s="14">
        <f t="shared" si="16"/>
        <v>6.768145161290323</v>
      </c>
      <c r="U134" s="11">
        <f>+IF(G134=0,"",'Ark1'!V145)</f>
        <v>15.997914804885315</v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49" ht="15.6">
      <c r="A135" s="28"/>
      <c r="B135" s="3">
        <f>+'Ark1'!D146</f>
        <v>9</v>
      </c>
      <c r="C135" s="3" t="str">
        <f t="shared" si="20"/>
        <v>Sep</v>
      </c>
      <c r="D135" s="3">
        <f>+'Ark1'!C146</f>
        <v>2014</v>
      </c>
      <c r="E135" s="3">
        <f>+'Ark1'!Q146</f>
        <v>568</v>
      </c>
      <c r="F135" s="3"/>
      <c r="G135" s="227">
        <f>+'Ark1'!R146</f>
        <v>3625</v>
      </c>
      <c r="H135" s="3"/>
      <c r="I135" s="3">
        <f>+'Ark1'!S146</f>
        <v>3622</v>
      </c>
      <c r="J135" s="52">
        <f>+'Ark1'!T146</f>
        <v>8.308503323401327</v>
      </c>
      <c r="K135" s="52">
        <f>+'Ark1'!U146</f>
        <v>8.3473297033406002</v>
      </c>
      <c r="L135" s="96"/>
      <c r="M135" s="11">
        <f>+'Ark1'!W146</f>
        <v>59.025952512424077</v>
      </c>
      <c r="N135" s="3"/>
      <c r="O135" s="14">
        <f>+'Ark1'!Z146</f>
        <v>143.1952540033131</v>
      </c>
      <c r="P135" s="14"/>
      <c r="Q135" s="14">
        <f>+'Ark1'!AA146</f>
        <v>32.312488856316463</v>
      </c>
      <c r="R135" s="52">
        <f>+'Ark1'!AB146</f>
        <v>4.6534087795905474</v>
      </c>
      <c r="S135" s="14">
        <f>+'Ark1'!AC146</f>
        <v>-35.970475490605367</v>
      </c>
      <c r="T135" s="14">
        <f t="shared" si="16"/>
        <v>6.382042253521127</v>
      </c>
      <c r="U135" s="11">
        <f>+IF(G135=0,"",'Ark1'!V146)</f>
        <v>15.832551724137925</v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49" ht="15.6">
      <c r="A136" s="28"/>
      <c r="B136" s="3">
        <f>+'Ark1'!D147</f>
        <v>10</v>
      </c>
      <c r="C136" s="3" t="str">
        <f t="shared" si="20"/>
        <v>Okt</v>
      </c>
      <c r="D136" s="3">
        <f>+'Ark1'!C147</f>
        <v>2014</v>
      </c>
      <c r="E136" s="3">
        <f>+'Ark1'!Q147</f>
        <v>615</v>
      </c>
      <c r="F136" s="3"/>
      <c r="G136" s="227">
        <f>+'Ark1'!R147</f>
        <v>4160</v>
      </c>
      <c r="H136" s="3"/>
      <c r="I136" s="3">
        <f>+'Ark1'!S147</f>
        <v>4151</v>
      </c>
      <c r="J136" s="52">
        <f>+'Ark1'!T147</f>
        <v>9.5347238138895278</v>
      </c>
      <c r="K136" s="52">
        <f>+'Ark1'!U147</f>
        <v>9.3967754425497354</v>
      </c>
      <c r="L136" s="96"/>
      <c r="M136" s="11">
        <f>+'Ark1'!W147</f>
        <v>58.926523729221891</v>
      </c>
      <c r="N136" s="3"/>
      <c r="O136" s="14">
        <f>+'Ark1'!Z147</f>
        <v>140.65514333895445</v>
      </c>
      <c r="P136" s="14"/>
      <c r="Q136" s="14">
        <f>+'Ark1'!AA147</f>
        <v>31.165112420116039</v>
      </c>
      <c r="R136" s="52">
        <f>+'Ark1'!AB147</f>
        <v>4.5669776579603267</v>
      </c>
      <c r="S136" s="14">
        <f>+'Ark1'!AC147</f>
        <v>-31.577633355372203</v>
      </c>
      <c r="T136" s="14">
        <f t="shared" si="16"/>
        <v>6.7642276422764231</v>
      </c>
      <c r="U136" s="11">
        <f>+IF(G136=0,"",'Ark1'!V147)</f>
        <v>15.918749999999999</v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49" ht="15.6">
      <c r="A137" s="28"/>
      <c r="B137" s="3">
        <f>+'Ark1'!D148</f>
        <v>11</v>
      </c>
      <c r="C137" s="3" t="str">
        <f t="shared" si="20"/>
        <v>Nov</v>
      </c>
      <c r="D137" s="3">
        <f>+'Ark1'!C148</f>
        <v>2014</v>
      </c>
      <c r="E137" s="3">
        <f>+'Ark1'!Q148</f>
        <v>608</v>
      </c>
      <c r="F137" s="3"/>
      <c r="G137" s="227">
        <f>+'Ark1'!R148</f>
        <v>4051</v>
      </c>
      <c r="H137" s="3"/>
      <c r="I137" s="3">
        <f>+'Ark1'!S148</f>
        <v>4037</v>
      </c>
      <c r="J137" s="52">
        <f>+'Ark1'!T148</f>
        <v>9.2848957139582851</v>
      </c>
      <c r="K137" s="52">
        <f>+'Ark1'!U148</f>
        <v>9.0179331060934853</v>
      </c>
      <c r="L137" s="96"/>
      <c r="M137" s="11">
        <f>+'Ark1'!W148</f>
        <v>59.063413425811241</v>
      </c>
      <c r="N137" s="3"/>
      <c r="O137" s="14">
        <f>+'Ark1'!Z148</f>
        <v>138.79625959871191</v>
      </c>
      <c r="P137" s="14"/>
      <c r="Q137" s="14">
        <f>+'Ark1'!AA148</f>
        <v>31.711618469886155</v>
      </c>
      <c r="R137" s="52">
        <f>+'Ark1'!AB148</f>
        <v>4.4385481830766524</v>
      </c>
      <c r="S137" s="14">
        <f>+'Ark1'!AC148</f>
        <v>-30.398615676908697</v>
      </c>
      <c r="T137" s="14">
        <f t="shared" si="16"/>
        <v>6.6628289473684212</v>
      </c>
      <c r="U137" s="11">
        <f>+IF(G137=0,"",'Ark1'!V148)</f>
        <v>16.06097259935818</v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49" ht="15.6">
      <c r="A138" s="28"/>
      <c r="B138" s="3">
        <f>+'Ark1'!D149</f>
        <v>12</v>
      </c>
      <c r="C138" s="3" t="str">
        <f t="shared" si="20"/>
        <v>Des</v>
      </c>
      <c r="D138" s="3">
        <f>+'Ark1'!C149</f>
        <v>2014</v>
      </c>
      <c r="E138" s="3">
        <f>+'Ark1'!Q149</f>
        <v>479</v>
      </c>
      <c r="F138" s="3"/>
      <c r="G138" s="227">
        <f>+'Ark1'!R149</f>
        <v>3255</v>
      </c>
      <c r="H138" s="3"/>
      <c r="I138" s="3">
        <f>+'Ark1'!S149</f>
        <v>3250</v>
      </c>
      <c r="J138" s="52">
        <f>+'Ark1'!T149</f>
        <v>7.4604629841851935</v>
      </c>
      <c r="K138" s="52">
        <f>+'Ark1'!U149</f>
        <v>7.4506582239540622</v>
      </c>
      <c r="L138" s="96"/>
      <c r="M138" s="11">
        <f>+'Ark1'!W149</f>
        <v>59.760615384615377</v>
      </c>
      <c r="N138" s="3"/>
      <c r="O138" s="14">
        <f>+'Ark1'!Z149</f>
        <v>142.4428923076922</v>
      </c>
      <c r="P138" s="14"/>
      <c r="Q138" s="14">
        <f>+'Ark1'!AA149</f>
        <v>31.973703862885824</v>
      </c>
      <c r="R138" s="52">
        <f>+'Ark1'!AB149</f>
        <v>4.360584250523913</v>
      </c>
      <c r="S138" s="14">
        <f>+'Ark1'!AC149</f>
        <v>-30.864523975083401</v>
      </c>
      <c r="T138" s="14">
        <f t="shared" si="16"/>
        <v>6.7954070981210855</v>
      </c>
      <c r="U138" s="11">
        <f>+IF(G138=0,"",'Ark1'!V149)</f>
        <v>16.236866359447003</v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49">
      <c r="A139" s="28"/>
      <c r="B139" s="28"/>
      <c r="C139" s="28"/>
      <c r="D139" s="28"/>
      <c r="E139" s="28"/>
      <c r="F139" s="28"/>
      <c r="G139" s="222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49" ht="15.6">
      <c r="A140" s="28"/>
      <c r="B140" s="3">
        <f>+'Ark1'!D150</f>
        <v>1</v>
      </c>
      <c r="C140" s="3" t="str">
        <f t="shared" ref="C140:C151" si="21">+C127</f>
        <v>Jan</v>
      </c>
      <c r="D140" s="3">
        <f>+'Ark1'!C150</f>
        <v>2013</v>
      </c>
      <c r="E140" s="3">
        <f>+'Ark1'!Q150</f>
        <v>570</v>
      </c>
      <c r="F140" s="3"/>
      <c r="G140" s="227">
        <f>+'Ark1'!R150</f>
        <v>4377</v>
      </c>
      <c r="H140" s="3"/>
      <c r="I140" s="3">
        <f>+'Ark1'!S150</f>
        <v>4365</v>
      </c>
      <c r="J140" s="52">
        <f>+'Ark1'!T150</f>
        <v>10.189021835280972</v>
      </c>
      <c r="K140" s="52">
        <f>+'Ark1'!U150</f>
        <v>10.128698735532462</v>
      </c>
      <c r="L140" s="96"/>
      <c r="M140" s="11">
        <f>+'Ark1'!W150</f>
        <v>59.132646048109976</v>
      </c>
      <c r="N140" s="3"/>
      <c r="O140" s="14">
        <f>+'Ark1'!Z150</f>
        <v>142.8584879725089</v>
      </c>
      <c r="P140" s="14"/>
      <c r="Q140" s="14">
        <f>+'Ark1'!AA150</f>
        <v>32.993755450760474</v>
      </c>
      <c r="R140" s="52">
        <f>+'Ark1'!AB150</f>
        <v>4.1488401597100593</v>
      </c>
      <c r="S140" s="14">
        <f>+'Ark1'!AC150</f>
        <v>-35.115355487810071</v>
      </c>
      <c r="T140" s="14">
        <f t="shared" si="16"/>
        <v>7.6789473684210527</v>
      </c>
      <c r="U140" s="11">
        <f>+IF(G140=0,"",'Ark1'!V150)</f>
        <v>16.440027416038379</v>
      </c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49" ht="15.6">
      <c r="A141" s="28"/>
      <c r="B141" s="3">
        <f>+'Ark1'!D151</f>
        <v>2</v>
      </c>
      <c r="C141" s="3" t="str">
        <f t="shared" si="21"/>
        <v>Feb</v>
      </c>
      <c r="D141" s="3">
        <f>+'Ark1'!C151</f>
        <v>2013</v>
      </c>
      <c r="E141" s="3">
        <f>+'Ark1'!Q151</f>
        <v>506</v>
      </c>
      <c r="F141" s="3"/>
      <c r="G141" s="227">
        <f>+'Ark1'!R151</f>
        <v>3290</v>
      </c>
      <c r="H141" s="3"/>
      <c r="I141" s="3">
        <f>+'Ark1'!S151</f>
        <v>3276</v>
      </c>
      <c r="J141" s="52">
        <f>+'Ark1'!T151</f>
        <v>7.6586433260393854</v>
      </c>
      <c r="K141" s="52">
        <f>+'Ark1'!U151</f>
        <v>7.6592028542165744</v>
      </c>
      <c r="L141" s="96"/>
      <c r="M141" s="11">
        <f>+'Ark1'!W151</f>
        <v>59.069902319902319</v>
      </c>
      <c r="N141" s="3"/>
      <c r="O141" s="14">
        <f>+'Ark1'!Z151</f>
        <v>143.93828449328441</v>
      </c>
      <c r="P141" s="14"/>
      <c r="Q141" s="14">
        <f>+'Ark1'!AA151</f>
        <v>33.223479452380651</v>
      </c>
      <c r="R141" s="52">
        <f>+'Ark1'!AB151</f>
        <v>4.3898467731019295</v>
      </c>
      <c r="S141" s="14">
        <f>+'Ark1'!AC151</f>
        <v>-43.186563892570071</v>
      </c>
      <c r="T141" s="14">
        <f t="shared" si="16"/>
        <v>6.5019762845849804</v>
      </c>
      <c r="U141" s="11">
        <f>+IF(G141=0,"",'Ark1'!V151)</f>
        <v>16.340729483282683</v>
      </c>
      <c r="V141" s="28"/>
      <c r="AK141"/>
      <c r="AL141"/>
      <c r="AN141"/>
      <c r="AO141"/>
      <c r="AQ141"/>
      <c r="AR141"/>
      <c r="AS141"/>
      <c r="AT141"/>
      <c r="AU141"/>
      <c r="AV141"/>
      <c r="AW141"/>
    </row>
    <row r="142" spans="1:49" ht="15.6">
      <c r="A142" s="28"/>
      <c r="B142" s="3">
        <f>+'Ark1'!D152</f>
        <v>3</v>
      </c>
      <c r="C142" s="3" t="str">
        <f t="shared" si="21"/>
        <v>Mar</v>
      </c>
      <c r="D142" s="3">
        <f>+'Ark1'!C152</f>
        <v>2013</v>
      </c>
      <c r="E142" s="3">
        <f>+'Ark1'!Q152</f>
        <v>462</v>
      </c>
      <c r="F142" s="3"/>
      <c r="G142" s="227">
        <f>+'Ark1'!R152</f>
        <v>2810</v>
      </c>
      <c r="H142" s="3"/>
      <c r="I142" s="3">
        <f>+'Ark1'!S152</f>
        <v>2804</v>
      </c>
      <c r="J142" s="52">
        <f>+'Ark1'!T152</f>
        <v>6.5412728711764991</v>
      </c>
      <c r="K142" s="52">
        <f>+'Ark1'!U152</f>
        <v>6.6125040719305934</v>
      </c>
      <c r="L142" s="96"/>
      <c r="M142" s="11">
        <f>+'Ark1'!W152</f>
        <v>59.232168330955773</v>
      </c>
      <c r="N142" s="3"/>
      <c r="O142" s="14">
        <f>+'Ark1'!Z152</f>
        <v>145.18594864479309</v>
      </c>
      <c r="P142" s="14"/>
      <c r="Q142" s="14">
        <f>+'Ark1'!AA152</f>
        <v>32.112148380336713</v>
      </c>
      <c r="R142" s="52">
        <f>+'Ark1'!AB152</f>
        <v>4.518225038131888</v>
      </c>
      <c r="S142" s="14">
        <f>+'Ark1'!AC152</f>
        <v>-40.02974355304837</v>
      </c>
      <c r="T142" s="14">
        <f t="shared" si="16"/>
        <v>6.0822510822510827</v>
      </c>
      <c r="U142" s="11">
        <f>+IF(G142=0,"",'Ark1'!V152)</f>
        <v>16.666903914590748</v>
      </c>
      <c r="V142" s="28"/>
      <c r="AK142"/>
      <c r="AL142"/>
      <c r="AN142"/>
      <c r="AO142"/>
      <c r="AQ142"/>
      <c r="AR142"/>
      <c r="AS142"/>
      <c r="AT142"/>
      <c r="AU142"/>
      <c r="AV142"/>
      <c r="AW142"/>
    </row>
    <row r="143" spans="1:49" ht="15.6">
      <c r="A143" s="28"/>
      <c r="B143" s="3">
        <f>+'Ark1'!D153</f>
        <v>4</v>
      </c>
      <c r="C143" s="3" t="str">
        <f t="shared" si="21"/>
        <v>Apr</v>
      </c>
      <c r="D143" s="3">
        <f>+'Ark1'!C153</f>
        <v>2013</v>
      </c>
      <c r="E143" s="3">
        <f>+'Ark1'!Q153</f>
        <v>523</v>
      </c>
      <c r="F143" s="3"/>
      <c r="G143" s="227">
        <f>+'Ark1'!R153</f>
        <v>4048</v>
      </c>
      <c r="H143" s="3"/>
      <c r="I143" s="3">
        <f>+'Ark1'!S153</f>
        <v>4038</v>
      </c>
      <c r="J143" s="52">
        <f>+'Ark1'!T153</f>
        <v>9.4231575026770322</v>
      </c>
      <c r="K143" s="52">
        <f>+'Ark1'!U153</f>
        <v>9.2907116945274755</v>
      </c>
      <c r="L143" s="96"/>
      <c r="M143" s="11">
        <f>+'Ark1'!W153</f>
        <v>59.221149083704809</v>
      </c>
      <c r="N143" s="3"/>
      <c r="O143" s="14">
        <f>+'Ark1'!Z153</f>
        <v>141.65089153046037</v>
      </c>
      <c r="P143" s="14"/>
      <c r="Q143" s="14">
        <f>+'Ark1'!AA153</f>
        <v>31.783580136103701</v>
      </c>
      <c r="R143" s="52">
        <f>+'Ark1'!AB153</f>
        <v>4.3072762270776321</v>
      </c>
      <c r="S143" s="14">
        <f>+'Ark1'!AC153</f>
        <v>-39.694304697680195</v>
      </c>
      <c r="T143" s="14">
        <f t="shared" si="16"/>
        <v>7.7399617590822176</v>
      </c>
      <c r="U143" s="11">
        <f>+IF(G143=0,"",'Ark1'!V153)</f>
        <v>16.18379446640316</v>
      </c>
      <c r="V143" s="28"/>
      <c r="AK143"/>
      <c r="AL143"/>
      <c r="AN143"/>
      <c r="AO143"/>
      <c r="AQ143"/>
      <c r="AR143"/>
      <c r="AS143"/>
      <c r="AT143"/>
      <c r="AU143"/>
      <c r="AV143"/>
      <c r="AW143"/>
    </row>
    <row r="144" spans="1:49" ht="15.6">
      <c r="A144" s="28"/>
      <c r="B144" s="3">
        <f>+'Ark1'!D154</f>
        <v>5</v>
      </c>
      <c r="C144" s="3" t="str">
        <f t="shared" si="21"/>
        <v>Mai</v>
      </c>
      <c r="D144" s="3">
        <f>+'Ark1'!C154</f>
        <v>2013</v>
      </c>
      <c r="E144" s="3">
        <f>+'Ark1'!Q154</f>
        <v>486</v>
      </c>
      <c r="F144" s="3"/>
      <c r="G144" s="227">
        <f>+'Ark1'!R154</f>
        <v>3345</v>
      </c>
      <c r="H144" s="3"/>
      <c r="I144" s="3">
        <f>+'Ark1'!S154</f>
        <v>3326</v>
      </c>
      <c r="J144" s="52">
        <f>+'Ark1'!T154</f>
        <v>7.7866753573257581</v>
      </c>
      <c r="K144" s="52">
        <f>+'Ark1'!U154</f>
        <v>7.817284851428032</v>
      </c>
      <c r="L144" s="96"/>
      <c r="M144" s="11">
        <f>+'Ark1'!W154</f>
        <v>59.393866506313877</v>
      </c>
      <c r="N144" s="3"/>
      <c r="O144" s="14">
        <f>+'Ark1'!Z154</f>
        <v>144.70060132291067</v>
      </c>
      <c r="P144" s="14"/>
      <c r="Q144" s="14">
        <f>+'Ark1'!AA154</f>
        <v>33.125001770145033</v>
      </c>
      <c r="R144" s="52">
        <f>+'Ark1'!AB154</f>
        <v>4.4619738599208638</v>
      </c>
      <c r="S144" s="14">
        <f>+'Ark1'!AC154</f>
        <v>-47.998825592097539</v>
      </c>
      <c r="T144" s="14">
        <f t="shared" si="16"/>
        <v>6.882716049382716</v>
      </c>
      <c r="U144" s="11">
        <f>+IF(G144=0,"",'Ark1'!V154)</f>
        <v>16.586846038863971</v>
      </c>
      <c r="V144" s="28"/>
      <c r="AK144"/>
      <c r="AL144"/>
      <c r="AN144"/>
      <c r="AO144"/>
      <c r="AQ144"/>
      <c r="AR144"/>
      <c r="AS144"/>
      <c r="AT144"/>
      <c r="AU144"/>
      <c r="AV144"/>
      <c r="AW144"/>
    </row>
    <row r="145" spans="1:49" ht="15.6">
      <c r="A145" s="28"/>
      <c r="B145" s="3">
        <f>+'Ark1'!D155</f>
        <v>6</v>
      </c>
      <c r="C145" s="3" t="str">
        <f t="shared" si="21"/>
        <v>Jun</v>
      </c>
      <c r="D145" s="3">
        <f>+'Ark1'!C155</f>
        <v>2013</v>
      </c>
      <c r="E145" s="3">
        <f>+'Ark1'!Q155</f>
        <v>477</v>
      </c>
      <c r="F145" s="3"/>
      <c r="G145" s="227">
        <f>+'Ark1'!R155</f>
        <v>3141</v>
      </c>
      <c r="H145" s="3"/>
      <c r="I145" s="3">
        <f>+'Ark1'!S155</f>
        <v>3136</v>
      </c>
      <c r="J145" s="52">
        <f>+'Ark1'!T155</f>
        <v>7.3117929140090308</v>
      </c>
      <c r="K145" s="52">
        <f>+'Ark1'!U155</f>
        <v>7.3675094263024894</v>
      </c>
      <c r="L145" s="96"/>
      <c r="M145" s="11">
        <f>+'Ark1'!W155</f>
        <v>59.398915816326515</v>
      </c>
      <c r="N145" s="3"/>
      <c r="O145" s="14">
        <f>+'Ark1'!Z155</f>
        <v>144.63762755102053</v>
      </c>
      <c r="P145" s="14"/>
      <c r="Q145" s="14">
        <f>+'Ark1'!AA155</f>
        <v>31.881732982114599</v>
      </c>
      <c r="R145" s="52">
        <f>+'Ark1'!AB155</f>
        <v>4.3200247245200156</v>
      </c>
      <c r="S145" s="14">
        <f>+'Ark1'!AC155</f>
        <v>-43.251965256790157</v>
      </c>
      <c r="T145" s="14">
        <f t="shared" si="16"/>
        <v>6.5849056603773581</v>
      </c>
      <c r="U145" s="11">
        <f>+IF(G145=0,"",'Ark1'!V155)</f>
        <v>15.898121617319322</v>
      </c>
      <c r="V145" s="28"/>
      <c r="AK145"/>
      <c r="AL145"/>
      <c r="AN145"/>
      <c r="AO145"/>
      <c r="AQ145"/>
      <c r="AR145"/>
      <c r="AS145"/>
      <c r="AT145"/>
      <c r="AU145"/>
      <c r="AV145"/>
      <c r="AW145"/>
    </row>
    <row r="146" spans="1:49" ht="15.6">
      <c r="A146" s="28"/>
      <c r="B146" s="3">
        <f>+'Ark1'!D156</f>
        <v>7</v>
      </c>
      <c r="C146" s="3" t="str">
        <f t="shared" si="21"/>
        <v>Jul</v>
      </c>
      <c r="D146" s="3">
        <f>+'Ark1'!C156</f>
        <v>2013</v>
      </c>
      <c r="E146" s="3">
        <f>+'Ark1'!Q156</f>
        <v>488</v>
      </c>
      <c r="F146" s="3"/>
      <c r="G146" s="227">
        <f>+'Ark1'!R156</f>
        <v>3499</v>
      </c>
      <c r="H146" s="3"/>
      <c r="I146" s="3">
        <f>+'Ark1'!S156</f>
        <v>3487</v>
      </c>
      <c r="J146" s="52">
        <f>+'Ark1'!T156</f>
        <v>8.1451650449276016</v>
      </c>
      <c r="K146" s="52">
        <f>+'Ark1'!U156</f>
        <v>8.0904821733675369</v>
      </c>
      <c r="L146" s="96"/>
      <c r="M146" s="11">
        <f>+'Ark1'!W156</f>
        <v>59.25638084313163</v>
      </c>
      <c r="N146" s="3"/>
      <c r="O146" s="14">
        <f>+'Ark1'!Z156</f>
        <v>142.84304559793475</v>
      </c>
      <c r="P146" s="14"/>
      <c r="Q146" s="14">
        <f>+'Ark1'!AA156</f>
        <v>32.423373782473419</v>
      </c>
      <c r="R146" s="52">
        <f>+'Ark1'!AB156</f>
        <v>4.4091958655451489</v>
      </c>
      <c r="S146" s="14">
        <f>+'Ark1'!AC156</f>
        <v>-41.642645846312867</v>
      </c>
      <c r="T146" s="14">
        <f t="shared" si="16"/>
        <v>7.1700819672131146</v>
      </c>
      <c r="U146" s="11">
        <f>+IF(G146=0,"",'Ark1'!V156)</f>
        <v>16.045155758788223</v>
      </c>
      <c r="V146" s="28"/>
      <c r="AK146"/>
      <c r="AL146"/>
      <c r="AN146"/>
      <c r="AO146"/>
      <c r="AQ146"/>
      <c r="AR146"/>
      <c r="AS146"/>
      <c r="AT146"/>
      <c r="AU146"/>
      <c r="AV146"/>
      <c r="AW146"/>
    </row>
    <row r="147" spans="1:49" ht="15.6">
      <c r="A147" s="28"/>
      <c r="B147" s="3">
        <f>+'Ark1'!D157</f>
        <v>8</v>
      </c>
      <c r="C147" s="3" t="str">
        <f t="shared" si="21"/>
        <v>Aug</v>
      </c>
      <c r="D147" s="3">
        <f>+'Ark1'!C157</f>
        <v>2013</v>
      </c>
      <c r="E147" s="3">
        <f>+'Ark1'!Q157</f>
        <v>492</v>
      </c>
      <c r="F147" s="3"/>
      <c r="G147" s="227">
        <f>+'Ark1'!R157</f>
        <v>3523</v>
      </c>
      <c r="H147" s="3"/>
      <c r="I147" s="3">
        <f>+'Ark1'!S157</f>
        <v>3512</v>
      </c>
      <c r="J147" s="52">
        <f>+'Ark1'!T157</f>
        <v>8.2010335676707502</v>
      </c>
      <c r="K147" s="52">
        <f>+'Ark1'!U157</f>
        <v>8.4105792216585371</v>
      </c>
      <c r="L147" s="96"/>
      <c r="M147" s="11">
        <f>+'Ark1'!W157</f>
        <v>59.187072892938495</v>
      </c>
      <c r="N147" s="3"/>
      <c r="O147" s="14">
        <f>+'Ark1'!Z157</f>
        <v>147.43752847380381</v>
      </c>
      <c r="P147" s="14"/>
      <c r="Q147" s="14">
        <f>+'Ark1'!AA157</f>
        <v>33.844473080971291</v>
      </c>
      <c r="R147" s="52">
        <f>+'Ark1'!AB157</f>
        <v>4.8165696445159512</v>
      </c>
      <c r="S147" s="14">
        <f>+'Ark1'!AC157</f>
        <v>-49.036903288589471</v>
      </c>
      <c r="T147" s="14">
        <f t="shared" si="16"/>
        <v>7.1605691056910565</v>
      </c>
      <c r="U147" s="11">
        <f>+IF(G147=0,"",'Ark1'!V157)</f>
        <v>15.985239852398522</v>
      </c>
      <c r="V147" s="28"/>
      <c r="AK147"/>
      <c r="AL147"/>
      <c r="AN147"/>
      <c r="AO147"/>
      <c r="AQ147"/>
      <c r="AR147"/>
      <c r="AS147"/>
      <c r="AT147"/>
      <c r="AU147"/>
      <c r="AV147"/>
      <c r="AW147"/>
    </row>
    <row r="148" spans="1:49" ht="15.6">
      <c r="A148" s="28"/>
      <c r="B148" s="3">
        <f>+'Ark1'!D158</f>
        <v>9</v>
      </c>
      <c r="C148" s="3" t="str">
        <f t="shared" si="21"/>
        <v>Sep</v>
      </c>
      <c r="D148" s="3">
        <f>+'Ark1'!C158</f>
        <v>2013</v>
      </c>
      <c r="E148" s="3">
        <f>+'Ark1'!Q158</f>
        <v>509</v>
      </c>
      <c r="F148" s="3"/>
      <c r="G148" s="227">
        <f>+'Ark1'!R158</f>
        <v>3785</v>
      </c>
      <c r="H148" s="3"/>
      <c r="I148" s="3">
        <f>+'Ark1'!S158</f>
        <v>3777</v>
      </c>
      <c r="J148" s="52">
        <f>+'Ark1'!T158</f>
        <v>8.8109316076167481</v>
      </c>
      <c r="K148" s="52">
        <f>+'Ark1'!U158</f>
        <v>8.8046691401515975</v>
      </c>
      <c r="L148" s="96"/>
      <c r="M148" s="11">
        <f>+'Ark1'!W158</f>
        <v>59.148001059041555</v>
      </c>
      <c r="N148" s="3"/>
      <c r="O148" s="14">
        <f>+'Ark1'!Z158</f>
        <v>143.5167858088432</v>
      </c>
      <c r="P148" s="14"/>
      <c r="Q148" s="14">
        <f>+'Ark1'!AA158</f>
        <v>32.513827024572642</v>
      </c>
      <c r="R148" s="52">
        <f>+'Ark1'!AB158</f>
        <v>4.6185805231959005</v>
      </c>
      <c r="S148" s="14">
        <f>+'Ark1'!AC158</f>
        <v>-40.390734113335931</v>
      </c>
      <c r="T148" s="14">
        <f t="shared" si="16"/>
        <v>7.4361493123772098</v>
      </c>
      <c r="U148" s="11">
        <f>+IF(G148=0,"",'Ark1'!V158)</f>
        <v>16.176750330250989</v>
      </c>
      <c r="V148" s="28"/>
      <c r="AK148"/>
      <c r="AL148"/>
      <c r="AN148"/>
      <c r="AO148"/>
      <c r="AQ148"/>
      <c r="AR148"/>
      <c r="AS148"/>
      <c r="AT148"/>
      <c r="AU148"/>
      <c r="AV148"/>
      <c r="AW148"/>
    </row>
    <row r="149" spans="1:49" ht="15.6">
      <c r="A149" s="28"/>
      <c r="B149" s="3">
        <f>+'Ark1'!D159</f>
        <v>10</v>
      </c>
      <c r="C149" s="3" t="str">
        <f t="shared" si="21"/>
        <v>Okt</v>
      </c>
      <c r="D149" s="3">
        <f>+'Ark1'!C159</f>
        <v>2013</v>
      </c>
      <c r="E149" s="3">
        <f>+'Ark1'!Q159</f>
        <v>575</v>
      </c>
      <c r="F149" s="3"/>
      <c r="G149" s="227">
        <f>+'Ark1'!R159</f>
        <v>3984</v>
      </c>
      <c r="H149" s="3"/>
      <c r="I149" s="3">
        <f>+'Ark1'!S159</f>
        <v>3975</v>
      </c>
      <c r="J149" s="52">
        <f>+'Ark1'!T159</f>
        <v>9.274174775361983</v>
      </c>
      <c r="K149" s="52">
        <f>+'Ark1'!U159</f>
        <v>9.3369081036554729</v>
      </c>
      <c r="L149" s="96"/>
      <c r="M149" s="11">
        <f>+'Ark1'!W159</f>
        <v>59.478993710691839</v>
      </c>
      <c r="N149" s="3"/>
      <c r="O149" s="14">
        <f>+'Ark1'!Z159</f>
        <v>144.61142138364755</v>
      </c>
      <c r="P149" s="14"/>
      <c r="Q149" s="14">
        <f>+'Ark1'!AA159</f>
        <v>32.009255035330547</v>
      </c>
      <c r="R149" s="52">
        <f>+'Ark1'!AB159</f>
        <v>4.3288703473581993</v>
      </c>
      <c r="S149" s="14">
        <f>+'Ark1'!AC159</f>
        <v>-37.529468601787976</v>
      </c>
      <c r="T149" s="14">
        <f t="shared" si="16"/>
        <v>6.9286956521739134</v>
      </c>
      <c r="U149" s="11">
        <f>+IF(G149=0,"",'Ark1'!V159)</f>
        <v>16.31902610441767</v>
      </c>
      <c r="V149" s="28"/>
      <c r="AK149"/>
      <c r="AL149"/>
      <c r="AN149"/>
      <c r="AO149"/>
      <c r="AQ149"/>
      <c r="AR149"/>
      <c r="AS149"/>
      <c r="AT149"/>
      <c r="AU149"/>
      <c r="AV149"/>
      <c r="AW149"/>
    </row>
    <row r="150" spans="1:49" ht="15.6">
      <c r="A150" s="28"/>
      <c r="B150" s="3">
        <f>+'Ark1'!D160</f>
        <v>11</v>
      </c>
      <c r="C150" s="3" t="str">
        <f t="shared" si="21"/>
        <v>Nov</v>
      </c>
      <c r="D150" s="3">
        <f>+'Ark1'!C160</f>
        <v>2013</v>
      </c>
      <c r="E150" s="3">
        <f>+'Ark1'!Q160</f>
        <v>586</v>
      </c>
      <c r="F150" s="3"/>
      <c r="G150" s="227">
        <f>+'Ark1'!R160</f>
        <v>3825</v>
      </c>
      <c r="H150" s="3"/>
      <c r="I150" s="3">
        <f>+'Ark1'!S160</f>
        <v>3814</v>
      </c>
      <c r="J150" s="52">
        <f>+'Ark1'!T160</f>
        <v>8.9040458121886488</v>
      </c>
      <c r="K150" s="52">
        <f>+'Ark1'!U160</f>
        <v>8.7561873561196499</v>
      </c>
      <c r="L150" s="96"/>
      <c r="M150" s="11">
        <f>+'Ark1'!W160</f>
        <v>59.547456738332464</v>
      </c>
      <c r="N150" s="3"/>
      <c r="O150" s="14">
        <f>+'Ark1'!Z160</f>
        <v>141.34192448872571</v>
      </c>
      <c r="P150" s="14"/>
      <c r="Q150" s="14">
        <f>+'Ark1'!AA160</f>
        <v>30.996823620081226</v>
      </c>
      <c r="R150" s="52">
        <f>+'Ark1'!AB160</f>
        <v>4.3699800124807826</v>
      </c>
      <c r="S150" s="14">
        <f>+'Ark1'!AC160</f>
        <v>-35.98411215619312</v>
      </c>
      <c r="T150" s="14">
        <f t="shared" ref="T150:T215" si="22">+IF(G150=0,"",G150/E150)</f>
        <v>6.527303754266212</v>
      </c>
      <c r="U150" s="11">
        <f>+IF(G150=0,"",'Ark1'!V160)</f>
        <v>16.417254901960789</v>
      </c>
      <c r="V150" s="28"/>
      <c r="AK150"/>
      <c r="AL150"/>
      <c r="AN150"/>
      <c r="AO150"/>
      <c r="AQ150"/>
      <c r="AR150"/>
      <c r="AS150"/>
      <c r="AT150"/>
      <c r="AU150"/>
      <c r="AV150"/>
      <c r="AW150"/>
    </row>
    <row r="151" spans="1:49" ht="15.6">
      <c r="A151" s="28"/>
      <c r="B151" s="3">
        <f>+'Ark1'!D161</f>
        <v>12</v>
      </c>
      <c r="C151" s="3" t="str">
        <f t="shared" si="21"/>
        <v>Des</v>
      </c>
      <c r="D151" s="3">
        <f>+'Ark1'!C161</f>
        <v>2013</v>
      </c>
      <c r="E151" s="3">
        <f>+'Ark1'!Q161</f>
        <v>480</v>
      </c>
      <c r="F151" s="3"/>
      <c r="G151" s="227">
        <f>+'Ark1'!R161</f>
        <v>3331</v>
      </c>
      <c r="H151" s="3"/>
      <c r="I151" s="3">
        <f>+'Ark1'!S161</f>
        <v>3324</v>
      </c>
      <c r="J151" s="52">
        <f>+'Ark1'!T161</f>
        <v>7.7540853857255918</v>
      </c>
      <c r="K151" s="52">
        <f>+'Ark1'!U161</f>
        <v>7.7252623711095696</v>
      </c>
      <c r="L151" s="96"/>
      <c r="M151" s="11">
        <f>+'Ark1'!W161</f>
        <v>59.469314079422382</v>
      </c>
      <c r="N151" s="3"/>
      <c r="O151" s="14">
        <f>+'Ark1'!Z161</f>
        <v>143.08327316486157</v>
      </c>
      <c r="P151" s="14"/>
      <c r="Q151" s="14">
        <f>+'Ark1'!AA161</f>
        <v>31.705938612785751</v>
      </c>
      <c r="R151" s="52">
        <f>+'Ark1'!AB161</f>
        <v>4.2764667519924444</v>
      </c>
      <c r="S151" s="14">
        <f>+'Ark1'!AC161</f>
        <v>-40.043987239636991</v>
      </c>
      <c r="T151" s="14">
        <f t="shared" si="22"/>
        <v>6.9395833333333332</v>
      </c>
      <c r="U151" s="11">
        <f>+IF(G151=0,"",'Ark1'!V161)</f>
        <v>16.298108676073252</v>
      </c>
      <c r="V151" s="28"/>
      <c r="AK151"/>
      <c r="AL151"/>
      <c r="AN151"/>
      <c r="AO151"/>
      <c r="AQ151"/>
      <c r="AR151"/>
      <c r="AS151"/>
      <c r="AT151"/>
      <c r="AU151"/>
      <c r="AV151"/>
      <c r="AW151"/>
    </row>
    <row r="152" spans="1:49" ht="15.6">
      <c r="A152" s="28"/>
      <c r="B152" s="3">
        <f>+'Ark1'!D162</f>
        <v>1</v>
      </c>
      <c r="C152" s="3" t="str">
        <f t="shared" ref="C152:C199" si="23">+C140</f>
        <v>Jan</v>
      </c>
      <c r="D152" s="3">
        <f>+'Ark1'!C162</f>
        <v>2012</v>
      </c>
      <c r="E152" s="3">
        <f>+'Ark1'!Q162</f>
        <v>634</v>
      </c>
      <c r="F152" s="3"/>
      <c r="G152" s="227">
        <f>+'Ark1'!R162</f>
        <v>3983</v>
      </c>
      <c r="H152" s="3"/>
      <c r="I152" s="3">
        <f>+'Ark1'!S162</f>
        <v>3980</v>
      </c>
      <c r="J152" s="52">
        <f>+'Ark1'!T162</f>
        <v>9.2679635145197317</v>
      </c>
      <c r="K152" s="52">
        <f>+'Ark1'!U162</f>
        <v>9.3454645134342531</v>
      </c>
      <c r="L152" s="96"/>
      <c r="M152" s="11">
        <f>+'Ark1'!W162</f>
        <v>58.99773869346734</v>
      </c>
      <c r="N152" s="3"/>
      <c r="O152" s="14">
        <f>+'Ark1'!Z162</f>
        <v>145.20223618090429</v>
      </c>
      <c r="P152" s="14"/>
      <c r="Q152" s="14">
        <f>+'Ark1'!AA162</f>
        <v>33.096597731968352</v>
      </c>
      <c r="R152" s="52">
        <f>+'Ark1'!AB162</f>
        <v>4.3684852326867185</v>
      </c>
      <c r="S152" s="14">
        <f>+'Ark1'!AC162</f>
        <v>-39.75787736736261</v>
      </c>
      <c r="T152" s="14">
        <f t="shared" si="22"/>
        <v>6.2823343848580437</v>
      </c>
      <c r="U152" s="11">
        <f>+IF(G152=0,"",'Ark1'!V162)</f>
        <v>16.115992970123024</v>
      </c>
      <c r="V152" s="28"/>
      <c r="AK152"/>
      <c r="AL152"/>
      <c r="AN152"/>
      <c r="AO152"/>
      <c r="AQ152"/>
      <c r="AR152"/>
      <c r="AS152"/>
      <c r="AT152"/>
      <c r="AU152"/>
      <c r="AV152"/>
      <c r="AW152"/>
    </row>
    <row r="153" spans="1:49" ht="15.6">
      <c r="A153" s="28"/>
      <c r="B153" s="3">
        <f>+'Ark1'!D163</f>
        <v>2</v>
      </c>
      <c r="C153" s="3" t="str">
        <f t="shared" si="23"/>
        <v>Feb</v>
      </c>
      <c r="D153" s="3">
        <f>+'Ark1'!C163</f>
        <v>2012</v>
      </c>
      <c r="E153" s="3">
        <f>+'Ark1'!Q163</f>
        <v>555</v>
      </c>
      <c r="F153" s="3"/>
      <c r="G153" s="227">
        <f>+'Ark1'!R163</f>
        <v>3639</v>
      </c>
      <c r="H153" s="3"/>
      <c r="I153" s="3">
        <f>+'Ark1'!S163</f>
        <v>3637</v>
      </c>
      <c r="J153" s="52">
        <f>+'Ark1'!T163</f>
        <v>8.4675167535368576</v>
      </c>
      <c r="K153" s="52">
        <f>+'Ark1'!U163</f>
        <v>8.3944522985677636</v>
      </c>
      <c r="L153" s="96"/>
      <c r="M153" s="11">
        <f>+'Ark1'!W163</f>
        <v>59.191641462744016</v>
      </c>
      <c r="N153" s="3"/>
      <c r="O153" s="14">
        <f>+'Ark1'!Z163</f>
        <v>142.72647786637327</v>
      </c>
      <c r="P153" s="14"/>
      <c r="Q153" s="14">
        <f>+'Ark1'!AA163</f>
        <v>32.897686103182963</v>
      </c>
      <c r="R153" s="52">
        <f>+'Ark1'!AB163</f>
        <v>4.3808713193567925</v>
      </c>
      <c r="S153" s="14">
        <f>+'Ark1'!AC163</f>
        <v>-37.659256282830945</v>
      </c>
      <c r="T153" s="14">
        <f t="shared" si="22"/>
        <v>6.5567567567567568</v>
      </c>
      <c r="U153" s="11">
        <f>+IF(G153=0,"",'Ark1'!V163)</f>
        <v>16.224512228634239</v>
      </c>
      <c r="V153" s="28"/>
      <c r="AK153"/>
      <c r="AL153"/>
      <c r="AN153"/>
      <c r="AO153"/>
      <c r="AQ153"/>
      <c r="AR153"/>
      <c r="AS153"/>
      <c r="AT153"/>
      <c r="AU153"/>
      <c r="AV153"/>
      <c r="AW153"/>
    </row>
    <row r="154" spans="1:49" ht="15.6">
      <c r="A154" s="28"/>
      <c r="B154" s="3">
        <f>+'Ark1'!D164</f>
        <v>3</v>
      </c>
      <c r="C154" s="3" t="str">
        <f t="shared" si="23"/>
        <v>Mar</v>
      </c>
      <c r="D154" s="3">
        <f>+'Ark1'!C164</f>
        <v>2012</v>
      </c>
      <c r="E154" s="3">
        <f>+'Ark1'!Q164</f>
        <v>584</v>
      </c>
      <c r="F154" s="3"/>
      <c r="G154" s="227">
        <f>+'Ark1'!R164</f>
        <v>3564</v>
      </c>
      <c r="H154" s="3"/>
      <c r="I154" s="3">
        <f>+'Ark1'!S164</f>
        <v>3561</v>
      </c>
      <c r="J154" s="52">
        <f>+'Ark1'!T164</f>
        <v>8.2930007446016383</v>
      </c>
      <c r="K154" s="52">
        <f>+'Ark1'!U164</f>
        <v>8.3687933215570744</v>
      </c>
      <c r="L154" s="96"/>
      <c r="M154" s="11">
        <f>+'Ark1'!W164</f>
        <v>59.263128334737431</v>
      </c>
      <c r="N154" s="3"/>
      <c r="O154" s="14">
        <f>+'Ark1'!Z164</f>
        <v>145.32701488345964</v>
      </c>
      <c r="P154" s="14"/>
      <c r="Q154" s="14">
        <f>+'Ark1'!AA164</f>
        <v>32.40050937732579</v>
      </c>
      <c r="R154" s="52">
        <f>+'Ark1'!AB164</f>
        <v>4.3984516674787324</v>
      </c>
      <c r="S154" s="14">
        <f>+'Ark1'!AC164</f>
        <v>-43.721074618285591</v>
      </c>
      <c r="T154" s="14">
        <f t="shared" si="22"/>
        <v>6.102739726027397</v>
      </c>
      <c r="U154" s="11">
        <f>+IF(G154=0,"",'Ark1'!V164)</f>
        <v>16.671436588103258</v>
      </c>
      <c r="V154" s="28"/>
      <c r="AK154"/>
      <c r="AL154"/>
      <c r="AN154"/>
      <c r="AO154"/>
      <c r="AQ154"/>
      <c r="AR154"/>
      <c r="AS154"/>
      <c r="AT154"/>
      <c r="AU154"/>
      <c r="AV154"/>
      <c r="AW154"/>
    </row>
    <row r="155" spans="1:49" ht="15.6">
      <c r="A155" s="28"/>
      <c r="B155" s="3">
        <f>+'Ark1'!D165</f>
        <v>4</v>
      </c>
      <c r="C155" s="3" t="str">
        <f t="shared" si="23"/>
        <v>Apr</v>
      </c>
      <c r="D155" s="3">
        <f>+'Ark1'!C165</f>
        <v>2012</v>
      </c>
      <c r="E155" s="3">
        <f>+'Ark1'!Q165</f>
        <v>546</v>
      </c>
      <c r="F155" s="3"/>
      <c r="G155" s="227">
        <f>+'Ark1'!R165</f>
        <v>3379</v>
      </c>
      <c r="H155" s="3"/>
      <c r="I155" s="3">
        <f>+'Ark1'!S165</f>
        <v>3366</v>
      </c>
      <c r="J155" s="52">
        <f>+'Ark1'!T165</f>
        <v>7.86252792256143</v>
      </c>
      <c r="K155" s="52">
        <f>+'Ark1'!U165</f>
        <v>7.8609147283805747</v>
      </c>
      <c r="L155" s="96"/>
      <c r="M155" s="11">
        <f>+'Ark1'!W165</f>
        <v>58.960487225193113</v>
      </c>
      <c r="N155" s="3"/>
      <c r="O155" s="14">
        <f>+'Ark1'!Z165</f>
        <v>144.41571598336341</v>
      </c>
      <c r="P155" s="14"/>
      <c r="Q155" s="14">
        <f>+'Ark1'!AA165</f>
        <v>32.666200197769051</v>
      </c>
      <c r="R155" s="52">
        <f>+'Ark1'!AB165</f>
        <v>4.4796942271401052</v>
      </c>
      <c r="S155" s="14">
        <f>+'Ark1'!AC165</f>
        <v>-40.050880858214065</v>
      </c>
      <c r="T155" s="14">
        <f t="shared" si="22"/>
        <v>6.1886446886446889</v>
      </c>
      <c r="U155" s="11">
        <f>+IF(G155=0,"",'Ark1'!V165)</f>
        <v>16.249778040840486</v>
      </c>
      <c r="V155" s="28"/>
      <c r="AK155"/>
      <c r="AL155"/>
      <c r="AN155"/>
      <c r="AO155"/>
      <c r="AQ155"/>
      <c r="AR155"/>
      <c r="AS155"/>
      <c r="AT155"/>
      <c r="AU155"/>
      <c r="AV155"/>
      <c r="AW155"/>
    </row>
    <row r="156" spans="1:49" ht="15.6">
      <c r="A156" s="28"/>
      <c r="B156" s="3">
        <f>+'Ark1'!D166</f>
        <v>5</v>
      </c>
      <c r="C156" s="3" t="str">
        <f t="shared" si="23"/>
        <v>Mai</v>
      </c>
      <c r="D156" s="3">
        <f>+'Ark1'!C166</f>
        <v>2012</v>
      </c>
      <c r="E156" s="3">
        <f>+'Ark1'!Q166</f>
        <v>586</v>
      </c>
      <c r="F156" s="3"/>
      <c r="G156" s="227">
        <f>+'Ark1'!R166</f>
        <v>3770</v>
      </c>
      <c r="H156" s="3"/>
      <c r="I156" s="3">
        <f>+'Ark1'!S166</f>
        <v>3766</v>
      </c>
      <c r="J156" s="52">
        <f>+'Ark1'!T166</f>
        <v>8.7723380491437055</v>
      </c>
      <c r="K156" s="52">
        <f>+'Ark1'!U166</f>
        <v>8.6959982393999304</v>
      </c>
      <c r="L156" s="96"/>
      <c r="M156" s="11">
        <f>+'Ark1'!W166</f>
        <v>59.25411577270313</v>
      </c>
      <c r="N156" s="3"/>
      <c r="O156" s="14">
        <f>+'Ark1'!Z166</f>
        <v>142.78895379713245</v>
      </c>
      <c r="P156" s="14"/>
      <c r="Q156" s="14">
        <f>+'Ark1'!AA166</f>
        <v>32.195400085070027</v>
      </c>
      <c r="R156" s="52">
        <f>+'Ark1'!AB166</f>
        <v>4.4625011980411342</v>
      </c>
      <c r="S156" s="14">
        <f>+'Ark1'!AC166</f>
        <v>-40.875288092142178</v>
      </c>
      <c r="T156" s="14">
        <f t="shared" si="22"/>
        <v>6.4334470989761092</v>
      </c>
      <c r="U156" s="11">
        <f>+IF(G156=0,"",'Ark1'!V166)</f>
        <v>16.172148541114058</v>
      </c>
      <c r="V156" s="28"/>
      <c r="AK156"/>
      <c r="AL156"/>
      <c r="AN156"/>
      <c r="AO156"/>
      <c r="AQ156"/>
      <c r="AR156"/>
      <c r="AS156"/>
      <c r="AT156"/>
      <c r="AU156"/>
      <c r="AV156"/>
      <c r="AW156"/>
    </row>
    <row r="157" spans="1:49" ht="15.6">
      <c r="A157" s="28"/>
      <c r="B157" s="3">
        <f>+'Ark1'!D167</f>
        <v>6</v>
      </c>
      <c r="C157" s="3" t="str">
        <f t="shared" si="23"/>
        <v>Jun</v>
      </c>
      <c r="D157" s="3">
        <f>+'Ark1'!C167</f>
        <v>2012</v>
      </c>
      <c r="E157" s="3">
        <f>+'Ark1'!Q167</f>
        <v>529</v>
      </c>
      <c r="F157" s="3"/>
      <c r="G157" s="227">
        <f>+'Ark1'!R167</f>
        <v>3341</v>
      </c>
      <c r="H157" s="3"/>
      <c r="I157" s="3">
        <f>+'Ark1'!S167</f>
        <v>3334</v>
      </c>
      <c r="J157" s="52">
        <f>+'Ark1'!T167</f>
        <v>7.7741064780342528</v>
      </c>
      <c r="K157" s="52">
        <f>+'Ark1'!U167</f>
        <v>7.7190860953846556</v>
      </c>
      <c r="L157" s="96"/>
      <c r="M157" s="11">
        <f>+'Ark1'!W167</f>
        <v>59.479004199160165</v>
      </c>
      <c r="N157" s="3"/>
      <c r="O157" s="14">
        <f>+'Ark1'!Z167</f>
        <v>143.17123575284913</v>
      </c>
      <c r="P157" s="14"/>
      <c r="Q157" s="14">
        <f>+'Ark1'!AA167</f>
        <v>32.214099084356839</v>
      </c>
      <c r="R157" s="52">
        <f>+'Ark1'!AB167</f>
        <v>4.2521750774873492</v>
      </c>
      <c r="S157" s="14">
        <f>+'Ark1'!AC167</f>
        <v>-36.415554498441686</v>
      </c>
      <c r="T157" s="14">
        <f t="shared" si="22"/>
        <v>6.3156899810964084</v>
      </c>
      <c r="U157" s="11">
        <f>+IF(G157=0,"",'Ark1'!V167)</f>
        <v>16.575576174797973</v>
      </c>
      <c r="V157" s="28"/>
      <c r="AK157"/>
      <c r="AL157"/>
      <c r="AN157"/>
      <c r="AO157"/>
      <c r="AQ157"/>
      <c r="AR157"/>
      <c r="AS157"/>
      <c r="AT157"/>
      <c r="AU157"/>
      <c r="AV157"/>
      <c r="AW157"/>
    </row>
    <row r="158" spans="1:49" ht="15.6">
      <c r="A158" s="28"/>
      <c r="B158" s="3">
        <f>+'Ark1'!D168</f>
        <v>7</v>
      </c>
      <c r="C158" s="3" t="str">
        <f t="shared" si="23"/>
        <v>Jul</v>
      </c>
      <c r="D158" s="3">
        <f>+'Ark1'!C168</f>
        <v>2012</v>
      </c>
      <c r="E158" s="3">
        <f>+'Ark1'!Q168</f>
        <v>529</v>
      </c>
      <c r="F158" s="3"/>
      <c r="G158" s="227">
        <f>+'Ark1'!R168</f>
        <v>3598</v>
      </c>
      <c r="H158" s="3"/>
      <c r="I158" s="3">
        <f>+'Ark1'!S168</f>
        <v>3581</v>
      </c>
      <c r="J158" s="52">
        <f>+'Ark1'!T168</f>
        <v>8.3721146686522712</v>
      </c>
      <c r="K158" s="52">
        <f>+'Ark1'!U168</f>
        <v>8.3750661627888476</v>
      </c>
      <c r="L158" s="96"/>
      <c r="M158" s="11">
        <f>+'Ark1'!W168</f>
        <v>59.053337056688086</v>
      </c>
      <c r="N158" s="3"/>
      <c r="O158" s="14">
        <f>+'Ark1'!Z168</f>
        <v>144.62368053616311</v>
      </c>
      <c r="P158" s="14"/>
      <c r="Q158" s="14">
        <f>+'Ark1'!AA168</f>
        <v>32.429830644568938</v>
      </c>
      <c r="R158" s="52">
        <f>+'Ark1'!AB168</f>
        <v>4.5535938721234652</v>
      </c>
      <c r="S158" s="14">
        <f>+'Ark1'!AC168</f>
        <v>-41.663750338967724</v>
      </c>
      <c r="T158" s="14">
        <f t="shared" si="22"/>
        <v>6.8015122873345932</v>
      </c>
      <c r="U158" s="11">
        <f>+IF(G158=0,"",'Ark1'!V168)</f>
        <v>16.441078376876042</v>
      </c>
      <c r="V158" s="28"/>
      <c r="AK158"/>
      <c r="AL158"/>
      <c r="AN158"/>
      <c r="AO158"/>
      <c r="AQ158"/>
      <c r="AR158"/>
      <c r="AS158"/>
      <c r="AT158"/>
      <c r="AU158"/>
      <c r="AV158"/>
      <c r="AW158"/>
    </row>
    <row r="159" spans="1:49" ht="15.6">
      <c r="A159" s="28"/>
      <c r="B159" s="3">
        <f>+'Ark1'!D169</f>
        <v>8</v>
      </c>
      <c r="C159" s="3" t="str">
        <f t="shared" si="23"/>
        <v>Aug</v>
      </c>
      <c r="D159" s="3">
        <f>+'Ark1'!C169</f>
        <v>2012</v>
      </c>
      <c r="E159" s="3">
        <f>+'Ark1'!Q169</f>
        <v>562</v>
      </c>
      <c r="F159" s="3"/>
      <c r="G159" s="227">
        <f>+'Ark1'!R169</f>
        <v>3935</v>
      </c>
      <c r="H159" s="3"/>
      <c r="I159" s="3">
        <f>+'Ark1'!S169</f>
        <v>3922</v>
      </c>
      <c r="J159" s="52">
        <f>+'Ark1'!T169</f>
        <v>9.156273268801197</v>
      </c>
      <c r="K159" s="52">
        <f>+'Ark1'!U169</f>
        <v>9.2222183033809628</v>
      </c>
      <c r="L159" s="96"/>
      <c r="M159" s="11">
        <f>+'Ark1'!W169</f>
        <v>58.89240183579804</v>
      </c>
      <c r="N159" s="3"/>
      <c r="O159" s="14">
        <f>+'Ark1'!Z169</f>
        <v>145.40632330443654</v>
      </c>
      <c r="P159" s="14"/>
      <c r="Q159" s="14">
        <f>+'Ark1'!AA169</f>
        <v>33.349225511528402</v>
      </c>
      <c r="R159" s="52">
        <f>+'Ark1'!AB169</f>
        <v>4.554687628346981</v>
      </c>
      <c r="S159" s="14">
        <f>+'Ark1'!AC169</f>
        <v>-45.512982502812406</v>
      </c>
      <c r="T159" s="14">
        <f t="shared" si="22"/>
        <v>7.0017793594306053</v>
      </c>
      <c r="U159" s="11">
        <f>+IF(G159=0,"",'Ark1'!V169)</f>
        <v>15.911054637865307</v>
      </c>
      <c r="V159" s="28"/>
      <c r="AK159"/>
      <c r="AL159"/>
      <c r="AN159"/>
      <c r="AO159"/>
      <c r="AQ159"/>
      <c r="AR159"/>
      <c r="AS159"/>
      <c r="AT159"/>
      <c r="AU159"/>
      <c r="AV159"/>
      <c r="AW159"/>
    </row>
    <row r="160" spans="1:49" ht="15.6">
      <c r="A160" s="28"/>
      <c r="B160" s="3">
        <f>+'Ark1'!D170</f>
        <v>9</v>
      </c>
      <c r="C160" s="3" t="str">
        <f t="shared" si="23"/>
        <v>Sep</v>
      </c>
      <c r="D160" s="3">
        <f>+'Ark1'!C170</f>
        <v>2012</v>
      </c>
      <c r="E160" s="3">
        <f>+'Ark1'!Q170</f>
        <v>533</v>
      </c>
      <c r="F160" s="3"/>
      <c r="G160" s="227">
        <f>+'Ark1'!R170</f>
        <v>3300</v>
      </c>
      <c r="H160" s="3"/>
      <c r="I160" s="3">
        <f>+'Ark1'!S170</f>
        <v>3291</v>
      </c>
      <c r="J160" s="52">
        <f>+'Ark1'!T170</f>
        <v>7.6787043931496637</v>
      </c>
      <c r="K160" s="52">
        <f>+'Ark1'!U170</f>
        <v>7.7779592734934093</v>
      </c>
      <c r="L160" s="96"/>
      <c r="M160" s="11">
        <f>+'Ark1'!W170</f>
        <v>59.003342449103613</v>
      </c>
      <c r="N160" s="3"/>
      <c r="O160" s="14">
        <f>+'Ark1'!Z170</f>
        <v>146.14813126709223</v>
      </c>
      <c r="P160" s="14"/>
      <c r="Q160" s="14">
        <f>+'Ark1'!AA170</f>
        <v>33.219017481817993</v>
      </c>
      <c r="R160" s="52">
        <f>+'Ark1'!AB170</f>
        <v>4.4897318020036732</v>
      </c>
      <c r="S160" s="14">
        <f>+'Ark1'!AC170</f>
        <v>-41.007027254552071</v>
      </c>
      <c r="T160" s="14">
        <f t="shared" si="22"/>
        <v>6.191369606003752</v>
      </c>
      <c r="U160" s="11">
        <f>+IF(G160=0,"",'Ark1'!V170)</f>
        <v>16.579393939393935</v>
      </c>
      <c r="V160" s="28"/>
      <c r="AK160"/>
      <c r="AL160"/>
      <c r="AN160"/>
      <c r="AO160"/>
      <c r="AQ160"/>
      <c r="AR160"/>
      <c r="AS160"/>
      <c r="AT160"/>
      <c r="AU160"/>
      <c r="AV160"/>
      <c r="AW160"/>
    </row>
    <row r="161" spans="1:49" ht="15.6">
      <c r="A161" s="28"/>
      <c r="B161" s="3">
        <f>+'Ark1'!D171</f>
        <v>10</v>
      </c>
      <c r="C161" s="3" t="str">
        <f t="shared" si="23"/>
        <v>Okt</v>
      </c>
      <c r="D161" s="3">
        <f>+'Ark1'!C171</f>
        <v>2012</v>
      </c>
      <c r="E161" s="3">
        <f>+'Ark1'!Q171</f>
        <v>636</v>
      </c>
      <c r="F161" s="3"/>
      <c r="G161" s="227">
        <f>+'Ark1'!R171</f>
        <v>4166</v>
      </c>
      <c r="H161" s="3"/>
      <c r="I161" s="3">
        <f>+'Ark1'!S171</f>
        <v>4145</v>
      </c>
      <c r="J161" s="52">
        <f>+'Ark1'!T171</f>
        <v>9.6937825763216665</v>
      </c>
      <c r="K161" s="52">
        <f>+'Ark1'!U171</f>
        <v>9.5978675380013527</v>
      </c>
      <c r="L161" s="96"/>
      <c r="M161" s="11">
        <f>+'Ark1'!W171</f>
        <v>59.064414957780478</v>
      </c>
      <c r="N161" s="3"/>
      <c r="O161" s="14">
        <f>+'Ark1'!Z171</f>
        <v>143.18769601930049</v>
      </c>
      <c r="P161" s="14"/>
      <c r="Q161" s="14">
        <f>+'Ark1'!AA171</f>
        <v>32.988354389555859</v>
      </c>
      <c r="R161" s="52">
        <f>+'Ark1'!AB171</f>
        <v>4.2983937080666497</v>
      </c>
      <c r="S161" s="14">
        <f>+'Ark1'!AC171</f>
        <v>-37.384713247611529</v>
      </c>
      <c r="T161" s="14">
        <f t="shared" si="22"/>
        <v>6.550314465408805</v>
      </c>
      <c r="U161" s="11">
        <f>+IF(G161=0,"",'Ark1'!V171)</f>
        <v>16.201872299567931</v>
      </c>
      <c r="V161" s="28"/>
      <c r="AK161"/>
      <c r="AL161"/>
      <c r="AN161"/>
      <c r="AO161"/>
      <c r="AQ161"/>
      <c r="AR161"/>
      <c r="AS161"/>
      <c r="AT161"/>
      <c r="AU161"/>
      <c r="AV161"/>
      <c r="AW161"/>
    </row>
    <row r="162" spans="1:49" ht="15.6">
      <c r="A162" s="28"/>
      <c r="B162" s="3">
        <f>+'Ark1'!D172</f>
        <v>11</v>
      </c>
      <c r="C162" s="3" t="str">
        <f t="shared" si="23"/>
        <v>Nov</v>
      </c>
      <c r="D162" s="3">
        <f>+'Ark1'!C172</f>
        <v>2012</v>
      </c>
      <c r="E162" s="3">
        <f>+'Ark1'!Q172</f>
        <v>566</v>
      </c>
      <c r="F162" s="3"/>
      <c r="G162" s="227">
        <f>+'Ark1'!R172</f>
        <v>3474</v>
      </c>
      <c r="H162" s="3"/>
      <c r="I162" s="3">
        <f>+'Ark1'!S172</f>
        <v>3460</v>
      </c>
      <c r="J162" s="52">
        <f>+'Ark1'!T172</f>
        <v>8.0835815338793768</v>
      </c>
      <c r="K162" s="52">
        <f>+'Ark1'!U172</f>
        <v>8.0242269127463981</v>
      </c>
      <c r="L162" s="96"/>
      <c r="M162" s="11">
        <f>+'Ark1'!W172</f>
        <v>59.057514450867089</v>
      </c>
      <c r="N162" s="3"/>
      <c r="O162" s="14">
        <f>+'Ark1'!Z172</f>
        <v>143.41104046242779</v>
      </c>
      <c r="P162" s="14"/>
      <c r="Q162" s="14">
        <f>+'Ark1'!AA172</f>
        <v>32.803435506031121</v>
      </c>
      <c r="R162" s="52">
        <f>+'Ark1'!AB172</f>
        <v>4.3746363886645261</v>
      </c>
      <c r="S162" s="14">
        <f>+'Ark1'!AC172</f>
        <v>-38.552689446704321</v>
      </c>
      <c r="T162" s="14">
        <f t="shared" si="22"/>
        <v>6.137809187279152</v>
      </c>
      <c r="U162" s="11">
        <f>+IF(G162=0,"",'Ark1'!V172)</f>
        <v>16.116004605641916</v>
      </c>
      <c r="V162" s="28"/>
      <c r="AK162"/>
      <c r="AL162"/>
      <c r="AN162"/>
      <c r="AO162"/>
      <c r="AQ162"/>
      <c r="AR162"/>
      <c r="AS162"/>
      <c r="AT162"/>
      <c r="AU162"/>
      <c r="AV162"/>
      <c r="AW162"/>
    </row>
    <row r="163" spans="1:49" ht="15.6">
      <c r="A163" s="28"/>
      <c r="B163" s="3">
        <f>+'Ark1'!D173</f>
        <v>12</v>
      </c>
      <c r="C163" s="3" t="str">
        <f t="shared" si="23"/>
        <v>Des</v>
      </c>
      <c r="D163" s="3">
        <f>+'Ark1'!C173</f>
        <v>2012</v>
      </c>
      <c r="E163" s="3">
        <f>+'Ark1'!Q173</f>
        <v>436</v>
      </c>
      <c r="F163" s="3"/>
      <c r="G163" s="227">
        <f>+'Ark1'!R173</f>
        <v>2827</v>
      </c>
      <c r="H163" s="3"/>
      <c r="I163" s="3">
        <f>+'Ark1'!S173</f>
        <v>2823</v>
      </c>
      <c r="J163" s="52">
        <f>+'Ark1'!T173</f>
        <v>6.5780900967982108</v>
      </c>
      <c r="K163" s="52">
        <f>+'Ark1'!U173</f>
        <v>6.6179526128647757</v>
      </c>
      <c r="L163" s="96"/>
      <c r="M163" s="11">
        <f>+'Ark1'!W173</f>
        <v>59.049946865037199</v>
      </c>
      <c r="N163" s="3"/>
      <c r="O163" s="14">
        <f>+'Ark1'!Z173</f>
        <v>144.96670208997537</v>
      </c>
      <c r="P163" s="14"/>
      <c r="Q163" s="14">
        <f>+'Ark1'!AA173</f>
        <v>33.549987818266636</v>
      </c>
      <c r="R163" s="52">
        <f>+'Ark1'!AB173</f>
        <v>4.3643792695863812</v>
      </c>
      <c r="S163" s="14">
        <f>+'Ark1'!AC173</f>
        <v>-39.507965830040575</v>
      </c>
      <c r="T163" s="14">
        <f t="shared" si="22"/>
        <v>6.4839449541284404</v>
      </c>
      <c r="U163" s="11">
        <f>+IF(G163=0,"",'Ark1'!V173)</f>
        <v>16.029006013441812</v>
      </c>
      <c r="V163" s="28"/>
      <c r="AK163"/>
      <c r="AL163"/>
      <c r="AN163"/>
      <c r="AO163"/>
      <c r="AQ163"/>
      <c r="AR163"/>
      <c r="AS163"/>
      <c r="AT163"/>
      <c r="AU163"/>
      <c r="AV163"/>
      <c r="AW163"/>
    </row>
    <row r="164" spans="1:49" ht="15.6">
      <c r="A164" s="28"/>
      <c r="B164" s="3">
        <f>+'Ark1'!D174</f>
        <v>1</v>
      </c>
      <c r="C164" s="3" t="str">
        <f t="shared" si="23"/>
        <v>Jan</v>
      </c>
      <c r="D164" s="3">
        <f>+'Ark1'!C174</f>
        <v>2011</v>
      </c>
      <c r="E164" s="3">
        <f>+'Ark1'!Q174</f>
        <v>628</v>
      </c>
      <c r="F164" s="3"/>
      <c r="G164" s="227">
        <f>+'Ark1'!R174</f>
        <v>3667</v>
      </c>
      <c r="H164" s="3"/>
      <c r="I164" s="3">
        <f>+'Ark1'!S174</f>
        <v>3653</v>
      </c>
      <c r="J164" s="52">
        <f>+'Ark1'!T174</f>
        <v>8.5430062435933287</v>
      </c>
      <c r="K164" s="52">
        <f>+'Ark1'!U174</f>
        <v>8.6242923533830567</v>
      </c>
      <c r="L164" s="96"/>
      <c r="M164" s="11">
        <f>+'Ark1'!W174</f>
        <v>58.694497673145371</v>
      </c>
      <c r="N164" s="3"/>
      <c r="O164" s="14">
        <f>+'Ark1'!Z174</f>
        <v>145.32543115247788</v>
      </c>
      <c r="P164" s="14"/>
      <c r="Q164" s="14">
        <f>+'Ark1'!AA174</f>
        <v>32.396596426443701</v>
      </c>
      <c r="R164" s="52">
        <f>+'Ark1'!AB174</f>
        <v>4.4618730163368578</v>
      </c>
      <c r="S164" s="14">
        <f>+'Ark1'!AC174</f>
        <v>-38.508158503663914</v>
      </c>
      <c r="T164" s="14">
        <f t="shared" si="22"/>
        <v>5.8391719745222934</v>
      </c>
      <c r="U164" s="11">
        <f>+IF(G164=0,"",'Ark1'!V174)</f>
        <v>16.292609762748842</v>
      </c>
      <c r="V164" s="28"/>
      <c r="AK164"/>
      <c r="AL164"/>
      <c r="AN164"/>
      <c r="AO164"/>
      <c r="AQ164"/>
      <c r="AR164"/>
      <c r="AS164"/>
      <c r="AT164"/>
      <c r="AU164"/>
      <c r="AV164"/>
      <c r="AW164"/>
    </row>
    <row r="165" spans="1:49" ht="15.6">
      <c r="A165" s="28"/>
      <c r="B165" s="3">
        <f>+'Ark1'!D175</f>
        <v>2</v>
      </c>
      <c r="C165" s="3" t="str">
        <f t="shared" si="23"/>
        <v>Feb</v>
      </c>
      <c r="D165" s="3">
        <f>+'Ark1'!C175</f>
        <v>2011</v>
      </c>
      <c r="E165" s="3">
        <f>+'Ark1'!Q175</f>
        <v>541</v>
      </c>
      <c r="F165" s="3"/>
      <c r="G165" s="227">
        <f>+'Ark1'!R175</f>
        <v>3016</v>
      </c>
      <c r="H165" s="3"/>
      <c r="I165" s="3">
        <f>+'Ark1'!S175</f>
        <v>3004</v>
      </c>
      <c r="J165" s="52">
        <f>+'Ark1'!T175</f>
        <v>7.0263721927127003</v>
      </c>
      <c r="K165" s="52">
        <f>+'Ark1'!U175</f>
        <v>6.9253837405325163</v>
      </c>
      <c r="L165" s="96"/>
      <c r="M165" s="11">
        <f>+'Ark1'!W175</f>
        <v>58.582223701731024</v>
      </c>
      <c r="N165" s="3"/>
      <c r="O165" s="14">
        <f>+'Ark1'!Z175</f>
        <v>141.90958721704376</v>
      </c>
      <c r="P165" s="14"/>
      <c r="Q165" s="14">
        <f>+'Ark1'!AA175</f>
        <v>31.777044448640961</v>
      </c>
      <c r="R165" s="52">
        <f>+'Ark1'!AB175</f>
        <v>4.3006475662670889</v>
      </c>
      <c r="S165" s="14">
        <f>+'Ark1'!AC175</f>
        <v>-38.328478816286399</v>
      </c>
      <c r="T165" s="14">
        <f t="shared" si="22"/>
        <v>5.5748613678373387</v>
      </c>
      <c r="U165" s="11">
        <f>+IF(G165=0,"",'Ark1'!V175)</f>
        <v>16.193302387267909</v>
      </c>
      <c r="V165" s="28"/>
      <c r="AK165"/>
      <c r="AL165"/>
      <c r="AN165"/>
      <c r="AO165"/>
      <c r="AQ165"/>
      <c r="AR165"/>
      <c r="AS165"/>
      <c r="AT165"/>
      <c r="AU165"/>
      <c r="AV165"/>
      <c r="AW165"/>
    </row>
    <row r="166" spans="1:49" ht="15.6">
      <c r="A166" s="28"/>
      <c r="B166" s="3">
        <f>+'Ark1'!D176</f>
        <v>3</v>
      </c>
      <c r="C166" s="3" t="str">
        <f t="shared" si="23"/>
        <v>Mar</v>
      </c>
      <c r="D166" s="3">
        <f>+'Ark1'!C176</f>
        <v>2011</v>
      </c>
      <c r="E166" s="3">
        <f>+'Ark1'!Q176</f>
        <v>625</v>
      </c>
      <c r="F166" s="3"/>
      <c r="G166" s="227">
        <f>+'Ark1'!R176</f>
        <v>3821</v>
      </c>
      <c r="H166" s="3"/>
      <c r="I166" s="3">
        <f>+'Ark1'!S176</f>
        <v>3815</v>
      </c>
      <c r="J166" s="52">
        <f>+'Ark1'!T176</f>
        <v>8.9017798900382061</v>
      </c>
      <c r="K166" s="52">
        <f>+'Ark1'!U176</f>
        <v>8.8107919294519128</v>
      </c>
      <c r="L166" s="96"/>
      <c r="M166" s="11">
        <f>+'Ark1'!W176</f>
        <v>58.578768020969854</v>
      </c>
      <c r="N166" s="3"/>
      <c r="O166" s="14">
        <f>+'Ark1'!Z176</f>
        <v>142.16353866317189</v>
      </c>
      <c r="P166" s="14"/>
      <c r="Q166" s="14">
        <f>+'Ark1'!AA176</f>
        <v>32.54019971014791</v>
      </c>
      <c r="R166" s="52">
        <f>+'Ark1'!AB176</f>
        <v>4.3911647326153371</v>
      </c>
      <c r="S166" s="14">
        <f>+'Ark1'!AC176</f>
        <v>-38.564269559981526</v>
      </c>
      <c r="T166" s="14">
        <f t="shared" si="22"/>
        <v>6.1135999999999999</v>
      </c>
      <c r="U166" s="11">
        <f>+IF(G166=0,"",'Ark1'!V176)</f>
        <v>16.143941376602982</v>
      </c>
      <c r="V166" s="28"/>
      <c r="AK166"/>
      <c r="AL166"/>
      <c r="AN166"/>
      <c r="AO166"/>
      <c r="AQ166"/>
      <c r="AR166"/>
      <c r="AS166"/>
      <c r="AT166"/>
      <c r="AU166"/>
      <c r="AV166"/>
      <c r="AW166"/>
    </row>
    <row r="167" spans="1:49" ht="15.6">
      <c r="A167" s="28"/>
      <c r="B167" s="3">
        <f>+'Ark1'!D177</f>
        <v>4</v>
      </c>
      <c r="C167" s="3" t="str">
        <f t="shared" si="23"/>
        <v>Apr</v>
      </c>
      <c r="D167" s="3">
        <f>+'Ark1'!C177</f>
        <v>2011</v>
      </c>
      <c r="E167" s="3">
        <f>+'Ark1'!Q177</f>
        <v>572</v>
      </c>
      <c r="F167" s="3"/>
      <c r="G167" s="227">
        <f>+'Ark1'!R177</f>
        <v>3310</v>
      </c>
      <c r="H167" s="3"/>
      <c r="I167" s="3">
        <f>+'Ark1'!S177</f>
        <v>3306</v>
      </c>
      <c r="J167" s="52">
        <f>+'Ark1'!T177</f>
        <v>7.7113036995620172</v>
      </c>
      <c r="K167" s="52">
        <f>+'Ark1'!U177</f>
        <v>7.6483167319533596</v>
      </c>
      <c r="L167" s="96"/>
      <c r="M167" s="11">
        <f>+'Ark1'!W177</f>
        <v>58.986085904416207</v>
      </c>
      <c r="N167" s="3"/>
      <c r="O167" s="14">
        <f>+'Ark1'!Z177</f>
        <v>142.40683605565604</v>
      </c>
      <c r="P167" s="14"/>
      <c r="Q167" s="14">
        <f>+'Ark1'!AA177</f>
        <v>32.250444387477224</v>
      </c>
      <c r="R167" s="52">
        <f>+'Ark1'!AB177</f>
        <v>4.2691283338256252</v>
      </c>
      <c r="S167" s="14">
        <f>+'Ark1'!AC177</f>
        <v>-32.259988199478627</v>
      </c>
      <c r="T167" s="14">
        <f t="shared" si="22"/>
        <v>5.7867132867132867</v>
      </c>
      <c r="U167" s="11">
        <f>+IF(G167=0,"",'Ark1'!V177)</f>
        <v>16.405740181268879</v>
      </c>
      <c r="V167" s="28"/>
      <c r="AK167"/>
      <c r="AL167"/>
      <c r="AN167"/>
      <c r="AO167"/>
      <c r="AQ167"/>
      <c r="AR167"/>
      <c r="AS167"/>
      <c r="AT167"/>
      <c r="AU167"/>
      <c r="AV167"/>
      <c r="AW167"/>
    </row>
    <row r="168" spans="1:49" ht="15.6">
      <c r="A168" s="28"/>
      <c r="B168" s="3">
        <f>+'Ark1'!D178</f>
        <v>5</v>
      </c>
      <c r="C168" s="3" t="str">
        <f t="shared" si="23"/>
        <v>Mai</v>
      </c>
      <c r="D168" s="3">
        <f>+'Ark1'!C178</f>
        <v>2011</v>
      </c>
      <c r="E168" s="3">
        <f>+'Ark1'!Q178</f>
        <v>633</v>
      </c>
      <c r="F168" s="3"/>
      <c r="G168" s="227">
        <f>+'Ark1'!R178</f>
        <v>3705</v>
      </c>
      <c r="H168" s="3"/>
      <c r="I168" s="3">
        <f>+'Ark1'!S178</f>
        <v>3692</v>
      </c>
      <c r="J168" s="52">
        <f>+'Ark1'!T178</f>
        <v>8.6315348057031027</v>
      </c>
      <c r="K168" s="52">
        <f>+'Ark1'!U178</f>
        <v>8.6072784766731747</v>
      </c>
      <c r="L168" s="96"/>
      <c r="M168" s="11">
        <f>+'Ark1'!W178</f>
        <v>59.046045503791987</v>
      </c>
      <c r="N168" s="3"/>
      <c r="O168" s="14">
        <f>+'Ark1'!Z178</f>
        <v>143.50663596966436</v>
      </c>
      <c r="P168" s="14"/>
      <c r="Q168" s="14">
        <f>+'Ark1'!AA178</f>
        <v>32.253968057002929</v>
      </c>
      <c r="R168" s="52">
        <f>+'Ark1'!AB178</f>
        <v>4.4741393751788188</v>
      </c>
      <c r="S168" s="14">
        <f>+'Ark1'!AC178</f>
        <v>-35.945115931153993</v>
      </c>
      <c r="T168" s="14">
        <f t="shared" si="22"/>
        <v>5.8530805687203795</v>
      </c>
      <c r="U168" s="11">
        <f>+IF(G168=0,"",'Ark1'!V178)</f>
        <v>16.277192982456139</v>
      </c>
      <c r="V168" s="28"/>
      <c r="AK168"/>
      <c r="AL168"/>
      <c r="AN168"/>
      <c r="AO168"/>
      <c r="AQ168"/>
      <c r="AR168"/>
      <c r="AS168"/>
      <c r="AT168"/>
      <c r="AU168"/>
      <c r="AV168"/>
      <c r="AW168"/>
    </row>
    <row r="169" spans="1:49" ht="15.6">
      <c r="A169" s="28"/>
      <c r="B169" s="3">
        <f>+'Ark1'!D179</f>
        <v>6</v>
      </c>
      <c r="C169" s="3" t="str">
        <f t="shared" si="23"/>
        <v>Jun</v>
      </c>
      <c r="D169" s="3">
        <f>+'Ark1'!C179</f>
        <v>2011</v>
      </c>
      <c r="E169" s="3">
        <f>+'Ark1'!Q179</f>
        <v>582</v>
      </c>
      <c r="F169" s="3"/>
      <c r="G169" s="227">
        <f>+'Ark1'!R179</f>
        <v>3422</v>
      </c>
      <c r="H169" s="3"/>
      <c r="I169" s="3">
        <f>+'Ark1'!S179</f>
        <v>3417</v>
      </c>
      <c r="J169" s="52">
        <f>+'Ark1'!T179</f>
        <v>7.9722299878855649</v>
      </c>
      <c r="K169" s="52">
        <f>+'Ark1'!U179</f>
        <v>8.0280691243740456</v>
      </c>
      <c r="L169" s="96"/>
      <c r="M169" s="11">
        <f>+'Ark1'!W179</f>
        <v>58.998536728124094</v>
      </c>
      <c r="N169" s="3"/>
      <c r="O169" s="14">
        <f>+'Ark1'!Z179</f>
        <v>144.62186128182628</v>
      </c>
      <c r="P169" s="14"/>
      <c r="Q169" s="14">
        <f>+'Ark1'!AA179</f>
        <v>32.790785164982218</v>
      </c>
      <c r="R169" s="52">
        <f>+'Ark1'!AB179</f>
        <v>4.4724301837157627</v>
      </c>
      <c r="S169" s="14">
        <f>+'Ark1'!AC179</f>
        <v>-42.120122388152929</v>
      </c>
      <c r="T169" s="14">
        <f t="shared" si="22"/>
        <v>5.8797250859106533</v>
      </c>
      <c r="U169" s="11">
        <f>+IF(G169=0,"",'Ark1'!V179)</f>
        <v>16.230566919929867</v>
      </c>
      <c r="V169" s="28"/>
      <c r="AK169"/>
      <c r="AL169"/>
      <c r="AN169"/>
      <c r="AO169"/>
      <c r="AQ169"/>
      <c r="AR169"/>
      <c r="AS169"/>
      <c r="AT169"/>
      <c r="AU169"/>
      <c r="AV169"/>
      <c r="AW169"/>
    </row>
    <row r="170" spans="1:49" ht="15.6">
      <c r="A170" s="28"/>
      <c r="B170" s="3">
        <f>+'Ark1'!D180</f>
        <v>7</v>
      </c>
      <c r="C170" s="3" t="str">
        <f t="shared" si="23"/>
        <v>Jul</v>
      </c>
      <c r="D170" s="3">
        <f>+'Ark1'!C180</f>
        <v>2011</v>
      </c>
      <c r="E170" s="3">
        <f>+'Ark1'!Q180</f>
        <v>555</v>
      </c>
      <c r="F170" s="3"/>
      <c r="G170" s="227">
        <f>+'Ark1'!R180</f>
        <v>3035</v>
      </c>
      <c r="H170" s="3"/>
      <c r="I170" s="3">
        <f>+'Ark1'!S180</f>
        <v>3032</v>
      </c>
      <c r="J170" s="52">
        <f>+'Ark1'!T180</f>
        <v>7.07063647376759</v>
      </c>
      <c r="K170" s="52">
        <f>+'Ark1'!U180</f>
        <v>7.1158488348911639</v>
      </c>
      <c r="L170" s="96"/>
      <c r="M170" s="11">
        <f>+'Ark1'!W180</f>
        <v>59.007585751978894</v>
      </c>
      <c r="N170" s="3"/>
      <c r="O170" s="14">
        <f>+'Ark1'!Z180</f>
        <v>144.46589709762529</v>
      </c>
      <c r="P170" s="14"/>
      <c r="Q170" s="14">
        <f>+'Ark1'!AA180</f>
        <v>32.282340934332915</v>
      </c>
      <c r="R170" s="52">
        <f>+'Ark1'!AB180</f>
        <v>4.5137880794028966</v>
      </c>
      <c r="S170" s="14">
        <f>+'Ark1'!AC180</f>
        <v>-36.325994111629839</v>
      </c>
      <c r="T170" s="14">
        <f t="shared" si="22"/>
        <v>5.4684684684684681</v>
      </c>
      <c r="U170" s="11">
        <f>+IF(G170=0,"",'Ark1'!V180)</f>
        <v>16.249093904448102</v>
      </c>
      <c r="V170" s="28"/>
      <c r="AK170"/>
      <c r="AL170"/>
      <c r="AN170"/>
      <c r="AO170"/>
      <c r="AQ170"/>
      <c r="AR170"/>
      <c r="AS170"/>
      <c r="AT170"/>
      <c r="AU170"/>
      <c r="AV170"/>
      <c r="AW170"/>
    </row>
    <row r="171" spans="1:49" ht="15.6">
      <c r="A171" s="28"/>
      <c r="B171" s="3">
        <f>+'Ark1'!D181</f>
        <v>8</v>
      </c>
      <c r="C171" s="3" t="str">
        <f t="shared" si="23"/>
        <v>Aug</v>
      </c>
      <c r="D171" s="3">
        <f>+'Ark1'!C181</f>
        <v>2011</v>
      </c>
      <c r="E171" s="3">
        <f>+'Ark1'!Q181</f>
        <v>630</v>
      </c>
      <c r="F171" s="3"/>
      <c r="G171" s="227">
        <f>+'Ark1'!R181</f>
        <v>3931</v>
      </c>
      <c r="H171" s="3"/>
      <c r="I171" s="3">
        <f>+'Ark1'!S181</f>
        <v>3929</v>
      </c>
      <c r="J171" s="52">
        <f>+'Ark1'!T181</f>
        <v>9.158046780355976</v>
      </c>
      <c r="K171" s="52">
        <f>+'Ark1'!U181</f>
        <v>9.2503518430876941</v>
      </c>
      <c r="L171" s="96"/>
      <c r="M171" s="11">
        <f>+'Ark1'!W181</f>
        <v>58.878595062356837</v>
      </c>
      <c r="N171" s="3"/>
      <c r="O171" s="14">
        <f>+'Ark1'!Z181</f>
        <v>144.92524560956988</v>
      </c>
      <c r="P171" s="14"/>
      <c r="Q171" s="14">
        <f>+'Ark1'!AA181</f>
        <v>33.350262901953194</v>
      </c>
      <c r="R171" s="52">
        <f>+'Ark1'!AB181</f>
        <v>4.6284470647056208</v>
      </c>
      <c r="S171" s="14">
        <f>+'Ark1'!AC181</f>
        <v>-43.658485347385195</v>
      </c>
      <c r="T171" s="14">
        <f t="shared" si="22"/>
        <v>6.2396825396825397</v>
      </c>
      <c r="U171" s="11">
        <f>+IF(G171=0,"",'Ark1'!V181)</f>
        <v>16.21139659119817</v>
      </c>
      <c r="V171" s="28"/>
      <c r="AK171"/>
      <c r="AL171"/>
      <c r="AN171"/>
      <c r="AO171"/>
      <c r="AQ171"/>
      <c r="AR171"/>
      <c r="AS171"/>
      <c r="AT171"/>
      <c r="AU171"/>
      <c r="AV171"/>
      <c r="AW171"/>
    </row>
    <row r="172" spans="1:49" ht="15.6">
      <c r="A172" s="28"/>
      <c r="B172" s="3">
        <f>+'Ark1'!D182</f>
        <v>9</v>
      </c>
      <c r="C172" s="3" t="str">
        <f t="shared" si="23"/>
        <v>Sep</v>
      </c>
      <c r="D172" s="3">
        <f>+'Ark1'!C182</f>
        <v>2011</v>
      </c>
      <c r="E172" s="3">
        <f>+'Ark1'!Q182</f>
        <v>615</v>
      </c>
      <c r="F172" s="3"/>
      <c r="G172" s="227">
        <f>+'Ark1'!R182</f>
        <v>4026</v>
      </c>
      <c r="H172" s="3"/>
      <c r="I172" s="3">
        <f>+'Ark1'!S182</f>
        <v>4017</v>
      </c>
      <c r="J172" s="52">
        <f>+'Ark1'!T182</f>
        <v>9.3793681856304172</v>
      </c>
      <c r="K172" s="52">
        <f>+'Ark1'!U182</f>
        <v>9.3221975796370398</v>
      </c>
      <c r="L172" s="96"/>
      <c r="M172" s="11">
        <f>+'Ark1'!W182</f>
        <v>58.707991038088146</v>
      </c>
      <c r="N172" s="3"/>
      <c r="O172" s="14">
        <f>+'Ark1'!Z182</f>
        <v>142.85133183968111</v>
      </c>
      <c r="P172" s="14"/>
      <c r="Q172" s="14">
        <f>+'Ark1'!AA182</f>
        <v>32.528734526899882</v>
      </c>
      <c r="R172" s="52">
        <f>+'Ark1'!AB182</f>
        <v>4.453182829543163</v>
      </c>
      <c r="S172" s="14">
        <f>+'Ark1'!AC182</f>
        <v>-35.055703018423287</v>
      </c>
      <c r="T172" s="14">
        <f t="shared" si="22"/>
        <v>6.5463414634146337</v>
      </c>
      <c r="U172" s="11">
        <f>+IF(G172=0,"",'Ark1'!V182)</f>
        <v>15.81445603576751</v>
      </c>
      <c r="V172" s="28"/>
      <c r="AK172"/>
      <c r="AL172"/>
      <c r="AN172"/>
      <c r="AO172"/>
      <c r="AQ172"/>
      <c r="AR172"/>
      <c r="AS172"/>
      <c r="AT172"/>
      <c r="AU172"/>
      <c r="AV172"/>
      <c r="AW172"/>
    </row>
    <row r="173" spans="1:49" ht="15.6">
      <c r="A173" s="28"/>
      <c r="B173" s="3">
        <f>+'Ark1'!D183</f>
        <v>10</v>
      </c>
      <c r="C173" s="3" t="str">
        <f t="shared" si="23"/>
        <v>Okt</v>
      </c>
      <c r="D173" s="3">
        <f>+'Ark1'!C183</f>
        <v>2011</v>
      </c>
      <c r="E173" s="3">
        <f>+'Ark1'!Q183</f>
        <v>635</v>
      </c>
      <c r="F173" s="3"/>
      <c r="G173" s="227">
        <f>+'Ark1'!R183</f>
        <v>3703</v>
      </c>
      <c r="H173" s="3"/>
      <c r="I173" s="3">
        <f>+'Ark1'!S183</f>
        <v>3702</v>
      </c>
      <c r="J173" s="52">
        <f>+'Ark1'!T183</f>
        <v>8.6268754076973266</v>
      </c>
      <c r="K173" s="52">
        <f>+'Ark1'!U183</f>
        <v>8.577502161747617</v>
      </c>
      <c r="L173" s="96"/>
      <c r="M173" s="11">
        <f>+'Ark1'!W183</f>
        <v>58.631820637493249</v>
      </c>
      <c r="N173" s="3"/>
      <c r="O173" s="14">
        <f>+'Ark1'!Z183</f>
        <v>142.62387898433261</v>
      </c>
      <c r="P173" s="14"/>
      <c r="Q173" s="14">
        <f>+'Ark1'!AA183</f>
        <v>32.723906960146955</v>
      </c>
      <c r="R173" s="52">
        <f>+'Ark1'!AB183</f>
        <v>4.5149721372969474</v>
      </c>
      <c r="S173" s="14">
        <f>+'Ark1'!AC183</f>
        <v>-37.547361114712203</v>
      </c>
      <c r="T173" s="14">
        <f t="shared" si="22"/>
        <v>5.8314960629921258</v>
      </c>
      <c r="U173" s="11">
        <f>+IF(G173=0,"",'Ark1'!V183)</f>
        <v>16.027005130974882</v>
      </c>
      <c r="V173" s="28"/>
      <c r="AK173"/>
      <c r="AL173"/>
      <c r="AN173"/>
      <c r="AO173"/>
      <c r="AQ173"/>
      <c r="AR173"/>
      <c r="AS173"/>
      <c r="AT173"/>
      <c r="AU173"/>
      <c r="AV173"/>
      <c r="AW173"/>
    </row>
    <row r="174" spans="1:49" ht="15.6">
      <c r="A174" s="28"/>
      <c r="B174" s="3">
        <f>+'Ark1'!D184</f>
        <v>11</v>
      </c>
      <c r="C174" s="3" t="str">
        <f t="shared" si="23"/>
        <v>Nov</v>
      </c>
      <c r="D174" s="3">
        <f>+'Ark1'!C184</f>
        <v>2011</v>
      </c>
      <c r="E174" s="3">
        <f>+'Ark1'!Q184</f>
        <v>653</v>
      </c>
      <c r="F174" s="3"/>
      <c r="G174" s="227">
        <f>+'Ark1'!R184</f>
        <v>4024</v>
      </c>
      <c r="H174" s="3"/>
      <c r="I174" s="3">
        <f>+'Ark1'!S184</f>
        <v>4016</v>
      </c>
      <c r="J174" s="52">
        <f>+'Ark1'!T184</f>
        <v>9.3747087876246393</v>
      </c>
      <c r="K174" s="52">
        <f>+'Ark1'!U184</f>
        <v>9.3144419940920624</v>
      </c>
      <c r="L174" s="96"/>
      <c r="M174" s="11">
        <f>+'Ark1'!W184</f>
        <v>58.88097609561752</v>
      </c>
      <c r="N174" s="3"/>
      <c r="O174" s="14">
        <f>+'Ark1'!Z184</f>
        <v>142.76802788844651</v>
      </c>
      <c r="P174" s="14"/>
      <c r="Q174" s="14">
        <f>+'Ark1'!AA184</f>
        <v>32.581939897208969</v>
      </c>
      <c r="R174" s="52">
        <f>+'Ark1'!AB184</f>
        <v>4.3998117312386498</v>
      </c>
      <c r="S174" s="14">
        <f>+'Ark1'!AC184</f>
        <v>-39.491024782772897</v>
      </c>
      <c r="T174" s="14">
        <f t="shared" si="22"/>
        <v>6.1623277182235832</v>
      </c>
      <c r="U174" s="11">
        <f>+IF(G174=0,"",'Ark1'!V184)</f>
        <v>15.905566600397613</v>
      </c>
      <c r="V174" s="28"/>
      <c r="AK174"/>
      <c r="AL174"/>
      <c r="AN174"/>
      <c r="AO174"/>
      <c r="AQ174"/>
      <c r="AR174"/>
      <c r="AS174"/>
      <c r="AT174"/>
      <c r="AU174"/>
      <c r="AV174"/>
      <c r="AW174"/>
    </row>
    <row r="175" spans="1:49" ht="15.6">
      <c r="A175" s="28"/>
      <c r="B175" s="3">
        <f>+'Ark1'!D185</f>
        <v>12</v>
      </c>
      <c r="C175" s="3" t="str">
        <f t="shared" si="23"/>
        <v>Des</v>
      </c>
      <c r="D175" s="3">
        <f>+'Ark1'!C185</f>
        <v>2011</v>
      </c>
      <c r="E175" s="3">
        <f>+'Ark1'!Q185</f>
        <v>513</v>
      </c>
      <c r="F175" s="3"/>
      <c r="G175" s="227">
        <f>+'Ark1'!R185</f>
        <v>3264</v>
      </c>
      <c r="H175" s="3"/>
      <c r="I175" s="3">
        <f>+'Ark1'!S185</f>
        <v>3260</v>
      </c>
      <c r="J175" s="52">
        <f>+'Ark1'!T185</f>
        <v>7.6041375454291309</v>
      </c>
      <c r="K175" s="52">
        <f>+'Ark1'!U185</f>
        <v>7.7755252301763553</v>
      </c>
      <c r="L175" s="96"/>
      <c r="M175" s="11">
        <f>+'Ark1'!W185</f>
        <v>59.046932515337424</v>
      </c>
      <c r="N175" s="3"/>
      <c r="O175" s="14">
        <f>+'Ark1'!Z185</f>
        <v>146.81822085889553</v>
      </c>
      <c r="P175" s="14"/>
      <c r="Q175" s="14">
        <f>+'Ark1'!AA185</f>
        <v>32.464526641955715</v>
      </c>
      <c r="R175" s="52">
        <f>+'Ark1'!AB185</f>
        <v>4.4696597956329045</v>
      </c>
      <c r="S175" s="14">
        <f>+'Ark1'!AC185</f>
        <v>-40.023266326773133</v>
      </c>
      <c r="T175" s="14">
        <f t="shared" si="22"/>
        <v>6.3625730994152043</v>
      </c>
      <c r="U175" s="11">
        <f>+IF(G175=0,"",'Ark1'!V185)</f>
        <v>16.22640931372549</v>
      </c>
      <c r="V175" s="28"/>
      <c r="AK175"/>
      <c r="AL175"/>
      <c r="AN175"/>
      <c r="AO175"/>
      <c r="AQ175"/>
      <c r="AR175"/>
      <c r="AS175"/>
      <c r="AT175"/>
      <c r="AU175"/>
      <c r="AV175"/>
      <c r="AW175"/>
    </row>
    <row r="176" spans="1:49" ht="15.6">
      <c r="A176" s="28"/>
      <c r="B176" s="3">
        <f>+'Ark1'!D186</f>
        <v>1</v>
      </c>
      <c r="C176" s="3" t="str">
        <f t="shared" si="23"/>
        <v>Jan</v>
      </c>
      <c r="D176" s="3">
        <f>+'Ark1'!C186</f>
        <v>2010</v>
      </c>
      <c r="E176" s="3">
        <f>+'Ark1'!Q186</f>
        <v>666</v>
      </c>
      <c r="F176" s="3"/>
      <c r="G176" s="227">
        <f>+'Ark1'!R186</f>
        <v>3769</v>
      </c>
      <c r="H176" s="3"/>
      <c r="I176" s="3">
        <f>+'Ark1'!S186</f>
        <v>3756</v>
      </c>
      <c r="J176" s="52">
        <f>+'Ark1'!T186</f>
        <v>8.8818192529751379</v>
      </c>
      <c r="K176" s="52">
        <f>+'Ark1'!U186</f>
        <v>8.9829118108210189</v>
      </c>
      <c r="L176" s="96"/>
      <c r="M176" s="11">
        <f>+'Ark1'!W186</f>
        <v>58.424121405750803</v>
      </c>
      <c r="N176" s="3"/>
      <c r="O176" s="14">
        <f>+'Ark1'!Z186</f>
        <v>145.94637912673025</v>
      </c>
      <c r="P176" s="14"/>
      <c r="Q176" s="14">
        <f>+'Ark1'!AA186</f>
        <v>32.258199215112072</v>
      </c>
      <c r="R176" s="52">
        <f>+'Ark1'!AB186</f>
        <v>4.6732811388723112</v>
      </c>
      <c r="S176" s="14">
        <f>+'Ark1'!AC186</f>
        <v>-44.900334383501033</v>
      </c>
      <c r="T176" s="14">
        <f t="shared" si="22"/>
        <v>5.6591591591591595</v>
      </c>
      <c r="U176" s="11">
        <f>+IF(G176=0,"",'Ark1'!V186)</f>
        <v>14.822764659060763</v>
      </c>
      <c r="V176" s="28"/>
      <c r="AK176"/>
      <c r="AL176"/>
      <c r="AN176"/>
      <c r="AO176"/>
      <c r="AQ176"/>
      <c r="AR176"/>
      <c r="AS176"/>
      <c r="AT176"/>
      <c r="AU176"/>
      <c r="AV176"/>
      <c r="AW176"/>
    </row>
    <row r="177" spans="1:49" ht="15.6">
      <c r="A177" s="28"/>
      <c r="B177" s="3">
        <f>+'Ark1'!D187</f>
        <v>2</v>
      </c>
      <c r="C177" s="3" t="str">
        <f t="shared" si="23"/>
        <v>Feb</v>
      </c>
      <c r="D177" s="3">
        <f>+'Ark1'!C187</f>
        <v>2010</v>
      </c>
      <c r="E177" s="3">
        <f>+'Ark1'!Q187</f>
        <v>626</v>
      </c>
      <c r="F177" s="3"/>
      <c r="G177" s="227">
        <f>+'Ark1'!R187</f>
        <v>3216</v>
      </c>
      <c r="H177" s="3"/>
      <c r="I177" s="3">
        <f>+'Ark1'!S187</f>
        <v>3203</v>
      </c>
      <c r="J177" s="52">
        <f>+'Ark1'!T187</f>
        <v>7.5786496995404722</v>
      </c>
      <c r="K177" s="52">
        <f>+'Ark1'!U187</f>
        <v>7.5477473184892894</v>
      </c>
      <c r="L177" s="96"/>
      <c r="M177" s="11">
        <f>+'Ark1'!W187</f>
        <v>58.357165157664703</v>
      </c>
      <c r="N177" s="3"/>
      <c r="O177" s="14">
        <f>+'Ark1'!Z187</f>
        <v>143.80109272556996</v>
      </c>
      <c r="P177" s="14"/>
      <c r="Q177" s="14">
        <f>+'Ark1'!AA187</f>
        <v>31.330166813101901</v>
      </c>
      <c r="R177" s="52">
        <f>+'Ark1'!AB187</f>
        <v>4.4082700874372254</v>
      </c>
      <c r="S177" s="14">
        <f>+'Ark1'!AC187</f>
        <v>-39.249741365054248</v>
      </c>
      <c r="T177" s="14">
        <f t="shared" si="22"/>
        <v>5.1373801916932909</v>
      </c>
      <c r="U177" s="11">
        <f>+IF(G177=0,"",'Ark1'!V187)</f>
        <v>14.80939054726368</v>
      </c>
      <c r="V177" s="28"/>
      <c r="AK177"/>
      <c r="AL177"/>
      <c r="AN177"/>
      <c r="AO177"/>
      <c r="AQ177"/>
      <c r="AR177"/>
      <c r="AS177"/>
      <c r="AT177"/>
      <c r="AU177"/>
      <c r="AV177"/>
      <c r="AW177"/>
    </row>
    <row r="178" spans="1:49" ht="15.6">
      <c r="A178" s="28"/>
      <c r="B178" s="3">
        <f>+'Ark1'!D188</f>
        <v>3</v>
      </c>
      <c r="C178" s="3" t="str">
        <f t="shared" si="23"/>
        <v>Mar</v>
      </c>
      <c r="D178" s="3">
        <f>+'Ark1'!C188</f>
        <v>2010</v>
      </c>
      <c r="E178" s="3">
        <f>+'Ark1'!Q188</f>
        <v>724</v>
      </c>
      <c r="F178" s="3"/>
      <c r="G178" s="227">
        <f>+'Ark1'!R188</f>
        <v>3841</v>
      </c>
      <c r="H178" s="3"/>
      <c r="I178" s="3">
        <f>+'Ark1'!S188</f>
        <v>3822</v>
      </c>
      <c r="J178" s="52">
        <f>+'Ark1'!T188</f>
        <v>9.051490514905149</v>
      </c>
      <c r="K178" s="52">
        <f>+'Ark1'!U188</f>
        <v>9.0907346890296008</v>
      </c>
      <c r="L178" s="96"/>
      <c r="M178" s="11">
        <f>+'Ark1'!W188</f>
        <v>58.374672946101519</v>
      </c>
      <c r="N178" s="3"/>
      <c r="O178" s="14">
        <f>+'Ark1'!Z188</f>
        <v>145.14767137624241</v>
      </c>
      <c r="P178" s="14"/>
      <c r="Q178" s="14">
        <f>+'Ark1'!AA188</f>
        <v>31.930157438116993</v>
      </c>
      <c r="R178" s="52">
        <f>+'Ark1'!AB188</f>
        <v>4.5291505488542816</v>
      </c>
      <c r="S178" s="14">
        <f>+'Ark1'!AC188</f>
        <v>-39.242058798523779</v>
      </c>
      <c r="T178" s="14">
        <f t="shared" si="22"/>
        <v>5.30524861878453</v>
      </c>
      <c r="U178" s="11">
        <f>+IF(G178=0,"",'Ark1'!V188)</f>
        <v>14.713355896901851</v>
      </c>
      <c r="V178" s="28"/>
      <c r="AK178"/>
      <c r="AL178"/>
      <c r="AN178"/>
      <c r="AO178"/>
      <c r="AQ178"/>
      <c r="AR178"/>
      <c r="AS178"/>
      <c r="AT178"/>
      <c r="AU178"/>
      <c r="AV178"/>
      <c r="AW178"/>
    </row>
    <row r="179" spans="1:49" ht="15.6">
      <c r="A179" s="28"/>
      <c r="B179" s="3">
        <f>+'Ark1'!D189</f>
        <v>4</v>
      </c>
      <c r="C179" s="3" t="str">
        <f t="shared" si="23"/>
        <v>Apr</v>
      </c>
      <c r="D179" s="3">
        <f>+'Ark1'!C189</f>
        <v>2010</v>
      </c>
      <c r="E179" s="3">
        <f>+'Ark1'!Q189</f>
        <v>685</v>
      </c>
      <c r="F179" s="3"/>
      <c r="G179" s="227">
        <f>+'Ark1'!R189</f>
        <v>3701</v>
      </c>
      <c r="H179" s="3"/>
      <c r="I179" s="3">
        <f>+'Ark1'!S189</f>
        <v>3686</v>
      </c>
      <c r="J179" s="52">
        <f>+'Ark1'!T189</f>
        <v>8.7215741722634625</v>
      </c>
      <c r="K179" s="52">
        <f>+'Ark1'!U189</f>
        <v>8.7269852834192658</v>
      </c>
      <c r="L179" s="96"/>
      <c r="M179" s="11">
        <f>+'Ark1'!W189</f>
        <v>58.270482908301645</v>
      </c>
      <c r="N179" s="3"/>
      <c r="O179" s="14">
        <f>+'Ark1'!Z189</f>
        <v>144.48098209441139</v>
      </c>
      <c r="P179" s="14"/>
      <c r="Q179" s="14">
        <f>+'Ark1'!AA189</f>
        <v>31.733681605649291</v>
      </c>
      <c r="R179" s="52">
        <f>+'Ark1'!AB189</f>
        <v>4.6997572275538477</v>
      </c>
      <c r="S179" s="14">
        <f>+'Ark1'!AC189</f>
        <v>-41.031363772727246</v>
      </c>
      <c r="T179" s="14">
        <f t="shared" si="22"/>
        <v>5.4029197080291969</v>
      </c>
      <c r="U179" s="11">
        <f>+IF(G179=0,"",'Ark1'!V189)</f>
        <v>14.572818157254796</v>
      </c>
      <c r="V179" s="28"/>
      <c r="AK179"/>
      <c r="AL179"/>
      <c r="AN179"/>
      <c r="AO179"/>
      <c r="AQ179"/>
      <c r="AR179"/>
      <c r="AS179"/>
      <c r="AT179"/>
      <c r="AU179"/>
      <c r="AV179"/>
      <c r="AW179"/>
    </row>
    <row r="180" spans="1:49" ht="15.6">
      <c r="A180" s="28"/>
      <c r="B180" s="3">
        <f>+'Ark1'!D190</f>
        <v>5</v>
      </c>
      <c r="C180" s="3" t="str">
        <f t="shared" si="23"/>
        <v>Mai</v>
      </c>
      <c r="D180" s="3">
        <f>+'Ark1'!C190</f>
        <v>2010</v>
      </c>
      <c r="E180" s="3">
        <f>+'Ark1'!Q190</f>
        <v>625</v>
      </c>
      <c r="F180" s="3"/>
      <c r="G180" s="227">
        <f>+'Ark1'!R190</f>
        <v>3155</v>
      </c>
      <c r="H180" s="3"/>
      <c r="I180" s="3">
        <f>+'Ark1'!S190</f>
        <v>3143</v>
      </c>
      <c r="J180" s="52">
        <f>+'Ark1'!T190</f>
        <v>7.4349004359608788</v>
      </c>
      <c r="K180" s="52">
        <f>+'Ark1'!U190</f>
        <v>7.5156010313404611</v>
      </c>
      <c r="L180" s="96"/>
      <c r="M180" s="11">
        <f>+'Ark1'!W190</f>
        <v>58.328348711422223</v>
      </c>
      <c r="N180" s="3"/>
      <c r="O180" s="14">
        <f>+'Ark1'!Z190</f>
        <v>145.92211263124389</v>
      </c>
      <c r="P180" s="14"/>
      <c r="Q180" s="14">
        <f>+'Ark1'!AA190</f>
        <v>32.399812306111734</v>
      </c>
      <c r="R180" s="52">
        <f>+'Ark1'!AB190</f>
        <v>4.6900475494908509</v>
      </c>
      <c r="S180" s="14">
        <f>+'Ark1'!AC190</f>
        <v>-44.819266610986865</v>
      </c>
      <c r="T180" s="14">
        <f t="shared" si="22"/>
        <v>5.048</v>
      </c>
      <c r="U180" s="11">
        <f>+IF(G180=0,"",'Ark1'!V190)</f>
        <v>14.78795562599049</v>
      </c>
      <c r="V180" s="28"/>
      <c r="AK180"/>
      <c r="AL180"/>
      <c r="AN180"/>
      <c r="AO180"/>
      <c r="AQ180"/>
      <c r="AR180"/>
      <c r="AS180"/>
      <c r="AT180"/>
      <c r="AU180"/>
      <c r="AV180"/>
      <c r="AW180"/>
    </row>
    <row r="181" spans="1:49" ht="15.6">
      <c r="A181" s="28"/>
      <c r="B181" s="3">
        <f>+'Ark1'!D191</f>
        <v>6</v>
      </c>
      <c r="C181" s="3" t="str">
        <f t="shared" si="23"/>
        <v>Jun</v>
      </c>
      <c r="D181" s="3">
        <f>+'Ark1'!C191</f>
        <v>2010</v>
      </c>
      <c r="E181" s="3">
        <f>+'Ark1'!Q191</f>
        <v>635</v>
      </c>
      <c r="F181" s="3"/>
      <c r="G181" s="227">
        <f>+'Ark1'!R191</f>
        <v>3547</v>
      </c>
      <c r="H181" s="3"/>
      <c r="I181" s="3">
        <f>+'Ark1'!S191</f>
        <v>3538</v>
      </c>
      <c r="J181" s="52">
        <f>+'Ark1'!T191</f>
        <v>8.3586661953576016</v>
      </c>
      <c r="K181" s="52">
        <f>+'Ark1'!U191</f>
        <v>8.3646435171350308</v>
      </c>
      <c r="L181" s="96"/>
      <c r="M181" s="11">
        <f>+'Ark1'!W191</f>
        <v>58.289994347088744</v>
      </c>
      <c r="N181" s="3"/>
      <c r="O181" s="14">
        <f>+'Ark1'!Z191</f>
        <v>144.27509892594685</v>
      </c>
      <c r="P181" s="14"/>
      <c r="Q181" s="14">
        <f>+'Ark1'!AA191</f>
        <v>36.70781726775445</v>
      </c>
      <c r="R181" s="52">
        <f>+'Ark1'!AB191</f>
        <v>4.6994601099499054</v>
      </c>
      <c r="S181" s="14">
        <f>+'Ark1'!AC191</f>
        <v>-37.497622832128656</v>
      </c>
      <c r="T181" s="14">
        <f t="shared" si="22"/>
        <v>5.5858267716535437</v>
      </c>
      <c r="U181" s="11">
        <f>+IF(G181=0,"",'Ark1'!V191)</f>
        <v>14.438116718353539</v>
      </c>
      <c r="V181" s="28"/>
      <c r="AK181"/>
      <c r="AL181"/>
      <c r="AN181"/>
      <c r="AO181"/>
      <c r="AQ181"/>
      <c r="AR181"/>
      <c r="AS181"/>
      <c r="AT181"/>
      <c r="AU181"/>
      <c r="AV181"/>
      <c r="AW181"/>
    </row>
    <row r="182" spans="1:49" ht="15.6">
      <c r="A182" s="28"/>
      <c r="B182" s="3">
        <f>+'Ark1'!D192</f>
        <v>7</v>
      </c>
      <c r="C182" s="3" t="str">
        <f t="shared" si="23"/>
        <v>Jul</v>
      </c>
      <c r="D182" s="3">
        <f>+'Ark1'!C192</f>
        <v>2010</v>
      </c>
      <c r="E182" s="3">
        <f>+'Ark1'!Q192</f>
        <v>615</v>
      </c>
      <c r="F182" s="3"/>
      <c r="G182" s="227">
        <f>+'Ark1'!R192</f>
        <v>3246</v>
      </c>
      <c r="H182" s="3"/>
      <c r="I182" s="3">
        <f>+'Ark1'!S192</f>
        <v>3238</v>
      </c>
      <c r="J182" s="52">
        <f>+'Ark1'!T192</f>
        <v>7.6493460586779811</v>
      </c>
      <c r="K182" s="52">
        <f>+'Ark1'!U192</f>
        <v>7.8267040706751372</v>
      </c>
      <c r="L182" s="96"/>
      <c r="M182" s="11">
        <f>+'Ark1'!W192</f>
        <v>58.262816553428046</v>
      </c>
      <c r="N182" s="3"/>
      <c r="O182" s="14">
        <f>+'Ark1'!Z192</f>
        <v>147.50401482396512</v>
      </c>
      <c r="P182" s="14"/>
      <c r="Q182" s="14">
        <f>+'Ark1'!AA192</f>
        <v>32.677774952582503</v>
      </c>
      <c r="R182" s="52">
        <f>+'Ark1'!AB192</f>
        <v>4.6000424009456244</v>
      </c>
      <c r="S182" s="14">
        <f>+'Ark1'!AC192</f>
        <v>-44.83501905849397</v>
      </c>
      <c r="T182" s="14">
        <f t="shared" si="22"/>
        <v>5.2780487804878051</v>
      </c>
      <c r="U182" s="11">
        <f>+IF(G182=0,"",'Ark1'!V192)</f>
        <v>14.602279728897104</v>
      </c>
      <c r="V182" s="28"/>
      <c r="AK182"/>
      <c r="AL182"/>
      <c r="AN182"/>
      <c r="AO182"/>
      <c r="AQ182"/>
      <c r="AR182"/>
      <c r="AS182"/>
      <c r="AT182"/>
      <c r="AU182"/>
      <c r="AV182"/>
      <c r="AW182"/>
    </row>
    <row r="183" spans="1:49" ht="15.6">
      <c r="A183" s="28"/>
      <c r="B183" s="3">
        <f>+'Ark1'!D193</f>
        <v>8</v>
      </c>
      <c r="C183" s="3" t="str">
        <f t="shared" si="23"/>
        <v>Aug</v>
      </c>
      <c r="D183" s="3">
        <f>+'Ark1'!C193</f>
        <v>2010</v>
      </c>
      <c r="E183" s="3">
        <f>+'Ark1'!Q193</f>
        <v>642</v>
      </c>
      <c r="F183" s="3"/>
      <c r="G183" s="227">
        <f>+'Ark1'!R193</f>
        <v>3603</v>
      </c>
      <c r="H183" s="3"/>
      <c r="I183" s="3">
        <f>+'Ark1'!S193</f>
        <v>3594</v>
      </c>
      <c r="J183" s="52">
        <f>+'Ark1'!T193</f>
        <v>8.4906327324142801</v>
      </c>
      <c r="K183" s="52">
        <f>+'Ark1'!U193</f>
        <v>8.6865488363741186</v>
      </c>
      <c r="L183" s="96"/>
      <c r="M183" s="11">
        <f>+'Ark1'!W193</f>
        <v>58.038397328881445</v>
      </c>
      <c r="N183" s="3"/>
      <c r="O183" s="14">
        <f>+'Ark1'!Z193</f>
        <v>147.4928491930994</v>
      </c>
      <c r="P183" s="14"/>
      <c r="Q183" s="14">
        <f>+'Ark1'!AA193</f>
        <v>32.741137642240119</v>
      </c>
      <c r="R183" s="52">
        <f>+'Ark1'!AB193</f>
        <v>4.8745161188052046</v>
      </c>
      <c r="S183" s="14">
        <f>+'Ark1'!AC193</f>
        <v>-45.740309122021237</v>
      </c>
      <c r="T183" s="14">
        <f t="shared" si="22"/>
        <v>5.6121495327102799</v>
      </c>
      <c r="U183" s="11">
        <f>+IF(G183=0,"",'Ark1'!V193)</f>
        <v>14.506799888981401</v>
      </c>
      <c r="V183" s="28"/>
      <c r="AK183"/>
      <c r="AL183"/>
      <c r="AN183"/>
      <c r="AO183"/>
      <c r="AQ183"/>
      <c r="AR183"/>
      <c r="AS183"/>
      <c r="AT183"/>
      <c r="AU183"/>
      <c r="AV183"/>
      <c r="AW183"/>
    </row>
    <row r="184" spans="1:49" ht="15.6">
      <c r="A184" s="28"/>
      <c r="B184" s="3">
        <f>+'Ark1'!D194</f>
        <v>9</v>
      </c>
      <c r="C184" s="3" t="str">
        <f t="shared" si="23"/>
        <v>Sep</v>
      </c>
      <c r="D184" s="3">
        <f>+'Ark1'!C194</f>
        <v>2010</v>
      </c>
      <c r="E184" s="3">
        <f>+'Ark1'!Q194</f>
        <v>628</v>
      </c>
      <c r="F184" s="3"/>
      <c r="G184" s="227">
        <f>+'Ark1'!R194</f>
        <v>3433</v>
      </c>
      <c r="H184" s="3"/>
      <c r="I184" s="3">
        <f>+'Ark1'!S194</f>
        <v>3428</v>
      </c>
      <c r="J184" s="52">
        <f>+'Ark1'!T194</f>
        <v>8.0900200306350882</v>
      </c>
      <c r="K184" s="52">
        <f>+'Ark1'!U194</f>
        <v>7.9685916567067245</v>
      </c>
      <c r="L184" s="96"/>
      <c r="M184" s="11">
        <f>+'Ark1'!W194</f>
        <v>58.524212368728143</v>
      </c>
      <c r="N184" s="3"/>
      <c r="O184" s="14">
        <f>+'Ark1'!Z194</f>
        <v>141.85430863477248</v>
      </c>
      <c r="P184" s="14"/>
      <c r="Q184" s="14">
        <f>+'Ark1'!AA194</f>
        <v>31.73682716407999</v>
      </c>
      <c r="R184" s="52">
        <f>+'Ark1'!AB194</f>
        <v>4.432463195625024</v>
      </c>
      <c r="S184" s="14">
        <f>+'Ark1'!AC194</f>
        <v>-37.41431118793772</v>
      </c>
      <c r="T184" s="14">
        <f t="shared" si="22"/>
        <v>5.4665605095541405</v>
      </c>
      <c r="U184" s="11">
        <f>+IF(G184=0,"",'Ark1'!V194)</f>
        <v>14.692106029711622</v>
      </c>
      <c r="V184" s="28"/>
      <c r="AK184"/>
      <c r="AL184"/>
      <c r="AN184"/>
      <c r="AO184"/>
      <c r="AQ184"/>
      <c r="AR184"/>
      <c r="AS184"/>
      <c r="AT184"/>
      <c r="AU184"/>
      <c r="AV184"/>
      <c r="AW184"/>
    </row>
    <row r="185" spans="1:49" ht="15.6">
      <c r="A185" s="28"/>
      <c r="B185" s="3">
        <f>+'Ark1'!D195</f>
        <v>10</v>
      </c>
      <c r="C185" s="3" t="str">
        <f t="shared" si="23"/>
        <v>Okt</v>
      </c>
      <c r="D185" s="3">
        <f>+'Ark1'!C195</f>
        <v>2010</v>
      </c>
      <c r="E185" s="3">
        <f>+'Ark1'!Q195</f>
        <v>651</v>
      </c>
      <c r="F185" s="3"/>
      <c r="G185" s="227">
        <f>+'Ark1'!R195</f>
        <v>3774</v>
      </c>
      <c r="H185" s="3"/>
      <c r="I185" s="3">
        <f>+'Ark1'!S195</f>
        <v>3760</v>
      </c>
      <c r="J185" s="52">
        <f>+'Ark1'!T195</f>
        <v>8.8936019794980545</v>
      </c>
      <c r="K185" s="52">
        <f>+'Ark1'!U195</f>
        <v>8.6756760925686347</v>
      </c>
      <c r="L185" s="96"/>
      <c r="M185" s="11">
        <f>+'Ark1'!W195</f>
        <v>58.175797872340397</v>
      </c>
      <c r="N185" s="3"/>
      <c r="O185" s="14">
        <f>+'Ark1'!Z195</f>
        <v>140.80473404255301</v>
      </c>
      <c r="P185" s="14"/>
      <c r="Q185" s="14">
        <f>+'Ark1'!AA195</f>
        <v>31.494810006985624</v>
      </c>
      <c r="R185" s="52">
        <f>+'Ark1'!AB195</f>
        <v>4.5447186324905191</v>
      </c>
      <c r="S185" s="14">
        <f>+'Ark1'!AC195</f>
        <v>-31.72755554284365</v>
      </c>
      <c r="T185" s="14">
        <f t="shared" si="22"/>
        <v>5.7972350230414751</v>
      </c>
      <c r="U185" s="11">
        <f>+IF(G185=0,"",'Ark1'!V195)</f>
        <v>14.614997350291462</v>
      </c>
      <c r="V185" s="28"/>
      <c r="AK185"/>
      <c r="AL185"/>
      <c r="AN185"/>
      <c r="AO185"/>
      <c r="AQ185"/>
      <c r="AR185"/>
      <c r="AS185"/>
      <c r="AT185"/>
      <c r="AU185"/>
      <c r="AV185"/>
      <c r="AW185"/>
    </row>
    <row r="186" spans="1:49" ht="15.6">
      <c r="A186" s="28"/>
      <c r="B186" s="3">
        <f>+'Ark1'!D196</f>
        <v>11</v>
      </c>
      <c r="C186" s="3" t="str">
        <f t="shared" si="23"/>
        <v>Nov</v>
      </c>
      <c r="D186" s="3">
        <f>+'Ark1'!C196</f>
        <v>2010</v>
      </c>
      <c r="E186" s="3">
        <f>+'Ark1'!Q196</f>
        <v>662</v>
      </c>
      <c r="F186" s="3"/>
      <c r="G186" s="227">
        <f>+'Ark1'!R196</f>
        <v>3999</v>
      </c>
      <c r="H186" s="3"/>
      <c r="I186" s="3">
        <f>+'Ark1'!S196</f>
        <v>3990</v>
      </c>
      <c r="J186" s="52">
        <f>+'Ark1'!T196</f>
        <v>9.4238246730293351</v>
      </c>
      <c r="K186" s="52">
        <f>+'Ark1'!U196</f>
        <v>9.1453311028002044</v>
      </c>
      <c r="L186" s="96"/>
      <c r="M186" s="11">
        <f>+'Ark1'!W196</f>
        <v>58.401503759398487</v>
      </c>
      <c r="N186" s="3"/>
      <c r="O186" s="14">
        <f>+'Ark1'!Z196</f>
        <v>139.87120300751903</v>
      </c>
      <c r="P186" s="14"/>
      <c r="Q186" s="14">
        <f>+'Ark1'!AA196</f>
        <v>31.228997679184044</v>
      </c>
      <c r="R186" s="52">
        <f>+'Ark1'!AB196</f>
        <v>4.5234779070201485</v>
      </c>
      <c r="S186" s="14">
        <f>+'Ark1'!AC196</f>
        <v>-37.42816087066025</v>
      </c>
      <c r="T186" s="14">
        <f t="shared" si="22"/>
        <v>6.0407854984894263</v>
      </c>
      <c r="U186" s="11">
        <f>+IF(G186=0,"",'Ark1'!V196)</f>
        <v>14.689172293073259</v>
      </c>
      <c r="V186" s="28"/>
      <c r="AK186"/>
      <c r="AL186"/>
      <c r="AN186"/>
      <c r="AO186"/>
      <c r="AQ186"/>
      <c r="AR186"/>
      <c r="AS186"/>
      <c r="AT186"/>
      <c r="AU186"/>
      <c r="AV186"/>
      <c r="AW186"/>
    </row>
    <row r="187" spans="1:49" ht="15.6">
      <c r="A187" s="28"/>
      <c r="B187" s="3">
        <f>+'Ark1'!D197</f>
        <v>12</v>
      </c>
      <c r="C187" s="3" t="str">
        <f t="shared" si="23"/>
        <v>Des</v>
      </c>
      <c r="D187" s="3">
        <f>+'Ark1'!C197</f>
        <v>2010</v>
      </c>
      <c r="E187" s="3">
        <f>+'Ark1'!Q197</f>
        <v>541</v>
      </c>
      <c r="F187" s="3"/>
      <c r="G187" s="227">
        <f>+'Ark1'!R197</f>
        <v>3151</v>
      </c>
      <c r="H187" s="3"/>
      <c r="I187" s="3">
        <f>+'Ark1'!S197</f>
        <v>3146</v>
      </c>
      <c r="J187" s="52">
        <f>+'Ark1'!T197</f>
        <v>7.4254742547425501</v>
      </c>
      <c r="K187" s="52">
        <f>+'Ark1'!U197</f>
        <v>7.4685245906405022</v>
      </c>
      <c r="L187" s="96"/>
      <c r="M187" s="11">
        <f>+'Ark1'!W197</f>
        <v>58.408137317228238</v>
      </c>
      <c r="N187" s="3"/>
      <c r="O187" s="14">
        <f>+'Ark1'!Z197</f>
        <v>144.86980292434842</v>
      </c>
      <c r="P187" s="14"/>
      <c r="Q187" s="14">
        <f>+'Ark1'!AA197</f>
        <v>31.877240750068491</v>
      </c>
      <c r="R187" s="52">
        <f>+'Ark1'!AB197</f>
        <v>4.5525801380928037</v>
      </c>
      <c r="S187" s="14">
        <f>+'Ark1'!AC197</f>
        <v>-43.204814082054149</v>
      </c>
      <c r="T187" s="14">
        <f t="shared" si="22"/>
        <v>5.824399260628466</v>
      </c>
      <c r="U187" s="11">
        <f>+IF(G187=0,"",'Ark1'!V197)</f>
        <v>14.784512853062523</v>
      </c>
      <c r="V187" s="28"/>
      <c r="AK187"/>
      <c r="AL187"/>
      <c r="AN187"/>
      <c r="AO187"/>
      <c r="AQ187"/>
      <c r="AR187"/>
      <c r="AS187"/>
      <c r="AT187"/>
      <c r="AU187"/>
      <c r="AV187"/>
      <c r="AW187"/>
    </row>
    <row r="188" spans="1:49" ht="15.6">
      <c r="A188" s="28"/>
      <c r="B188" s="3">
        <f>+'Ark1'!D198</f>
        <v>1</v>
      </c>
      <c r="C188" s="3" t="str">
        <f t="shared" si="23"/>
        <v>Jan</v>
      </c>
      <c r="D188" s="3">
        <f>+'Ark1'!C198</f>
        <v>2009</v>
      </c>
      <c r="E188" s="3">
        <f>+'Ark1'!Q198</f>
        <v>787</v>
      </c>
      <c r="F188" s="3"/>
      <c r="G188" s="227">
        <f>+'Ark1'!R198</f>
        <v>4406</v>
      </c>
      <c r="H188" s="3"/>
      <c r="I188" s="3">
        <f>+'Ark1'!S198</f>
        <v>4392</v>
      </c>
      <c r="J188" s="52">
        <f>+'Ark1'!T198</f>
        <v>9.998638406027327</v>
      </c>
      <c r="K188" s="52">
        <f>+'Ark1'!U198</f>
        <v>10.053352275079536</v>
      </c>
      <c r="L188" s="96"/>
      <c r="M188" s="11">
        <f>+'Ark1'!W198</f>
        <v>56.588570127504546</v>
      </c>
      <c r="N188" s="3"/>
      <c r="O188" s="14">
        <f>+'Ark1'!Z198</f>
        <v>146.02260928961755</v>
      </c>
      <c r="P188" s="14"/>
      <c r="Q188" s="14">
        <f>+'Ark1'!AA198</f>
        <v>32.622386295855627</v>
      </c>
      <c r="R188" s="52">
        <f>+'Ark1'!AB198</f>
        <v>4.530747670991734</v>
      </c>
      <c r="S188" s="14">
        <f>+'Ark1'!AC198</f>
        <v>-41.879927164085792</v>
      </c>
      <c r="T188" s="14">
        <f t="shared" si="22"/>
        <v>5.5984752223634056</v>
      </c>
      <c r="U188" s="11">
        <f>+IF(G188=0,"",'Ark1'!V198)</f>
        <v>15.229005901044028</v>
      </c>
      <c r="V188" s="28"/>
      <c r="AK188"/>
      <c r="AL188"/>
      <c r="AN188"/>
      <c r="AO188"/>
      <c r="AQ188"/>
      <c r="AR188"/>
      <c r="AS188"/>
      <c r="AT188"/>
      <c r="AU188"/>
      <c r="AV188"/>
      <c r="AW188"/>
    </row>
    <row r="189" spans="1:49" ht="15.6">
      <c r="A189" s="28"/>
      <c r="B189" s="3">
        <f>+'Ark1'!D199</f>
        <v>2</v>
      </c>
      <c r="C189" s="3" t="str">
        <f t="shared" si="23"/>
        <v>Feb</v>
      </c>
      <c r="D189" s="3">
        <f>+'Ark1'!C199</f>
        <v>2009</v>
      </c>
      <c r="E189" s="3">
        <f>+'Ark1'!Q199</f>
        <v>631</v>
      </c>
      <c r="F189" s="3"/>
      <c r="G189" s="227">
        <f>+'Ark1'!R199</f>
        <v>3645</v>
      </c>
      <c r="H189" s="3"/>
      <c r="I189" s="3">
        <f>+'Ark1'!S199</f>
        <v>3632</v>
      </c>
      <c r="J189" s="52">
        <f>+'Ark1'!T199</f>
        <v>8.2716833840148887</v>
      </c>
      <c r="K189" s="52">
        <f>+'Ark1'!U199</f>
        <v>8.1605628699585928</v>
      </c>
      <c r="L189" s="96"/>
      <c r="M189" s="11">
        <f>+'Ark1'!W199</f>
        <v>56.863986784140977</v>
      </c>
      <c r="N189" s="3"/>
      <c r="O189" s="14">
        <f>+'Ark1'!Z199</f>
        <v>143.33287444933916</v>
      </c>
      <c r="P189" s="14"/>
      <c r="Q189" s="14">
        <f>+'Ark1'!AA199</f>
        <v>31.156182585860172</v>
      </c>
      <c r="R189" s="52">
        <f>+'Ark1'!AB199</f>
        <v>4.5888442547703505</v>
      </c>
      <c r="S189" s="14">
        <f>+'Ark1'!AC199</f>
        <v>-38.199353791686654</v>
      </c>
      <c r="T189" s="14">
        <f t="shared" si="22"/>
        <v>5.7765451664025358</v>
      </c>
      <c r="U189" s="11">
        <f>+IF(G189=0,"",'Ark1'!V199)</f>
        <v>15.249382716049382</v>
      </c>
      <c r="V189" s="28"/>
      <c r="AK189"/>
      <c r="AL189"/>
      <c r="AN189"/>
      <c r="AO189"/>
      <c r="AQ189"/>
      <c r="AR189"/>
      <c r="AS189"/>
      <c r="AT189"/>
      <c r="AU189"/>
      <c r="AV189"/>
      <c r="AW189"/>
    </row>
    <row r="190" spans="1:49" ht="15.6">
      <c r="A190" s="28"/>
      <c r="B190" s="3">
        <f>+'Ark1'!D200</f>
        <v>3</v>
      </c>
      <c r="C190" s="3" t="str">
        <f t="shared" si="23"/>
        <v>Mar</v>
      </c>
      <c r="D190" s="3">
        <f>+'Ark1'!C200</f>
        <v>2009</v>
      </c>
      <c r="E190" s="3">
        <f>+'Ark1'!Q200</f>
        <v>729</v>
      </c>
      <c r="F190" s="3"/>
      <c r="G190" s="227">
        <f>+'Ark1'!R200</f>
        <v>3734</v>
      </c>
      <c r="H190" s="3"/>
      <c r="I190" s="3">
        <f>+'Ark1'!S200</f>
        <v>3718</v>
      </c>
      <c r="J190" s="52">
        <f>+'Ark1'!T200</f>
        <v>8.4736531566286946</v>
      </c>
      <c r="K190" s="52">
        <f>+'Ark1'!U200</f>
        <v>8.5369612589863397</v>
      </c>
      <c r="L190" s="96"/>
      <c r="M190" s="11">
        <f>+'Ark1'!W200</f>
        <v>57.06589564281871</v>
      </c>
      <c r="N190" s="3"/>
      <c r="O190" s="14">
        <f>+'Ark1'!Z200</f>
        <v>146.47565895642816</v>
      </c>
      <c r="P190" s="14"/>
      <c r="Q190" s="14">
        <f>+'Ark1'!AA200</f>
        <v>32.449338041089483</v>
      </c>
      <c r="R190" s="52">
        <f>+'Ark1'!AB200</f>
        <v>4.7504382620362247</v>
      </c>
      <c r="S190" s="14">
        <f>+'Ark1'!AC200</f>
        <v>-44.86419218317765</v>
      </c>
      <c r="T190" s="14">
        <f t="shared" si="22"/>
        <v>5.1220850480109741</v>
      </c>
      <c r="U190" s="11">
        <f>+IF(G190=0,"",'Ark1'!V200)</f>
        <v>15.870380289234063</v>
      </c>
      <c r="V190" s="28"/>
      <c r="AK190"/>
      <c r="AL190"/>
      <c r="AN190"/>
      <c r="AO190"/>
      <c r="AQ190"/>
      <c r="AR190"/>
      <c r="AS190"/>
      <c r="AT190"/>
      <c r="AU190"/>
      <c r="AV190"/>
      <c r="AW190"/>
    </row>
    <row r="191" spans="1:49" ht="15.6">
      <c r="A191" s="28"/>
      <c r="B191" s="3">
        <f>+'Ark1'!D201</f>
        <v>4</v>
      </c>
      <c r="C191" s="3" t="str">
        <f t="shared" si="23"/>
        <v>Apr</v>
      </c>
      <c r="D191" s="3">
        <f>+'Ark1'!C201</f>
        <v>2009</v>
      </c>
      <c r="E191" s="3">
        <f>+'Ark1'!Q201</f>
        <v>698</v>
      </c>
      <c r="F191" s="3"/>
      <c r="G191" s="227">
        <f>+'Ark1'!R201</f>
        <v>3433</v>
      </c>
      <c r="H191" s="3"/>
      <c r="I191" s="3">
        <f>+'Ark1'!S201</f>
        <v>3415</v>
      </c>
      <c r="J191" s="52">
        <f>+'Ark1'!T201</f>
        <v>7.7905868470022224</v>
      </c>
      <c r="K191" s="52">
        <f>+'Ark1'!U201</f>
        <v>7.8789996629869554</v>
      </c>
      <c r="L191" s="96"/>
      <c r="M191" s="11">
        <f>+'Ark1'!W201</f>
        <v>56.925036603221081</v>
      </c>
      <c r="N191" s="3"/>
      <c r="O191" s="14">
        <f>+'Ark1'!Z201</f>
        <v>147.1810541727674</v>
      </c>
      <c r="P191" s="14"/>
      <c r="Q191" s="14">
        <f>+'Ark1'!AA201</f>
        <v>33.139879256444047</v>
      </c>
      <c r="R191" s="52">
        <f>+'Ark1'!AB201</f>
        <v>4.9074243622577614</v>
      </c>
      <c r="S191" s="14">
        <f>+'Ark1'!AC201</f>
        <v>-49.102309291061403</v>
      </c>
      <c r="T191" s="14">
        <f t="shared" si="22"/>
        <v>4.9183381088825211</v>
      </c>
      <c r="U191" s="11">
        <f>+IF(G191=0,"",'Ark1'!V201)</f>
        <v>15.205359743664436</v>
      </c>
      <c r="V191" s="28"/>
      <c r="AK191"/>
      <c r="AL191"/>
      <c r="AN191"/>
      <c r="AO191"/>
      <c r="AQ191"/>
      <c r="AR191"/>
      <c r="AS191"/>
      <c r="AT191"/>
      <c r="AU191"/>
      <c r="AV191"/>
      <c r="AW191"/>
    </row>
    <row r="192" spans="1:49" ht="15.6">
      <c r="A192" s="28"/>
      <c r="B192" s="3">
        <f>+'Ark1'!D202</f>
        <v>5</v>
      </c>
      <c r="C192" s="3" t="str">
        <f t="shared" si="23"/>
        <v>Mai</v>
      </c>
      <c r="D192" s="3">
        <f>+'Ark1'!C202</f>
        <v>2009</v>
      </c>
      <c r="E192" s="3">
        <f>+'Ark1'!Q202</f>
        <v>658</v>
      </c>
      <c r="F192" s="3"/>
      <c r="G192" s="227">
        <f>+'Ark1'!R202</f>
        <v>3484</v>
      </c>
      <c r="H192" s="3"/>
      <c r="I192" s="3">
        <f>+'Ark1'!S202</f>
        <v>3476</v>
      </c>
      <c r="J192" s="52">
        <f>+'Ark1'!T202</f>
        <v>7.9063223346797988</v>
      </c>
      <c r="K192" s="52">
        <f>+'Ark1'!U202</f>
        <v>7.8186809256677314</v>
      </c>
      <c r="L192" s="96"/>
      <c r="M192" s="11">
        <f>+'Ark1'!W202</f>
        <v>56.809551208285377</v>
      </c>
      <c r="N192" s="3"/>
      <c r="O192" s="14">
        <f>+'Ark1'!Z202</f>
        <v>143.49119677790529</v>
      </c>
      <c r="P192" s="14"/>
      <c r="Q192" s="14">
        <f>+'Ark1'!AA202</f>
        <v>32.241984983728521</v>
      </c>
      <c r="R192" s="52">
        <f>+'Ark1'!AB202</f>
        <v>4.8194061016456313</v>
      </c>
      <c r="S192" s="14">
        <f>+'Ark1'!AC202</f>
        <v>-45.331744742930091</v>
      </c>
      <c r="T192" s="14">
        <f t="shared" si="22"/>
        <v>5.2948328267477205</v>
      </c>
      <c r="U192" s="11">
        <f>+IF(G192=0,"",'Ark1'!V202)</f>
        <v>15.708094144661308</v>
      </c>
      <c r="V192" s="28"/>
      <c r="AK192"/>
      <c r="AL192"/>
      <c r="AN192"/>
      <c r="AO192"/>
      <c r="AQ192"/>
      <c r="AR192"/>
      <c r="AS192"/>
      <c r="AT192"/>
      <c r="AU192"/>
      <c r="AV192"/>
      <c r="AW192"/>
    </row>
    <row r="193" spans="1:49" ht="15.6">
      <c r="A193" s="28"/>
      <c r="B193" s="3">
        <f>+'Ark1'!D203</f>
        <v>6</v>
      </c>
      <c r="C193" s="3" t="str">
        <f t="shared" si="23"/>
        <v>Jun</v>
      </c>
      <c r="D193" s="3">
        <f>+'Ark1'!C203</f>
        <v>2009</v>
      </c>
      <c r="E193" s="3">
        <f>+'Ark1'!Q203</f>
        <v>674</v>
      </c>
      <c r="F193" s="3"/>
      <c r="G193" s="227">
        <f>+'Ark1'!R203</f>
        <v>3759</v>
      </c>
      <c r="H193" s="3"/>
      <c r="I193" s="3">
        <f>+'Ark1'!S203</f>
        <v>3753</v>
      </c>
      <c r="J193" s="52">
        <f>+'Ark1'!T203</f>
        <v>8.5303862388235849</v>
      </c>
      <c r="K193" s="52">
        <f>+'Ark1'!U203</f>
        <v>8.3944702144275691</v>
      </c>
      <c r="L193" s="96"/>
      <c r="M193" s="11">
        <f>+'Ark1'!W203</f>
        <v>56.728483879563001</v>
      </c>
      <c r="N193" s="3"/>
      <c r="O193" s="14">
        <f>+'Ark1'!Z203</f>
        <v>142.6876099120706</v>
      </c>
      <c r="P193" s="14"/>
      <c r="Q193" s="14">
        <f>+'Ark1'!AA203</f>
        <v>31.722883222896929</v>
      </c>
      <c r="R193" s="52">
        <f>+'Ark1'!AB203</f>
        <v>4.619792134866894</v>
      </c>
      <c r="S193" s="14">
        <f>+'Ark1'!AC203</f>
        <v>-42.487895769190679</v>
      </c>
      <c r="T193" s="14">
        <f t="shared" si="22"/>
        <v>5.5771513353115729</v>
      </c>
      <c r="U193" s="11">
        <f>+IF(G193=0,"",'Ark1'!V203)</f>
        <v>14.88587390263368</v>
      </c>
      <c r="V193" s="28"/>
      <c r="AK193"/>
      <c r="AL193"/>
      <c r="AN193"/>
      <c r="AO193"/>
      <c r="AQ193"/>
      <c r="AR193"/>
      <c r="AS193"/>
      <c r="AT193"/>
      <c r="AU193"/>
      <c r="AV193"/>
      <c r="AW193"/>
    </row>
    <row r="194" spans="1:49" ht="15.6">
      <c r="A194" s="28"/>
      <c r="B194" s="3">
        <f>+'Ark1'!D204</f>
        <v>7</v>
      </c>
      <c r="C194" s="3" t="str">
        <f t="shared" si="23"/>
        <v>Jul</v>
      </c>
      <c r="D194" s="3">
        <f>+'Ark1'!C204</f>
        <v>2009</v>
      </c>
      <c r="E194" s="3">
        <f>+'Ark1'!Q204</f>
        <v>661</v>
      </c>
      <c r="F194" s="3"/>
      <c r="G194" s="227">
        <f>+'Ark1'!R204</f>
        <v>3356</v>
      </c>
      <c r="H194" s="3"/>
      <c r="I194" s="3">
        <f>+'Ark1'!S204</f>
        <v>3344</v>
      </c>
      <c r="J194" s="52">
        <f>+'Ark1'!T204</f>
        <v>7.6158489538419616</v>
      </c>
      <c r="K194" s="52">
        <f>+'Ark1'!U204</f>
        <v>7.6905002777665441</v>
      </c>
      <c r="L194" s="96"/>
      <c r="M194" s="11">
        <f>+'Ark1'!W204</f>
        <v>57.935705741626776</v>
      </c>
      <c r="N194" s="3"/>
      <c r="O194" s="14">
        <f>+'Ark1'!Z204</f>
        <v>146.71004784689001</v>
      </c>
      <c r="P194" s="14"/>
      <c r="Q194" s="14">
        <f>+'Ark1'!AA204</f>
        <v>33.408478417030821</v>
      </c>
      <c r="R194" s="52">
        <f>+'Ark1'!AB204</f>
        <v>4.7342403107690316</v>
      </c>
      <c r="S194" s="14">
        <f>+'Ark1'!AC204</f>
        <v>-45.166573338897408</v>
      </c>
      <c r="T194" s="14">
        <f t="shared" si="22"/>
        <v>5.0771558245083206</v>
      </c>
      <c r="U194" s="11">
        <f>+IF(G194=0,"",'Ark1'!V204)</f>
        <v>15.987187127532778</v>
      </c>
      <c r="V194" s="28"/>
      <c r="AK194"/>
      <c r="AL194"/>
      <c r="AN194"/>
      <c r="AO194"/>
      <c r="AQ194"/>
      <c r="AR194"/>
      <c r="AS194"/>
      <c r="AT194"/>
      <c r="AU194"/>
      <c r="AV194"/>
      <c r="AW194"/>
    </row>
    <row r="195" spans="1:49" ht="15.6">
      <c r="A195" s="28"/>
      <c r="B195" s="3">
        <f>+'Ark1'!D205</f>
        <v>8</v>
      </c>
      <c r="C195" s="3" t="str">
        <f t="shared" si="23"/>
        <v>Aug</v>
      </c>
      <c r="D195" s="3">
        <f>+'Ark1'!C205</f>
        <v>2009</v>
      </c>
      <c r="E195" s="3">
        <f>+'Ark1'!Q205</f>
        <v>661</v>
      </c>
      <c r="F195" s="3"/>
      <c r="G195" s="227">
        <f>+'Ark1'!R205</f>
        <v>3762</v>
      </c>
      <c r="H195" s="3"/>
      <c r="I195" s="3">
        <f>+'Ark1'!S205</f>
        <v>3755</v>
      </c>
      <c r="J195" s="52">
        <f>+'Ark1'!T205</f>
        <v>8.5371942086869694</v>
      </c>
      <c r="K195" s="52">
        <f>+'Ark1'!U205</f>
        <v>8.7259763765432741</v>
      </c>
      <c r="L195" s="96"/>
      <c r="M195" s="11">
        <f>+'Ark1'!W205</f>
        <v>57.140346205059913</v>
      </c>
      <c r="N195" s="3"/>
      <c r="O195" s="14">
        <f>+'Ark1'!Z205</f>
        <v>148.24348868175733</v>
      </c>
      <c r="P195" s="14"/>
      <c r="Q195" s="14">
        <f>+'Ark1'!AA205</f>
        <v>34.241324300127566</v>
      </c>
      <c r="R195" s="52">
        <f>+'Ark1'!AB205</f>
        <v>5.4862383832505639</v>
      </c>
      <c r="S195" s="14">
        <f>+'Ark1'!AC205</f>
        <v>-52.302560563512031</v>
      </c>
      <c r="T195" s="14">
        <f t="shared" si="22"/>
        <v>5.6913767019667167</v>
      </c>
      <c r="U195" s="11">
        <f>+IF(G195=0,"",'Ark1'!V205)</f>
        <v>15.161881977671451</v>
      </c>
      <c r="V195" s="28"/>
      <c r="AK195"/>
      <c r="AL195"/>
      <c r="AN195"/>
      <c r="AO195"/>
      <c r="AQ195"/>
      <c r="AR195"/>
      <c r="AS195"/>
      <c r="AT195"/>
      <c r="AU195"/>
      <c r="AV195"/>
      <c r="AW195"/>
    </row>
    <row r="196" spans="1:49" ht="15.6">
      <c r="A196" s="28"/>
      <c r="B196" s="3">
        <f>+'Ark1'!D206</f>
        <v>9</v>
      </c>
      <c r="C196" s="3" t="str">
        <f t="shared" si="23"/>
        <v>Sep</v>
      </c>
      <c r="D196" s="3">
        <f>+'Ark1'!C206</f>
        <v>2009</v>
      </c>
      <c r="E196" s="3">
        <f>+'Ark1'!Q206</f>
        <v>661</v>
      </c>
      <c r="F196" s="3"/>
      <c r="G196" s="227">
        <f>+'Ark1'!R206</f>
        <v>3636</v>
      </c>
      <c r="H196" s="3"/>
      <c r="I196" s="3">
        <f>+'Ark1'!S206</f>
        <v>3623</v>
      </c>
      <c r="J196" s="52">
        <f>+'Ark1'!T206</f>
        <v>8.2512594744247263</v>
      </c>
      <c r="K196" s="52">
        <f>+'Ark1'!U206</f>
        <v>8.3666096952255593</v>
      </c>
      <c r="L196" s="96"/>
      <c r="M196" s="11">
        <f>+'Ark1'!W206</f>
        <v>57.459839911675402</v>
      </c>
      <c r="N196" s="3"/>
      <c r="O196" s="14">
        <f>+'Ark1'!Z206</f>
        <v>147.31694728125879</v>
      </c>
      <c r="P196" s="14"/>
      <c r="Q196" s="14">
        <f>+'Ark1'!AA206</f>
        <v>33.521251758684599</v>
      </c>
      <c r="R196" s="52">
        <f>+'Ark1'!AB206</f>
        <v>5.1179277346164787</v>
      </c>
      <c r="S196" s="14">
        <f>+'Ark1'!AC206</f>
        <v>-47.667959779002082</v>
      </c>
      <c r="T196" s="14">
        <f t="shared" si="22"/>
        <v>5.5007564296520419</v>
      </c>
      <c r="U196" s="11">
        <f>+IF(G196=0,"",'Ark1'!V206)</f>
        <v>15.765676567656763</v>
      </c>
      <c r="V196" s="28"/>
      <c r="AK196"/>
      <c r="AL196"/>
      <c r="AN196"/>
      <c r="AO196"/>
      <c r="AQ196"/>
      <c r="AR196"/>
      <c r="AS196"/>
      <c r="AT196"/>
      <c r="AU196"/>
      <c r="AV196"/>
      <c r="AW196"/>
    </row>
    <row r="197" spans="1:49" ht="15.6">
      <c r="A197" s="28"/>
      <c r="B197" s="3">
        <f>+'Ark1'!D207</f>
        <v>10</v>
      </c>
      <c r="C197" s="3" t="str">
        <f t="shared" si="23"/>
        <v>Okt</v>
      </c>
      <c r="D197" s="3">
        <f>+'Ark1'!C207</f>
        <v>2009</v>
      </c>
      <c r="E197" s="3">
        <f>+'Ark1'!Q207</f>
        <v>732</v>
      </c>
      <c r="F197" s="3"/>
      <c r="G197" s="227">
        <f>+'Ark1'!R207</f>
        <v>4245</v>
      </c>
      <c r="H197" s="3"/>
      <c r="I197" s="3">
        <f>+'Ark1'!S207</f>
        <v>4238</v>
      </c>
      <c r="J197" s="52">
        <f>+'Ark1'!T207</f>
        <v>9.6332773566922363</v>
      </c>
      <c r="K197" s="52">
        <f>+'Ark1'!U207</f>
        <v>9.4847048602568034</v>
      </c>
      <c r="L197" s="96"/>
      <c r="M197" s="11">
        <f>+'Ark1'!W207</f>
        <v>57.884379424256721</v>
      </c>
      <c r="N197" s="3"/>
      <c r="O197" s="14">
        <f>+'Ark1'!Z207</f>
        <v>142.7691599811227</v>
      </c>
      <c r="P197" s="14"/>
      <c r="Q197" s="14">
        <f>+'Ark1'!AA207</f>
        <v>32.34060786731601</v>
      </c>
      <c r="R197" s="52">
        <f>+'Ark1'!AB207</f>
        <v>4.7683315554817804</v>
      </c>
      <c r="S197" s="14">
        <f>+'Ark1'!AC207</f>
        <v>-40.00958823420887</v>
      </c>
      <c r="T197" s="14">
        <f t="shared" si="22"/>
        <v>5.7991803278688527</v>
      </c>
      <c r="U197" s="11">
        <f>+IF(G197=0,"",'Ark1'!V207)</f>
        <v>15.704593639575974</v>
      </c>
      <c r="V197" s="28"/>
      <c r="AK197"/>
      <c r="AL197"/>
      <c r="AN197"/>
      <c r="AO197"/>
      <c r="AQ197"/>
      <c r="AR197"/>
      <c r="AS197"/>
      <c r="AT197"/>
      <c r="AU197"/>
      <c r="AV197"/>
      <c r="AW197"/>
    </row>
    <row r="198" spans="1:49" ht="15.6">
      <c r="A198" s="28"/>
      <c r="B198" s="3">
        <f>+'Ark1'!D208</f>
        <v>11</v>
      </c>
      <c r="C198" s="3" t="str">
        <f t="shared" si="23"/>
        <v>Nov</v>
      </c>
      <c r="D198" s="3">
        <f>+'Ark1'!C208</f>
        <v>2009</v>
      </c>
      <c r="E198" s="3">
        <f>+'Ark1'!Q208</f>
        <v>689</v>
      </c>
      <c r="F198" s="3"/>
      <c r="G198" s="227">
        <f>+'Ark1'!R208</f>
        <v>3817</v>
      </c>
      <c r="H198" s="3"/>
      <c r="I198" s="3">
        <f>+'Ark1'!S208</f>
        <v>3801</v>
      </c>
      <c r="J198" s="52">
        <f>+'Ark1'!T208</f>
        <v>8.6620069895157208</v>
      </c>
      <c r="K198" s="52">
        <f>+'Ark1'!U208</f>
        <v>8.4851325105265616</v>
      </c>
      <c r="L198" s="96"/>
      <c r="M198" s="11">
        <f>+'Ark1'!W208</f>
        <v>57.838989739542249</v>
      </c>
      <c r="N198" s="3"/>
      <c r="O198" s="14">
        <f>+'Ark1'!Z208</f>
        <v>142.40731386477276</v>
      </c>
      <c r="P198" s="14"/>
      <c r="Q198" s="14">
        <f>+'Ark1'!AA208</f>
        <v>31.910617887848705</v>
      </c>
      <c r="R198" s="52">
        <f>+'Ark1'!AB208</f>
        <v>4.6641890777341128</v>
      </c>
      <c r="S198" s="14">
        <f>+'Ark1'!AC208</f>
        <v>-39.051634716745639</v>
      </c>
      <c r="T198" s="14">
        <f t="shared" si="22"/>
        <v>5.5399129172714074</v>
      </c>
      <c r="U198" s="11">
        <f>+IF(G198=0,"",'Ark1'!V208)</f>
        <v>15.858789625360229</v>
      </c>
      <c r="V198" s="28"/>
      <c r="AK198"/>
      <c r="AL198"/>
      <c r="AN198"/>
      <c r="AO198"/>
      <c r="AQ198"/>
      <c r="AR198"/>
      <c r="AS198"/>
      <c r="AT198"/>
      <c r="AU198"/>
      <c r="AV198"/>
      <c r="AW198"/>
    </row>
    <row r="199" spans="1:49" ht="15.6">
      <c r="A199" s="28"/>
      <c r="B199" s="3">
        <f>+'Ark1'!D209</f>
        <v>12</v>
      </c>
      <c r="C199" s="3" t="str">
        <f t="shared" si="23"/>
        <v>Des</v>
      </c>
      <c r="D199" s="3">
        <f>+'Ark1'!C209</f>
        <v>2009</v>
      </c>
      <c r="E199" s="3">
        <f>+'Ark1'!Q209</f>
        <v>581</v>
      </c>
      <c r="F199" s="3"/>
      <c r="G199" s="227">
        <f>+'Ark1'!R209</f>
        <v>2789</v>
      </c>
      <c r="H199" s="3"/>
      <c r="I199" s="3">
        <f>+'Ark1'!S209</f>
        <v>2783</v>
      </c>
      <c r="J199" s="52">
        <f>+'Ark1'!T209</f>
        <v>6.3291426496618737</v>
      </c>
      <c r="K199" s="52">
        <f>+'Ark1'!U209</f>
        <v>6.4040490725745176</v>
      </c>
      <c r="L199" s="96"/>
      <c r="M199" s="11">
        <f>+'Ark1'!W209</f>
        <v>58.124685591088749</v>
      </c>
      <c r="N199" s="3"/>
      <c r="O199" s="14">
        <f>+'Ark1'!Z209</f>
        <v>146.79558030901876</v>
      </c>
      <c r="P199" s="14"/>
      <c r="Q199" s="14">
        <f>+'Ark1'!AA209</f>
        <v>31.76710612960844</v>
      </c>
      <c r="R199" s="52">
        <f>+'Ark1'!AB209</f>
        <v>4.8145535634212724</v>
      </c>
      <c r="S199" s="14">
        <f>+'Ark1'!AC209</f>
        <v>-46.739786809284176</v>
      </c>
      <c r="T199" s="14">
        <f t="shared" si="22"/>
        <v>4.8003442340791738</v>
      </c>
      <c r="U199" s="11">
        <f>+IF(G199=0,"",'Ark1'!V209)</f>
        <v>15.565794191466477</v>
      </c>
      <c r="V199" s="28"/>
      <c r="AK199"/>
      <c r="AL199"/>
      <c r="AN199"/>
      <c r="AO199"/>
      <c r="AQ199"/>
      <c r="AR199"/>
      <c r="AS199"/>
      <c r="AT199"/>
      <c r="AU199"/>
      <c r="AV199"/>
      <c r="AW199"/>
    </row>
    <row r="200" spans="1:49">
      <c r="A200" s="28"/>
      <c r="B200" s="28"/>
      <c r="C200" s="28"/>
      <c r="D200" s="28"/>
      <c r="E200" s="28"/>
      <c r="F200" s="28"/>
      <c r="G200" s="222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AK200"/>
      <c r="AL200"/>
      <c r="AN200"/>
      <c r="AO200"/>
      <c r="AQ200"/>
      <c r="AR200"/>
      <c r="AS200"/>
      <c r="AT200"/>
      <c r="AU200"/>
      <c r="AV200"/>
      <c r="AW200"/>
    </row>
    <row r="201" spans="1:49" ht="15.6">
      <c r="A201" s="28"/>
      <c r="B201" s="3">
        <f>+'Ark1'!D210</f>
        <v>1</v>
      </c>
      <c r="C201" s="3" t="str">
        <f>+C188</f>
        <v>Jan</v>
      </c>
      <c r="D201" s="3">
        <f>+'Ark1'!C210</f>
        <v>2008</v>
      </c>
      <c r="E201" s="3">
        <f>+'Ark1'!Q210</f>
        <v>846</v>
      </c>
      <c r="F201" s="3"/>
      <c r="G201" s="227">
        <f>+'Ark1'!R210</f>
        <v>4161</v>
      </c>
      <c r="H201" s="3"/>
      <c r="I201" s="3">
        <f>+'Ark1'!S210</f>
        <v>4150</v>
      </c>
      <c r="J201" s="52">
        <f>+'Ark1'!T210</f>
        <v>9.8081274750141443</v>
      </c>
      <c r="K201" s="52">
        <f>+'Ark1'!U210</f>
        <v>10.025173349536376</v>
      </c>
      <c r="L201" s="96"/>
      <c r="M201" s="11">
        <f>+'Ark1'!W210</f>
        <v>57.074216867469879</v>
      </c>
      <c r="N201" s="3"/>
      <c r="O201" s="14">
        <f>+'Ark1'!Z210</f>
        <v>149.45530120481931</v>
      </c>
      <c r="P201" s="14"/>
      <c r="Q201" s="14">
        <f>+'Ark1'!AA210</f>
        <v>33.289188079338508</v>
      </c>
      <c r="R201" s="52">
        <f>+'Ark1'!AB210</f>
        <v>4.4524567796504426</v>
      </c>
      <c r="S201" s="14">
        <f>+'Ark1'!AC210</f>
        <v>-49.847699809600051</v>
      </c>
      <c r="T201" s="14">
        <f t="shared" si="22"/>
        <v>4.918439716312057</v>
      </c>
      <c r="U201" s="11">
        <f>+IF(G201=0,"",'Ark1'!V210)</f>
        <v>15.45614035087719</v>
      </c>
      <c r="V201" s="28"/>
      <c r="AK201"/>
      <c r="AL201"/>
      <c r="AN201"/>
      <c r="AO201"/>
      <c r="AQ201"/>
      <c r="AR201"/>
      <c r="AS201"/>
      <c r="AT201"/>
      <c r="AU201"/>
      <c r="AV201"/>
      <c r="AW201"/>
    </row>
    <row r="202" spans="1:49" ht="15.6">
      <c r="A202" s="28"/>
      <c r="B202" s="3">
        <f>+'Ark1'!D211</f>
        <v>2</v>
      </c>
      <c r="C202" s="3" t="str">
        <f>+C189</f>
        <v>Feb</v>
      </c>
      <c r="D202" s="3">
        <f>+'Ark1'!C211</f>
        <v>2008</v>
      </c>
      <c r="E202" s="3">
        <f>+'Ark1'!Q211</f>
        <v>689</v>
      </c>
      <c r="F202" s="3"/>
      <c r="G202" s="227">
        <f>+'Ark1'!R211</f>
        <v>3442</v>
      </c>
      <c r="H202" s="3"/>
      <c r="I202" s="3">
        <f>+'Ark1'!S211</f>
        <v>3431</v>
      </c>
      <c r="J202" s="52">
        <f>+'Ark1'!T211</f>
        <v>8.1133320761832888</v>
      </c>
      <c r="K202" s="52">
        <f>+'Ark1'!U211</f>
        <v>8.0392195623189799</v>
      </c>
      <c r="L202" s="96"/>
      <c r="M202" s="11">
        <f>+'Ark1'!W211</f>
        <v>57.031477703293511</v>
      </c>
      <c r="N202" s="3"/>
      <c r="O202" s="14">
        <f>+'Ark1'!Z211</f>
        <v>144.96417953949276</v>
      </c>
      <c r="P202" s="14"/>
      <c r="Q202" s="14">
        <f>+'Ark1'!AA211</f>
        <v>31.785976973613643</v>
      </c>
      <c r="R202" s="52">
        <f>+'Ark1'!AB211</f>
        <v>4.2723719948371972</v>
      </c>
      <c r="S202" s="14">
        <f>+'Ark1'!AC211</f>
        <v>-41.264130875381525</v>
      </c>
      <c r="T202" s="14">
        <f t="shared" si="22"/>
        <v>4.9956458635703918</v>
      </c>
      <c r="U202" s="11">
        <f>+IF(G202=0,"",'Ark1'!V211)</f>
        <v>15.237361998837889</v>
      </c>
      <c r="V202" s="28"/>
      <c r="AK202"/>
      <c r="AL202"/>
      <c r="AN202"/>
      <c r="AO202"/>
      <c r="AQ202"/>
      <c r="AR202"/>
      <c r="AS202"/>
      <c r="AT202"/>
      <c r="AU202"/>
      <c r="AV202"/>
      <c r="AW202"/>
    </row>
    <row r="203" spans="1:49" ht="15.6">
      <c r="A203" s="28"/>
      <c r="B203" s="3">
        <f>+'Ark1'!D212</f>
        <v>3</v>
      </c>
      <c r="C203" s="3" t="str">
        <f>+C190</f>
        <v>Mar</v>
      </c>
      <c r="D203" s="3">
        <f>+'Ark1'!C212</f>
        <v>2008</v>
      </c>
      <c r="E203" s="3">
        <f>+'Ark1'!Q212</f>
        <v>664</v>
      </c>
      <c r="F203" s="3"/>
      <c r="G203" s="227">
        <f>+'Ark1'!R212</f>
        <v>2791</v>
      </c>
      <c r="H203" s="3"/>
      <c r="I203" s="3">
        <f>+'Ark1'!S212</f>
        <v>2784</v>
      </c>
      <c r="J203" s="52">
        <f>+'Ark1'!T212</f>
        <v>6.5788233075617581</v>
      </c>
      <c r="K203" s="52">
        <f>+'Ark1'!U212</f>
        <v>6.6456556596185212</v>
      </c>
      <c r="L203" s="96"/>
      <c r="M203" s="11">
        <f>+'Ark1'!W212</f>
        <v>57.112428160919549</v>
      </c>
      <c r="N203" s="3"/>
      <c r="O203" s="14">
        <f>+'Ark1'!Z212</f>
        <v>147.68491379310356</v>
      </c>
      <c r="P203" s="14"/>
      <c r="Q203" s="14">
        <f>+'Ark1'!AA212</f>
        <v>33.417876943604099</v>
      </c>
      <c r="R203" s="52">
        <f>+'Ark1'!AB212</f>
        <v>4.5119497302610005</v>
      </c>
      <c r="S203" s="14">
        <f>+'Ark1'!AC212</f>
        <v>-46.04494343229031</v>
      </c>
      <c r="T203" s="14">
        <f t="shared" si="22"/>
        <v>4.2033132530120483</v>
      </c>
      <c r="U203" s="11">
        <f>+IF(G203=0,"",'Ark1'!V212)</f>
        <v>15.238982443568611</v>
      </c>
      <c r="V203" s="28"/>
      <c r="AK203"/>
      <c r="AL203"/>
      <c r="AN203"/>
      <c r="AO203"/>
      <c r="AQ203"/>
      <c r="AR203"/>
      <c r="AS203"/>
      <c r="AT203"/>
      <c r="AU203"/>
      <c r="AV203"/>
      <c r="AW203"/>
    </row>
    <row r="204" spans="1:49" ht="15.6">
      <c r="A204" s="28"/>
      <c r="B204" s="3">
        <f>+'Ark1'!D213</f>
        <v>4</v>
      </c>
      <c r="C204" s="3" t="str">
        <f>+C191</f>
        <v>Apr</v>
      </c>
      <c r="D204" s="3">
        <f>+'Ark1'!C213</f>
        <v>2008</v>
      </c>
      <c r="E204" s="3">
        <f>+'Ark1'!Q213</f>
        <v>791</v>
      </c>
      <c r="F204" s="3"/>
      <c r="G204" s="227">
        <f>+'Ark1'!R213</f>
        <v>4866</v>
      </c>
      <c r="H204" s="3"/>
      <c r="I204" s="3">
        <f>+'Ark1'!S213</f>
        <v>4849</v>
      </c>
      <c r="J204" s="52">
        <f>+'Ark1'!T213</f>
        <v>11.469922685272488</v>
      </c>
      <c r="K204" s="52">
        <f>+'Ark1'!U213</f>
        <v>11.565177571737298</v>
      </c>
      <c r="L204" s="96"/>
      <c r="M204" s="11">
        <f>+'Ark1'!W213</f>
        <v>57.169313260466083</v>
      </c>
      <c r="N204" s="3"/>
      <c r="O204" s="14">
        <f>+'Ark1'!Z213</f>
        <v>147.5596617859353</v>
      </c>
      <c r="P204" s="14"/>
      <c r="Q204" s="14">
        <f>+'Ark1'!AA213</f>
        <v>33.04279385878354</v>
      </c>
      <c r="R204" s="52">
        <f>+'Ark1'!AB213</f>
        <v>4.188583847678375</v>
      </c>
      <c r="S204" s="14">
        <f>+'Ark1'!AC213</f>
        <v>-49.163419124639837</v>
      </c>
      <c r="T204" s="14">
        <f t="shared" si="22"/>
        <v>6.1517067003792665</v>
      </c>
      <c r="U204" s="11">
        <f>+IF(G204=0,"",'Ark1'!V213)</f>
        <v>15.233662145499386</v>
      </c>
      <c r="V204" s="28"/>
      <c r="AK204"/>
      <c r="AL204"/>
      <c r="AN204"/>
      <c r="AO204"/>
      <c r="AQ204"/>
      <c r="AR204"/>
      <c r="AS204"/>
      <c r="AT204"/>
      <c r="AU204"/>
      <c r="AV204"/>
      <c r="AW204"/>
    </row>
    <row r="205" spans="1:49" ht="15.6">
      <c r="A205" s="28"/>
      <c r="B205" s="3">
        <f>+'Ark1'!D214</f>
        <v>5</v>
      </c>
      <c r="C205" s="3" t="str">
        <f>+C192</f>
        <v>Mai</v>
      </c>
      <c r="D205" s="3">
        <f>+'Ark1'!C214</f>
        <v>2008</v>
      </c>
      <c r="E205" s="3">
        <f>+'Ark1'!Q214</f>
        <v>689</v>
      </c>
      <c r="F205" s="3"/>
      <c r="G205" s="227">
        <f>+'Ark1'!R214</f>
        <v>2999</v>
      </c>
      <c r="H205" s="3"/>
      <c r="I205" s="3">
        <f>+'Ark1'!S214</f>
        <v>2989</v>
      </c>
      <c r="J205" s="52">
        <f>+'Ark1'!T214</f>
        <v>7.0691118234961321</v>
      </c>
      <c r="K205" s="52">
        <f>+'Ark1'!U214</f>
        <v>7.1075795036374636</v>
      </c>
      <c r="L205" s="96"/>
      <c r="M205" s="11">
        <f>+'Ark1'!W214</f>
        <v>56.694881231181007</v>
      </c>
      <c r="N205" s="3"/>
      <c r="O205" s="14">
        <f>+'Ark1'!Z214</f>
        <v>147.11716293074613</v>
      </c>
      <c r="P205" s="14"/>
      <c r="Q205" s="14">
        <f>+'Ark1'!AA214</f>
        <v>33.2592528802912</v>
      </c>
      <c r="R205" s="52">
        <f>+'Ark1'!AB214</f>
        <v>4.7826541890058207</v>
      </c>
      <c r="S205" s="14">
        <f>+'Ark1'!AC214</f>
        <v>-44.813125426238862</v>
      </c>
      <c r="T205" s="14">
        <f t="shared" si="22"/>
        <v>4.3526850507982582</v>
      </c>
      <c r="U205" s="11">
        <f>+IF(G205=0,"",'Ark1'!V214)</f>
        <v>15.308436145381796</v>
      </c>
      <c r="V205" s="28"/>
      <c r="AK205"/>
      <c r="AL205"/>
      <c r="AN205"/>
      <c r="AO205"/>
      <c r="AQ205"/>
      <c r="AR205"/>
      <c r="AS205"/>
      <c r="AT205"/>
      <c r="AU205"/>
      <c r="AV205"/>
      <c r="AW205"/>
    </row>
    <row r="206" spans="1:49" ht="15.6">
      <c r="A206" s="28"/>
      <c r="B206" s="3">
        <f>+'Ark1'!D215</f>
        <v>6</v>
      </c>
      <c r="C206" s="3" t="str">
        <f t="shared" ref="C206:C212" si="24">+C193</f>
        <v>Jun</v>
      </c>
      <c r="D206" s="3">
        <f>+'Ark1'!C215</f>
        <v>2008</v>
      </c>
      <c r="E206" s="3">
        <f>+'Ark1'!Q215</f>
        <v>669</v>
      </c>
      <c r="F206" s="3"/>
      <c r="G206" s="227">
        <f>+'Ark1'!R215</f>
        <v>3426</v>
      </c>
      <c r="H206" s="3"/>
      <c r="I206" s="3">
        <f>+'Ark1'!S215</f>
        <v>3417</v>
      </c>
      <c r="J206" s="52">
        <f>+'Ark1'!T215</f>
        <v>8.0756175749575689</v>
      </c>
      <c r="K206" s="52">
        <f>+'Ark1'!U215</f>
        <v>7.9852564662169652</v>
      </c>
      <c r="L206" s="96"/>
      <c r="M206" s="11">
        <f>+'Ark1'!W215</f>
        <v>56.318700614574198</v>
      </c>
      <c r="N206" s="3"/>
      <c r="O206" s="14">
        <f>+'Ark1'!Z215</f>
        <v>144.5810652619256</v>
      </c>
      <c r="P206" s="14"/>
      <c r="Q206" s="14">
        <f>+'Ark1'!AA215</f>
        <v>32.423261939769638</v>
      </c>
      <c r="R206" s="52">
        <f>+'Ark1'!AB215</f>
        <v>4.8495640922568324</v>
      </c>
      <c r="S206" s="14">
        <f>+'Ark1'!AC215</f>
        <v>-42.2383747888938</v>
      </c>
      <c r="T206" s="14">
        <f t="shared" si="22"/>
        <v>5.1210762331838566</v>
      </c>
      <c r="U206" s="11">
        <f>+IF(G206=0,"",'Ark1'!V215)</f>
        <v>14.732340922358436</v>
      </c>
      <c r="V206" s="28"/>
      <c r="AK206"/>
      <c r="AL206"/>
      <c r="AN206"/>
      <c r="AO206"/>
      <c r="AQ206"/>
      <c r="AR206"/>
      <c r="AS206"/>
      <c r="AT206"/>
      <c r="AU206"/>
      <c r="AV206"/>
      <c r="AW206"/>
    </row>
    <row r="207" spans="1:49" ht="15.6">
      <c r="A207" s="28"/>
      <c r="B207" s="3">
        <f>+'Ark1'!D216</f>
        <v>7</v>
      </c>
      <c r="C207" s="3" t="str">
        <f t="shared" si="24"/>
        <v>Jul</v>
      </c>
      <c r="D207" s="3">
        <f>+'Ark1'!C216</f>
        <v>2008</v>
      </c>
      <c r="E207" s="3">
        <f>+'Ark1'!Q216</f>
        <v>664</v>
      </c>
      <c r="F207" s="3"/>
      <c r="G207" s="227">
        <f>+'Ark1'!R216</f>
        <v>3240</v>
      </c>
      <c r="H207" s="3"/>
      <c r="I207" s="3">
        <f>+'Ark1'!S216</f>
        <v>3227</v>
      </c>
      <c r="J207" s="52">
        <f>+'Ark1'!T216</f>
        <v>7.6371864982085631</v>
      </c>
      <c r="K207" s="52">
        <f>+'Ark1'!U216</f>
        <v>7.6691021609855188</v>
      </c>
      <c r="L207" s="96"/>
      <c r="M207" s="11">
        <f>+'Ark1'!W216</f>
        <v>56.69073442826155</v>
      </c>
      <c r="N207" s="3"/>
      <c r="O207" s="14">
        <f>+'Ark1'!Z216</f>
        <v>147.03241400681725</v>
      </c>
      <c r="P207" s="14"/>
      <c r="Q207" s="14">
        <f>+'Ark1'!AA216</f>
        <v>33.544936442359926</v>
      </c>
      <c r="R207" s="52">
        <f>+'Ark1'!AB216</f>
        <v>4.7825136294492543</v>
      </c>
      <c r="S207" s="14">
        <f>+'Ark1'!AC216</f>
        <v>-48.432865969430061</v>
      </c>
      <c r="T207" s="14">
        <f t="shared" si="22"/>
        <v>4.8795180722891569</v>
      </c>
      <c r="U207" s="11">
        <f>+IF(G207=0,"",'Ark1'!V216)</f>
        <v>15.440123456790124</v>
      </c>
      <c r="V207" s="28"/>
      <c r="AK207"/>
      <c r="AL207"/>
      <c r="AN207"/>
      <c r="AO207"/>
      <c r="AQ207"/>
      <c r="AR207"/>
      <c r="AS207"/>
      <c r="AT207"/>
      <c r="AU207"/>
      <c r="AV207"/>
      <c r="AW207"/>
    </row>
    <row r="208" spans="1:49" ht="15.6">
      <c r="A208" s="28"/>
      <c r="B208" s="3">
        <f>+'Ark1'!D217</f>
        <v>8</v>
      </c>
      <c r="C208" s="3" t="str">
        <f t="shared" si="24"/>
        <v>Aug</v>
      </c>
      <c r="D208" s="3">
        <f>+'Ark1'!C217</f>
        <v>2008</v>
      </c>
      <c r="E208" s="3">
        <f>+'Ark1'!Q217</f>
        <v>700</v>
      </c>
      <c r="F208" s="3"/>
      <c r="G208" s="227">
        <f>+'Ark1'!R217</f>
        <v>3706</v>
      </c>
      <c r="H208" s="3"/>
      <c r="I208" s="3">
        <f>+'Ark1'!S217</f>
        <v>3702</v>
      </c>
      <c r="J208" s="52">
        <f>+'Ark1'!T217</f>
        <v>8.7356213464076973</v>
      </c>
      <c r="K208" s="52">
        <f>+'Ark1'!U217</f>
        <v>8.7017973544958487</v>
      </c>
      <c r="L208" s="96"/>
      <c r="M208" s="11">
        <f>+'Ark1'!W217</f>
        <v>56.198271204754199</v>
      </c>
      <c r="N208" s="3"/>
      <c r="O208" s="14">
        <f>+'Ark1'!Z217</f>
        <v>145.42533765532181</v>
      </c>
      <c r="P208" s="14"/>
      <c r="Q208" s="14">
        <f>+'Ark1'!AA217</f>
        <v>33.408349125367209</v>
      </c>
      <c r="R208" s="52">
        <f>+'Ark1'!AB217</f>
        <v>5.043797077754455</v>
      </c>
      <c r="S208" s="14">
        <f>+'Ark1'!AC217</f>
        <v>-45.58518723880988</v>
      </c>
      <c r="T208" s="14">
        <f t="shared" si="22"/>
        <v>5.2942857142857145</v>
      </c>
      <c r="U208" s="11">
        <f>+IF(G208=0,"",'Ark1'!V217)</f>
        <v>14.4851592012952</v>
      </c>
      <c r="V208" s="28"/>
      <c r="AK208"/>
      <c r="AL208"/>
      <c r="AN208"/>
      <c r="AO208"/>
      <c r="AQ208"/>
      <c r="AR208"/>
      <c r="AS208"/>
      <c r="AT208"/>
      <c r="AU208"/>
      <c r="AV208"/>
      <c r="AW208"/>
    </row>
    <row r="209" spans="1:49" ht="15.6">
      <c r="A209" s="28"/>
      <c r="B209" s="3">
        <f>+'Ark1'!D218</f>
        <v>9</v>
      </c>
      <c r="C209" s="3" t="str">
        <f t="shared" si="24"/>
        <v>Sep</v>
      </c>
      <c r="D209" s="3">
        <f>+'Ark1'!C218</f>
        <v>2008</v>
      </c>
      <c r="E209" s="3">
        <f>+'Ark1'!Q218</f>
        <v>699</v>
      </c>
      <c r="F209" s="3"/>
      <c r="G209" s="227">
        <f>+'Ark1'!R218</f>
        <v>3063</v>
      </c>
      <c r="H209" s="3"/>
      <c r="I209" s="3">
        <f>+'Ark1'!S218</f>
        <v>3048</v>
      </c>
      <c r="J209" s="52">
        <f>+'Ark1'!T218</f>
        <v>7.2199698283990177</v>
      </c>
      <c r="K209" s="52">
        <f>+'Ark1'!U218</f>
        <v>7.418246337735293</v>
      </c>
      <c r="L209" s="96"/>
      <c r="M209" s="11">
        <f>+'Ark1'!W218</f>
        <v>56.433398950131242</v>
      </c>
      <c r="N209" s="3"/>
      <c r="O209" s="14">
        <f>+'Ark1'!Z218</f>
        <v>150.57532808398915</v>
      </c>
      <c r="P209" s="14"/>
      <c r="Q209" s="14">
        <f>+'Ark1'!AA218</f>
        <v>34.466362146927246</v>
      </c>
      <c r="R209" s="52">
        <f>+'Ark1'!AB218</f>
        <v>5.1175961175087883</v>
      </c>
      <c r="S209" s="14">
        <f>+'Ark1'!AC218</f>
        <v>-52.028172964313811</v>
      </c>
      <c r="T209" s="14">
        <f t="shared" si="22"/>
        <v>4.3819742489270386</v>
      </c>
      <c r="U209" s="11">
        <f>+IF(G209=0,"",'Ark1'!V218)</f>
        <v>15.067580803134179</v>
      </c>
      <c r="V209" s="28"/>
      <c r="AK209"/>
      <c r="AL209"/>
      <c r="AN209"/>
      <c r="AO209"/>
      <c r="AQ209"/>
      <c r="AR209"/>
      <c r="AS209"/>
      <c r="AT209"/>
      <c r="AU209"/>
      <c r="AV209"/>
      <c r="AW209"/>
    </row>
    <row r="210" spans="1:49" ht="15.6">
      <c r="A210" s="28"/>
      <c r="B210" s="3">
        <f>+'Ark1'!D219</f>
        <v>10</v>
      </c>
      <c r="C210" s="3" t="str">
        <f t="shared" si="24"/>
        <v>Okt</v>
      </c>
      <c r="D210" s="3">
        <f>+'Ark1'!C219</f>
        <v>2008</v>
      </c>
      <c r="E210" s="3">
        <f>+'Ark1'!Q219</f>
        <v>813</v>
      </c>
      <c r="F210" s="3"/>
      <c r="G210" s="227">
        <f>+'Ark1'!R219</f>
        <v>3791</v>
      </c>
      <c r="H210" s="3"/>
      <c r="I210" s="3">
        <f>+'Ark1'!S219</f>
        <v>3776</v>
      </c>
      <c r="J210" s="52">
        <f>+'Ark1'!T219</f>
        <v>8.9359796341693407</v>
      </c>
      <c r="K210" s="52">
        <f>+'Ark1'!U219</f>
        <v>8.8071147754451644</v>
      </c>
      <c r="L210" s="96"/>
      <c r="M210" s="11">
        <f>+'Ark1'!W219</f>
        <v>56.828125</v>
      </c>
      <c r="N210" s="3"/>
      <c r="O210" s="14">
        <f>+'Ark1'!Z219</f>
        <v>144.30095338983057</v>
      </c>
      <c r="P210" s="14"/>
      <c r="Q210" s="14">
        <f>+'Ark1'!AA219</f>
        <v>33.044327078291289</v>
      </c>
      <c r="R210" s="52">
        <f>+'Ark1'!AB219</f>
        <v>4.7193887945945372</v>
      </c>
      <c r="S210" s="14">
        <f>+'Ark1'!AC219</f>
        <v>-43.701480905274003</v>
      </c>
      <c r="T210" s="14">
        <f t="shared" si="22"/>
        <v>4.6629766297662973</v>
      </c>
      <c r="U210" s="11">
        <f>+IF(G210=0,"",'Ark1'!V219)</f>
        <v>15.410182010023741</v>
      </c>
      <c r="V210" s="28"/>
      <c r="AK210"/>
      <c r="AL210"/>
      <c r="AN210"/>
      <c r="AO210"/>
      <c r="AQ210"/>
      <c r="AR210"/>
      <c r="AS210"/>
      <c r="AT210"/>
      <c r="AU210"/>
      <c r="AV210"/>
      <c r="AW210"/>
    </row>
    <row r="211" spans="1:49" ht="15.6">
      <c r="A211" s="28"/>
      <c r="B211" s="3">
        <f>+'Ark1'!D220</f>
        <v>11</v>
      </c>
      <c r="C211" s="3" t="str">
        <f t="shared" si="24"/>
        <v>Nov</v>
      </c>
      <c r="D211" s="3">
        <f>+'Ark1'!C220</f>
        <v>2008</v>
      </c>
      <c r="E211" s="3">
        <f>+'Ark1'!Q220</f>
        <v>762</v>
      </c>
      <c r="F211" s="3"/>
      <c r="G211" s="227">
        <f>+'Ark1'!R220</f>
        <v>3828</v>
      </c>
      <c r="H211" s="3"/>
      <c r="I211" s="3">
        <f>+'Ark1'!S220</f>
        <v>3816</v>
      </c>
      <c r="J211" s="52">
        <f>+'Ark1'!T220</f>
        <v>9.0231944182538211</v>
      </c>
      <c r="K211" s="52">
        <f>+'Ark1'!U220</f>
        <v>8.807423496207031</v>
      </c>
      <c r="L211" s="96"/>
      <c r="M211" s="11">
        <f>+'Ark1'!W220</f>
        <v>56.57573375262055</v>
      </c>
      <c r="N211" s="3"/>
      <c r="O211" s="14">
        <f>+'Ark1'!Z220</f>
        <v>142.79337002096437</v>
      </c>
      <c r="P211" s="14"/>
      <c r="Q211" s="14">
        <f>+'Ark1'!AA220</f>
        <v>31.652437312224855</v>
      </c>
      <c r="R211" s="52">
        <f>+'Ark1'!AB220</f>
        <v>4.64206546014168</v>
      </c>
      <c r="S211" s="14">
        <f>+'Ark1'!AC220</f>
        <v>-38.448048239130735</v>
      </c>
      <c r="T211" s="14">
        <f t="shared" si="22"/>
        <v>5.0236220472440944</v>
      </c>
      <c r="U211" s="11">
        <f>+IF(G211=0,"",'Ark1'!V220)</f>
        <v>15.068965517241381</v>
      </c>
      <c r="V211" s="28"/>
      <c r="AK211"/>
      <c r="AL211"/>
      <c r="AN211"/>
      <c r="AO211"/>
      <c r="AQ211"/>
      <c r="AR211"/>
      <c r="AS211"/>
      <c r="AT211"/>
      <c r="AU211"/>
      <c r="AV211"/>
      <c r="AW211"/>
    </row>
    <row r="212" spans="1:49" ht="15.6">
      <c r="A212" s="28"/>
      <c r="B212" s="3">
        <f>+'Ark1'!D221</f>
        <v>12</v>
      </c>
      <c r="C212" s="3" t="str">
        <f t="shared" si="24"/>
        <v>Des</v>
      </c>
      <c r="D212" s="3">
        <f>+'Ark1'!C221</f>
        <v>2008</v>
      </c>
      <c r="E212" s="3">
        <f>+'Ark1'!Q221</f>
        <v>591</v>
      </c>
      <c r="F212" s="3"/>
      <c r="G212" s="227">
        <f>+'Ark1'!R221</f>
        <v>3111</v>
      </c>
      <c r="H212" s="3"/>
      <c r="I212" s="3">
        <f>+'Ark1'!S221</f>
        <v>3100</v>
      </c>
      <c r="J212" s="52">
        <f>+'Ark1'!T221</f>
        <v>7.3331133320761852</v>
      </c>
      <c r="K212" s="52">
        <f>+'Ark1'!U221</f>
        <v>7.2282537620655507</v>
      </c>
      <c r="L212" s="96"/>
      <c r="M212" s="11">
        <f>+'Ark1'!W221</f>
        <v>56.646129032258088</v>
      </c>
      <c r="N212" s="3"/>
      <c r="O212" s="14">
        <f>+'Ark1'!Z221</f>
        <v>144.25777419354844</v>
      </c>
      <c r="P212" s="14"/>
      <c r="Q212" s="14">
        <f>+'Ark1'!AA221</f>
        <v>32.615426998147967</v>
      </c>
      <c r="R212" s="52">
        <f>+'Ark1'!AB221</f>
        <v>4.7788783792847882</v>
      </c>
      <c r="S212" s="14">
        <f>+'Ark1'!AC221</f>
        <v>-42.013511431811743</v>
      </c>
      <c r="T212" s="14">
        <f t="shared" si="22"/>
        <v>5.2639593908629445</v>
      </c>
      <c r="U212" s="11">
        <f>+IF(G212=0,"",'Ark1'!V221)</f>
        <v>15.288331726133082</v>
      </c>
      <c r="V212" s="28"/>
      <c r="AK212"/>
      <c r="AL212"/>
      <c r="AN212"/>
      <c r="AO212"/>
      <c r="AQ212"/>
      <c r="AR212"/>
      <c r="AS212"/>
      <c r="AT212"/>
      <c r="AU212"/>
      <c r="AV212"/>
      <c r="AW212"/>
    </row>
    <row r="213" spans="1:49">
      <c r="A213" s="28"/>
      <c r="B213" s="28"/>
      <c r="C213" s="28"/>
      <c r="D213" s="28"/>
      <c r="E213" s="28"/>
      <c r="F213" s="28"/>
      <c r="G213" s="222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AK213"/>
      <c r="AL213"/>
      <c r="AN213"/>
      <c r="AO213"/>
      <c r="AQ213"/>
      <c r="AR213"/>
      <c r="AS213"/>
      <c r="AT213"/>
      <c r="AU213"/>
      <c r="AV213"/>
      <c r="AW213"/>
    </row>
    <row r="214" spans="1:49" ht="15.6">
      <c r="A214" s="28"/>
      <c r="B214" s="3">
        <f>+'Ark1'!D222</f>
        <v>1</v>
      </c>
      <c r="C214" s="3" t="str">
        <f>+C201</f>
        <v>Jan</v>
      </c>
      <c r="D214" s="3">
        <f>+'Ark1'!C222</f>
        <v>2007</v>
      </c>
      <c r="E214" s="3">
        <f>+'Ark1'!Q222</f>
        <v>819</v>
      </c>
      <c r="F214" s="3"/>
      <c r="G214" s="227">
        <f>+'Ark1'!R222</f>
        <v>4148</v>
      </c>
      <c r="H214" s="3"/>
      <c r="I214" s="3">
        <f>+'Ark1'!S222</f>
        <v>4136</v>
      </c>
      <c r="J214" s="52">
        <f>+'Ark1'!T222</f>
        <v>9.4470255989796872</v>
      </c>
      <c r="K214" s="52">
        <f>+'Ark1'!U222</f>
        <v>9.7680203829216552</v>
      </c>
      <c r="L214" s="96"/>
      <c r="M214" s="11">
        <f>+'Ark1'!W222</f>
        <v>56.458413926499027</v>
      </c>
      <c r="N214" s="3"/>
      <c r="O214" s="14">
        <f>+'Ark1'!Z222</f>
        <v>152.83592843326875</v>
      </c>
      <c r="P214" s="14"/>
      <c r="Q214" s="14">
        <f>+'Ark1'!AA222</f>
        <v>32.120540396096104</v>
      </c>
      <c r="R214" s="52">
        <f>+'Ark1'!AB222</f>
        <v>4.806629428115464</v>
      </c>
      <c r="S214" s="14">
        <f>+'Ark1'!AC222</f>
        <v>-50.128605324872225</v>
      </c>
      <c r="T214" s="14">
        <f t="shared" si="22"/>
        <v>5.0647130647130645</v>
      </c>
      <c r="U214" s="11">
        <f>+IF(G214=0,"",'Ark1'!V222)</f>
        <v>15.064850530376075</v>
      </c>
      <c r="V214" s="28"/>
      <c r="AK214"/>
      <c r="AL214"/>
      <c r="AN214"/>
      <c r="AO214"/>
      <c r="AQ214"/>
      <c r="AR214"/>
      <c r="AS214"/>
      <c r="AT214"/>
      <c r="AU214"/>
      <c r="AV214"/>
      <c r="AW214"/>
    </row>
    <row r="215" spans="1:49" ht="15.6">
      <c r="A215" s="28"/>
      <c r="B215" s="3">
        <f>+'Ark1'!D223</f>
        <v>2</v>
      </c>
      <c r="C215" s="3" t="str">
        <f t="shared" ref="C215:C225" si="25">+C202</f>
        <v>Feb</v>
      </c>
      <c r="D215" s="3">
        <f>+'Ark1'!C223</f>
        <v>2007</v>
      </c>
      <c r="E215" s="3">
        <f>+'Ark1'!Q223</f>
        <v>680</v>
      </c>
      <c r="F215" s="3"/>
      <c r="G215" s="227">
        <f>+'Ark1'!R223</f>
        <v>3165</v>
      </c>
      <c r="H215" s="3"/>
      <c r="I215" s="3">
        <f>+'Ark1'!S223</f>
        <v>3157</v>
      </c>
      <c r="J215" s="52">
        <f>+'Ark1'!T223</f>
        <v>7.2082536212079775</v>
      </c>
      <c r="K215" s="52">
        <f>+'Ark1'!U223</f>
        <v>7.2693746843137603</v>
      </c>
      <c r="L215" s="96"/>
      <c r="M215" s="11">
        <f>+'Ark1'!W223</f>
        <v>56.887234716503009</v>
      </c>
      <c r="N215" s="3"/>
      <c r="O215" s="14">
        <f>+'Ark1'!Z223</f>
        <v>149.01222679759258</v>
      </c>
      <c r="P215" s="14"/>
      <c r="Q215" s="14">
        <f>+'Ark1'!AA223</f>
        <v>31.574986531809078</v>
      </c>
      <c r="R215" s="52">
        <f>+'Ark1'!AB223</f>
        <v>4.6074217977230436</v>
      </c>
      <c r="S215" s="14">
        <f>+'Ark1'!AC223</f>
        <v>-49.965228446050247</v>
      </c>
      <c r="T215" s="14">
        <f t="shared" si="22"/>
        <v>4.6544117647058822</v>
      </c>
      <c r="U215" s="11">
        <f>+IF(G215=0,"",'Ark1'!V223)</f>
        <v>15.24423380726698</v>
      </c>
      <c r="V215" s="28"/>
      <c r="AK215"/>
      <c r="AL215"/>
      <c r="AN215"/>
      <c r="AO215"/>
      <c r="AQ215"/>
      <c r="AR215"/>
      <c r="AS215"/>
      <c r="AT215"/>
      <c r="AU215"/>
      <c r="AV215"/>
      <c r="AW215"/>
    </row>
    <row r="216" spans="1:49" ht="15.6">
      <c r="A216" s="28"/>
      <c r="B216" s="3">
        <f>+'Ark1'!D224</f>
        <v>3</v>
      </c>
      <c r="C216" s="3" t="str">
        <f t="shared" si="25"/>
        <v>Mar</v>
      </c>
      <c r="D216" s="3">
        <f>+'Ark1'!C224</f>
        <v>2007</v>
      </c>
      <c r="E216" s="3">
        <f>+'Ark1'!Q224</f>
        <v>777</v>
      </c>
      <c r="F216" s="3"/>
      <c r="G216" s="227">
        <f>+'Ark1'!R224</f>
        <v>4161</v>
      </c>
      <c r="H216" s="3"/>
      <c r="I216" s="3">
        <f>+'Ark1'!S224</f>
        <v>4145</v>
      </c>
      <c r="J216" s="52">
        <f>+'Ark1'!T224</f>
        <v>9.4766329598250874</v>
      </c>
      <c r="K216" s="52">
        <f>+'Ark1'!U224</f>
        <v>9.4826980493007191</v>
      </c>
      <c r="L216" s="96"/>
      <c r="M216" s="11">
        <f>+'Ark1'!W224</f>
        <v>56.87696019300364</v>
      </c>
      <c r="N216" s="3"/>
      <c r="O216" s="14">
        <f>+'Ark1'!Z224</f>
        <v>148.04945717732244</v>
      </c>
      <c r="P216" s="14"/>
      <c r="Q216" s="14">
        <f>+'Ark1'!AA224</f>
        <v>31.053610755591411</v>
      </c>
      <c r="R216" s="52">
        <f>+'Ark1'!AB224</f>
        <v>4.5191790648978394</v>
      </c>
      <c r="S216" s="14">
        <f>+'Ark1'!AC224</f>
        <v>-45.528026380452161</v>
      </c>
      <c r="T216" s="14">
        <f t="shared" ref="T216:T262" si="26">+IF(G216=0,"",G216/E216)</f>
        <v>5.3552123552123554</v>
      </c>
      <c r="U216" s="11">
        <f>+IF(G216=0,"",'Ark1'!V224)</f>
        <v>15.269166065849548</v>
      </c>
      <c r="V216" s="28"/>
      <c r="AK216"/>
      <c r="AL216"/>
      <c r="AN216"/>
      <c r="AO216"/>
      <c r="AQ216"/>
      <c r="AR216"/>
      <c r="AS216"/>
      <c r="AT216"/>
      <c r="AU216"/>
      <c r="AV216"/>
      <c r="AW216"/>
    </row>
    <row r="217" spans="1:49" ht="15.6">
      <c r="A217" s="28"/>
      <c r="B217" s="3">
        <f>+'Ark1'!D225</f>
        <v>4</v>
      </c>
      <c r="C217" s="3" t="str">
        <f t="shared" si="25"/>
        <v>Apr</v>
      </c>
      <c r="D217" s="3">
        <f>+'Ark1'!C225</f>
        <v>2007</v>
      </c>
      <c r="E217" s="3">
        <f>+'Ark1'!Q225</f>
        <v>688</v>
      </c>
      <c r="F217" s="3"/>
      <c r="G217" s="227">
        <f>+'Ark1'!R225</f>
        <v>3387</v>
      </c>
      <c r="H217" s="3"/>
      <c r="I217" s="3">
        <f>+'Ark1'!S225</f>
        <v>3379</v>
      </c>
      <c r="J217" s="52">
        <f>+'Ark1'!T225</f>
        <v>7.7138562448756494</v>
      </c>
      <c r="K217" s="52">
        <f>+'Ark1'!U225</f>
        <v>7.7399500885254096</v>
      </c>
      <c r="L217" s="96"/>
      <c r="M217" s="11">
        <f>+'Ark1'!W225</f>
        <v>57.073098549866806</v>
      </c>
      <c r="N217" s="3"/>
      <c r="O217" s="14">
        <f>+'Ark1'!Z225</f>
        <v>148.23453684522016</v>
      </c>
      <c r="P217" s="14"/>
      <c r="Q217" s="14">
        <f>+'Ark1'!AA225</f>
        <v>32.209668888662648</v>
      </c>
      <c r="R217" s="52">
        <f>+'Ark1'!AB225</f>
        <v>4.3783394529490627</v>
      </c>
      <c r="S217" s="14">
        <f>+'Ark1'!AC225</f>
        <v>-47.53130974901584</v>
      </c>
      <c r="T217" s="14">
        <f t="shared" si="26"/>
        <v>4.9229651162790695</v>
      </c>
      <c r="U217" s="11">
        <f>+IF(G217=0,"",'Ark1'!V225)</f>
        <v>15.285503395335104</v>
      </c>
      <c r="V217" s="28"/>
      <c r="AK217"/>
      <c r="AL217"/>
      <c r="AN217"/>
      <c r="AO217"/>
      <c r="AQ217"/>
      <c r="AR217"/>
      <c r="AS217"/>
      <c r="AT217"/>
      <c r="AU217"/>
      <c r="AV217"/>
      <c r="AW217"/>
    </row>
    <row r="218" spans="1:49" ht="15.6">
      <c r="A218" s="28"/>
      <c r="B218" s="3">
        <f>+'Ark1'!D226</f>
        <v>5</v>
      </c>
      <c r="C218" s="3" t="str">
        <f t="shared" si="25"/>
        <v>Mai</v>
      </c>
      <c r="D218" s="3">
        <f>+'Ark1'!C226</f>
        <v>2007</v>
      </c>
      <c r="E218" s="3">
        <f>+'Ark1'!Q226</f>
        <v>754</v>
      </c>
      <c r="F218" s="3"/>
      <c r="G218" s="227">
        <f>+'Ark1'!R226</f>
        <v>3623</v>
      </c>
      <c r="H218" s="3"/>
      <c r="I218" s="3">
        <f>+'Ark1'!S226</f>
        <v>3600</v>
      </c>
      <c r="J218" s="52">
        <f>+'Ark1'!T226</f>
        <v>8.251343718684522</v>
      </c>
      <c r="K218" s="52">
        <f>+'Ark1'!U226</f>
        <v>8.2514516100544455</v>
      </c>
      <c r="L218" s="96"/>
      <c r="M218" s="11">
        <f>+'Ark1'!W226</f>
        <v>56.765277777777776</v>
      </c>
      <c r="N218" s="3"/>
      <c r="O218" s="14">
        <f>+'Ark1'!Z226</f>
        <v>148.32941666666613</v>
      </c>
      <c r="P218" s="14"/>
      <c r="Q218" s="14">
        <f>+'Ark1'!AA226</f>
        <v>33.228638479712203</v>
      </c>
      <c r="R218" s="52">
        <f>+'Ark1'!AB226</f>
        <v>4.8183866514467217</v>
      </c>
      <c r="S218" s="14">
        <f>+'Ark1'!AC226</f>
        <v>-49.026332112746921</v>
      </c>
      <c r="T218" s="14">
        <f t="shared" si="26"/>
        <v>4.8050397877984086</v>
      </c>
      <c r="U218" s="11">
        <f>+IF(G218=0,"",'Ark1'!V226)</f>
        <v>15.617444107093572</v>
      </c>
      <c r="V218" s="28"/>
      <c r="AK218"/>
      <c r="AL218"/>
      <c r="AN218"/>
      <c r="AO218"/>
      <c r="AQ218"/>
      <c r="AR218"/>
      <c r="AS218"/>
      <c r="AT218"/>
      <c r="AU218"/>
      <c r="AV218"/>
      <c r="AW218"/>
    </row>
    <row r="219" spans="1:49" ht="15.6">
      <c r="A219" s="28"/>
      <c r="B219" s="3">
        <f>+'Ark1'!D227</f>
        <v>6</v>
      </c>
      <c r="C219" s="3" t="str">
        <f t="shared" si="25"/>
        <v>Jun</v>
      </c>
      <c r="D219" s="3">
        <f>+'Ark1'!C227</f>
        <v>2007</v>
      </c>
      <c r="E219" s="3">
        <f>+'Ark1'!Q227</f>
        <v>709</v>
      </c>
      <c r="F219" s="3"/>
      <c r="G219" s="227">
        <f>+'Ark1'!R227</f>
        <v>3450</v>
      </c>
      <c r="H219" s="3"/>
      <c r="I219" s="3">
        <f>+'Ark1'!S227</f>
        <v>3433</v>
      </c>
      <c r="J219" s="52">
        <f>+'Ark1'!T227</f>
        <v>7.8573380705110685</v>
      </c>
      <c r="K219" s="52">
        <f>+'Ark1'!U227</f>
        <v>7.8486465183664542</v>
      </c>
      <c r="L219" s="96"/>
      <c r="M219" s="11">
        <f>+'Ark1'!W227</f>
        <v>56.512379842703183</v>
      </c>
      <c r="N219" s="3"/>
      <c r="O219" s="14">
        <f>+'Ark1'!Z227</f>
        <v>147.95184969414515</v>
      </c>
      <c r="P219" s="14"/>
      <c r="Q219" s="14">
        <f>+'Ark1'!AA227</f>
        <v>32.862290990862874</v>
      </c>
      <c r="R219" s="52">
        <f>+'Ark1'!AB227</f>
        <v>4.6899103312786492</v>
      </c>
      <c r="S219" s="14">
        <f>+'Ark1'!AC227</f>
        <v>-50.319518683704679</v>
      </c>
      <c r="T219" s="14">
        <f t="shared" si="26"/>
        <v>4.8660084626234132</v>
      </c>
      <c r="U219" s="11">
        <f>+IF(G219=0,"",'Ark1'!V227)</f>
        <v>15.20144927536232</v>
      </c>
      <c r="V219" s="28"/>
      <c r="AK219"/>
      <c r="AL219"/>
      <c r="AN219"/>
      <c r="AO219"/>
      <c r="AQ219"/>
      <c r="AR219"/>
      <c r="AS219"/>
      <c r="AT219"/>
      <c r="AU219"/>
      <c r="AV219"/>
      <c r="AW219"/>
    </row>
    <row r="220" spans="1:49" ht="15.6">
      <c r="A220" s="28"/>
      <c r="B220" s="3">
        <f>+'Ark1'!D228</f>
        <v>7</v>
      </c>
      <c r="C220" s="3" t="str">
        <f t="shared" si="25"/>
        <v>Jul</v>
      </c>
      <c r="D220" s="3">
        <f>+'Ark1'!C228</f>
        <v>2007</v>
      </c>
      <c r="E220" s="3">
        <f>+'Ark1'!Q228</f>
        <v>705</v>
      </c>
      <c r="F220" s="3"/>
      <c r="G220" s="227">
        <f>+'Ark1'!R228</f>
        <v>3564</v>
      </c>
      <c r="H220" s="3"/>
      <c r="I220" s="3">
        <f>+'Ark1'!S228</f>
        <v>3550</v>
      </c>
      <c r="J220" s="52">
        <f>+'Ark1'!T228</f>
        <v>8.1169718502323018</v>
      </c>
      <c r="K220" s="52">
        <f>+'Ark1'!U228</f>
        <v>8.1250310886283827</v>
      </c>
      <c r="L220" s="96"/>
      <c r="M220" s="11">
        <f>+'Ark1'!W228</f>
        <v>56.695774647887319</v>
      </c>
      <c r="N220" s="3"/>
      <c r="O220" s="14">
        <f>+'Ark1'!Z228</f>
        <v>148.11399999999989</v>
      </c>
      <c r="P220" s="14"/>
      <c r="Q220" s="14">
        <f>+'Ark1'!AA228</f>
        <v>33.15127450314889</v>
      </c>
      <c r="R220" s="52">
        <f>+'Ark1'!AB228</f>
        <v>4.7067059328099763</v>
      </c>
      <c r="S220" s="14">
        <f>+'Ark1'!AC228</f>
        <v>-45.964218629835045</v>
      </c>
      <c r="T220" s="14">
        <f t="shared" si="26"/>
        <v>5.05531914893617</v>
      </c>
      <c r="U220" s="11">
        <f>+IF(G220=0,"",'Ark1'!V228)</f>
        <v>14.880751964085301</v>
      </c>
      <c r="V220" s="28"/>
      <c r="AK220"/>
      <c r="AL220"/>
      <c r="AN220"/>
      <c r="AO220"/>
      <c r="AQ220"/>
      <c r="AR220"/>
      <c r="AS220"/>
      <c r="AT220"/>
      <c r="AU220"/>
      <c r="AV220"/>
      <c r="AW220"/>
    </row>
    <row r="221" spans="1:49" ht="15.6">
      <c r="A221" s="28"/>
      <c r="B221" s="3">
        <f>+'Ark1'!D229</f>
        <v>8</v>
      </c>
      <c r="C221" s="3" t="str">
        <f t="shared" si="25"/>
        <v>Aug</v>
      </c>
      <c r="D221" s="3">
        <f>+'Ark1'!C229</f>
        <v>2007</v>
      </c>
      <c r="E221" s="3">
        <f>+'Ark1'!Q229</f>
        <v>766</v>
      </c>
      <c r="F221" s="3"/>
      <c r="G221" s="227">
        <f>+'Ark1'!R229</f>
        <v>3644</v>
      </c>
      <c r="H221" s="3"/>
      <c r="I221" s="3">
        <f>+'Ark1'!S229</f>
        <v>3630</v>
      </c>
      <c r="J221" s="52">
        <f>+'Ark1'!T229</f>
        <v>8.299170993896329</v>
      </c>
      <c r="K221" s="52">
        <f>+'Ark1'!U229</f>
        <v>8.3696297335280985</v>
      </c>
      <c r="L221" s="96"/>
      <c r="M221" s="11">
        <f>+'Ark1'!W229</f>
        <v>56.743250688705217</v>
      </c>
      <c r="N221" s="3"/>
      <c r="O221" s="14">
        <f>+'Ark1'!Z229</f>
        <v>149.21038567493116</v>
      </c>
      <c r="P221" s="14"/>
      <c r="Q221" s="14">
        <f>+'Ark1'!AA229</f>
        <v>33.52328231059716</v>
      </c>
      <c r="R221" s="52">
        <f>+'Ark1'!AB229</f>
        <v>4.7249618373223479</v>
      </c>
      <c r="S221" s="14">
        <f>+'Ark1'!AC229</f>
        <v>-47.309161793473088</v>
      </c>
      <c r="T221" s="14">
        <f t="shared" si="26"/>
        <v>4.757180156657963</v>
      </c>
      <c r="U221" s="11">
        <f>+IF(G221=0,"",'Ark1'!V229)</f>
        <v>15.161361141602629</v>
      </c>
      <c r="V221" s="28"/>
      <c r="AK221"/>
      <c r="AL221"/>
      <c r="AN221"/>
      <c r="AO221"/>
      <c r="AQ221"/>
      <c r="AR221"/>
      <c r="AS221"/>
      <c r="AT221"/>
      <c r="AU221"/>
      <c r="AV221"/>
      <c r="AW221"/>
    </row>
    <row r="222" spans="1:49" ht="15.6">
      <c r="A222" s="28"/>
      <c r="B222" s="3">
        <f>+'Ark1'!D230</f>
        <v>9</v>
      </c>
      <c r="C222" s="3" t="str">
        <f t="shared" si="25"/>
        <v>Sep</v>
      </c>
      <c r="D222" s="3">
        <f>+'Ark1'!C230</f>
        <v>2007</v>
      </c>
      <c r="E222" s="3">
        <f>+'Ark1'!Q230</f>
        <v>724</v>
      </c>
      <c r="F222" s="3"/>
      <c r="G222" s="227">
        <f>+'Ark1'!R230</f>
        <v>3857</v>
      </c>
      <c r="H222" s="3"/>
      <c r="I222" s="3">
        <f>+'Ark1'!S230</f>
        <v>3846</v>
      </c>
      <c r="J222" s="52">
        <f>+'Ark1'!T230</f>
        <v>8.784276213901796</v>
      </c>
      <c r="K222" s="52">
        <f>+'Ark1'!U230</f>
        <v>8.6111193224322378</v>
      </c>
      <c r="L222" s="96"/>
      <c r="M222" s="11">
        <f>+'Ark1'!W230</f>
        <v>56.479459178367151</v>
      </c>
      <c r="N222" s="3"/>
      <c r="O222" s="14">
        <f>+'Ark1'!Z230</f>
        <v>144.89378575142999</v>
      </c>
      <c r="P222" s="14"/>
      <c r="Q222" s="14">
        <f>+'Ark1'!AA230</f>
        <v>32.652631320584241</v>
      </c>
      <c r="R222" s="52">
        <f>+'Ark1'!AB230</f>
        <v>4.6998267655721779</v>
      </c>
      <c r="S222" s="14">
        <f>+'Ark1'!AC230</f>
        <v>-42.107024022258749</v>
      </c>
      <c r="T222" s="14">
        <f t="shared" si="26"/>
        <v>5.3273480662983426</v>
      </c>
      <c r="U222" s="11">
        <f>+IF(G222=0,"",'Ark1'!V230)</f>
        <v>14.99299974073114</v>
      </c>
      <c r="V222" s="28"/>
      <c r="AK222"/>
      <c r="AL222"/>
      <c r="AN222"/>
      <c r="AO222"/>
      <c r="AQ222"/>
      <c r="AR222"/>
      <c r="AS222"/>
      <c r="AT222"/>
      <c r="AU222"/>
      <c r="AV222"/>
      <c r="AW222"/>
    </row>
    <row r="223" spans="1:49" ht="15.6">
      <c r="A223" s="28"/>
      <c r="B223" s="3">
        <f>+'Ark1'!D231</f>
        <v>10</v>
      </c>
      <c r="C223" s="3" t="str">
        <f t="shared" si="25"/>
        <v>Okt</v>
      </c>
      <c r="D223" s="3">
        <f>+'Ark1'!C231</f>
        <v>2007</v>
      </c>
      <c r="E223" s="3">
        <f>+'Ark1'!Q231</f>
        <v>851</v>
      </c>
      <c r="F223" s="3"/>
      <c r="G223" s="227">
        <f>+'Ark1'!R231</f>
        <v>4211</v>
      </c>
      <c r="H223" s="3"/>
      <c r="I223" s="3">
        <f>+'Ark1'!S231</f>
        <v>4200</v>
      </c>
      <c r="J223" s="52">
        <f>+'Ark1'!T231</f>
        <v>9.5905074246151027</v>
      </c>
      <c r="K223" s="52">
        <f>+'Ark1'!U231</f>
        <v>9.4652644659299447</v>
      </c>
      <c r="L223" s="96"/>
      <c r="M223" s="11">
        <f>+'Ark1'!W231</f>
        <v>56.942142857142883</v>
      </c>
      <c r="N223" s="3"/>
      <c r="O223" s="14">
        <f>+'Ark1'!Z231</f>
        <v>145.84209523809542</v>
      </c>
      <c r="P223" s="14"/>
      <c r="Q223" s="14">
        <f>+'Ark1'!AA231</f>
        <v>33.350329681962421</v>
      </c>
      <c r="R223" s="52">
        <f>+'Ark1'!AB231</f>
        <v>4.3263847415565122</v>
      </c>
      <c r="S223" s="14">
        <f>+'Ark1'!AC231</f>
        <v>-48.60535608270547</v>
      </c>
      <c r="T223" s="14">
        <f t="shared" si="26"/>
        <v>4.9482961222091655</v>
      </c>
      <c r="U223" s="11">
        <f>+IF(G223=0,"",'Ark1'!V231)</f>
        <v>15.167656138684396</v>
      </c>
      <c r="V223" s="28"/>
      <c r="AK223"/>
      <c r="AL223"/>
      <c r="AN223"/>
      <c r="AO223"/>
      <c r="AQ223"/>
      <c r="AR223"/>
      <c r="AS223"/>
      <c r="AT223"/>
      <c r="AU223"/>
      <c r="AV223"/>
      <c r="AW223"/>
    </row>
    <row r="224" spans="1:49" ht="15.6">
      <c r="A224" s="28"/>
      <c r="B224" s="3">
        <f>+'Ark1'!D232</f>
        <v>11</v>
      </c>
      <c r="C224" s="3" t="str">
        <f t="shared" si="25"/>
        <v>Nov</v>
      </c>
      <c r="D224" s="3">
        <f>+'Ark1'!C232</f>
        <v>2007</v>
      </c>
      <c r="E224" s="3">
        <f>+'Ark1'!Q232</f>
        <v>774</v>
      </c>
      <c r="F224" s="3"/>
      <c r="G224" s="227">
        <f>+'Ark1'!R232</f>
        <v>4246</v>
      </c>
      <c r="H224" s="3"/>
      <c r="I224" s="3">
        <f>+'Ark1'!S232</f>
        <v>4228</v>
      </c>
      <c r="J224" s="52">
        <f>+'Ark1'!T232</f>
        <v>9.6702195499681114</v>
      </c>
      <c r="K224" s="52">
        <f>+'Ark1'!U232</f>
        <v>9.462974395857664</v>
      </c>
      <c r="L224" s="96"/>
      <c r="M224" s="11">
        <f>+'Ark1'!W232</f>
        <v>56.77010406811732</v>
      </c>
      <c r="N224" s="3"/>
      <c r="O224" s="14">
        <f>+'Ark1'!Z232</f>
        <v>144.84120151371823</v>
      </c>
      <c r="P224" s="14"/>
      <c r="Q224" s="14">
        <f>+'Ark1'!AA232</f>
        <v>31.993216976732921</v>
      </c>
      <c r="R224" s="52">
        <f>+'Ark1'!AB232</f>
        <v>4.4213012473183868</v>
      </c>
      <c r="S224" s="14">
        <f>+'Ark1'!AC232</f>
        <v>-42.359007223775151</v>
      </c>
      <c r="T224" s="14">
        <f t="shared" si="26"/>
        <v>5.4857881136950901</v>
      </c>
      <c r="U224" s="11">
        <f>+IF(G224=0,"",'Ark1'!V232)</f>
        <v>14.795101271785212</v>
      </c>
      <c r="V224" s="28"/>
      <c r="AK224"/>
      <c r="AL224"/>
      <c r="AN224"/>
      <c r="AO224"/>
      <c r="AQ224"/>
      <c r="AR224"/>
      <c r="AS224"/>
      <c r="AT224"/>
      <c r="AU224"/>
      <c r="AV224"/>
      <c r="AW224"/>
    </row>
    <row r="225" spans="1:49" ht="15.6">
      <c r="A225" s="28"/>
      <c r="B225" s="3">
        <f>+'Ark1'!D233</f>
        <v>12</v>
      </c>
      <c r="C225" s="3" t="str">
        <f t="shared" si="25"/>
        <v>Des</v>
      </c>
      <c r="D225" s="3">
        <f>+'Ark1'!C233</f>
        <v>2007</v>
      </c>
      <c r="E225" s="3">
        <f>+'Ark1'!Q233</f>
        <v>561</v>
      </c>
      <c r="F225" s="3"/>
      <c r="G225" s="227">
        <f>+'Ark1'!R233</f>
        <v>2452</v>
      </c>
      <c r="H225" s="3"/>
      <c r="I225" s="3">
        <f>+'Ark1'!S233</f>
        <v>2444</v>
      </c>
      <c r="J225" s="52">
        <f>+'Ark1'!T233</f>
        <v>5.5844037533023592</v>
      </c>
      <c r="K225" s="52">
        <f>+'Ark1'!U233</f>
        <v>5.6058396601412444</v>
      </c>
      <c r="L225" s="96"/>
      <c r="M225" s="11">
        <f>+'Ark1'!W233</f>
        <v>56.905482815057262</v>
      </c>
      <c r="N225" s="3"/>
      <c r="O225" s="14">
        <f>+'Ark1'!Z233</f>
        <v>148.43588379705412</v>
      </c>
      <c r="P225" s="14"/>
      <c r="Q225" s="14">
        <f>+'Ark1'!AA233</f>
        <v>33.48155184315884</v>
      </c>
      <c r="R225" s="52">
        <f>+'Ark1'!AB233</f>
        <v>4.3669251659706303</v>
      </c>
      <c r="S225" s="14">
        <f>+'Ark1'!AC233</f>
        <v>-48.416704940291261</v>
      </c>
      <c r="T225" s="14">
        <f t="shared" si="26"/>
        <v>4.3707664884135475</v>
      </c>
      <c r="U225" s="11">
        <f>+IF(G225=0,"",'Ark1'!V233)</f>
        <v>15.106443719412724</v>
      </c>
      <c r="V225" s="28"/>
      <c r="AK225"/>
      <c r="AL225"/>
      <c r="AN225"/>
      <c r="AO225"/>
      <c r="AQ225"/>
      <c r="AR225"/>
      <c r="AS225"/>
      <c r="AT225"/>
      <c r="AU225"/>
      <c r="AV225"/>
      <c r="AW225"/>
    </row>
    <row r="226" spans="1:49" ht="15.6">
      <c r="A226" s="28"/>
      <c r="B226" s="3">
        <f>+'Ark1'!D234</f>
        <v>1</v>
      </c>
      <c r="C226" s="3" t="str">
        <f>+C214</f>
        <v>Jan</v>
      </c>
      <c r="D226" s="3">
        <f>+'Ark1'!C234</f>
        <v>2006</v>
      </c>
      <c r="E226" s="3">
        <f>+'Ark1'!Q234</f>
        <v>842</v>
      </c>
      <c r="F226" s="3"/>
      <c r="G226" s="227">
        <f>+'Ark1'!R234</f>
        <v>3822</v>
      </c>
      <c r="H226" s="3"/>
      <c r="I226" s="3">
        <f>+'Ark1'!S234</f>
        <v>3788</v>
      </c>
      <c r="J226" s="52">
        <f>+'Ark1'!T234</f>
        <v>8.6515607669149102</v>
      </c>
      <c r="K226" s="52">
        <f>+'Ark1'!U234</f>
        <v>8.7916842916183242</v>
      </c>
      <c r="L226" s="96"/>
      <c r="M226" s="11">
        <f>+'Ark1'!W234</f>
        <v>56.88833157338965</v>
      </c>
      <c r="N226" s="3"/>
      <c r="O226" s="14">
        <f>+'Ark1'!Z234</f>
        <v>148.72650475184795</v>
      </c>
      <c r="P226" s="14"/>
      <c r="Q226" s="14">
        <f>+'Ark1'!AA234</f>
        <v>32.305867349221955</v>
      </c>
      <c r="R226" s="52">
        <f>+'Ark1'!AB234</f>
        <v>4.5124421520026212</v>
      </c>
      <c r="S226" s="14">
        <f>+'Ark1'!AC234</f>
        <v>-49.9953784164572</v>
      </c>
      <c r="T226" s="14">
        <f t="shared" si="26"/>
        <v>4.539192399049881</v>
      </c>
      <c r="U226" s="11">
        <f>+IF(G226=0,"",'Ark1'!V234)</f>
        <v>15.799581371009941</v>
      </c>
      <c r="V226" s="28"/>
      <c r="AK226"/>
      <c r="AL226"/>
      <c r="AN226"/>
      <c r="AO226"/>
      <c r="AQ226"/>
      <c r="AR226"/>
      <c r="AS226"/>
      <c r="AT226"/>
      <c r="AU226"/>
      <c r="AV226"/>
      <c r="AW226"/>
    </row>
    <row r="227" spans="1:49" ht="15.6">
      <c r="A227" s="28"/>
      <c r="B227" s="3">
        <f>+'Ark1'!D235</f>
        <v>2</v>
      </c>
      <c r="C227" s="3" t="str">
        <f t="shared" ref="C227:C237" si="27">+C215</f>
        <v>Feb</v>
      </c>
      <c r="D227" s="3">
        <f>+'Ark1'!C235</f>
        <v>2006</v>
      </c>
      <c r="E227" s="3">
        <f>+'Ark1'!Q235</f>
        <v>766</v>
      </c>
      <c r="F227" s="3"/>
      <c r="G227" s="227">
        <f>+'Ark1'!R235</f>
        <v>3077</v>
      </c>
      <c r="H227" s="3"/>
      <c r="I227" s="3">
        <f>+'Ark1'!S235</f>
        <v>3037</v>
      </c>
      <c r="J227" s="52">
        <f>+'Ark1'!T235</f>
        <v>6.9651628675555184</v>
      </c>
      <c r="K227" s="52">
        <f>+'Ark1'!U235</f>
        <v>7.0065296251964302</v>
      </c>
      <c r="L227" s="96"/>
      <c r="M227" s="11">
        <f>+'Ark1'!W235</f>
        <v>56.878827790582811</v>
      </c>
      <c r="N227" s="3"/>
      <c r="O227" s="14">
        <f>+'Ark1'!Z235</f>
        <v>147.83743826144217</v>
      </c>
      <c r="P227" s="14"/>
      <c r="Q227" s="14">
        <f>+'Ark1'!AA235</f>
        <v>32.26636318787169</v>
      </c>
      <c r="R227" s="52">
        <f>+'Ark1'!AB235</f>
        <v>4.5034435522639304</v>
      </c>
      <c r="S227" s="14">
        <f>+'Ark1'!AC235</f>
        <v>-46.898765286463394</v>
      </c>
      <c r="T227" s="14">
        <f t="shared" si="26"/>
        <v>4.0169712793733678</v>
      </c>
      <c r="U227" s="11">
        <f>+IF(G227=0,"",'Ark1'!V235)</f>
        <v>15.555086122846925</v>
      </c>
      <c r="V227" s="28"/>
      <c r="AK227"/>
      <c r="AL227"/>
      <c r="AN227"/>
      <c r="AO227"/>
      <c r="AQ227"/>
      <c r="AR227"/>
      <c r="AS227"/>
      <c r="AT227"/>
      <c r="AU227"/>
      <c r="AV227"/>
      <c r="AW227"/>
    </row>
    <row r="228" spans="1:49" ht="15.6">
      <c r="A228" s="28"/>
      <c r="B228" s="3">
        <f>+'Ark1'!D236</f>
        <v>3</v>
      </c>
      <c r="C228" s="3" t="str">
        <f t="shared" si="27"/>
        <v>Mar</v>
      </c>
      <c r="D228" s="3">
        <f>+'Ark1'!C236</f>
        <v>2006</v>
      </c>
      <c r="E228" s="3">
        <f>+'Ark1'!Q236</f>
        <v>789</v>
      </c>
      <c r="F228" s="3"/>
      <c r="G228" s="227">
        <f>+'Ark1'!R236</f>
        <v>3453</v>
      </c>
      <c r="H228" s="3"/>
      <c r="I228" s="3">
        <f>+'Ark1'!S236</f>
        <v>3420</v>
      </c>
      <c r="J228" s="52">
        <f>+'Ark1'!T236</f>
        <v>7.8162844919301886</v>
      </c>
      <c r="K228" s="52">
        <f>+'Ark1'!U236</f>
        <v>7.8552863322623443</v>
      </c>
      <c r="L228" s="96"/>
      <c r="M228" s="11">
        <f>+'Ark1'!W236</f>
        <v>56.927485380116948</v>
      </c>
      <c r="N228" s="3"/>
      <c r="O228" s="14">
        <f>+'Ark1'!Z236</f>
        <v>147.18453216374243</v>
      </c>
      <c r="P228" s="14"/>
      <c r="Q228" s="14">
        <f>+'Ark1'!AA236</f>
        <v>32.666889418107274</v>
      </c>
      <c r="R228" s="52">
        <f>+'Ark1'!AB236</f>
        <v>4.6040922673760072</v>
      </c>
      <c r="S228" s="14">
        <f>+'Ark1'!AC236</f>
        <v>-51.499688516277153</v>
      </c>
      <c r="T228" s="14">
        <f t="shared" si="26"/>
        <v>4.3764258555133084</v>
      </c>
      <c r="U228" s="11">
        <f>+IF(G228=0,"",'Ark1'!V236)</f>
        <v>15.637127135823924</v>
      </c>
      <c r="V228" s="28"/>
      <c r="AK228"/>
      <c r="AL228"/>
      <c r="AN228"/>
      <c r="AO228"/>
      <c r="AQ228"/>
      <c r="AR228"/>
      <c r="AS228"/>
      <c r="AT228"/>
      <c r="AU228"/>
      <c r="AV228"/>
      <c r="AW228"/>
    </row>
    <row r="229" spans="1:49" ht="15.6">
      <c r="A229" s="28"/>
      <c r="B229" s="3">
        <f>+'Ark1'!D237</f>
        <v>4</v>
      </c>
      <c r="C229" s="3" t="str">
        <f t="shared" si="27"/>
        <v>Apr</v>
      </c>
      <c r="D229" s="3">
        <f>+'Ark1'!C237</f>
        <v>2006</v>
      </c>
      <c r="E229" s="3">
        <f>+'Ark1'!Q237</f>
        <v>743</v>
      </c>
      <c r="F229" s="3"/>
      <c r="G229" s="227">
        <f>+'Ark1'!R237</f>
        <v>3301</v>
      </c>
      <c r="H229" s="3"/>
      <c r="I229" s="3">
        <f>+'Ark1'!S237</f>
        <v>3269</v>
      </c>
      <c r="J229" s="52">
        <f>+'Ark1'!T237</f>
        <v>7.4722140480340444</v>
      </c>
      <c r="K229" s="52">
        <f>+'Ark1'!U237</f>
        <v>7.3479015178301932</v>
      </c>
      <c r="L229" s="96"/>
      <c r="M229" s="11">
        <f>+'Ark1'!W237</f>
        <v>57.024778219639046</v>
      </c>
      <c r="N229" s="3"/>
      <c r="O229" s="14">
        <f>+'Ark1'!Z237</f>
        <v>144.03719791985304</v>
      </c>
      <c r="P229" s="14"/>
      <c r="Q229" s="14">
        <f>+'Ark1'!AA237</f>
        <v>30.902890343946119</v>
      </c>
      <c r="R229" s="52">
        <f>+'Ark1'!AB237</f>
        <v>4.4304555477998973</v>
      </c>
      <c r="S229" s="14">
        <f>+'Ark1'!AC237</f>
        <v>-42.972848262450142</v>
      </c>
      <c r="T229" s="14">
        <f t="shared" si="26"/>
        <v>4.4427994616419921</v>
      </c>
      <c r="U229" s="11">
        <f>+IF(G229=0,"",'Ark1'!V237)</f>
        <v>15.705240836110265</v>
      </c>
      <c r="V229" s="28"/>
      <c r="AK229"/>
      <c r="AL229"/>
      <c r="AN229"/>
      <c r="AO229"/>
      <c r="AQ229"/>
      <c r="AR229"/>
      <c r="AS229"/>
      <c r="AT229"/>
      <c r="AU229"/>
      <c r="AV229"/>
      <c r="AW229"/>
    </row>
    <row r="230" spans="1:49" ht="15.6">
      <c r="A230" s="28"/>
      <c r="B230" s="3">
        <f>+'Ark1'!D238</f>
        <v>5</v>
      </c>
      <c r="C230" s="3" t="str">
        <f t="shared" si="27"/>
        <v>Mai</v>
      </c>
      <c r="D230" s="3">
        <f>+'Ark1'!C238</f>
        <v>2006</v>
      </c>
      <c r="E230" s="3">
        <f>+'Ark1'!Q238</f>
        <v>810</v>
      </c>
      <c r="F230" s="3"/>
      <c r="G230" s="227">
        <f>+'Ark1'!R238</f>
        <v>3706</v>
      </c>
      <c r="H230" s="3"/>
      <c r="I230" s="3">
        <f>+'Ark1'!S238</f>
        <v>3680</v>
      </c>
      <c r="J230" s="52">
        <f>+'Ark1'!T238</f>
        <v>8.3889806913099605</v>
      </c>
      <c r="K230" s="52">
        <f>+'Ark1'!U238</f>
        <v>8.3687978103310456</v>
      </c>
      <c r="L230" s="96"/>
      <c r="M230" s="11">
        <f>+'Ark1'!W238</f>
        <v>57.069021739130449</v>
      </c>
      <c r="N230" s="3"/>
      <c r="O230" s="14">
        <f>+'Ark1'!Z238</f>
        <v>145.72750000000005</v>
      </c>
      <c r="P230" s="14"/>
      <c r="Q230" s="14">
        <f>+'Ark1'!AA238</f>
        <v>31.898190272538251</v>
      </c>
      <c r="R230" s="52">
        <f>+'Ark1'!AB238</f>
        <v>4.5796830533446888</v>
      </c>
      <c r="S230" s="14">
        <f>+'Ark1'!AC238</f>
        <v>-49.391626351627743</v>
      </c>
      <c r="T230" s="14">
        <f t="shared" si="26"/>
        <v>4.5753086419753091</v>
      </c>
      <c r="U230" s="11">
        <f>+IF(G230=0,"",'Ark1'!V238)</f>
        <v>15.85860766324878</v>
      </c>
      <c r="V230" s="28"/>
      <c r="AK230"/>
      <c r="AL230"/>
      <c r="AN230"/>
      <c r="AO230"/>
      <c r="AQ230"/>
      <c r="AR230"/>
      <c r="AS230"/>
      <c r="AT230"/>
      <c r="AU230"/>
      <c r="AV230"/>
      <c r="AW230"/>
    </row>
    <row r="231" spans="1:49" ht="15.6">
      <c r="A231" s="28"/>
      <c r="B231" s="3">
        <f>+'Ark1'!D239</f>
        <v>6</v>
      </c>
      <c r="C231" s="3" t="str">
        <f t="shared" si="27"/>
        <v>Jun</v>
      </c>
      <c r="D231" s="3">
        <f>+'Ark1'!C239</f>
        <v>2006</v>
      </c>
      <c r="E231" s="3">
        <f>+'Ark1'!Q239</f>
        <v>792</v>
      </c>
      <c r="F231" s="3"/>
      <c r="G231" s="227">
        <f>+'Ark1'!R239</f>
        <v>3869</v>
      </c>
      <c r="H231" s="3"/>
      <c r="I231" s="3">
        <f>+'Ark1'!S239</f>
        <v>3858</v>
      </c>
      <c r="J231" s="52">
        <f>+'Ark1'!T239</f>
        <v>8.7579509699617475</v>
      </c>
      <c r="K231" s="52">
        <f>+'Ark1'!U239</f>
        <v>8.5814348608783906</v>
      </c>
      <c r="L231" s="96"/>
      <c r="M231" s="11">
        <f>+'Ark1'!W239</f>
        <v>56.87843442198028</v>
      </c>
      <c r="N231" s="3"/>
      <c r="O231" s="14">
        <f>+'Ark1'!Z239</f>
        <v>142.53579574909281</v>
      </c>
      <c r="P231" s="14"/>
      <c r="Q231" s="14">
        <f>+'Ark1'!AA239</f>
        <v>30.891965996734424</v>
      </c>
      <c r="R231" s="52">
        <f>+'Ark1'!AB239</f>
        <v>4.3593742132718551</v>
      </c>
      <c r="S231" s="14">
        <f>+'Ark1'!AC239</f>
        <v>-42.774337718934177</v>
      </c>
      <c r="T231" s="14">
        <f t="shared" si="26"/>
        <v>4.8851010101010104</v>
      </c>
      <c r="U231" s="11">
        <f>+IF(G231=0,"",'Ark1'!V239)</f>
        <v>15.25432928405273</v>
      </c>
      <c r="V231" s="28"/>
      <c r="AK231"/>
      <c r="AL231"/>
      <c r="AN231"/>
      <c r="AO231"/>
      <c r="AQ231"/>
      <c r="AR231"/>
      <c r="AS231"/>
      <c r="AT231"/>
      <c r="AU231"/>
      <c r="AV231"/>
      <c r="AW231"/>
    </row>
    <row r="232" spans="1:49" ht="15.6">
      <c r="A232" s="28"/>
      <c r="B232" s="3">
        <f>+'Ark1'!D240</f>
        <v>7</v>
      </c>
      <c r="C232" s="3" t="str">
        <f t="shared" si="27"/>
        <v>Jul</v>
      </c>
      <c r="D232" s="3">
        <f>+'Ark1'!C240</f>
        <v>2006</v>
      </c>
      <c r="E232" s="3">
        <f>+'Ark1'!Q240</f>
        <v>690</v>
      </c>
      <c r="F232" s="3"/>
      <c r="G232" s="227">
        <f>+'Ark1'!R240</f>
        <v>3365</v>
      </c>
      <c r="H232" s="3"/>
      <c r="I232" s="3">
        <f>+'Ark1'!S240</f>
        <v>3357</v>
      </c>
      <c r="J232" s="52">
        <f>+'Ark1'!T240</f>
        <v>7.617085813885053</v>
      </c>
      <c r="K232" s="52">
        <f>+'Ark1'!U240</f>
        <v>7.6459482544423762</v>
      </c>
      <c r="L232" s="96"/>
      <c r="M232" s="11">
        <f>+'Ark1'!W240</f>
        <v>57.24218051831992</v>
      </c>
      <c r="N232" s="3"/>
      <c r="O232" s="14">
        <f>+'Ark1'!Z240</f>
        <v>145.95072981829028</v>
      </c>
      <c r="P232" s="14"/>
      <c r="Q232" s="14">
        <f>+'Ark1'!AA240</f>
        <v>32.259421665330279</v>
      </c>
      <c r="R232" s="52">
        <f>+'Ark1'!AB240</f>
        <v>4.4914809388785848</v>
      </c>
      <c r="S232" s="14">
        <f>+'Ark1'!AC240</f>
        <v>-47.451904537138638</v>
      </c>
      <c r="T232" s="14">
        <f t="shared" si="26"/>
        <v>4.8768115942028984</v>
      </c>
      <c r="U232" s="11">
        <f>+IF(G232=0,"",'Ark1'!V240)</f>
        <v>15.322139673105498</v>
      </c>
      <c r="V232" s="28"/>
      <c r="AK232"/>
      <c r="AL232"/>
      <c r="AN232"/>
      <c r="AO232"/>
      <c r="AQ232"/>
      <c r="AR232"/>
      <c r="AS232"/>
      <c r="AT232"/>
      <c r="AU232"/>
      <c r="AV232"/>
      <c r="AW232"/>
    </row>
    <row r="233" spans="1:49" ht="15.6">
      <c r="A233" s="28"/>
      <c r="B233" s="3">
        <f>+'Ark1'!D241</f>
        <v>8</v>
      </c>
      <c r="C233" s="3" t="str">
        <f t="shared" si="27"/>
        <v>Aug</v>
      </c>
      <c r="D233" s="3">
        <f>+'Ark1'!C241</f>
        <v>2006</v>
      </c>
      <c r="E233" s="3">
        <f>+'Ark1'!Q241</f>
        <v>826</v>
      </c>
      <c r="F233" s="3"/>
      <c r="G233" s="227">
        <f>+'Ark1'!R241</f>
        <v>4261</v>
      </c>
      <c r="H233" s="3"/>
      <c r="I233" s="3">
        <f>+'Ark1'!S241</f>
        <v>4244</v>
      </c>
      <c r="J233" s="52">
        <f>+'Ark1'!T241</f>
        <v>9.6452905357991696</v>
      </c>
      <c r="K233" s="52">
        <f>+'Ark1'!U241</f>
        <v>9.821063656846702</v>
      </c>
      <c r="L233" s="96"/>
      <c r="M233" s="11">
        <f>+'Ark1'!W241</f>
        <v>56.76790763430725</v>
      </c>
      <c r="N233" s="3"/>
      <c r="O233" s="14">
        <f>+'Ark1'!Z241</f>
        <v>148.2891611687094</v>
      </c>
      <c r="P233" s="14"/>
      <c r="Q233" s="14">
        <f>+'Ark1'!AA241</f>
        <v>32.470262990238261</v>
      </c>
      <c r="R233" s="52">
        <f>+'Ark1'!AB241</f>
        <v>4.768445731928689</v>
      </c>
      <c r="S233" s="14">
        <f>+'Ark1'!AC241</f>
        <v>-49.453503078609529</v>
      </c>
      <c r="T233" s="14">
        <f t="shared" si="26"/>
        <v>5.1585956416464889</v>
      </c>
      <c r="U233" s="11">
        <f>+IF(G233=0,"",'Ark1'!V241)</f>
        <v>15.377845576155837</v>
      </c>
      <c r="V233" s="28"/>
      <c r="AK233"/>
      <c r="AL233"/>
      <c r="AN233"/>
      <c r="AO233"/>
      <c r="AQ233"/>
      <c r="AR233"/>
      <c r="AS233"/>
      <c r="AT233"/>
      <c r="AU233"/>
      <c r="AV233"/>
      <c r="AW233"/>
    </row>
    <row r="234" spans="1:49" ht="15.6">
      <c r="A234" s="28"/>
      <c r="B234" s="3">
        <f>+'Ark1'!D242</f>
        <v>9</v>
      </c>
      <c r="C234" s="3" t="str">
        <f t="shared" si="27"/>
        <v>Sep</v>
      </c>
      <c r="D234" s="3">
        <f>+'Ark1'!C242</f>
        <v>2006</v>
      </c>
      <c r="E234" s="3">
        <f>+'Ark1'!Q242</f>
        <v>715</v>
      </c>
      <c r="F234" s="3"/>
      <c r="G234" s="227">
        <f>+'Ark1'!R242</f>
        <v>3576</v>
      </c>
      <c r="H234" s="3"/>
      <c r="I234" s="3">
        <f>+'Ark1'!S242</f>
        <v>3564</v>
      </c>
      <c r="J234" s="52">
        <f>+'Ark1'!T242</f>
        <v>8.0947099169250976</v>
      </c>
      <c r="K234" s="52">
        <f>+'Ark1'!U242</f>
        <v>8.1100781369649191</v>
      </c>
      <c r="L234" s="96"/>
      <c r="M234" s="11">
        <f>+'Ark1'!W242</f>
        <v>56.814814814814817</v>
      </c>
      <c r="N234" s="3"/>
      <c r="O234" s="14">
        <f>+'Ark1'!Z242</f>
        <v>145.81882716049381</v>
      </c>
      <c r="P234" s="14"/>
      <c r="Q234" s="14">
        <f>+'Ark1'!AA242</f>
        <v>32.927091460491177</v>
      </c>
      <c r="R234" s="52">
        <f>+'Ark1'!AB242</f>
        <v>4.6910072820625839</v>
      </c>
      <c r="S234" s="14">
        <f>+'Ark1'!AC242</f>
        <v>-47.436687514108677</v>
      </c>
      <c r="T234" s="14">
        <f t="shared" si="26"/>
        <v>5.0013986013986012</v>
      </c>
      <c r="U234" s="11">
        <f>+IF(G234=0,"",'Ark1'!V242)</f>
        <v>15.587248322147651</v>
      </c>
      <c r="V234" s="28"/>
      <c r="AK234"/>
      <c r="AL234"/>
      <c r="AN234"/>
      <c r="AO234"/>
      <c r="AQ234"/>
      <c r="AR234"/>
      <c r="AS234"/>
      <c r="AT234"/>
      <c r="AU234"/>
      <c r="AV234"/>
      <c r="AW234"/>
    </row>
    <row r="235" spans="1:49" ht="15.6">
      <c r="A235" s="28"/>
      <c r="B235" s="3">
        <f>+'Ark1'!D243</f>
        <v>10</v>
      </c>
      <c r="C235" s="3" t="str">
        <f t="shared" si="27"/>
        <v>Okt</v>
      </c>
      <c r="D235" s="3">
        <f>+'Ark1'!C243</f>
        <v>2006</v>
      </c>
      <c r="E235" s="3">
        <f>+'Ark1'!Q243</f>
        <v>804</v>
      </c>
      <c r="F235" s="3"/>
      <c r="G235" s="227">
        <f>+'Ark1'!R243</f>
        <v>4319</v>
      </c>
      <c r="H235" s="3"/>
      <c r="I235" s="3">
        <f>+'Ark1'!S243</f>
        <v>4309</v>
      </c>
      <c r="J235" s="52">
        <f>+'Ark1'!T243</f>
        <v>9.7765805736016471</v>
      </c>
      <c r="K235" s="52">
        <f>+'Ark1'!U243</f>
        <v>9.6783230057592835</v>
      </c>
      <c r="L235" s="96"/>
      <c r="M235" s="11">
        <f>+'Ark1'!W243</f>
        <v>56.701554885124203</v>
      </c>
      <c r="N235" s="3"/>
      <c r="O235" s="14">
        <f>+'Ark1'!Z243</f>
        <v>143.92951961011838</v>
      </c>
      <c r="P235" s="14"/>
      <c r="Q235" s="14">
        <f>+'Ark1'!AA243</f>
        <v>31.614988782053619</v>
      </c>
      <c r="R235" s="52">
        <f>+'Ark1'!AB243</f>
        <v>4.5280436498587457</v>
      </c>
      <c r="S235" s="14">
        <f>+'Ark1'!AC243</f>
        <v>-40.640611733333714</v>
      </c>
      <c r="T235" s="14">
        <f t="shared" si="26"/>
        <v>5.371890547263682</v>
      </c>
      <c r="U235" s="11">
        <f>+IF(G235=0,"",'Ark1'!V243)</f>
        <v>14.897198425561475</v>
      </c>
      <c r="V235" s="28"/>
      <c r="AK235"/>
      <c r="AL235"/>
      <c r="AN235"/>
      <c r="AO235"/>
      <c r="AQ235"/>
      <c r="AR235"/>
      <c r="AS235"/>
      <c r="AT235"/>
      <c r="AU235"/>
      <c r="AV235"/>
      <c r="AW235"/>
    </row>
    <row r="236" spans="1:49" ht="15.6">
      <c r="A236" s="28"/>
      <c r="B236" s="3">
        <f>+'Ark1'!D244</f>
        <v>11</v>
      </c>
      <c r="C236" s="3" t="str">
        <f t="shared" si="27"/>
        <v>Nov</v>
      </c>
      <c r="D236" s="3">
        <f>+'Ark1'!C244</f>
        <v>2006</v>
      </c>
      <c r="E236" s="3">
        <f>+'Ark1'!Q244</f>
        <v>856</v>
      </c>
      <c r="F236" s="3"/>
      <c r="G236" s="227">
        <f>+'Ark1'!R244</f>
        <v>4308</v>
      </c>
      <c r="H236" s="3"/>
      <c r="I236" s="3">
        <f>+'Ark1'!S244</f>
        <v>4292</v>
      </c>
      <c r="J236" s="52">
        <f>+'Ark1'!T244</f>
        <v>9.7516807388460069</v>
      </c>
      <c r="K236" s="52">
        <f>+'Ark1'!U244</f>
        <v>9.7297816744842596</v>
      </c>
      <c r="L236" s="96"/>
      <c r="M236" s="11">
        <f>+'Ark1'!W244</f>
        <v>56.705731593662641</v>
      </c>
      <c r="N236" s="3"/>
      <c r="O236" s="14">
        <f>+'Ark1'!Z244</f>
        <v>145.26789375582459</v>
      </c>
      <c r="P236" s="14"/>
      <c r="Q236" s="14">
        <f>+'Ark1'!AA244</f>
        <v>31.693735566015786</v>
      </c>
      <c r="R236" s="52">
        <f>+'Ark1'!AB244</f>
        <v>4.5560948958100278</v>
      </c>
      <c r="S236" s="14">
        <f>+'Ark1'!AC244</f>
        <v>-41.789925427750248</v>
      </c>
      <c r="T236" s="14">
        <f t="shared" si="26"/>
        <v>5.0327102803738315</v>
      </c>
      <c r="U236" s="11">
        <f>+IF(G236=0,"",'Ark1'!V244)</f>
        <v>15.323351903435467</v>
      </c>
      <c r="V236" s="28"/>
      <c r="AK236"/>
      <c r="AL236"/>
      <c r="AN236"/>
      <c r="AO236"/>
      <c r="AQ236"/>
      <c r="AR236"/>
      <c r="AS236"/>
      <c r="AT236"/>
      <c r="AU236"/>
      <c r="AV236"/>
      <c r="AW236"/>
    </row>
    <row r="237" spans="1:49" ht="15.6">
      <c r="A237" s="28"/>
      <c r="B237" s="3">
        <f>+'Ark1'!D245</f>
        <v>12</v>
      </c>
      <c r="C237" s="3" t="str">
        <f t="shared" si="27"/>
        <v>Des</v>
      </c>
      <c r="D237" s="3">
        <f>+'Ark1'!C245</f>
        <v>2006</v>
      </c>
      <c r="E237" s="3">
        <f>+'Ark1'!Q245</f>
        <v>618</v>
      </c>
      <c r="F237" s="3"/>
      <c r="G237" s="227">
        <f>+'Ark1'!R245</f>
        <v>3120</v>
      </c>
      <c r="H237" s="3"/>
      <c r="I237" s="3">
        <f>+'Ark1'!S245</f>
        <v>3110</v>
      </c>
      <c r="J237" s="52">
        <f>+'Ark1'!T245</f>
        <v>7.0624985852366642</v>
      </c>
      <c r="K237" s="52">
        <f>+'Ark1'!U245</f>
        <v>7.0631708333857279</v>
      </c>
      <c r="L237" s="96"/>
      <c r="M237" s="11">
        <f>+'Ark1'!W245</f>
        <v>56.630868167202557</v>
      </c>
      <c r="N237" s="3"/>
      <c r="O237" s="14">
        <f>+'Ark1'!Z245</f>
        <v>145.5343729903534</v>
      </c>
      <c r="P237" s="14"/>
      <c r="Q237" s="14">
        <f>+'Ark1'!AA245</f>
        <v>30.578113642468491</v>
      </c>
      <c r="R237" s="52">
        <f>+'Ark1'!AB245</f>
        <v>4.6256045631095661</v>
      </c>
      <c r="S237" s="14">
        <f>+'Ark1'!AC245</f>
        <v>-40.377636028086656</v>
      </c>
      <c r="T237" s="14">
        <f t="shared" si="26"/>
        <v>5.0485436893203888</v>
      </c>
      <c r="U237" s="11">
        <f>+IF(G237=0,"",'Ark1'!V245)</f>
        <v>15.054807692307696</v>
      </c>
      <c r="V237" s="28"/>
      <c r="AK237"/>
      <c r="AL237"/>
      <c r="AN237"/>
      <c r="AO237"/>
      <c r="AQ237"/>
      <c r="AR237"/>
      <c r="AS237"/>
      <c r="AT237"/>
      <c r="AU237"/>
      <c r="AV237"/>
      <c r="AW237"/>
    </row>
    <row r="238" spans="1:49">
      <c r="A238" s="28"/>
      <c r="B238" s="28"/>
      <c r="C238" s="28"/>
      <c r="D238" s="28"/>
      <c r="E238" s="28"/>
      <c r="F238" s="28"/>
      <c r="G238" s="222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AK238"/>
      <c r="AL238"/>
      <c r="AN238"/>
      <c r="AO238"/>
      <c r="AQ238"/>
      <c r="AR238"/>
      <c r="AS238"/>
      <c r="AT238"/>
      <c r="AU238"/>
      <c r="AV238"/>
      <c r="AW238"/>
    </row>
    <row r="239" spans="1:49" ht="15.6">
      <c r="A239" s="28"/>
      <c r="B239" s="3">
        <f>+'Ark1'!D246</f>
        <v>1</v>
      </c>
      <c r="C239" s="3" t="str">
        <f>+C226</f>
        <v>Jan</v>
      </c>
      <c r="D239" s="3">
        <f>+'Ark1'!C246</f>
        <v>2005</v>
      </c>
      <c r="E239" s="3">
        <f>+'Ark1'!Q246</f>
        <v>914</v>
      </c>
      <c r="F239" s="3"/>
      <c r="G239" s="227">
        <f>+'Ark1'!R246</f>
        <v>3764</v>
      </c>
      <c r="H239" s="3"/>
      <c r="I239" s="3">
        <f>+'Ark1'!S246</f>
        <v>3702</v>
      </c>
      <c r="J239" s="52">
        <f>+'Ark1'!T246</f>
        <v>9.6238294608328783</v>
      </c>
      <c r="K239" s="52">
        <f>+'Ark1'!U246</f>
        <v>9.8417437900551121</v>
      </c>
      <c r="L239" s="96"/>
      <c r="M239" s="11">
        <f>+'Ark1'!W246</f>
        <v>56.734467855213389</v>
      </c>
      <c r="N239" s="3"/>
      <c r="O239" s="14">
        <f>+'Ark1'!Z246</f>
        <v>148.99394921663955</v>
      </c>
      <c r="P239" s="14"/>
      <c r="Q239" s="14">
        <f>+'Ark1'!AA246</f>
        <v>31.644336909972218</v>
      </c>
      <c r="R239" s="52">
        <f>+'Ark1'!AB246</f>
        <v>4.5961715065923237</v>
      </c>
      <c r="S239" s="14">
        <f>+'Ark1'!AC246</f>
        <v>-51.325452850526659</v>
      </c>
      <c r="T239" s="14">
        <f t="shared" si="26"/>
        <v>4.1181619256017505</v>
      </c>
      <c r="U239" s="11">
        <f>+IF(G239=0,"",'Ark1'!V246)</f>
        <v>15.293836344314556</v>
      </c>
      <c r="V239" s="28"/>
      <c r="AK239"/>
      <c r="AL239"/>
      <c r="AN239"/>
      <c r="AO239"/>
      <c r="AQ239"/>
      <c r="AR239"/>
      <c r="AS239"/>
      <c r="AT239"/>
      <c r="AU239"/>
      <c r="AV239"/>
      <c r="AW239"/>
    </row>
    <row r="240" spans="1:49" ht="15.6">
      <c r="A240" s="28"/>
      <c r="B240" s="3">
        <f>+'Ark1'!D247</f>
        <v>2</v>
      </c>
      <c r="C240" s="3" t="str">
        <f t="shared" ref="C240:C250" si="28">+C227</f>
        <v>Feb</v>
      </c>
      <c r="D240" s="3">
        <f>+'Ark1'!C247</f>
        <v>2005</v>
      </c>
      <c r="E240" s="3">
        <f>+'Ark1'!Q247</f>
        <v>759</v>
      </c>
      <c r="F240" s="3"/>
      <c r="G240" s="227">
        <f>+'Ark1'!R247</f>
        <v>2796</v>
      </c>
      <c r="H240" s="3"/>
      <c r="I240" s="3">
        <f>+'Ark1'!S247</f>
        <v>2740</v>
      </c>
      <c r="J240" s="52">
        <f>+'Ark1'!T247</f>
        <v>7.1488382498641689</v>
      </c>
      <c r="K240" s="52">
        <f>+'Ark1'!U247</f>
        <v>7.1018334912762731</v>
      </c>
      <c r="L240" s="96"/>
      <c r="M240" s="11">
        <f>+'Ark1'!W247</f>
        <v>56.653284671532816</v>
      </c>
      <c r="N240" s="3"/>
      <c r="O240" s="14">
        <f>+'Ark1'!Z247</f>
        <v>145.26229927007279</v>
      </c>
      <c r="P240" s="14"/>
      <c r="Q240" s="14">
        <f>+'Ark1'!AA247</f>
        <v>32.176198164016775</v>
      </c>
      <c r="R240" s="52">
        <f>+'Ark1'!AB247</f>
        <v>4.5207801002241839</v>
      </c>
      <c r="S240" s="14">
        <f>+'Ark1'!AC247</f>
        <v>-52.063790715839886</v>
      </c>
      <c r="T240" s="14">
        <f t="shared" si="26"/>
        <v>3.6837944664031621</v>
      </c>
      <c r="U240" s="11">
        <f>+IF(G240=0,"",'Ark1'!V247)</f>
        <v>15.629828326180252</v>
      </c>
      <c r="V240" s="28"/>
      <c r="AK240"/>
      <c r="AL240"/>
      <c r="AN240"/>
      <c r="AO240"/>
      <c r="AQ240"/>
      <c r="AR240"/>
      <c r="AS240"/>
      <c r="AT240"/>
      <c r="AU240"/>
      <c r="AV240"/>
      <c r="AW240"/>
    </row>
    <row r="241" spans="1:49" ht="15.6">
      <c r="A241" s="28"/>
      <c r="B241" s="3">
        <f>+'Ark1'!D248</f>
        <v>3</v>
      </c>
      <c r="C241" s="3" t="str">
        <f t="shared" si="28"/>
        <v>Mar</v>
      </c>
      <c r="D241" s="3">
        <f>+'Ark1'!C248</f>
        <v>2005</v>
      </c>
      <c r="E241" s="3">
        <f>+'Ark1'!Q248</f>
        <v>765</v>
      </c>
      <c r="F241" s="3"/>
      <c r="G241" s="227">
        <f>+'Ark1'!R248</f>
        <v>3160.25</v>
      </c>
      <c r="H241" s="3"/>
      <c r="I241" s="3">
        <f>+'Ark1'!S248</f>
        <v>3115</v>
      </c>
      <c r="J241" s="52">
        <f>+'Ark1'!T248</f>
        <v>8.0801559653552388</v>
      </c>
      <c r="K241" s="52">
        <f>+'Ark1'!U248</f>
        <v>7.965912943570066</v>
      </c>
      <c r="L241" s="96"/>
      <c r="M241" s="11">
        <f>+'Ark1'!W248</f>
        <v>56.946709470304995</v>
      </c>
      <c r="N241" s="3"/>
      <c r="O241" s="14">
        <f>+'Ark1'!Z248</f>
        <v>143.32121990369171</v>
      </c>
      <c r="P241" s="14"/>
      <c r="Q241" s="14">
        <f>+'Ark1'!AA248</f>
        <v>31.293518666816116</v>
      </c>
      <c r="R241" s="52">
        <f>+'Ark1'!AB248</f>
        <v>4.5266875402818361</v>
      </c>
      <c r="S241" s="14">
        <f>+'Ark1'!AC248</f>
        <v>-47.992669746940543</v>
      </c>
      <c r="T241" s="14">
        <f t="shared" si="26"/>
        <v>4.1310457516339874</v>
      </c>
      <c r="U241" s="11">
        <f>+IF(G241=0,"",'Ark1'!V248)</f>
        <v>15.703820900245235</v>
      </c>
      <c r="V241" s="28"/>
      <c r="AK241"/>
      <c r="AL241"/>
      <c r="AN241"/>
      <c r="AO241"/>
      <c r="AQ241"/>
      <c r="AR241"/>
      <c r="AS241"/>
      <c r="AT241"/>
      <c r="AU241"/>
      <c r="AV241"/>
      <c r="AW241"/>
    </row>
    <row r="242" spans="1:49" ht="15.6">
      <c r="A242" s="28"/>
      <c r="B242" s="3">
        <f>+'Ark1'!D249</f>
        <v>4</v>
      </c>
      <c r="C242" s="3" t="str">
        <f t="shared" si="28"/>
        <v>Apr</v>
      </c>
      <c r="D242" s="3">
        <f>+'Ark1'!C249</f>
        <v>2005</v>
      </c>
      <c r="E242" s="3">
        <f>+'Ark1'!Q249</f>
        <v>790</v>
      </c>
      <c r="F242" s="3"/>
      <c r="G242" s="227">
        <f>+'Ark1'!R249</f>
        <v>3173</v>
      </c>
      <c r="H242" s="3"/>
      <c r="I242" s="3">
        <f>+'Ark1'!S249</f>
        <v>3105</v>
      </c>
      <c r="J242" s="52">
        <f>+'Ark1'!T249</f>
        <v>8.1127552814088002</v>
      </c>
      <c r="K242" s="52">
        <f>+'Ark1'!U249</f>
        <v>8.0353095849781742</v>
      </c>
      <c r="L242" s="96"/>
      <c r="M242" s="11">
        <f>+'Ark1'!W249</f>
        <v>56.826731078904999</v>
      </c>
      <c r="N242" s="3"/>
      <c r="O242" s="14">
        <f>+'Ark1'!Z249</f>
        <v>145.03539452495963</v>
      </c>
      <c r="P242" s="14"/>
      <c r="Q242" s="14">
        <f>+'Ark1'!AA249</f>
        <v>31.916799044347819</v>
      </c>
      <c r="R242" s="52">
        <f>+'Ark1'!AB249</f>
        <v>4.5871339120103363</v>
      </c>
      <c r="S242" s="14">
        <f>+'Ark1'!AC249</f>
        <v>-47.209163202024918</v>
      </c>
      <c r="T242" s="14">
        <f t="shared" si="26"/>
        <v>4.0164556962025317</v>
      </c>
      <c r="U242" s="11">
        <f>+IF(G242=0,"",'Ark1'!V249)</f>
        <v>15.421682949889696</v>
      </c>
      <c r="V242" s="28"/>
      <c r="AK242"/>
      <c r="AL242"/>
      <c r="AN242"/>
      <c r="AO242"/>
      <c r="AQ242"/>
      <c r="AR242"/>
      <c r="AS242"/>
      <c r="AT242"/>
      <c r="AU242"/>
      <c r="AV242"/>
      <c r="AW242"/>
    </row>
    <row r="243" spans="1:49" ht="15.6">
      <c r="A243" s="28"/>
      <c r="B243" s="3">
        <f>+'Ark1'!D250</f>
        <v>5</v>
      </c>
      <c r="C243" s="3" t="str">
        <f t="shared" si="28"/>
        <v>Mai</v>
      </c>
      <c r="D243" s="3">
        <f>+'Ark1'!C250</f>
        <v>2005</v>
      </c>
      <c r="E243" s="3">
        <f>+'Ark1'!Q250</f>
        <v>839</v>
      </c>
      <c r="F243" s="3"/>
      <c r="G243" s="227">
        <f>+'Ark1'!R250</f>
        <v>3480</v>
      </c>
      <c r="H243" s="3"/>
      <c r="I243" s="3">
        <f>+'Ark1'!S250</f>
        <v>3401</v>
      </c>
      <c r="J243" s="52">
        <f>+'Ark1'!T250</f>
        <v>8.8976956757966068</v>
      </c>
      <c r="K243" s="52">
        <f>+'Ark1'!U250</f>
        <v>8.7428473577754584</v>
      </c>
      <c r="L243" s="96"/>
      <c r="M243" s="11">
        <f>+'Ark1'!W250</f>
        <v>57.00529256101148</v>
      </c>
      <c r="N243" s="3"/>
      <c r="O243" s="14">
        <f>+'Ark1'!Z250</f>
        <v>144.07189062040555</v>
      </c>
      <c r="P243" s="14"/>
      <c r="Q243" s="14">
        <f>+'Ark1'!AA250</f>
        <v>31.584061225188449</v>
      </c>
      <c r="R243" s="52">
        <f>+'Ark1'!AB250</f>
        <v>4.4554676767026669</v>
      </c>
      <c r="S243" s="14">
        <f>+'Ark1'!AC250</f>
        <v>-44.639563613520558</v>
      </c>
      <c r="T243" s="14">
        <f t="shared" si="26"/>
        <v>4.1477949940405248</v>
      </c>
      <c r="U243" s="11">
        <f>+IF(G243=0,"",'Ark1'!V250)</f>
        <v>15.20775862068966</v>
      </c>
      <c r="V243" s="28"/>
      <c r="AK243"/>
      <c r="AL243"/>
      <c r="AN243"/>
      <c r="AO243"/>
      <c r="AQ243"/>
      <c r="AR243"/>
      <c r="AS243"/>
      <c r="AT243"/>
      <c r="AU243"/>
      <c r="AV243"/>
      <c r="AW243"/>
    </row>
    <row r="244" spans="1:49" ht="15.6">
      <c r="A244" s="28"/>
      <c r="B244" s="3">
        <f>+'Ark1'!D251</f>
        <v>6</v>
      </c>
      <c r="C244" s="3" t="str">
        <f t="shared" si="28"/>
        <v>Jun</v>
      </c>
      <c r="D244" s="3">
        <f>+'Ark1'!C251</f>
        <v>2005</v>
      </c>
      <c r="E244" s="3">
        <f>+'Ark1'!Q251</f>
        <v>817</v>
      </c>
      <c r="F244" s="3"/>
      <c r="G244" s="227">
        <f>+'Ark1'!R251</f>
        <v>3402</v>
      </c>
      <c r="H244" s="3"/>
      <c r="I244" s="3">
        <f>+'Ark1'!S251</f>
        <v>3343</v>
      </c>
      <c r="J244" s="52">
        <f>+'Ark1'!T251</f>
        <v>8.6982645658218551</v>
      </c>
      <c r="K244" s="52">
        <f>+'Ark1'!U251</f>
        <v>8.676298453484252</v>
      </c>
      <c r="L244" s="96"/>
      <c r="M244" s="11">
        <f>+'Ark1'!W251</f>
        <v>56.834579718815441</v>
      </c>
      <c r="N244" s="3"/>
      <c r="O244" s="14">
        <f>+'Ark1'!Z251</f>
        <v>145.45581812743029</v>
      </c>
      <c r="P244" s="14"/>
      <c r="Q244" s="14">
        <f>+'Ark1'!AA251</f>
        <v>31.843062219701874</v>
      </c>
      <c r="R244" s="52">
        <f>+'Ark1'!AB251</f>
        <v>4.6889972658139882</v>
      </c>
      <c r="S244" s="14">
        <f>+'Ark1'!AC251</f>
        <v>-49.919056739561448</v>
      </c>
      <c r="T244" s="14">
        <f t="shared" si="26"/>
        <v>4.1640146878824966</v>
      </c>
      <c r="U244" s="11">
        <f>+IF(G244=0,"",'Ark1'!V251)</f>
        <v>15.65843621399177</v>
      </c>
      <c r="V244" s="28"/>
      <c r="AK244"/>
      <c r="AL244"/>
      <c r="AN244"/>
      <c r="AO244"/>
      <c r="AQ244"/>
      <c r="AR244"/>
      <c r="AS244"/>
      <c r="AT244"/>
      <c r="AU244"/>
      <c r="AV244"/>
      <c r="AW244"/>
    </row>
    <row r="245" spans="1:49" ht="15.6">
      <c r="A245" s="28"/>
      <c r="B245" s="3">
        <f>+'Ark1'!D252</f>
        <v>7</v>
      </c>
      <c r="C245" s="3" t="str">
        <f t="shared" si="28"/>
        <v>Jul</v>
      </c>
      <c r="D245" s="3">
        <f>+'Ark1'!C252</f>
        <v>2005</v>
      </c>
      <c r="E245" s="3">
        <f>+'Ark1'!Q252</f>
        <v>655</v>
      </c>
      <c r="F245" s="3"/>
      <c r="G245" s="227">
        <f>+'Ark1'!R252</f>
        <v>2689</v>
      </c>
      <c r="H245" s="3"/>
      <c r="I245" s="3">
        <f>+'Ark1'!S252</f>
        <v>2655</v>
      </c>
      <c r="J245" s="52">
        <f>+'Ark1'!T252</f>
        <v>6.8752596759244442</v>
      </c>
      <c r="K245" s="52">
        <f>+'Ark1'!U252</f>
        <v>6.9163594450188626</v>
      </c>
      <c r="L245" s="96"/>
      <c r="M245" s="11">
        <f>+'Ark1'!W252</f>
        <v>56.780414312617694</v>
      </c>
      <c r="N245" s="3"/>
      <c r="O245" s="14">
        <f>+'Ark1'!Z252</f>
        <v>145.99770244821093</v>
      </c>
      <c r="P245" s="14"/>
      <c r="Q245" s="14">
        <f>+'Ark1'!AA252</f>
        <v>31.484975378275699</v>
      </c>
      <c r="R245" s="52">
        <f>+'Ark1'!AB252</f>
        <v>4.7844294515380144</v>
      </c>
      <c r="S245" s="14">
        <f>+'Ark1'!AC252</f>
        <v>-47.045145453411237</v>
      </c>
      <c r="T245" s="14">
        <f t="shared" si="26"/>
        <v>4.105343511450382</v>
      </c>
      <c r="U245" s="11">
        <f>+IF(G245=0,"",'Ark1'!V252)</f>
        <v>15.227965786537744</v>
      </c>
      <c r="V245" s="28"/>
      <c r="AK245"/>
      <c r="AL245"/>
      <c r="AN245"/>
      <c r="AO245"/>
      <c r="AQ245"/>
      <c r="AR245"/>
      <c r="AS245"/>
      <c r="AT245"/>
      <c r="AU245"/>
      <c r="AV245"/>
      <c r="AW245"/>
    </row>
    <row r="246" spans="1:49" ht="15.6">
      <c r="A246" s="28"/>
      <c r="B246" s="3">
        <f>+'Ark1'!D253</f>
        <v>8</v>
      </c>
      <c r="C246" s="3" t="str">
        <f t="shared" si="28"/>
        <v>Aug</v>
      </c>
      <c r="D246" s="3">
        <f>+'Ark1'!C253</f>
        <v>2005</v>
      </c>
      <c r="E246" s="3">
        <f>+'Ark1'!Q253</f>
        <v>793</v>
      </c>
      <c r="F246" s="3"/>
      <c r="G246" s="227">
        <f>+'Ark1'!R253</f>
        <v>3462</v>
      </c>
      <c r="H246" s="3"/>
      <c r="I246" s="3">
        <f>+'Ark1'!S253</f>
        <v>3438</v>
      </c>
      <c r="J246" s="52">
        <f>+'Ark1'!T253</f>
        <v>8.8516731119562753</v>
      </c>
      <c r="K246" s="52">
        <f>+'Ark1'!U253</f>
        <v>8.9793754780465012</v>
      </c>
      <c r="L246" s="96"/>
      <c r="M246" s="11">
        <f>+'Ark1'!W253</f>
        <v>56.698080279232109</v>
      </c>
      <c r="N246" s="3"/>
      <c r="O246" s="14">
        <f>+'Ark1'!Z253</f>
        <v>146.37713787085562</v>
      </c>
      <c r="P246" s="14"/>
      <c r="Q246" s="14">
        <f>+'Ark1'!AA253</f>
        <v>32.484993819522025</v>
      </c>
      <c r="R246" s="52">
        <f>+'Ark1'!AB253</f>
        <v>4.7005318021836837</v>
      </c>
      <c r="S246" s="14">
        <f>+'Ark1'!AC253</f>
        <v>-51.899174565737034</v>
      </c>
      <c r="T246" s="14">
        <f t="shared" si="26"/>
        <v>4.3656998738965953</v>
      </c>
      <c r="U246" s="11">
        <f>+IF(G246=0,"",'Ark1'!V253)</f>
        <v>15.844020797227037</v>
      </c>
      <c r="V246" s="28"/>
      <c r="AK246"/>
      <c r="AL246"/>
      <c r="AN246"/>
      <c r="AO246"/>
      <c r="AQ246"/>
      <c r="AR246"/>
      <c r="AS246"/>
      <c r="AT246"/>
      <c r="AU246"/>
      <c r="AV246"/>
      <c r="AW246"/>
    </row>
    <row r="247" spans="1:49" ht="15.6">
      <c r="A247" s="28"/>
      <c r="B247" s="3">
        <f>+'Ark1'!D254</f>
        <v>9</v>
      </c>
      <c r="C247" s="3" t="str">
        <f t="shared" si="28"/>
        <v>Sep</v>
      </c>
      <c r="D247" s="3">
        <f>+'Ark1'!C254</f>
        <v>2005</v>
      </c>
      <c r="E247" s="3">
        <f>+'Ark1'!Q254</f>
        <v>748</v>
      </c>
      <c r="F247" s="3"/>
      <c r="G247" s="227">
        <f>+'Ark1'!R254</f>
        <v>3190</v>
      </c>
      <c r="H247" s="3"/>
      <c r="I247" s="3">
        <f>+'Ark1'!S254</f>
        <v>3148</v>
      </c>
      <c r="J247" s="52">
        <f>+'Ark1'!T254</f>
        <v>8.1562210361468903</v>
      </c>
      <c r="K247" s="52">
        <f>+'Ark1'!U254</f>
        <v>8.1701203181421995</v>
      </c>
      <c r="L247" s="96"/>
      <c r="M247" s="11">
        <f>+'Ark1'!W254</f>
        <v>56.732846251588306</v>
      </c>
      <c r="N247" s="3"/>
      <c r="O247" s="14">
        <f>+'Ark1'!Z254</f>
        <v>145.45435196950444</v>
      </c>
      <c r="P247" s="14"/>
      <c r="Q247" s="14">
        <f>+'Ark1'!AA254</f>
        <v>32.495476522158711</v>
      </c>
      <c r="R247" s="52">
        <f>+'Ark1'!AB254</f>
        <v>4.8426421380534439</v>
      </c>
      <c r="S247" s="14">
        <f>+'Ark1'!AC254</f>
        <v>-43.970026412103536</v>
      </c>
      <c r="T247" s="14">
        <f t="shared" si="26"/>
        <v>4.2647058823529411</v>
      </c>
      <c r="U247" s="11">
        <f>+IF(G247=0,"",'Ark1'!V254)</f>
        <v>15.77460815047022</v>
      </c>
      <c r="V247" s="28"/>
      <c r="AK247"/>
      <c r="AL247"/>
      <c r="AN247"/>
      <c r="AO247"/>
      <c r="AQ247"/>
      <c r="AR247"/>
      <c r="AS247"/>
      <c r="AT247"/>
      <c r="AU247"/>
      <c r="AV247"/>
      <c r="AW247"/>
    </row>
    <row r="248" spans="1:49" ht="15.6">
      <c r="A248" s="28"/>
      <c r="B248" s="3">
        <f>+'Ark1'!D255</f>
        <v>10</v>
      </c>
      <c r="C248" s="3" t="str">
        <f t="shared" si="28"/>
        <v>Okt</v>
      </c>
      <c r="D248" s="3">
        <f>+'Ark1'!C255</f>
        <v>2005</v>
      </c>
      <c r="E248" s="3">
        <f>+'Ark1'!Q255</f>
        <v>789</v>
      </c>
      <c r="F248" s="3"/>
      <c r="G248" s="227">
        <f>+'Ark1'!R255</f>
        <v>3230</v>
      </c>
      <c r="H248" s="3"/>
      <c r="I248" s="3">
        <f>+'Ark1'!S255</f>
        <v>3196</v>
      </c>
      <c r="J248" s="52">
        <f>+'Ark1'!T255</f>
        <v>8.2584934002365031</v>
      </c>
      <c r="K248" s="52">
        <f>+'Ark1'!U255</f>
        <v>8.2146617101528552</v>
      </c>
      <c r="L248" s="96"/>
      <c r="M248" s="11">
        <f>+'Ark1'!W255</f>
        <v>56.759699624530647</v>
      </c>
      <c r="N248" s="3"/>
      <c r="O248" s="14">
        <f>+'Ark1'!Z255</f>
        <v>144.05087609511895</v>
      </c>
      <c r="P248" s="14"/>
      <c r="Q248" s="14">
        <f>+'Ark1'!AA255</f>
        <v>31.961903497795809</v>
      </c>
      <c r="R248" s="52">
        <f>+'Ark1'!AB255</f>
        <v>4.6753638033049469</v>
      </c>
      <c r="S248" s="14">
        <f>+'Ark1'!AC255</f>
        <v>-42.961728661883775</v>
      </c>
      <c r="T248" s="14">
        <f t="shared" si="26"/>
        <v>4.0937896070975919</v>
      </c>
      <c r="U248" s="11">
        <f>+IF(G248=0,"",'Ark1'!V255)</f>
        <v>15.211764705882352</v>
      </c>
      <c r="V248" s="28"/>
      <c r="AK248"/>
      <c r="AL248"/>
      <c r="AN248"/>
      <c r="AO248"/>
      <c r="AQ248"/>
      <c r="AR248"/>
      <c r="AS248"/>
      <c r="AT248"/>
      <c r="AU248"/>
      <c r="AV248"/>
      <c r="AW248"/>
    </row>
    <row r="249" spans="1:49" ht="15.6">
      <c r="A249" s="28"/>
      <c r="B249" s="3">
        <f>+'Ark1'!D256</f>
        <v>11</v>
      </c>
      <c r="C249" s="3" t="str">
        <f t="shared" si="28"/>
        <v>Nov</v>
      </c>
      <c r="D249" s="3">
        <f>+'Ark1'!C256</f>
        <v>2005</v>
      </c>
      <c r="E249" s="3">
        <f>+'Ark1'!Q256</f>
        <v>862</v>
      </c>
      <c r="F249" s="3"/>
      <c r="G249" s="227">
        <f>+'Ark1'!R256</f>
        <v>3900</v>
      </c>
      <c r="H249" s="3"/>
      <c r="I249" s="3">
        <f>+'Ark1'!S256</f>
        <v>3882</v>
      </c>
      <c r="J249" s="52">
        <f>+'Ark1'!T256</f>
        <v>9.9715554987375761</v>
      </c>
      <c r="K249" s="52">
        <f>+'Ark1'!U256</f>
        <v>9.9777214530903393</v>
      </c>
      <c r="L249" s="96"/>
      <c r="M249" s="11">
        <f>+'Ark1'!W256</f>
        <v>56.826120556414224</v>
      </c>
      <c r="N249" s="3"/>
      <c r="O249" s="14">
        <f>+'Ark1'!Z256</f>
        <v>144.04853168469853</v>
      </c>
      <c r="P249" s="14"/>
      <c r="Q249" s="14">
        <f>+'Ark1'!AA256</f>
        <v>31.512241010371529</v>
      </c>
      <c r="R249" s="52">
        <f>+'Ark1'!AB256</f>
        <v>4.5616626852822568</v>
      </c>
      <c r="S249" s="14">
        <f>+'Ark1'!AC256</f>
        <v>-44.110279234110429</v>
      </c>
      <c r="T249" s="14">
        <f t="shared" si="26"/>
        <v>4.5243619489559164</v>
      </c>
      <c r="U249" s="11">
        <f>+IF(G249=0,"",'Ark1'!V256)</f>
        <v>15.393589743589748</v>
      </c>
      <c r="V249" s="28"/>
      <c r="AK249"/>
      <c r="AL249"/>
      <c r="AN249"/>
      <c r="AO249"/>
      <c r="AQ249"/>
      <c r="AR249"/>
      <c r="AS249"/>
      <c r="AT249"/>
      <c r="AU249"/>
      <c r="AV249"/>
      <c r="AW249"/>
    </row>
    <row r="250" spans="1:49" ht="15.6">
      <c r="A250" s="28"/>
      <c r="B250" s="3">
        <f>+'Ark1'!D257</f>
        <v>12</v>
      </c>
      <c r="C250" s="3" t="str">
        <f t="shared" si="28"/>
        <v>Des</v>
      </c>
      <c r="D250" s="3">
        <f>+'Ark1'!C257</f>
        <v>2005</v>
      </c>
      <c r="E250" s="3">
        <f>+'Ark1'!Q257</f>
        <v>689</v>
      </c>
      <c r="F250" s="3"/>
      <c r="G250" s="227">
        <f>+'Ark1'!R257</f>
        <v>2865</v>
      </c>
      <c r="H250" s="3"/>
      <c r="I250" s="3">
        <f>+'Ark1'!S257</f>
        <v>2847</v>
      </c>
      <c r="J250" s="52">
        <f>+'Ark1'!T257</f>
        <v>7.3252580779187602</v>
      </c>
      <c r="K250" s="52">
        <f>+'Ark1'!U257</f>
        <v>7.3778159744099101</v>
      </c>
      <c r="L250" s="96"/>
      <c r="M250" s="11">
        <f>+'Ark1'!W257</f>
        <v>56.835967685282753</v>
      </c>
      <c r="N250" s="3"/>
      <c r="O250" s="14">
        <f>+'Ark1'!Z257</f>
        <v>145.23568668774143</v>
      </c>
      <c r="P250" s="14"/>
      <c r="Q250" s="14">
        <f>+'Ark1'!AA257</f>
        <v>31.855574450086177</v>
      </c>
      <c r="R250" s="52">
        <f>+'Ark1'!AB257</f>
        <v>4.5661202876807216</v>
      </c>
      <c r="S250" s="14">
        <f>+'Ark1'!AC257</f>
        <v>-47.487546622534758</v>
      </c>
      <c r="T250" s="14">
        <f t="shared" si="26"/>
        <v>4.1582002902757615</v>
      </c>
      <c r="U250" s="11">
        <f>+IF(G250=0,"",'Ark1'!V257)</f>
        <v>15.281326352530543</v>
      </c>
      <c r="V250" s="28"/>
      <c r="AK250"/>
      <c r="AL250"/>
      <c r="AN250"/>
      <c r="AO250"/>
      <c r="AQ250"/>
      <c r="AR250"/>
      <c r="AS250"/>
      <c r="AT250"/>
      <c r="AU250"/>
      <c r="AV250"/>
      <c r="AW250"/>
    </row>
    <row r="251" spans="1:49" ht="15.6">
      <c r="A251" s="28"/>
      <c r="B251" s="3">
        <f>+'Ark1'!D258</f>
        <v>1</v>
      </c>
      <c r="C251" s="3" t="str">
        <f>+C239</f>
        <v>Jan</v>
      </c>
      <c r="D251" s="3">
        <f>+'Ark1'!C258</f>
        <v>2004</v>
      </c>
      <c r="E251" s="3">
        <f>+'Ark1'!Q258</f>
        <v>868</v>
      </c>
      <c r="F251" s="3"/>
      <c r="G251" s="227">
        <f>+'Ark1'!R258</f>
        <v>3046</v>
      </c>
      <c r="H251" s="3"/>
      <c r="I251" s="3">
        <f>+'Ark1'!S258</f>
        <v>3023</v>
      </c>
      <c r="J251" s="52">
        <f>+'Ark1'!T258</f>
        <v>8.0029426447019283</v>
      </c>
      <c r="K251" s="52">
        <f>+'Ark1'!U258</f>
        <v>8.2178646430678715</v>
      </c>
      <c r="L251" s="96"/>
      <c r="M251" s="11">
        <f>+'Ark1'!W258</f>
        <v>56.064505458154152</v>
      </c>
      <c r="N251" s="3"/>
      <c r="O251" s="14">
        <f>+'Ark1'!Z258</f>
        <v>147.11432351968276</v>
      </c>
      <c r="P251" s="14"/>
      <c r="Q251" s="14">
        <f>+'Ark1'!AA258</f>
        <v>31.948252226187112</v>
      </c>
      <c r="R251" s="52">
        <f>+'Ark1'!AB258</f>
        <v>4.5214386743924404</v>
      </c>
      <c r="S251" s="14">
        <f>+'Ark1'!AC258</f>
        <v>-50.405469748252223</v>
      </c>
      <c r="T251" s="14">
        <f t="shared" si="26"/>
        <v>3.5092165898617513</v>
      </c>
      <c r="U251" s="11">
        <f>+IF(G251=0,"",'Ark1'!V258)</f>
        <v>13.6424819435325</v>
      </c>
      <c r="V251" s="28"/>
      <c r="AK251"/>
      <c r="AL251"/>
      <c r="AN251"/>
      <c r="AO251"/>
      <c r="AQ251"/>
      <c r="AR251"/>
      <c r="AS251"/>
      <c r="AT251"/>
      <c r="AU251"/>
      <c r="AV251"/>
      <c r="AW251"/>
    </row>
    <row r="252" spans="1:49" ht="15.6">
      <c r="A252" s="28"/>
      <c r="B252" s="3">
        <f>+'Ark1'!D259</f>
        <v>2</v>
      </c>
      <c r="C252" s="3" t="str">
        <f t="shared" ref="C252:C262" si="29">+C240</f>
        <v>Feb</v>
      </c>
      <c r="D252" s="3">
        <f>+'Ark1'!C259</f>
        <v>2004</v>
      </c>
      <c r="E252" s="3">
        <f>+'Ark1'!Q259</f>
        <v>774</v>
      </c>
      <c r="F252" s="3"/>
      <c r="G252" s="227">
        <f>+'Ark1'!R259</f>
        <v>2746</v>
      </c>
      <c r="H252" s="3"/>
      <c r="I252" s="3">
        <f>+'Ark1'!S259</f>
        <v>2722</v>
      </c>
      <c r="J252" s="52">
        <f>+'Ark1'!T259</f>
        <v>7.2147342424003602</v>
      </c>
      <c r="K252" s="52">
        <f>+'Ark1'!U259</f>
        <v>7.2143860906241901</v>
      </c>
      <c r="L252" s="96"/>
      <c r="M252" s="11">
        <f>+'Ark1'!W259</f>
        <v>56.252020573108005</v>
      </c>
      <c r="N252" s="3"/>
      <c r="O252" s="14">
        <f>+'Ark1'!Z259</f>
        <v>143.43177810433505</v>
      </c>
      <c r="P252" s="14"/>
      <c r="Q252" s="14">
        <f>+'Ark1'!AA259</f>
        <v>30.721305980443319</v>
      </c>
      <c r="R252" s="52">
        <f>+'Ark1'!AB259</f>
        <v>4.5494714667812355</v>
      </c>
      <c r="S252" s="14">
        <f>+'Ark1'!AC259</f>
        <v>-49.811949198455594</v>
      </c>
      <c r="T252" s="14">
        <f t="shared" si="26"/>
        <v>3.5478036175710592</v>
      </c>
      <c r="U252" s="11">
        <f>+IF(G252=0,"",'Ark1'!V259)</f>
        <v>13.829206117989804</v>
      </c>
      <c r="V252" s="28"/>
      <c r="AK252"/>
      <c r="AL252"/>
      <c r="AN252"/>
      <c r="AO252"/>
      <c r="AQ252"/>
      <c r="AR252"/>
      <c r="AS252"/>
      <c r="AT252"/>
      <c r="AU252"/>
      <c r="AV252"/>
      <c r="AW252"/>
    </row>
    <row r="253" spans="1:49" ht="15.6">
      <c r="A253" s="28"/>
      <c r="B253" s="3">
        <f>+'Ark1'!D260</f>
        <v>3</v>
      </c>
      <c r="C253" s="3" t="str">
        <f t="shared" si="29"/>
        <v>Mar</v>
      </c>
      <c r="D253" s="3">
        <f>+'Ark1'!C260</f>
        <v>2004</v>
      </c>
      <c r="E253" s="3">
        <f>+'Ark1'!Q260</f>
        <v>877</v>
      </c>
      <c r="F253" s="3"/>
      <c r="G253" s="227">
        <f>+'Ark1'!R260</f>
        <v>3268</v>
      </c>
      <c r="H253" s="3"/>
      <c r="I253" s="3">
        <f>+'Ark1'!S260</f>
        <v>3238</v>
      </c>
      <c r="J253" s="52">
        <f>+'Ark1'!T260</f>
        <v>8.5862168624050863</v>
      </c>
      <c r="K253" s="52">
        <f>+'Ark1'!U260</f>
        <v>8.6403581008137103</v>
      </c>
      <c r="L253" s="96"/>
      <c r="M253" s="11">
        <f>+'Ark1'!W260</f>
        <v>56.32952439777641</v>
      </c>
      <c r="N253" s="3"/>
      <c r="O253" s="14">
        <f>+'Ark1'!Z260</f>
        <v>144.40725756639873</v>
      </c>
      <c r="P253" s="14"/>
      <c r="Q253" s="14">
        <f>+'Ark1'!AA260</f>
        <v>32.061645375975701</v>
      </c>
      <c r="R253" s="52">
        <f>+'Ark1'!AB260</f>
        <v>4.6150583839701111</v>
      </c>
      <c r="S253" s="14">
        <f>+'Ark1'!AC260</f>
        <v>-52.437681181862487</v>
      </c>
      <c r="T253" s="14">
        <f t="shared" si="26"/>
        <v>3.7263397947548462</v>
      </c>
      <c r="U253" s="11">
        <f>+IF(G253=0,"",'Ark1'!V260)</f>
        <v>13.871175030599757</v>
      </c>
      <c r="V253" s="28"/>
      <c r="AK253"/>
      <c r="AL253"/>
      <c r="AN253"/>
      <c r="AO253"/>
      <c r="AQ253"/>
      <c r="AR253"/>
      <c r="AS253"/>
      <c r="AT253"/>
      <c r="AU253"/>
      <c r="AV253"/>
      <c r="AW253"/>
    </row>
    <row r="254" spans="1:49" ht="15.6">
      <c r="A254" s="28"/>
      <c r="B254" s="3">
        <f>+'Ark1'!D261</f>
        <v>4</v>
      </c>
      <c r="C254" s="3" t="str">
        <f t="shared" si="29"/>
        <v>Apr</v>
      </c>
      <c r="D254" s="3">
        <f>+'Ark1'!C261</f>
        <v>2004</v>
      </c>
      <c r="E254" s="3">
        <f>+'Ark1'!Q261</f>
        <v>812</v>
      </c>
      <c r="F254" s="3"/>
      <c r="G254" s="227">
        <f>+'Ark1'!R261</f>
        <v>3190</v>
      </c>
      <c r="H254" s="3"/>
      <c r="I254" s="3">
        <f>+'Ark1'!S261</f>
        <v>3161</v>
      </c>
      <c r="J254" s="52">
        <f>+'Ark1'!T261</f>
        <v>8.3812826778066807</v>
      </c>
      <c r="K254" s="52">
        <f>+'Ark1'!U261</f>
        <v>8.3751034401338824</v>
      </c>
      <c r="L254" s="96"/>
      <c r="M254" s="11">
        <f>+'Ark1'!W261</f>
        <v>56.372034166403047</v>
      </c>
      <c r="N254" s="3"/>
      <c r="O254" s="14">
        <f>+'Ark1'!Z261</f>
        <v>143.38370768744088</v>
      </c>
      <c r="P254" s="14"/>
      <c r="Q254" s="14">
        <f>+'Ark1'!AA261</f>
        <v>31.083560224206305</v>
      </c>
      <c r="R254" s="52">
        <f>+'Ark1'!AB261</f>
        <v>4.3307018769859376</v>
      </c>
      <c r="S254" s="14">
        <f>+'Ark1'!AC261</f>
        <v>-50.075154786218995</v>
      </c>
      <c r="T254" s="14">
        <f t="shared" si="26"/>
        <v>3.9285714285714284</v>
      </c>
      <c r="U254" s="11">
        <f>+IF(G254=0,"",'Ark1'!V261)</f>
        <v>13.86175548589342</v>
      </c>
      <c r="V254" s="28"/>
      <c r="AK254"/>
      <c r="AL254"/>
      <c r="AN254"/>
      <c r="AO254"/>
      <c r="AQ254"/>
      <c r="AR254"/>
      <c r="AS254"/>
      <c r="AT254"/>
      <c r="AU254"/>
      <c r="AV254"/>
      <c r="AW254"/>
    </row>
    <row r="255" spans="1:49" ht="15.6">
      <c r="A255" s="28"/>
      <c r="B255" s="3">
        <f>+'Ark1'!D262</f>
        <v>5</v>
      </c>
      <c r="C255" s="3" t="str">
        <f t="shared" si="29"/>
        <v>Mai</v>
      </c>
      <c r="D255" s="3">
        <f>+'Ark1'!C262</f>
        <v>2004</v>
      </c>
      <c r="E255" s="3">
        <f>+'Ark1'!Q262</f>
        <v>794</v>
      </c>
      <c r="F255" s="3"/>
      <c r="G255" s="227">
        <f>+'Ark1'!R262</f>
        <v>2691</v>
      </c>
      <c r="H255" s="3"/>
      <c r="I255" s="3">
        <f>+'Ark1'!S262</f>
        <v>2661</v>
      </c>
      <c r="J255" s="52">
        <f>+'Ark1'!T262</f>
        <v>7.0702293686450703</v>
      </c>
      <c r="K255" s="52">
        <f>+'Ark1'!U262</f>
        <v>7.1064995762610801</v>
      </c>
      <c r="L255" s="96"/>
      <c r="M255" s="11">
        <f>+'Ark1'!W262</f>
        <v>56.529875986471247</v>
      </c>
      <c r="N255" s="3"/>
      <c r="O255" s="14">
        <f>+'Ark1'!Z262</f>
        <v>144.52566704246496</v>
      </c>
      <c r="P255" s="14"/>
      <c r="Q255" s="14">
        <f>+'Ark1'!AA262</f>
        <v>31.197488534271784</v>
      </c>
      <c r="R255" s="52">
        <f>+'Ark1'!AB262</f>
        <v>4.4176406160930899</v>
      </c>
      <c r="S255" s="14">
        <f>+'Ark1'!AC262</f>
        <v>-46.866889951150277</v>
      </c>
      <c r="T255" s="14">
        <f t="shared" si="26"/>
        <v>3.3891687657430731</v>
      </c>
      <c r="U255" s="11">
        <f>+IF(G255=0,"",'Ark1'!V262)</f>
        <v>14.042363433667783</v>
      </c>
      <c r="V255" s="28"/>
      <c r="AK255"/>
      <c r="AL255"/>
      <c r="AN255"/>
      <c r="AO255"/>
      <c r="AQ255"/>
      <c r="AR255"/>
      <c r="AS255"/>
      <c r="AT255"/>
      <c r="AU255"/>
      <c r="AV255"/>
      <c r="AW255"/>
    </row>
    <row r="256" spans="1:49" ht="15.6">
      <c r="A256" s="28"/>
      <c r="B256" s="3">
        <f>+'Ark1'!D263</f>
        <v>6</v>
      </c>
      <c r="C256" s="3" t="str">
        <f t="shared" si="29"/>
        <v>Jun</v>
      </c>
      <c r="D256" s="3">
        <f>+'Ark1'!C263</f>
        <v>2004</v>
      </c>
      <c r="E256" s="3">
        <f>+'Ark1'!Q263</f>
        <v>879</v>
      </c>
      <c r="F256" s="3"/>
      <c r="G256" s="227">
        <f>+'Ark1'!R263</f>
        <v>3227</v>
      </c>
      <c r="H256" s="3"/>
      <c r="I256" s="3">
        <f>+'Ark1'!S263</f>
        <v>3182</v>
      </c>
      <c r="J256" s="52">
        <f>+'Ark1'!T263</f>
        <v>8.4784950474238716</v>
      </c>
      <c r="K256" s="52">
        <f>+'Ark1'!U263</f>
        <v>8.4989073037257761</v>
      </c>
      <c r="L256" s="96"/>
      <c r="M256" s="11">
        <f>+'Ark1'!W263</f>
        <v>56.268698931489617</v>
      </c>
      <c r="N256" s="3"/>
      <c r="O256" s="14">
        <f>+'Ark1'!Z263</f>
        <v>144.54299182903844</v>
      </c>
      <c r="P256" s="14"/>
      <c r="Q256" s="14">
        <f>+'Ark1'!AA263</f>
        <v>32.019328301656351</v>
      </c>
      <c r="R256" s="52">
        <f>+'Ark1'!AB263</f>
        <v>4.6448088936545116</v>
      </c>
      <c r="S256" s="14">
        <f>+'Ark1'!AC263</f>
        <v>-46.215675758853919</v>
      </c>
      <c r="T256" s="14">
        <f t="shared" si="26"/>
        <v>3.671217292377702</v>
      </c>
      <c r="U256" s="11">
        <f>+IF(G256=0,"",'Ark1'!V263)</f>
        <v>15.315463278586924</v>
      </c>
      <c r="V256" s="28"/>
      <c r="AK256"/>
      <c r="AL256"/>
      <c r="AN256"/>
      <c r="AO256"/>
      <c r="AQ256"/>
      <c r="AR256"/>
      <c r="AS256"/>
      <c r="AT256"/>
      <c r="AU256"/>
      <c r="AV256"/>
      <c r="AW256"/>
    </row>
    <row r="257" spans="1:50" ht="15.6">
      <c r="A257" s="28"/>
      <c r="B257" s="3">
        <f>+'Ark1'!D264</f>
        <v>7</v>
      </c>
      <c r="C257" s="3" t="str">
        <f t="shared" si="29"/>
        <v>Jul</v>
      </c>
      <c r="D257" s="3">
        <f>+'Ark1'!C264</f>
        <v>2004</v>
      </c>
      <c r="E257" s="3">
        <f>+'Ark1'!Q264</f>
        <v>753</v>
      </c>
      <c r="F257" s="3"/>
      <c r="G257" s="227">
        <f>+'Ark1'!R264</f>
        <v>2854</v>
      </c>
      <c r="H257" s="3"/>
      <c r="I257" s="3">
        <f>+'Ark1'!S264</f>
        <v>2803</v>
      </c>
      <c r="J257" s="52">
        <f>+'Ark1'!T264</f>
        <v>7.4984892672289245</v>
      </c>
      <c r="K257" s="52">
        <f>+'Ark1'!U264</f>
        <v>7.4336201357313492</v>
      </c>
      <c r="L257" s="96"/>
      <c r="M257" s="11">
        <f>+'Ark1'!W264</f>
        <v>56.439172315376389</v>
      </c>
      <c r="N257" s="3"/>
      <c r="O257" s="14">
        <f>+'Ark1'!Z264</f>
        <v>143.51965750981103</v>
      </c>
      <c r="P257" s="14"/>
      <c r="Q257" s="14">
        <f>+'Ark1'!AA264</f>
        <v>31.810708009808767</v>
      </c>
      <c r="R257" s="52">
        <f>+'Ark1'!AB264</f>
        <v>4.505452315095634</v>
      </c>
      <c r="S257" s="14">
        <f>+'Ark1'!AC264</f>
        <v>-46.322743119324677</v>
      </c>
      <c r="T257" s="14">
        <f t="shared" si="26"/>
        <v>3.7901726427622844</v>
      </c>
      <c r="U257" s="11">
        <f>+IF(G257=0,"",'Ark1'!V264)</f>
        <v>15.90224246671338</v>
      </c>
      <c r="V257" s="28"/>
      <c r="AK257"/>
      <c r="AL257"/>
      <c r="AN257"/>
      <c r="AO257"/>
      <c r="AQ257"/>
      <c r="AR257"/>
      <c r="AS257"/>
      <c r="AT257"/>
      <c r="AU257"/>
      <c r="AV257"/>
      <c r="AW257"/>
    </row>
    <row r="258" spans="1:50" ht="15.6">
      <c r="A258" s="28"/>
      <c r="B258" s="3">
        <f>+'Ark1'!D265</f>
        <v>8</v>
      </c>
      <c r="C258" s="3" t="str">
        <f t="shared" si="29"/>
        <v>Aug</v>
      </c>
      <c r="D258" s="3">
        <f>+'Ark1'!C265</f>
        <v>2004</v>
      </c>
      <c r="E258" s="3">
        <f>+'Ark1'!Q265</f>
        <v>857</v>
      </c>
      <c r="F258" s="3"/>
      <c r="G258" s="227">
        <f>+'Ark1'!R265</f>
        <v>3406</v>
      </c>
      <c r="H258" s="3"/>
      <c r="I258" s="3">
        <f>+'Ark1'!S265</f>
        <v>3348</v>
      </c>
      <c r="J258" s="52">
        <f>+'Ark1'!T265</f>
        <v>8.9487927274638057</v>
      </c>
      <c r="K258" s="52">
        <f>+'Ark1'!U265</f>
        <v>8.8861383078690004</v>
      </c>
      <c r="L258" s="96"/>
      <c r="M258" s="11">
        <f>+'Ark1'!W265</f>
        <v>56.474611708482684</v>
      </c>
      <c r="N258" s="3"/>
      <c r="O258" s="14">
        <f>+'Ark1'!Z265</f>
        <v>143.63548387096779</v>
      </c>
      <c r="P258" s="14"/>
      <c r="Q258" s="14">
        <f>+'Ark1'!AA265</f>
        <v>32.062071875688474</v>
      </c>
      <c r="R258" s="52">
        <f>+'Ark1'!AB265</f>
        <v>4.6577885978464488</v>
      </c>
      <c r="S258" s="14">
        <f>+'Ark1'!AC265</f>
        <v>-51.378958160781409</v>
      </c>
      <c r="T258" s="14">
        <f t="shared" si="26"/>
        <v>3.9743290548424737</v>
      </c>
      <c r="U258" s="11">
        <f>+IF(G258=0,"",'Ark1'!V265)</f>
        <v>15.389019377568998</v>
      </c>
      <c r="V258" s="28"/>
      <c r="AK258"/>
      <c r="AL258"/>
      <c r="AN258"/>
      <c r="AO258"/>
      <c r="AQ258"/>
      <c r="AR258"/>
      <c r="AS258"/>
      <c r="AT258"/>
      <c r="AU258"/>
      <c r="AV258"/>
      <c r="AW258"/>
    </row>
    <row r="259" spans="1:50" ht="15.6">
      <c r="A259" s="28"/>
      <c r="B259" s="3">
        <f>+'Ark1'!D266</f>
        <v>9</v>
      </c>
      <c r="C259" s="3" t="str">
        <f t="shared" si="29"/>
        <v>Sep</v>
      </c>
      <c r="D259" s="3">
        <f>+'Ark1'!C266</f>
        <v>2004</v>
      </c>
      <c r="E259" s="3">
        <f>+'Ark1'!Q266</f>
        <v>877</v>
      </c>
      <c r="F259" s="3"/>
      <c r="G259" s="227">
        <f>+'Ark1'!R266</f>
        <v>3332</v>
      </c>
      <c r="H259" s="3"/>
      <c r="I259" s="3">
        <f>+'Ark1'!S266</f>
        <v>3268</v>
      </c>
      <c r="J259" s="52">
        <f>+'Ark1'!T266</f>
        <v>8.7543679882294185</v>
      </c>
      <c r="K259" s="52">
        <f>+'Ark1'!U266</f>
        <v>8.7094952753430661</v>
      </c>
      <c r="L259" s="96"/>
      <c r="M259" s="11">
        <f>+'Ark1'!W266</f>
        <v>56.727968176254578</v>
      </c>
      <c r="N259" s="3"/>
      <c r="O259" s="14">
        <f>+'Ark1'!Z266</f>
        <v>144.22649938800487</v>
      </c>
      <c r="P259" s="14"/>
      <c r="Q259" s="14">
        <f>+'Ark1'!AA266</f>
        <v>32.301777887571383</v>
      </c>
      <c r="R259" s="52">
        <f>+'Ark1'!AB266</f>
        <v>4.4733387987921551</v>
      </c>
      <c r="S259" s="14">
        <f>+'Ark1'!AC266</f>
        <v>-50.575346790750316</v>
      </c>
      <c r="T259" s="14">
        <f t="shared" si="26"/>
        <v>3.7993158494868871</v>
      </c>
      <c r="U259" s="11">
        <f>+IF(G259=0,"",'Ark1'!V266)</f>
        <v>16.358043217286919</v>
      </c>
      <c r="V259" s="28"/>
      <c r="AK259"/>
      <c r="AL259"/>
      <c r="AN259"/>
      <c r="AO259"/>
      <c r="AQ259"/>
      <c r="AR259"/>
      <c r="AS259"/>
      <c r="AT259"/>
      <c r="AU259"/>
      <c r="AV259"/>
      <c r="AW259"/>
    </row>
    <row r="260" spans="1:50" ht="15.6">
      <c r="A260" s="28"/>
      <c r="B260" s="3">
        <f>+'Ark1'!D267</f>
        <v>10</v>
      </c>
      <c r="C260" s="3" t="str">
        <f t="shared" si="29"/>
        <v>Okt</v>
      </c>
      <c r="D260" s="3">
        <f>+'Ark1'!C267</f>
        <v>2004</v>
      </c>
      <c r="E260" s="3">
        <f>+'Ark1'!Q267</f>
        <v>878</v>
      </c>
      <c r="F260" s="3"/>
      <c r="G260" s="227">
        <f>+'Ark1'!R267</f>
        <v>3983</v>
      </c>
      <c r="H260" s="3"/>
      <c r="I260" s="3">
        <f>+'Ark1'!S267</f>
        <v>3927</v>
      </c>
      <c r="J260" s="52">
        <f>+'Ark1'!T267</f>
        <v>10.464780221223826</v>
      </c>
      <c r="K260" s="52">
        <f>+'Ark1'!U267</f>
        <v>10.229186361244999</v>
      </c>
      <c r="L260" s="96"/>
      <c r="M260" s="11">
        <f>+'Ark1'!W267</f>
        <v>56.249299719887965</v>
      </c>
      <c r="N260" s="3"/>
      <c r="O260" s="14">
        <f>+'Ark1'!Z267</f>
        <v>140.9659791189203</v>
      </c>
      <c r="P260" s="14"/>
      <c r="Q260" s="14">
        <f>+'Ark1'!AA267</f>
        <v>30.372961665077089</v>
      </c>
      <c r="R260" s="52">
        <f>+'Ark1'!AB267</f>
        <v>4.3723130444133131</v>
      </c>
      <c r="S260" s="14">
        <f>+'Ark1'!AC267</f>
        <v>-39.937297362734178</v>
      </c>
      <c r="T260" s="14">
        <f t="shared" si="26"/>
        <v>4.5364464692482915</v>
      </c>
      <c r="U260" s="11">
        <f>+IF(G260=0,"",'Ark1'!V267)</f>
        <v>15.053728345468237</v>
      </c>
      <c r="V260" s="28"/>
      <c r="AK260"/>
      <c r="AL260"/>
      <c r="AN260"/>
      <c r="AO260"/>
      <c r="AQ260"/>
      <c r="AR260"/>
      <c r="AS260"/>
      <c r="AT260"/>
      <c r="AU260"/>
      <c r="AV260"/>
      <c r="AW260"/>
    </row>
    <row r="261" spans="1:50" ht="15.6">
      <c r="A261" s="28"/>
      <c r="B261" s="3">
        <f>+'Ark1'!D268</f>
        <v>11</v>
      </c>
      <c r="C261" s="3" t="str">
        <f t="shared" si="29"/>
        <v>Nov</v>
      </c>
      <c r="D261" s="3">
        <f>+'Ark1'!C268</f>
        <v>2004</v>
      </c>
      <c r="E261" s="3">
        <f>+'Ark1'!Q268</f>
        <v>931</v>
      </c>
      <c r="F261" s="3"/>
      <c r="G261" s="227">
        <f>+'Ark1'!R268</f>
        <v>3814</v>
      </c>
      <c r="H261" s="3"/>
      <c r="I261" s="3">
        <f>+'Ark1'!S268</f>
        <v>3757</v>
      </c>
      <c r="J261" s="52">
        <f>+'Ark1'!T268</f>
        <v>10.020756154593943</v>
      </c>
      <c r="K261" s="52">
        <f>+'Ark1'!U268</f>
        <v>10.057246097907303</v>
      </c>
      <c r="L261" s="96"/>
      <c r="M261" s="11">
        <f>+'Ark1'!W268</f>
        <v>56.39366515837105</v>
      </c>
      <c r="N261" s="3"/>
      <c r="O261" s="14">
        <f>+'Ark1'!Z268</f>
        <v>144.86784668618597</v>
      </c>
      <c r="P261" s="14"/>
      <c r="Q261" s="14">
        <f>+'Ark1'!AA268</f>
        <v>31.595039990544301</v>
      </c>
      <c r="R261" s="52">
        <f>+'Ark1'!AB268</f>
        <v>4.6720152723446988</v>
      </c>
      <c r="S261" s="14">
        <f>+'Ark1'!AC268</f>
        <v>-44.343369322215942</v>
      </c>
      <c r="T261" s="14">
        <f t="shared" si="26"/>
        <v>4.0966702470461867</v>
      </c>
      <c r="U261" s="11">
        <f>+IF(G261=0,"",'Ark1'!V268)</f>
        <v>15.094651284740427</v>
      </c>
      <c r="V261" s="28"/>
      <c r="AK261"/>
      <c r="AL261"/>
      <c r="AN261"/>
      <c r="AO261"/>
      <c r="AQ261"/>
      <c r="AR261"/>
      <c r="AS261"/>
      <c r="AT261"/>
      <c r="AU261"/>
      <c r="AV261"/>
      <c r="AW261"/>
    </row>
    <row r="262" spans="1:50" ht="15.6">
      <c r="A262" s="28"/>
      <c r="B262" s="3">
        <f>+'Ark1'!D269</f>
        <v>12</v>
      </c>
      <c r="C262" s="3" t="str">
        <f t="shared" si="29"/>
        <v>Des</v>
      </c>
      <c r="D262" s="3">
        <f>+'Ark1'!C269</f>
        <v>2004</v>
      </c>
      <c r="E262" s="3">
        <f>+'Ark1'!Q269</f>
        <v>676</v>
      </c>
      <c r="F262" s="3"/>
      <c r="G262" s="227">
        <f>+'Ark1'!R269</f>
        <v>2504</v>
      </c>
      <c r="H262" s="3"/>
      <c r="I262" s="3">
        <f>+'Ark1'!S269</f>
        <v>2466</v>
      </c>
      <c r="J262" s="52">
        <f>+'Ark1'!T269</f>
        <v>6.5789127978770923</v>
      </c>
      <c r="K262" s="52">
        <f>+'Ark1'!U269</f>
        <v>6.6311946672777777</v>
      </c>
      <c r="L262" s="96"/>
      <c r="M262" s="11">
        <f>+'Ark1'!W269</f>
        <v>56.366180048661811</v>
      </c>
      <c r="N262" s="3"/>
      <c r="O262" s="14">
        <f>+'Ark1'!Z269</f>
        <v>145.52339821573381</v>
      </c>
      <c r="P262" s="14"/>
      <c r="Q262" s="14">
        <f>+'Ark1'!AA269</f>
        <v>31.970742783510826</v>
      </c>
      <c r="R262" s="52">
        <f>+'Ark1'!AB269</f>
        <v>4.7563650705694123</v>
      </c>
      <c r="S262" s="14">
        <f>+'Ark1'!AC269</f>
        <v>-48.80212367253295</v>
      </c>
      <c r="T262" s="14">
        <f t="shared" si="26"/>
        <v>3.7041420118343193</v>
      </c>
      <c r="U262" s="11">
        <f>+IF(G262=0,"",'Ark1'!V269)</f>
        <v>15.413738019169331</v>
      </c>
      <c r="V262" s="28"/>
      <c r="AK262"/>
      <c r="AL262"/>
      <c r="AN262"/>
      <c r="AO262"/>
      <c r="AQ262"/>
      <c r="AR262"/>
      <c r="AS262"/>
      <c r="AT262"/>
      <c r="AU262"/>
      <c r="AV262"/>
      <c r="AW262"/>
    </row>
    <row r="263" spans="1:50" ht="15.6">
      <c r="A263" s="28"/>
      <c r="B263" s="28"/>
      <c r="C263" s="28"/>
      <c r="D263" s="28"/>
      <c r="E263" s="28"/>
      <c r="F263" s="28"/>
      <c r="G263" s="222"/>
      <c r="H263" s="28"/>
      <c r="I263" s="28"/>
      <c r="J263" s="103"/>
      <c r="K263" s="103"/>
      <c r="L263" s="96"/>
      <c r="M263" s="28"/>
      <c r="N263" s="28"/>
      <c r="O263" s="71"/>
      <c r="P263" s="71"/>
      <c r="Q263" s="71"/>
      <c r="R263" s="103"/>
      <c r="S263" s="71"/>
      <c r="T263" s="71"/>
      <c r="U263" s="28"/>
      <c r="V263" s="28"/>
      <c r="AK263"/>
      <c r="AL263"/>
      <c r="AN263"/>
      <c r="AO263"/>
      <c r="AQ263"/>
      <c r="AR263"/>
      <c r="AS263"/>
      <c r="AT263"/>
      <c r="AU263"/>
      <c r="AV263"/>
      <c r="AW263"/>
    </row>
    <row r="264" spans="1:50">
      <c r="J264" s="133"/>
      <c r="K264" s="133"/>
      <c r="L264" s="133"/>
      <c r="R264" s="133"/>
      <c r="S264" s="74"/>
      <c r="T264" s="74"/>
      <c r="U264" s="20"/>
      <c r="V264" s="20"/>
      <c r="W264" s="20"/>
      <c r="X264" s="20"/>
      <c r="Y264" s="20"/>
      <c r="Z264" s="20"/>
      <c r="AA264" s="20"/>
      <c r="AB264" s="20"/>
      <c r="AC264" s="20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>
      <c r="J265" s="133"/>
      <c r="K265" s="133"/>
      <c r="L265" s="133"/>
      <c r="R265" s="133"/>
      <c r="S265" s="74"/>
      <c r="T265" s="74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62"/>
      <c r="AF265" s="62"/>
      <c r="AG265" s="62"/>
      <c r="AH265" s="62"/>
      <c r="AI265" s="62"/>
      <c r="AJ265" s="62"/>
      <c r="AK265" s="73"/>
      <c r="AL265" s="63"/>
      <c r="AM265" s="62"/>
      <c r="AN265" s="63"/>
      <c r="AO265" s="63"/>
      <c r="AP265" s="62"/>
      <c r="AQ265" s="63"/>
      <c r="AR265" s="63"/>
      <c r="AS265" s="63"/>
      <c r="AT265" s="63"/>
      <c r="AU265" s="63"/>
      <c r="AV265" s="63"/>
      <c r="AW265" s="63"/>
    </row>
    <row r="266" spans="1:50">
      <c r="J266" s="133"/>
      <c r="K266" s="133"/>
      <c r="L266" s="133"/>
      <c r="R266" s="133"/>
      <c r="S266" s="74"/>
      <c r="T266" s="74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62"/>
      <c r="AF266" s="62"/>
      <c r="AG266" s="62"/>
      <c r="AH266" s="62"/>
      <c r="AI266" s="62"/>
      <c r="AJ266" s="62"/>
      <c r="AK266" s="73"/>
      <c r="AL266" s="63"/>
      <c r="AM266" s="62"/>
      <c r="AN266" s="63"/>
      <c r="AO266" s="63"/>
      <c r="AP266" s="62"/>
      <c r="AQ266" s="63"/>
      <c r="AR266" s="63"/>
      <c r="AS266" s="63"/>
      <c r="AT266" s="63"/>
      <c r="AU266" s="63"/>
      <c r="AV266" s="63"/>
      <c r="AW266" s="63"/>
    </row>
    <row r="267" spans="1:50">
      <c r="J267" s="133"/>
      <c r="K267" s="133"/>
      <c r="L267" s="133"/>
      <c r="R267" s="133"/>
      <c r="S267" s="74"/>
      <c r="T267" s="74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62"/>
      <c r="AF267" s="62"/>
      <c r="AG267" s="62"/>
      <c r="AH267" s="62"/>
      <c r="AI267" s="62"/>
      <c r="AJ267" s="62"/>
      <c r="AK267" s="73"/>
      <c r="AL267" s="63"/>
      <c r="AM267" s="62"/>
      <c r="AN267" s="63"/>
      <c r="AO267" s="63"/>
      <c r="AP267" s="62"/>
      <c r="AQ267" s="63"/>
      <c r="AR267" s="63"/>
      <c r="AS267" s="63"/>
      <c r="AT267" s="63"/>
      <c r="AU267" s="63"/>
      <c r="AV267" s="63"/>
      <c r="AW267" s="63"/>
    </row>
    <row r="268" spans="1:50">
      <c r="J268" s="133"/>
      <c r="K268" s="133"/>
      <c r="L268" s="133"/>
      <c r="R268" s="133"/>
      <c r="S268" s="74"/>
      <c r="T268" s="74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62"/>
      <c r="AF268" s="62"/>
      <c r="AG268" s="62"/>
      <c r="AH268" s="62"/>
      <c r="AI268" s="62"/>
      <c r="AJ268" s="62"/>
      <c r="AK268" s="73"/>
      <c r="AL268" s="63"/>
      <c r="AM268" s="62"/>
      <c r="AN268" s="63"/>
      <c r="AO268" s="63"/>
      <c r="AP268" s="62"/>
      <c r="AQ268" s="63"/>
      <c r="AR268" s="63"/>
      <c r="AS268" s="63"/>
      <c r="AT268" s="63"/>
      <c r="AU268" s="63"/>
      <c r="AV268" s="63"/>
      <c r="AW268" s="63"/>
    </row>
    <row r="269" spans="1:50">
      <c r="J269" s="133"/>
      <c r="K269" s="133"/>
      <c r="L269" s="133"/>
      <c r="R269" s="133"/>
      <c r="S269" s="74"/>
      <c r="T269" s="74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62"/>
      <c r="AF269" s="62"/>
      <c r="AG269" s="62"/>
      <c r="AH269" s="62"/>
      <c r="AI269" s="62"/>
      <c r="AJ269" s="62"/>
      <c r="AK269" s="73"/>
      <c r="AL269" s="63"/>
      <c r="AM269" s="62"/>
      <c r="AN269" s="63"/>
      <c r="AO269" s="63"/>
      <c r="AP269" s="62"/>
      <c r="AQ269" s="63"/>
      <c r="AR269" s="63"/>
      <c r="AS269" s="63"/>
      <c r="AT269" s="63"/>
      <c r="AU269" s="63"/>
      <c r="AV269" s="63"/>
      <c r="AW269" s="63"/>
    </row>
    <row r="270" spans="1:50">
      <c r="J270" s="133"/>
      <c r="K270" s="133"/>
      <c r="L270" s="133"/>
      <c r="R270" s="133"/>
      <c r="S270" s="74"/>
      <c r="T270" s="74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62"/>
      <c r="AF270" s="62"/>
      <c r="AG270" s="62"/>
      <c r="AH270" s="62"/>
      <c r="AI270" s="62"/>
      <c r="AJ270" s="62"/>
      <c r="AK270" s="73"/>
      <c r="AL270" s="63"/>
      <c r="AM270" s="62"/>
      <c r="AN270" s="63"/>
      <c r="AO270" s="63"/>
      <c r="AP270" s="62"/>
      <c r="AQ270" s="63"/>
      <c r="AR270" s="63"/>
      <c r="AS270" s="63"/>
      <c r="AT270" s="63"/>
      <c r="AU270" s="63"/>
      <c r="AV270" s="63"/>
      <c r="AW270" s="63"/>
    </row>
    <row r="271" spans="1:50">
      <c r="J271" s="133"/>
      <c r="K271" s="133"/>
      <c r="L271" s="133"/>
      <c r="R271" s="133"/>
      <c r="S271" s="74"/>
      <c r="T271" s="74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62"/>
      <c r="AF271" s="62"/>
      <c r="AG271" s="62"/>
      <c r="AH271" s="62"/>
      <c r="AI271" s="62"/>
      <c r="AJ271" s="62"/>
      <c r="AK271" s="73"/>
      <c r="AL271" s="63"/>
      <c r="AM271" s="62"/>
      <c r="AN271" s="63"/>
      <c r="AO271" s="63"/>
      <c r="AP271" s="62"/>
      <c r="AQ271" s="63"/>
      <c r="AR271" s="63"/>
      <c r="AS271" s="63"/>
      <c r="AT271" s="63"/>
      <c r="AU271" s="63"/>
      <c r="AV271" s="63"/>
      <c r="AW271" s="63"/>
    </row>
    <row r="272" spans="1:50">
      <c r="J272" s="133"/>
      <c r="K272" s="133"/>
      <c r="L272" s="133"/>
      <c r="R272" s="133"/>
      <c r="S272" s="74"/>
      <c r="T272" s="74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62"/>
      <c r="AF272" s="62"/>
      <c r="AG272" s="62"/>
      <c r="AH272" s="62"/>
      <c r="AI272" s="62"/>
      <c r="AJ272" s="62"/>
      <c r="AK272" s="73"/>
      <c r="AL272" s="63"/>
      <c r="AM272" s="62"/>
      <c r="AN272" s="63"/>
      <c r="AO272" s="63"/>
      <c r="AP272" s="62"/>
      <c r="AQ272" s="63"/>
      <c r="AR272" s="63"/>
      <c r="AS272" s="63"/>
      <c r="AT272" s="63"/>
      <c r="AU272" s="63"/>
      <c r="AV272" s="63"/>
      <c r="AW272" s="63"/>
    </row>
    <row r="273" spans="10:49">
      <c r="J273" s="133"/>
      <c r="K273" s="133"/>
      <c r="L273" s="133"/>
      <c r="R273" s="133"/>
      <c r="S273" s="74"/>
      <c r="T273" s="74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62"/>
      <c r="AF273" s="62"/>
      <c r="AG273" s="62"/>
      <c r="AH273" s="62"/>
      <c r="AI273" s="62"/>
      <c r="AJ273" s="62"/>
      <c r="AK273" s="73"/>
      <c r="AL273" s="63"/>
      <c r="AM273" s="62"/>
      <c r="AN273" s="63"/>
      <c r="AO273" s="63"/>
      <c r="AP273" s="62"/>
      <c r="AQ273" s="63"/>
      <c r="AR273" s="63"/>
      <c r="AS273" s="63"/>
      <c r="AT273" s="63"/>
      <c r="AU273" s="63"/>
      <c r="AV273" s="63"/>
      <c r="AW273" s="63"/>
    </row>
    <row r="274" spans="10:49">
      <c r="J274" s="133"/>
      <c r="K274" s="133"/>
      <c r="L274" s="133"/>
      <c r="R274" s="133"/>
      <c r="S274" s="74"/>
      <c r="T274" s="74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62"/>
      <c r="AF274" s="62"/>
      <c r="AG274" s="62"/>
      <c r="AH274" s="62"/>
      <c r="AI274" s="62"/>
      <c r="AJ274" s="62"/>
      <c r="AK274" s="73"/>
      <c r="AL274" s="63"/>
      <c r="AM274" s="62"/>
      <c r="AN274" s="63"/>
      <c r="AO274" s="63"/>
      <c r="AP274" s="62"/>
      <c r="AQ274" s="63"/>
      <c r="AR274" s="63"/>
      <c r="AS274" s="63"/>
      <c r="AT274" s="63"/>
      <c r="AU274" s="63"/>
      <c r="AV274" s="63"/>
      <c r="AW274" s="63"/>
    </row>
    <row r="275" spans="10:49">
      <c r="J275" s="133"/>
      <c r="K275" s="133"/>
      <c r="L275" s="133"/>
      <c r="R275" s="133"/>
      <c r="S275" s="74"/>
      <c r="T275" s="74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62"/>
      <c r="AF275" s="62"/>
      <c r="AG275" s="62"/>
      <c r="AH275" s="62"/>
      <c r="AI275" s="62"/>
      <c r="AJ275" s="62"/>
      <c r="AK275" s="73"/>
      <c r="AL275" s="63"/>
      <c r="AM275" s="62"/>
      <c r="AN275" s="63"/>
      <c r="AO275" s="63"/>
      <c r="AP275" s="62"/>
      <c r="AQ275" s="63"/>
      <c r="AR275" s="63"/>
      <c r="AS275" s="63"/>
      <c r="AT275" s="63"/>
      <c r="AU275" s="63"/>
      <c r="AV275" s="63"/>
      <c r="AW275" s="63"/>
    </row>
    <row r="276" spans="10:49">
      <c r="J276" s="133"/>
      <c r="K276" s="133"/>
      <c r="L276" s="133"/>
      <c r="R276" s="133"/>
      <c r="S276" s="74"/>
      <c r="T276" s="74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62"/>
      <c r="AF276" s="62"/>
      <c r="AG276" s="62"/>
      <c r="AH276" s="62"/>
      <c r="AI276" s="62"/>
      <c r="AJ276" s="62"/>
      <c r="AK276" s="73"/>
      <c r="AL276" s="63"/>
      <c r="AM276" s="62"/>
      <c r="AN276" s="63"/>
      <c r="AO276" s="63"/>
      <c r="AP276" s="62"/>
      <c r="AQ276" s="63"/>
      <c r="AR276" s="63"/>
      <c r="AS276" s="63"/>
      <c r="AT276" s="63"/>
      <c r="AU276" s="63"/>
      <c r="AV276" s="63"/>
      <c r="AW276" s="63"/>
    </row>
    <row r="277" spans="10:49">
      <c r="J277" s="133"/>
      <c r="K277" s="133"/>
      <c r="L277" s="133"/>
      <c r="R277" s="133"/>
      <c r="S277" s="74"/>
      <c r="T277" s="74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62"/>
      <c r="AF277" s="62"/>
      <c r="AG277" s="62"/>
      <c r="AH277" s="62"/>
      <c r="AI277" s="62"/>
      <c r="AJ277" s="62"/>
      <c r="AK277" s="73"/>
      <c r="AL277" s="63"/>
      <c r="AM277" s="62"/>
      <c r="AN277" s="63"/>
      <c r="AO277" s="63"/>
      <c r="AP277" s="62"/>
      <c r="AQ277" s="63"/>
      <c r="AR277" s="63"/>
      <c r="AS277" s="63"/>
      <c r="AT277" s="63"/>
      <c r="AU277" s="63"/>
      <c r="AV277" s="63"/>
      <c r="AW277" s="63"/>
    </row>
    <row r="278" spans="10:49">
      <c r="J278" s="133"/>
      <c r="K278" s="133"/>
      <c r="L278" s="133"/>
      <c r="R278" s="133"/>
      <c r="S278" s="74"/>
      <c r="T278" s="74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62"/>
      <c r="AF278" s="62"/>
      <c r="AG278" s="62"/>
      <c r="AH278" s="62"/>
      <c r="AI278" s="62"/>
      <c r="AJ278" s="62"/>
      <c r="AK278" s="73"/>
      <c r="AL278" s="63"/>
      <c r="AM278" s="62"/>
      <c r="AN278" s="63"/>
      <c r="AO278" s="63"/>
      <c r="AP278" s="62"/>
      <c r="AQ278" s="63"/>
      <c r="AR278" s="63"/>
      <c r="AS278" s="63"/>
      <c r="AT278" s="63"/>
      <c r="AU278" s="63"/>
      <c r="AV278" s="63"/>
      <c r="AW278" s="63"/>
    </row>
    <row r="279" spans="10:49">
      <c r="J279" s="133"/>
      <c r="K279" s="133"/>
      <c r="L279" s="133"/>
      <c r="R279" s="133"/>
      <c r="S279" s="74"/>
      <c r="T279" s="74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62"/>
      <c r="AF279" s="62"/>
      <c r="AG279" s="62"/>
      <c r="AH279" s="62"/>
      <c r="AI279" s="62"/>
      <c r="AJ279" s="62"/>
      <c r="AK279" s="73"/>
      <c r="AL279" s="63"/>
      <c r="AM279" s="62"/>
      <c r="AN279" s="63"/>
      <c r="AO279" s="63"/>
      <c r="AP279" s="62"/>
      <c r="AQ279" s="63"/>
      <c r="AR279" s="63"/>
      <c r="AS279" s="63"/>
      <c r="AT279" s="63"/>
      <c r="AU279" s="63"/>
      <c r="AV279" s="63"/>
      <c r="AW279" s="63"/>
    </row>
    <row r="280" spans="10:49">
      <c r="J280" s="133"/>
      <c r="K280" s="133"/>
      <c r="L280" s="133"/>
      <c r="R280" s="133"/>
      <c r="S280" s="74"/>
      <c r="T280" s="74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62"/>
      <c r="AF280" s="62"/>
      <c r="AG280" s="62"/>
      <c r="AH280" s="62"/>
      <c r="AI280" s="62"/>
      <c r="AJ280" s="62"/>
      <c r="AK280" s="73"/>
      <c r="AL280" s="63"/>
      <c r="AM280" s="62"/>
      <c r="AN280" s="63"/>
      <c r="AO280" s="63"/>
      <c r="AP280" s="62"/>
      <c r="AQ280" s="63"/>
      <c r="AR280" s="63"/>
      <c r="AS280" s="63"/>
      <c r="AT280" s="63"/>
      <c r="AU280" s="63"/>
      <c r="AV280" s="63"/>
      <c r="AW280" s="63"/>
    </row>
    <row r="281" spans="10:49">
      <c r="J281" s="133"/>
      <c r="K281" s="133"/>
      <c r="L281" s="133"/>
      <c r="R281" s="133"/>
      <c r="S281" s="74"/>
      <c r="T281" s="74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62"/>
      <c r="AF281" s="62"/>
      <c r="AG281" s="62"/>
      <c r="AH281" s="62"/>
      <c r="AI281" s="62"/>
      <c r="AJ281" s="62"/>
      <c r="AK281" s="73"/>
      <c r="AL281" s="63"/>
      <c r="AM281" s="62"/>
      <c r="AN281" s="63"/>
      <c r="AO281" s="63"/>
      <c r="AP281" s="62"/>
      <c r="AQ281" s="63"/>
      <c r="AR281" s="63"/>
      <c r="AS281" s="63"/>
      <c r="AT281" s="63"/>
      <c r="AU281" s="63"/>
      <c r="AV281" s="63"/>
      <c r="AW281" s="63"/>
    </row>
    <row r="282" spans="10:49">
      <c r="J282" s="133"/>
      <c r="K282" s="133"/>
      <c r="L282" s="133"/>
      <c r="R282" s="133"/>
      <c r="S282" s="74"/>
      <c r="T282" s="74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62"/>
      <c r="AF282" s="62"/>
      <c r="AG282" s="62"/>
      <c r="AH282" s="62"/>
      <c r="AI282" s="62"/>
      <c r="AJ282" s="62"/>
      <c r="AK282" s="73"/>
      <c r="AL282" s="63"/>
      <c r="AM282" s="62"/>
      <c r="AN282" s="63"/>
      <c r="AO282" s="63"/>
      <c r="AP282" s="62"/>
      <c r="AQ282" s="63"/>
      <c r="AR282" s="63"/>
      <c r="AS282" s="63"/>
      <c r="AT282" s="63"/>
      <c r="AU282" s="63"/>
      <c r="AV282" s="63"/>
      <c r="AW282" s="63"/>
    </row>
    <row r="283" spans="10:49">
      <c r="J283" s="133"/>
      <c r="K283" s="133"/>
      <c r="L283" s="133"/>
      <c r="R283" s="133"/>
      <c r="S283" s="74"/>
      <c r="T283" s="74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62"/>
      <c r="AF283" s="62"/>
      <c r="AG283" s="62"/>
      <c r="AH283" s="62"/>
      <c r="AI283" s="62"/>
      <c r="AJ283" s="62"/>
      <c r="AK283" s="73"/>
      <c r="AL283" s="63"/>
      <c r="AM283" s="62"/>
      <c r="AN283" s="63"/>
      <c r="AO283" s="63"/>
      <c r="AP283" s="62"/>
      <c r="AQ283" s="63"/>
      <c r="AR283" s="63"/>
      <c r="AS283" s="63"/>
      <c r="AT283" s="63"/>
      <c r="AU283" s="63"/>
      <c r="AV283" s="63"/>
      <c r="AW283" s="63"/>
    </row>
    <row r="284" spans="10:49">
      <c r="J284" s="133"/>
      <c r="K284" s="133"/>
      <c r="L284" s="133"/>
      <c r="R284" s="133"/>
      <c r="S284" s="74"/>
      <c r="T284" s="74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62"/>
      <c r="AF284" s="62"/>
      <c r="AG284" s="62"/>
      <c r="AH284" s="62"/>
      <c r="AI284" s="62"/>
      <c r="AJ284" s="62"/>
      <c r="AK284" s="73"/>
      <c r="AL284" s="63"/>
      <c r="AM284" s="62"/>
      <c r="AN284" s="63"/>
      <c r="AO284" s="63"/>
      <c r="AP284" s="62"/>
      <c r="AQ284" s="63"/>
      <c r="AR284" s="63"/>
      <c r="AS284" s="63"/>
      <c r="AT284" s="63"/>
      <c r="AU284" s="63"/>
      <c r="AV284" s="63"/>
      <c r="AW284" s="63"/>
    </row>
    <row r="285" spans="10:49">
      <c r="J285" s="133"/>
      <c r="K285" s="133"/>
      <c r="L285" s="133"/>
      <c r="R285" s="133"/>
      <c r="S285" s="74"/>
      <c r="T285" s="74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62"/>
      <c r="AF285" s="62"/>
      <c r="AG285" s="62"/>
      <c r="AH285" s="62"/>
      <c r="AI285" s="62"/>
      <c r="AJ285" s="62"/>
      <c r="AK285" s="73"/>
      <c r="AL285" s="63"/>
      <c r="AM285" s="62"/>
      <c r="AN285" s="63"/>
      <c r="AO285" s="63"/>
      <c r="AP285" s="62"/>
      <c r="AQ285" s="63"/>
      <c r="AR285" s="63"/>
      <c r="AS285" s="63"/>
      <c r="AT285" s="63"/>
      <c r="AU285" s="63"/>
      <c r="AV285" s="63"/>
      <c r="AW285" s="63"/>
    </row>
    <row r="286" spans="10:49">
      <c r="J286" s="133"/>
      <c r="K286" s="133"/>
      <c r="L286" s="133"/>
      <c r="R286" s="133"/>
      <c r="S286" s="74"/>
      <c r="T286" s="74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62"/>
      <c r="AF286" s="62"/>
      <c r="AG286" s="62"/>
      <c r="AH286" s="62"/>
      <c r="AI286" s="62"/>
      <c r="AJ286" s="62"/>
      <c r="AK286" s="73"/>
      <c r="AL286" s="63"/>
      <c r="AM286" s="62"/>
      <c r="AN286" s="63"/>
      <c r="AO286" s="63"/>
      <c r="AP286" s="62"/>
      <c r="AQ286" s="63"/>
      <c r="AR286" s="63"/>
      <c r="AS286" s="63"/>
      <c r="AT286" s="63"/>
      <c r="AU286" s="63"/>
      <c r="AV286" s="63"/>
      <c r="AW286" s="63"/>
    </row>
    <row r="287" spans="10:49">
      <c r="J287" s="133"/>
      <c r="K287" s="133"/>
      <c r="L287" s="133"/>
      <c r="R287" s="133"/>
      <c r="S287" s="74"/>
      <c r="T287" s="74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62"/>
      <c r="AF287" s="62"/>
      <c r="AG287" s="62"/>
      <c r="AH287" s="62"/>
      <c r="AI287" s="62"/>
      <c r="AJ287" s="62"/>
      <c r="AK287" s="73"/>
      <c r="AL287" s="63"/>
      <c r="AM287" s="62"/>
      <c r="AN287" s="63"/>
      <c r="AO287" s="63"/>
      <c r="AP287" s="62"/>
      <c r="AQ287" s="63"/>
      <c r="AR287" s="63"/>
      <c r="AS287" s="63"/>
      <c r="AT287" s="63"/>
      <c r="AU287" s="63"/>
      <c r="AV287" s="63"/>
      <c r="AW287" s="63"/>
    </row>
    <row r="288" spans="10:49">
      <c r="J288" s="133"/>
      <c r="K288" s="133"/>
      <c r="L288" s="133"/>
      <c r="R288" s="133"/>
      <c r="S288" s="74"/>
      <c r="T288" s="74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62"/>
      <c r="AF288" s="62"/>
      <c r="AG288" s="62"/>
      <c r="AH288" s="62"/>
      <c r="AI288" s="62"/>
      <c r="AJ288" s="62"/>
      <c r="AK288" s="73"/>
      <c r="AL288" s="63"/>
      <c r="AM288" s="62"/>
      <c r="AN288" s="63"/>
      <c r="AO288" s="63"/>
      <c r="AP288" s="62"/>
      <c r="AQ288" s="63"/>
      <c r="AR288" s="63"/>
      <c r="AS288" s="63"/>
      <c r="AT288" s="63"/>
      <c r="AU288" s="63"/>
      <c r="AV288" s="63"/>
      <c r="AW288" s="63"/>
    </row>
    <row r="289" spans="10:49">
      <c r="J289" s="133"/>
      <c r="K289" s="133"/>
      <c r="L289" s="133"/>
      <c r="R289" s="133"/>
      <c r="S289" s="74"/>
      <c r="T289" s="74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62"/>
      <c r="AF289" s="62"/>
      <c r="AG289" s="62"/>
      <c r="AH289" s="62"/>
      <c r="AI289" s="62"/>
      <c r="AJ289" s="62"/>
      <c r="AK289" s="73"/>
      <c r="AL289" s="63"/>
      <c r="AM289" s="62"/>
      <c r="AN289" s="63"/>
      <c r="AO289" s="63"/>
      <c r="AP289" s="62"/>
      <c r="AQ289" s="63"/>
      <c r="AR289" s="63"/>
      <c r="AS289" s="63"/>
      <c r="AT289" s="63"/>
      <c r="AU289" s="63"/>
      <c r="AV289" s="63"/>
      <c r="AW289" s="63"/>
    </row>
    <row r="290" spans="10:49">
      <c r="J290" s="133"/>
      <c r="K290" s="133"/>
      <c r="L290" s="133"/>
      <c r="R290" s="133"/>
      <c r="S290" s="74"/>
      <c r="T290" s="74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62"/>
      <c r="AF290" s="62"/>
      <c r="AG290" s="62"/>
      <c r="AH290" s="62"/>
      <c r="AI290" s="62"/>
      <c r="AJ290" s="62"/>
      <c r="AK290" s="73"/>
      <c r="AL290" s="63"/>
      <c r="AM290" s="62"/>
      <c r="AN290" s="63"/>
      <c r="AO290" s="63"/>
      <c r="AP290" s="62"/>
      <c r="AQ290" s="63"/>
      <c r="AR290" s="63"/>
      <c r="AS290" s="63"/>
      <c r="AT290" s="63"/>
      <c r="AU290" s="63"/>
      <c r="AV290" s="63"/>
      <c r="AW290" s="63"/>
    </row>
    <row r="291" spans="10:49">
      <c r="J291" s="133"/>
      <c r="K291" s="133"/>
      <c r="L291" s="133"/>
      <c r="R291" s="133"/>
      <c r="S291" s="74"/>
      <c r="T291" s="74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62"/>
      <c r="AF291" s="62"/>
      <c r="AG291" s="62"/>
      <c r="AH291" s="62"/>
      <c r="AI291" s="62"/>
      <c r="AJ291" s="62"/>
      <c r="AK291" s="73"/>
      <c r="AL291" s="63"/>
      <c r="AM291" s="62"/>
      <c r="AN291" s="63"/>
      <c r="AO291" s="63"/>
      <c r="AP291" s="62"/>
      <c r="AQ291" s="63"/>
      <c r="AR291" s="63"/>
      <c r="AS291" s="63"/>
      <c r="AT291" s="63"/>
      <c r="AU291" s="63"/>
      <c r="AV291" s="63"/>
      <c r="AW291" s="63"/>
    </row>
    <row r="292" spans="10:49">
      <c r="J292" s="133"/>
      <c r="K292" s="133"/>
      <c r="L292" s="133"/>
      <c r="R292" s="133"/>
      <c r="S292" s="74"/>
      <c r="T292" s="74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62"/>
      <c r="AF292" s="62"/>
      <c r="AG292" s="62"/>
      <c r="AH292" s="62"/>
      <c r="AI292" s="62"/>
      <c r="AJ292" s="62"/>
      <c r="AK292" s="73"/>
      <c r="AL292" s="63"/>
      <c r="AM292" s="62"/>
      <c r="AN292" s="63"/>
      <c r="AO292" s="63"/>
      <c r="AP292" s="62"/>
      <c r="AQ292" s="63"/>
      <c r="AR292" s="63"/>
      <c r="AS292" s="63"/>
      <c r="AT292" s="63"/>
      <c r="AU292" s="63"/>
      <c r="AV292" s="63"/>
      <c r="AW292" s="63"/>
    </row>
    <row r="293" spans="10:49">
      <c r="AD293" s="20"/>
      <c r="AE293" s="20"/>
      <c r="AF293" s="20"/>
      <c r="AG293" s="20"/>
      <c r="AH293" s="20"/>
      <c r="AI293" s="20"/>
      <c r="AJ293" s="20"/>
      <c r="AK293" s="74"/>
      <c r="AM293" s="20"/>
      <c r="AP293" s="20"/>
    </row>
    <row r="294" spans="10:49">
      <c r="AD294" s="20"/>
      <c r="AE294" s="20"/>
      <c r="AF294" s="20"/>
      <c r="AG294" s="20"/>
      <c r="AH294" s="20"/>
      <c r="AI294" s="20"/>
      <c r="AJ294" s="20"/>
      <c r="AK294" s="74"/>
      <c r="AM294" s="20"/>
      <c r="AP294" s="20"/>
    </row>
    <row r="295" spans="10:49">
      <c r="AD295" s="20"/>
      <c r="AE295" s="20"/>
      <c r="AF295" s="20"/>
      <c r="AG295" s="20"/>
      <c r="AH295" s="20"/>
      <c r="AI295" s="20"/>
      <c r="AJ295" s="20"/>
      <c r="AK295" s="74"/>
      <c r="AM295" s="20"/>
      <c r="AP295" s="20"/>
    </row>
    <row r="296" spans="10:49">
      <c r="AD296" s="20"/>
      <c r="AE296" s="20"/>
      <c r="AF296" s="20"/>
      <c r="AG296" s="20"/>
      <c r="AH296" s="20"/>
      <c r="AI296" s="20"/>
      <c r="AJ296" s="20"/>
      <c r="AK296" s="74"/>
      <c r="AM296" s="20"/>
      <c r="AP296" s="20"/>
    </row>
    <row r="297" spans="10:49">
      <c r="J297" s="134"/>
      <c r="K297" s="134"/>
      <c r="L297" s="134"/>
      <c r="R297" s="134"/>
      <c r="S297" s="135"/>
      <c r="T297" s="135"/>
      <c r="U297" s="13"/>
      <c r="V297" s="13"/>
      <c r="W297" s="13"/>
      <c r="X297" s="13"/>
      <c r="Y297" s="13"/>
      <c r="Z297" s="13"/>
      <c r="AA297" s="13"/>
      <c r="AB297" s="13"/>
      <c r="AC297" s="13"/>
      <c r="AD297" s="20"/>
      <c r="AE297" s="20"/>
      <c r="AF297" s="20"/>
      <c r="AG297" s="20"/>
      <c r="AH297" s="20"/>
      <c r="AI297" s="20"/>
      <c r="AJ297" s="20"/>
      <c r="AK297" s="74"/>
      <c r="AM297" s="20"/>
      <c r="AP297" s="20"/>
    </row>
    <row r="298" spans="10:49">
      <c r="J298" s="134"/>
      <c r="K298" s="134"/>
      <c r="L298" s="134"/>
      <c r="R298" s="134"/>
      <c r="S298" s="135"/>
      <c r="T298" s="135"/>
      <c r="U298" s="13"/>
      <c r="V298" s="13"/>
      <c r="W298" s="13"/>
      <c r="X298" s="13"/>
      <c r="Y298" s="13"/>
      <c r="Z298" s="13"/>
      <c r="AA298" s="13"/>
      <c r="AB298" s="13"/>
      <c r="AC298" s="13"/>
      <c r="AD298" s="20"/>
      <c r="AE298" s="20"/>
      <c r="AF298" s="20"/>
      <c r="AG298" s="20"/>
      <c r="AH298" s="20"/>
      <c r="AI298" s="20"/>
      <c r="AJ298" s="20"/>
      <c r="AK298" s="74"/>
      <c r="AM298" s="20"/>
      <c r="AP298" s="20"/>
    </row>
    <row r="299" spans="10:49">
      <c r="J299" s="134"/>
      <c r="K299" s="134"/>
      <c r="L299" s="134"/>
      <c r="R299" s="134"/>
      <c r="S299" s="135"/>
      <c r="T299" s="135"/>
      <c r="U299" s="13"/>
      <c r="V299" s="13"/>
      <c r="W299" s="13"/>
      <c r="X299" s="13"/>
      <c r="Y299" s="13"/>
      <c r="Z299" s="13"/>
      <c r="AA299" s="13"/>
      <c r="AB299" s="13"/>
      <c r="AC299" s="13"/>
      <c r="AD299" s="20"/>
      <c r="AE299" s="20"/>
      <c r="AF299" s="20"/>
      <c r="AG299" s="20"/>
      <c r="AH299" s="20"/>
      <c r="AI299" s="20"/>
      <c r="AJ299" s="20"/>
      <c r="AK299" s="74"/>
      <c r="AM299" s="20"/>
      <c r="AP299" s="20"/>
    </row>
    <row r="300" spans="10:49">
      <c r="J300" s="134"/>
      <c r="K300" s="134"/>
      <c r="L300" s="134"/>
      <c r="R300" s="134"/>
      <c r="S300" s="135"/>
      <c r="T300" s="135"/>
      <c r="U300" s="13"/>
      <c r="V300" s="13"/>
      <c r="W300" s="13"/>
      <c r="X300" s="13"/>
      <c r="Y300" s="13"/>
      <c r="Z300" s="13"/>
      <c r="AA300" s="13"/>
      <c r="AB300" s="13"/>
      <c r="AC300" s="13"/>
      <c r="AD300" s="20"/>
      <c r="AE300" s="20"/>
      <c r="AF300" s="20"/>
      <c r="AG300" s="20"/>
      <c r="AH300" s="20"/>
      <c r="AI300" s="20"/>
      <c r="AJ300" s="20"/>
      <c r="AK300" s="74"/>
      <c r="AM300" s="20"/>
      <c r="AP300" s="20"/>
    </row>
    <row r="301" spans="10:49">
      <c r="J301" s="134"/>
      <c r="K301" s="134"/>
      <c r="L301" s="134"/>
      <c r="R301" s="134"/>
      <c r="S301" s="135"/>
      <c r="T301" s="135"/>
      <c r="U301" s="13"/>
      <c r="V301" s="13"/>
      <c r="W301" s="13"/>
      <c r="X301" s="13"/>
      <c r="Y301" s="13"/>
      <c r="Z301" s="13"/>
      <c r="AA301" s="13"/>
      <c r="AB301" s="13"/>
      <c r="AC301" s="13"/>
      <c r="AD301" s="20"/>
      <c r="AE301" s="20"/>
      <c r="AF301" s="20"/>
      <c r="AG301" s="20"/>
      <c r="AH301" s="20"/>
      <c r="AI301" s="20"/>
      <c r="AJ301" s="20"/>
      <c r="AK301" s="74"/>
      <c r="AM301" s="20"/>
      <c r="AP301" s="20"/>
    </row>
    <row r="302" spans="10:49">
      <c r="J302" s="134"/>
      <c r="K302" s="134"/>
      <c r="L302" s="134"/>
      <c r="R302" s="134"/>
      <c r="S302" s="135"/>
      <c r="T302" s="135"/>
      <c r="U302" s="13"/>
      <c r="V302" s="13"/>
      <c r="W302" s="13"/>
      <c r="X302" s="13"/>
      <c r="Y302" s="13"/>
      <c r="Z302" s="13"/>
      <c r="AA302" s="13"/>
      <c r="AB302" s="13"/>
      <c r="AC302" s="13"/>
      <c r="AD302" s="20"/>
      <c r="AE302" s="20"/>
      <c r="AF302" s="20"/>
      <c r="AG302" s="20"/>
      <c r="AH302" s="20"/>
      <c r="AI302" s="20"/>
      <c r="AJ302" s="20"/>
      <c r="AK302" s="74"/>
      <c r="AM302" s="20"/>
      <c r="AP302" s="20"/>
    </row>
    <row r="303" spans="10:49">
      <c r="J303" s="134"/>
      <c r="K303" s="134"/>
      <c r="L303" s="134"/>
      <c r="R303" s="134"/>
      <c r="S303" s="135"/>
      <c r="T303" s="135"/>
      <c r="U303" s="13"/>
      <c r="V303" s="13"/>
      <c r="W303" s="13"/>
      <c r="X303" s="13"/>
      <c r="Y303" s="13"/>
      <c r="Z303" s="13"/>
      <c r="AA303" s="13"/>
      <c r="AB303" s="13"/>
      <c r="AC303" s="13"/>
      <c r="AD303" s="20"/>
      <c r="AE303" s="20"/>
      <c r="AF303" s="20"/>
      <c r="AG303" s="20"/>
      <c r="AH303" s="20"/>
      <c r="AI303" s="20"/>
      <c r="AJ303" s="20"/>
      <c r="AK303" s="74"/>
      <c r="AM303" s="20"/>
      <c r="AP303" s="20"/>
    </row>
    <row r="304" spans="10:49">
      <c r="J304" s="134"/>
      <c r="K304" s="134"/>
      <c r="L304" s="134"/>
      <c r="R304" s="134"/>
      <c r="S304" s="135"/>
      <c r="T304" s="135"/>
      <c r="U304" s="13"/>
      <c r="V304" s="13"/>
      <c r="W304" s="13"/>
      <c r="X304" s="13"/>
      <c r="Y304" s="13"/>
      <c r="Z304" s="13"/>
      <c r="AA304" s="13"/>
      <c r="AB304" s="13"/>
      <c r="AC304" s="13"/>
      <c r="AD304" s="20"/>
      <c r="AE304" s="20"/>
      <c r="AF304" s="20"/>
      <c r="AG304" s="20"/>
      <c r="AH304" s="20"/>
      <c r="AI304" s="20"/>
      <c r="AJ304" s="20"/>
      <c r="AK304" s="74"/>
      <c r="AM304" s="20"/>
      <c r="AP304" s="20"/>
    </row>
    <row r="309" spans="10:32">
      <c r="AD309" s="13"/>
      <c r="AE309" s="13"/>
      <c r="AF309" s="13"/>
    </row>
    <row r="310" spans="10:32">
      <c r="AD310" s="13"/>
      <c r="AE310" s="13"/>
      <c r="AF310" s="13"/>
    </row>
    <row r="311" spans="10:32">
      <c r="AD311" s="13"/>
      <c r="AE311" s="13"/>
      <c r="AF311" s="13"/>
    </row>
    <row r="312" spans="10:32">
      <c r="AD312" s="13"/>
      <c r="AE312" s="13"/>
      <c r="AF312" s="13"/>
    </row>
    <row r="313" spans="10:32">
      <c r="AD313" s="13"/>
      <c r="AE313" s="13"/>
      <c r="AF313" s="13"/>
    </row>
    <row r="314" spans="10:32">
      <c r="AD314" s="13"/>
      <c r="AE314" s="13"/>
      <c r="AF314" s="13"/>
    </row>
    <row r="315" spans="10:32">
      <c r="J315" s="134"/>
      <c r="K315" s="134"/>
      <c r="L315" s="134"/>
      <c r="R315" s="134"/>
      <c r="S315" s="135"/>
      <c r="T315" s="13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10:32">
      <c r="J316" s="134"/>
      <c r="K316" s="134"/>
      <c r="L316" s="134"/>
      <c r="R316" s="134"/>
      <c r="S316" s="135"/>
      <c r="T316" s="13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10:32">
      <c r="J317" s="134"/>
      <c r="K317" s="134"/>
      <c r="L317" s="134"/>
      <c r="R317" s="134"/>
      <c r="S317" s="135"/>
      <c r="T317" s="135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0:32">
      <c r="J318" s="134"/>
      <c r="K318" s="134"/>
      <c r="L318" s="134"/>
      <c r="R318" s="134"/>
      <c r="S318" s="135"/>
      <c r="T318" s="135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0:32">
      <c r="J319" s="134"/>
      <c r="K319" s="134"/>
      <c r="L319" s="134"/>
      <c r="R319" s="134"/>
      <c r="S319" s="135"/>
      <c r="T319" s="135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0:32">
      <c r="J320" s="134"/>
      <c r="K320" s="134"/>
      <c r="L320" s="134"/>
      <c r="R320" s="134"/>
      <c r="S320" s="135"/>
      <c r="T320" s="135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0:32">
      <c r="J321" s="134"/>
      <c r="K321" s="134"/>
      <c r="L321" s="134"/>
      <c r="R321" s="134"/>
      <c r="S321" s="135"/>
      <c r="T321" s="135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0:32">
      <c r="J322" s="134"/>
      <c r="K322" s="134"/>
      <c r="L322" s="134"/>
      <c r="R322" s="134"/>
      <c r="S322" s="135"/>
      <c r="T322" s="135"/>
      <c r="U322" s="13"/>
      <c r="V322" s="13"/>
      <c r="W322" s="13"/>
      <c r="X322" s="13"/>
      <c r="Y322" s="13"/>
      <c r="Z322" s="13"/>
      <c r="AA322" s="13"/>
      <c r="AB322" s="13"/>
      <c r="AC322" s="13"/>
    </row>
    <row r="327" spans="10:32">
      <c r="AD327" s="13"/>
      <c r="AE327" s="13"/>
      <c r="AF327" s="13"/>
    </row>
    <row r="328" spans="10:32">
      <c r="AD328" s="13"/>
      <c r="AE328" s="13"/>
      <c r="AF328" s="13"/>
    </row>
    <row r="329" spans="10:32">
      <c r="AD329" s="13"/>
      <c r="AE329" s="13"/>
      <c r="AF329" s="13"/>
    </row>
    <row r="330" spans="10:32">
      <c r="AD330" s="13"/>
      <c r="AE330" s="13"/>
      <c r="AF330" s="13"/>
    </row>
    <row r="331" spans="10:32">
      <c r="AD331" s="13"/>
      <c r="AE331" s="13"/>
      <c r="AF331" s="13"/>
    </row>
    <row r="332" spans="10:32">
      <c r="AD332" s="13"/>
      <c r="AE332" s="13"/>
      <c r="AF332" s="13"/>
    </row>
    <row r="333" spans="10:32">
      <c r="J333" s="134"/>
      <c r="K333" s="134"/>
      <c r="L333" s="134"/>
      <c r="R333" s="134"/>
      <c r="S333" s="135"/>
      <c r="T333" s="135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10:32">
      <c r="J334" s="134"/>
      <c r="K334" s="134"/>
      <c r="L334" s="134"/>
      <c r="R334" s="134"/>
      <c r="S334" s="135"/>
      <c r="T334" s="135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10:32">
      <c r="J335" s="134"/>
      <c r="K335" s="134"/>
      <c r="L335" s="134"/>
      <c r="R335" s="134"/>
      <c r="S335" s="135"/>
      <c r="T335" s="135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0:32">
      <c r="J336" s="134"/>
      <c r="K336" s="134"/>
      <c r="L336" s="134"/>
      <c r="R336" s="134"/>
      <c r="S336" s="135"/>
      <c r="T336" s="135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0:32">
      <c r="J337" s="134"/>
      <c r="K337" s="134"/>
      <c r="L337" s="134"/>
      <c r="R337" s="134"/>
      <c r="S337" s="135"/>
      <c r="T337" s="135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0:32">
      <c r="J338" s="134"/>
      <c r="K338" s="134"/>
      <c r="L338" s="134"/>
      <c r="R338" s="134"/>
      <c r="S338" s="135"/>
      <c r="T338" s="135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0:32">
      <c r="J339" s="134"/>
      <c r="K339" s="134"/>
      <c r="L339" s="134"/>
      <c r="R339" s="134"/>
      <c r="S339" s="135"/>
      <c r="T339" s="135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0:32">
      <c r="J340" s="134"/>
      <c r="K340" s="134"/>
      <c r="L340" s="134"/>
      <c r="R340" s="134"/>
      <c r="S340" s="135"/>
      <c r="T340" s="135"/>
      <c r="U340" s="13"/>
      <c r="V340" s="13"/>
      <c r="W340" s="13"/>
      <c r="X340" s="13"/>
      <c r="Y340" s="13"/>
      <c r="Z340" s="13"/>
      <c r="AA340" s="13"/>
      <c r="AB340" s="13"/>
      <c r="AC340" s="13"/>
    </row>
    <row r="345" spans="10:32">
      <c r="AD345" s="13"/>
      <c r="AE345" s="13"/>
      <c r="AF345" s="13"/>
    </row>
    <row r="346" spans="10:32">
      <c r="AD346" s="13"/>
      <c r="AE346" s="13"/>
      <c r="AF346" s="13"/>
    </row>
    <row r="347" spans="10:32">
      <c r="AD347" s="13"/>
      <c r="AE347" s="13"/>
      <c r="AF347" s="13"/>
    </row>
    <row r="348" spans="10:32">
      <c r="AD348" s="13"/>
      <c r="AE348" s="13"/>
      <c r="AF348" s="13"/>
    </row>
    <row r="349" spans="10:32">
      <c r="AD349" s="13"/>
      <c r="AE349" s="13"/>
      <c r="AF349" s="13"/>
    </row>
    <row r="350" spans="10:32">
      <c r="AD350" s="13"/>
      <c r="AE350" s="13"/>
      <c r="AF350" s="13"/>
    </row>
    <row r="351" spans="10:32">
      <c r="J351" s="134"/>
      <c r="K351" s="134"/>
      <c r="L351" s="134"/>
      <c r="R351" s="134"/>
      <c r="S351" s="135"/>
      <c r="T351" s="135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10:32">
      <c r="J352" s="134"/>
      <c r="K352" s="134"/>
      <c r="L352" s="134"/>
      <c r="R352" s="134"/>
      <c r="S352" s="135"/>
      <c r="T352" s="135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10:32">
      <c r="J353" s="134"/>
      <c r="K353" s="134"/>
      <c r="L353" s="134"/>
      <c r="R353" s="134"/>
      <c r="S353" s="135"/>
      <c r="T353" s="135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0:32">
      <c r="J354" s="134"/>
      <c r="K354" s="134"/>
      <c r="L354" s="134"/>
      <c r="R354" s="134"/>
      <c r="S354" s="135"/>
      <c r="T354" s="135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0:32">
      <c r="J355" s="134"/>
      <c r="K355" s="134"/>
      <c r="L355" s="134"/>
      <c r="R355" s="134"/>
      <c r="S355" s="135"/>
      <c r="T355" s="135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0:32">
      <c r="J356" s="134"/>
      <c r="K356" s="134"/>
      <c r="L356" s="134"/>
      <c r="R356" s="134"/>
      <c r="S356" s="135"/>
      <c r="T356" s="135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0:32">
      <c r="J357" s="134"/>
      <c r="K357" s="134"/>
      <c r="L357" s="134"/>
      <c r="R357" s="134"/>
      <c r="S357" s="135"/>
      <c r="T357" s="135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0:32">
      <c r="J358" s="134"/>
      <c r="K358" s="134"/>
      <c r="L358" s="134"/>
      <c r="R358" s="134"/>
      <c r="S358" s="135"/>
      <c r="T358" s="135"/>
      <c r="U358" s="13"/>
      <c r="V358" s="13"/>
      <c r="W358" s="13"/>
      <c r="X358" s="13"/>
      <c r="Y358" s="13"/>
      <c r="Z358" s="13"/>
      <c r="AA358" s="13"/>
      <c r="AB358" s="13"/>
      <c r="AC358" s="13"/>
    </row>
    <row r="363" spans="10:32">
      <c r="AD363" s="13"/>
      <c r="AE363" s="13"/>
      <c r="AF363" s="13"/>
    </row>
    <row r="364" spans="10:32">
      <c r="AD364" s="13"/>
      <c r="AE364" s="13"/>
      <c r="AF364" s="13"/>
    </row>
    <row r="365" spans="10:32">
      <c r="AD365" s="13"/>
      <c r="AE365" s="13"/>
      <c r="AF365" s="13"/>
    </row>
    <row r="366" spans="10:32">
      <c r="AD366" s="13"/>
      <c r="AE366" s="13"/>
      <c r="AF366" s="13"/>
    </row>
    <row r="367" spans="10:32">
      <c r="AD367" s="13"/>
      <c r="AE367" s="13"/>
      <c r="AF367" s="13"/>
    </row>
    <row r="368" spans="10:32">
      <c r="AD368" s="13"/>
      <c r="AE368" s="13"/>
      <c r="AF368" s="13"/>
    </row>
    <row r="369" spans="30:32">
      <c r="AD369" s="13"/>
      <c r="AE369" s="13"/>
      <c r="AF369" s="13"/>
    </row>
    <row r="370" spans="30:32">
      <c r="AD370" s="13"/>
      <c r="AE370" s="13"/>
      <c r="AF370" s="13"/>
    </row>
  </sheetData>
  <mergeCells count="1">
    <mergeCell ref="P5:Q5"/>
  </mergeCells>
  <phoneticPr fontId="11" type="noConversion"/>
  <conditionalFormatting sqref="H10:H21">
    <cfRule type="cellIs" dxfId="136" priority="7" operator="lessThan">
      <formula>0</formula>
    </cfRule>
    <cfRule type="cellIs" dxfId="135" priority="8" operator="greaterThan">
      <formula>0</formula>
    </cfRule>
  </conditionalFormatting>
  <conditionalFormatting sqref="N10:N21">
    <cfRule type="cellIs" dxfId="134" priority="5" operator="lessThan">
      <formula>0</formula>
    </cfRule>
    <cfRule type="cellIs" dxfId="133" priority="6" operator="greaterThan">
      <formula>0</formula>
    </cfRule>
  </conditionalFormatting>
  <conditionalFormatting sqref="P10:P21">
    <cfRule type="cellIs" dxfId="132" priority="3" operator="lessThan">
      <formula>0</formula>
    </cfRule>
    <cfRule type="cellIs" dxfId="131" priority="4" operator="greaterThan">
      <formula>0</formula>
    </cfRule>
  </conditionalFormatting>
  <conditionalFormatting sqref="F10:F21">
    <cfRule type="cellIs" dxfId="130" priority="1" operator="lessThan">
      <formula>0</formula>
    </cfRule>
    <cfRule type="cellIs" dxfId="129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57"/>
  <sheetViews>
    <sheetView defaultGridColor="0" colorId="22" zoomScale="94" zoomScaleNormal="94" workbookViewId="0">
      <selection activeCell="P22" sqref="P22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30" customFormat="1" ht="15" customHeight="1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46">
      <c r="AH177"/>
      <c r="AI177"/>
      <c r="AK177"/>
      <c r="AL177"/>
      <c r="AN177"/>
      <c r="AO177"/>
      <c r="AP177"/>
      <c r="AQ177"/>
      <c r="AR177"/>
      <c r="AS177"/>
      <c r="AT177"/>
    </row>
    <row r="178" spans="16:46">
      <c r="AH178"/>
      <c r="AI178"/>
      <c r="AK178"/>
      <c r="AL178"/>
      <c r="AN178"/>
      <c r="AO178"/>
      <c r="AP178"/>
      <c r="AQ178"/>
      <c r="AR178"/>
      <c r="AS178"/>
      <c r="AT178"/>
    </row>
    <row r="179" spans="16:46">
      <c r="AH179"/>
      <c r="AI179"/>
      <c r="AK179"/>
      <c r="AL179"/>
      <c r="AN179"/>
      <c r="AO179"/>
      <c r="AP179"/>
      <c r="AQ179"/>
      <c r="AR179"/>
      <c r="AS179"/>
      <c r="AT179"/>
    </row>
    <row r="180" spans="16:46">
      <c r="P180" s="3" t="s">
        <v>656</v>
      </c>
      <c r="AH180"/>
      <c r="AI180"/>
      <c r="AK180"/>
      <c r="AL180"/>
      <c r="AN180"/>
      <c r="AO180"/>
      <c r="AP180"/>
      <c r="AQ180"/>
      <c r="AR180"/>
      <c r="AS180"/>
      <c r="AT180"/>
    </row>
    <row r="181" spans="16:46">
      <c r="AH181"/>
      <c r="AI181"/>
      <c r="AK181"/>
      <c r="AL181"/>
      <c r="AN181"/>
      <c r="AO181"/>
      <c r="AP181"/>
      <c r="AQ181"/>
      <c r="AR181"/>
      <c r="AS181"/>
      <c r="AT181"/>
    </row>
    <row r="182" spans="16:46">
      <c r="AH182"/>
      <c r="AI182"/>
      <c r="AK182"/>
      <c r="AL182"/>
      <c r="AN182"/>
      <c r="AO182"/>
      <c r="AP182"/>
      <c r="AQ182"/>
      <c r="AR182"/>
      <c r="AS182"/>
      <c r="AT182"/>
    </row>
    <row r="183" spans="16:46">
      <c r="AH183"/>
      <c r="AI183"/>
      <c r="AK183"/>
      <c r="AL183"/>
      <c r="AN183"/>
      <c r="AO183"/>
      <c r="AP183"/>
      <c r="AQ183"/>
      <c r="AR183"/>
      <c r="AS183"/>
      <c r="AT183"/>
    </row>
    <row r="184" spans="16:46">
      <c r="AH184"/>
      <c r="AI184"/>
      <c r="AK184"/>
      <c r="AL184"/>
      <c r="AN184"/>
      <c r="AO184"/>
      <c r="AP184"/>
      <c r="AQ184"/>
      <c r="AR184"/>
      <c r="AS184"/>
      <c r="AT184"/>
    </row>
    <row r="185" spans="16:46">
      <c r="AH185"/>
      <c r="AI185"/>
      <c r="AK185"/>
      <c r="AL185"/>
      <c r="AN185"/>
      <c r="AO185"/>
      <c r="AP185"/>
      <c r="AQ185"/>
      <c r="AR185"/>
      <c r="AS185"/>
      <c r="AT185"/>
    </row>
    <row r="186" spans="16:46">
      <c r="AH186"/>
      <c r="AI186"/>
      <c r="AK186"/>
      <c r="AL186"/>
      <c r="AN186"/>
      <c r="AO186"/>
      <c r="AP186"/>
      <c r="AQ186"/>
      <c r="AR186"/>
      <c r="AS186"/>
      <c r="AT186"/>
    </row>
    <row r="187" spans="16:46">
      <c r="AH187"/>
      <c r="AI187"/>
      <c r="AK187"/>
      <c r="AL187"/>
      <c r="AN187"/>
      <c r="AO187"/>
      <c r="AP187"/>
      <c r="AQ187"/>
      <c r="AR187"/>
      <c r="AS187"/>
      <c r="AT187"/>
    </row>
    <row r="188" spans="16:46">
      <c r="AH188"/>
      <c r="AI188"/>
      <c r="AK188"/>
      <c r="AL188"/>
      <c r="AN188"/>
      <c r="AO188"/>
      <c r="AP188"/>
      <c r="AQ188"/>
      <c r="AR188"/>
      <c r="AS188"/>
      <c r="AT188"/>
    </row>
    <row r="189" spans="16:46">
      <c r="AH189"/>
      <c r="AI189"/>
      <c r="AK189"/>
      <c r="AL189"/>
      <c r="AN189"/>
      <c r="AO189"/>
      <c r="AP189"/>
      <c r="AQ189"/>
      <c r="AR189"/>
      <c r="AS189"/>
      <c r="AT189"/>
    </row>
    <row r="190" spans="16:46">
      <c r="AH190"/>
      <c r="AI190"/>
      <c r="AK190"/>
      <c r="AL190"/>
      <c r="AN190"/>
      <c r="AO190"/>
      <c r="AP190"/>
      <c r="AQ190"/>
      <c r="AR190"/>
      <c r="AS190"/>
      <c r="AT190"/>
    </row>
    <row r="191" spans="16:46">
      <c r="AH191"/>
      <c r="AI191"/>
      <c r="AK191"/>
      <c r="AL191"/>
      <c r="AN191"/>
      <c r="AO191"/>
      <c r="AP191"/>
      <c r="AQ191"/>
      <c r="AR191"/>
      <c r="AS191"/>
      <c r="AT191"/>
    </row>
    <row r="192" spans="16:46">
      <c r="AH192"/>
      <c r="AI192"/>
      <c r="AK192"/>
      <c r="AL192"/>
      <c r="AN192"/>
      <c r="AO192"/>
      <c r="AP192"/>
      <c r="AQ192"/>
      <c r="AR192"/>
      <c r="AS192"/>
      <c r="AT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21:46">
      <c r="AH241"/>
      <c r="AI241"/>
      <c r="AK241"/>
      <c r="AL241"/>
      <c r="AN241"/>
      <c r="AO241"/>
      <c r="AP241"/>
      <c r="AQ241"/>
      <c r="AR241"/>
      <c r="AS241"/>
      <c r="AT241"/>
    </row>
    <row r="242" spans="21:46">
      <c r="AH242"/>
      <c r="AI242"/>
      <c r="AK242"/>
      <c r="AL242"/>
      <c r="AN242"/>
      <c r="AO242"/>
      <c r="AP242"/>
      <c r="AQ242"/>
      <c r="AR242"/>
      <c r="AS242"/>
      <c r="AT242"/>
    </row>
    <row r="243" spans="21:46">
      <c r="AH243"/>
      <c r="AI243"/>
      <c r="AK243"/>
      <c r="AL243"/>
      <c r="AN243"/>
      <c r="AO243"/>
      <c r="AP243"/>
      <c r="AQ243"/>
      <c r="AR243"/>
      <c r="AS243"/>
      <c r="AT243"/>
    </row>
    <row r="244" spans="21:46">
      <c r="AH244"/>
      <c r="AI244"/>
      <c r="AK244"/>
      <c r="AL244"/>
      <c r="AN244"/>
      <c r="AO244"/>
      <c r="AP244"/>
      <c r="AQ244"/>
      <c r="AR244"/>
      <c r="AS244"/>
      <c r="AT244"/>
    </row>
    <row r="245" spans="21:46">
      <c r="AH245"/>
      <c r="AI245"/>
      <c r="AK245"/>
      <c r="AL245"/>
      <c r="AN245"/>
      <c r="AO245"/>
      <c r="AP245"/>
      <c r="AQ245"/>
      <c r="AR245"/>
      <c r="AS245"/>
      <c r="AT245"/>
    </row>
    <row r="246" spans="21:46">
      <c r="AH246"/>
      <c r="AI246"/>
      <c r="AK246"/>
      <c r="AL246"/>
      <c r="AN246"/>
      <c r="AO246"/>
      <c r="AP246"/>
      <c r="AQ246"/>
      <c r="AR246"/>
      <c r="AS246"/>
      <c r="AT246"/>
    </row>
    <row r="247" spans="21:46">
      <c r="AH247"/>
      <c r="AI247"/>
      <c r="AK247"/>
      <c r="AL247"/>
      <c r="AN247"/>
      <c r="AO247"/>
      <c r="AP247"/>
      <c r="AQ247"/>
      <c r="AR247"/>
      <c r="AS247"/>
      <c r="AT247"/>
    </row>
    <row r="248" spans="21:46">
      <c r="AH248"/>
      <c r="AI248"/>
      <c r="AK248"/>
      <c r="AL248"/>
      <c r="AN248"/>
      <c r="AO248"/>
      <c r="AP248"/>
      <c r="AQ248"/>
      <c r="AR248"/>
      <c r="AS248"/>
      <c r="AT248"/>
    </row>
    <row r="249" spans="21:46">
      <c r="AH249"/>
      <c r="AI249"/>
      <c r="AK249"/>
      <c r="AL249"/>
      <c r="AN249"/>
      <c r="AO249"/>
      <c r="AP249"/>
      <c r="AQ249"/>
      <c r="AR249"/>
      <c r="AS249"/>
      <c r="AT249"/>
    </row>
    <row r="250" spans="21:46">
      <c r="AH250"/>
      <c r="AI250"/>
      <c r="AK250"/>
      <c r="AL250"/>
      <c r="AN250"/>
      <c r="AO250"/>
      <c r="AP250"/>
      <c r="AQ250"/>
      <c r="AR250"/>
      <c r="AS250"/>
      <c r="AT250"/>
    </row>
    <row r="251" spans="21:46">
      <c r="U251" s="20"/>
      <c r="V251" s="20"/>
      <c r="W251" s="20"/>
      <c r="X251" s="20"/>
      <c r="AH251"/>
      <c r="AI251"/>
      <c r="AK251"/>
      <c r="AL251"/>
      <c r="AN251"/>
      <c r="AO251"/>
      <c r="AP251"/>
      <c r="AQ251"/>
      <c r="AR251"/>
      <c r="AS251"/>
      <c r="AT251"/>
    </row>
    <row r="252" spans="21:46">
      <c r="U252" s="20"/>
      <c r="V252" s="20"/>
      <c r="W252" s="20"/>
      <c r="X252" s="20"/>
      <c r="AH252"/>
      <c r="AI252"/>
      <c r="AK252"/>
      <c r="AL252"/>
      <c r="AN252"/>
      <c r="AO252"/>
      <c r="AP252"/>
      <c r="AQ252"/>
      <c r="AR252"/>
      <c r="AS252"/>
      <c r="AT252"/>
    </row>
    <row r="253" spans="21:46">
      <c r="U253" s="20"/>
      <c r="V253" s="20"/>
      <c r="W253" s="20"/>
      <c r="X253" s="20"/>
      <c r="AH253"/>
      <c r="AI253"/>
      <c r="AK253"/>
      <c r="AL253"/>
      <c r="AN253"/>
      <c r="AO253"/>
      <c r="AP253"/>
      <c r="AQ253"/>
      <c r="AR253"/>
      <c r="AS253"/>
      <c r="AT253"/>
    </row>
    <row r="254" spans="21:46">
      <c r="U254" s="20"/>
      <c r="V254" s="20"/>
      <c r="W254" s="20"/>
      <c r="X254" s="20"/>
      <c r="AH254"/>
      <c r="AI254"/>
      <c r="AK254"/>
      <c r="AL254"/>
      <c r="AN254"/>
      <c r="AO254"/>
      <c r="AP254"/>
      <c r="AQ254"/>
      <c r="AR254"/>
      <c r="AS254"/>
      <c r="AT254"/>
    </row>
    <row r="255" spans="21:46">
      <c r="U255" s="20"/>
      <c r="V255" s="20"/>
      <c r="W255" s="20"/>
      <c r="X255" s="20"/>
      <c r="AH255"/>
      <c r="AI255"/>
      <c r="AK255"/>
      <c r="AL255"/>
      <c r="AN255"/>
      <c r="AO255"/>
      <c r="AP255"/>
      <c r="AQ255"/>
      <c r="AR255"/>
      <c r="AS255"/>
      <c r="AT255"/>
    </row>
    <row r="256" spans="21:46">
      <c r="U256" s="20"/>
      <c r="V256" s="20"/>
      <c r="W256" s="20"/>
      <c r="X256" s="20"/>
      <c r="Y256" s="20"/>
      <c r="Z256" s="20"/>
      <c r="AA256" s="20"/>
      <c r="AB256" s="62"/>
      <c r="AC256" s="62"/>
      <c r="AD256" s="62"/>
      <c r="AE256" s="62"/>
      <c r="AF256" s="62"/>
      <c r="AG256" s="62"/>
      <c r="AH256" s="73"/>
      <c r="AI256" s="63"/>
      <c r="AJ256" s="62"/>
      <c r="AK256" s="63"/>
      <c r="AL256" s="63"/>
      <c r="AM256" s="62"/>
      <c r="AN256" s="63"/>
      <c r="AO256" s="63"/>
      <c r="AP256" s="63"/>
      <c r="AQ256" s="63"/>
      <c r="AR256" s="63"/>
      <c r="AS256" s="63"/>
      <c r="AT256" s="63"/>
    </row>
    <row r="257" spans="21:46">
      <c r="U257" s="20"/>
      <c r="V257" s="20"/>
      <c r="W257" s="20"/>
      <c r="X257" s="20"/>
      <c r="Y257" s="20"/>
      <c r="Z257" s="20"/>
      <c r="AA257" s="20"/>
      <c r="AB257" s="62"/>
      <c r="AC257" s="62"/>
      <c r="AD257" s="62"/>
      <c r="AE257" s="62"/>
      <c r="AF257" s="62"/>
      <c r="AG257" s="62"/>
      <c r="AH257" s="73"/>
      <c r="AI257" s="63"/>
      <c r="AJ257" s="62"/>
      <c r="AK257" s="63"/>
      <c r="AL257" s="63"/>
      <c r="AM257" s="62"/>
      <c r="AN257" s="63"/>
      <c r="AO257" s="63"/>
      <c r="AP257" s="63"/>
      <c r="AQ257" s="63"/>
      <c r="AR257" s="63"/>
      <c r="AS257" s="63"/>
      <c r="AT257" s="63"/>
    </row>
    <row r="258" spans="21:46">
      <c r="U258" s="20"/>
      <c r="V258" s="20"/>
      <c r="W258" s="20"/>
      <c r="X258" s="20"/>
      <c r="Y258" s="20"/>
      <c r="Z258" s="20"/>
      <c r="AA258" s="20"/>
      <c r="AB258" s="62"/>
      <c r="AC258" s="62"/>
      <c r="AD258" s="62"/>
      <c r="AE258" s="62"/>
      <c r="AF258" s="62"/>
      <c r="AG258" s="62"/>
      <c r="AH258" s="73"/>
      <c r="AI258" s="63"/>
      <c r="AJ258" s="62"/>
      <c r="AK258" s="63"/>
      <c r="AL258" s="63"/>
      <c r="AM258" s="62"/>
      <c r="AN258" s="63"/>
      <c r="AO258" s="63"/>
      <c r="AP258" s="63"/>
      <c r="AQ258" s="63"/>
      <c r="AR258" s="63"/>
      <c r="AS258" s="63"/>
      <c r="AT258" s="63"/>
    </row>
    <row r="259" spans="21:46">
      <c r="U259" s="20"/>
      <c r="V259" s="20"/>
      <c r="W259" s="20"/>
      <c r="X259" s="20"/>
      <c r="Y259" s="20"/>
      <c r="Z259" s="20"/>
      <c r="AA259" s="20"/>
      <c r="AB259" s="62"/>
      <c r="AC259" s="62"/>
      <c r="AD259" s="62"/>
      <c r="AE259" s="62"/>
      <c r="AF259" s="62"/>
      <c r="AG259" s="62"/>
      <c r="AH259" s="73"/>
      <c r="AI259" s="63"/>
      <c r="AJ259" s="62"/>
      <c r="AK259" s="63"/>
      <c r="AL259" s="63"/>
      <c r="AM259" s="62"/>
      <c r="AN259" s="63"/>
      <c r="AO259" s="63"/>
      <c r="AP259" s="63"/>
      <c r="AQ259" s="63"/>
      <c r="AR259" s="63"/>
      <c r="AS259" s="63"/>
      <c r="AT259" s="63"/>
    </row>
    <row r="260" spans="21:46">
      <c r="U260" s="20"/>
      <c r="V260" s="20"/>
      <c r="W260" s="20"/>
      <c r="X260" s="20"/>
      <c r="Y260" s="20"/>
      <c r="Z260" s="20"/>
      <c r="AA260" s="20"/>
      <c r="AB260" s="62"/>
      <c r="AC260" s="62"/>
      <c r="AD260" s="62"/>
      <c r="AE260" s="62"/>
      <c r="AF260" s="62"/>
      <c r="AG260" s="62"/>
      <c r="AH260" s="73"/>
      <c r="AI260" s="63"/>
      <c r="AJ260" s="62"/>
      <c r="AK260" s="63"/>
      <c r="AL260" s="63"/>
      <c r="AM260" s="62"/>
      <c r="AN260" s="63"/>
      <c r="AO260" s="63"/>
      <c r="AP260" s="63"/>
      <c r="AQ260" s="63"/>
      <c r="AR260" s="63"/>
      <c r="AS260" s="63"/>
      <c r="AT260" s="63"/>
    </row>
    <row r="261" spans="21:46">
      <c r="U261" s="20"/>
      <c r="V261" s="20"/>
      <c r="W261" s="20"/>
      <c r="X261" s="20"/>
      <c r="Y261" s="20"/>
      <c r="Z261" s="20"/>
      <c r="AA261" s="20"/>
      <c r="AB261" s="62"/>
      <c r="AC261" s="62"/>
      <c r="AD261" s="62"/>
      <c r="AE261" s="62"/>
      <c r="AF261" s="62"/>
      <c r="AG261" s="62"/>
      <c r="AH261" s="73"/>
      <c r="AI261" s="63"/>
      <c r="AJ261" s="62"/>
      <c r="AK261" s="63"/>
      <c r="AL261" s="63"/>
      <c r="AM261" s="62"/>
      <c r="AN261" s="63"/>
      <c r="AO261" s="63"/>
      <c r="AP261" s="63"/>
      <c r="AQ261" s="63"/>
      <c r="AR261" s="63"/>
      <c r="AS261" s="63"/>
      <c r="AT261" s="63"/>
    </row>
    <row r="262" spans="21:46">
      <c r="U262" s="20"/>
      <c r="V262" s="20"/>
      <c r="W262" s="20"/>
      <c r="X262" s="20"/>
      <c r="Y262" s="20"/>
      <c r="Z262" s="20"/>
      <c r="AA262" s="20"/>
      <c r="AB262" s="62"/>
      <c r="AC262" s="62"/>
      <c r="AD262" s="62"/>
      <c r="AE262" s="62"/>
      <c r="AF262" s="62"/>
      <c r="AG262" s="62"/>
      <c r="AH262" s="73"/>
      <c r="AI262" s="63"/>
      <c r="AJ262" s="62"/>
      <c r="AK262" s="63"/>
      <c r="AL262" s="63"/>
      <c r="AM262" s="62"/>
      <c r="AN262" s="63"/>
      <c r="AO262" s="63"/>
      <c r="AP262" s="63"/>
      <c r="AQ262" s="63"/>
      <c r="AR262" s="63"/>
      <c r="AS262" s="63"/>
      <c r="AT262" s="63"/>
    </row>
    <row r="263" spans="21:46">
      <c r="U263" s="20"/>
      <c r="V263" s="20"/>
      <c r="W263" s="20"/>
      <c r="X263" s="20"/>
      <c r="Y263" s="20"/>
      <c r="Z263" s="20"/>
      <c r="AA263" s="20"/>
      <c r="AB263" s="62"/>
      <c r="AC263" s="62"/>
      <c r="AD263" s="62"/>
      <c r="AE263" s="62"/>
      <c r="AF263" s="62"/>
      <c r="AG263" s="62"/>
      <c r="AH263" s="73"/>
      <c r="AI263" s="63"/>
      <c r="AJ263" s="62"/>
      <c r="AK263" s="63"/>
      <c r="AL263" s="63"/>
      <c r="AM263" s="62"/>
      <c r="AN263" s="63"/>
      <c r="AO263" s="63"/>
      <c r="AP263" s="63"/>
      <c r="AQ263" s="63"/>
      <c r="AR263" s="63"/>
      <c r="AS263" s="63"/>
      <c r="AT263" s="63"/>
    </row>
    <row r="264" spans="21:46">
      <c r="U264" s="20"/>
      <c r="V264" s="20"/>
      <c r="W264" s="20"/>
      <c r="X264" s="20"/>
      <c r="Y264" s="20"/>
      <c r="Z264" s="20"/>
      <c r="AA264" s="20"/>
      <c r="AB264" s="62"/>
      <c r="AC264" s="62"/>
      <c r="AD264" s="62"/>
      <c r="AE264" s="62"/>
      <c r="AF264" s="62"/>
      <c r="AG264" s="62"/>
      <c r="AH264" s="73"/>
      <c r="AI264" s="63"/>
      <c r="AJ264" s="62"/>
      <c r="AK264" s="63"/>
      <c r="AL264" s="63"/>
      <c r="AM264" s="62"/>
      <c r="AN264" s="63"/>
      <c r="AO264" s="63"/>
      <c r="AP264" s="63"/>
      <c r="AQ264" s="63"/>
      <c r="AR264" s="63"/>
      <c r="AS264" s="63"/>
      <c r="AT264" s="63"/>
    </row>
    <row r="265" spans="21:46">
      <c r="U265" s="20"/>
      <c r="V265" s="20"/>
      <c r="W265" s="20"/>
      <c r="X265" s="20"/>
      <c r="Y265" s="20"/>
      <c r="Z265" s="20"/>
      <c r="AA265" s="20"/>
      <c r="AB265" s="62"/>
      <c r="AC265" s="62"/>
      <c r="AD265" s="62"/>
      <c r="AE265" s="62"/>
      <c r="AF265" s="62"/>
      <c r="AG265" s="62"/>
      <c r="AH265" s="73"/>
      <c r="AI265" s="63"/>
      <c r="AJ265" s="62"/>
      <c r="AK265" s="63"/>
      <c r="AL265" s="63"/>
      <c r="AM265" s="62"/>
      <c r="AN265" s="63"/>
      <c r="AO265" s="63"/>
      <c r="AP265" s="63"/>
      <c r="AQ265" s="63"/>
      <c r="AR265" s="63"/>
      <c r="AS265" s="63"/>
      <c r="AT265" s="63"/>
    </row>
    <row r="266" spans="21:46">
      <c r="U266" s="20"/>
      <c r="V266" s="20"/>
      <c r="W266" s="20"/>
      <c r="X266" s="20"/>
      <c r="Y266" s="20"/>
      <c r="Z266" s="20"/>
      <c r="AA266" s="20"/>
      <c r="AB266" s="62"/>
      <c r="AC266" s="62"/>
      <c r="AD266" s="62"/>
      <c r="AE266" s="62"/>
      <c r="AF266" s="62"/>
      <c r="AG266" s="62"/>
      <c r="AH266" s="73"/>
      <c r="AI266" s="63"/>
      <c r="AJ266" s="62"/>
      <c r="AK266" s="63"/>
      <c r="AL266" s="63"/>
      <c r="AM266" s="62"/>
      <c r="AN266" s="63"/>
      <c r="AO266" s="63"/>
      <c r="AP266" s="63"/>
      <c r="AQ266" s="63"/>
      <c r="AR266" s="63"/>
      <c r="AS266" s="63"/>
      <c r="AT266" s="63"/>
    </row>
    <row r="267" spans="21:46">
      <c r="U267" s="20"/>
      <c r="V267" s="20"/>
      <c r="W267" s="20"/>
      <c r="X267" s="20"/>
      <c r="Y267" s="20"/>
      <c r="Z267" s="20"/>
      <c r="AA267" s="20"/>
      <c r="AB267" s="62"/>
      <c r="AC267" s="62"/>
      <c r="AD267" s="62"/>
      <c r="AE267" s="62"/>
      <c r="AF267" s="62"/>
      <c r="AG267" s="62"/>
      <c r="AH267" s="73"/>
      <c r="AI267" s="63"/>
      <c r="AJ267" s="62"/>
      <c r="AK267" s="63"/>
      <c r="AL267" s="63"/>
      <c r="AM267" s="62"/>
      <c r="AN267" s="63"/>
      <c r="AO267" s="63"/>
      <c r="AP267" s="63"/>
      <c r="AQ267" s="63"/>
      <c r="AR267" s="63"/>
      <c r="AS267" s="63"/>
      <c r="AT267" s="63"/>
    </row>
    <row r="268" spans="21:46">
      <c r="U268" s="20"/>
      <c r="V268" s="20"/>
      <c r="W268" s="20"/>
      <c r="X268" s="20"/>
      <c r="Y268" s="20"/>
      <c r="Z268" s="20"/>
      <c r="AA268" s="20"/>
      <c r="AB268" s="62"/>
      <c r="AC268" s="62"/>
      <c r="AD268" s="62"/>
      <c r="AE268" s="62"/>
      <c r="AF268" s="62"/>
      <c r="AG268" s="62"/>
      <c r="AH268" s="73"/>
      <c r="AI268" s="63"/>
      <c r="AJ268" s="62"/>
      <c r="AK268" s="63"/>
      <c r="AL268" s="63"/>
      <c r="AM268" s="62"/>
      <c r="AN268" s="63"/>
      <c r="AO268" s="63"/>
      <c r="AP268" s="63"/>
      <c r="AQ268" s="63"/>
      <c r="AR268" s="63"/>
      <c r="AS268" s="63"/>
      <c r="AT268" s="63"/>
    </row>
    <row r="269" spans="21:46">
      <c r="U269" s="20"/>
      <c r="V269" s="20"/>
      <c r="W269" s="20"/>
      <c r="X269" s="20"/>
      <c r="Y269" s="20"/>
      <c r="Z269" s="20"/>
      <c r="AA269" s="20"/>
      <c r="AB269" s="62"/>
      <c r="AC269" s="62"/>
      <c r="AD269" s="62"/>
      <c r="AE269" s="62"/>
      <c r="AF269" s="62"/>
      <c r="AG269" s="62"/>
      <c r="AH269" s="73"/>
      <c r="AI269" s="63"/>
      <c r="AJ269" s="62"/>
      <c r="AK269" s="63"/>
      <c r="AL269" s="63"/>
      <c r="AM269" s="62"/>
      <c r="AN269" s="63"/>
      <c r="AO269" s="63"/>
      <c r="AP269" s="63"/>
      <c r="AQ269" s="63"/>
      <c r="AR269" s="63"/>
      <c r="AS269" s="63"/>
      <c r="AT269" s="63"/>
    </row>
    <row r="270" spans="21:46">
      <c r="U270" s="20"/>
      <c r="V270" s="20"/>
      <c r="W270" s="20"/>
      <c r="X270" s="20"/>
      <c r="Y270" s="20"/>
      <c r="Z270" s="20"/>
      <c r="AA270" s="20"/>
      <c r="AB270" s="62"/>
      <c r="AC270" s="62"/>
      <c r="AD270" s="62"/>
      <c r="AE270" s="62"/>
      <c r="AF270" s="62"/>
      <c r="AG270" s="62"/>
      <c r="AH270" s="73"/>
      <c r="AI270" s="63"/>
      <c r="AJ270" s="62"/>
      <c r="AK270" s="63"/>
      <c r="AL270" s="63"/>
      <c r="AM270" s="62"/>
      <c r="AN270" s="63"/>
      <c r="AO270" s="63"/>
      <c r="AP270" s="63"/>
      <c r="AQ270" s="63"/>
      <c r="AR270" s="63"/>
      <c r="AS270" s="63"/>
      <c r="AT270" s="63"/>
    </row>
    <row r="271" spans="21:46">
      <c r="U271" s="20"/>
      <c r="V271" s="20"/>
      <c r="W271" s="20"/>
      <c r="X271" s="20"/>
      <c r="Y271" s="20"/>
      <c r="Z271" s="20"/>
      <c r="AA271" s="20"/>
      <c r="AB271" s="62"/>
      <c r="AC271" s="62"/>
      <c r="AD271" s="62"/>
      <c r="AE271" s="62"/>
      <c r="AF271" s="62"/>
      <c r="AG271" s="62"/>
      <c r="AH271" s="73"/>
      <c r="AI271" s="63"/>
      <c r="AJ271" s="62"/>
      <c r="AK271" s="63"/>
      <c r="AL271" s="63"/>
      <c r="AM271" s="62"/>
      <c r="AN271" s="63"/>
      <c r="AO271" s="63"/>
      <c r="AP271" s="63"/>
      <c r="AQ271" s="63"/>
      <c r="AR271" s="63"/>
      <c r="AS271" s="63"/>
      <c r="AT271" s="63"/>
    </row>
    <row r="272" spans="21:46">
      <c r="U272" s="20"/>
      <c r="V272" s="20"/>
      <c r="W272" s="20"/>
      <c r="X272" s="20"/>
      <c r="Y272" s="20"/>
      <c r="Z272" s="20"/>
      <c r="AA272" s="20"/>
      <c r="AB272" s="62"/>
      <c r="AC272" s="62"/>
      <c r="AD272" s="62"/>
      <c r="AE272" s="62"/>
      <c r="AF272" s="62"/>
      <c r="AG272" s="62"/>
      <c r="AH272" s="73"/>
      <c r="AI272" s="63"/>
      <c r="AJ272" s="62"/>
      <c r="AK272" s="63"/>
      <c r="AL272" s="63"/>
      <c r="AM272" s="62"/>
      <c r="AN272" s="63"/>
      <c r="AO272" s="63"/>
      <c r="AP272" s="63"/>
      <c r="AQ272" s="63"/>
      <c r="AR272" s="63"/>
      <c r="AS272" s="63"/>
      <c r="AT272" s="63"/>
    </row>
    <row r="273" spans="21:46">
      <c r="U273" s="20"/>
      <c r="V273" s="20"/>
      <c r="W273" s="20"/>
      <c r="X273" s="20"/>
      <c r="Y273" s="20"/>
      <c r="Z273" s="20"/>
      <c r="AA273" s="20"/>
      <c r="AB273" s="62"/>
      <c r="AC273" s="62"/>
      <c r="AD273" s="62"/>
      <c r="AE273" s="62"/>
      <c r="AF273" s="62"/>
      <c r="AG273" s="62"/>
      <c r="AH273" s="73"/>
      <c r="AI273" s="63"/>
      <c r="AJ273" s="62"/>
      <c r="AK273" s="63"/>
      <c r="AL273" s="63"/>
      <c r="AM273" s="62"/>
      <c r="AN273" s="63"/>
      <c r="AO273" s="63"/>
      <c r="AP273" s="63"/>
      <c r="AQ273" s="63"/>
      <c r="AR273" s="63"/>
      <c r="AS273" s="63"/>
      <c r="AT273" s="63"/>
    </row>
    <row r="274" spans="21:46">
      <c r="U274" s="20"/>
      <c r="V274" s="20"/>
      <c r="W274" s="20"/>
      <c r="X274" s="20"/>
      <c r="Y274" s="20"/>
      <c r="Z274" s="20"/>
      <c r="AA274" s="20"/>
      <c r="AB274" s="62"/>
      <c r="AC274" s="62"/>
      <c r="AD274" s="62"/>
      <c r="AE274" s="62"/>
      <c r="AF274" s="62"/>
      <c r="AG274" s="62"/>
      <c r="AH274" s="73"/>
      <c r="AI274" s="63"/>
      <c r="AJ274" s="62"/>
      <c r="AK274" s="63"/>
      <c r="AL274" s="63"/>
      <c r="AM274" s="62"/>
      <c r="AN274" s="63"/>
      <c r="AO274" s="63"/>
      <c r="AP274" s="63"/>
      <c r="AQ274" s="63"/>
      <c r="AR274" s="63"/>
      <c r="AS274" s="63"/>
      <c r="AT274" s="63"/>
    </row>
    <row r="275" spans="21:46">
      <c r="U275" s="20"/>
      <c r="V275" s="20"/>
      <c r="W275" s="20"/>
      <c r="X275" s="20"/>
      <c r="Y275" s="20"/>
      <c r="Z275" s="20"/>
      <c r="AA275" s="20"/>
      <c r="AB275" s="62"/>
      <c r="AC275" s="62"/>
      <c r="AD275" s="62"/>
      <c r="AE275" s="62"/>
      <c r="AF275" s="62"/>
      <c r="AG275" s="62"/>
      <c r="AH275" s="73"/>
      <c r="AI275" s="63"/>
      <c r="AJ275" s="62"/>
      <c r="AK275" s="63"/>
      <c r="AL275" s="63"/>
      <c r="AM275" s="62"/>
      <c r="AN275" s="63"/>
      <c r="AO275" s="63"/>
      <c r="AP275" s="63"/>
      <c r="AQ275" s="63"/>
      <c r="AR275" s="63"/>
      <c r="AS275" s="63"/>
      <c r="AT275" s="63"/>
    </row>
    <row r="276" spans="21:46">
      <c r="U276" s="20"/>
      <c r="V276" s="20"/>
      <c r="W276" s="20"/>
      <c r="X276" s="20"/>
      <c r="Y276" s="20"/>
      <c r="Z276" s="20"/>
      <c r="AA276" s="20"/>
      <c r="AB276" s="62"/>
      <c r="AC276" s="62"/>
      <c r="AD276" s="62"/>
      <c r="AE276" s="62"/>
      <c r="AF276" s="62"/>
      <c r="AG276" s="62"/>
      <c r="AH276" s="73"/>
      <c r="AI276" s="63"/>
      <c r="AJ276" s="62"/>
      <c r="AK276" s="63"/>
      <c r="AL276" s="63"/>
      <c r="AM276" s="62"/>
      <c r="AN276" s="63"/>
      <c r="AO276" s="63"/>
      <c r="AP276" s="63"/>
      <c r="AQ276" s="63"/>
      <c r="AR276" s="63"/>
      <c r="AS276" s="63"/>
      <c r="AT276" s="63"/>
    </row>
    <row r="277" spans="21:46">
      <c r="U277" s="20"/>
      <c r="V277" s="20"/>
      <c r="W277" s="20"/>
      <c r="X277" s="20"/>
      <c r="Y277" s="20"/>
      <c r="Z277" s="20"/>
      <c r="AA277" s="20"/>
      <c r="AB277" s="62"/>
      <c r="AC277" s="62"/>
      <c r="AD277" s="62"/>
      <c r="AE277" s="62"/>
      <c r="AF277" s="62"/>
      <c r="AG277" s="62"/>
      <c r="AH277" s="73"/>
      <c r="AI277" s="63"/>
      <c r="AJ277" s="62"/>
      <c r="AK277" s="63"/>
      <c r="AL277" s="63"/>
      <c r="AM277" s="62"/>
      <c r="AN277" s="63"/>
      <c r="AO277" s="63"/>
      <c r="AP277" s="63"/>
      <c r="AQ277" s="63"/>
      <c r="AR277" s="63"/>
      <c r="AS277" s="63"/>
      <c r="AT277" s="63"/>
    </row>
    <row r="278" spans="21:46">
      <c r="U278" s="20"/>
      <c r="V278" s="20"/>
      <c r="W278" s="20"/>
      <c r="X278" s="20"/>
      <c r="Y278" s="20"/>
      <c r="Z278" s="20"/>
      <c r="AA278" s="20"/>
      <c r="AB278" s="62"/>
      <c r="AC278" s="62"/>
      <c r="AD278" s="62"/>
      <c r="AE278" s="62"/>
      <c r="AF278" s="62"/>
      <c r="AG278" s="62"/>
      <c r="AH278" s="73"/>
      <c r="AI278" s="63"/>
      <c r="AJ278" s="62"/>
      <c r="AK278" s="63"/>
      <c r="AL278" s="63"/>
      <c r="AM278" s="62"/>
      <c r="AN278" s="63"/>
      <c r="AO278" s="63"/>
      <c r="AP278" s="63"/>
      <c r="AQ278" s="63"/>
      <c r="AR278" s="63"/>
      <c r="AS278" s="63"/>
      <c r="AT278" s="63"/>
    </row>
    <row r="279" spans="21:46">
      <c r="U279" s="20"/>
      <c r="V279" s="20"/>
      <c r="W279" s="20"/>
      <c r="X279" s="20"/>
      <c r="Y279" s="20"/>
      <c r="Z279" s="20"/>
      <c r="AA279" s="20"/>
      <c r="AB279" s="62"/>
      <c r="AC279" s="62"/>
      <c r="AD279" s="62"/>
      <c r="AE279" s="62"/>
      <c r="AF279" s="62"/>
      <c r="AG279" s="62"/>
      <c r="AH279" s="73"/>
      <c r="AI279" s="63"/>
      <c r="AJ279" s="62"/>
      <c r="AK279" s="63"/>
      <c r="AL279" s="63"/>
      <c r="AM279" s="62"/>
      <c r="AN279" s="63"/>
      <c r="AO279" s="63"/>
      <c r="AP279" s="63"/>
      <c r="AQ279" s="63"/>
      <c r="AR279" s="63"/>
      <c r="AS279" s="63"/>
      <c r="AT279" s="63"/>
    </row>
    <row r="280" spans="21:46">
      <c r="AA280" s="20"/>
      <c r="AB280" s="20"/>
      <c r="AC280" s="20"/>
      <c r="AD280" s="20"/>
      <c r="AE280" s="20"/>
      <c r="AF280" s="20"/>
      <c r="AG280" s="20"/>
      <c r="AH280" s="74"/>
      <c r="AJ280" s="20"/>
      <c r="AM280" s="20"/>
    </row>
    <row r="281" spans="21:46">
      <c r="AA281" s="20"/>
      <c r="AB281" s="20"/>
      <c r="AC281" s="20"/>
      <c r="AD281" s="20"/>
      <c r="AE281" s="20"/>
      <c r="AF281" s="20"/>
      <c r="AG281" s="20"/>
      <c r="AH281" s="74"/>
      <c r="AJ281" s="20"/>
      <c r="AM281" s="20"/>
    </row>
    <row r="282" spans="21:46">
      <c r="AA282" s="20"/>
      <c r="AB282" s="20"/>
      <c r="AC282" s="20"/>
      <c r="AD282" s="20"/>
      <c r="AE282" s="20"/>
      <c r="AF282" s="20"/>
      <c r="AG282" s="20"/>
      <c r="AH282" s="74"/>
      <c r="AJ282" s="20"/>
      <c r="AM282" s="20"/>
    </row>
    <row r="283" spans="21:46">
      <c r="AA283" s="20"/>
      <c r="AB283" s="20"/>
      <c r="AC283" s="20"/>
      <c r="AD283" s="20"/>
      <c r="AE283" s="20"/>
      <c r="AF283" s="20"/>
      <c r="AG283" s="20"/>
      <c r="AH283" s="74"/>
      <c r="AJ283" s="20"/>
      <c r="AM283" s="20"/>
    </row>
    <row r="284" spans="21:46">
      <c r="U284" s="13"/>
      <c r="V284" s="13"/>
      <c r="W284" s="13"/>
      <c r="X284" s="13"/>
      <c r="Y284" s="13"/>
      <c r="Z284" s="13"/>
      <c r="AA284" s="20"/>
      <c r="AB284" s="20"/>
      <c r="AC284" s="20"/>
      <c r="AD284" s="20"/>
      <c r="AE284" s="20"/>
      <c r="AF284" s="20"/>
      <c r="AG284" s="20"/>
      <c r="AH284" s="74"/>
      <c r="AJ284" s="20"/>
      <c r="AM284" s="20"/>
    </row>
    <row r="285" spans="21:46">
      <c r="U285" s="13"/>
      <c r="V285" s="13"/>
      <c r="W285" s="13"/>
      <c r="X285" s="13"/>
      <c r="Y285" s="13"/>
      <c r="Z285" s="13"/>
      <c r="AA285" s="20"/>
      <c r="AB285" s="20"/>
      <c r="AC285" s="20"/>
      <c r="AD285" s="20"/>
      <c r="AE285" s="20"/>
      <c r="AF285" s="20"/>
      <c r="AG285" s="20"/>
      <c r="AH285" s="74"/>
      <c r="AJ285" s="20"/>
      <c r="AM285" s="20"/>
    </row>
    <row r="286" spans="21:46">
      <c r="U286" s="13"/>
      <c r="V286" s="13"/>
      <c r="W286" s="13"/>
      <c r="X286" s="13"/>
      <c r="Y286" s="13"/>
      <c r="Z286" s="13"/>
      <c r="AA286" s="20"/>
      <c r="AB286" s="20"/>
      <c r="AC286" s="20"/>
      <c r="AD286" s="20"/>
      <c r="AE286" s="20"/>
      <c r="AF286" s="20"/>
      <c r="AG286" s="20"/>
      <c r="AH286" s="74"/>
      <c r="AJ286" s="20"/>
      <c r="AM286" s="20"/>
    </row>
    <row r="287" spans="21:46">
      <c r="U287" s="13"/>
      <c r="V287" s="13"/>
      <c r="W287" s="13"/>
      <c r="X287" s="13"/>
      <c r="Y287" s="13"/>
      <c r="Z287" s="13"/>
      <c r="AA287" s="20"/>
      <c r="AB287" s="20"/>
      <c r="AC287" s="20"/>
      <c r="AD287" s="20"/>
      <c r="AE287" s="20"/>
      <c r="AF287" s="20"/>
      <c r="AG287" s="20"/>
      <c r="AH287" s="74"/>
      <c r="AJ287" s="20"/>
      <c r="AM287" s="20"/>
    </row>
    <row r="288" spans="21:46">
      <c r="U288" s="13"/>
      <c r="V288" s="13"/>
      <c r="W288" s="13"/>
      <c r="X288" s="13"/>
      <c r="Y288" s="13"/>
      <c r="Z288" s="13"/>
      <c r="AA288" s="20"/>
      <c r="AB288" s="20"/>
      <c r="AC288" s="20"/>
      <c r="AD288" s="20"/>
      <c r="AE288" s="20"/>
      <c r="AF288" s="20"/>
      <c r="AG288" s="20"/>
      <c r="AH288" s="74"/>
      <c r="AJ288" s="20"/>
      <c r="AM288" s="20"/>
    </row>
    <row r="289" spans="21:39">
      <c r="U289" s="13"/>
      <c r="V289" s="13"/>
      <c r="W289" s="13"/>
      <c r="X289" s="13"/>
      <c r="Y289" s="13"/>
      <c r="Z289" s="13"/>
      <c r="AA289" s="20"/>
      <c r="AB289" s="20"/>
      <c r="AC289" s="20"/>
      <c r="AD289" s="20"/>
      <c r="AE289" s="20"/>
      <c r="AF289" s="20"/>
      <c r="AG289" s="20"/>
      <c r="AH289" s="74"/>
      <c r="AJ289" s="20"/>
      <c r="AM289" s="20"/>
    </row>
    <row r="290" spans="21:39">
      <c r="U290" s="13"/>
      <c r="V290" s="13"/>
      <c r="W290" s="13"/>
      <c r="X290" s="13"/>
      <c r="Y290" s="13"/>
      <c r="Z290" s="13"/>
      <c r="AA290" s="20"/>
      <c r="AB290" s="20"/>
      <c r="AC290" s="20"/>
      <c r="AD290" s="20"/>
      <c r="AE290" s="20"/>
      <c r="AF290" s="20"/>
      <c r="AG290" s="20"/>
      <c r="AH290" s="74"/>
      <c r="AJ290" s="20"/>
      <c r="AM290" s="20"/>
    </row>
    <row r="291" spans="21:39">
      <c r="U291" s="13"/>
      <c r="V291" s="13"/>
      <c r="W291" s="13"/>
      <c r="X291" s="13"/>
      <c r="Y291" s="13"/>
      <c r="Z291" s="13"/>
      <c r="AA291" s="20"/>
      <c r="AB291" s="20"/>
      <c r="AC291" s="20"/>
      <c r="AD291" s="20"/>
      <c r="AE291" s="20"/>
      <c r="AF291" s="20"/>
      <c r="AG291" s="20"/>
      <c r="AH291" s="74"/>
      <c r="AJ291" s="20"/>
      <c r="AM291" s="20"/>
    </row>
    <row r="296" spans="21:39">
      <c r="AA296" s="13"/>
      <c r="AB296" s="13"/>
      <c r="AC296" s="13"/>
    </row>
    <row r="297" spans="21:39">
      <c r="AA297" s="13"/>
      <c r="AB297" s="13"/>
      <c r="AC297" s="13"/>
    </row>
    <row r="298" spans="21:39">
      <c r="AA298" s="13"/>
      <c r="AB298" s="13"/>
      <c r="AC298" s="13"/>
    </row>
    <row r="299" spans="21:39">
      <c r="AA299" s="13"/>
      <c r="AB299" s="13"/>
      <c r="AC299" s="13"/>
    </row>
    <row r="300" spans="21:39">
      <c r="AA300" s="13"/>
      <c r="AB300" s="13"/>
      <c r="AC300" s="13"/>
    </row>
    <row r="301" spans="21:39">
      <c r="AA301" s="13"/>
      <c r="AB301" s="13"/>
      <c r="AC301" s="13"/>
    </row>
    <row r="302" spans="21:39"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21:39"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21:39">
      <c r="U304" s="13"/>
      <c r="V304" s="13"/>
      <c r="W304" s="13"/>
      <c r="X304" s="13"/>
      <c r="Y304" s="13"/>
      <c r="Z304" s="13"/>
    </row>
    <row r="305" spans="21:29">
      <c r="U305" s="13"/>
      <c r="V305" s="13"/>
      <c r="W305" s="13"/>
      <c r="X305" s="13"/>
      <c r="Y305" s="13"/>
      <c r="Z305" s="13"/>
    </row>
    <row r="306" spans="21:29">
      <c r="U306" s="13"/>
      <c r="V306" s="13"/>
      <c r="W306" s="13"/>
      <c r="X306" s="13"/>
      <c r="Y306" s="13"/>
      <c r="Z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4" spans="21:29">
      <c r="AA314" s="13"/>
      <c r="AB314" s="13"/>
      <c r="AC314" s="13"/>
    </row>
    <row r="315" spans="21:29">
      <c r="AA315" s="13"/>
      <c r="AB315" s="13"/>
      <c r="AC315" s="13"/>
    </row>
    <row r="316" spans="21:29">
      <c r="AA316" s="13"/>
      <c r="AB316" s="13"/>
      <c r="AC316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21:29"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21:29">
      <c r="U322" s="13"/>
      <c r="V322" s="13"/>
      <c r="W322" s="13"/>
      <c r="X322" s="13"/>
      <c r="Y322" s="13"/>
      <c r="Z322" s="13"/>
    </row>
    <row r="323" spans="21:29">
      <c r="U323" s="13"/>
      <c r="V323" s="13"/>
      <c r="W323" s="13"/>
      <c r="X323" s="13"/>
      <c r="Y323" s="13"/>
      <c r="Z323" s="13"/>
    </row>
    <row r="324" spans="21:29">
      <c r="U324" s="13"/>
      <c r="V324" s="13"/>
      <c r="W324" s="13"/>
      <c r="X324" s="13"/>
      <c r="Y324" s="13"/>
      <c r="Z324" s="13"/>
    </row>
    <row r="325" spans="21:29">
      <c r="U325" s="13"/>
      <c r="V325" s="13"/>
      <c r="W325" s="13"/>
      <c r="X325" s="13"/>
      <c r="Y325" s="13"/>
      <c r="Z325" s="13"/>
    </row>
    <row r="326" spans="21:29">
      <c r="U326" s="13"/>
      <c r="V326" s="13"/>
      <c r="W326" s="13"/>
      <c r="X326" s="13"/>
      <c r="Y326" s="13"/>
      <c r="Z326" s="13"/>
    </row>
    <row r="327" spans="21:29">
      <c r="U327" s="13"/>
      <c r="V327" s="13"/>
      <c r="W327" s="13"/>
      <c r="X327" s="13"/>
      <c r="Y327" s="13"/>
      <c r="Z327" s="13"/>
    </row>
    <row r="332" spans="21:29">
      <c r="AA332" s="13"/>
      <c r="AB332" s="13"/>
      <c r="AC332" s="13"/>
    </row>
    <row r="333" spans="21:29">
      <c r="AA333" s="13"/>
      <c r="AB333" s="13"/>
      <c r="AC333" s="13"/>
    </row>
    <row r="334" spans="21:29">
      <c r="AA334" s="13"/>
      <c r="AB334" s="13"/>
      <c r="AC334" s="13"/>
    </row>
    <row r="335" spans="21:29">
      <c r="AA335" s="13"/>
      <c r="AB335" s="13"/>
      <c r="AC335" s="13"/>
    </row>
    <row r="336" spans="21:29">
      <c r="AA336" s="13"/>
      <c r="AB336" s="13"/>
      <c r="AC336" s="13"/>
    </row>
    <row r="337" spans="21:29">
      <c r="AA337" s="13"/>
      <c r="AB337" s="13"/>
      <c r="AC337" s="13"/>
    </row>
    <row r="338" spans="21:29"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21:29"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21:29">
      <c r="U340" s="13"/>
      <c r="V340" s="13"/>
      <c r="W340" s="13"/>
      <c r="X340" s="13"/>
      <c r="Y340" s="13"/>
      <c r="Z340" s="13"/>
    </row>
    <row r="341" spans="21:29">
      <c r="U341" s="13"/>
      <c r="V341" s="13"/>
      <c r="W341" s="13"/>
      <c r="X341" s="13"/>
      <c r="Y341" s="13"/>
      <c r="Z341" s="13"/>
    </row>
    <row r="342" spans="21:29">
      <c r="U342" s="13"/>
      <c r="V342" s="13"/>
      <c r="W342" s="13"/>
      <c r="X342" s="13"/>
      <c r="Y342" s="13"/>
      <c r="Z342" s="13"/>
    </row>
    <row r="343" spans="21:29">
      <c r="U343" s="13"/>
      <c r="V343" s="13"/>
      <c r="W343" s="13"/>
      <c r="X343" s="13"/>
      <c r="Y343" s="13"/>
      <c r="Z343" s="13"/>
    </row>
    <row r="344" spans="21:29">
      <c r="U344" s="13"/>
      <c r="V344" s="13"/>
      <c r="W344" s="13"/>
      <c r="X344" s="13"/>
      <c r="Y344" s="13"/>
      <c r="Z344" s="13"/>
    </row>
    <row r="345" spans="21:29">
      <c r="U345" s="13"/>
      <c r="V345" s="13"/>
      <c r="W345" s="13"/>
      <c r="X345" s="13"/>
      <c r="Y345" s="13"/>
      <c r="Z345" s="13"/>
    </row>
    <row r="350" spans="21:29">
      <c r="AA350" s="13"/>
      <c r="AB350" s="13"/>
      <c r="AC350" s="13"/>
    </row>
    <row r="351" spans="21:29">
      <c r="AA351" s="13"/>
      <c r="AB351" s="13"/>
      <c r="AC351" s="13"/>
    </row>
    <row r="352" spans="21:29">
      <c r="AA352" s="13"/>
      <c r="AB352" s="13"/>
      <c r="AC352" s="13"/>
    </row>
    <row r="353" spans="27:29">
      <c r="AA353" s="13"/>
      <c r="AB353" s="13"/>
      <c r="AC353" s="13"/>
    </row>
    <row r="354" spans="27:29">
      <c r="AA354" s="13"/>
      <c r="AB354" s="13"/>
      <c r="AC354" s="13"/>
    </row>
    <row r="355" spans="27:29">
      <c r="AA355" s="13"/>
      <c r="AB355" s="13"/>
      <c r="AC355" s="13"/>
    </row>
    <row r="356" spans="27:29">
      <c r="AA356" s="13"/>
      <c r="AB356" s="13"/>
      <c r="AC356" s="13"/>
    </row>
    <row r="357" spans="27:29">
      <c r="AA357" s="13"/>
      <c r="AB357" s="13"/>
      <c r="AC357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A1880"/>
  <sheetViews>
    <sheetView defaultGridColor="0" colorId="22" zoomScale="95" zoomScaleNormal="95" workbookViewId="0">
      <pane xSplit="6" ySplit="9" topLeftCell="G41" activePane="bottomRight" state="frozen"/>
      <selection pane="topRight" activeCell="G1" sqref="G1"/>
      <selection pane="bottomLeft" activeCell="A10" sqref="A10"/>
      <selection pane="bottomRight" activeCell="F62" sqref="F62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7" customWidth="1"/>
    <col min="9" max="9" width="6.08984375" style="97" customWidth="1"/>
    <col min="10" max="10" width="1.6328125" style="97" customWidth="1"/>
    <col min="11" max="11" width="7.54296875" customWidth="1"/>
    <col min="12" max="12" width="5.1796875" customWidth="1"/>
    <col min="13" max="13" width="5.81640625" style="9" customWidth="1"/>
    <col min="14" max="14" width="3.90625" style="9" customWidth="1"/>
    <col min="15" max="15" width="7.36328125" style="9" customWidth="1"/>
    <col min="16" max="16" width="8.08984375" customWidth="1"/>
    <col min="17" max="17" width="10.453125" style="9" customWidth="1"/>
    <col min="18" max="18" width="6.54296875" style="9" customWidth="1"/>
    <col min="19" max="19" width="8.08984375" customWidth="1"/>
    <col min="20" max="20" width="8" customWidth="1"/>
    <col min="21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5.81640625" customWidth="1"/>
    <col min="32" max="32" width="5.36328125" customWidth="1"/>
    <col min="33" max="33" width="7" customWidth="1"/>
    <col min="34" max="34" width="6.453125" style="9" customWidth="1"/>
    <col min="35" max="35" width="6.1796875" style="9" customWidth="1"/>
    <col min="36" max="36" width="7.90625" style="9" customWidth="1"/>
    <col min="37" max="37" width="7.90625" customWidth="1"/>
    <col min="38" max="38" width="6.81640625" style="9" customWidth="1"/>
    <col min="39" max="40" width="7.90625" style="97" customWidth="1"/>
    <col min="41" max="41" width="5.81640625" style="9" customWidth="1"/>
    <col min="42" max="42" width="7.08984375" style="97" customWidth="1"/>
    <col min="43" max="43" width="7.453125" customWidth="1"/>
    <col min="44" max="44" width="10.36328125" customWidth="1"/>
    <col min="45" max="46" width="7.90625" customWidth="1"/>
    <col min="47" max="47" width="10.6328125" customWidth="1"/>
    <col min="48" max="48" width="7.453125" customWidth="1"/>
    <col min="49" max="49" width="7.54296875" customWidth="1"/>
    <col min="50" max="53" width="17.08984375" customWidth="1"/>
  </cols>
  <sheetData>
    <row r="1" spans="1:53">
      <c r="A1" s="28"/>
      <c r="B1" s="28"/>
      <c r="C1" s="28"/>
      <c r="D1" s="28"/>
      <c r="E1" s="28"/>
      <c r="F1" s="28"/>
      <c r="G1" s="28"/>
      <c r="H1" s="103"/>
      <c r="I1" s="103"/>
      <c r="J1" s="103"/>
      <c r="K1" s="28"/>
      <c r="L1" s="28"/>
      <c r="M1" s="71"/>
      <c r="N1" s="71"/>
      <c r="O1" s="71"/>
      <c r="P1" s="28"/>
      <c r="Q1" s="71"/>
      <c r="R1" s="71"/>
      <c r="S1" s="28"/>
      <c r="T1" s="28"/>
      <c r="U1" s="28"/>
      <c r="AH1"/>
      <c r="AI1"/>
      <c r="AJ1"/>
      <c r="AL1"/>
      <c r="AM1"/>
      <c r="AN1"/>
      <c r="AO1"/>
      <c r="AP1"/>
    </row>
    <row r="2" spans="1:53" s="130" customFormat="1" ht="31.8">
      <c r="A2" s="127"/>
      <c r="B2" s="127"/>
      <c r="C2" s="127"/>
      <c r="D2" s="127" t="s">
        <v>541</v>
      </c>
      <c r="E2" s="127"/>
      <c r="F2" s="127"/>
      <c r="G2" s="127"/>
      <c r="H2" s="131"/>
      <c r="I2" s="131"/>
      <c r="J2" s="131"/>
      <c r="K2" s="127"/>
      <c r="L2" s="127" t="s">
        <v>502</v>
      </c>
      <c r="M2" s="129"/>
      <c r="N2" s="129"/>
      <c r="O2" s="129"/>
      <c r="P2" s="127" t="str">
        <f>+År!B2</f>
        <v>Skålda purke</v>
      </c>
      <c r="Q2" s="127"/>
      <c r="R2" s="129"/>
      <c r="S2" s="129"/>
      <c r="T2" s="127"/>
      <c r="U2" s="12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8"/>
      <c r="H3" s="103"/>
      <c r="I3" s="103"/>
      <c r="J3" s="103"/>
      <c r="K3" s="28"/>
      <c r="L3" s="28"/>
      <c r="M3" s="71"/>
      <c r="N3" s="71"/>
      <c r="O3" s="71"/>
      <c r="P3" s="28"/>
      <c r="Q3" s="71"/>
      <c r="R3" s="71"/>
      <c r="S3" s="28"/>
      <c r="T3" s="28"/>
      <c r="U3" s="28"/>
      <c r="AH3"/>
      <c r="AI3"/>
      <c r="AJ3"/>
      <c r="AL3"/>
      <c r="AM3"/>
      <c r="AN3"/>
      <c r="AO3"/>
      <c r="AP3"/>
    </row>
    <row r="4" spans="1:53" s="139" customFormat="1" ht="19.8">
      <c r="A4" s="137"/>
      <c r="B4" s="137"/>
      <c r="C4" s="137"/>
      <c r="D4" s="137"/>
      <c r="E4" s="125" t="s">
        <v>457</v>
      </c>
      <c r="F4" s="125"/>
      <c r="G4" s="138">
        <f>+År!R2</f>
        <v>52</v>
      </c>
      <c r="H4" s="141"/>
      <c r="I4" s="141"/>
      <c r="J4" s="141"/>
      <c r="K4" s="137"/>
      <c r="L4" s="137"/>
      <c r="M4" s="140"/>
      <c r="N4" s="190" t="s">
        <v>458</v>
      </c>
      <c r="O4" s="140"/>
      <c r="P4" s="137"/>
      <c r="Q4" s="314">
        <f>SUM(E10:E61)</f>
        <v>30030</v>
      </c>
      <c r="R4" s="309"/>
      <c r="S4" s="137"/>
      <c r="T4" s="137"/>
      <c r="U4" s="137"/>
      <c r="V4"/>
      <c r="W4"/>
    </row>
    <row r="5" spans="1:53" ht="15.75" customHeight="1">
      <c r="A5" s="55"/>
      <c r="B5" s="55"/>
      <c r="C5" s="28"/>
      <c r="D5" s="28"/>
      <c r="E5" s="28"/>
      <c r="F5" s="28"/>
      <c r="G5" s="28"/>
      <c r="H5" s="103"/>
      <c r="I5" s="103"/>
      <c r="J5" s="103"/>
      <c r="K5" s="28"/>
      <c r="L5" s="28"/>
      <c r="M5" s="71"/>
      <c r="N5" s="71"/>
      <c r="O5" s="71"/>
      <c r="P5" s="28"/>
      <c r="Q5" s="71"/>
      <c r="R5" s="142"/>
      <c r="S5" s="28"/>
      <c r="T5" s="28"/>
      <c r="U5" s="28"/>
      <c r="AH5"/>
      <c r="AI5"/>
      <c r="AJ5"/>
      <c r="AL5"/>
      <c r="AM5"/>
      <c r="AN5"/>
      <c r="AO5"/>
      <c r="AP5"/>
    </row>
    <row r="6" spans="1:53" ht="15.6">
      <c r="A6" s="28"/>
      <c r="B6" s="28"/>
      <c r="C6" s="28"/>
      <c r="D6" s="28"/>
      <c r="E6" s="71"/>
      <c r="F6" s="71"/>
      <c r="G6" s="71"/>
      <c r="H6" s="103"/>
      <c r="I6" s="103"/>
      <c r="J6" s="103"/>
      <c r="K6" s="28"/>
      <c r="L6" s="71"/>
      <c r="M6" s="71"/>
      <c r="N6" s="71"/>
      <c r="O6" s="71"/>
      <c r="P6" s="28"/>
      <c r="Q6" s="71"/>
      <c r="R6" s="72" t="s">
        <v>3</v>
      </c>
      <c r="S6" s="28"/>
      <c r="T6" s="34"/>
      <c r="U6" s="28"/>
      <c r="AH6"/>
      <c r="AI6"/>
      <c r="AJ6"/>
      <c r="AL6"/>
      <c r="AM6"/>
      <c r="AN6"/>
      <c r="AO6"/>
      <c r="AP6"/>
    </row>
    <row r="7" spans="1:53" ht="21">
      <c r="A7" s="28"/>
      <c r="B7" s="28"/>
      <c r="C7" s="28"/>
      <c r="D7" s="34" t="s">
        <v>3</v>
      </c>
      <c r="E7" s="72"/>
      <c r="F7" s="72"/>
      <c r="G7" s="72" t="s">
        <v>3</v>
      </c>
      <c r="H7" s="96" t="s">
        <v>3</v>
      </c>
      <c r="I7" s="96" t="s">
        <v>1</v>
      </c>
      <c r="J7" s="96"/>
      <c r="K7" s="34"/>
      <c r="L7" s="72"/>
      <c r="M7" s="72" t="s">
        <v>18</v>
      </c>
      <c r="N7" s="72"/>
      <c r="O7" s="72" t="s">
        <v>476</v>
      </c>
      <c r="P7" s="34" t="s">
        <v>2</v>
      </c>
      <c r="Q7" s="72" t="s">
        <v>52</v>
      </c>
      <c r="R7" s="72" t="s">
        <v>11</v>
      </c>
      <c r="S7" s="34"/>
      <c r="T7" s="34" t="s">
        <v>534</v>
      </c>
      <c r="U7" s="28"/>
      <c r="V7" s="2"/>
      <c r="W7" s="56"/>
      <c r="AH7"/>
      <c r="AI7"/>
      <c r="AJ7"/>
      <c r="AL7"/>
      <c r="AM7"/>
      <c r="AN7"/>
      <c r="AO7"/>
      <c r="AP7"/>
    </row>
    <row r="8" spans="1:53" ht="15.6">
      <c r="A8" s="28"/>
      <c r="B8" s="34"/>
      <c r="C8" s="34" t="s">
        <v>539</v>
      </c>
      <c r="D8" s="34" t="s">
        <v>504</v>
      </c>
      <c r="E8" s="72" t="s">
        <v>3</v>
      </c>
      <c r="F8" s="117"/>
      <c r="G8" s="72" t="s">
        <v>482</v>
      </c>
      <c r="H8" s="96" t="s">
        <v>555</v>
      </c>
      <c r="I8" s="96" t="s">
        <v>555</v>
      </c>
      <c r="J8" s="96"/>
      <c r="K8" s="34" t="s">
        <v>18</v>
      </c>
      <c r="L8" s="117"/>
      <c r="M8" s="72" t="s">
        <v>480</v>
      </c>
      <c r="N8" s="117"/>
      <c r="O8" s="72" t="s">
        <v>480</v>
      </c>
      <c r="P8" s="34" t="s">
        <v>476</v>
      </c>
      <c r="Q8" s="72" t="s">
        <v>85</v>
      </c>
      <c r="R8" s="72" t="s">
        <v>533</v>
      </c>
      <c r="S8" s="34" t="s">
        <v>18</v>
      </c>
      <c r="T8" s="120" t="s">
        <v>535</v>
      </c>
      <c r="U8" s="28"/>
      <c r="V8" s="2"/>
      <c r="W8" s="2"/>
      <c r="X8" s="2"/>
      <c r="AH8"/>
      <c r="AI8"/>
      <c r="AJ8"/>
      <c r="AL8"/>
      <c r="AM8"/>
      <c r="AN8"/>
      <c r="AO8"/>
      <c r="AP8"/>
    </row>
    <row r="9" spans="1:53" ht="15.6">
      <c r="A9" s="28"/>
      <c r="B9" s="34" t="s">
        <v>63</v>
      </c>
      <c r="C9" s="34" t="s">
        <v>542</v>
      </c>
      <c r="D9" s="34" t="s">
        <v>505</v>
      </c>
      <c r="E9" s="72" t="s">
        <v>11</v>
      </c>
      <c r="F9" s="117" t="s">
        <v>532</v>
      </c>
      <c r="G9" s="72" t="s">
        <v>475</v>
      </c>
      <c r="H9" s="96" t="s">
        <v>557</v>
      </c>
      <c r="I9" s="96" t="s">
        <v>557</v>
      </c>
      <c r="J9" s="96"/>
      <c r="K9" s="34" t="s">
        <v>475</v>
      </c>
      <c r="L9" s="117" t="s">
        <v>532</v>
      </c>
      <c r="M9" s="72" t="s">
        <v>477</v>
      </c>
      <c r="N9" s="117" t="s">
        <v>532</v>
      </c>
      <c r="O9" s="72" t="s">
        <v>477</v>
      </c>
      <c r="P9" s="34" t="s">
        <v>478</v>
      </c>
      <c r="Q9" s="72" t="s">
        <v>484</v>
      </c>
      <c r="R9" s="72" t="s">
        <v>540</v>
      </c>
      <c r="S9" s="34" t="s">
        <v>30</v>
      </c>
      <c r="T9" s="34" t="s">
        <v>536</v>
      </c>
      <c r="U9" s="28"/>
      <c r="AH9"/>
      <c r="AI9"/>
      <c r="AJ9"/>
      <c r="AL9"/>
      <c r="AM9"/>
      <c r="AN9"/>
      <c r="AO9"/>
      <c r="AP9"/>
    </row>
    <row r="10" spans="1:53" ht="15.6">
      <c r="A10" s="28"/>
      <c r="B10" s="2">
        <f>+'Ark1'!C366</f>
        <v>2023</v>
      </c>
      <c r="C10" s="2">
        <f>+'Ark1'!E366</f>
        <v>1</v>
      </c>
      <c r="D10" s="2">
        <f>+IF(E10=0,"",'Ark1'!Q366)</f>
        <v>97</v>
      </c>
      <c r="E10" s="18">
        <f>+'Ark1'!R366</f>
        <v>485</v>
      </c>
      <c r="F10" s="18">
        <f t="shared" ref="F10:F40" si="0">+IF(E10=0,"",E10-E64)</f>
        <v>-487</v>
      </c>
      <c r="G10" s="18">
        <f>+IF(E10=0,"",'Ark1'!S366)</f>
        <v>485</v>
      </c>
      <c r="H10" s="51">
        <f>+'Ark1'!T366</f>
        <v>1.615051615051615</v>
      </c>
      <c r="I10" s="51">
        <f>+'Ark1'!U366</f>
        <v>1.608911138680273</v>
      </c>
      <c r="J10" s="96"/>
      <c r="K10" s="5">
        <f>+IF(E10=0,"",'Ark1'!W366)</f>
        <v>58.890721649484519</v>
      </c>
      <c r="L10" s="5">
        <f t="shared" ref="L10:L40" si="1">+K10-K64</f>
        <v>-0.58399455278586743</v>
      </c>
      <c r="M10" s="18">
        <f>+IF(E10=0,"",'Ark1'!Z366)</f>
        <v>154.21505154639161</v>
      </c>
      <c r="N10" s="18">
        <f t="shared" ref="N10:N40" si="2">+IF(E10=0,"",M10-M64)</f>
        <v>1.5187151170830191</v>
      </c>
      <c r="O10" s="18">
        <f>+IF(E10=0,"",'Ark1'!AA366)</f>
        <v>27.938582867179356</v>
      </c>
      <c r="P10" s="5">
        <f>+IF(E10=0,"",'Ark1'!AB366)</f>
        <v>4.389116870385541</v>
      </c>
      <c r="Q10" s="18">
        <f>+IF(E10=0,"",'Ark1'!AC366)</f>
        <v>-25.9823464428232</v>
      </c>
      <c r="R10" s="18">
        <f t="shared" ref="R10:R40" si="3">+IF(E10=0,"",IF(E10=0,"",E10/D10))</f>
        <v>5</v>
      </c>
      <c r="S10" s="5">
        <f>+IF(E10=0,"",'Ark1'!V366)</f>
        <v>6.3319587628865985</v>
      </c>
      <c r="T10" s="18">
        <f t="shared" ref="T10:T40" si="4">+IF(E10=0,"",(E10*M10)/1000)</f>
        <v>74.794299999999936</v>
      </c>
      <c r="U10" s="28"/>
      <c r="AH10"/>
      <c r="AI10"/>
      <c r="AJ10"/>
      <c r="AL10"/>
      <c r="AM10"/>
      <c r="AN10"/>
      <c r="AO10"/>
      <c r="AP10"/>
    </row>
    <row r="11" spans="1:53" ht="15.6">
      <c r="A11" s="28"/>
      <c r="B11" s="2">
        <f>+'Ark1'!C367</f>
        <v>2023</v>
      </c>
      <c r="C11" s="2">
        <f>+'Ark1'!E367</f>
        <v>2</v>
      </c>
      <c r="D11" s="2">
        <f>+IF(E11=0,"",'Ark1'!Q367)</f>
        <v>120</v>
      </c>
      <c r="E11" s="18">
        <f>+'Ark1'!R367</f>
        <v>623</v>
      </c>
      <c r="F11" s="18">
        <f t="shared" si="0"/>
        <v>-124</v>
      </c>
      <c r="G11" s="18">
        <f>+IF(E11=0,"",'Ark1'!S367)</f>
        <v>623</v>
      </c>
      <c r="H11" s="51">
        <f>+'Ark1'!T367</f>
        <v>2.0745920745920747</v>
      </c>
      <c r="I11" s="51">
        <f>+'Ark1'!U367</f>
        <v>2.1422283874123922</v>
      </c>
      <c r="J11" s="96"/>
      <c r="K11" s="5">
        <f>+IF(E11=0,"",'Ark1'!W367)</f>
        <v>58.001605136436595</v>
      </c>
      <c r="L11" s="5">
        <f t="shared" si="1"/>
        <v>-1.2072302049288837</v>
      </c>
      <c r="M11" s="18">
        <f>+IF(E11=0,"",'Ark1'!Z367)</f>
        <v>159.85056179775296</v>
      </c>
      <c r="N11" s="18">
        <f t="shared" si="2"/>
        <v>8.1780316772712354</v>
      </c>
      <c r="O11" s="18">
        <f>+IF(E11=0,"",'Ark1'!AA367)</f>
        <v>34.893586851686408</v>
      </c>
      <c r="P11" s="5">
        <f>+IF(E11=0,"",'Ark1'!AB367)</f>
        <v>5.416371116829291</v>
      </c>
      <c r="Q11" s="18">
        <f>+IF(E11=0,"",'Ark1'!AC367)</f>
        <v>-45.60609786076288</v>
      </c>
      <c r="R11" s="18">
        <f t="shared" si="3"/>
        <v>5.1916666666666664</v>
      </c>
      <c r="S11" s="5">
        <f>+IF(E11=0,"",'Ark1'!V367)</f>
        <v>6.7479935794542572</v>
      </c>
      <c r="T11" s="18">
        <f t="shared" si="4"/>
        <v>99.586900000000099</v>
      </c>
      <c r="U11" s="28"/>
      <c r="AH11"/>
      <c r="AI11"/>
      <c r="AJ11"/>
      <c r="AL11"/>
      <c r="AM11"/>
      <c r="AN11"/>
      <c r="AO11"/>
      <c r="AP11"/>
    </row>
    <row r="12" spans="1:53" ht="15.6">
      <c r="A12" s="28"/>
      <c r="B12" s="2">
        <f>+'Ark1'!C368</f>
        <v>2023</v>
      </c>
      <c r="C12" s="2">
        <f>+'Ark1'!E368</f>
        <v>3</v>
      </c>
      <c r="D12" s="2">
        <f>+IF(E12=0,"",'Ark1'!Q368)</f>
        <v>131</v>
      </c>
      <c r="E12" s="18">
        <f>+'Ark1'!R368</f>
        <v>588</v>
      </c>
      <c r="F12" s="18">
        <f t="shared" si="0"/>
        <v>47</v>
      </c>
      <c r="G12" s="18">
        <f>+IF(E12=0,"",'Ark1'!S368)</f>
        <v>586</v>
      </c>
      <c r="H12" s="51">
        <f>+'Ark1'!T368</f>
        <v>1.9580419580419579</v>
      </c>
      <c r="I12" s="51">
        <f>+'Ark1'!U368</f>
        <v>1.9878407384415189</v>
      </c>
      <c r="J12" s="96"/>
      <c r="K12" s="5">
        <f>+IF(E12=0,"",'Ark1'!W368)</f>
        <v>58.540955631399314</v>
      </c>
      <c r="L12" s="5">
        <f t="shared" si="1"/>
        <v>0.33023474415346499</v>
      </c>
      <c r="M12" s="18">
        <f>+IF(E12=0,"",'Ark1'!Z368)</f>
        <v>157.69590443686013</v>
      </c>
      <c r="N12" s="18">
        <f t="shared" si="2"/>
        <v>0.23546081393962481</v>
      </c>
      <c r="O12" s="18">
        <f>+IF(E12=0,"",'Ark1'!AA368)</f>
        <v>30.339857939900256</v>
      </c>
      <c r="P12" s="5">
        <f>+IF(E12=0,"",'Ark1'!AB368)</f>
        <v>4.6332227089129088</v>
      </c>
      <c r="Q12" s="18">
        <f>+IF(E12=0,"",'Ark1'!AC368)</f>
        <v>-37.958822886183931</v>
      </c>
      <c r="R12" s="18">
        <f t="shared" si="3"/>
        <v>4.4885496183206106</v>
      </c>
      <c r="S12" s="5">
        <f>+IF(E12=0,"",'Ark1'!V368)</f>
        <v>6.6989795918367347</v>
      </c>
      <c r="T12" s="18">
        <f t="shared" si="4"/>
        <v>92.72519180887376</v>
      </c>
      <c r="U12" s="28"/>
      <c r="AH12"/>
      <c r="AI12"/>
      <c r="AJ12"/>
      <c r="AL12"/>
      <c r="AM12"/>
      <c r="AN12"/>
      <c r="AO12"/>
      <c r="AP12"/>
    </row>
    <row r="13" spans="1:53" ht="15.6">
      <c r="A13" s="28"/>
      <c r="B13" s="2">
        <f>+'Ark1'!C369</f>
        <v>2023</v>
      </c>
      <c r="C13" s="2">
        <f>+'Ark1'!E369</f>
        <v>4</v>
      </c>
      <c r="D13" s="2">
        <f>+IF(E13=0,"",'Ark1'!Q369)</f>
        <v>101</v>
      </c>
      <c r="E13" s="18">
        <f>+'Ark1'!R369</f>
        <v>521</v>
      </c>
      <c r="F13" s="18">
        <f t="shared" si="0"/>
        <v>-22</v>
      </c>
      <c r="G13" s="18">
        <f>+IF(E13=0,"",'Ark1'!S369)</f>
        <v>521</v>
      </c>
      <c r="H13" s="51">
        <f>+'Ark1'!T369</f>
        <v>1.7349317349317348</v>
      </c>
      <c r="I13" s="51">
        <f>+'Ark1'!U369</f>
        <v>1.7504975044166144</v>
      </c>
      <c r="J13" s="96"/>
      <c r="K13" s="5">
        <f>+IF(E13=0,"",'Ark1'!W369)</f>
        <v>59.355086372360851</v>
      </c>
      <c r="L13" s="5">
        <f t="shared" si="1"/>
        <v>0.24458913479180211</v>
      </c>
      <c r="M13" s="18">
        <f>+IF(E13=0,"",'Ark1'!Z369)</f>
        <v>156.1925143953934</v>
      </c>
      <c r="N13" s="18">
        <f t="shared" si="2"/>
        <v>-0.24192391031562011</v>
      </c>
      <c r="O13" s="18">
        <f>+IF(E13=0,"",'Ark1'!AA369)</f>
        <v>30.763373441500953</v>
      </c>
      <c r="P13" s="5">
        <f>+IF(E13=0,"",'Ark1'!AB369)</f>
        <v>4.4857011086248111</v>
      </c>
      <c r="Q13" s="18">
        <f>+IF(E13=0,"",'Ark1'!AC369)</f>
        <v>-45.685602184827488</v>
      </c>
      <c r="R13" s="18">
        <f t="shared" si="3"/>
        <v>5.1584158415841586</v>
      </c>
      <c r="S13" s="5">
        <f>+IF(E13=0,"",'Ark1'!V369)</f>
        <v>5.6967370441458733</v>
      </c>
      <c r="T13" s="18">
        <f t="shared" si="4"/>
        <v>81.376299999999958</v>
      </c>
      <c r="U13" s="28"/>
      <c r="AH13"/>
      <c r="AI13"/>
      <c r="AJ13"/>
      <c r="AL13"/>
      <c r="AM13"/>
      <c r="AN13"/>
      <c r="AO13"/>
      <c r="AP13"/>
    </row>
    <row r="14" spans="1:53" ht="15.6">
      <c r="A14" s="28"/>
      <c r="B14" s="2">
        <f>+'Ark1'!C370</f>
        <v>2023</v>
      </c>
      <c r="C14" s="2">
        <f>+'Ark1'!E370</f>
        <v>5</v>
      </c>
      <c r="D14" s="2">
        <f>+IF(E14=0,"",'Ark1'!Q370)</f>
        <v>94</v>
      </c>
      <c r="E14" s="18">
        <f>+'Ark1'!R370</f>
        <v>678</v>
      </c>
      <c r="F14" s="18">
        <f t="shared" si="0"/>
        <v>265</v>
      </c>
      <c r="G14" s="18">
        <f>+IF(E14=0,"",'Ark1'!S370)</f>
        <v>678</v>
      </c>
      <c r="H14" s="51">
        <f>+'Ark1'!T370</f>
        <v>2.2577422577422581</v>
      </c>
      <c r="I14" s="51">
        <f>+'Ark1'!U370</f>
        <v>2.2464972163393422</v>
      </c>
      <c r="J14" s="96"/>
      <c r="K14" s="5">
        <f>+IF(E14=0,"",'Ark1'!W370)</f>
        <v>59.337758112094384</v>
      </c>
      <c r="L14" s="5">
        <f t="shared" si="1"/>
        <v>-2.5438013813605664E-2</v>
      </c>
      <c r="M14" s="18">
        <f>+IF(E14=0,"",'Ark1'!Z370)</f>
        <v>154.03259587020651</v>
      </c>
      <c r="N14" s="18">
        <f t="shared" si="2"/>
        <v>-0.43060025570144944</v>
      </c>
      <c r="O14" s="18">
        <f>+IF(E14=0,"",'Ark1'!AA370)</f>
        <v>30.201485869385056</v>
      </c>
      <c r="P14" s="5">
        <f>+IF(E14=0,"",'Ark1'!AB370)</f>
        <v>4.4625041239794552</v>
      </c>
      <c r="Q14" s="18">
        <f>+IF(E14=0,"",'Ark1'!AC370)</f>
        <v>-46.195530425270078</v>
      </c>
      <c r="R14" s="18">
        <f t="shared" si="3"/>
        <v>7.2127659574468082</v>
      </c>
      <c r="S14" s="5">
        <f>+IF(E14=0,"",'Ark1'!V370)</f>
        <v>5.6415929203539825</v>
      </c>
      <c r="T14" s="18">
        <f t="shared" si="4"/>
        <v>104.4341</v>
      </c>
      <c r="U14" s="28"/>
      <c r="AH14"/>
      <c r="AI14"/>
      <c r="AJ14"/>
      <c r="AL14"/>
      <c r="AM14"/>
      <c r="AN14"/>
      <c r="AO14"/>
      <c r="AP14"/>
    </row>
    <row r="15" spans="1:53" ht="15.6">
      <c r="A15" s="28"/>
      <c r="B15" s="2">
        <f>+'Ark1'!C371</f>
        <v>2023</v>
      </c>
      <c r="C15" s="2">
        <f>+'Ark1'!E371</f>
        <v>6</v>
      </c>
      <c r="D15" s="2">
        <f>+IF(E15=0,"",'Ark1'!Q371)</f>
        <v>121</v>
      </c>
      <c r="E15" s="18">
        <f>+'Ark1'!R371</f>
        <v>690</v>
      </c>
      <c r="F15" s="18">
        <f t="shared" si="0"/>
        <v>-73</v>
      </c>
      <c r="G15" s="18">
        <f>+IF(E15=0,"",'Ark1'!S371)</f>
        <v>690</v>
      </c>
      <c r="H15" s="51">
        <f>+'Ark1'!T371</f>
        <v>2.2977022977022976</v>
      </c>
      <c r="I15" s="51">
        <f>+'Ark1'!U371</f>
        <v>2.2778927345393072</v>
      </c>
      <c r="J15" s="96"/>
      <c r="K15" s="5">
        <f>+IF(E15=0,"",'Ark1'!W371)</f>
        <v>59.339130434782611</v>
      </c>
      <c r="L15" s="5">
        <f t="shared" si="1"/>
        <v>0.31422873098182436</v>
      </c>
      <c r="M15" s="18">
        <f>+IF(E15=0,"",'Ark1'!Z371)</f>
        <v>153.46898550724629</v>
      </c>
      <c r="N15" s="18">
        <f t="shared" si="2"/>
        <v>-1.1969384770260945</v>
      </c>
      <c r="O15" s="18">
        <f>+IF(E15=0,"",'Ark1'!AA371)</f>
        <v>32.533017705092128</v>
      </c>
      <c r="P15" s="5">
        <f>+IF(E15=0,"",'Ark1'!AB371)</f>
        <v>4.7409170944059129</v>
      </c>
      <c r="Q15" s="18">
        <f>+IF(E15=0,"",'Ark1'!AC371)</f>
        <v>-50.981371185980997</v>
      </c>
      <c r="R15" s="18">
        <f t="shared" si="3"/>
        <v>5.7024793388429753</v>
      </c>
      <c r="S15" s="5">
        <f>+IF(E15=0,"",'Ark1'!V371)</f>
        <v>5.7855072463768114</v>
      </c>
      <c r="T15" s="18">
        <f t="shared" si="4"/>
        <v>105.89359999999994</v>
      </c>
      <c r="U15" s="28"/>
      <c r="AH15"/>
      <c r="AI15"/>
      <c r="AJ15"/>
      <c r="AL15"/>
      <c r="AM15"/>
      <c r="AN15"/>
      <c r="AO15"/>
      <c r="AP15"/>
    </row>
    <row r="16" spans="1:53" ht="15.6">
      <c r="A16" s="28"/>
      <c r="B16" s="2">
        <f>+'Ark1'!C372</f>
        <v>2023</v>
      </c>
      <c r="C16" s="2">
        <f>+'Ark1'!E372</f>
        <v>7</v>
      </c>
      <c r="D16" s="2">
        <f>+IF(E16=0,"",'Ark1'!Q372)</f>
        <v>100</v>
      </c>
      <c r="E16" s="18">
        <f>+'Ark1'!R372</f>
        <v>536</v>
      </c>
      <c r="F16" s="18">
        <f t="shared" si="0"/>
        <v>-52</v>
      </c>
      <c r="G16" s="18">
        <f>+IF(E16=0,"",'Ark1'!S372)</f>
        <v>536</v>
      </c>
      <c r="H16" s="51">
        <f>+'Ark1'!T372</f>
        <v>1.7848817848817851</v>
      </c>
      <c r="I16" s="51">
        <f>+'Ark1'!U372</f>
        <v>1.7480947093615045</v>
      </c>
      <c r="J16" s="96"/>
      <c r="K16" s="5">
        <f>+IF(E16=0,"",'Ark1'!W372)</f>
        <v>59.410447761194007</v>
      </c>
      <c r="L16" s="5">
        <f t="shared" si="1"/>
        <v>0.45636612854094949</v>
      </c>
      <c r="M16" s="18">
        <f>+IF(E16=0,"",'Ark1'!Z372)</f>
        <v>151.61305970149277</v>
      </c>
      <c r="N16" s="18">
        <f t="shared" si="2"/>
        <v>-3.9753756726569236</v>
      </c>
      <c r="O16" s="18">
        <f>+IF(E16=0,"",'Ark1'!AA372)</f>
        <v>28.3924952173635</v>
      </c>
      <c r="P16" s="5">
        <f>+IF(E16=0,"",'Ark1'!AB372)</f>
        <v>4.5329847281651521</v>
      </c>
      <c r="Q16" s="18">
        <f>+IF(E16=0,"",'Ark1'!AC372)</f>
        <v>-37.004268059255992</v>
      </c>
      <c r="R16" s="18">
        <f t="shared" si="3"/>
        <v>5.36</v>
      </c>
      <c r="S16" s="5">
        <f>+IF(E16=0,"",'Ark1'!V372)</f>
        <v>5.7947761194029841</v>
      </c>
      <c r="T16" s="18">
        <f t="shared" si="4"/>
        <v>81.264600000000115</v>
      </c>
      <c r="U16" s="28"/>
      <c r="AH16"/>
      <c r="AI16"/>
      <c r="AJ16"/>
      <c r="AL16"/>
      <c r="AM16"/>
      <c r="AN16"/>
      <c r="AO16"/>
      <c r="AP16"/>
    </row>
    <row r="17" spans="1:42" ht="15.6">
      <c r="A17" s="28"/>
      <c r="B17" s="2">
        <f>+'Ark1'!C373</f>
        <v>2023</v>
      </c>
      <c r="C17" s="2">
        <f>+'Ark1'!E373</f>
        <v>8</v>
      </c>
      <c r="D17" s="2">
        <f>+IF(E17=0,"",'Ark1'!Q373)</f>
        <v>99</v>
      </c>
      <c r="E17" s="18">
        <f>+'Ark1'!R373</f>
        <v>641</v>
      </c>
      <c r="F17" s="18">
        <f t="shared" si="0"/>
        <v>170</v>
      </c>
      <c r="G17" s="18">
        <f>+IF(E17=0,"",'Ark1'!S373)</f>
        <v>641</v>
      </c>
      <c r="H17" s="51">
        <f>+'Ark1'!T373</f>
        <v>2.1345321345321349</v>
      </c>
      <c r="I17" s="51">
        <f>+'Ark1'!U373</f>
        <v>2.176263323278091</v>
      </c>
      <c r="J17" s="96"/>
      <c r="K17" s="5">
        <f>+IF(E17=0,"",'Ark1'!W373)</f>
        <v>58.747269890795621</v>
      </c>
      <c r="L17" s="5">
        <f t="shared" si="1"/>
        <v>-6.8016733408200025E-2</v>
      </c>
      <c r="M17" s="18">
        <f>+IF(E17=0,"",'Ark1'!Z373)</f>
        <v>157.83010920436817</v>
      </c>
      <c r="N17" s="18">
        <f t="shared" si="2"/>
        <v>1.4483682277225967</v>
      </c>
      <c r="O17" s="18">
        <f>+IF(E17=0,"",'Ark1'!AA373)</f>
        <v>31.875142259444921</v>
      </c>
      <c r="P17" s="5">
        <f>+IF(E17=0,"",'Ark1'!AB373)</f>
        <v>5.3034380457403723</v>
      </c>
      <c r="Q17" s="18">
        <f>+IF(E17=0,"",'Ark1'!AC373)</f>
        <v>-46.810242031634751</v>
      </c>
      <c r="R17" s="18">
        <f t="shared" si="3"/>
        <v>6.4747474747474749</v>
      </c>
      <c r="S17" s="5">
        <f>+IF(E17=0,"",'Ark1'!V373)</f>
        <v>5.7160686427457108</v>
      </c>
      <c r="T17" s="18">
        <f t="shared" si="4"/>
        <v>101.16909999999999</v>
      </c>
      <c r="U17" s="28"/>
      <c r="AH17"/>
      <c r="AI17"/>
      <c r="AJ17"/>
      <c r="AL17"/>
      <c r="AM17"/>
      <c r="AN17"/>
      <c r="AO17"/>
      <c r="AP17"/>
    </row>
    <row r="18" spans="1:42" ht="15.6">
      <c r="A18" s="28"/>
      <c r="B18" s="2">
        <f>+'Ark1'!C374</f>
        <v>2023</v>
      </c>
      <c r="C18" s="2">
        <f>+'Ark1'!E374</f>
        <v>9</v>
      </c>
      <c r="D18" s="2">
        <f>+IF(E18=0,"",'Ark1'!Q374)</f>
        <v>106</v>
      </c>
      <c r="E18" s="18">
        <f>+'Ark1'!R374</f>
        <v>613</v>
      </c>
      <c r="F18" s="18">
        <f t="shared" si="0"/>
        <v>35</v>
      </c>
      <c r="G18" s="18">
        <f>+IF(E18=0,"",'Ark1'!S374)</f>
        <v>613</v>
      </c>
      <c r="H18" s="51">
        <f>+'Ark1'!T374</f>
        <v>2.0412920412920412</v>
      </c>
      <c r="I18" s="51">
        <f>+'Ark1'!U374</f>
        <v>2.0156826152529059</v>
      </c>
      <c r="J18" s="96"/>
      <c r="K18" s="5">
        <f>+IF(E18=0,"",'Ark1'!W374)</f>
        <v>59.06035889070148</v>
      </c>
      <c r="L18" s="5">
        <f t="shared" si="1"/>
        <v>-1.9248463227512502E-3</v>
      </c>
      <c r="M18" s="18">
        <f>+IF(E18=0,"",'Ark1'!Z374)</f>
        <v>152.86150081566069</v>
      </c>
      <c r="N18" s="18">
        <f t="shared" si="2"/>
        <v>-3.54022928814544</v>
      </c>
      <c r="O18" s="18">
        <f>+IF(E18=0,"",'Ark1'!AA374)</f>
        <v>32.008318948731301</v>
      </c>
      <c r="P18" s="5">
        <f>+IF(E18=0,"",'Ark1'!AB374)</f>
        <v>4.5732691519085158</v>
      </c>
      <c r="Q18" s="18">
        <f>+IF(E18=0,"",'Ark1'!AC374)</f>
        <v>-42.397844945644309</v>
      </c>
      <c r="R18" s="18">
        <f t="shared" si="3"/>
        <v>5.783018867924528</v>
      </c>
      <c r="S18" s="5">
        <f>+IF(E18=0,"",'Ark1'!V374)</f>
        <v>5.7814029363784654</v>
      </c>
      <c r="T18" s="18">
        <f t="shared" si="4"/>
        <v>93.704100000000011</v>
      </c>
      <c r="U18" s="28"/>
      <c r="AH18"/>
      <c r="AI18"/>
      <c r="AJ18"/>
      <c r="AL18"/>
      <c r="AM18"/>
      <c r="AN18"/>
      <c r="AO18"/>
      <c r="AP18"/>
    </row>
    <row r="19" spans="1:42" ht="15.6">
      <c r="A19" s="28"/>
      <c r="B19" s="2">
        <f>+'Ark1'!C375</f>
        <v>2023</v>
      </c>
      <c r="C19" s="2">
        <f>+'Ark1'!E375</f>
        <v>10</v>
      </c>
      <c r="D19" s="2">
        <f>+IF(E19=0,"",'Ark1'!Q375)</f>
        <v>96</v>
      </c>
      <c r="E19" s="18">
        <f>+'Ark1'!R375</f>
        <v>481</v>
      </c>
      <c r="F19" s="18">
        <f t="shared" si="0"/>
        <v>-46</v>
      </c>
      <c r="G19" s="18">
        <f>+IF(E19=0,"",'Ark1'!S375)</f>
        <v>481</v>
      </c>
      <c r="H19" s="51">
        <f>+'Ark1'!T375</f>
        <v>1.6017316017316017</v>
      </c>
      <c r="I19" s="51">
        <f>+'Ark1'!U375</f>
        <v>1.6235537760483572</v>
      </c>
      <c r="J19" s="96"/>
      <c r="K19" s="5">
        <f>+IF(E19=0,"",'Ark1'!W375)</f>
        <v>59.461538461538481</v>
      </c>
      <c r="L19" s="5">
        <f t="shared" si="1"/>
        <v>0.30024813895784774</v>
      </c>
      <c r="M19" s="18">
        <f>+IF(E19=0,"",'Ark1'!Z375)</f>
        <v>156.91268191268185</v>
      </c>
      <c r="N19" s="18">
        <f t="shared" si="2"/>
        <v>-2.5888361138835876</v>
      </c>
      <c r="O19" s="18">
        <f>+IF(E19=0,"",'Ark1'!AA375)</f>
        <v>29.356151010697545</v>
      </c>
      <c r="P19" s="5">
        <f>+IF(E19=0,"",'Ark1'!AB375)</f>
        <v>4.4299909803924677</v>
      </c>
      <c r="Q19" s="18">
        <f>+IF(E19=0,"",'Ark1'!AC375)</f>
        <v>-35.141994224865805</v>
      </c>
      <c r="R19" s="18">
        <f t="shared" si="3"/>
        <v>5.010416666666667</v>
      </c>
      <c r="S19" s="5">
        <f>+IF(E19=0,"",'Ark1'!V375)</f>
        <v>5.9397089397089387</v>
      </c>
      <c r="T19" s="18">
        <f t="shared" si="4"/>
        <v>75.474999999999966</v>
      </c>
      <c r="U19" s="28"/>
      <c r="AH19"/>
      <c r="AI19"/>
      <c r="AJ19"/>
      <c r="AL19"/>
      <c r="AM19"/>
      <c r="AN19"/>
      <c r="AO19"/>
      <c r="AP19"/>
    </row>
    <row r="20" spans="1:42" ht="15.6">
      <c r="A20" s="28"/>
      <c r="B20" s="2">
        <f>+'Ark1'!C376</f>
        <v>2023</v>
      </c>
      <c r="C20" s="2">
        <f>+'Ark1'!E376</f>
        <v>11</v>
      </c>
      <c r="D20" s="2">
        <f>+IF(E20=0,"",'Ark1'!Q376)</f>
        <v>99</v>
      </c>
      <c r="E20" s="18">
        <f>+'Ark1'!R376</f>
        <v>578</v>
      </c>
      <c r="F20" s="18">
        <f t="shared" si="0"/>
        <v>89</v>
      </c>
      <c r="G20" s="18">
        <f>+IF(E20=0,"",'Ark1'!S376)</f>
        <v>578</v>
      </c>
      <c r="H20" s="51">
        <f>+'Ark1'!T376</f>
        <v>1.9247419247419244</v>
      </c>
      <c r="I20" s="51">
        <f>+'Ark1'!U376</f>
        <v>1.9277127819683748</v>
      </c>
      <c r="J20" s="96"/>
      <c r="K20" s="5">
        <f>+IF(E20=0,"",'Ark1'!W376)</f>
        <v>58.875432525951553</v>
      </c>
      <c r="L20" s="5">
        <f t="shared" si="1"/>
        <v>-0.38223618570487616</v>
      </c>
      <c r="M20" s="18">
        <f>+IF(E20=0,"",'Ark1'!Z376)</f>
        <v>155.04256055363308</v>
      </c>
      <c r="N20" s="18">
        <f t="shared" si="2"/>
        <v>0.69900227142454696</v>
      </c>
      <c r="O20" s="18">
        <f>+IF(E20=0,"",'Ark1'!AA376)</f>
        <v>31.267564282217176</v>
      </c>
      <c r="P20" s="5">
        <f>+IF(E20=0,"",'Ark1'!AB376)</f>
        <v>4.6121231744439344</v>
      </c>
      <c r="Q20" s="18">
        <f>+IF(E20=0,"",'Ark1'!AC376)</f>
        <v>-39.781552144985191</v>
      </c>
      <c r="R20" s="18">
        <f t="shared" si="3"/>
        <v>5.8383838383838382</v>
      </c>
      <c r="S20" s="5">
        <f>+IF(E20=0,"",'Ark1'!V376)</f>
        <v>6.1522491349480974</v>
      </c>
      <c r="T20" s="18">
        <f t="shared" si="4"/>
        <v>89.614599999999925</v>
      </c>
      <c r="U20" s="28"/>
      <c r="AH20"/>
      <c r="AI20"/>
      <c r="AJ20"/>
      <c r="AL20"/>
      <c r="AM20"/>
      <c r="AN20"/>
      <c r="AO20"/>
      <c r="AP20"/>
    </row>
    <row r="21" spans="1:42" ht="15.6">
      <c r="A21" s="28"/>
      <c r="B21" s="2">
        <f>+'Ark1'!C377</f>
        <v>2023</v>
      </c>
      <c r="C21" s="2">
        <f>+'Ark1'!E377</f>
        <v>12</v>
      </c>
      <c r="D21" s="2">
        <f>+IF(E21=0,"",'Ark1'!Q377)</f>
        <v>111</v>
      </c>
      <c r="E21" s="18">
        <f>+'Ark1'!R377</f>
        <v>711</v>
      </c>
      <c r="F21" s="18">
        <f t="shared" si="0"/>
        <v>235</v>
      </c>
      <c r="G21" s="18">
        <f>+IF(E21=0,"",'Ark1'!S377)</f>
        <v>711</v>
      </c>
      <c r="H21" s="51">
        <f>+'Ark1'!T377</f>
        <v>2.3676323676323676</v>
      </c>
      <c r="I21" s="51">
        <f>+'Ark1'!U377</f>
        <v>2.2916749260505926</v>
      </c>
      <c r="J21" s="96"/>
      <c r="K21" s="5">
        <f>+IF(E21=0,"",'Ark1'!W377)</f>
        <v>59.365682137834064</v>
      </c>
      <c r="L21" s="5">
        <f t="shared" si="1"/>
        <v>0.46232079329625719</v>
      </c>
      <c r="M21" s="18">
        <f>+IF(E21=0,"",'Ark1'!Z377)</f>
        <v>149.83727144866381</v>
      </c>
      <c r="N21" s="18">
        <f t="shared" si="2"/>
        <v>-8.3623083832689531</v>
      </c>
      <c r="O21" s="18">
        <f>+IF(E21=0,"",'Ark1'!AA377)</f>
        <v>29.565005312179256</v>
      </c>
      <c r="P21" s="5">
        <f>+IF(E21=0,"",'Ark1'!AB377)</f>
        <v>4.4713374791610123</v>
      </c>
      <c r="Q21" s="18">
        <f>+IF(E21=0,"",'Ark1'!AC377)</f>
        <v>-38.029911512475195</v>
      </c>
      <c r="R21" s="18">
        <f t="shared" si="3"/>
        <v>6.4054054054054053</v>
      </c>
      <c r="S21" s="5">
        <f>+IF(E21=0,"",'Ark1'!V377)</f>
        <v>5.8874824191279886</v>
      </c>
      <c r="T21" s="18">
        <f t="shared" si="4"/>
        <v>106.53429999999997</v>
      </c>
      <c r="U21" s="28"/>
      <c r="AH21"/>
      <c r="AI21"/>
      <c r="AJ21"/>
      <c r="AL21"/>
      <c r="AM21"/>
      <c r="AN21"/>
      <c r="AO21"/>
      <c r="AP21"/>
    </row>
    <row r="22" spans="1:42" ht="15.6">
      <c r="A22" s="28"/>
      <c r="B22" s="2">
        <f>+'Ark1'!C378</f>
        <v>2023</v>
      </c>
      <c r="C22" s="2">
        <f>+'Ark1'!E378</f>
        <v>13</v>
      </c>
      <c r="D22" s="2">
        <f>+IF(E22=0,"",'Ark1'!Q378)</f>
        <v>140</v>
      </c>
      <c r="E22" s="18">
        <f>+'Ark1'!R378</f>
        <v>786</v>
      </c>
      <c r="F22" s="18">
        <f t="shared" si="0"/>
        <v>151</v>
      </c>
      <c r="G22" s="18">
        <f>+IF(E22=0,"",'Ark1'!S378)</f>
        <v>786</v>
      </c>
      <c r="H22" s="51">
        <f>+'Ark1'!T378</f>
        <v>2.6173826173826176</v>
      </c>
      <c r="I22" s="51">
        <f>+'Ark1'!U378</f>
        <v>2.6347260846979408</v>
      </c>
      <c r="J22" s="96"/>
      <c r="K22" s="5">
        <f>+IF(E22=0,"",'Ark1'!W378)</f>
        <v>59.190839694656489</v>
      </c>
      <c r="L22" s="5">
        <f t="shared" si="1"/>
        <v>0.14359560016829676</v>
      </c>
      <c r="M22" s="18">
        <f>+IF(E22=0,"",'Ark1'!Z378)</f>
        <v>155.82938931297696</v>
      </c>
      <c r="N22" s="18">
        <f t="shared" si="2"/>
        <v>1.6730113602211816</v>
      </c>
      <c r="O22" s="18">
        <f>+IF(E22=0,"",'Ark1'!AA378)</f>
        <v>30.352425089066944</v>
      </c>
      <c r="P22" s="5">
        <f>+IF(E22=0,"",'Ark1'!AB378)</f>
        <v>4.6310949861495665</v>
      </c>
      <c r="Q22" s="18">
        <f>+IF(E22=0,"",'Ark1'!AC378)</f>
        <v>-28.660612207756113</v>
      </c>
      <c r="R22" s="18">
        <f t="shared" si="3"/>
        <v>5.6142857142857139</v>
      </c>
      <c r="S22" s="5">
        <f>+IF(E22=0,"",'Ark1'!V378)</f>
        <v>5.9936386768447845</v>
      </c>
      <c r="T22" s="18">
        <f t="shared" si="4"/>
        <v>122.4818999999999</v>
      </c>
      <c r="U22" s="28"/>
      <c r="AH22"/>
      <c r="AI22"/>
      <c r="AJ22"/>
      <c r="AL22"/>
      <c r="AM22"/>
      <c r="AN22"/>
      <c r="AO22"/>
      <c r="AP22"/>
    </row>
    <row r="23" spans="1:42" ht="15.6">
      <c r="A23" s="28"/>
      <c r="B23" s="2">
        <f>+'Ark1'!C379</f>
        <v>2023</v>
      </c>
      <c r="C23" s="2">
        <f>+'Ark1'!E379</f>
        <v>14</v>
      </c>
      <c r="D23" s="2">
        <f>+IF(E23=0,"",'Ark1'!Q379)</f>
        <v>31</v>
      </c>
      <c r="E23" s="18">
        <f>+'Ark1'!R379</f>
        <v>208</v>
      </c>
      <c r="F23" s="18">
        <f t="shared" si="0"/>
        <v>-570</v>
      </c>
      <c r="G23" s="18">
        <f>+IF(E23=0,"",'Ark1'!S379)</f>
        <v>208</v>
      </c>
      <c r="H23" s="51">
        <f>+'Ark1'!T379</f>
        <v>0.69264069264069261</v>
      </c>
      <c r="I23" s="51">
        <f>+'Ark1'!U379</f>
        <v>0.70735532995764627</v>
      </c>
      <c r="J23" s="96"/>
      <c r="K23" s="5">
        <f>+IF(E23=0,"",'Ark1'!W379)</f>
        <v>60.076923076923087</v>
      </c>
      <c r="L23" s="5">
        <f t="shared" si="1"/>
        <v>0.63990508206448027</v>
      </c>
      <c r="M23" s="18">
        <f>+IF(E23=0,"",'Ark1'!Z379)</f>
        <v>158.09230769230771</v>
      </c>
      <c r="N23" s="18">
        <f t="shared" si="2"/>
        <v>4.1806110342099601</v>
      </c>
      <c r="O23" s="18">
        <f>+IF(E23=0,"",'Ark1'!AA379)</f>
        <v>27.66217283969236</v>
      </c>
      <c r="P23" s="5">
        <f>+IF(E23=0,"",'Ark1'!AB379)</f>
        <v>4.4725494099955556</v>
      </c>
      <c r="Q23" s="18">
        <f>+IF(E23=0,"",'Ark1'!AC379)</f>
        <v>-31.552514621301299</v>
      </c>
      <c r="R23" s="18">
        <f t="shared" si="3"/>
        <v>6.709677419354839</v>
      </c>
      <c r="S23" s="5">
        <f>+IF(E23=0,"",'Ark1'!V379)</f>
        <v>4.7884615384615392</v>
      </c>
      <c r="T23" s="18">
        <f t="shared" si="4"/>
        <v>32.883200000000002</v>
      </c>
      <c r="U23" s="28"/>
      <c r="AH23"/>
      <c r="AI23"/>
      <c r="AJ23"/>
      <c r="AL23"/>
      <c r="AM23"/>
      <c r="AN23"/>
      <c r="AO23"/>
      <c r="AP23"/>
    </row>
    <row r="24" spans="1:42" ht="15.6">
      <c r="A24" s="28"/>
      <c r="B24" s="2">
        <f>+'Ark1'!C380</f>
        <v>2023</v>
      </c>
      <c r="C24" s="2">
        <f>+'Ark1'!E380</f>
        <v>15</v>
      </c>
      <c r="D24" s="2">
        <f>+IF(E24=0,"",'Ark1'!Q380)</f>
        <v>108</v>
      </c>
      <c r="E24" s="18">
        <f>+'Ark1'!R380</f>
        <v>867</v>
      </c>
      <c r="F24" s="18">
        <f t="shared" si="0"/>
        <v>693</v>
      </c>
      <c r="G24" s="18">
        <f>+IF(E24=0,"",'Ark1'!S380)</f>
        <v>867</v>
      </c>
      <c r="H24" s="51">
        <f>+'Ark1'!T380</f>
        <v>2.8871128871128873</v>
      </c>
      <c r="I24" s="51">
        <f>+'Ark1'!U380</f>
        <v>2.8727877910132755</v>
      </c>
      <c r="J24" s="96"/>
      <c r="K24" s="5">
        <f>+IF(E24=0,"",'Ark1'!W380)</f>
        <v>59.162629757785453</v>
      </c>
      <c r="L24" s="5">
        <f t="shared" si="1"/>
        <v>0.90400906813029991</v>
      </c>
      <c r="M24" s="18">
        <f>+IF(E24=0,"",'Ark1'!Z380)</f>
        <v>154.0355247981546</v>
      </c>
      <c r="N24" s="18">
        <f t="shared" si="2"/>
        <v>-3.6524062363280905</v>
      </c>
      <c r="O24" s="18">
        <f>+IF(E24=0,"",'Ark1'!AA380)</f>
        <v>32.378272183904244</v>
      </c>
      <c r="P24" s="5">
        <f>+IF(E24=0,"",'Ark1'!AB380)</f>
        <v>4.882006744653955</v>
      </c>
      <c r="Q24" s="18">
        <f>+IF(E24=0,"",'Ark1'!AC380)</f>
        <v>-44.068155629378886</v>
      </c>
      <c r="R24" s="18">
        <f t="shared" si="3"/>
        <v>8.0277777777777786</v>
      </c>
      <c r="S24" s="5">
        <f>+IF(E24=0,"",'Ark1'!V380)</f>
        <v>5.4936562860438292</v>
      </c>
      <c r="T24" s="18">
        <f t="shared" si="4"/>
        <v>133.54880000000006</v>
      </c>
      <c r="U24" s="28"/>
      <c r="AH24"/>
      <c r="AI24"/>
      <c r="AJ24"/>
      <c r="AL24"/>
      <c r="AM24"/>
      <c r="AN24"/>
      <c r="AO24"/>
      <c r="AP24"/>
    </row>
    <row r="25" spans="1:42" ht="15.6">
      <c r="A25" s="28"/>
      <c r="B25" s="2">
        <f>+'Ark1'!C381</f>
        <v>2023</v>
      </c>
      <c r="C25" s="2">
        <f>+'Ark1'!E381</f>
        <v>16</v>
      </c>
      <c r="D25" s="2">
        <f>+IF(E25=0,"",'Ark1'!Q381)</f>
        <v>125</v>
      </c>
      <c r="E25" s="18">
        <f>+'Ark1'!R381</f>
        <v>738</v>
      </c>
      <c r="F25" s="18">
        <f t="shared" si="0"/>
        <v>83</v>
      </c>
      <c r="G25" s="18">
        <f>+IF(E25=0,"",'Ark1'!S381)</f>
        <v>738</v>
      </c>
      <c r="H25" s="51">
        <f>+'Ark1'!T381</f>
        <v>2.4575424575424578</v>
      </c>
      <c r="I25" s="51">
        <f>+'Ark1'!U381</f>
        <v>2.4897086911076158</v>
      </c>
      <c r="J25" s="96"/>
      <c r="K25" s="5">
        <f>+IF(E25=0,"",'Ark1'!W381)</f>
        <v>59.062330623306238</v>
      </c>
      <c r="L25" s="5">
        <f t="shared" si="1"/>
        <v>-0.21858540722811881</v>
      </c>
      <c r="M25" s="18">
        <f>+IF(E25=0,"",'Ark1'!Z381)</f>
        <v>156.82981029810298</v>
      </c>
      <c r="N25" s="18">
        <f t="shared" si="2"/>
        <v>3.7033980843627603</v>
      </c>
      <c r="O25" s="18">
        <f>+IF(E25=0,"",'Ark1'!AA381)</f>
        <v>34.160382610158251</v>
      </c>
      <c r="P25" s="5">
        <f>+IF(E25=0,"",'Ark1'!AB381)</f>
        <v>5.502048496480775</v>
      </c>
      <c r="Q25" s="18">
        <f>+IF(E25=0,"",'Ark1'!AC381)</f>
        <v>-50.942445352694314</v>
      </c>
      <c r="R25" s="18">
        <f t="shared" si="3"/>
        <v>5.9039999999999999</v>
      </c>
      <c r="S25" s="5">
        <f>+IF(E25=0,"",'Ark1'!V381)</f>
        <v>5.1802168021680242</v>
      </c>
      <c r="T25" s="18">
        <f t="shared" si="4"/>
        <v>115.74040000000001</v>
      </c>
      <c r="U25" s="28"/>
      <c r="AH25"/>
      <c r="AI25"/>
      <c r="AJ25"/>
      <c r="AL25"/>
      <c r="AM25"/>
      <c r="AN25"/>
      <c r="AO25"/>
      <c r="AP25"/>
    </row>
    <row r="26" spans="1:42" ht="15.6">
      <c r="A26" s="28"/>
      <c r="B26" s="2">
        <f>+'Ark1'!C382</f>
        <v>2023</v>
      </c>
      <c r="C26" s="2">
        <f>+'Ark1'!E382</f>
        <v>17</v>
      </c>
      <c r="D26" s="2">
        <f>+IF(E26=0,"",'Ark1'!Q382)</f>
        <v>101</v>
      </c>
      <c r="E26" s="18">
        <f>+'Ark1'!R382</f>
        <v>570</v>
      </c>
      <c r="F26" s="18">
        <f t="shared" si="0"/>
        <v>-39</v>
      </c>
      <c r="G26" s="18">
        <f>+IF(E26=0,"",'Ark1'!S382)</f>
        <v>570</v>
      </c>
      <c r="H26" s="51">
        <f>+'Ark1'!T382</f>
        <v>1.8981018981018976</v>
      </c>
      <c r="I26" s="51">
        <f>+'Ark1'!U382</f>
        <v>1.9254498093649923</v>
      </c>
      <c r="J26" s="96"/>
      <c r="K26" s="5">
        <f>+IF(E26=0,"",'Ark1'!W382)</f>
        <v>58.536842105263155</v>
      </c>
      <c r="L26" s="5">
        <f t="shared" si="1"/>
        <v>-0.74230403595194616</v>
      </c>
      <c r="M26" s="18">
        <f>+IF(E26=0,"",'Ark1'!Z382)</f>
        <v>157.03403508771919</v>
      </c>
      <c r="N26" s="18">
        <f t="shared" si="2"/>
        <v>5.603657419410581</v>
      </c>
      <c r="O26" s="18">
        <f>+IF(E26=0,"",'Ark1'!AA382)</f>
        <v>30.138416346225846</v>
      </c>
      <c r="P26" s="5">
        <f>+IF(E26=0,"",'Ark1'!AB382)</f>
        <v>4.864069178688716</v>
      </c>
      <c r="Q26" s="18">
        <f>+IF(E26=0,"",'Ark1'!AC382)</f>
        <v>-39.51181612373891</v>
      </c>
      <c r="R26" s="18">
        <f t="shared" si="3"/>
        <v>5.6435643564356432</v>
      </c>
      <c r="S26" s="5">
        <f>+IF(E26=0,"",'Ark1'!V382)</f>
        <v>6.8070175438596499</v>
      </c>
      <c r="T26" s="18">
        <f t="shared" si="4"/>
        <v>89.509399999999943</v>
      </c>
      <c r="U26" s="28"/>
      <c r="AH26"/>
      <c r="AI26"/>
      <c r="AJ26"/>
      <c r="AL26"/>
      <c r="AM26"/>
      <c r="AN26"/>
      <c r="AO26"/>
      <c r="AP26"/>
    </row>
    <row r="27" spans="1:42" ht="15.6">
      <c r="A27" s="28"/>
      <c r="B27" s="2">
        <f>+'Ark1'!C383</f>
        <v>2023</v>
      </c>
      <c r="C27" s="2">
        <f>+'Ark1'!E383</f>
        <v>18</v>
      </c>
      <c r="D27" s="2">
        <f>+IF(E27=0,"",'Ark1'!Q383)</f>
        <v>110</v>
      </c>
      <c r="E27" s="18">
        <f>+'Ark1'!R383</f>
        <v>574</v>
      </c>
      <c r="F27" s="18">
        <f t="shared" si="0"/>
        <v>-143</v>
      </c>
      <c r="G27" s="18">
        <f>+IF(E27=0,"",'Ark1'!S383)</f>
        <v>574</v>
      </c>
      <c r="H27" s="51">
        <f>+'Ark1'!T383</f>
        <v>1.911421911421912</v>
      </c>
      <c r="I27" s="51">
        <f>+'Ark1'!U383</f>
        <v>1.9464984661369489</v>
      </c>
      <c r="J27" s="96"/>
      <c r="K27" s="5">
        <f>+IF(E27=0,"",'Ark1'!W383)</f>
        <v>59.233449477351911</v>
      </c>
      <c r="L27" s="5">
        <f t="shared" si="1"/>
        <v>0.72856802686376909</v>
      </c>
      <c r="M27" s="18">
        <f>+IF(E27=0,"",'Ark1'!Z383)</f>
        <v>157.644425087108</v>
      </c>
      <c r="N27" s="18">
        <f t="shared" si="2"/>
        <v>-0.46171159350572566</v>
      </c>
      <c r="O27" s="18">
        <f>+IF(E27=0,"",'Ark1'!AA383)</f>
        <v>30.755918870607609</v>
      </c>
      <c r="P27" s="5">
        <f>+IF(E27=0,"",'Ark1'!AB383)</f>
        <v>4.695375026309514</v>
      </c>
      <c r="Q27" s="18">
        <f>+IF(E27=0,"",'Ark1'!AC383)</f>
        <v>-37.737269974810445</v>
      </c>
      <c r="R27" s="18">
        <f t="shared" si="3"/>
        <v>5.2181818181818178</v>
      </c>
      <c r="S27" s="5">
        <f>+IF(E27=0,"",'Ark1'!V383)</f>
        <v>5.9094076655052268</v>
      </c>
      <c r="T27" s="18">
        <f t="shared" si="4"/>
        <v>90.487899999999996</v>
      </c>
      <c r="U27" s="28"/>
      <c r="AH27"/>
      <c r="AI27"/>
      <c r="AJ27"/>
      <c r="AL27"/>
      <c r="AM27"/>
      <c r="AN27"/>
      <c r="AO27"/>
      <c r="AP27"/>
    </row>
    <row r="28" spans="1:42" ht="15.6">
      <c r="A28" s="28"/>
      <c r="B28" s="2">
        <f>+'Ark1'!C384</f>
        <v>2023</v>
      </c>
      <c r="C28" s="2">
        <f>+'Ark1'!E384</f>
        <v>19</v>
      </c>
      <c r="D28" s="2">
        <f>+IF(E28=0,"",'Ark1'!Q384)</f>
        <v>87</v>
      </c>
      <c r="E28" s="18">
        <f>+'Ark1'!R384</f>
        <v>521</v>
      </c>
      <c r="F28" s="18">
        <f t="shared" si="0"/>
        <v>-16</v>
      </c>
      <c r="G28" s="18">
        <f>+IF(E28=0,"",'Ark1'!S384)</f>
        <v>521</v>
      </c>
      <c r="H28" s="51">
        <f>+'Ark1'!T384</f>
        <v>1.7349317349317348</v>
      </c>
      <c r="I28" s="51">
        <f>+'Ark1'!U384</f>
        <v>1.7454681983836235</v>
      </c>
      <c r="J28" s="96"/>
      <c r="K28" s="5">
        <f>+IF(E28=0,"",'Ark1'!W384)</f>
        <v>59.389635316698651</v>
      </c>
      <c r="L28" s="5">
        <f t="shared" si="1"/>
        <v>1.06561297032993</v>
      </c>
      <c r="M28" s="18">
        <f>+IF(E28=0,"",'Ark1'!Z384)</f>
        <v>155.74376199616131</v>
      </c>
      <c r="N28" s="18">
        <f t="shared" si="2"/>
        <v>0.52811953806070733</v>
      </c>
      <c r="O28" s="18">
        <f>+IF(E28=0,"",'Ark1'!AA384)</f>
        <v>29.496558966051403</v>
      </c>
      <c r="P28" s="5">
        <f>+IF(E28=0,"",'Ark1'!AB384)</f>
        <v>4.7213941202766287</v>
      </c>
      <c r="Q28" s="18">
        <f>+IF(E28=0,"",'Ark1'!AC384)</f>
        <v>-49.847268258953761</v>
      </c>
      <c r="R28" s="18">
        <f t="shared" si="3"/>
        <v>5.9885057471264371</v>
      </c>
      <c r="S28" s="5">
        <f>+IF(E28=0,"",'Ark1'!V384)</f>
        <v>5.5393474088291743</v>
      </c>
      <c r="T28" s="18">
        <f t="shared" si="4"/>
        <v>81.142500000000041</v>
      </c>
      <c r="U28" s="28"/>
      <c r="AH28"/>
      <c r="AI28"/>
      <c r="AJ28"/>
      <c r="AL28"/>
      <c r="AM28"/>
      <c r="AN28"/>
      <c r="AO28"/>
      <c r="AP28"/>
    </row>
    <row r="29" spans="1:42" ht="15.6">
      <c r="A29" s="28"/>
      <c r="B29" s="2">
        <f>+'Ark1'!C385</f>
        <v>2023</v>
      </c>
      <c r="C29" s="2">
        <f>+'Ark1'!E385</f>
        <v>20</v>
      </c>
      <c r="D29" s="2">
        <f>+IF(E29=0,"",'Ark1'!Q385)</f>
        <v>93</v>
      </c>
      <c r="E29" s="18">
        <f>+'Ark1'!R385</f>
        <v>618</v>
      </c>
      <c r="F29" s="18">
        <f t="shared" si="0"/>
        <v>-290</v>
      </c>
      <c r="G29" s="18">
        <f>+IF(E29=0,"",'Ark1'!S385)</f>
        <v>618</v>
      </c>
      <c r="H29" s="51">
        <f>+'Ark1'!T385</f>
        <v>2.0579420579420575</v>
      </c>
      <c r="I29" s="51">
        <f>+'Ark1'!U385</f>
        <v>2.030465075072716</v>
      </c>
      <c r="J29" s="96"/>
      <c r="K29" s="5">
        <f>+IF(E29=0,"",'Ark1'!W385)</f>
        <v>59.383495145631059</v>
      </c>
      <c r="L29" s="5">
        <f t="shared" si="1"/>
        <v>0.21719558615969703</v>
      </c>
      <c r="M29" s="18">
        <f>+IF(E29=0,"",'Ark1'!Z385)</f>
        <v>152.73673139158564</v>
      </c>
      <c r="N29" s="18">
        <f t="shared" si="2"/>
        <v>-1.1579822648022571</v>
      </c>
      <c r="O29" s="18">
        <f>+IF(E29=0,"",'Ark1'!AA385)</f>
        <v>32.149019326958964</v>
      </c>
      <c r="P29" s="5">
        <f>+IF(E29=0,"",'Ark1'!AB385)</f>
        <v>4.442387702118233</v>
      </c>
      <c r="Q29" s="18">
        <f>+IF(E29=0,"",'Ark1'!AC385)</f>
        <v>-41.883255618326423</v>
      </c>
      <c r="R29" s="18">
        <f t="shared" si="3"/>
        <v>6.645161290322581</v>
      </c>
      <c r="S29" s="5">
        <f>+IF(E29=0,"",'Ark1'!V385)</f>
        <v>5.6715210355987056</v>
      </c>
      <c r="T29" s="18">
        <f t="shared" si="4"/>
        <v>94.39129999999993</v>
      </c>
      <c r="U29" s="28"/>
      <c r="AH29"/>
      <c r="AI29"/>
      <c r="AJ29"/>
      <c r="AL29"/>
      <c r="AM29"/>
      <c r="AN29"/>
      <c r="AO29"/>
      <c r="AP29"/>
    </row>
    <row r="30" spans="1:42" ht="15.6">
      <c r="A30" s="28"/>
      <c r="B30" s="2">
        <f>+'Ark1'!C386</f>
        <v>2023</v>
      </c>
      <c r="C30" s="2">
        <f>+'Ark1'!E386</f>
        <v>21</v>
      </c>
      <c r="D30" s="2">
        <f>+IF(E30=0,"",'Ark1'!Q386)</f>
        <v>88</v>
      </c>
      <c r="E30" s="18">
        <f>+'Ark1'!R386</f>
        <v>519</v>
      </c>
      <c r="F30" s="18">
        <f t="shared" si="0"/>
        <v>16</v>
      </c>
      <c r="G30" s="18">
        <f>+IF(E30=0,"",'Ark1'!S386)</f>
        <v>519</v>
      </c>
      <c r="H30" s="51">
        <f>+'Ark1'!T386</f>
        <v>1.7282717282717284</v>
      </c>
      <c r="I30" s="51">
        <f>+'Ark1'!U386</f>
        <v>1.68220821899173</v>
      </c>
      <c r="J30" s="96"/>
      <c r="K30" s="5">
        <f>+IF(E30=0,"",'Ark1'!W386)</f>
        <v>59.54720616570328</v>
      </c>
      <c r="L30" s="5">
        <f t="shared" si="1"/>
        <v>0.98259383965952907</v>
      </c>
      <c r="M30" s="18">
        <f>+IF(E30=0,"",'Ark1'!Z386)</f>
        <v>150.67764932562619</v>
      </c>
      <c r="N30" s="18">
        <f t="shared" si="2"/>
        <v>-4.8961081296421014</v>
      </c>
      <c r="O30" s="18">
        <f>+IF(E30=0,"",'Ark1'!AA386)</f>
        <v>30.328935951310839</v>
      </c>
      <c r="P30" s="5">
        <f>+IF(E30=0,"",'Ark1'!AB386)</f>
        <v>4.7281784426184359</v>
      </c>
      <c r="Q30" s="18">
        <f>+IF(E30=0,"",'Ark1'!AC386)</f>
        <v>-43.935218692367563</v>
      </c>
      <c r="R30" s="18">
        <f t="shared" si="3"/>
        <v>5.8977272727272725</v>
      </c>
      <c r="S30" s="5">
        <f>+IF(E30=0,"",'Ark1'!V386)</f>
        <v>5.1926782273603083</v>
      </c>
      <c r="T30" s="18">
        <f t="shared" si="4"/>
        <v>78.201700000000002</v>
      </c>
      <c r="U30" s="28"/>
      <c r="AH30"/>
      <c r="AI30"/>
      <c r="AJ30"/>
      <c r="AL30"/>
      <c r="AM30"/>
      <c r="AN30"/>
      <c r="AO30"/>
      <c r="AP30"/>
    </row>
    <row r="31" spans="1:42" ht="15.6">
      <c r="A31" s="28"/>
      <c r="B31" s="2">
        <f>+'Ark1'!C387</f>
        <v>2023</v>
      </c>
      <c r="C31" s="2">
        <f>+'Ark1'!E387</f>
        <v>22</v>
      </c>
      <c r="D31" s="2">
        <f>+IF(E31=0,"",'Ark1'!Q387)</f>
        <v>123</v>
      </c>
      <c r="E31" s="18">
        <f>+'Ark1'!R387</f>
        <v>834</v>
      </c>
      <c r="F31" s="18">
        <f t="shared" si="0"/>
        <v>219</v>
      </c>
      <c r="G31" s="18">
        <f>+IF(E31=0,"",'Ark1'!S387)</f>
        <v>834</v>
      </c>
      <c r="H31" s="51">
        <f>+'Ark1'!T387</f>
        <v>2.7772227772227778</v>
      </c>
      <c r="I31" s="51">
        <f>+'Ark1'!U387</f>
        <v>2.7622054406120591</v>
      </c>
      <c r="J31" s="96"/>
      <c r="K31" s="5">
        <f>+IF(E31=0,"",'Ark1'!W387)</f>
        <v>58.842925659472407</v>
      </c>
      <c r="L31" s="5">
        <f t="shared" si="1"/>
        <v>4.292565947240945E-2</v>
      </c>
      <c r="M31" s="18">
        <f>+IF(E31=0,"",'Ark1'!Z387)</f>
        <v>153.96654676258996</v>
      </c>
      <c r="N31" s="18">
        <f t="shared" si="2"/>
        <v>1.8117500146223904</v>
      </c>
      <c r="O31" s="18">
        <f>+IF(E31=0,"",'Ark1'!AA387)</f>
        <v>31.075196889099175</v>
      </c>
      <c r="P31" s="5">
        <f>+IF(E31=0,"",'Ark1'!AB387)</f>
        <v>4.9275838955041049</v>
      </c>
      <c r="Q31" s="18">
        <f>+IF(E31=0,"",'Ark1'!AC387)</f>
        <v>-44.960792826300199</v>
      </c>
      <c r="R31" s="18">
        <f t="shared" si="3"/>
        <v>6.7804878048780486</v>
      </c>
      <c r="S31" s="5">
        <f>+IF(E31=0,"",'Ark1'!V387)</f>
        <v>5.9832134292565913</v>
      </c>
      <c r="T31" s="18">
        <f t="shared" si="4"/>
        <v>128.40810000000002</v>
      </c>
      <c r="U31" s="28"/>
      <c r="AH31"/>
      <c r="AI31"/>
      <c r="AJ31"/>
      <c r="AL31"/>
      <c r="AM31"/>
      <c r="AN31"/>
      <c r="AO31"/>
      <c r="AP31"/>
    </row>
    <row r="32" spans="1:42" ht="15.6">
      <c r="A32" s="28"/>
      <c r="B32" s="2">
        <f>+'Ark1'!C388</f>
        <v>2023</v>
      </c>
      <c r="C32" s="2">
        <f>+'Ark1'!E388</f>
        <v>23</v>
      </c>
      <c r="D32" s="2">
        <f>+IF(E32=0,"",'Ark1'!Q388)</f>
        <v>112</v>
      </c>
      <c r="E32" s="18">
        <f>+'Ark1'!R388</f>
        <v>535</v>
      </c>
      <c r="F32" s="18">
        <f t="shared" si="0"/>
        <v>-177</v>
      </c>
      <c r="G32" s="18">
        <f>+IF(E32=0,"",'Ark1'!S388)</f>
        <v>535</v>
      </c>
      <c r="H32" s="51">
        <f>+'Ark1'!T388</f>
        <v>1.7815517815517818</v>
      </c>
      <c r="I32" s="51">
        <f>+'Ark1'!U388</f>
        <v>1.7963097929472565</v>
      </c>
      <c r="J32" s="96"/>
      <c r="K32" s="5">
        <f>+IF(E32=0,"",'Ark1'!W388)</f>
        <v>58.863551401869159</v>
      </c>
      <c r="L32" s="5">
        <f t="shared" si="1"/>
        <v>-0.78672949700724359</v>
      </c>
      <c r="M32" s="18">
        <f>+IF(E32=0,"",'Ark1'!Z388)</f>
        <v>156.08598130841125</v>
      </c>
      <c r="N32" s="18">
        <f t="shared" si="2"/>
        <v>8.84089703874821</v>
      </c>
      <c r="O32" s="18">
        <f>+IF(E32=0,"",'Ark1'!AA388)</f>
        <v>30.290137343675202</v>
      </c>
      <c r="P32" s="5">
        <f>+IF(E32=0,"",'Ark1'!AB388)</f>
        <v>5.000754943442745</v>
      </c>
      <c r="Q32" s="18">
        <f>+IF(E32=0,"",'Ark1'!AC388)</f>
        <v>-28.653252388736941</v>
      </c>
      <c r="R32" s="18">
        <f t="shared" si="3"/>
        <v>4.7767857142857144</v>
      </c>
      <c r="S32" s="5">
        <f>+IF(E32=0,"",'Ark1'!V388)</f>
        <v>5.8373831775700946</v>
      </c>
      <c r="T32" s="18">
        <f t="shared" si="4"/>
        <v>83.506000000000014</v>
      </c>
      <c r="U32" s="28"/>
      <c r="AH32"/>
      <c r="AI32"/>
      <c r="AJ32"/>
      <c r="AL32"/>
      <c r="AM32"/>
      <c r="AN32"/>
      <c r="AO32"/>
      <c r="AP32"/>
    </row>
    <row r="33" spans="1:42" ht="15.6">
      <c r="A33" s="28"/>
      <c r="B33" s="2">
        <f>+'Ark1'!C389</f>
        <v>2023</v>
      </c>
      <c r="C33" s="2">
        <f>+'Ark1'!E389</f>
        <v>24</v>
      </c>
      <c r="D33" s="2">
        <f>+IF(E33=0,"",'Ark1'!Q389)</f>
        <v>98</v>
      </c>
      <c r="E33" s="18">
        <f>+'Ark1'!R389</f>
        <v>562</v>
      </c>
      <c r="F33" s="18">
        <f t="shared" si="0"/>
        <v>-114</v>
      </c>
      <c r="G33" s="18">
        <f>+IF(E33=0,"",'Ark1'!S389)</f>
        <v>562</v>
      </c>
      <c r="H33" s="51">
        <f>+'Ark1'!T389</f>
        <v>1.8714618714618716</v>
      </c>
      <c r="I33" s="51">
        <f>+'Ark1'!U389</f>
        <v>1.8470782496130624</v>
      </c>
      <c r="J33" s="96"/>
      <c r="K33" s="5">
        <f>+IF(E33=0,"",'Ark1'!W389)</f>
        <v>59.088967971530259</v>
      </c>
      <c r="L33" s="5">
        <f t="shared" si="1"/>
        <v>-1.2687148602523735E-3</v>
      </c>
      <c r="M33" s="18">
        <f>+IF(E33=0,"",'Ark1'!Z389)</f>
        <v>152.78665480427046</v>
      </c>
      <c r="N33" s="18">
        <f t="shared" si="2"/>
        <v>-0.74248720756395414</v>
      </c>
      <c r="O33" s="18">
        <f>+IF(E33=0,"",'Ark1'!AA389)</f>
        <v>29.39600494290416</v>
      </c>
      <c r="P33" s="5">
        <f>+IF(E33=0,"",'Ark1'!AB389)</f>
        <v>4.442105156699121</v>
      </c>
      <c r="Q33" s="18">
        <f>+IF(E33=0,"",'Ark1'!AC389)</f>
        <v>-39.00732636289387</v>
      </c>
      <c r="R33" s="18">
        <f t="shared" si="3"/>
        <v>5.7346938775510203</v>
      </c>
      <c r="S33" s="5">
        <f>+IF(E33=0,"",'Ark1'!V389)</f>
        <v>6.12455516014235</v>
      </c>
      <c r="T33" s="18">
        <f t="shared" si="4"/>
        <v>85.866099999999989</v>
      </c>
      <c r="U33" s="28"/>
      <c r="AH33"/>
      <c r="AI33"/>
      <c r="AJ33"/>
      <c r="AL33"/>
      <c r="AM33"/>
      <c r="AN33"/>
      <c r="AO33"/>
      <c r="AP33"/>
    </row>
    <row r="34" spans="1:42" ht="15.6">
      <c r="A34" s="28"/>
      <c r="B34" s="2">
        <f>+'Ark1'!C390</f>
        <v>2023</v>
      </c>
      <c r="C34" s="2">
        <f>+'Ark1'!E390</f>
        <v>25</v>
      </c>
      <c r="D34" s="2">
        <f>+IF(E34=0,"",'Ark1'!Q390)</f>
        <v>106</v>
      </c>
      <c r="E34" s="18">
        <f>+'Ark1'!R390</f>
        <v>500</v>
      </c>
      <c r="F34" s="18">
        <f t="shared" si="0"/>
        <v>-177</v>
      </c>
      <c r="G34" s="18">
        <f>+IF(E34=0,"",'Ark1'!S390)</f>
        <v>500</v>
      </c>
      <c r="H34" s="51">
        <f>+'Ark1'!T390</f>
        <v>1.6650016650016652</v>
      </c>
      <c r="I34" s="51">
        <f>+'Ark1'!U390</f>
        <v>1.678605101966383</v>
      </c>
      <c r="J34" s="96"/>
      <c r="K34" s="5">
        <f>+IF(E34=0,"",'Ark1'!W390)</f>
        <v>59.265999999999984</v>
      </c>
      <c r="L34" s="5">
        <f t="shared" si="1"/>
        <v>-2.2035450517009281E-2</v>
      </c>
      <c r="M34" s="18">
        <f>+IF(E34=0,"",'Ark1'!Z390)</f>
        <v>156.06840000000011</v>
      </c>
      <c r="N34" s="18">
        <f t="shared" si="2"/>
        <v>4.9134516986708832</v>
      </c>
      <c r="O34" s="18">
        <f>+IF(E34=0,"",'Ark1'!AA390)</f>
        <v>28.785740244780342</v>
      </c>
      <c r="P34" s="5">
        <f>+IF(E34=0,"",'Ark1'!AB390)</f>
        <v>4.5143376036800733</v>
      </c>
      <c r="Q34" s="18">
        <f>+IF(E34=0,"",'Ark1'!AC390)</f>
        <v>-35.549603692482059</v>
      </c>
      <c r="R34" s="18">
        <f t="shared" si="3"/>
        <v>4.716981132075472</v>
      </c>
      <c r="S34" s="5">
        <f>+IF(E34=0,"",'Ark1'!V390)</f>
        <v>5.91</v>
      </c>
      <c r="T34" s="18">
        <f t="shared" si="4"/>
        <v>78.034200000000055</v>
      </c>
      <c r="U34" s="28"/>
      <c r="AH34"/>
      <c r="AI34"/>
      <c r="AJ34"/>
      <c r="AL34"/>
      <c r="AM34"/>
      <c r="AN34"/>
      <c r="AO34"/>
      <c r="AP34"/>
    </row>
    <row r="35" spans="1:42" ht="15.6">
      <c r="A35" s="28"/>
      <c r="B35" s="2">
        <f>+'Ark1'!C391</f>
        <v>2023</v>
      </c>
      <c r="C35" s="2">
        <f>+'Ark1'!E391</f>
        <v>26</v>
      </c>
      <c r="D35" s="2">
        <f>+IF(E35=0,"",'Ark1'!Q391)</f>
        <v>99</v>
      </c>
      <c r="E35" s="18">
        <f>+'Ark1'!R391</f>
        <v>512</v>
      </c>
      <c r="F35" s="18">
        <f t="shared" si="0"/>
        <v>-135</v>
      </c>
      <c r="G35" s="18">
        <f>+IF(E35=0,"",'Ark1'!S391)</f>
        <v>512</v>
      </c>
      <c r="H35" s="51">
        <f>+'Ark1'!T391</f>
        <v>1.704961704961705</v>
      </c>
      <c r="I35" s="51">
        <f>+'Ark1'!U391</f>
        <v>1.7480731982150828</v>
      </c>
      <c r="J35" s="96"/>
      <c r="K35" s="5">
        <f>+IF(E35=0,"",'Ark1'!W391)</f>
        <v>59.310546875</v>
      </c>
      <c r="L35" s="5">
        <f t="shared" si="1"/>
        <v>-5.5759152820698432E-2</v>
      </c>
      <c r="M35" s="18">
        <f>+IF(E35=0,"",'Ark1'!Z391)</f>
        <v>158.71796875000004</v>
      </c>
      <c r="N35" s="18">
        <f t="shared" si="2"/>
        <v>3.1682005892582481</v>
      </c>
      <c r="O35" s="18">
        <f>+IF(E35=0,"",'Ark1'!AA391)</f>
        <v>30.750807112358626</v>
      </c>
      <c r="P35" s="5">
        <f>+IF(E35=0,"",'Ark1'!AB391)</f>
        <v>4.3793779539368067</v>
      </c>
      <c r="Q35" s="18">
        <f>+IF(E35=0,"",'Ark1'!AC391)</f>
        <v>-38.947600116711435</v>
      </c>
      <c r="R35" s="18">
        <f t="shared" si="3"/>
        <v>5.1717171717171722</v>
      </c>
      <c r="S35" s="5">
        <f>+IF(E35=0,"",'Ark1'!V391)</f>
        <v>5.88671875</v>
      </c>
      <c r="T35" s="18">
        <f t="shared" si="4"/>
        <v>81.263600000000025</v>
      </c>
      <c r="U35" s="28"/>
      <c r="AH35"/>
      <c r="AI35"/>
      <c r="AJ35"/>
      <c r="AL35"/>
      <c r="AM35"/>
      <c r="AN35"/>
      <c r="AO35"/>
      <c r="AP35"/>
    </row>
    <row r="36" spans="1:42" ht="15.6">
      <c r="A36" s="28"/>
      <c r="B36" s="2">
        <f>+'Ark1'!C392</f>
        <v>2023</v>
      </c>
      <c r="C36" s="2">
        <f>+'Ark1'!E392</f>
        <v>27</v>
      </c>
      <c r="D36" s="2">
        <f>+IF(E36=0,"",'Ark1'!Q392)</f>
        <v>109</v>
      </c>
      <c r="E36" s="18">
        <f>+'Ark1'!R392</f>
        <v>600</v>
      </c>
      <c r="F36" s="18">
        <f t="shared" si="0"/>
        <v>103</v>
      </c>
      <c r="G36" s="18">
        <f>+IF(E36=0,"",'Ark1'!S392)</f>
        <v>600</v>
      </c>
      <c r="H36" s="51">
        <f>+'Ark1'!T392</f>
        <v>1.9980019980019983</v>
      </c>
      <c r="I36" s="51">
        <f>+'Ark1'!U392</f>
        <v>1.9784747852902569</v>
      </c>
      <c r="J36" s="96"/>
      <c r="K36" s="5">
        <f>+IF(E36=0,"",'Ark1'!W392)</f>
        <v>58.47</v>
      </c>
      <c r="L36" s="5">
        <f t="shared" si="1"/>
        <v>-0.61651911468810994</v>
      </c>
      <c r="M36" s="18">
        <f>+IF(E36=0,"",'Ark1'!Z392)</f>
        <v>153.29066666666662</v>
      </c>
      <c r="N36" s="18">
        <f t="shared" si="2"/>
        <v>-0.72583232729695624</v>
      </c>
      <c r="O36" s="18">
        <f>+IF(E36=0,"",'Ark1'!AA392)</f>
        <v>32.795861724037962</v>
      </c>
      <c r="P36" s="5">
        <f>+IF(E36=0,"",'Ark1'!AB392)</f>
        <v>4.8444917174044519</v>
      </c>
      <c r="Q36" s="18">
        <f>+IF(E36=0,"",'Ark1'!AC392)</f>
        <v>-47.705578579886286</v>
      </c>
      <c r="R36" s="18">
        <f t="shared" si="3"/>
        <v>5.5045871559633026</v>
      </c>
      <c r="S36" s="5">
        <f>+IF(E36=0,"",'Ark1'!V392)</f>
        <v>6.4216666666666669</v>
      </c>
      <c r="T36" s="18">
        <f t="shared" si="4"/>
        <v>91.974399999999974</v>
      </c>
      <c r="U36" s="28"/>
      <c r="AH36"/>
      <c r="AI36"/>
      <c r="AJ36"/>
      <c r="AL36"/>
      <c r="AM36"/>
      <c r="AN36"/>
      <c r="AO36"/>
      <c r="AP36"/>
    </row>
    <row r="37" spans="1:42" ht="15.6">
      <c r="A37" s="28"/>
      <c r="B37" s="2">
        <f>+'Ark1'!C393</f>
        <v>2023</v>
      </c>
      <c r="C37" s="2">
        <f>+'Ark1'!E393</f>
        <v>28</v>
      </c>
      <c r="D37" s="2">
        <f>+IF(E37=0,"",'Ark1'!Q393)</f>
        <v>103</v>
      </c>
      <c r="E37" s="18">
        <f>+'Ark1'!R393</f>
        <v>551</v>
      </c>
      <c r="F37" s="18">
        <f t="shared" si="0"/>
        <v>-108</v>
      </c>
      <c r="G37" s="18">
        <f>+IF(E37=0,"",'Ark1'!S393)</f>
        <v>551</v>
      </c>
      <c r="H37" s="51">
        <f>+'Ark1'!T393</f>
        <v>1.834831834831834</v>
      </c>
      <c r="I37" s="51">
        <f>+'Ark1'!U393</f>
        <v>1.8312460458479527</v>
      </c>
      <c r="J37" s="96"/>
      <c r="K37" s="5">
        <f>+IF(E37=0,"",'Ark1'!W393)</f>
        <v>58.978221415607983</v>
      </c>
      <c r="L37" s="5">
        <f t="shared" si="1"/>
        <v>-0.43149026876227481</v>
      </c>
      <c r="M37" s="18">
        <f>+IF(E37=0,"",'Ark1'!Z393)</f>
        <v>154.50108892921949</v>
      </c>
      <c r="N37" s="18">
        <f t="shared" si="2"/>
        <v>3.6337141189008264</v>
      </c>
      <c r="O37" s="18">
        <f>+IF(E37=0,"",'Ark1'!AA393)</f>
        <v>33.144546196213241</v>
      </c>
      <c r="P37" s="5">
        <f>+IF(E37=0,"",'Ark1'!AB393)</f>
        <v>4.7204499033840319</v>
      </c>
      <c r="Q37" s="18">
        <f>+IF(E37=0,"",'Ark1'!AC393)</f>
        <v>-39.447645392748321</v>
      </c>
      <c r="R37" s="18">
        <f t="shared" si="3"/>
        <v>5.349514563106796</v>
      </c>
      <c r="S37" s="5">
        <f>+IF(E37=0,"",'Ark1'!V393)</f>
        <v>5.9346642468239592</v>
      </c>
      <c r="T37" s="18">
        <f t="shared" si="4"/>
        <v>85.130099999999928</v>
      </c>
      <c r="U37" s="28"/>
      <c r="AH37"/>
      <c r="AI37"/>
      <c r="AJ37"/>
      <c r="AL37"/>
      <c r="AM37"/>
      <c r="AN37"/>
      <c r="AO37"/>
      <c r="AP37"/>
    </row>
    <row r="38" spans="1:42" ht="15.6">
      <c r="A38" s="28"/>
      <c r="B38" s="2">
        <f>+'Ark1'!C394</f>
        <v>2023</v>
      </c>
      <c r="C38" s="2">
        <f>+'Ark1'!E394</f>
        <v>29</v>
      </c>
      <c r="D38" s="2">
        <f>+IF(E38=0,"",'Ark1'!Q394)</f>
        <v>79</v>
      </c>
      <c r="E38" s="18">
        <f>+'Ark1'!R394</f>
        <v>421</v>
      </c>
      <c r="F38" s="18">
        <f t="shared" si="0"/>
        <v>3</v>
      </c>
      <c r="G38" s="18">
        <f>+IF(E38=0,"",'Ark1'!S394)</f>
        <v>421</v>
      </c>
      <c r="H38" s="51">
        <f>+'Ark1'!T394</f>
        <v>1.401931401931402</v>
      </c>
      <c r="I38" s="51">
        <f>+'Ark1'!U394</f>
        <v>1.4291188257873988</v>
      </c>
      <c r="J38" s="96"/>
      <c r="K38" s="5">
        <f>+IF(E38=0,"",'Ark1'!W394)</f>
        <v>58.657957244655599</v>
      </c>
      <c r="L38" s="5">
        <f t="shared" si="1"/>
        <v>-1.0311986113642035E-2</v>
      </c>
      <c r="M38" s="18">
        <f>+IF(E38=0,"",'Ark1'!Z394)</f>
        <v>157.80570071258907</v>
      </c>
      <c r="N38" s="18">
        <f t="shared" si="2"/>
        <v>-1.5789146720263432</v>
      </c>
      <c r="O38" s="18">
        <f>+IF(E38=0,"",'Ark1'!AA394)</f>
        <v>31.527508115563641</v>
      </c>
      <c r="P38" s="5">
        <f>+IF(E38=0,"",'Ark1'!AB394)</f>
        <v>4.6473617380253964</v>
      </c>
      <c r="Q38" s="18">
        <f>+IF(E38=0,"",'Ark1'!AC394)</f>
        <v>-47.495290750460626</v>
      </c>
      <c r="R38" s="18">
        <f t="shared" si="3"/>
        <v>5.3291139240506329</v>
      </c>
      <c r="S38" s="5">
        <f>+IF(E38=0,"",'Ark1'!V394)</f>
        <v>6.7767220902612815</v>
      </c>
      <c r="T38" s="18">
        <f t="shared" si="4"/>
        <v>66.436199999999999</v>
      </c>
      <c r="U38" s="28"/>
      <c r="AH38"/>
      <c r="AI38"/>
      <c r="AJ38"/>
      <c r="AL38"/>
      <c r="AM38"/>
      <c r="AN38"/>
      <c r="AO38"/>
      <c r="AP38"/>
    </row>
    <row r="39" spans="1:42" ht="15.6">
      <c r="A39" s="28"/>
      <c r="B39" s="2">
        <f>+'Ark1'!C395</f>
        <v>2023</v>
      </c>
      <c r="C39" s="2">
        <f>+'Ark1'!E395</f>
        <v>30</v>
      </c>
      <c r="D39" s="2">
        <f>+IF(E39=0,"",'Ark1'!Q395)</f>
        <v>101</v>
      </c>
      <c r="E39" s="18">
        <f>+'Ark1'!R395</f>
        <v>519</v>
      </c>
      <c r="F39" s="18">
        <f t="shared" si="0"/>
        <v>-201</v>
      </c>
      <c r="G39" s="18">
        <f>+IF(E39=0,"",'Ark1'!S395)</f>
        <v>519</v>
      </c>
      <c r="H39" s="51">
        <f>+'Ark1'!T395</f>
        <v>1.7282717282717284</v>
      </c>
      <c r="I39" s="51">
        <f>+'Ark1'!U395</f>
        <v>1.7263878115090945</v>
      </c>
      <c r="J39" s="96"/>
      <c r="K39" s="5">
        <f>+IF(E39=0,"",'Ark1'!W395)</f>
        <v>59.597302504816973</v>
      </c>
      <c r="L39" s="5">
        <f t="shared" si="1"/>
        <v>1.0528580603725359</v>
      </c>
      <c r="M39" s="18">
        <f>+IF(E39=0,"",'Ark1'!Z395)</f>
        <v>154.63487475915204</v>
      </c>
      <c r="N39" s="18">
        <f t="shared" si="2"/>
        <v>0.15056920359648984</v>
      </c>
      <c r="O39" s="18">
        <f>+IF(E39=0,"",'Ark1'!AA395)</f>
        <v>30.091319546920939</v>
      </c>
      <c r="P39" s="5">
        <f>+IF(E39=0,"",'Ark1'!AB395)</f>
        <v>4.6468412258894132</v>
      </c>
      <c r="Q39" s="18">
        <f>+IF(E39=0,"",'Ark1'!AC395)</f>
        <v>-42.002560795087859</v>
      </c>
      <c r="R39" s="18">
        <f t="shared" si="3"/>
        <v>5.1386138613861387</v>
      </c>
      <c r="S39" s="5">
        <f>+IF(E39=0,"",'Ark1'!V395)</f>
        <v>5.1021194605009645</v>
      </c>
      <c r="T39" s="18">
        <f t="shared" si="4"/>
        <v>80.255499999999913</v>
      </c>
      <c r="U39" s="28"/>
      <c r="AH39"/>
      <c r="AI39"/>
      <c r="AJ39"/>
      <c r="AL39"/>
      <c r="AM39"/>
      <c r="AN39"/>
      <c r="AO39"/>
      <c r="AP39"/>
    </row>
    <row r="40" spans="1:42" ht="15.6">
      <c r="A40" s="28"/>
      <c r="B40" s="2">
        <f>+'Ark1'!C396</f>
        <v>2023</v>
      </c>
      <c r="C40" s="2">
        <f>+'Ark1'!E396</f>
        <v>31</v>
      </c>
      <c r="D40" s="2">
        <f>+IF(E40=0,"",'Ark1'!Q396)</f>
        <v>104</v>
      </c>
      <c r="E40" s="18">
        <f>+'Ark1'!R396</f>
        <v>601</v>
      </c>
      <c r="F40" s="18">
        <f t="shared" si="0"/>
        <v>97</v>
      </c>
      <c r="G40" s="18">
        <f>+IF(E40=0,"",'Ark1'!S396)</f>
        <v>601</v>
      </c>
      <c r="H40" s="51">
        <f>+'Ark1'!T396</f>
        <v>2.0013320013320017</v>
      </c>
      <c r="I40" s="51">
        <f>+'Ark1'!U396</f>
        <v>1.9941542599157835</v>
      </c>
      <c r="J40" s="96"/>
      <c r="K40" s="5">
        <f>+IF(E40=0,"",'Ark1'!W396)</f>
        <v>59.212978369384381</v>
      </c>
      <c r="L40" s="5">
        <f t="shared" si="1"/>
        <v>4.0359321765357947E-2</v>
      </c>
      <c r="M40" s="18">
        <f>+IF(E40=0,"",'Ark1'!Z396)</f>
        <v>154.24841930116477</v>
      </c>
      <c r="N40" s="18">
        <f t="shared" si="2"/>
        <v>1.7131018408473722</v>
      </c>
      <c r="O40" s="18">
        <f>+IF(E40=0,"",'Ark1'!AA396)</f>
        <v>30.640748074955305</v>
      </c>
      <c r="P40" s="5">
        <f>+IF(E40=0,"",'Ark1'!AB396)</f>
        <v>4.6674321715554692</v>
      </c>
      <c r="Q40" s="18">
        <f>+IF(E40=0,"",'Ark1'!AC396)</f>
        <v>-35.811139642831158</v>
      </c>
      <c r="R40" s="18">
        <f t="shared" si="3"/>
        <v>5.7788461538461542</v>
      </c>
      <c r="S40" s="5">
        <f>+IF(E40=0,"",'Ark1'!V396)</f>
        <v>5.8452579034941756</v>
      </c>
      <c r="T40" s="18">
        <f t="shared" si="4"/>
        <v>92.703300000000027</v>
      </c>
      <c r="U40" s="28"/>
      <c r="AH40"/>
      <c r="AI40"/>
      <c r="AJ40"/>
      <c r="AL40"/>
      <c r="AM40"/>
      <c r="AN40"/>
      <c r="AO40"/>
      <c r="AP40"/>
    </row>
    <row r="41" spans="1:42" ht="15.6">
      <c r="A41" s="28"/>
      <c r="B41" s="2">
        <f>+'Ark1'!C397</f>
        <v>2023</v>
      </c>
      <c r="C41" s="2">
        <f>+'Ark1'!E397</f>
        <v>32</v>
      </c>
      <c r="D41" s="2">
        <f>+IF(E41=0,"",'Ark1'!Q397)</f>
        <v>89</v>
      </c>
      <c r="E41" s="18">
        <f>+'Ark1'!R397</f>
        <v>457</v>
      </c>
      <c r="F41" s="18">
        <f t="shared" ref="F41:F61" si="5">+IF(E41=0,"",E41-E95)</f>
        <v>-64</v>
      </c>
      <c r="G41" s="18">
        <f>+IF(E41=0,"",'Ark1'!S397)</f>
        <v>457</v>
      </c>
      <c r="H41" s="51">
        <f>+'Ark1'!T397</f>
        <v>1.5218115218115216</v>
      </c>
      <c r="I41" s="51">
        <f>+'Ark1'!U397</f>
        <v>1.5254758550610783</v>
      </c>
      <c r="J41" s="96"/>
      <c r="K41" s="5">
        <f>+IF(E41=0,"",'Ark1'!W397)</f>
        <v>58.71334792122537</v>
      </c>
      <c r="L41" s="5">
        <f t="shared" ref="L41:L61" si="6">+K41-K95</f>
        <v>-6.4217524790350922E-3</v>
      </c>
      <c r="M41" s="18">
        <f>+IF(E41=0,"",'Ark1'!Z397)</f>
        <v>155.17636761487964</v>
      </c>
      <c r="N41" s="18">
        <f t="shared" ref="N41:N61" si="7">+IF(E41=0,"",M41-M95)</f>
        <v>-1.2192177977881329</v>
      </c>
      <c r="O41" s="18">
        <f>+IF(E41=0,"",'Ark1'!AA397)</f>
        <v>30.62155119759089</v>
      </c>
      <c r="P41" s="5">
        <f>+IF(E41=0,"",'Ark1'!AB397)</f>
        <v>4.6715884538360175</v>
      </c>
      <c r="Q41" s="18">
        <f>+IF(E41=0,"",'Ark1'!AC397)</f>
        <v>-30.842477106189367</v>
      </c>
      <c r="R41" s="18">
        <f t="shared" ref="R41:R61" si="8">+IF(E41=0,"",IF(E41=0,"",E41/D41))</f>
        <v>5.1348314606741576</v>
      </c>
      <c r="S41" s="5">
        <f>+IF(E41=0,"",'Ark1'!V397)</f>
        <v>6.4485776805251644</v>
      </c>
      <c r="T41" s="18">
        <f t="shared" ref="T41:T61" si="9">+IF(E41=0,"",(E41*M41)/1000)</f>
        <v>70.915599999999998</v>
      </c>
      <c r="U41" s="28"/>
      <c r="AH41"/>
      <c r="AI41"/>
      <c r="AJ41"/>
      <c r="AL41"/>
      <c r="AM41"/>
      <c r="AN41"/>
      <c r="AO41"/>
      <c r="AP41"/>
    </row>
    <row r="42" spans="1:42" ht="15.6">
      <c r="A42" s="28"/>
      <c r="B42" s="2">
        <f>+'Ark1'!C398</f>
        <v>2023</v>
      </c>
      <c r="C42" s="2">
        <f>+'Ark1'!E398</f>
        <v>33</v>
      </c>
      <c r="D42" s="2">
        <f>+IF(E42=0,"",'Ark1'!Q398)</f>
        <v>89</v>
      </c>
      <c r="E42" s="18">
        <f>+'Ark1'!R398</f>
        <v>531</v>
      </c>
      <c r="F42" s="18">
        <f t="shared" si="5"/>
        <v>-8</v>
      </c>
      <c r="G42" s="18">
        <f>+IF(E42=0,"",'Ark1'!S398)</f>
        <v>531</v>
      </c>
      <c r="H42" s="51">
        <f>+'Ark1'!T398</f>
        <v>1.768231768231769</v>
      </c>
      <c r="I42" s="51">
        <f>+'Ark1'!U398</f>
        <v>1.833661747590918</v>
      </c>
      <c r="J42" s="96"/>
      <c r="K42" s="5">
        <f>+IF(E42=0,"",'Ark1'!W398)</f>
        <v>58.523540489642194</v>
      </c>
      <c r="L42" s="5">
        <f t="shared" si="6"/>
        <v>-6.6440957482107876E-2</v>
      </c>
      <c r="M42" s="18">
        <f>+IF(E42=0,"",'Ark1'!Z398)</f>
        <v>160.53182674199621</v>
      </c>
      <c r="N42" s="18">
        <f t="shared" si="7"/>
        <v>-0.16854431551777793</v>
      </c>
      <c r="O42" s="18">
        <f>+IF(E42=0,"",'Ark1'!AA398)</f>
        <v>31.875833496080052</v>
      </c>
      <c r="P42" s="5">
        <f>+IF(E42=0,"",'Ark1'!AB398)</f>
        <v>4.800434644453321</v>
      </c>
      <c r="Q42" s="18">
        <f>+IF(E42=0,"",'Ark1'!AC398)</f>
        <v>-40.367195358532193</v>
      </c>
      <c r="R42" s="18">
        <f t="shared" si="8"/>
        <v>5.9662921348314608</v>
      </c>
      <c r="S42" s="5">
        <f>+IF(E42=0,"",'Ark1'!V398)</f>
        <v>6.3427495291902076</v>
      </c>
      <c r="T42" s="18">
        <f t="shared" si="9"/>
        <v>85.242399999999989</v>
      </c>
      <c r="U42" s="28"/>
      <c r="AH42"/>
      <c r="AI42"/>
      <c r="AJ42"/>
      <c r="AL42"/>
      <c r="AM42"/>
      <c r="AN42"/>
      <c r="AO42"/>
      <c r="AP42"/>
    </row>
    <row r="43" spans="1:42" ht="15.6">
      <c r="A43" s="28"/>
      <c r="B43" s="2">
        <f>+'Ark1'!C399</f>
        <v>2023</v>
      </c>
      <c r="C43" s="2">
        <f>+'Ark1'!E399</f>
        <v>34</v>
      </c>
      <c r="D43" s="2">
        <f>+IF(E43=0,"",'Ark1'!Q399)</f>
        <v>103</v>
      </c>
      <c r="E43" s="18">
        <f>+'Ark1'!R399</f>
        <v>558</v>
      </c>
      <c r="F43" s="18">
        <f t="shared" si="5"/>
        <v>11</v>
      </c>
      <c r="G43" s="18">
        <f>+IF(E43=0,"",'Ark1'!S399)</f>
        <v>558</v>
      </c>
      <c r="H43" s="51">
        <f>+'Ark1'!T399</f>
        <v>1.8581418581418576</v>
      </c>
      <c r="I43" s="51">
        <f>+'Ark1'!U399</f>
        <v>1.8406808346677597</v>
      </c>
      <c r="J43" s="96"/>
      <c r="K43" s="5">
        <f>+IF(E43=0,"",'Ark1'!W399)</f>
        <v>59.044802867383503</v>
      </c>
      <c r="L43" s="5">
        <f t="shared" si="6"/>
        <v>-6.1230039380674839E-2</v>
      </c>
      <c r="M43" s="18">
        <f>+IF(E43=0,"",'Ark1'!Z399)</f>
        <v>153.34892473118285</v>
      </c>
      <c r="N43" s="18">
        <f t="shared" si="7"/>
        <v>3.0826010890308453E-2</v>
      </c>
      <c r="O43" s="18">
        <f>+IF(E43=0,"",'Ark1'!AA399)</f>
        <v>30.167309871204726</v>
      </c>
      <c r="P43" s="5">
        <f>+IF(E43=0,"",'Ark1'!AB399)</f>
        <v>4.5578479972632762</v>
      </c>
      <c r="Q43" s="18">
        <f>+IF(E43=0,"",'Ark1'!AC399)</f>
        <v>-37.89135648445928</v>
      </c>
      <c r="R43" s="18">
        <f t="shared" si="8"/>
        <v>5.4174757281553401</v>
      </c>
      <c r="S43" s="5">
        <f>+IF(E43=0,"",'Ark1'!V399)</f>
        <v>5.8243727598566322</v>
      </c>
      <c r="T43" s="18">
        <f t="shared" si="9"/>
        <v>85.568700000000021</v>
      </c>
      <c r="U43" s="28"/>
      <c r="AH43"/>
      <c r="AI43"/>
      <c r="AJ43"/>
      <c r="AL43"/>
      <c r="AM43"/>
      <c r="AN43"/>
      <c r="AO43"/>
      <c r="AP43"/>
    </row>
    <row r="44" spans="1:42" s="3" customFormat="1" ht="15.6">
      <c r="A44" s="28"/>
      <c r="B44" s="2">
        <f>+'Ark1'!C400</f>
        <v>2023</v>
      </c>
      <c r="C44" s="2">
        <f>+'Ark1'!E400</f>
        <v>35</v>
      </c>
      <c r="D44" s="2">
        <f>+IF(E44=0,"",'Ark1'!Q400)</f>
        <v>102</v>
      </c>
      <c r="E44" s="18">
        <f>+'Ark1'!R400</f>
        <v>577</v>
      </c>
      <c r="F44" s="18">
        <f t="shared" si="5"/>
        <v>-91</v>
      </c>
      <c r="G44" s="18">
        <f>+IF(E44=0,"",'Ark1'!S400)</f>
        <v>577</v>
      </c>
      <c r="H44" s="51">
        <f>+'Ark1'!T400</f>
        <v>1.9214119214119216</v>
      </c>
      <c r="I44" s="51">
        <f>+'Ark1'!U400</f>
        <v>1.9451755306321217</v>
      </c>
      <c r="J44" s="96"/>
      <c r="K44" s="5">
        <f>+IF(E44=0,"",'Ark1'!W400)</f>
        <v>58.814558058925485</v>
      </c>
      <c r="L44" s="5">
        <f t="shared" si="6"/>
        <v>-0.29538170011066001</v>
      </c>
      <c r="M44" s="18">
        <f>+IF(E44=0,"",'Ark1'!Z400)</f>
        <v>156.71819757365702</v>
      </c>
      <c r="N44" s="18">
        <f t="shared" si="7"/>
        <v>3.0050951640185701</v>
      </c>
      <c r="O44" s="18">
        <f>+IF(E44=0,"",'Ark1'!AA400)</f>
        <v>30.933660748260376</v>
      </c>
      <c r="P44" s="5">
        <f>+IF(E44=0,"",'Ark1'!AB400)</f>
        <v>4.7292661065900061</v>
      </c>
      <c r="Q44" s="18">
        <f>+IF(E44=0,"",'Ark1'!AC400)</f>
        <v>-46.519513684295951</v>
      </c>
      <c r="R44" s="18">
        <f t="shared" si="8"/>
        <v>5.6568627450980395</v>
      </c>
      <c r="S44" s="5">
        <f>+IF(E44=0,"",'Ark1'!V400)</f>
        <v>6.285961871750434</v>
      </c>
      <c r="T44" s="18">
        <f t="shared" si="9"/>
        <v>90.4264000000001</v>
      </c>
      <c r="U44" s="28"/>
    </row>
    <row r="45" spans="1:42" s="3" customFormat="1" ht="15.6">
      <c r="A45" s="28"/>
      <c r="B45" s="2">
        <f>+'Ark1'!C401</f>
        <v>2023</v>
      </c>
      <c r="C45" s="2">
        <f>+'Ark1'!E401</f>
        <v>36</v>
      </c>
      <c r="D45" s="2">
        <f>+IF(E45=0,"",'Ark1'!Q401)</f>
        <v>102</v>
      </c>
      <c r="E45" s="18">
        <f>+'Ark1'!R401</f>
        <v>724</v>
      </c>
      <c r="F45" s="18">
        <f t="shared" si="5"/>
        <v>93</v>
      </c>
      <c r="G45" s="18">
        <f>+IF(E45=0,"",'Ark1'!S401)</f>
        <v>724</v>
      </c>
      <c r="H45" s="51">
        <f>+'Ark1'!T401</f>
        <v>2.4109224109224106</v>
      </c>
      <c r="I45" s="51">
        <f>+'Ark1'!U401</f>
        <v>2.3603793766013839</v>
      </c>
      <c r="J45" s="96"/>
      <c r="K45" s="5">
        <f>+IF(E45=0,"",'Ark1'!W401)</f>
        <v>58.357734806629843</v>
      </c>
      <c r="L45" s="5">
        <f t="shared" si="6"/>
        <v>-0.68822398893275505</v>
      </c>
      <c r="M45" s="18">
        <f>+IF(E45=0,"",'Ark1'!Z401)</f>
        <v>151.55828729281777</v>
      </c>
      <c r="N45" s="18">
        <f t="shared" si="7"/>
        <v>-2.0734084282599383</v>
      </c>
      <c r="O45" s="18">
        <f>+IF(E45=0,"",'Ark1'!AA401)</f>
        <v>26.699877404591621</v>
      </c>
      <c r="P45" s="5">
        <f>+IF(E45=0,"",'Ark1'!AB401)</f>
        <v>4.4872974007548612</v>
      </c>
      <c r="Q45" s="18">
        <f>+IF(E45=0,"",'Ark1'!AC401)</f>
        <v>-31.991409428812151</v>
      </c>
      <c r="R45" s="18">
        <f t="shared" si="8"/>
        <v>7.0980392156862742</v>
      </c>
      <c r="S45" s="5">
        <f>+IF(E45=0,"",'Ark1'!V401)</f>
        <v>7.0621546961325974</v>
      </c>
      <c r="T45" s="18">
        <f t="shared" si="9"/>
        <v>109.72820000000007</v>
      </c>
      <c r="U45" s="28"/>
    </row>
    <row r="46" spans="1:42" s="3" customFormat="1" ht="15.6">
      <c r="A46" s="28"/>
      <c r="B46" s="2">
        <f>+'Ark1'!C402</f>
        <v>2023</v>
      </c>
      <c r="C46" s="2">
        <f>+'Ark1'!E402</f>
        <v>37</v>
      </c>
      <c r="D46" s="2">
        <f>+IF(E46=0,"",'Ark1'!Q402)</f>
        <v>108</v>
      </c>
      <c r="E46" s="18">
        <f>+'Ark1'!R402</f>
        <v>637</v>
      </c>
      <c r="F46" s="18">
        <f t="shared" ref="F46:F51" si="10">+IF(E46=0,"",E46-E100)</f>
        <v>6</v>
      </c>
      <c r="G46" s="18">
        <f>+IF(E46=0,"",'Ark1'!S402)</f>
        <v>637</v>
      </c>
      <c r="H46" s="51">
        <f>+'Ark1'!T402</f>
        <v>2.1212121212121215</v>
      </c>
      <c r="I46" s="51">
        <f>+'Ark1'!U402</f>
        <v>2.1385994570113369</v>
      </c>
      <c r="J46" s="96"/>
      <c r="K46" s="5">
        <f>+IF(E46=0,"",'Ark1'!W402)</f>
        <v>58.880690737833604</v>
      </c>
      <c r="L46" s="5">
        <f t="shared" ref="L46:L51" si="11">+K46-K100</f>
        <v>2.719263982577047E-3</v>
      </c>
      <c r="M46" s="18">
        <f>+IF(E46=0,"",'Ark1'!Z402)</f>
        <v>156.0725274725273</v>
      </c>
      <c r="N46" s="18">
        <f t="shared" ref="N46:N51" si="12">+IF(E46=0,"",M46-M100)</f>
        <v>5.6340171714179235</v>
      </c>
      <c r="O46" s="18">
        <f>+IF(E46=0,"",'Ark1'!AA402)</f>
        <v>34.35578894846212</v>
      </c>
      <c r="P46" s="5">
        <f>+IF(E46=0,"",'Ark1'!AB402)</f>
        <v>5.1387243003462117</v>
      </c>
      <c r="Q46" s="18">
        <f>+IF(E46=0,"",'Ark1'!AC402)</f>
        <v>-38.275409195891939</v>
      </c>
      <c r="R46" s="18">
        <f t="shared" ref="R46:R51" si="13">+IF(E46=0,"",IF(E46=0,"",E46/D46))</f>
        <v>5.8981481481481479</v>
      </c>
      <c r="S46" s="5">
        <f>+IF(E46=0,"",'Ark1'!V402)</f>
        <v>5.7205651491365774</v>
      </c>
      <c r="T46" s="18">
        <f t="shared" ref="T46:T51" si="14">+IF(E46=0,"",(E46*M46)/1000)</f>
        <v>99.418199999999899</v>
      </c>
      <c r="U46" s="28"/>
    </row>
    <row r="47" spans="1:42" s="3" customFormat="1" ht="15.6">
      <c r="A47" s="28"/>
      <c r="B47" s="2">
        <f>+'Ark1'!C403</f>
        <v>2023</v>
      </c>
      <c r="C47" s="2">
        <f>+'Ark1'!E403</f>
        <v>38</v>
      </c>
      <c r="D47" s="2">
        <f>+IF(E47=0,"",'Ark1'!Q403)</f>
        <v>86</v>
      </c>
      <c r="E47" s="18">
        <f>+'Ark1'!R403</f>
        <v>538</v>
      </c>
      <c r="F47" s="18">
        <f t="shared" si="10"/>
        <v>-8</v>
      </c>
      <c r="G47" s="18">
        <f>+IF(E47=0,"",'Ark1'!S403)</f>
        <v>537</v>
      </c>
      <c r="H47" s="51">
        <f>+'Ark1'!T403</f>
        <v>1.7915417915417915</v>
      </c>
      <c r="I47" s="51">
        <f>+'Ark1'!U403</f>
        <v>1.8039634588434876</v>
      </c>
      <c r="J47" s="96"/>
      <c r="K47" s="5">
        <f>+IF(E47=0,"",'Ark1'!W403)</f>
        <v>58.802607076350093</v>
      </c>
      <c r="L47" s="5">
        <f t="shared" si="11"/>
        <v>-0.11680684306382005</v>
      </c>
      <c r="M47" s="18">
        <f>+IF(E47=0,"",'Ark1'!Z403)</f>
        <v>156.16722532588463</v>
      </c>
      <c r="N47" s="18">
        <f t="shared" si="12"/>
        <v>1.3738187324780142</v>
      </c>
      <c r="O47" s="18">
        <f>+IF(E47=0,"",'Ark1'!AA403)</f>
        <v>31.040231692899049</v>
      </c>
      <c r="P47" s="5">
        <f>+IF(E47=0,"",'Ark1'!AB403)</f>
        <v>4.6451505218615559</v>
      </c>
      <c r="Q47" s="18">
        <f>+IF(E47=0,"",'Ark1'!AC403)</f>
        <v>-24.209370488765295</v>
      </c>
      <c r="R47" s="18">
        <f t="shared" si="13"/>
        <v>6.2558139534883717</v>
      </c>
      <c r="S47" s="5">
        <f>+IF(E47=0,"",'Ark1'!V403)</f>
        <v>6.0892193308550189</v>
      </c>
      <c r="T47" s="18">
        <f t="shared" si="14"/>
        <v>84.017967225325933</v>
      </c>
      <c r="U47" s="28"/>
    </row>
    <row r="48" spans="1:42" s="3" customFormat="1" ht="15.6">
      <c r="A48" s="28"/>
      <c r="B48" s="2">
        <f>+'Ark1'!C404</f>
        <v>2023</v>
      </c>
      <c r="C48" s="2">
        <f>+'Ark1'!E404</f>
        <v>39</v>
      </c>
      <c r="D48" s="2">
        <f>+IF(E48=0,"",'Ark1'!Q404)</f>
        <v>112</v>
      </c>
      <c r="E48" s="18">
        <f>+'Ark1'!R404</f>
        <v>606</v>
      </c>
      <c r="F48" s="18">
        <f t="shared" si="10"/>
        <v>-43</v>
      </c>
      <c r="G48" s="18">
        <f>+IF(E48=0,"",'Ark1'!S404)</f>
        <v>606</v>
      </c>
      <c r="H48" s="51">
        <f>+'Ark1'!T404</f>
        <v>2.017982017982018</v>
      </c>
      <c r="I48" s="51">
        <f>+'Ark1'!U404</f>
        <v>2.046647910524475</v>
      </c>
      <c r="J48" s="96"/>
      <c r="K48" s="5">
        <f>+IF(E48=0,"",'Ark1'!W404)</f>
        <v>58.55115511551157</v>
      </c>
      <c r="L48" s="5">
        <f t="shared" si="11"/>
        <v>-0.41648741145299084</v>
      </c>
      <c r="M48" s="18">
        <f>+IF(E48=0,"",'Ark1'!Z404)</f>
        <v>157.00264026402661</v>
      </c>
      <c r="N48" s="18">
        <f t="shared" si="12"/>
        <v>2.6818390313610223</v>
      </c>
      <c r="O48" s="18">
        <f>+IF(E48=0,"",'Ark1'!AA404)</f>
        <v>30.375497001883879</v>
      </c>
      <c r="P48" s="5">
        <f>+IF(E48=0,"",'Ark1'!AB404)</f>
        <v>4.4354397446493401</v>
      </c>
      <c r="Q48" s="18">
        <f>+IF(E48=0,"",'Ark1'!AC404)</f>
        <v>-36.968541745084806</v>
      </c>
      <c r="R48" s="18">
        <f t="shared" si="13"/>
        <v>5.4107142857142856</v>
      </c>
      <c r="S48" s="5">
        <f>+IF(E48=0,"",'Ark1'!V404)</f>
        <v>6.6006600660066006</v>
      </c>
      <c r="T48" s="18">
        <f t="shared" si="14"/>
        <v>95.14360000000012</v>
      </c>
      <c r="U48" s="28"/>
    </row>
    <row r="49" spans="1:21" s="3" customFormat="1" ht="15.6">
      <c r="A49" s="28"/>
      <c r="B49" s="2">
        <f>+'Ark1'!C405</f>
        <v>2023</v>
      </c>
      <c r="C49" s="2">
        <f>+'Ark1'!E405</f>
        <v>40</v>
      </c>
      <c r="D49" s="2">
        <f>+IF(E49=0,"",'Ark1'!Q405)</f>
        <v>109</v>
      </c>
      <c r="E49" s="18">
        <f>+'Ark1'!R405</f>
        <v>531</v>
      </c>
      <c r="F49" s="18">
        <f t="shared" si="10"/>
        <v>-24</v>
      </c>
      <c r="G49" s="18">
        <f>+IF(E49=0,"",'Ark1'!S405)</f>
        <v>531</v>
      </c>
      <c r="H49" s="51">
        <f>+'Ark1'!T405</f>
        <v>1.768231768231769</v>
      </c>
      <c r="I49" s="51">
        <f>+'Ark1'!U405</f>
        <v>1.8043269972179845</v>
      </c>
      <c r="J49" s="96"/>
      <c r="K49" s="5">
        <f>+IF(E49=0,"",'Ark1'!W405)</f>
        <v>58.687382297551792</v>
      </c>
      <c r="L49" s="5">
        <f t="shared" si="11"/>
        <v>0.24594085611036576</v>
      </c>
      <c r="M49" s="18">
        <f>+IF(E49=0,"",'Ark1'!Z405)</f>
        <v>157.96365348399243</v>
      </c>
      <c r="N49" s="18">
        <f t="shared" si="12"/>
        <v>-1.9504005700615892</v>
      </c>
      <c r="O49" s="18">
        <f>+IF(E49=0,"",'Ark1'!AA405)</f>
        <v>30.478117509382283</v>
      </c>
      <c r="P49" s="5">
        <f>+IF(E49=0,"",'Ark1'!AB405)</f>
        <v>4.9873862477800115</v>
      </c>
      <c r="Q49" s="18">
        <f>+IF(E49=0,"",'Ark1'!AC405)</f>
        <v>-32.545559164663821</v>
      </c>
      <c r="R49" s="18">
        <f t="shared" si="13"/>
        <v>4.8715596330275233</v>
      </c>
      <c r="S49" s="5">
        <f>+IF(E49=0,"",'Ark1'!V405)</f>
        <v>6.4971751412429377</v>
      </c>
      <c r="T49" s="18">
        <f t="shared" si="14"/>
        <v>83.878699999999981</v>
      </c>
      <c r="U49" s="28"/>
    </row>
    <row r="50" spans="1:21" s="2" customFormat="1" ht="15.6">
      <c r="A50" s="28"/>
      <c r="B50" s="2">
        <f>+'Ark1'!C406</f>
        <v>2023</v>
      </c>
      <c r="C50" s="2">
        <f>+'Ark1'!E406</f>
        <v>41</v>
      </c>
      <c r="D50" s="2">
        <f>+IF(E50=0,"",'Ark1'!Q406)</f>
        <v>98</v>
      </c>
      <c r="E50" s="18">
        <f>+'Ark1'!R406</f>
        <v>466</v>
      </c>
      <c r="F50" s="18">
        <f t="shared" si="10"/>
        <v>-44</v>
      </c>
      <c r="G50" s="18">
        <f>+IF(E50=0,"",'Ark1'!S406)</f>
        <v>466</v>
      </c>
      <c r="H50" s="51">
        <f>+'Ark1'!T406</f>
        <v>1.5517815517815521</v>
      </c>
      <c r="I50" s="51">
        <f>+'Ark1'!U406</f>
        <v>1.5639141225989504</v>
      </c>
      <c r="J50" s="96"/>
      <c r="K50" s="5">
        <f>+IF(E50=0,"",'Ark1'!W406)</f>
        <v>58.731759656652351</v>
      </c>
      <c r="L50" s="5">
        <f t="shared" si="11"/>
        <v>-0.23490701001431802</v>
      </c>
      <c r="M50" s="18">
        <f>+IF(E50=0,"",'Ark1'!Z406)</f>
        <v>156.01394849785413</v>
      </c>
      <c r="N50" s="18">
        <f t="shared" si="12"/>
        <v>-3.7313456197931032</v>
      </c>
      <c r="O50" s="18">
        <f>+IF(E50=0,"",'Ark1'!AA406)</f>
        <v>31.405978604951155</v>
      </c>
      <c r="P50" s="5">
        <f>+IF(E50=0,"",'Ark1'!AB406)</f>
        <v>5.0875320874190511</v>
      </c>
      <c r="Q50" s="18">
        <f>+IF(E50=0,"",'Ark1'!AC406)</f>
        <v>-38.696784378907751</v>
      </c>
      <c r="R50" s="18">
        <f t="shared" si="13"/>
        <v>4.7551020408163263</v>
      </c>
      <c r="S50" s="5">
        <f>+IF(E50=0,"",'Ark1'!V406)</f>
        <v>5.9141630901287554</v>
      </c>
      <c r="T50" s="18">
        <f t="shared" si="14"/>
        <v>72.702500000000029</v>
      </c>
      <c r="U50" s="28"/>
    </row>
    <row r="51" spans="1:21" s="3" customFormat="1" ht="15.6">
      <c r="A51" s="28"/>
      <c r="B51" s="2">
        <f>+'Ark1'!C407</f>
        <v>2023</v>
      </c>
      <c r="C51" s="2">
        <f>+'Ark1'!E407</f>
        <v>42</v>
      </c>
      <c r="D51" s="2">
        <f>+IF(E51=0,"",'Ark1'!Q407)</f>
        <v>119</v>
      </c>
      <c r="E51" s="18">
        <f>+'Ark1'!R407</f>
        <v>730</v>
      </c>
      <c r="F51" s="18">
        <f t="shared" si="10"/>
        <v>6</v>
      </c>
      <c r="G51" s="18">
        <f>+IF(E51=0,"",'Ark1'!S407)</f>
        <v>730</v>
      </c>
      <c r="H51" s="51">
        <f>+'Ark1'!T407</f>
        <v>2.4309024309024303</v>
      </c>
      <c r="I51" s="51">
        <f>+'Ark1'!U407</f>
        <v>2.3903788213986967</v>
      </c>
      <c r="J51" s="96"/>
      <c r="K51" s="5">
        <f>+IF(E51=0,"",'Ark1'!W407)</f>
        <v>58.913698630136977</v>
      </c>
      <c r="L51" s="5">
        <f t="shared" si="11"/>
        <v>0.12088095057897874</v>
      </c>
      <c r="M51" s="18">
        <f>+IF(E51=0,"",'Ark1'!Z407)</f>
        <v>152.2230136986303</v>
      </c>
      <c r="N51" s="18">
        <f t="shared" si="12"/>
        <v>-3.0749144781651125</v>
      </c>
      <c r="O51" s="18">
        <f>+IF(E51=0,"",'Ark1'!AA407)</f>
        <v>30.923082068516607</v>
      </c>
      <c r="P51" s="5">
        <f>+IF(E51=0,"",'Ark1'!AB407)</f>
        <v>4.656938116563861</v>
      </c>
      <c r="Q51" s="18">
        <f>+IF(E51=0,"",'Ark1'!AC407)</f>
        <v>-35.599088965950578</v>
      </c>
      <c r="R51" s="18">
        <f t="shared" si="13"/>
        <v>6.1344537815126055</v>
      </c>
      <c r="S51" s="5">
        <f>+IF(E51=0,"",'Ark1'!V407)</f>
        <v>5.7863013698630148</v>
      </c>
      <c r="T51" s="18">
        <f t="shared" si="14"/>
        <v>111.12280000000013</v>
      </c>
      <c r="U51" s="28"/>
    </row>
    <row r="52" spans="1:21" s="3" customFormat="1" ht="15.6">
      <c r="A52" s="28"/>
      <c r="B52" s="2">
        <f>+'Ark1'!C408</f>
        <v>2023</v>
      </c>
      <c r="C52" s="2">
        <f>+'Ark1'!E408</f>
        <v>43</v>
      </c>
      <c r="D52" s="2">
        <f>+IF(E52=0,"",'Ark1'!Q408)</f>
        <v>102</v>
      </c>
      <c r="E52" s="18">
        <f>+'Ark1'!R408</f>
        <v>555</v>
      </c>
      <c r="F52" s="18">
        <f t="shared" ref="F52" si="15">+IF(E52=0,"",E52-E106)</f>
        <v>-115</v>
      </c>
      <c r="G52" s="18">
        <f>+IF(E52=0,"",'Ark1'!S408)</f>
        <v>555</v>
      </c>
      <c r="H52" s="51">
        <f>+'Ark1'!T408</f>
        <v>1.848151848151848</v>
      </c>
      <c r="I52" s="51">
        <f>+'Ark1'!U408</f>
        <v>1.8248959554247743</v>
      </c>
      <c r="J52" s="96"/>
      <c r="K52" s="5">
        <f>+IF(E52=0,"",'Ark1'!W408)</f>
        <v>58.733333333333348</v>
      </c>
      <c r="L52" s="5">
        <f t="shared" ref="L52" si="16">+K52-K106</f>
        <v>-0.21144278606964662</v>
      </c>
      <c r="M52" s="18">
        <f>+IF(E52=0,"",'Ark1'!Z408)</f>
        <v>152.85567567567571</v>
      </c>
      <c r="N52" s="18">
        <f t="shared" ref="N52" si="17">+IF(E52=0,"",M52-M106)</f>
        <v>0.42448164582503978</v>
      </c>
      <c r="O52" s="18">
        <f>+IF(E52=0,"",'Ark1'!AA408)</f>
        <v>31.025843619331368</v>
      </c>
      <c r="P52" s="5">
        <f>+IF(E52=0,"",'Ark1'!AB408)</f>
        <v>4.7138923174782592</v>
      </c>
      <c r="Q52" s="18">
        <f>+IF(E52=0,"",'Ark1'!AC408)</f>
        <v>-28.488755772375679</v>
      </c>
      <c r="R52" s="18">
        <f t="shared" ref="R52" si="18">+IF(E52=0,"",IF(E52=0,"",E52/D52))</f>
        <v>5.4411764705882355</v>
      </c>
      <c r="S52" s="5">
        <f>+IF(E52=0,"",'Ark1'!V408)</f>
        <v>6.6468468468468478</v>
      </c>
      <c r="T52" s="18">
        <f t="shared" ref="T52" si="19">+IF(E52=0,"",(E52*M52)/1000)</f>
        <v>84.834900000000019</v>
      </c>
      <c r="U52" s="28"/>
    </row>
    <row r="53" spans="1:21" s="3" customFormat="1" ht="15.6">
      <c r="A53" s="28"/>
      <c r="B53" s="2">
        <f>+'Ark1'!C409</f>
        <v>2023</v>
      </c>
      <c r="C53" s="2">
        <f>+'Ark1'!E409</f>
        <v>44</v>
      </c>
      <c r="D53" s="2">
        <f>+IF(E53=0,"",'Ark1'!Q409)</f>
        <v>107</v>
      </c>
      <c r="E53" s="18">
        <f>+'Ark1'!R409</f>
        <v>599</v>
      </c>
      <c r="F53" s="18">
        <f t="shared" ref="F53:F58" si="20">+IF(E53=0,"",E53-E107)</f>
        <v>-84</v>
      </c>
      <c r="G53" s="18">
        <f>+IF(E53=0,"",'Ark1'!S409)</f>
        <v>599</v>
      </c>
      <c r="H53" s="51">
        <f>+'Ark1'!T409</f>
        <v>1.9946719946719944</v>
      </c>
      <c r="I53" s="51">
        <f>+'Ark1'!U409</f>
        <v>2.0009388754966477</v>
      </c>
      <c r="J53" s="96"/>
      <c r="K53" s="5">
        <f>+IF(E53=0,"",'Ark1'!W409)</f>
        <v>58.59599332220369</v>
      </c>
      <c r="L53" s="5">
        <f t="shared" ref="L53:L58" si="21">+K53-K107</f>
        <v>0.33098600155946656</v>
      </c>
      <c r="M53" s="18">
        <f>+IF(E53=0,"",'Ark1'!Z409)</f>
        <v>155.28998330550937</v>
      </c>
      <c r="N53" s="18">
        <f t="shared" ref="N53:N58" si="22">+IF(E53=0,"",M53-M107)</f>
        <v>-4.0817590078141563</v>
      </c>
      <c r="O53" s="18">
        <f>+IF(E53=0,"",'Ark1'!AA409)</f>
        <v>32.541206441897437</v>
      </c>
      <c r="P53" s="5">
        <f>+IF(E53=0,"",'Ark1'!AB409)</f>
        <v>4.8730512365332572</v>
      </c>
      <c r="Q53" s="18">
        <f>+IF(E53=0,"",'Ark1'!AC409)</f>
        <v>-34.554233425853688</v>
      </c>
      <c r="R53" s="18">
        <f t="shared" ref="R53:R58" si="23">+IF(E53=0,"",IF(E53=0,"",E53/D53))</f>
        <v>5.5981308411214954</v>
      </c>
      <c r="S53" s="5">
        <f>+IF(E53=0,"",'Ark1'!V409)</f>
        <v>6.2136894824707882</v>
      </c>
      <c r="T53" s="18">
        <f t="shared" ref="T53:T58" si="24">+IF(E53=0,"",(E53*M53)/1000)</f>
        <v>93.018700000000109</v>
      </c>
      <c r="U53" s="28"/>
    </row>
    <row r="54" spans="1:21" s="3" customFormat="1" ht="15.6">
      <c r="A54" s="28"/>
      <c r="B54" s="2">
        <f>+'Ark1'!C410</f>
        <v>2023</v>
      </c>
      <c r="C54" s="2">
        <f>+'Ark1'!E410</f>
        <v>45</v>
      </c>
      <c r="D54" s="2">
        <f>+IF(E54=0,"",'Ark1'!Q410)</f>
        <v>111</v>
      </c>
      <c r="E54" s="18">
        <f>+'Ark1'!R410</f>
        <v>502</v>
      </c>
      <c r="F54" s="18">
        <f t="shared" si="20"/>
        <v>-54</v>
      </c>
      <c r="G54" s="18">
        <f>+IF(E54=0,"",'Ark1'!S410)</f>
        <v>502</v>
      </c>
      <c r="H54" s="51">
        <f>+'Ark1'!T410</f>
        <v>1.6716616716616717</v>
      </c>
      <c r="I54" s="51">
        <f>+'Ark1'!U410</f>
        <v>1.6465061692784837</v>
      </c>
      <c r="J54" s="96"/>
      <c r="K54" s="5">
        <f>+IF(E54=0,"",'Ark1'!W410)</f>
        <v>59.300796812749006</v>
      </c>
      <c r="L54" s="5">
        <f t="shared" si="21"/>
        <v>0.79899825159791504</v>
      </c>
      <c r="M54" s="18">
        <f>+IF(E54=0,"",'Ark1'!Z410)</f>
        <v>152.47410358565747</v>
      </c>
      <c r="N54" s="18">
        <f t="shared" si="22"/>
        <v>0.79856401731220217</v>
      </c>
      <c r="O54" s="18">
        <f>+IF(E54=0,"",'Ark1'!AA410)</f>
        <v>28.207614726858338</v>
      </c>
      <c r="P54" s="5">
        <f>+IF(E54=0,"",'Ark1'!AB410)</f>
        <v>4.5968072414762258</v>
      </c>
      <c r="Q54" s="18">
        <f>+IF(E54=0,"",'Ark1'!AC410)</f>
        <v>-15.7486618515207</v>
      </c>
      <c r="R54" s="18">
        <f t="shared" si="23"/>
        <v>4.5225225225225225</v>
      </c>
      <c r="S54" s="5">
        <f>+IF(E54=0,"",'Ark1'!V410)</f>
        <v>5.5976095617529884</v>
      </c>
      <c r="T54" s="18">
        <f t="shared" si="24"/>
        <v>76.542000000000058</v>
      </c>
      <c r="U54" s="28"/>
    </row>
    <row r="55" spans="1:21" s="3" customFormat="1" ht="15.6">
      <c r="A55" s="28"/>
      <c r="B55" s="2">
        <f>+'Ark1'!C411</f>
        <v>2023</v>
      </c>
      <c r="C55" s="2">
        <f>+'Ark1'!E411</f>
        <v>46</v>
      </c>
      <c r="D55" s="2">
        <f>+IF(E55=0,"",'Ark1'!Q411)</f>
        <v>107</v>
      </c>
      <c r="E55" s="18">
        <f>+'Ark1'!R411</f>
        <v>572</v>
      </c>
      <c r="F55" s="18">
        <f t="shared" si="20"/>
        <v>-117</v>
      </c>
      <c r="G55" s="18">
        <f>+IF(E55=0,"",'Ark1'!S411)</f>
        <v>572</v>
      </c>
      <c r="H55" s="51">
        <f>+'Ark1'!T411</f>
        <v>1.9047619047619055</v>
      </c>
      <c r="I55" s="51">
        <f>+'Ark1'!U411</f>
        <v>1.9336692184120687</v>
      </c>
      <c r="J55" s="96"/>
      <c r="K55" s="5">
        <f>+IF(E55=0,"",'Ark1'!W411)</f>
        <v>58.653846153846168</v>
      </c>
      <c r="L55" s="5">
        <f t="shared" si="21"/>
        <v>-0.38098693759071267</v>
      </c>
      <c r="M55" s="18">
        <f>+IF(E55=0,"",'Ark1'!Z411)</f>
        <v>157.15297202797191</v>
      </c>
      <c r="N55" s="18">
        <f t="shared" si="22"/>
        <v>1.0197354532258771</v>
      </c>
      <c r="O55" s="18">
        <f>+IF(E55=0,"",'Ark1'!AA411)</f>
        <v>31.225992315092327</v>
      </c>
      <c r="P55" s="5">
        <f>+IF(E55=0,"",'Ark1'!AB411)</f>
        <v>4.7388923380592116</v>
      </c>
      <c r="Q55" s="18">
        <f>+IF(E55=0,"",'Ark1'!AC411)</f>
        <v>-34.236901104063577</v>
      </c>
      <c r="R55" s="18">
        <f t="shared" si="23"/>
        <v>5.3457943925233646</v>
      </c>
      <c r="S55" s="5">
        <f>+IF(E55=0,"",'Ark1'!V411)</f>
        <v>6.3863636363636367</v>
      </c>
      <c r="T55" s="18">
        <f t="shared" si="24"/>
        <v>89.891499999999922</v>
      </c>
      <c r="U55" s="28"/>
    </row>
    <row r="56" spans="1:21" s="3" customFormat="1" ht="15.6">
      <c r="A56" s="28"/>
      <c r="B56" s="2">
        <f>+'Ark1'!C412</f>
        <v>2023</v>
      </c>
      <c r="C56" s="2">
        <f>+'Ark1'!E412</f>
        <v>47</v>
      </c>
      <c r="D56" s="2">
        <f>+IF(E56=0,"",'Ark1'!Q412)</f>
        <v>83</v>
      </c>
      <c r="E56" s="18">
        <f>+'Ark1'!R412</f>
        <v>404</v>
      </c>
      <c r="F56" s="18">
        <f t="shared" si="20"/>
        <v>-147</v>
      </c>
      <c r="G56" s="18">
        <f>+IF(E56=0,"",'Ark1'!S412)</f>
        <v>404</v>
      </c>
      <c r="H56" s="51">
        <f>+'Ark1'!T412</f>
        <v>1.3453213453213453</v>
      </c>
      <c r="I56" s="51">
        <f>+'Ark1'!U412</f>
        <v>1.3299588941351936</v>
      </c>
      <c r="J56" s="96"/>
      <c r="K56" s="5">
        <f>+IF(E56=0,"",'Ark1'!W412)</f>
        <v>59.707920792079207</v>
      </c>
      <c r="L56" s="5">
        <f t="shared" si="21"/>
        <v>1.6371403928051436</v>
      </c>
      <c r="M56" s="18">
        <f>+IF(E56=0,"",'Ark1'!Z412)</f>
        <v>153.03589108910879</v>
      </c>
      <c r="N56" s="18">
        <f t="shared" si="22"/>
        <v>-2.116196025228902</v>
      </c>
      <c r="O56" s="18">
        <f>+IF(E56=0,"",'Ark1'!AA412)</f>
        <v>31.922215548002249</v>
      </c>
      <c r="P56" s="5">
        <f>+IF(E56=0,"",'Ark1'!AB412)</f>
        <v>4.2372507238416732</v>
      </c>
      <c r="Q56" s="18">
        <f>+IF(E56=0,"",'Ark1'!AC412)</f>
        <v>-49.667594838749849</v>
      </c>
      <c r="R56" s="18">
        <f t="shared" si="23"/>
        <v>4.8674698795180724</v>
      </c>
      <c r="S56" s="5">
        <f>+IF(E56=0,"",'Ark1'!V412)</f>
        <v>5.2054455445544567</v>
      </c>
      <c r="T56" s="18">
        <f t="shared" si="24"/>
        <v>61.826499999999946</v>
      </c>
      <c r="U56" s="28"/>
    </row>
    <row r="57" spans="1:21" s="3" customFormat="1" ht="15.6">
      <c r="A57" s="28"/>
      <c r="B57" s="2">
        <f>+'Ark1'!C413</f>
        <v>2023</v>
      </c>
      <c r="C57" s="2">
        <f>+'Ark1'!E413</f>
        <v>48</v>
      </c>
      <c r="D57" s="2">
        <f>+IF(E57=0,"",'Ark1'!Q413)</f>
        <v>109</v>
      </c>
      <c r="E57" s="18">
        <f>+'Ark1'!R413</f>
        <v>596</v>
      </c>
      <c r="F57" s="18">
        <f t="shared" si="20"/>
        <v>0</v>
      </c>
      <c r="G57" s="18">
        <f>+IF(E57=0,"",'Ark1'!S413)</f>
        <v>596</v>
      </c>
      <c r="H57" s="51">
        <f>+'Ark1'!T413</f>
        <v>1.9846819846819848</v>
      </c>
      <c r="I57" s="51">
        <f>+'Ark1'!U413</f>
        <v>1.9776616639555824</v>
      </c>
      <c r="J57" s="96"/>
      <c r="K57" s="5">
        <f>+IF(E57=0,"",'Ark1'!W413)</f>
        <v>59.223154362416103</v>
      </c>
      <c r="L57" s="5">
        <f t="shared" si="21"/>
        <v>1.1610738255033581</v>
      </c>
      <c r="M57" s="18">
        <f>+IF(E57=0,"",'Ark1'!Z413)</f>
        <v>154.25604026845645</v>
      </c>
      <c r="N57" s="18">
        <f t="shared" si="22"/>
        <v>-5.2607382550335728</v>
      </c>
      <c r="O57" s="18">
        <f>+IF(E57=0,"",'Ark1'!AA413)</f>
        <v>30.308372828562305</v>
      </c>
      <c r="P57" s="5">
        <f>+IF(E57=0,"",'Ark1'!AB413)</f>
        <v>4.4899814781531759</v>
      </c>
      <c r="Q57" s="18">
        <f>+IF(E57=0,"",'Ark1'!AC413)</f>
        <v>-30.988370152779403</v>
      </c>
      <c r="R57" s="18">
        <f t="shared" si="23"/>
        <v>5.4678899082568808</v>
      </c>
      <c r="S57" s="5">
        <f>+IF(E57=0,"",'Ark1'!V413)</f>
        <v>5.8036912751677852</v>
      </c>
      <c r="T57" s="18">
        <f t="shared" si="24"/>
        <v>91.936600000000041</v>
      </c>
      <c r="U57" s="28"/>
    </row>
    <row r="58" spans="1:21" s="3" customFormat="1" ht="15.6">
      <c r="A58" s="28"/>
      <c r="B58" s="2">
        <f>+'Ark1'!C414</f>
        <v>2023</v>
      </c>
      <c r="C58" s="2">
        <f>+'Ark1'!E414</f>
        <v>49</v>
      </c>
      <c r="D58" s="2">
        <f>+IF(E58=0,"",'Ark1'!Q414)</f>
        <v>105</v>
      </c>
      <c r="E58" s="18">
        <f>+'Ark1'!R414</f>
        <v>680</v>
      </c>
      <c r="F58" s="18">
        <f t="shared" si="20"/>
        <v>147</v>
      </c>
      <c r="G58" s="18">
        <f>+IF(E58=0,"",'Ark1'!S414)</f>
        <v>680</v>
      </c>
      <c r="H58" s="51">
        <f>+'Ark1'!T414</f>
        <v>2.264402264402265</v>
      </c>
      <c r="I58" s="51">
        <f>+'Ark1'!U414</f>
        <v>2.2183842990830618</v>
      </c>
      <c r="J58" s="96"/>
      <c r="K58" s="5">
        <f>+IF(E58=0,"",'Ark1'!W414)</f>
        <v>59.19705882352941</v>
      </c>
      <c r="L58" s="5">
        <f t="shared" si="21"/>
        <v>0.57229334510539331</v>
      </c>
      <c r="M58" s="18">
        <f>+IF(E58=0,"",'Ark1'!Z414)</f>
        <v>151.65764705882339</v>
      </c>
      <c r="N58" s="18">
        <f t="shared" si="22"/>
        <v>-6.7984505021520363</v>
      </c>
      <c r="O58" s="18">
        <f>+IF(E58=0,"",'Ark1'!AA414)</f>
        <v>32.610864308299227</v>
      </c>
      <c r="P58" s="5">
        <f>+IF(E58=0,"",'Ark1'!AB414)</f>
        <v>4.2598664225203393</v>
      </c>
      <c r="Q58" s="18">
        <f>+IF(E58=0,"",'Ark1'!AC414)</f>
        <v>-39.846554410625345</v>
      </c>
      <c r="R58" s="18">
        <f t="shared" si="23"/>
        <v>6.4761904761904763</v>
      </c>
      <c r="S58" s="5">
        <f>+IF(E58=0,"",'Ark1'!V414)</f>
        <v>6.1191176470588244</v>
      </c>
      <c r="T58" s="18">
        <f t="shared" si="24"/>
        <v>103.12719999999989</v>
      </c>
      <c r="U58" s="28"/>
    </row>
    <row r="59" spans="1:21" s="3" customFormat="1" ht="15.6">
      <c r="A59" s="28"/>
      <c r="B59" s="2">
        <f>+'Ark1'!C415</f>
        <v>2023</v>
      </c>
      <c r="C59" s="2">
        <f>+'Ark1'!E415</f>
        <v>50</v>
      </c>
      <c r="D59" s="2">
        <f>+IF(E59=0,"",'Ark1'!Q415)</f>
        <v>122</v>
      </c>
      <c r="E59" s="18">
        <f>+'Ark1'!R415</f>
        <v>645</v>
      </c>
      <c r="F59" s="18">
        <f t="shared" ref="F59:F60" si="25">+IF(E59=0,"",E59-E113)</f>
        <v>-136</v>
      </c>
      <c r="G59" s="18">
        <f>+IF(E59=0,"",'Ark1'!S415)</f>
        <v>645</v>
      </c>
      <c r="H59" s="51">
        <f>+'Ark1'!T415</f>
        <v>2.1478521478521482</v>
      </c>
      <c r="I59" s="51">
        <f>+'Ark1'!U415</f>
        <v>2.1408882429904263</v>
      </c>
      <c r="J59" s="96"/>
      <c r="K59" s="5">
        <f>+IF(E59=0,"",'Ark1'!W415)</f>
        <v>59.027906976744156</v>
      </c>
      <c r="L59" s="5">
        <f t="shared" ref="L59:L60" si="26">+K59-K113</f>
        <v>9.8239457562563359E-2</v>
      </c>
      <c r="M59" s="18">
        <f>+IF(E59=0,"",'Ark1'!Z415)</f>
        <v>154.30170542635659</v>
      </c>
      <c r="N59" s="18">
        <f t="shared" ref="N59:N60" si="27">+IF(E59=0,"",M59-M113)</f>
        <v>5.5779202601161444</v>
      </c>
      <c r="O59" s="18">
        <f>+IF(E59=0,"",'Ark1'!AA415)</f>
        <v>31.078443091610957</v>
      </c>
      <c r="P59" s="5">
        <f>+IF(E59=0,"",'Ark1'!AB415)</f>
        <v>4.745540162426944</v>
      </c>
      <c r="Q59" s="18">
        <f>+IF(E59=0,"",'Ark1'!AC415)</f>
        <v>-38.430373662057754</v>
      </c>
      <c r="R59" s="18">
        <f t="shared" ref="R59:R60" si="28">+IF(E59=0,"",IF(E59=0,"",E59/D59))</f>
        <v>5.2868852459016393</v>
      </c>
      <c r="S59" s="5">
        <f>+IF(E59=0,"",'Ark1'!V415)</f>
        <v>5.810852713178293</v>
      </c>
      <c r="T59" s="18">
        <f t="shared" ref="T59:T60" si="29">+IF(E59=0,"",(E59*M59)/1000)</f>
        <v>99.524600000000007</v>
      </c>
      <c r="U59" s="28"/>
    </row>
    <row r="60" spans="1:21" s="3" customFormat="1" ht="15.6">
      <c r="A60" s="28"/>
      <c r="B60" s="2">
        <f>+'Ark1'!C416</f>
        <v>2023</v>
      </c>
      <c r="C60" s="2">
        <f>+'Ark1'!E416</f>
        <v>51</v>
      </c>
      <c r="D60" s="2">
        <f>+IF(E60=0,"",'Ark1'!Q416)</f>
        <v>90</v>
      </c>
      <c r="E60" s="18">
        <f>+'Ark1'!R416</f>
        <v>465</v>
      </c>
      <c r="F60" s="18">
        <f t="shared" si="25"/>
        <v>-163</v>
      </c>
      <c r="G60" s="18">
        <f>+IF(E60=0,"",'Ark1'!S416)</f>
        <v>465</v>
      </c>
      <c r="H60" s="51">
        <f>+'Ark1'!T416</f>
        <v>1.5484515484515484</v>
      </c>
      <c r="I60" s="51">
        <f>+'Ark1'!U416</f>
        <v>1.5456317992566053</v>
      </c>
      <c r="J60" s="96"/>
      <c r="K60" s="5">
        <f>+IF(E60=0,"",'Ark1'!W416)</f>
        <v>59.550537634408599</v>
      </c>
      <c r="L60" s="5">
        <f t="shared" si="26"/>
        <v>0.30531470447231612</v>
      </c>
      <c r="M60" s="18">
        <f>+IF(E60=0,"",'Ark1'!Z416)</f>
        <v>154.52172043010762</v>
      </c>
      <c r="N60" s="18">
        <f t="shared" si="27"/>
        <v>4.0225166084514115</v>
      </c>
      <c r="O60" s="18">
        <f>+IF(E60=0,"",'Ark1'!AA416)</f>
        <v>32.796592093601561</v>
      </c>
      <c r="P60" s="5">
        <f>+IF(E60=0,"",'Ark1'!AB416)</f>
        <v>4.4531159480113907</v>
      </c>
      <c r="Q60" s="18">
        <f>+IF(E60=0,"",'Ark1'!AC416)</f>
        <v>-44.755005956264341</v>
      </c>
      <c r="R60" s="18">
        <f t="shared" si="28"/>
        <v>5.166666666666667</v>
      </c>
      <c r="S60" s="5">
        <f>+IF(E60=0,"",'Ark1'!V416)</f>
        <v>5.5505376344086033</v>
      </c>
      <c r="T60" s="18">
        <f t="shared" si="29"/>
        <v>71.852600000000052</v>
      </c>
      <c r="U60" s="28"/>
    </row>
    <row r="61" spans="1:21" s="2" customFormat="1" ht="15.6">
      <c r="A61" s="28"/>
      <c r="B61" s="93">
        <f>+'Ark1'!C417</f>
        <v>2023</v>
      </c>
      <c r="C61" s="93">
        <f>+'Ark1'!E417</f>
        <v>52</v>
      </c>
      <c r="D61" s="93">
        <f>+IF(E61=0,"",'Ark1'!Q417)</f>
        <v>46</v>
      </c>
      <c r="E61" s="94">
        <f>+'Ark1'!R417</f>
        <v>476</v>
      </c>
      <c r="F61" s="94">
        <f t="shared" si="5"/>
        <v>-131</v>
      </c>
      <c r="G61" s="94">
        <f>+IF(E61=0,"",'Ark1'!S417)</f>
        <v>476</v>
      </c>
      <c r="H61" s="115">
        <f>+'Ark1'!T417</f>
        <v>1.5850815850815849</v>
      </c>
      <c r="I61" s="115">
        <f>+'Ark1'!U417</f>
        <v>1.5050897415988598</v>
      </c>
      <c r="J61" s="96"/>
      <c r="K61" s="95">
        <f>+IF(E61=0,"",'Ark1'!W417)</f>
        <v>60.161764705882355</v>
      </c>
      <c r="L61" s="95">
        <f t="shared" si="6"/>
        <v>1.308387440643493</v>
      </c>
      <c r="M61" s="94">
        <f>+IF(E61=0,"",'Ark1'!Z417)</f>
        <v>146.99138655462187</v>
      </c>
      <c r="N61" s="94">
        <f t="shared" si="7"/>
        <v>-6.4428803317044014</v>
      </c>
      <c r="O61" s="94">
        <f>+IF(E61=0,"",'Ark1'!AA417)</f>
        <v>28.760985284722601</v>
      </c>
      <c r="P61" s="95">
        <f>+IF(E61=0,"",'Ark1'!AB417)</f>
        <v>4.0507661163673694</v>
      </c>
      <c r="Q61" s="94">
        <f>+IF(E61=0,"",'Ark1'!AC417)</f>
        <v>-37.600202767039406</v>
      </c>
      <c r="R61" s="94">
        <f t="shared" si="8"/>
        <v>10.347826086956522</v>
      </c>
      <c r="S61" s="95">
        <f>+IF(E61=0,"",'Ark1'!V417)</f>
        <v>4.9705882352941186</v>
      </c>
      <c r="T61" s="94">
        <f t="shared" si="9"/>
        <v>69.967900000000014</v>
      </c>
      <c r="U61" s="28"/>
    </row>
    <row r="62" spans="1:21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96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s="2" customFormat="1" ht="15.6">
      <c r="A64" s="28"/>
      <c r="B64" s="2">
        <f>+'Ark1'!C418</f>
        <v>2022</v>
      </c>
      <c r="C64" s="2">
        <f>+'Ark1'!E418</f>
        <v>1</v>
      </c>
      <c r="D64" s="2">
        <f>+'Ark1'!Q418</f>
        <v>132</v>
      </c>
      <c r="E64" s="18">
        <f>+'Ark1'!R418</f>
        <v>972</v>
      </c>
      <c r="F64" s="18"/>
      <c r="G64" s="18">
        <f>+'Ark1'!S418</f>
        <v>969</v>
      </c>
      <c r="H64" s="51">
        <f>+'Ark1'!T418</f>
        <v>3.0794576099353694</v>
      </c>
      <c r="I64" s="51">
        <f>+'Ark1'!U418</f>
        <v>3.0342013947129569</v>
      </c>
      <c r="J64" s="51"/>
      <c r="K64" s="5">
        <f>+'Ark1'!W418</f>
        <v>59.474716202270386</v>
      </c>
      <c r="L64" s="18"/>
      <c r="M64" s="18">
        <f>+'Ark1'!Z418</f>
        <v>152.69633642930859</v>
      </c>
      <c r="N64" s="18"/>
      <c r="O64" s="18">
        <f>+'Ark1'!AA418</f>
        <v>29.696347832808225</v>
      </c>
      <c r="P64" s="5">
        <f>+'Ark1'!AB418</f>
        <v>4.2692688965680246</v>
      </c>
      <c r="Q64" s="18">
        <f>+'Ark1'!AC418</f>
        <v>-37.768402706363091</v>
      </c>
      <c r="R64" s="18">
        <f>+E64/D64</f>
        <v>7.3636363636363633</v>
      </c>
      <c r="S64" s="5">
        <f>+'Ark1'!V418</f>
        <v>15.240740740740742</v>
      </c>
      <c r="T64" s="5"/>
      <c r="U64" s="28"/>
    </row>
    <row r="65" spans="1:42" s="2" customFormat="1" ht="15.6">
      <c r="A65" s="28"/>
      <c r="B65" s="2">
        <f>+'Ark1'!C419</f>
        <v>2022</v>
      </c>
      <c r="C65" s="2">
        <f>+'Ark1'!E419</f>
        <v>2</v>
      </c>
      <c r="D65" s="2">
        <f>+'Ark1'!Q419</f>
        <v>137</v>
      </c>
      <c r="E65" s="18">
        <f>+'Ark1'!R419</f>
        <v>747</v>
      </c>
      <c r="F65" s="18"/>
      <c r="G65" s="18">
        <f>+'Ark1'!S419</f>
        <v>747</v>
      </c>
      <c r="H65" s="51">
        <f>+'Ark1'!T419</f>
        <v>2.3666202002281089</v>
      </c>
      <c r="I65" s="51">
        <f>+'Ark1'!U419</f>
        <v>2.3233762336541655</v>
      </c>
      <c r="J65" s="51"/>
      <c r="K65" s="5">
        <f>+'Ark1'!W419</f>
        <v>59.208835341365479</v>
      </c>
      <c r="L65" s="18"/>
      <c r="M65" s="18">
        <f>+'Ark1'!Z419</f>
        <v>151.67253012048172</v>
      </c>
      <c r="N65" s="18"/>
      <c r="O65" s="18">
        <f>+'Ark1'!AA419</f>
        <v>28.295599861289055</v>
      </c>
      <c r="P65" s="5">
        <f>+'Ark1'!AB419</f>
        <v>4.4281292774624994</v>
      </c>
      <c r="Q65" s="18">
        <f>+'Ark1'!AC419</f>
        <v>-36.93637004611201</v>
      </c>
      <c r="R65" s="18">
        <f t="shared" ref="R65:R115" si="30">+E65/D65</f>
        <v>5.4525547445255471</v>
      </c>
      <c r="S65" s="5">
        <f>+'Ark1'!V419</f>
        <v>15.124497991967871</v>
      </c>
      <c r="T65" s="5"/>
      <c r="U65" s="28"/>
    </row>
    <row r="66" spans="1:42" s="3" customFormat="1" ht="15.6">
      <c r="A66" s="28"/>
      <c r="B66" s="2">
        <f>+'Ark1'!C420</f>
        <v>2022</v>
      </c>
      <c r="C66" s="2">
        <f>+'Ark1'!E420</f>
        <v>3</v>
      </c>
      <c r="D66" s="2">
        <f>+'Ark1'!Q420</f>
        <v>114</v>
      </c>
      <c r="E66" s="18">
        <f>+'Ark1'!R420</f>
        <v>541</v>
      </c>
      <c r="F66" s="18"/>
      <c r="G66" s="18">
        <f>+'Ark1'!S420</f>
        <v>541</v>
      </c>
      <c r="H66" s="51">
        <f>+'Ark1'!T420</f>
        <v>1.7139779495627929</v>
      </c>
      <c r="I66" s="51">
        <f>+'Ark1'!U420</f>
        <v>1.7468706375770748</v>
      </c>
      <c r="J66" s="51"/>
      <c r="K66" s="5">
        <f>+'Ark1'!W420</f>
        <v>58.210720887245849</v>
      </c>
      <c r="L66" s="18"/>
      <c r="M66" s="18">
        <f>+'Ark1'!Z420</f>
        <v>157.46044362292051</v>
      </c>
      <c r="N66" s="18"/>
      <c r="O66" s="18">
        <f>+'Ark1'!AA420</f>
        <v>30.882633153394313</v>
      </c>
      <c r="P66" s="5">
        <f>+'Ark1'!AB420</f>
        <v>4.8206230219244652</v>
      </c>
      <c r="Q66" s="18">
        <f>+'Ark1'!AC420</f>
        <v>-46.39051532376736</v>
      </c>
      <c r="R66" s="18">
        <f t="shared" si="30"/>
        <v>4.7456140350877192</v>
      </c>
      <c r="S66" s="5">
        <f>+'Ark1'!V420</f>
        <v>14.53789279112754</v>
      </c>
      <c r="T66" s="5"/>
      <c r="U66" s="28"/>
    </row>
    <row r="67" spans="1:42" ht="15.6">
      <c r="A67" s="28"/>
      <c r="B67" s="2">
        <f>+'Ark1'!C421</f>
        <v>2022</v>
      </c>
      <c r="C67" s="2">
        <f>+'Ark1'!E421</f>
        <v>4</v>
      </c>
      <c r="D67" s="2">
        <f>+'Ark1'!Q421</f>
        <v>107</v>
      </c>
      <c r="E67" s="18">
        <f>+'Ark1'!R421</f>
        <v>543</v>
      </c>
      <c r="F67" s="18"/>
      <c r="G67" s="18">
        <f>+'Ark1'!S421</f>
        <v>543</v>
      </c>
      <c r="H67" s="51">
        <f>+'Ark1'!T421</f>
        <v>1.7203142820935244</v>
      </c>
      <c r="I67" s="51">
        <f>+'Ark1'!U421</f>
        <v>1.7419039579377773</v>
      </c>
      <c r="J67" s="51"/>
      <c r="K67" s="5">
        <f>+'Ark1'!W421</f>
        <v>59.110497237569049</v>
      </c>
      <c r="L67" s="18"/>
      <c r="M67" s="18">
        <f>+'Ark1'!Z421</f>
        <v>156.43443830570902</v>
      </c>
      <c r="N67" s="18"/>
      <c r="O67" s="18">
        <f>+'Ark1'!AA421</f>
        <v>28.183037164233024</v>
      </c>
      <c r="P67" s="5">
        <f>+'Ark1'!AB421</f>
        <v>4.2128825854858256</v>
      </c>
      <c r="Q67" s="18">
        <f>+'Ark1'!AC421</f>
        <v>-33.410585759049319</v>
      </c>
      <c r="R67" s="18">
        <f t="shared" si="30"/>
        <v>5.0747663551401869</v>
      </c>
      <c r="S67" s="5">
        <f>+'Ark1'!V421</f>
        <v>15.055248618784528</v>
      </c>
      <c r="T67" s="5"/>
      <c r="U67" s="28"/>
      <c r="AH67"/>
      <c r="AI67"/>
      <c r="AJ67"/>
      <c r="AL67"/>
      <c r="AM67"/>
      <c r="AN67"/>
      <c r="AO67"/>
      <c r="AP67"/>
    </row>
    <row r="68" spans="1:42" ht="15.6">
      <c r="A68" s="28"/>
      <c r="B68" s="2">
        <f>+'Ark1'!C422</f>
        <v>2022</v>
      </c>
      <c r="C68" s="2">
        <f>+'Ark1'!E422</f>
        <v>5</v>
      </c>
      <c r="D68" s="2">
        <f>+'Ark1'!Q422</f>
        <v>94</v>
      </c>
      <c r="E68" s="18">
        <f>+'Ark1'!R422</f>
        <v>413</v>
      </c>
      <c r="F68" s="18"/>
      <c r="G68" s="18">
        <f>+'Ark1'!S422</f>
        <v>413</v>
      </c>
      <c r="H68" s="51">
        <f>+'Ark1'!T422</f>
        <v>1.3084526675959951</v>
      </c>
      <c r="I68" s="51">
        <f>+'Ark1'!U422</f>
        <v>1.3081787127729247</v>
      </c>
      <c r="J68" s="51"/>
      <c r="K68" s="5">
        <f>+'Ark1'!W422</f>
        <v>59.36319612590799</v>
      </c>
      <c r="L68" s="18"/>
      <c r="M68" s="18">
        <f>+'Ark1'!Z422</f>
        <v>154.46319612590796</v>
      </c>
      <c r="N68" s="18"/>
      <c r="O68" s="18">
        <f>+'Ark1'!AA422</f>
        <v>30.359529284166989</v>
      </c>
      <c r="P68" s="5">
        <f>+'Ark1'!AB422</f>
        <v>4.3828635539426211</v>
      </c>
      <c r="Q68" s="18">
        <f>+'Ark1'!AC422</f>
        <v>-51.528799438644469</v>
      </c>
      <c r="R68" s="18">
        <f t="shared" si="30"/>
        <v>4.3936170212765955</v>
      </c>
      <c r="S68" s="5">
        <f>+'Ark1'!V422</f>
        <v>15.184019370460048</v>
      </c>
      <c r="T68" s="5"/>
      <c r="U68" s="28"/>
      <c r="AH68"/>
      <c r="AI68"/>
      <c r="AJ68"/>
      <c r="AL68"/>
      <c r="AM68"/>
      <c r="AN68"/>
      <c r="AO68"/>
      <c r="AP68"/>
    </row>
    <row r="69" spans="1:42" ht="15.6">
      <c r="A69" s="28"/>
      <c r="B69" s="2">
        <f>+'Ark1'!C423</f>
        <v>2022</v>
      </c>
      <c r="C69" s="2">
        <f>+'Ark1'!E423</f>
        <v>6</v>
      </c>
      <c r="D69" s="2">
        <f>+'Ark1'!Q423</f>
        <v>108</v>
      </c>
      <c r="E69" s="18">
        <f>+'Ark1'!R423</f>
        <v>763</v>
      </c>
      <c r="F69" s="18"/>
      <c r="G69" s="18">
        <f>+'Ark1'!S423</f>
        <v>763</v>
      </c>
      <c r="H69" s="51">
        <f>+'Ark1'!T423</f>
        <v>2.4173108604739575</v>
      </c>
      <c r="I69" s="51">
        <f>+'Ark1'!U423</f>
        <v>2.4199767171819579</v>
      </c>
      <c r="J69" s="51"/>
      <c r="K69" s="5">
        <f>+'Ark1'!W423</f>
        <v>59.024901703800786</v>
      </c>
      <c r="L69" s="18"/>
      <c r="M69" s="18">
        <f>+'Ark1'!Z423</f>
        <v>154.66592398427238</v>
      </c>
      <c r="N69" s="18"/>
      <c r="O69" s="18">
        <f>+'Ark1'!AA423</f>
        <v>30.462283020052745</v>
      </c>
      <c r="P69" s="5">
        <f>+'Ark1'!AB423</f>
        <v>4.4604754502155846</v>
      </c>
      <c r="Q69" s="18">
        <f>+'Ark1'!AC423</f>
        <v>-42.611674089594125</v>
      </c>
      <c r="R69" s="18">
        <f t="shared" si="30"/>
        <v>7.0648148148148149</v>
      </c>
      <c r="S69" s="5">
        <f>+'Ark1'!V423</f>
        <v>15.006553079947572</v>
      </c>
      <c r="T69" s="5"/>
      <c r="U69" s="28"/>
      <c r="AH69"/>
      <c r="AI69"/>
      <c r="AJ69"/>
      <c r="AL69"/>
      <c r="AM69"/>
      <c r="AN69"/>
      <c r="AO69"/>
      <c r="AP69"/>
    </row>
    <row r="70" spans="1:42" ht="15.6">
      <c r="A70" s="28"/>
      <c r="B70" s="2">
        <f>+'Ark1'!C424</f>
        <v>2022</v>
      </c>
      <c r="C70" s="2">
        <f>+'Ark1'!E424</f>
        <v>7</v>
      </c>
      <c r="D70" s="2">
        <f>+'Ark1'!Q424</f>
        <v>117</v>
      </c>
      <c r="E70" s="18">
        <f>+'Ark1'!R424</f>
        <v>588</v>
      </c>
      <c r="F70" s="18"/>
      <c r="G70" s="18">
        <f>+'Ark1'!S424</f>
        <v>588</v>
      </c>
      <c r="H70" s="51">
        <f>+'Ark1'!T424</f>
        <v>1.8628817640349769</v>
      </c>
      <c r="I70" s="51">
        <f>+'Ark1'!U424</f>
        <v>1.8760596758083341</v>
      </c>
      <c r="J70" s="51"/>
      <c r="K70" s="5">
        <f>+'Ark1'!W424</f>
        <v>58.954081632653057</v>
      </c>
      <c r="L70" s="18"/>
      <c r="M70" s="18">
        <f>+'Ark1'!Z424</f>
        <v>155.5884353741497</v>
      </c>
      <c r="N70" s="18"/>
      <c r="O70" s="18">
        <f>+'Ark1'!AA424</f>
        <v>31.275169492804523</v>
      </c>
      <c r="P70" s="5">
        <f>+'Ark1'!AB424</f>
        <v>4.8581511915685036</v>
      </c>
      <c r="Q70" s="18">
        <f>+'Ark1'!AC424</f>
        <v>-44.348917408936174</v>
      </c>
      <c r="R70" s="18">
        <f t="shared" si="30"/>
        <v>5.0256410256410255</v>
      </c>
      <c r="S70" s="5">
        <f>+'Ark1'!V424</f>
        <v>15</v>
      </c>
      <c r="T70" s="5"/>
      <c r="U70" s="28"/>
      <c r="AH70"/>
      <c r="AI70"/>
      <c r="AJ70"/>
      <c r="AL70"/>
      <c r="AM70"/>
      <c r="AN70"/>
      <c r="AO70"/>
      <c r="AP70"/>
    </row>
    <row r="71" spans="1:42" ht="15.6">
      <c r="A71" s="28"/>
      <c r="B71" s="2">
        <f>+'Ark1'!C425</f>
        <v>2022</v>
      </c>
      <c r="C71" s="2">
        <f>+'Ark1'!E425</f>
        <v>8</v>
      </c>
      <c r="D71" s="2">
        <f>+'Ark1'!Q425</f>
        <v>96</v>
      </c>
      <c r="E71" s="18">
        <f>+'Ark1'!R425</f>
        <v>471</v>
      </c>
      <c r="F71" s="18"/>
      <c r="G71" s="18">
        <f>+'Ark1'!S425</f>
        <v>471</v>
      </c>
      <c r="H71" s="51">
        <f>+'Ark1'!T425</f>
        <v>1.4922063109872004</v>
      </c>
      <c r="I71" s="51">
        <f>+'Ark1'!U425</f>
        <v>1.5104242864416799</v>
      </c>
      <c r="J71" s="51"/>
      <c r="K71" s="5">
        <f>+'Ark1'!W425</f>
        <v>58.815286624203821</v>
      </c>
      <c r="L71" s="18"/>
      <c r="M71" s="18">
        <f>+'Ark1'!Z425</f>
        <v>156.38174097664557</v>
      </c>
      <c r="N71" s="18"/>
      <c r="O71" s="18">
        <f>+'Ark1'!AA425</f>
        <v>30.645265874778143</v>
      </c>
      <c r="P71" s="5">
        <f>+'Ark1'!AB425</f>
        <v>4.4150221117151682</v>
      </c>
      <c r="Q71" s="18">
        <f>+'Ark1'!AC425</f>
        <v>-43.268454375279426</v>
      </c>
      <c r="R71" s="18">
        <f t="shared" si="30"/>
        <v>4.90625</v>
      </c>
      <c r="S71" s="5">
        <f>+'Ark1'!V425</f>
        <v>14.834394904458598</v>
      </c>
      <c r="T71" s="5"/>
      <c r="U71" s="28"/>
      <c r="AH71"/>
      <c r="AI71"/>
      <c r="AJ71"/>
      <c r="AL71"/>
      <c r="AM71"/>
      <c r="AN71"/>
      <c r="AO71"/>
      <c r="AP71"/>
    </row>
    <row r="72" spans="1:42" ht="15.6">
      <c r="A72" s="28"/>
      <c r="B72" s="2">
        <f>+'Ark1'!C426</f>
        <v>2022</v>
      </c>
      <c r="C72" s="2">
        <f>+'Ark1'!E426</f>
        <v>9</v>
      </c>
      <c r="D72" s="2">
        <f>+'Ark1'!Q426</f>
        <v>122</v>
      </c>
      <c r="E72" s="18">
        <f>+'Ark1'!R426</f>
        <v>578</v>
      </c>
      <c r="F72" s="18"/>
      <c r="G72" s="18">
        <f>+'Ark1'!S426</f>
        <v>578</v>
      </c>
      <c r="H72" s="51">
        <f>+'Ark1'!T426</f>
        <v>1.8312001013813204</v>
      </c>
      <c r="I72" s="51">
        <f>+'Ark1'!U426</f>
        <v>1.8537936941718776</v>
      </c>
      <c r="J72" s="51"/>
      <c r="K72" s="5">
        <f>+'Ark1'!W426</f>
        <v>59.062283737024231</v>
      </c>
      <c r="L72" s="18"/>
      <c r="M72" s="18">
        <f>+'Ark1'!Z426</f>
        <v>156.40173010380613</v>
      </c>
      <c r="N72" s="18"/>
      <c r="O72" s="18">
        <f>+'Ark1'!AA426</f>
        <v>30.428506549740408</v>
      </c>
      <c r="P72" s="5">
        <f>+'Ark1'!AB426</f>
        <v>4.6822490724266714</v>
      </c>
      <c r="Q72" s="18">
        <f>+'Ark1'!AC426</f>
        <v>-43.809730907811961</v>
      </c>
      <c r="R72" s="18">
        <f t="shared" si="30"/>
        <v>4.7377049180327866</v>
      </c>
      <c r="S72" s="5">
        <f>+'Ark1'!V426</f>
        <v>15.06920415224913</v>
      </c>
      <c r="T72" s="5"/>
      <c r="U72" s="28"/>
      <c r="AH72"/>
      <c r="AI72"/>
      <c r="AJ72"/>
      <c r="AL72"/>
      <c r="AM72"/>
      <c r="AN72"/>
      <c r="AO72"/>
      <c r="AP72"/>
    </row>
    <row r="73" spans="1:42" ht="15.6">
      <c r="A73" s="28"/>
      <c r="B73" s="2">
        <f>+'Ark1'!C427</f>
        <v>2022</v>
      </c>
      <c r="C73" s="2">
        <f>+'Ark1'!E427</f>
        <v>10</v>
      </c>
      <c r="D73" s="2">
        <f>+'Ark1'!Q427</f>
        <v>113</v>
      </c>
      <c r="E73" s="18">
        <f>+'Ark1'!R427</f>
        <v>527</v>
      </c>
      <c r="F73" s="18"/>
      <c r="G73" s="18">
        <f>+'Ark1'!S427</f>
        <v>527</v>
      </c>
      <c r="H73" s="51">
        <f>+'Ark1'!T427</f>
        <v>1.6696236218476741</v>
      </c>
      <c r="I73" s="51">
        <f>+'Ark1'!U427</f>
        <v>1.7237228754926852</v>
      </c>
      <c r="J73" s="51"/>
      <c r="K73" s="5">
        <f>+'Ark1'!W427</f>
        <v>59.161290322580633</v>
      </c>
      <c r="L73" s="18"/>
      <c r="M73" s="18">
        <f>+'Ark1'!Z427</f>
        <v>159.50151802656544</v>
      </c>
      <c r="N73" s="18"/>
      <c r="O73" s="18">
        <f>+'Ark1'!AA427</f>
        <v>31.042169970560309</v>
      </c>
      <c r="P73" s="5">
        <f>+'Ark1'!AB427</f>
        <v>4.6139978266331347</v>
      </c>
      <c r="Q73" s="18">
        <f>+'Ark1'!AC427</f>
        <v>-41.966921376586818</v>
      </c>
      <c r="R73" s="18">
        <f t="shared" si="30"/>
        <v>4.663716814159292</v>
      </c>
      <c r="S73" s="5">
        <f>+'Ark1'!V427</f>
        <v>15.110056925996204</v>
      </c>
      <c r="T73" s="5"/>
      <c r="U73" s="28"/>
      <c r="AH73"/>
      <c r="AI73"/>
      <c r="AJ73"/>
      <c r="AL73"/>
      <c r="AM73"/>
      <c r="AN73"/>
      <c r="AO73"/>
      <c r="AP73"/>
    </row>
    <row r="74" spans="1:42" ht="15.6">
      <c r="A74" s="28"/>
      <c r="B74" s="2">
        <f>+'Ark1'!C428</f>
        <v>2022</v>
      </c>
      <c r="C74" s="2">
        <f>+'Ark1'!E428</f>
        <v>11</v>
      </c>
      <c r="D74" s="2">
        <f>+'Ark1'!Q428</f>
        <v>96</v>
      </c>
      <c r="E74" s="18">
        <f>+'Ark1'!R428</f>
        <v>489</v>
      </c>
      <c r="F74" s="18"/>
      <c r="G74" s="18">
        <f>+'Ark1'!S428</f>
        <v>489</v>
      </c>
      <c r="H74" s="51">
        <f>+'Ark1'!T428</f>
        <v>1.5492333037637818</v>
      </c>
      <c r="I74" s="51">
        <f>+'Ark1'!U428</f>
        <v>1.5477092448238861</v>
      </c>
      <c r="J74" s="51"/>
      <c r="K74" s="5">
        <f>+'Ark1'!W428</f>
        <v>59.257668711656429</v>
      </c>
      <c r="L74" s="18"/>
      <c r="M74" s="18">
        <f>+'Ark1'!Z428</f>
        <v>154.34355828220853</v>
      </c>
      <c r="N74" s="18"/>
      <c r="O74" s="18">
        <f>+'Ark1'!AA428</f>
        <v>32.705992840865257</v>
      </c>
      <c r="P74" s="5">
        <f>+'Ark1'!AB428</f>
        <v>4.3669922314977345</v>
      </c>
      <c r="Q74" s="18">
        <f>+'Ark1'!AC428</f>
        <v>-49.289587778652432</v>
      </c>
      <c r="R74" s="18">
        <f t="shared" si="30"/>
        <v>5.09375</v>
      </c>
      <c r="S74" s="5">
        <f>+'Ark1'!V428</f>
        <v>15.073619631901837</v>
      </c>
      <c r="T74" s="5"/>
      <c r="U74" s="28"/>
      <c r="AH74"/>
      <c r="AI74"/>
      <c r="AJ74"/>
      <c r="AL74"/>
      <c r="AM74"/>
      <c r="AN74"/>
      <c r="AO74"/>
      <c r="AP74"/>
    </row>
    <row r="75" spans="1:42" ht="15.6">
      <c r="A75" s="28"/>
      <c r="B75" s="2">
        <f>+'Ark1'!C429</f>
        <v>2022</v>
      </c>
      <c r="C75" s="2">
        <f>+'Ark1'!E429</f>
        <v>12</v>
      </c>
      <c r="D75" s="2">
        <f>+'Ark1'!Q429</f>
        <v>102</v>
      </c>
      <c r="E75" s="18">
        <f>+'Ark1'!R429</f>
        <v>476</v>
      </c>
      <c r="F75" s="18"/>
      <c r="G75" s="18">
        <f>+'Ark1'!S429</f>
        <v>476</v>
      </c>
      <c r="H75" s="51">
        <f>+'Ark1'!T429</f>
        <v>1.5080471423140285</v>
      </c>
      <c r="I75" s="51">
        <f>+'Ark1'!U429</f>
        <v>1.5442026295541924</v>
      </c>
      <c r="J75" s="51"/>
      <c r="K75" s="5">
        <f>+'Ark1'!W429</f>
        <v>58.903361344537807</v>
      </c>
      <c r="L75" s="18"/>
      <c r="M75" s="18">
        <f>+'Ark1'!Z429</f>
        <v>158.19957983193277</v>
      </c>
      <c r="N75" s="18"/>
      <c r="O75" s="18">
        <f>+'Ark1'!AA429</f>
        <v>32.463309603484937</v>
      </c>
      <c r="P75" s="5">
        <f>+'Ark1'!AB429</f>
        <v>5.3729705220459447</v>
      </c>
      <c r="Q75" s="18">
        <f>+'Ark1'!AC429</f>
        <v>-48.674283999368249</v>
      </c>
      <c r="R75" s="18">
        <f t="shared" si="30"/>
        <v>4.666666666666667</v>
      </c>
      <c r="S75" s="5">
        <f>+'Ark1'!V429</f>
        <v>14.844537815126053</v>
      </c>
      <c r="T75" s="5"/>
      <c r="U75" s="28"/>
      <c r="AH75"/>
      <c r="AI75"/>
      <c r="AJ75"/>
      <c r="AL75"/>
      <c r="AM75"/>
      <c r="AN75"/>
      <c r="AO75"/>
      <c r="AP75"/>
    </row>
    <row r="76" spans="1:42" ht="15.6">
      <c r="A76" s="28"/>
      <c r="B76" s="2">
        <f>+'Ark1'!C430</f>
        <v>2022</v>
      </c>
      <c r="C76" s="2">
        <f>+'Ark1'!E430</f>
        <v>13</v>
      </c>
      <c r="D76" s="2">
        <f>+'Ark1'!Q430</f>
        <v>113</v>
      </c>
      <c r="E76" s="18">
        <f>+'Ark1'!R430</f>
        <v>635</v>
      </c>
      <c r="F76" s="18"/>
      <c r="G76" s="18">
        <f>+'Ark1'!S430</f>
        <v>635</v>
      </c>
      <c r="H76" s="51">
        <f>+'Ark1'!T430</f>
        <v>2.0117855785071606</v>
      </c>
      <c r="I76" s="51">
        <f>+'Ark1'!U430</f>
        <v>2.0073690884190434</v>
      </c>
      <c r="J76" s="51"/>
      <c r="K76" s="5">
        <f>+'Ark1'!W430</f>
        <v>59.047244094488192</v>
      </c>
      <c r="L76" s="18"/>
      <c r="M76" s="18">
        <f>+'Ark1'!Z430</f>
        <v>154.15637795275578</v>
      </c>
      <c r="N76" s="18"/>
      <c r="O76" s="18">
        <f>+'Ark1'!AA430</f>
        <v>31.277663325467113</v>
      </c>
      <c r="P76" s="5">
        <f>+'Ark1'!AB430</f>
        <v>4.5845654577593686</v>
      </c>
      <c r="Q76" s="18">
        <f>+'Ark1'!AC430</f>
        <v>-44.586421955626392</v>
      </c>
      <c r="R76" s="18">
        <f t="shared" si="30"/>
        <v>5.6194690265486722</v>
      </c>
      <c r="S76" s="5">
        <f>+'Ark1'!V430</f>
        <v>15.039370078740156</v>
      </c>
      <c r="T76" s="5"/>
      <c r="U76" s="28"/>
      <c r="AH76"/>
      <c r="AI76"/>
      <c r="AJ76"/>
      <c r="AL76"/>
      <c r="AM76"/>
      <c r="AN76"/>
      <c r="AO76"/>
      <c r="AP76"/>
    </row>
    <row r="77" spans="1:42" ht="15.6">
      <c r="A77" s="28"/>
      <c r="B77" s="2">
        <f>+'Ark1'!C431</f>
        <v>2022</v>
      </c>
      <c r="C77" s="2">
        <f>+'Ark1'!E431</f>
        <v>14</v>
      </c>
      <c r="D77" s="2">
        <f>+'Ark1'!Q431</f>
        <v>135</v>
      </c>
      <c r="E77" s="18">
        <f>+'Ark1'!R431</f>
        <v>778</v>
      </c>
      <c r="F77" s="18"/>
      <c r="G77" s="18">
        <f>+'Ark1'!S431</f>
        <v>778</v>
      </c>
      <c r="H77" s="51">
        <f>+'Ark1'!T431</f>
        <v>2.464833354454441</v>
      </c>
      <c r="I77" s="51">
        <f>+'Ark1'!U431</f>
        <v>2.4555186211903473</v>
      </c>
      <c r="J77" s="51"/>
      <c r="K77" s="5">
        <f>+'Ark1'!W431</f>
        <v>59.437017994858607</v>
      </c>
      <c r="L77" s="18"/>
      <c r="M77" s="18">
        <f>+'Ark1'!Z431</f>
        <v>153.91169665809775</v>
      </c>
      <c r="N77" s="18"/>
      <c r="O77" s="18">
        <f>+'Ark1'!AA431</f>
        <v>29.318484381483596</v>
      </c>
      <c r="P77" s="5">
        <f>+'Ark1'!AB431</f>
        <v>4.4616926885982409</v>
      </c>
      <c r="Q77" s="18">
        <f>+'Ark1'!AC431</f>
        <v>-49.790469814279291</v>
      </c>
      <c r="R77" s="18">
        <f t="shared" si="30"/>
        <v>5.7629629629629626</v>
      </c>
      <c r="S77" s="5">
        <f>+'Ark1'!V431</f>
        <v>15.226221079691516</v>
      </c>
      <c r="T77" s="5"/>
      <c r="U77" s="28"/>
      <c r="AH77"/>
      <c r="AI77"/>
      <c r="AJ77"/>
      <c r="AL77"/>
      <c r="AM77"/>
      <c r="AN77"/>
      <c r="AO77"/>
      <c r="AP77"/>
    </row>
    <row r="78" spans="1:42" ht="15.6">
      <c r="A78" s="28"/>
      <c r="B78" s="2">
        <f>+'Ark1'!C432</f>
        <v>2022</v>
      </c>
      <c r="C78" s="2">
        <f>+'Ark1'!E432</f>
        <v>15</v>
      </c>
      <c r="D78" s="2">
        <f>+'Ark1'!Q432</f>
        <v>32</v>
      </c>
      <c r="E78" s="18">
        <f>+'Ark1'!R432</f>
        <v>174</v>
      </c>
      <c r="F78" s="18"/>
      <c r="G78" s="18">
        <f>+'Ark1'!S432</f>
        <v>174</v>
      </c>
      <c r="H78" s="51">
        <f>+'Ark1'!T432</f>
        <v>0.55126093017361555</v>
      </c>
      <c r="I78" s="51">
        <f>+'Ark1'!U432</f>
        <v>0.56265179991393532</v>
      </c>
      <c r="J78" s="51"/>
      <c r="K78" s="5">
        <f>+'Ark1'!W432</f>
        <v>58.258620689655153</v>
      </c>
      <c r="L78" s="18"/>
      <c r="M78" s="18">
        <f>+'Ark1'!Z432</f>
        <v>157.68793103448269</v>
      </c>
      <c r="N78" s="18"/>
      <c r="O78" s="18">
        <f>+'Ark1'!AA432</f>
        <v>35.613942498930101</v>
      </c>
      <c r="P78" s="5">
        <f>+'Ark1'!AB432</f>
        <v>5.5777483143668407</v>
      </c>
      <c r="Q78" s="18">
        <f>+'Ark1'!AC432</f>
        <v>-55.963340473661091</v>
      </c>
      <c r="R78" s="18">
        <f t="shared" si="30"/>
        <v>5.4375</v>
      </c>
      <c r="S78" s="5">
        <f>+'Ark1'!V432</f>
        <v>14.586206896551722</v>
      </c>
      <c r="T78" s="5"/>
      <c r="U78" s="28"/>
      <c r="AH78"/>
      <c r="AI78"/>
      <c r="AJ78"/>
      <c r="AL78"/>
      <c r="AM78"/>
      <c r="AN78"/>
      <c r="AO78"/>
      <c r="AP78"/>
    </row>
    <row r="79" spans="1:42" ht="15.6">
      <c r="A79" s="28"/>
      <c r="B79" s="2">
        <f>+'Ark1'!C433</f>
        <v>2022</v>
      </c>
      <c r="C79" s="2">
        <f>+'Ark1'!E433</f>
        <v>16</v>
      </c>
      <c r="D79" s="2">
        <f>+'Ark1'!Q433</f>
        <v>114</v>
      </c>
      <c r="E79" s="18">
        <f>+'Ark1'!R433</f>
        <v>655</v>
      </c>
      <c r="F79" s="18"/>
      <c r="G79" s="18">
        <f>+'Ark1'!S433</f>
        <v>655</v>
      </c>
      <c r="H79" s="51">
        <f>+'Ark1'!T433</f>
        <v>2.0751489038144726</v>
      </c>
      <c r="I79" s="51">
        <f>+'Ark1'!U433</f>
        <v>2.0567590467644097</v>
      </c>
      <c r="J79" s="51"/>
      <c r="K79" s="5">
        <f>+'Ark1'!W433</f>
        <v>59.280916030534357</v>
      </c>
      <c r="L79" s="18"/>
      <c r="M79" s="18">
        <f>+'Ark1'!Z433</f>
        <v>153.12641221374022</v>
      </c>
      <c r="N79" s="18"/>
      <c r="O79" s="18">
        <f>+'Ark1'!AA433</f>
        <v>28.802247396111113</v>
      </c>
      <c r="P79" s="5">
        <f>+'Ark1'!AB433</f>
        <v>4.6568199106227155</v>
      </c>
      <c r="Q79" s="18">
        <f>+'Ark1'!AC433</f>
        <v>-42.412683639463125</v>
      </c>
      <c r="R79" s="18">
        <f t="shared" si="30"/>
        <v>5.7456140350877192</v>
      </c>
      <c r="S79" s="5">
        <f>+'Ark1'!V433</f>
        <v>15.103816793893126</v>
      </c>
      <c r="T79" s="5"/>
      <c r="U79" s="28"/>
      <c r="AH79"/>
      <c r="AI79"/>
      <c r="AJ79"/>
      <c r="AL79"/>
      <c r="AM79"/>
      <c r="AN79"/>
      <c r="AO79"/>
      <c r="AP79"/>
    </row>
    <row r="80" spans="1:42" ht="15.6">
      <c r="A80" s="28"/>
      <c r="B80" s="2">
        <f>+'Ark1'!C434</f>
        <v>2022</v>
      </c>
      <c r="C80" s="2">
        <f>+'Ark1'!E434</f>
        <v>17</v>
      </c>
      <c r="D80" s="2">
        <f>+'Ark1'!Q434</f>
        <v>122</v>
      </c>
      <c r="E80" s="18">
        <f>+'Ark1'!R434</f>
        <v>609</v>
      </c>
      <c r="F80" s="18"/>
      <c r="G80" s="18">
        <f>+'Ark1'!S434</f>
        <v>609</v>
      </c>
      <c r="H80" s="51">
        <f>+'Ark1'!T434</f>
        <v>1.9294132556076535</v>
      </c>
      <c r="I80" s="51">
        <f>+'Ark1'!U434</f>
        <v>1.8911340201636075</v>
      </c>
      <c r="J80" s="51"/>
      <c r="K80" s="5">
        <f>+'Ark1'!W434</f>
        <v>59.279146141215101</v>
      </c>
      <c r="L80" s="18"/>
      <c r="M80" s="18">
        <f>+'Ark1'!Z434</f>
        <v>151.43037766830861</v>
      </c>
      <c r="N80" s="18"/>
      <c r="O80" s="18">
        <f>+'Ark1'!AA434</f>
        <v>29.462711620756725</v>
      </c>
      <c r="P80" s="5">
        <f>+'Ark1'!AB434</f>
        <v>4.3866017001979243</v>
      </c>
      <c r="Q80" s="18">
        <f>+'Ark1'!AC434</f>
        <v>-36.130390637898749</v>
      </c>
      <c r="R80" s="18">
        <f t="shared" si="30"/>
        <v>4.9918032786885247</v>
      </c>
      <c r="S80" s="5">
        <f>+'Ark1'!V434</f>
        <v>15.177339901477829</v>
      </c>
      <c r="T80" s="5"/>
      <c r="U80" s="28"/>
      <c r="AH80"/>
      <c r="AI80"/>
      <c r="AJ80"/>
      <c r="AL80"/>
      <c r="AM80"/>
      <c r="AN80"/>
      <c r="AO80"/>
      <c r="AP80"/>
    </row>
    <row r="81" spans="1:42" ht="15.6">
      <c r="A81" s="28"/>
      <c r="B81" s="2">
        <f>+'Ark1'!C435</f>
        <v>2022</v>
      </c>
      <c r="C81" s="2">
        <f>+'Ark1'!E435</f>
        <v>18</v>
      </c>
      <c r="D81" s="2">
        <f>+'Ark1'!Q435</f>
        <v>130</v>
      </c>
      <c r="E81" s="18">
        <f>+'Ark1'!R435</f>
        <v>717</v>
      </c>
      <c r="F81" s="18"/>
      <c r="G81" s="18">
        <f>+'Ark1'!S435</f>
        <v>717</v>
      </c>
      <c r="H81" s="51">
        <f>+'Ark1'!T435</f>
        <v>2.2715752122671402</v>
      </c>
      <c r="I81" s="51">
        <f>+'Ark1'!U435</f>
        <v>2.3246624027168301</v>
      </c>
      <c r="J81" s="51"/>
      <c r="K81" s="5">
        <f>+'Ark1'!W435</f>
        <v>58.504881450488142</v>
      </c>
      <c r="L81" s="18"/>
      <c r="M81" s="18">
        <f>+'Ark1'!Z435</f>
        <v>158.10613668061373</v>
      </c>
      <c r="N81" s="18"/>
      <c r="O81" s="18">
        <f>+'Ark1'!AA435</f>
        <v>30.135739241562071</v>
      </c>
      <c r="P81" s="5">
        <f>+'Ark1'!AB435</f>
        <v>4.7713745632726843</v>
      </c>
      <c r="Q81" s="18">
        <f>+'Ark1'!AC435</f>
        <v>-44.590416338089298</v>
      </c>
      <c r="R81" s="18">
        <f t="shared" si="30"/>
        <v>5.5153846153846153</v>
      </c>
      <c r="S81" s="5">
        <f>+'Ark1'!V435</f>
        <v>14.711297071129701</v>
      </c>
      <c r="T81" s="5"/>
      <c r="U81" s="28"/>
      <c r="AH81"/>
      <c r="AI81"/>
      <c r="AJ81"/>
      <c r="AL81"/>
      <c r="AM81"/>
      <c r="AN81"/>
      <c r="AO81"/>
      <c r="AP81"/>
    </row>
    <row r="82" spans="1:42" ht="15.6">
      <c r="A82" s="28"/>
      <c r="B82" s="2">
        <f>+'Ark1'!C436</f>
        <v>2022</v>
      </c>
      <c r="C82" s="2">
        <f>+'Ark1'!E436</f>
        <v>19</v>
      </c>
      <c r="D82" s="2">
        <f>+'Ark1'!Q436</f>
        <v>90</v>
      </c>
      <c r="E82" s="18">
        <f>+'Ark1'!R436</f>
        <v>537</v>
      </c>
      <c r="F82" s="18"/>
      <c r="G82" s="18">
        <f>+'Ark1'!S436</f>
        <v>537</v>
      </c>
      <c r="H82" s="51">
        <f>+'Ark1'!T436</f>
        <v>1.7013052845013306</v>
      </c>
      <c r="I82" s="51">
        <f>+'Ark1'!U436</f>
        <v>1.7092350176678976</v>
      </c>
      <c r="J82" s="51"/>
      <c r="K82" s="5">
        <f>+'Ark1'!W436</f>
        <v>58.324022346368722</v>
      </c>
      <c r="L82" s="18"/>
      <c r="M82" s="18">
        <f>+'Ark1'!Z436</f>
        <v>155.2156424581006</v>
      </c>
      <c r="N82" s="18"/>
      <c r="O82" s="18">
        <f>+'Ark1'!AA436</f>
        <v>30.084990368020055</v>
      </c>
      <c r="P82" s="5">
        <f>+'Ark1'!AB436</f>
        <v>4.8245994636449359</v>
      </c>
      <c r="Q82" s="18">
        <f>+'Ark1'!AC436</f>
        <v>-36.321773783753088</v>
      </c>
      <c r="R82" s="18">
        <f t="shared" si="30"/>
        <v>5.9666666666666668</v>
      </c>
      <c r="S82" s="5">
        <f>+'Ark1'!V436</f>
        <v>14.68156424581006</v>
      </c>
      <c r="T82" s="5"/>
      <c r="U82" s="28"/>
      <c r="AH82"/>
      <c r="AI82"/>
      <c r="AJ82"/>
      <c r="AL82"/>
      <c r="AM82"/>
      <c r="AN82"/>
      <c r="AO82"/>
      <c r="AP82"/>
    </row>
    <row r="83" spans="1:42" ht="15.6">
      <c r="A83" s="28"/>
      <c r="B83" s="2">
        <f>+'Ark1'!C437</f>
        <v>2022</v>
      </c>
      <c r="C83" s="2">
        <f>+'Ark1'!E437</f>
        <v>20</v>
      </c>
      <c r="D83" s="2">
        <f>+'Ark1'!Q437</f>
        <v>121</v>
      </c>
      <c r="E83" s="18">
        <f>+'Ark1'!R437</f>
        <v>908</v>
      </c>
      <c r="F83" s="18"/>
      <c r="G83" s="18">
        <f>+'Ark1'!S437</f>
        <v>908</v>
      </c>
      <c r="H83" s="51">
        <f>+'Ark1'!T437</f>
        <v>2.8766949689519703</v>
      </c>
      <c r="I83" s="51">
        <f>+'Ark1'!U437</f>
        <v>2.8655075670881218</v>
      </c>
      <c r="J83" s="51"/>
      <c r="K83" s="5">
        <f>+'Ark1'!W437</f>
        <v>59.166299559471362</v>
      </c>
      <c r="L83" s="18"/>
      <c r="M83" s="18">
        <f>+'Ark1'!Z437</f>
        <v>153.89471365638789</v>
      </c>
      <c r="N83" s="18"/>
      <c r="O83" s="18">
        <f>+'Ark1'!AA437</f>
        <v>30.928346467703417</v>
      </c>
      <c r="P83" s="5">
        <f>+'Ark1'!AB437</f>
        <v>4.4073787706896956</v>
      </c>
      <c r="Q83" s="18">
        <f>+'Ark1'!AC437</f>
        <v>-43.490965378796567</v>
      </c>
      <c r="R83" s="18">
        <f t="shared" si="30"/>
        <v>7.5041322314049586</v>
      </c>
      <c r="S83" s="5">
        <f>+'Ark1'!V437</f>
        <v>15.07709251101322</v>
      </c>
      <c r="T83" s="5"/>
      <c r="U83" s="28"/>
      <c r="AH83"/>
      <c r="AI83"/>
      <c r="AJ83"/>
      <c r="AL83"/>
      <c r="AM83"/>
      <c r="AN83"/>
      <c r="AO83"/>
      <c r="AP83"/>
    </row>
    <row r="84" spans="1:42" ht="15.6">
      <c r="A84" s="28"/>
      <c r="B84" s="2">
        <f>+'Ark1'!C438</f>
        <v>2022</v>
      </c>
      <c r="C84" s="2">
        <f>+'Ark1'!E438</f>
        <v>21</v>
      </c>
      <c r="D84" s="2">
        <f>+'Ark1'!Q438</f>
        <v>92</v>
      </c>
      <c r="E84" s="18">
        <f>+'Ark1'!R438</f>
        <v>503</v>
      </c>
      <c r="F84" s="18"/>
      <c r="G84" s="18">
        <f>+'Ark1'!S438</f>
        <v>503</v>
      </c>
      <c r="H84" s="51">
        <f>+'Ark1'!T438</f>
        <v>1.5935876314788997</v>
      </c>
      <c r="I84" s="51">
        <f>+'Ark1'!U438</f>
        <v>1.6047091735001524</v>
      </c>
      <c r="J84" s="51"/>
      <c r="K84" s="5">
        <f>+'Ark1'!W438</f>
        <v>58.564612326043751</v>
      </c>
      <c r="L84" s="18"/>
      <c r="M84" s="18">
        <f>+'Ark1'!Z438</f>
        <v>155.57375745526829</v>
      </c>
      <c r="N84" s="18"/>
      <c r="O84" s="18">
        <f>+'Ark1'!AA438</f>
        <v>29.928788032233204</v>
      </c>
      <c r="P84" s="5">
        <f>+'Ark1'!AB438</f>
        <v>4.5246508601624909</v>
      </c>
      <c r="Q84" s="18">
        <f>+'Ark1'!AC438</f>
        <v>-47.459868946976961</v>
      </c>
      <c r="R84" s="18">
        <f t="shared" si="30"/>
        <v>5.4673913043478262</v>
      </c>
      <c r="S84" s="5">
        <f>+'Ark1'!V438</f>
        <v>14.78131212723658</v>
      </c>
      <c r="T84" s="5"/>
      <c r="U84" s="28"/>
      <c r="AH84"/>
      <c r="AI84"/>
      <c r="AJ84"/>
      <c r="AL84"/>
      <c r="AM84"/>
      <c r="AN84"/>
      <c r="AO84"/>
      <c r="AP84"/>
    </row>
    <row r="85" spans="1:42" ht="15.6">
      <c r="A85" s="28"/>
      <c r="B85" s="2">
        <f>+'Ark1'!C439</f>
        <v>2022</v>
      </c>
      <c r="C85" s="2">
        <f>+'Ark1'!E439</f>
        <v>22</v>
      </c>
      <c r="D85" s="2">
        <f>+'Ark1'!Q439</f>
        <v>120</v>
      </c>
      <c r="E85" s="18">
        <f>+'Ark1'!R439</f>
        <v>615</v>
      </c>
      <c r="F85" s="18"/>
      <c r="G85" s="18">
        <f>+'Ark1'!S439</f>
        <v>615</v>
      </c>
      <c r="H85" s="51">
        <f>+'Ark1'!T439</f>
        <v>1.9484222531998476</v>
      </c>
      <c r="I85" s="51">
        <f>+'Ark1'!U439</f>
        <v>1.9189019016647364</v>
      </c>
      <c r="J85" s="51"/>
      <c r="K85" s="5">
        <f>+'Ark1'!W439</f>
        <v>58.8</v>
      </c>
      <c r="L85" s="18"/>
      <c r="M85" s="18">
        <f>+'Ark1'!Z439</f>
        <v>152.15479674796757</v>
      </c>
      <c r="N85" s="18"/>
      <c r="O85" s="18">
        <f>+'Ark1'!AA439</f>
        <v>30.372914317623245</v>
      </c>
      <c r="P85" s="5">
        <f>+'Ark1'!AB439</f>
        <v>4.6483496503108839</v>
      </c>
      <c r="Q85" s="18">
        <f>+'Ark1'!AC439</f>
        <v>-40.00381707101257</v>
      </c>
      <c r="R85" s="18">
        <f t="shared" si="30"/>
        <v>5.125</v>
      </c>
      <c r="S85" s="5">
        <f>+'Ark1'!V439</f>
        <v>14.878048780487802</v>
      </c>
      <c r="T85" s="5"/>
      <c r="U85" s="28"/>
      <c r="AH85"/>
      <c r="AI85"/>
      <c r="AJ85"/>
      <c r="AL85"/>
      <c r="AM85"/>
      <c r="AN85"/>
      <c r="AO85"/>
      <c r="AP85"/>
    </row>
    <row r="86" spans="1:42" ht="15.6">
      <c r="A86" s="28"/>
      <c r="B86" s="2">
        <f>+'Ark1'!C440</f>
        <v>2022</v>
      </c>
      <c r="C86" s="2">
        <f>+'Ark1'!E440</f>
        <v>23</v>
      </c>
      <c r="D86" s="2">
        <f>+'Ark1'!Q440</f>
        <v>122</v>
      </c>
      <c r="E86" s="18">
        <f>+'Ark1'!R440</f>
        <v>712</v>
      </c>
      <c r="F86" s="18"/>
      <c r="G86" s="18">
        <f>+'Ark1'!S440</f>
        <v>712</v>
      </c>
      <c r="H86" s="51">
        <f>+'Ark1'!T440</f>
        <v>2.2557343809403121</v>
      </c>
      <c r="I86" s="51">
        <f>+'Ark1'!U440</f>
        <v>2.1498730114141198</v>
      </c>
      <c r="J86" s="51"/>
      <c r="K86" s="5">
        <f>+'Ark1'!W440</f>
        <v>59.650280898876403</v>
      </c>
      <c r="L86" s="18"/>
      <c r="M86" s="18">
        <f>+'Ark1'!Z440</f>
        <v>147.24508426966304</v>
      </c>
      <c r="N86" s="18"/>
      <c r="O86" s="18">
        <f>+'Ark1'!AA440</f>
        <v>29.615525147600472</v>
      </c>
      <c r="P86" s="5">
        <f>+'Ark1'!AB440</f>
        <v>4.4752628357657773</v>
      </c>
      <c r="Q86" s="18">
        <f>+'Ark1'!AC440</f>
        <v>-41.019071755523214</v>
      </c>
      <c r="R86" s="18">
        <f t="shared" si="30"/>
        <v>5.8360655737704921</v>
      </c>
      <c r="S86" s="5">
        <f>+'Ark1'!V440</f>
        <v>15.251404494382022</v>
      </c>
      <c r="T86" s="5"/>
      <c r="U86" s="28"/>
      <c r="AH86"/>
      <c r="AI86"/>
      <c r="AJ86"/>
      <c r="AL86"/>
      <c r="AM86"/>
      <c r="AN86"/>
      <c r="AO86"/>
      <c r="AP86"/>
    </row>
    <row r="87" spans="1:42" ht="15.6">
      <c r="A87" s="28"/>
      <c r="B87" s="2">
        <f>+'Ark1'!C441</f>
        <v>2022</v>
      </c>
      <c r="C87" s="2">
        <f>+'Ark1'!E441</f>
        <v>24</v>
      </c>
      <c r="D87" s="2">
        <f>+'Ark1'!Q441</f>
        <v>135</v>
      </c>
      <c r="E87" s="18">
        <f>+'Ark1'!R441</f>
        <v>676</v>
      </c>
      <c r="F87" s="18"/>
      <c r="G87" s="18">
        <f>+'Ark1'!S441</f>
        <v>676</v>
      </c>
      <c r="H87" s="51">
        <f>+'Ark1'!T441</f>
        <v>2.1416803953871497</v>
      </c>
      <c r="I87" s="51">
        <f>+'Ark1'!U441</f>
        <v>2.1282837450051488</v>
      </c>
      <c r="J87" s="51"/>
      <c r="K87" s="5">
        <f>+'Ark1'!W441</f>
        <v>59.090236686390512</v>
      </c>
      <c r="L87" s="18"/>
      <c r="M87" s="18">
        <f>+'Ark1'!Z441</f>
        <v>153.52914201183441</v>
      </c>
      <c r="N87" s="18"/>
      <c r="O87" s="18">
        <f>+'Ark1'!AA441</f>
        <v>30.037677915080398</v>
      </c>
      <c r="P87" s="5">
        <f>+'Ark1'!AB441</f>
        <v>4.5269566631866489</v>
      </c>
      <c r="Q87" s="18">
        <f>+'Ark1'!AC441</f>
        <v>-39.213554927205848</v>
      </c>
      <c r="R87" s="18">
        <f t="shared" si="30"/>
        <v>5.0074074074074071</v>
      </c>
      <c r="S87" s="5">
        <f>+'Ark1'!V441</f>
        <v>14.989644970414203</v>
      </c>
      <c r="T87" s="5"/>
      <c r="U87" s="28"/>
      <c r="AH87"/>
      <c r="AI87"/>
      <c r="AJ87"/>
      <c r="AL87"/>
      <c r="AM87"/>
      <c r="AN87"/>
      <c r="AO87"/>
      <c r="AP87"/>
    </row>
    <row r="88" spans="1:42" ht="15.6">
      <c r="A88" s="28"/>
      <c r="B88" s="2">
        <f>+'Ark1'!C442</f>
        <v>2022</v>
      </c>
      <c r="C88" s="2">
        <f>+'Ark1'!E442</f>
        <v>25</v>
      </c>
      <c r="D88" s="2">
        <f>+'Ark1'!Q442</f>
        <v>141</v>
      </c>
      <c r="E88" s="18">
        <f>+'Ark1'!R442</f>
        <v>677</v>
      </c>
      <c r="F88" s="18"/>
      <c r="G88" s="18">
        <f>+'Ark1'!S442</f>
        <v>677</v>
      </c>
      <c r="H88" s="51">
        <f>+'Ark1'!T442</f>
        <v>2.1448485616525161</v>
      </c>
      <c r="I88" s="51">
        <f>+'Ark1'!U442</f>
        <v>2.0984713632561323</v>
      </c>
      <c r="J88" s="51"/>
      <c r="K88" s="5">
        <f>+'Ark1'!W442</f>
        <v>59.288035450516993</v>
      </c>
      <c r="L88" s="18"/>
      <c r="M88" s="18">
        <f>+'Ark1'!Z442</f>
        <v>151.15494830132923</v>
      </c>
      <c r="N88" s="18"/>
      <c r="O88" s="18">
        <f>+'Ark1'!AA442</f>
        <v>28.236472321499274</v>
      </c>
      <c r="P88" s="5">
        <f>+'Ark1'!AB442</f>
        <v>4.1245084908640761</v>
      </c>
      <c r="Q88" s="18">
        <f>+'Ark1'!AC442</f>
        <v>-32.773015950709386</v>
      </c>
      <c r="R88" s="18">
        <f t="shared" si="30"/>
        <v>4.8014184397163122</v>
      </c>
      <c r="S88" s="5">
        <f>+'Ark1'!V442</f>
        <v>15.165435745937957</v>
      </c>
      <c r="T88" s="5"/>
      <c r="U88" s="28"/>
      <c r="AH88"/>
      <c r="AI88"/>
      <c r="AJ88"/>
      <c r="AL88"/>
      <c r="AM88"/>
      <c r="AN88"/>
      <c r="AO88"/>
      <c r="AP88"/>
    </row>
    <row r="89" spans="1:42" ht="15.6">
      <c r="A89" s="28"/>
      <c r="B89" s="2">
        <f>+'Ark1'!C443</f>
        <v>2022</v>
      </c>
      <c r="C89" s="2">
        <f>+'Ark1'!E443</f>
        <v>26</v>
      </c>
      <c r="D89" s="2">
        <f>+'Ark1'!Q443</f>
        <v>136</v>
      </c>
      <c r="E89" s="18">
        <f>+'Ark1'!R443</f>
        <v>647</v>
      </c>
      <c r="F89" s="18"/>
      <c r="G89" s="18">
        <f>+'Ark1'!S443</f>
        <v>647</v>
      </c>
      <c r="H89" s="51">
        <f>+'Ark1'!T443</f>
        <v>2.0498035736915474</v>
      </c>
      <c r="I89" s="51">
        <f>+'Ark1'!U443</f>
        <v>2.0637907331736405</v>
      </c>
      <c r="J89" s="51"/>
      <c r="K89" s="5">
        <f>+'Ark1'!W443</f>
        <v>59.366306027820698</v>
      </c>
      <c r="L89" s="18"/>
      <c r="M89" s="18">
        <f>+'Ark1'!Z443</f>
        <v>155.54976816074179</v>
      </c>
      <c r="N89" s="18"/>
      <c r="O89" s="18">
        <f>+'Ark1'!AA443</f>
        <v>31.111573097905751</v>
      </c>
      <c r="P89" s="5">
        <f>+'Ark1'!AB443</f>
        <v>4.5223445710698362</v>
      </c>
      <c r="Q89" s="18">
        <f>+'Ark1'!AC443</f>
        <v>-43.90959231803928</v>
      </c>
      <c r="R89" s="18">
        <f t="shared" si="30"/>
        <v>4.757352941176471</v>
      </c>
      <c r="S89" s="5">
        <f>+'Ark1'!V443</f>
        <v>15.182380216383303</v>
      </c>
      <c r="T89" s="5"/>
      <c r="U89" s="28"/>
      <c r="AH89"/>
      <c r="AI89"/>
      <c r="AJ89"/>
      <c r="AL89"/>
      <c r="AM89"/>
      <c r="AN89"/>
      <c r="AO89"/>
      <c r="AP89"/>
    </row>
    <row r="90" spans="1:42" ht="15.6">
      <c r="A90" s="28"/>
      <c r="B90" s="2">
        <f>+'Ark1'!C444</f>
        <v>2022</v>
      </c>
      <c r="C90" s="2">
        <f>+'Ark1'!E444</f>
        <v>27</v>
      </c>
      <c r="D90" s="2">
        <f>+'Ark1'!Q444</f>
        <v>118</v>
      </c>
      <c r="E90" s="18">
        <f>+'Ark1'!R444</f>
        <v>497</v>
      </c>
      <c r="F90" s="18"/>
      <c r="G90" s="18">
        <f>+'Ark1'!S444</f>
        <v>497</v>
      </c>
      <c r="H90" s="51">
        <f>+'Ark1'!T444</f>
        <v>1.5745786338867063</v>
      </c>
      <c r="I90" s="51">
        <f>+'Ark1'!U444</f>
        <v>1.5696963377605284</v>
      </c>
      <c r="J90" s="51"/>
      <c r="K90" s="5">
        <f>+'Ark1'!W444</f>
        <v>59.086519114688109</v>
      </c>
      <c r="L90" s="18"/>
      <c r="M90" s="18">
        <f>+'Ark1'!Z444</f>
        <v>154.01649899396358</v>
      </c>
      <c r="N90" s="18"/>
      <c r="O90" s="18">
        <f>+'Ark1'!AA444</f>
        <v>31.601158343778419</v>
      </c>
      <c r="P90" s="5">
        <f>+'Ark1'!AB444</f>
        <v>5.0377407982386444</v>
      </c>
      <c r="Q90" s="18">
        <f>+'Ark1'!AC444</f>
        <v>-41.732723037131279</v>
      </c>
      <c r="R90" s="18">
        <f t="shared" si="30"/>
        <v>4.2118644067796609</v>
      </c>
      <c r="S90" s="5">
        <f>+'Ark1'!V444</f>
        <v>14.941649899396378</v>
      </c>
      <c r="T90" s="5"/>
      <c r="U90" s="28"/>
      <c r="AH90"/>
      <c r="AI90"/>
      <c r="AJ90"/>
      <c r="AL90"/>
      <c r="AM90"/>
      <c r="AN90"/>
      <c r="AO90"/>
      <c r="AP90"/>
    </row>
    <row r="91" spans="1:42" ht="15.6">
      <c r="A91" s="28"/>
      <c r="B91" s="2">
        <f>+'Ark1'!C445</f>
        <v>2022</v>
      </c>
      <c r="C91" s="2">
        <f>+'Ark1'!E445</f>
        <v>28</v>
      </c>
      <c r="D91" s="2">
        <f>+'Ark1'!Q445</f>
        <v>127</v>
      </c>
      <c r="E91" s="18">
        <f>+'Ark1'!R445</f>
        <v>659</v>
      </c>
      <c r="F91" s="18"/>
      <c r="G91" s="18">
        <f>+'Ark1'!S445</f>
        <v>659</v>
      </c>
      <c r="H91" s="51">
        <f>+'Ark1'!T445</f>
        <v>2.0878215688759343</v>
      </c>
      <c r="I91" s="51">
        <f>+'Ark1'!U445</f>
        <v>2.0387912321485895</v>
      </c>
      <c r="J91" s="51"/>
      <c r="K91" s="5">
        <f>+'Ark1'!W445</f>
        <v>59.409711684370258</v>
      </c>
      <c r="L91" s="18"/>
      <c r="M91" s="18">
        <f>+'Ark1'!Z445</f>
        <v>150.86737481031867</v>
      </c>
      <c r="N91" s="18"/>
      <c r="O91" s="18">
        <f>+'Ark1'!AA445</f>
        <v>31.355564485687701</v>
      </c>
      <c r="P91" s="5">
        <f>+'Ark1'!AB445</f>
        <v>4.4177490414981087</v>
      </c>
      <c r="Q91" s="18">
        <f>+'Ark1'!AC445</f>
        <v>-43.658146350215446</v>
      </c>
      <c r="R91" s="18">
        <f t="shared" si="30"/>
        <v>5.1889763779527556</v>
      </c>
      <c r="S91" s="5">
        <f>+'Ark1'!V445</f>
        <v>15.238239757207888</v>
      </c>
      <c r="T91" s="5"/>
      <c r="U91" s="28"/>
      <c r="AH91"/>
      <c r="AI91"/>
      <c r="AJ91"/>
      <c r="AL91"/>
      <c r="AM91"/>
      <c r="AN91"/>
      <c r="AO91"/>
      <c r="AP91"/>
    </row>
    <row r="92" spans="1:42" ht="15.6">
      <c r="A92" s="28"/>
      <c r="B92" s="2">
        <f>+'Ark1'!C446</f>
        <v>2022</v>
      </c>
      <c r="C92" s="2">
        <f>+'Ark1'!E446</f>
        <v>29</v>
      </c>
      <c r="D92" s="2">
        <f>+'Ark1'!Q446</f>
        <v>92</v>
      </c>
      <c r="E92" s="18">
        <f>+'Ark1'!R446</f>
        <v>418</v>
      </c>
      <c r="F92" s="18"/>
      <c r="G92" s="18">
        <f>+'Ark1'!S446</f>
        <v>416</v>
      </c>
      <c r="H92" s="51">
        <f>+'Ark1'!T446</f>
        <v>1.3242934989228232</v>
      </c>
      <c r="I92" s="51">
        <f>+'Ark1'!U446</f>
        <v>1.3596644376712912</v>
      </c>
      <c r="J92" s="51"/>
      <c r="K92" s="5">
        <f>+'Ark1'!W446</f>
        <v>58.668269230769241</v>
      </c>
      <c r="L92" s="18"/>
      <c r="M92" s="18">
        <f>+'Ark1'!Z446</f>
        <v>159.38461538461542</v>
      </c>
      <c r="N92" s="18"/>
      <c r="O92" s="18">
        <f>+'Ark1'!AA446</f>
        <v>33.357358544747427</v>
      </c>
      <c r="P92" s="5">
        <f>+'Ark1'!AB446</f>
        <v>5.6878373006164358</v>
      </c>
      <c r="Q92" s="18">
        <f>+'Ark1'!AC446</f>
        <v>-49.963926216528122</v>
      </c>
      <c r="R92" s="18">
        <f t="shared" si="30"/>
        <v>4.5434782608695654</v>
      </c>
      <c r="S92" s="5">
        <f>+'Ark1'!V446</f>
        <v>14.81818181818182</v>
      </c>
      <c r="T92" s="5"/>
      <c r="U92" s="28"/>
      <c r="AH92"/>
      <c r="AI92"/>
      <c r="AJ92"/>
      <c r="AL92"/>
      <c r="AM92"/>
      <c r="AN92"/>
      <c r="AO92"/>
      <c r="AP92"/>
    </row>
    <row r="93" spans="1:42" ht="15.6">
      <c r="A93" s="28"/>
      <c r="B93" s="2">
        <f>+'Ark1'!C447</f>
        <v>2022</v>
      </c>
      <c r="C93" s="2">
        <f>+'Ark1'!E447</f>
        <v>30</v>
      </c>
      <c r="D93" s="2">
        <f>+'Ark1'!Q447</f>
        <v>107</v>
      </c>
      <c r="E93" s="18">
        <f>+'Ark1'!R447</f>
        <v>720</v>
      </c>
      <c r="F93" s="18"/>
      <c r="G93" s="18">
        <f>+'Ark1'!S447</f>
        <v>720</v>
      </c>
      <c r="H93" s="51">
        <f>+'Ark1'!T447</f>
        <v>2.2810797110632368</v>
      </c>
      <c r="I93" s="51">
        <f>+'Ark1'!U447</f>
        <v>2.2809137885860395</v>
      </c>
      <c r="J93" s="51"/>
      <c r="K93" s="5">
        <f>+'Ark1'!W447</f>
        <v>58.544444444444437</v>
      </c>
      <c r="L93" s="18"/>
      <c r="M93" s="18">
        <f>+'Ark1'!Z447</f>
        <v>154.48430555555555</v>
      </c>
      <c r="N93" s="18"/>
      <c r="O93" s="18">
        <f>+'Ark1'!AA447</f>
        <v>29.872951176904554</v>
      </c>
      <c r="P93" s="5">
        <f>+'Ark1'!AB447</f>
        <v>5.1742656185547773</v>
      </c>
      <c r="Q93" s="18">
        <f>+'Ark1'!AC447</f>
        <v>-45.928988115438955</v>
      </c>
      <c r="R93" s="18">
        <f t="shared" si="30"/>
        <v>6.7289719626168223</v>
      </c>
      <c r="S93" s="5">
        <f>+'Ark1'!V447</f>
        <v>14.695833333333333</v>
      </c>
      <c r="T93" s="5"/>
      <c r="U93" s="28"/>
      <c r="AH93"/>
      <c r="AI93"/>
      <c r="AJ93"/>
      <c r="AL93"/>
      <c r="AM93"/>
      <c r="AN93"/>
      <c r="AO93"/>
      <c r="AP93"/>
    </row>
    <row r="94" spans="1:42" ht="15.6">
      <c r="A94" s="28"/>
      <c r="B94" s="2">
        <f>+'Ark1'!C448</f>
        <v>2022</v>
      </c>
      <c r="C94" s="2">
        <f>+'Ark1'!E448</f>
        <v>31</v>
      </c>
      <c r="D94" s="2">
        <f>+'Ark1'!Q448</f>
        <v>107</v>
      </c>
      <c r="E94" s="18">
        <f>+'Ark1'!R448</f>
        <v>504</v>
      </c>
      <c r="F94" s="18"/>
      <c r="G94" s="18">
        <f>+'Ark1'!S448</f>
        <v>504</v>
      </c>
      <c r="H94" s="51">
        <f>+'Ark1'!T448</f>
        <v>1.5967557977442652</v>
      </c>
      <c r="I94" s="51">
        <f>+'Ark1'!U448</f>
        <v>1.57649630047065</v>
      </c>
      <c r="J94" s="51"/>
      <c r="K94" s="5">
        <f>+'Ark1'!W448</f>
        <v>59.172619047619023</v>
      </c>
      <c r="L94" s="18"/>
      <c r="M94" s="18">
        <f>+'Ark1'!Z448</f>
        <v>152.5353174603174</v>
      </c>
      <c r="N94" s="18"/>
      <c r="O94" s="18">
        <f>+'Ark1'!AA448</f>
        <v>29.992224235320503</v>
      </c>
      <c r="P94" s="5">
        <f>+'Ark1'!AB448</f>
        <v>4.3965133513416532</v>
      </c>
      <c r="Q94" s="18">
        <f>+'Ark1'!AC448</f>
        <v>-33.899838982374554</v>
      </c>
      <c r="R94" s="18">
        <f t="shared" si="30"/>
        <v>4.7102803738317753</v>
      </c>
      <c r="S94" s="5">
        <f>+'Ark1'!V448</f>
        <v>15.083333333333337</v>
      </c>
      <c r="T94" s="5"/>
      <c r="U94" s="28"/>
      <c r="AH94"/>
      <c r="AI94"/>
      <c r="AJ94"/>
      <c r="AL94"/>
      <c r="AM94"/>
      <c r="AN94"/>
      <c r="AO94"/>
      <c r="AP94"/>
    </row>
    <row r="95" spans="1:42" ht="15.6">
      <c r="A95" s="28"/>
      <c r="B95" s="2">
        <f>+'Ark1'!C449</f>
        <v>2022</v>
      </c>
      <c r="C95" s="2">
        <f>+'Ark1'!E449</f>
        <v>32</v>
      </c>
      <c r="D95" s="2">
        <f>+'Ark1'!Q449</f>
        <v>114</v>
      </c>
      <c r="E95" s="18">
        <f>+'Ark1'!R449</f>
        <v>521</v>
      </c>
      <c r="F95" s="18"/>
      <c r="G95" s="18">
        <f>+'Ark1'!S449</f>
        <v>521</v>
      </c>
      <c r="H95" s="51">
        <f>+'Ark1'!T449</f>
        <v>1.6506146242554811</v>
      </c>
      <c r="I95" s="51">
        <f>+'Ark1'!U449</f>
        <v>1.6709144799224149</v>
      </c>
      <c r="J95" s="51"/>
      <c r="K95" s="5">
        <f>+'Ark1'!W449</f>
        <v>58.719769673704405</v>
      </c>
      <c r="L95" s="18"/>
      <c r="M95" s="18">
        <f>+'Ark1'!Z449</f>
        <v>156.39558541266777</v>
      </c>
      <c r="N95" s="18"/>
      <c r="O95" s="18">
        <f>+'Ark1'!AA449</f>
        <v>30.833102205971596</v>
      </c>
      <c r="P95" s="5">
        <f>+'Ark1'!AB449</f>
        <v>5.1501609784879374</v>
      </c>
      <c r="Q95" s="18">
        <f>+'Ark1'!AC449</f>
        <v>-41.210256897583747</v>
      </c>
      <c r="R95" s="18">
        <f t="shared" si="30"/>
        <v>4.5701754385964914</v>
      </c>
      <c r="S95" s="5">
        <f>+'Ark1'!V449</f>
        <v>14.817658349328212</v>
      </c>
      <c r="T95" s="5"/>
      <c r="U95" s="28"/>
      <c r="AH95"/>
      <c r="AI95"/>
      <c r="AJ95"/>
      <c r="AL95"/>
      <c r="AM95"/>
      <c r="AN95"/>
      <c r="AO95"/>
      <c r="AP95"/>
    </row>
    <row r="96" spans="1:42" ht="15.6">
      <c r="A96" s="28"/>
      <c r="B96" s="2">
        <f>+'Ark1'!C450</f>
        <v>2022</v>
      </c>
      <c r="C96" s="2">
        <f>+'Ark1'!E450</f>
        <v>33</v>
      </c>
      <c r="D96" s="2">
        <f>+'Ark1'!Q450</f>
        <v>106</v>
      </c>
      <c r="E96" s="18">
        <f>+'Ark1'!R450</f>
        <v>539</v>
      </c>
      <c r="F96" s="18"/>
      <c r="G96" s="18">
        <f>+'Ark1'!S450</f>
        <v>539</v>
      </c>
      <c r="H96" s="51">
        <f>+'Ark1'!T450</f>
        <v>1.7076416170320621</v>
      </c>
      <c r="I96" s="51">
        <f>+'Ark1'!U450</f>
        <v>1.7762236732322809</v>
      </c>
      <c r="J96" s="51"/>
      <c r="K96" s="5">
        <f>+'Ark1'!W450</f>
        <v>58.589981447124302</v>
      </c>
      <c r="L96" s="18"/>
      <c r="M96" s="18">
        <f>+'Ark1'!Z450</f>
        <v>160.70037105751399</v>
      </c>
      <c r="N96" s="18"/>
      <c r="O96" s="18">
        <f>+'Ark1'!AA450</f>
        <v>31.568050589862249</v>
      </c>
      <c r="P96" s="5">
        <f>+'Ark1'!AB450</f>
        <v>5.0892563726316702</v>
      </c>
      <c r="Q96" s="18">
        <f>+'Ark1'!AC450</f>
        <v>-48.600043616084179</v>
      </c>
      <c r="R96" s="18">
        <f t="shared" si="30"/>
        <v>5.0849056603773581</v>
      </c>
      <c r="S96" s="5">
        <f>+'Ark1'!V450</f>
        <v>14.779220779220781</v>
      </c>
      <c r="T96" s="5"/>
      <c r="U96" s="28"/>
      <c r="AH96"/>
      <c r="AI96"/>
      <c r="AJ96"/>
      <c r="AL96"/>
      <c r="AM96"/>
      <c r="AN96"/>
      <c r="AO96"/>
      <c r="AP96"/>
    </row>
    <row r="97" spans="1:42" ht="15.6">
      <c r="A97" s="28"/>
      <c r="B97" s="2">
        <f>+'Ark1'!C451</f>
        <v>2022</v>
      </c>
      <c r="C97" s="2">
        <f>+'Ark1'!E451</f>
        <v>34</v>
      </c>
      <c r="D97" s="2">
        <f>+'Ark1'!Q451</f>
        <v>115</v>
      </c>
      <c r="E97" s="18">
        <f>+'Ark1'!R451</f>
        <v>547</v>
      </c>
      <c r="F97" s="18"/>
      <c r="G97" s="18">
        <f>+'Ark1'!S451</f>
        <v>547</v>
      </c>
      <c r="H97" s="51">
        <f>+'Ark1'!T451</f>
        <v>1.7329869471549868</v>
      </c>
      <c r="I97" s="51">
        <f>+'Ark1'!U451</f>
        <v>1.719779471303434</v>
      </c>
      <c r="J97" s="51"/>
      <c r="K97" s="5">
        <f>+'Ark1'!W451</f>
        <v>59.106032906764177</v>
      </c>
      <c r="L97" s="18"/>
      <c r="M97" s="18">
        <f>+'Ark1'!Z451</f>
        <v>153.31809872029254</v>
      </c>
      <c r="N97" s="18"/>
      <c r="O97" s="18">
        <f>+'Ark1'!AA451</f>
        <v>31.373131846686476</v>
      </c>
      <c r="P97" s="5">
        <f>+'Ark1'!AB451</f>
        <v>4.5915131334335504</v>
      </c>
      <c r="Q97" s="18">
        <f>+'Ark1'!AC451</f>
        <v>-37.867233657245777</v>
      </c>
      <c r="R97" s="18">
        <f t="shared" si="30"/>
        <v>4.7565217391304344</v>
      </c>
      <c r="S97" s="5">
        <f>+'Ark1'!V451</f>
        <v>15.020109689213895</v>
      </c>
      <c r="T97" s="5"/>
      <c r="U97" s="28"/>
      <c r="AH97"/>
      <c r="AI97"/>
      <c r="AJ97"/>
      <c r="AL97"/>
      <c r="AM97"/>
      <c r="AN97"/>
      <c r="AO97"/>
      <c r="AP97"/>
    </row>
    <row r="98" spans="1:42" ht="15.6">
      <c r="A98" s="28"/>
      <c r="B98" s="2">
        <f>+'Ark1'!C452</f>
        <v>2022</v>
      </c>
      <c r="C98" s="2">
        <f>+'Ark1'!E452</f>
        <v>35</v>
      </c>
      <c r="D98" s="2">
        <f>+'Ark1'!Q452</f>
        <v>109</v>
      </c>
      <c r="E98" s="18">
        <f>+'Ark1'!R452</f>
        <v>668</v>
      </c>
      <c r="F98" s="18"/>
      <c r="G98" s="18">
        <f>+'Ark1'!S452</f>
        <v>664</v>
      </c>
      <c r="H98" s="51">
        <f>+'Ark1'!T452</f>
        <v>2.1163350652642254</v>
      </c>
      <c r="I98" s="51">
        <f>+'Ark1'!U452</f>
        <v>2.0930084257833474</v>
      </c>
      <c r="J98" s="51"/>
      <c r="K98" s="5">
        <f>+'Ark1'!W452</f>
        <v>59.109939759036145</v>
      </c>
      <c r="L98" s="18"/>
      <c r="M98" s="18">
        <f>+'Ark1'!Z452</f>
        <v>153.71310240963845</v>
      </c>
      <c r="N98" s="18"/>
      <c r="O98" s="18">
        <f>+'Ark1'!AA452</f>
        <v>33.39097021022139</v>
      </c>
      <c r="P98" s="5">
        <f>+'Ark1'!AB452</f>
        <v>4.531844221127181</v>
      </c>
      <c r="Q98" s="18">
        <f>+'Ark1'!AC452</f>
        <v>-43.444181871493825</v>
      </c>
      <c r="R98" s="18">
        <f t="shared" si="30"/>
        <v>6.1284403669724767</v>
      </c>
      <c r="S98" s="5">
        <f>+'Ark1'!V452</f>
        <v>14.988023952095803</v>
      </c>
      <c r="T98" s="5"/>
      <c r="U98" s="28"/>
      <c r="AH98"/>
      <c r="AI98"/>
      <c r="AJ98"/>
      <c r="AL98"/>
      <c r="AM98"/>
      <c r="AN98"/>
      <c r="AO98"/>
      <c r="AP98"/>
    </row>
    <row r="99" spans="1:42" ht="15.6">
      <c r="A99" s="28"/>
      <c r="B99" s="2">
        <f>+'Ark1'!C453</f>
        <v>2022</v>
      </c>
      <c r="C99" s="2">
        <f>+'Ark1'!E453</f>
        <v>36</v>
      </c>
      <c r="D99" s="2">
        <f>+'Ark1'!Q453</f>
        <v>101</v>
      </c>
      <c r="E99" s="18">
        <f>+'Ark1'!R453</f>
        <v>631</v>
      </c>
      <c r="F99" s="18"/>
      <c r="G99" s="18">
        <f>+'Ark1'!S453</f>
        <v>631</v>
      </c>
      <c r="H99" s="51">
        <f>+'Ark1'!T453</f>
        <v>1.9991129134456973</v>
      </c>
      <c r="I99" s="51">
        <f>+'Ark1'!U453</f>
        <v>1.9879350574770036</v>
      </c>
      <c r="J99" s="51"/>
      <c r="K99" s="5">
        <f>+'Ark1'!W453</f>
        <v>59.045958795562598</v>
      </c>
      <c r="L99" s="18"/>
      <c r="M99" s="18">
        <f>+'Ark1'!Z453</f>
        <v>153.6316957210777</v>
      </c>
      <c r="N99" s="18"/>
      <c r="O99" s="18">
        <f>+'Ark1'!AA453</f>
        <v>33.210779713830654</v>
      </c>
      <c r="P99" s="5">
        <f>+'Ark1'!AB453</f>
        <v>5.0671664883021119</v>
      </c>
      <c r="Q99" s="18">
        <f>+'Ark1'!AC453</f>
        <v>-47.079642271365515</v>
      </c>
      <c r="R99" s="18">
        <f t="shared" si="30"/>
        <v>6.2475247524752477</v>
      </c>
      <c r="S99" s="5">
        <f>+'Ark1'!V453</f>
        <v>14.884310618066564</v>
      </c>
      <c r="T99" s="5"/>
      <c r="U99" s="28"/>
      <c r="AH99"/>
      <c r="AI99"/>
      <c r="AJ99"/>
      <c r="AL99"/>
      <c r="AM99"/>
      <c r="AN99"/>
      <c r="AO99"/>
      <c r="AP99"/>
    </row>
    <row r="100" spans="1:42" ht="15.6">
      <c r="A100" s="28"/>
      <c r="B100" s="2">
        <f>+'Ark1'!C454</f>
        <v>2022</v>
      </c>
      <c r="C100" s="2">
        <f>+'Ark1'!E454</f>
        <v>37</v>
      </c>
      <c r="D100" s="2">
        <f>+'Ark1'!Q454</f>
        <v>117</v>
      </c>
      <c r="E100" s="18">
        <f>+'Ark1'!R454</f>
        <v>631</v>
      </c>
      <c r="F100" s="18"/>
      <c r="G100" s="18">
        <f>+'Ark1'!S454</f>
        <v>631</v>
      </c>
      <c r="H100" s="51">
        <f>+'Ark1'!T454</f>
        <v>1.9991129134456973</v>
      </c>
      <c r="I100" s="51">
        <f>+'Ark1'!U454</f>
        <v>1.9466164662085448</v>
      </c>
      <c r="J100" s="51"/>
      <c r="K100" s="5">
        <f>+'Ark1'!W454</f>
        <v>58.877971473851026</v>
      </c>
      <c r="L100" s="18"/>
      <c r="M100" s="18">
        <f>+'Ark1'!Z454</f>
        <v>150.43851030110937</v>
      </c>
      <c r="N100" s="18"/>
      <c r="O100" s="18">
        <f>+'Ark1'!AA454</f>
        <v>31.289017586888097</v>
      </c>
      <c r="P100" s="5">
        <f>+'Ark1'!AB454</f>
        <v>4.7697547843501678</v>
      </c>
      <c r="Q100" s="18">
        <f>+'Ark1'!AC454</f>
        <v>-43.183910155483531</v>
      </c>
      <c r="R100" s="18">
        <f t="shared" si="30"/>
        <v>5.3931623931623935</v>
      </c>
      <c r="S100" s="5">
        <f>+'Ark1'!V454</f>
        <v>14.798732171156896</v>
      </c>
      <c r="T100" s="5"/>
      <c r="U100" s="28"/>
      <c r="AH100"/>
      <c r="AI100"/>
      <c r="AJ100"/>
      <c r="AL100"/>
      <c r="AM100"/>
      <c r="AN100"/>
      <c r="AO100"/>
      <c r="AP100"/>
    </row>
    <row r="101" spans="1:42" ht="15.6">
      <c r="A101" s="28"/>
      <c r="B101" s="2">
        <f>+'Ark1'!C455</f>
        <v>2022</v>
      </c>
      <c r="C101" s="2">
        <f>+'Ark1'!E455</f>
        <v>38</v>
      </c>
      <c r="D101" s="2">
        <f>+'Ark1'!Q455</f>
        <v>112</v>
      </c>
      <c r="E101" s="18">
        <f>+'Ark1'!R455</f>
        <v>546</v>
      </c>
      <c r="F101" s="18"/>
      <c r="G101" s="18">
        <f>+'Ark1'!S455</f>
        <v>546</v>
      </c>
      <c r="H101" s="51">
        <f>+'Ark1'!T455</f>
        <v>1.7298187808896213</v>
      </c>
      <c r="I101" s="51">
        <f>+'Ark1'!U455</f>
        <v>1.7331538249811789</v>
      </c>
      <c r="J101" s="51"/>
      <c r="K101" s="5">
        <f>+'Ark1'!W455</f>
        <v>58.919413919413913</v>
      </c>
      <c r="L101" s="18"/>
      <c r="M101" s="18">
        <f>+'Ark1'!Z455</f>
        <v>154.79340659340662</v>
      </c>
      <c r="N101" s="18"/>
      <c r="O101" s="18">
        <f>+'Ark1'!AA455</f>
        <v>27.732744569590341</v>
      </c>
      <c r="P101" s="5">
        <f>+'Ark1'!AB455</f>
        <v>4.8024059546453088</v>
      </c>
      <c r="Q101" s="18">
        <f>+'Ark1'!AC455</f>
        <v>-30.663611437178325</v>
      </c>
      <c r="R101" s="18">
        <f t="shared" si="30"/>
        <v>4.875</v>
      </c>
      <c r="S101" s="5">
        <f>+'Ark1'!V455</f>
        <v>14.769230769230772</v>
      </c>
      <c r="T101" s="5"/>
      <c r="U101" s="28"/>
      <c r="AH101"/>
      <c r="AI101"/>
      <c r="AJ101"/>
      <c r="AL101"/>
      <c r="AM101"/>
      <c r="AN101"/>
      <c r="AO101"/>
      <c r="AP101"/>
    </row>
    <row r="102" spans="1:42" ht="15.6">
      <c r="A102" s="28"/>
      <c r="B102" s="2">
        <f>+'Ark1'!C456</f>
        <v>2022</v>
      </c>
      <c r="C102" s="2">
        <f>+'Ark1'!E456</f>
        <v>39</v>
      </c>
      <c r="D102" s="2">
        <f>+'Ark1'!Q456</f>
        <v>126</v>
      </c>
      <c r="E102" s="18">
        <f>+'Ark1'!R456</f>
        <v>649</v>
      </c>
      <c r="F102" s="18"/>
      <c r="G102" s="18">
        <f>+'Ark1'!S456</f>
        <v>649</v>
      </c>
      <c r="H102" s="51">
        <f>+'Ark1'!T456</f>
        <v>2.056139906222278</v>
      </c>
      <c r="I102" s="51">
        <f>+'Ark1'!U456</f>
        <v>2.0538143101987512</v>
      </c>
      <c r="J102" s="51"/>
      <c r="K102" s="5">
        <f>+'Ark1'!W456</f>
        <v>58.967642526964561</v>
      </c>
      <c r="L102" s="18"/>
      <c r="M102" s="18">
        <f>+'Ark1'!Z456</f>
        <v>154.32080123266559</v>
      </c>
      <c r="N102" s="18"/>
      <c r="O102" s="18">
        <f>+'Ark1'!AA456</f>
        <v>31.028445351478645</v>
      </c>
      <c r="P102" s="5">
        <f>+'Ark1'!AB456</f>
        <v>4.8668433391603472</v>
      </c>
      <c r="Q102" s="18">
        <f>+'Ark1'!AC456</f>
        <v>-36.809186913743929</v>
      </c>
      <c r="R102" s="18">
        <f t="shared" si="30"/>
        <v>5.1507936507936511</v>
      </c>
      <c r="S102" s="5">
        <f>+'Ark1'!V456</f>
        <v>14.869029275808934</v>
      </c>
      <c r="T102" s="5"/>
      <c r="U102" s="28"/>
      <c r="AH102"/>
      <c r="AI102"/>
      <c r="AJ102"/>
      <c r="AL102"/>
      <c r="AM102"/>
      <c r="AN102"/>
      <c r="AO102"/>
      <c r="AP102"/>
    </row>
    <row r="103" spans="1:42" ht="15.6">
      <c r="A103" s="28"/>
      <c r="B103" s="2">
        <f>+'Ark1'!C457</f>
        <v>2022</v>
      </c>
      <c r="C103" s="2">
        <f>+'Ark1'!E457</f>
        <v>40</v>
      </c>
      <c r="D103" s="2">
        <f>+'Ark1'!Q457</f>
        <v>120</v>
      </c>
      <c r="E103" s="18">
        <f>+'Ark1'!R457</f>
        <v>555</v>
      </c>
      <c r="F103" s="18"/>
      <c r="G103" s="18">
        <f>+'Ark1'!S457</f>
        <v>555</v>
      </c>
      <c r="H103" s="51">
        <f>+'Ark1'!T457</f>
        <v>1.758332277277912</v>
      </c>
      <c r="I103" s="51">
        <f>+'Ark1'!U457</f>
        <v>1.8200009964939328</v>
      </c>
      <c r="J103" s="51"/>
      <c r="K103" s="5">
        <f>+'Ark1'!W457</f>
        <v>58.441441441441427</v>
      </c>
      <c r="L103" s="18"/>
      <c r="M103" s="18">
        <f>+'Ark1'!Z457</f>
        <v>159.91405405405402</v>
      </c>
      <c r="N103" s="18"/>
      <c r="O103" s="18">
        <f>+'Ark1'!AA457</f>
        <v>31.734329334955714</v>
      </c>
      <c r="P103" s="5">
        <f>+'Ark1'!AB457</f>
        <v>4.6951857357742277</v>
      </c>
      <c r="Q103" s="18">
        <f>+'Ark1'!AC457</f>
        <v>-35.514753034339755</v>
      </c>
      <c r="R103" s="18">
        <f t="shared" si="30"/>
        <v>4.625</v>
      </c>
      <c r="S103" s="5">
        <f>+'Ark1'!V457</f>
        <v>14.594594594594588</v>
      </c>
      <c r="T103" s="5"/>
      <c r="U103" s="28"/>
      <c r="AH103"/>
      <c r="AI103"/>
      <c r="AJ103"/>
      <c r="AL103"/>
      <c r="AM103"/>
      <c r="AN103"/>
      <c r="AO103"/>
      <c r="AP103"/>
    </row>
    <row r="104" spans="1:42" ht="15.6">
      <c r="A104" s="28"/>
      <c r="B104" s="2">
        <f>+'Ark1'!C458</f>
        <v>2022</v>
      </c>
      <c r="C104" s="2">
        <f>+'Ark1'!E458</f>
        <v>41</v>
      </c>
      <c r="D104" s="2">
        <f>+'Ark1'!Q458</f>
        <v>116</v>
      </c>
      <c r="E104" s="18">
        <f>+'Ark1'!R458</f>
        <v>510</v>
      </c>
      <c r="F104" s="18"/>
      <c r="G104" s="18">
        <f>+'Ark1'!S458</f>
        <v>510</v>
      </c>
      <c r="H104" s="51">
        <f>+'Ark1'!T458</f>
        <v>1.6157647953364602</v>
      </c>
      <c r="I104" s="51">
        <f>+'Ark1'!U458</f>
        <v>1.6706684016578779</v>
      </c>
      <c r="J104" s="51"/>
      <c r="K104" s="5">
        <f>+'Ark1'!W458</f>
        <v>58.966666666666669</v>
      </c>
      <c r="L104" s="18"/>
      <c r="M104" s="18">
        <f>+'Ark1'!Z458</f>
        <v>159.74529411764723</v>
      </c>
      <c r="N104" s="18"/>
      <c r="O104" s="18">
        <f>+'Ark1'!AA458</f>
        <v>31.834373570084725</v>
      </c>
      <c r="P104" s="5">
        <f>+'Ark1'!AB458</f>
        <v>4.8427089593903441</v>
      </c>
      <c r="Q104" s="18">
        <f>+'Ark1'!AC458</f>
        <v>-40.858581084150245</v>
      </c>
      <c r="R104" s="18">
        <f t="shared" si="30"/>
        <v>4.3965517241379306</v>
      </c>
      <c r="S104" s="5">
        <f>+'Ark1'!V458</f>
        <v>14.882352941176469</v>
      </c>
      <c r="T104" s="5"/>
      <c r="U104" s="28"/>
      <c r="AH104"/>
      <c r="AI104"/>
      <c r="AJ104"/>
      <c r="AL104"/>
      <c r="AM104"/>
      <c r="AN104"/>
      <c r="AO104"/>
      <c r="AP104"/>
    </row>
    <row r="105" spans="1:42" ht="15.6">
      <c r="A105" s="28"/>
      <c r="B105" s="2">
        <f>+'Ark1'!C459</f>
        <v>2022</v>
      </c>
      <c r="C105" s="2">
        <f>+'Ark1'!E459</f>
        <v>42</v>
      </c>
      <c r="D105" s="2">
        <f>+'Ark1'!Q459</f>
        <v>138</v>
      </c>
      <c r="E105" s="18">
        <f>+'Ark1'!R459</f>
        <v>724</v>
      </c>
      <c r="F105" s="18"/>
      <c r="G105" s="18">
        <f>+'Ark1'!S459</f>
        <v>724</v>
      </c>
      <c r="H105" s="51">
        <f>+'Ark1'!T459</f>
        <v>2.2937523761246994</v>
      </c>
      <c r="I105" s="51">
        <f>+'Ark1'!U459</f>
        <v>2.3056651606943457</v>
      </c>
      <c r="J105" s="51"/>
      <c r="K105" s="5">
        <f>+'Ark1'!W459</f>
        <v>58.792817679557999</v>
      </c>
      <c r="L105" s="18"/>
      <c r="M105" s="18">
        <f>+'Ark1'!Z459</f>
        <v>155.29792817679541</v>
      </c>
      <c r="N105" s="18"/>
      <c r="O105" s="18">
        <f>+'Ark1'!AA459</f>
        <v>32.061567733688207</v>
      </c>
      <c r="P105" s="5">
        <f>+'Ark1'!AB459</f>
        <v>4.9277826998483549</v>
      </c>
      <c r="Q105" s="18">
        <f>+'Ark1'!AC459</f>
        <v>-41.736393760145511</v>
      </c>
      <c r="R105" s="18">
        <f t="shared" si="30"/>
        <v>5.2463768115942031</v>
      </c>
      <c r="S105" s="5">
        <f>+'Ark1'!V459</f>
        <v>14.783149171270724</v>
      </c>
      <c r="T105" s="5"/>
      <c r="U105" s="28"/>
      <c r="AH105"/>
      <c r="AI105"/>
      <c r="AJ105"/>
      <c r="AL105"/>
      <c r="AM105"/>
      <c r="AN105"/>
      <c r="AO105"/>
      <c r="AP105"/>
    </row>
    <row r="106" spans="1:42" ht="15.6">
      <c r="A106" s="28"/>
      <c r="B106" s="2">
        <f>+'Ark1'!C460</f>
        <v>2022</v>
      </c>
      <c r="C106" s="2">
        <f>+'Ark1'!E460</f>
        <v>43</v>
      </c>
      <c r="D106" s="2">
        <f>+'Ark1'!Q460</f>
        <v>138</v>
      </c>
      <c r="E106" s="18">
        <f>+'Ark1'!R460</f>
        <v>670</v>
      </c>
      <c r="F106" s="18"/>
      <c r="G106" s="18">
        <f>+'Ark1'!S460</f>
        <v>670</v>
      </c>
      <c r="H106" s="51">
        <f>+'Ark1'!T460</f>
        <v>2.1226713977949565</v>
      </c>
      <c r="I106" s="51">
        <f>+'Ark1'!U460</f>
        <v>2.0943085392810001</v>
      </c>
      <c r="J106" s="51"/>
      <c r="K106" s="5">
        <f>+'Ark1'!W460</f>
        <v>58.944776119402995</v>
      </c>
      <c r="L106" s="18"/>
      <c r="M106" s="18">
        <f>+'Ark1'!Z460</f>
        <v>152.43119402985067</v>
      </c>
      <c r="N106" s="18"/>
      <c r="O106" s="18">
        <f>+'Ark1'!AA460</f>
        <v>31.280878190443495</v>
      </c>
      <c r="P106" s="5">
        <f>+'Ark1'!AB460</f>
        <v>4.739317401007086</v>
      </c>
      <c r="Q106" s="18">
        <f>+'Ark1'!AC460</f>
        <v>-39.549513563201842</v>
      </c>
      <c r="R106" s="18">
        <f t="shared" si="30"/>
        <v>4.8550724637681162</v>
      </c>
      <c r="S106" s="5">
        <f>+'Ark1'!V460</f>
        <v>14.891044776119402</v>
      </c>
      <c r="T106" s="5"/>
      <c r="U106" s="28"/>
      <c r="AH106"/>
      <c r="AI106"/>
      <c r="AJ106"/>
      <c r="AL106"/>
      <c r="AM106"/>
      <c r="AN106"/>
      <c r="AO106"/>
      <c r="AP106"/>
    </row>
    <row r="107" spans="1:42" ht="15.6">
      <c r="A107" s="28"/>
      <c r="B107" s="2">
        <f>+'Ark1'!C461</f>
        <v>2022</v>
      </c>
      <c r="C107" s="2">
        <f>+'Ark1'!E461</f>
        <v>44</v>
      </c>
      <c r="D107" s="2">
        <f>+'Ark1'!Q461</f>
        <v>126</v>
      </c>
      <c r="E107" s="18">
        <f>+'Ark1'!R461</f>
        <v>683</v>
      </c>
      <c r="F107" s="18"/>
      <c r="G107" s="18">
        <f>+'Ark1'!S461</f>
        <v>683</v>
      </c>
      <c r="H107" s="51">
        <f>+'Ark1'!T461</f>
        <v>2.1638575592447098</v>
      </c>
      <c r="I107" s="51">
        <f>+'Ark1'!U461</f>
        <v>2.2321533804674525</v>
      </c>
      <c r="J107" s="51"/>
      <c r="K107" s="5">
        <f>+'Ark1'!W461</f>
        <v>58.265007320644223</v>
      </c>
      <c r="L107" s="18"/>
      <c r="M107" s="18">
        <f>+'Ark1'!Z461</f>
        <v>159.37174231332352</v>
      </c>
      <c r="N107" s="18"/>
      <c r="O107" s="18">
        <f>+'Ark1'!AA461</f>
        <v>31.281378849144609</v>
      </c>
      <c r="P107" s="5">
        <f>+'Ark1'!AB461</f>
        <v>5.0233763465839552</v>
      </c>
      <c r="Q107" s="18">
        <f>+'Ark1'!AC461</f>
        <v>-38.465642900647282</v>
      </c>
      <c r="R107" s="18">
        <f t="shared" si="30"/>
        <v>5.4206349206349209</v>
      </c>
      <c r="S107" s="5">
        <f>+'Ark1'!V461</f>
        <v>14.487554904831628</v>
      </c>
      <c r="T107" s="5"/>
      <c r="U107" s="28"/>
      <c r="AH107"/>
      <c r="AI107"/>
      <c r="AJ107"/>
      <c r="AL107"/>
      <c r="AM107"/>
      <c r="AN107"/>
      <c r="AO107"/>
      <c r="AP107"/>
    </row>
    <row r="108" spans="1:42" ht="15.6">
      <c r="A108" s="28"/>
      <c r="B108" s="2">
        <f>+'Ark1'!C462</f>
        <v>2022</v>
      </c>
      <c r="C108" s="2">
        <f>+'Ark1'!E462</f>
        <v>45</v>
      </c>
      <c r="D108" s="2">
        <f>+'Ark1'!Q462</f>
        <v>130</v>
      </c>
      <c r="E108" s="18">
        <f>+'Ark1'!R462</f>
        <v>556</v>
      </c>
      <c r="F108" s="18"/>
      <c r="G108" s="18">
        <f>+'Ark1'!S462</f>
        <v>556</v>
      </c>
      <c r="H108" s="51">
        <f>+'Ark1'!T462</f>
        <v>1.7615004435432773</v>
      </c>
      <c r="I108" s="51">
        <f>+'Ark1'!U462</f>
        <v>1.7293478144896262</v>
      </c>
      <c r="J108" s="51"/>
      <c r="K108" s="5">
        <f>+'Ark1'!W462</f>
        <v>58.501798561151091</v>
      </c>
      <c r="L108" s="18"/>
      <c r="M108" s="18">
        <f>+'Ark1'!Z462</f>
        <v>151.67553956834527</v>
      </c>
      <c r="N108" s="18"/>
      <c r="O108" s="18">
        <f>+'Ark1'!AA462</f>
        <v>29.339900500845992</v>
      </c>
      <c r="P108" s="5">
        <f>+'Ark1'!AB462</f>
        <v>4.9200438308567964</v>
      </c>
      <c r="Q108" s="18">
        <f>+'Ark1'!AC462</f>
        <v>-32.227239341284573</v>
      </c>
      <c r="R108" s="18">
        <f t="shared" si="30"/>
        <v>4.2769230769230768</v>
      </c>
      <c r="S108" s="5">
        <f>+'Ark1'!V462</f>
        <v>14.512589928057556</v>
      </c>
      <c r="T108" s="5"/>
      <c r="U108" s="28"/>
      <c r="AH108"/>
      <c r="AI108"/>
      <c r="AJ108"/>
      <c r="AL108"/>
      <c r="AM108"/>
      <c r="AN108"/>
      <c r="AO108"/>
      <c r="AP108"/>
    </row>
    <row r="109" spans="1:42" ht="15.6">
      <c r="A109" s="28"/>
      <c r="B109" s="2">
        <f>+'Ark1'!C463</f>
        <v>2022</v>
      </c>
      <c r="C109" s="2">
        <f>+'Ark1'!E463</f>
        <v>46</v>
      </c>
      <c r="D109" s="2">
        <f>+'Ark1'!Q463</f>
        <v>125</v>
      </c>
      <c r="E109" s="18">
        <f>+'Ark1'!R463</f>
        <v>689</v>
      </c>
      <c r="F109" s="18"/>
      <c r="G109" s="18">
        <f>+'Ark1'!S463</f>
        <v>689</v>
      </c>
      <c r="H109" s="51">
        <f>+'Ark1'!T463</f>
        <v>2.182866556836903</v>
      </c>
      <c r="I109" s="51">
        <f>+'Ark1'!U463</f>
        <v>2.2060055142078796</v>
      </c>
      <c r="J109" s="51"/>
      <c r="K109" s="5">
        <f>+'Ark1'!W463</f>
        <v>59.03483309143688</v>
      </c>
      <c r="L109" s="18"/>
      <c r="M109" s="18">
        <f>+'Ark1'!Z463</f>
        <v>156.13323657474604</v>
      </c>
      <c r="N109" s="18"/>
      <c r="O109" s="18">
        <f>+'Ark1'!AA463</f>
        <v>30.481725208272078</v>
      </c>
      <c r="P109" s="5">
        <f>+'Ark1'!AB463</f>
        <v>4.8685424285434653</v>
      </c>
      <c r="Q109" s="18">
        <f>+'Ark1'!AC463</f>
        <v>-30.798829501244619</v>
      </c>
      <c r="R109" s="18">
        <f t="shared" si="30"/>
        <v>5.5119999999999996</v>
      </c>
      <c r="S109" s="5">
        <f>+'Ark1'!V463</f>
        <v>14.90130624092888</v>
      </c>
      <c r="T109" s="5"/>
      <c r="U109" s="28"/>
      <c r="AH109"/>
      <c r="AI109"/>
      <c r="AJ109"/>
      <c r="AL109"/>
      <c r="AM109"/>
      <c r="AN109"/>
      <c r="AO109"/>
      <c r="AP109"/>
    </row>
    <row r="110" spans="1:42" ht="15.6">
      <c r="A110" s="28"/>
      <c r="B110" s="2">
        <f>+'Ark1'!C464</f>
        <v>2022</v>
      </c>
      <c r="C110" s="2">
        <f>+'Ark1'!E464</f>
        <v>47</v>
      </c>
      <c r="D110" s="2">
        <f>+'Ark1'!Q464</f>
        <v>112</v>
      </c>
      <c r="E110" s="18">
        <f>+'Ark1'!R464</f>
        <v>551</v>
      </c>
      <c r="F110" s="18"/>
      <c r="G110" s="18">
        <f>+'Ark1'!S464</f>
        <v>551</v>
      </c>
      <c r="H110" s="51">
        <f>+'Ark1'!T464</f>
        <v>1.7456596122164489</v>
      </c>
      <c r="I110" s="51">
        <f>+'Ark1'!U464</f>
        <v>1.7530779618000965</v>
      </c>
      <c r="J110" s="51"/>
      <c r="K110" s="5">
        <f>+'Ark1'!W464</f>
        <v>58.070780399274064</v>
      </c>
      <c r="L110" s="18"/>
      <c r="M110" s="18">
        <f>+'Ark1'!Z464</f>
        <v>155.15208711433769</v>
      </c>
      <c r="N110" s="18"/>
      <c r="O110" s="18">
        <f>+'Ark1'!AA464</f>
        <v>31.565129140819096</v>
      </c>
      <c r="P110" s="5">
        <f>+'Ark1'!AB464</f>
        <v>5.3018230546799936</v>
      </c>
      <c r="Q110" s="18">
        <f>+'Ark1'!AC464</f>
        <v>-32.009107500124763</v>
      </c>
      <c r="R110" s="18">
        <f t="shared" si="30"/>
        <v>4.9196428571428568</v>
      </c>
      <c r="S110" s="5">
        <f>+'Ark1'!V464</f>
        <v>14.364791288566249</v>
      </c>
      <c r="T110" s="5"/>
      <c r="U110" s="28"/>
      <c r="AH110"/>
      <c r="AI110"/>
      <c r="AJ110"/>
      <c r="AL110"/>
      <c r="AM110"/>
      <c r="AN110"/>
      <c r="AO110"/>
      <c r="AP110"/>
    </row>
    <row r="111" spans="1:42" ht="15.6">
      <c r="A111" s="28"/>
      <c r="B111" s="2">
        <f>+'Ark1'!C465</f>
        <v>2022</v>
      </c>
      <c r="C111" s="2">
        <f>+'Ark1'!E465</f>
        <v>48</v>
      </c>
      <c r="D111" s="2">
        <f>+'Ark1'!Q465</f>
        <v>120</v>
      </c>
      <c r="E111" s="18">
        <f>+'Ark1'!R465</f>
        <v>596</v>
      </c>
      <c r="F111" s="18"/>
      <c r="G111" s="18">
        <f>+'Ark1'!S465</f>
        <v>596</v>
      </c>
      <c r="H111" s="51">
        <f>+'Ark1'!T465</f>
        <v>1.8882270941579016</v>
      </c>
      <c r="I111" s="51">
        <f>+'Ark1'!U465</f>
        <v>1.9495960638616832</v>
      </c>
      <c r="J111" s="51"/>
      <c r="K111" s="5">
        <f>+'Ark1'!W465</f>
        <v>58.062080536912745</v>
      </c>
      <c r="L111" s="18"/>
      <c r="M111" s="18">
        <f>+'Ark1'!Z465</f>
        <v>159.51677852349002</v>
      </c>
      <c r="N111" s="18"/>
      <c r="O111" s="18">
        <f>+'Ark1'!AA465</f>
        <v>32.35161874249313</v>
      </c>
      <c r="P111" s="5">
        <f>+'Ark1'!AB465</f>
        <v>5.334247809973907</v>
      </c>
      <c r="Q111" s="18">
        <f>+'Ark1'!AC465</f>
        <v>-31.64052894905937</v>
      </c>
      <c r="R111" s="18">
        <f t="shared" si="30"/>
        <v>4.9666666666666668</v>
      </c>
      <c r="S111" s="5">
        <f>+'Ark1'!V465</f>
        <v>14.312080536912752</v>
      </c>
      <c r="T111" s="5"/>
      <c r="U111" s="28"/>
      <c r="AH111"/>
      <c r="AI111"/>
      <c r="AJ111"/>
      <c r="AL111"/>
      <c r="AM111"/>
      <c r="AN111"/>
      <c r="AO111"/>
      <c r="AP111"/>
    </row>
    <row r="112" spans="1:42" ht="15.6">
      <c r="A112" s="28"/>
      <c r="B112" s="2">
        <f>+'Ark1'!C466</f>
        <v>2022</v>
      </c>
      <c r="C112" s="2">
        <f>+'Ark1'!E466</f>
        <v>49</v>
      </c>
      <c r="D112" s="2">
        <f>+'Ark1'!Q466</f>
        <v>123</v>
      </c>
      <c r="E112" s="18">
        <f>+'Ark1'!R466</f>
        <v>533</v>
      </c>
      <c r="F112" s="18"/>
      <c r="G112" s="18">
        <f>+'Ark1'!S466</f>
        <v>533</v>
      </c>
      <c r="H112" s="51">
        <f>+'Ark1'!T466</f>
        <v>1.6886326194398684</v>
      </c>
      <c r="I112" s="51">
        <f>+'Ark1'!U466</f>
        <v>1.7319213830062721</v>
      </c>
      <c r="J112" s="51"/>
      <c r="K112" s="5">
        <f>+'Ark1'!W466</f>
        <v>58.624765478424017</v>
      </c>
      <c r="L112" s="18"/>
      <c r="M112" s="18">
        <f>+'Ark1'!Z466</f>
        <v>158.45609756097542</v>
      </c>
      <c r="N112" s="18"/>
      <c r="O112" s="18">
        <f>+'Ark1'!AA466</f>
        <v>33.064208745530642</v>
      </c>
      <c r="P112" s="5">
        <f>+'Ark1'!AB466</f>
        <v>5.0541074440195404</v>
      </c>
      <c r="Q112" s="18">
        <f>+'Ark1'!AC466</f>
        <v>-42.884500543650901</v>
      </c>
      <c r="R112" s="18">
        <f t="shared" si="30"/>
        <v>4.333333333333333</v>
      </c>
      <c r="S112" s="5">
        <f>+'Ark1'!V466</f>
        <v>14.669793621013126</v>
      </c>
      <c r="T112" s="5"/>
      <c r="U112" s="28"/>
      <c r="AH112"/>
      <c r="AI112"/>
      <c r="AJ112"/>
      <c r="AL112"/>
      <c r="AM112"/>
      <c r="AN112"/>
      <c r="AO112"/>
      <c r="AP112"/>
    </row>
    <row r="113" spans="1:42" ht="15.6">
      <c r="A113" s="28"/>
      <c r="B113" s="2">
        <f>+'Ark1'!C467</f>
        <v>2022</v>
      </c>
      <c r="C113" s="2">
        <f>+'Ark1'!E467</f>
        <v>50</v>
      </c>
      <c r="D113" s="2">
        <f>+'Ark1'!Q467</f>
        <v>130</v>
      </c>
      <c r="E113" s="18">
        <f>+'Ark1'!R467</f>
        <v>781</v>
      </c>
      <c r="F113" s="18"/>
      <c r="G113" s="18">
        <f>+'Ark1'!S467</f>
        <v>782</v>
      </c>
      <c r="H113" s="51">
        <f>+'Ark1'!T467</f>
        <v>2.4743378532505393</v>
      </c>
      <c r="I113" s="51">
        <f>+'Ark1'!U467</f>
        <v>2.3849495268769072</v>
      </c>
      <c r="J113" s="51"/>
      <c r="K113" s="5">
        <f>+'Ark1'!W467</f>
        <v>58.929667519181592</v>
      </c>
      <c r="L113" s="18"/>
      <c r="M113" s="18">
        <f>+'Ark1'!Z467</f>
        <v>148.72378516624045</v>
      </c>
      <c r="N113" s="18"/>
      <c r="O113" s="18">
        <f>+'Ark1'!AA467</f>
        <v>31.018626068317804</v>
      </c>
      <c r="P113" s="5">
        <f>+'Ark1'!AB467</f>
        <v>4.8029098854462227</v>
      </c>
      <c r="Q113" s="18">
        <f>+'Ark1'!AC467</f>
        <v>-48.640404317791806</v>
      </c>
      <c r="R113" s="18">
        <f t="shared" si="30"/>
        <v>6.0076923076923077</v>
      </c>
      <c r="S113" s="5">
        <f>+'Ark1'!V467</f>
        <v>14.895006402048656</v>
      </c>
      <c r="T113" s="5"/>
      <c r="U113" s="28"/>
      <c r="AH113"/>
      <c r="AI113"/>
      <c r="AJ113"/>
      <c r="AL113"/>
      <c r="AM113"/>
      <c r="AN113"/>
      <c r="AO113"/>
      <c r="AP113"/>
    </row>
    <row r="114" spans="1:42" ht="15.6">
      <c r="A114" s="28"/>
      <c r="B114" s="2">
        <f>+'Ark1'!C468</f>
        <v>2022</v>
      </c>
      <c r="C114" s="2">
        <f>+'Ark1'!E468</f>
        <v>51</v>
      </c>
      <c r="D114" s="2">
        <f>+'Ark1'!Q468</f>
        <v>119</v>
      </c>
      <c r="E114" s="18">
        <f>+'Ark1'!R468</f>
        <v>628</v>
      </c>
      <c r="F114" s="18"/>
      <c r="G114" s="18">
        <f>+'Ark1'!S468</f>
        <v>628</v>
      </c>
      <c r="H114" s="51">
        <f>+'Ark1'!T468</f>
        <v>1.9896084146496016</v>
      </c>
      <c r="I114" s="51">
        <f>+'Ark1'!U468</f>
        <v>1.9381431712995547</v>
      </c>
      <c r="J114" s="51"/>
      <c r="K114" s="5">
        <f>+'Ark1'!W468</f>
        <v>59.245222929936283</v>
      </c>
      <c r="L114" s="18"/>
      <c r="M114" s="18">
        <f>+'Ark1'!Z468</f>
        <v>150.49920382165621</v>
      </c>
      <c r="N114" s="18"/>
      <c r="O114" s="18">
        <f>+'Ark1'!AA468</f>
        <v>30.690721683519179</v>
      </c>
      <c r="P114" s="5">
        <f>+'Ark1'!AB468</f>
        <v>4.5139972803622648</v>
      </c>
      <c r="Q114" s="18">
        <f>+'Ark1'!AC468</f>
        <v>-42.35992172717139</v>
      </c>
      <c r="R114" s="18">
        <f t="shared" si="30"/>
        <v>5.2773109243697478</v>
      </c>
      <c r="S114" s="5">
        <f>+'Ark1'!V468</f>
        <v>15.012738853503183</v>
      </c>
      <c r="T114" s="5"/>
      <c r="U114" s="28"/>
      <c r="AH114"/>
      <c r="AI114"/>
      <c r="AJ114"/>
      <c r="AL114"/>
      <c r="AM114"/>
      <c r="AN114"/>
      <c r="AO114"/>
      <c r="AP114"/>
    </row>
    <row r="115" spans="1:42" ht="15.6">
      <c r="A115" s="28"/>
      <c r="B115" s="2">
        <f>+'Ark1'!C469</f>
        <v>2022</v>
      </c>
      <c r="C115" s="2">
        <f>+'Ark1'!E469</f>
        <v>52</v>
      </c>
      <c r="D115" s="2">
        <f>+'Ark1'!Q469</f>
        <v>76</v>
      </c>
      <c r="E115" s="18">
        <f>+'Ark1'!R469</f>
        <v>607</v>
      </c>
      <c r="F115" s="18"/>
      <c r="G115" s="18">
        <f>+'Ark1'!S469</f>
        <v>607</v>
      </c>
      <c r="H115" s="51">
        <f>+'Ark1'!T469</f>
        <v>1.9230769230769225</v>
      </c>
      <c r="I115" s="51">
        <f>+'Ark1'!U469</f>
        <v>1.9098667280517121</v>
      </c>
      <c r="J115" s="51"/>
      <c r="K115" s="5">
        <f>+'Ark1'!W469</f>
        <v>58.853377265238862</v>
      </c>
      <c r="L115" s="18"/>
      <c r="M115" s="18">
        <f>+'Ark1'!Z469</f>
        <v>153.43426688632627</v>
      </c>
      <c r="N115" s="18"/>
      <c r="O115" s="18">
        <f>+'Ark1'!AA469</f>
        <v>29.174160534862324</v>
      </c>
      <c r="P115" s="5">
        <f>+'Ark1'!AB469</f>
        <v>4.6685795716485528</v>
      </c>
      <c r="Q115" s="18">
        <f>+'Ark1'!AC469</f>
        <v>-35.400798977079461</v>
      </c>
      <c r="R115" s="18">
        <f t="shared" si="30"/>
        <v>7.9868421052631575</v>
      </c>
      <c r="S115" s="5">
        <f>+'Ark1'!V469</f>
        <v>14.948929159802317</v>
      </c>
      <c r="T115" s="5"/>
      <c r="U115" s="28"/>
      <c r="AH115"/>
      <c r="AI115"/>
      <c r="AJ115"/>
      <c r="AL115"/>
      <c r="AM115"/>
      <c r="AN115"/>
      <c r="AO115"/>
      <c r="AP115"/>
    </row>
    <row r="116" spans="1:4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AH116"/>
      <c r="AI116"/>
      <c r="AJ116"/>
      <c r="AL116"/>
      <c r="AM116"/>
      <c r="AN116"/>
      <c r="AO116"/>
      <c r="AP116"/>
    </row>
    <row r="117" spans="1:42">
      <c r="A117" s="28"/>
      <c r="B117">
        <f>+'Ark1'!C470</f>
        <v>2021</v>
      </c>
      <c r="C117">
        <f>+'Ark1'!E470</f>
        <v>1</v>
      </c>
      <c r="D117">
        <f>+'Ark1'!Q470</f>
        <v>126</v>
      </c>
      <c r="E117" s="9">
        <f>+'Ark1'!R470</f>
        <v>749</v>
      </c>
      <c r="F117" s="9"/>
      <c r="G117" s="9">
        <f>+'Ark1'!S470</f>
        <v>749</v>
      </c>
      <c r="H117" s="97">
        <f>+'Ark1'!T470</f>
        <v>2.3530520561716561</v>
      </c>
      <c r="I117" s="97">
        <f>+'Ark1'!U470</f>
        <v>2.340006244651637</v>
      </c>
      <c r="K117" s="1">
        <f>+'Ark1'!W470</f>
        <v>59.714285714285694</v>
      </c>
      <c r="L117" s="9"/>
      <c r="M117" s="9">
        <f>+'Ark1'!Z470</f>
        <v>152.99850467289721</v>
      </c>
      <c r="O117" s="9">
        <f>+'Ark1'!AA470</f>
        <v>30.063953330971444</v>
      </c>
      <c r="P117" s="1">
        <f>+'Ark1'!AB470</f>
        <v>4.2197414392624424</v>
      </c>
      <c r="Q117" s="9">
        <f>+'Ark1'!AC470</f>
        <v>-36.379090509011775</v>
      </c>
      <c r="R117" s="9">
        <f>+E117/D117</f>
        <v>5.9444444444444446</v>
      </c>
      <c r="S117" s="1">
        <f>+'Ark1'!V470</f>
        <v>15.301735647530036</v>
      </c>
      <c r="T117" s="1"/>
      <c r="U117" s="28"/>
      <c r="AH117"/>
      <c r="AI117"/>
      <c r="AJ117"/>
      <c r="AL117"/>
      <c r="AM117"/>
      <c r="AN117"/>
      <c r="AO117"/>
      <c r="AP117"/>
    </row>
    <row r="118" spans="1:42">
      <c r="A118" s="28"/>
      <c r="B118">
        <f>+'Ark1'!C471</f>
        <v>2021</v>
      </c>
      <c r="C118">
        <f>+'Ark1'!E471</f>
        <v>2</v>
      </c>
      <c r="D118">
        <f>+'Ark1'!Q471</f>
        <v>127</v>
      </c>
      <c r="E118" s="9">
        <f>+'Ark1'!R471</f>
        <v>670</v>
      </c>
      <c r="F118" s="9"/>
      <c r="G118" s="9">
        <f>+'Ark1'!S471</f>
        <v>670</v>
      </c>
      <c r="H118" s="97">
        <f>+'Ark1'!T471</f>
        <v>2.1048663252803874</v>
      </c>
      <c r="I118" s="97">
        <f>+'Ark1'!U471</f>
        <v>2.11763721703907</v>
      </c>
      <c r="K118" s="1">
        <f>+'Ark1'!W471</f>
        <v>59.356716417910448</v>
      </c>
      <c r="L118" s="9"/>
      <c r="M118" s="9">
        <f>+'Ark1'!Z471</f>
        <v>154.78495522388064</v>
      </c>
      <c r="O118" s="9">
        <f>+'Ark1'!AA471</f>
        <v>29.753996243541128</v>
      </c>
      <c r="P118" s="1">
        <f>+'Ark1'!AB471</f>
        <v>4.4520236512425555</v>
      </c>
      <c r="Q118" s="9">
        <f>+'Ark1'!AC471</f>
        <v>-43.275605638838194</v>
      </c>
      <c r="R118" s="9">
        <f t="shared" ref="R118:R181" si="31">+E118/D118</f>
        <v>5.2755905511811028</v>
      </c>
      <c r="S118" s="1">
        <f>+'Ark1'!V471</f>
        <v>15.146268656716421</v>
      </c>
      <c r="T118" s="1"/>
      <c r="U118" s="28"/>
      <c r="AH118"/>
      <c r="AI118"/>
      <c r="AJ118"/>
      <c r="AL118"/>
      <c r="AM118"/>
      <c r="AN118"/>
      <c r="AO118"/>
      <c r="AP118"/>
    </row>
    <row r="119" spans="1:42">
      <c r="A119" s="28"/>
      <c r="B119">
        <f>+'Ark1'!C472</f>
        <v>2021</v>
      </c>
      <c r="C119">
        <f>+'Ark1'!E472</f>
        <v>3</v>
      </c>
      <c r="D119">
        <f>+'Ark1'!Q472</f>
        <v>122</v>
      </c>
      <c r="E119" s="9">
        <f>+'Ark1'!R472</f>
        <v>625</v>
      </c>
      <c r="F119" s="9"/>
      <c r="G119" s="9">
        <f>+'Ark1'!S472</f>
        <v>625</v>
      </c>
      <c r="H119" s="97">
        <f>+'Ark1'!T472</f>
        <v>1.9634947064182715</v>
      </c>
      <c r="I119" s="97">
        <f>+'Ark1'!U472</f>
        <v>1.9473092672994079</v>
      </c>
      <c r="K119" s="1">
        <f>+'Ark1'!W472</f>
        <v>59.121600000000001</v>
      </c>
      <c r="L119" s="9"/>
      <c r="M119" s="9">
        <f>+'Ark1'!Z472</f>
        <v>152.5832640000001</v>
      </c>
      <c r="O119" s="9">
        <f>+'Ark1'!AA472</f>
        <v>29.168242745600502</v>
      </c>
      <c r="P119" s="1">
        <f>+'Ark1'!AB472</f>
        <v>4.6418545259411426</v>
      </c>
      <c r="Q119" s="9">
        <f>+'Ark1'!AC472</f>
        <v>-42.530134532175822</v>
      </c>
      <c r="R119" s="9">
        <f t="shared" si="31"/>
        <v>5.1229508196721314</v>
      </c>
      <c r="S119" s="1">
        <f>+'Ark1'!V472</f>
        <v>15.031999999999996</v>
      </c>
      <c r="T119" s="1"/>
      <c r="U119" s="28"/>
      <c r="AH119"/>
      <c r="AI119"/>
      <c r="AJ119"/>
      <c r="AL119"/>
      <c r="AM119"/>
      <c r="AN119"/>
      <c r="AO119"/>
      <c r="AP119"/>
    </row>
    <row r="120" spans="1:42">
      <c r="A120" s="28"/>
      <c r="B120">
        <f>+'Ark1'!C473</f>
        <v>2021</v>
      </c>
      <c r="C120">
        <f>+'Ark1'!E473</f>
        <v>4</v>
      </c>
      <c r="D120">
        <f>+'Ark1'!Q473</f>
        <v>111</v>
      </c>
      <c r="E120" s="9">
        <f>+'Ark1'!R473</f>
        <v>554</v>
      </c>
      <c r="F120" s="9"/>
      <c r="G120" s="9">
        <f>+'Ark1'!S473</f>
        <v>554</v>
      </c>
      <c r="H120" s="97">
        <f>+'Ark1'!T473</f>
        <v>1.7404417077691559</v>
      </c>
      <c r="I120" s="97">
        <f>+'Ark1'!U473</f>
        <v>1.77969304532247</v>
      </c>
      <c r="K120" s="1">
        <f>+'Ark1'!W473</f>
        <v>59.545126353790614</v>
      </c>
      <c r="L120" s="9"/>
      <c r="M120" s="9">
        <f>+'Ark1'!Z473</f>
        <v>157.32122743682311</v>
      </c>
      <c r="O120" s="9">
        <f>+'Ark1'!AA473</f>
        <v>29.853742841899681</v>
      </c>
      <c r="P120" s="1">
        <f>+'Ark1'!AB473</f>
        <v>4.45056517750242</v>
      </c>
      <c r="Q120" s="9">
        <f>+'Ark1'!AC473</f>
        <v>-42.024186599244096</v>
      </c>
      <c r="R120" s="9">
        <f t="shared" si="31"/>
        <v>4.9909909909909906</v>
      </c>
      <c r="S120" s="1">
        <f>+'Ark1'!V473</f>
        <v>15.229241877256319</v>
      </c>
      <c r="T120" s="1"/>
      <c r="U120" s="28"/>
      <c r="AH120"/>
      <c r="AI120"/>
      <c r="AJ120"/>
      <c r="AL120"/>
      <c r="AM120"/>
      <c r="AN120"/>
      <c r="AO120"/>
      <c r="AP120"/>
    </row>
    <row r="121" spans="1:42">
      <c r="A121" s="28"/>
      <c r="B121">
        <f>+'Ark1'!C474</f>
        <v>2021</v>
      </c>
      <c r="C121">
        <f>+'Ark1'!E474</f>
        <v>5</v>
      </c>
      <c r="D121">
        <f>+'Ark1'!Q474</f>
        <v>112</v>
      </c>
      <c r="E121" s="9">
        <f>+'Ark1'!R474</f>
        <v>531</v>
      </c>
      <c r="F121" s="9"/>
      <c r="G121" s="9">
        <f>+'Ark1'!S474</f>
        <v>531</v>
      </c>
      <c r="H121" s="97">
        <f>+'Ark1'!T474</f>
        <v>1.6681851025729628</v>
      </c>
      <c r="I121" s="97">
        <f>+'Ark1'!U474</f>
        <v>1.658422251934881</v>
      </c>
      <c r="K121" s="1">
        <f>+'Ark1'!W474</f>
        <v>58.77024482109227</v>
      </c>
      <c r="L121" s="9"/>
      <c r="M121" s="9">
        <f>+'Ark1'!Z474</f>
        <v>152.95109227871941</v>
      </c>
      <c r="O121" s="9">
        <f>+'Ark1'!AA474</f>
        <v>28.585421849427739</v>
      </c>
      <c r="P121" s="1">
        <f>+'Ark1'!AB474</f>
        <v>4.0755506064934561</v>
      </c>
      <c r="Q121" s="9">
        <f>+'Ark1'!AC474</f>
        <v>-38.83241079507571</v>
      </c>
      <c r="R121" s="9">
        <f t="shared" si="31"/>
        <v>4.7410714285714288</v>
      </c>
      <c r="S121" s="1">
        <f>+'Ark1'!V474</f>
        <v>14.949152542372881</v>
      </c>
      <c r="T121" s="1"/>
      <c r="U121" s="28"/>
      <c r="AH121"/>
      <c r="AI121"/>
      <c r="AJ121"/>
      <c r="AL121"/>
      <c r="AM121"/>
      <c r="AN121"/>
      <c r="AO121"/>
      <c r="AP121"/>
    </row>
    <row r="122" spans="1:42">
      <c r="A122" s="28"/>
      <c r="B122">
        <f>+'Ark1'!C475</f>
        <v>2021</v>
      </c>
      <c r="C122">
        <f>+'Ark1'!E475</f>
        <v>6</v>
      </c>
      <c r="D122">
        <f>+'Ark1'!Q475</f>
        <v>113</v>
      </c>
      <c r="E122" s="9">
        <f>+'Ark1'!R475</f>
        <v>609</v>
      </c>
      <c r="F122" s="9"/>
      <c r="G122" s="9">
        <f>+'Ark1'!S475</f>
        <v>609</v>
      </c>
      <c r="H122" s="97">
        <f>+'Ark1'!T475</f>
        <v>1.9132292419339645</v>
      </c>
      <c r="I122" s="97">
        <f>+'Ark1'!U475</f>
        <v>1.9217238708224684</v>
      </c>
      <c r="K122" s="1">
        <f>+'Ark1'!W475</f>
        <v>58.894909688013136</v>
      </c>
      <c r="L122" s="9"/>
      <c r="M122" s="9">
        <f>+'Ark1'!Z475</f>
        <v>154.53458128078813</v>
      </c>
      <c r="O122" s="9">
        <f>+'Ark1'!AA475</f>
        <v>31.164353418668902</v>
      </c>
      <c r="P122" s="1">
        <f>+'Ark1'!AB475</f>
        <v>4.4782404436695797</v>
      </c>
      <c r="Q122" s="9">
        <f>+'Ark1'!AC475</f>
        <v>-45.58010295983631</v>
      </c>
      <c r="R122" s="9">
        <f t="shared" si="31"/>
        <v>5.389380530973451</v>
      </c>
      <c r="S122" s="1">
        <f>+'Ark1'!V475</f>
        <v>15</v>
      </c>
      <c r="T122" s="1"/>
      <c r="U122" s="28"/>
      <c r="AH122"/>
      <c r="AI122"/>
      <c r="AJ122"/>
      <c r="AL122"/>
      <c r="AM122"/>
      <c r="AN122"/>
      <c r="AO122"/>
      <c r="AP122"/>
    </row>
    <row r="123" spans="1:42">
      <c r="A123" s="28"/>
      <c r="B123">
        <f>+'Ark1'!C476</f>
        <v>2021</v>
      </c>
      <c r="C123">
        <f>+'Ark1'!E476</f>
        <v>7</v>
      </c>
      <c r="D123">
        <f>+'Ark1'!Q476</f>
        <v>106</v>
      </c>
      <c r="E123" s="9">
        <f>+'Ark1'!R476</f>
        <v>538</v>
      </c>
      <c r="F123" s="9"/>
      <c r="G123" s="9">
        <f>+'Ark1'!S476</f>
        <v>538</v>
      </c>
      <c r="H123" s="97">
        <f>+'Ark1'!T476</f>
        <v>1.6901762432848479</v>
      </c>
      <c r="I123" s="97">
        <f>+'Ark1'!U476</f>
        <v>1.6627248735981588</v>
      </c>
      <c r="K123" s="1">
        <f>+'Ark1'!W476</f>
        <v>59.76022304832712</v>
      </c>
      <c r="L123" s="9"/>
      <c r="M123" s="9">
        <f>+'Ark1'!Z476</f>
        <v>151.35267657992549</v>
      </c>
      <c r="O123" s="9">
        <f>+'Ark1'!AA476</f>
        <v>27.678463839128376</v>
      </c>
      <c r="P123" s="1">
        <f>+'Ark1'!AB476</f>
        <v>3.7062362729384626</v>
      </c>
      <c r="Q123" s="9">
        <f>+'Ark1'!AC476</f>
        <v>-33.356628549835243</v>
      </c>
      <c r="R123" s="9">
        <f t="shared" si="31"/>
        <v>5.0754716981132075</v>
      </c>
      <c r="S123" s="1">
        <f>+'Ark1'!V476</f>
        <v>15.433085501858736</v>
      </c>
      <c r="T123" s="1"/>
      <c r="U123" s="28"/>
      <c r="AH123"/>
      <c r="AI123"/>
      <c r="AJ123"/>
      <c r="AL123"/>
      <c r="AM123"/>
      <c r="AN123"/>
      <c r="AO123"/>
      <c r="AP123"/>
    </row>
    <row r="124" spans="1:42">
      <c r="A124" s="28"/>
      <c r="B124">
        <f>+'Ark1'!C477</f>
        <v>2021</v>
      </c>
      <c r="C124">
        <f>+'Ark1'!E477</f>
        <v>8</v>
      </c>
      <c r="D124">
        <f>+'Ark1'!Q477</f>
        <v>111</v>
      </c>
      <c r="E124" s="9">
        <f>+'Ark1'!R477</f>
        <v>620</v>
      </c>
      <c r="F124" s="9"/>
      <c r="G124" s="9">
        <f>+'Ark1'!S477</f>
        <v>620</v>
      </c>
      <c r="H124" s="97">
        <f>+'Ark1'!T477</f>
        <v>1.9477867487669251</v>
      </c>
      <c r="I124" s="97">
        <f>+'Ark1'!U477</f>
        <v>1.9604378685627015</v>
      </c>
      <c r="K124" s="1">
        <f>+'Ark1'!W477</f>
        <v>58.909677419354857</v>
      </c>
      <c r="L124" s="9"/>
      <c r="M124" s="9">
        <f>+'Ark1'!Z477</f>
        <v>154.85077419354843</v>
      </c>
      <c r="O124" s="9">
        <f>+'Ark1'!AA477</f>
        <v>30.811192835019625</v>
      </c>
      <c r="P124" s="1">
        <f>+'Ark1'!AB477</f>
        <v>4.8104291833681261</v>
      </c>
      <c r="Q124" s="9">
        <f>+'Ark1'!AC477</f>
        <v>-49.843152587180434</v>
      </c>
      <c r="R124" s="9">
        <f t="shared" si="31"/>
        <v>5.5855855855855854</v>
      </c>
      <c r="S124" s="1">
        <f>+'Ark1'!V477</f>
        <v>14.885483870967745</v>
      </c>
      <c r="T124" s="1"/>
      <c r="U124" s="28"/>
      <c r="AH124"/>
      <c r="AI124"/>
      <c r="AJ124"/>
      <c r="AL124"/>
      <c r="AM124"/>
      <c r="AN124"/>
      <c r="AO124"/>
      <c r="AP124"/>
    </row>
    <row r="125" spans="1:42">
      <c r="A125" s="28"/>
      <c r="B125">
        <f>+'Ark1'!C478</f>
        <v>2021</v>
      </c>
      <c r="C125">
        <f>+'Ark1'!E478</f>
        <v>9</v>
      </c>
      <c r="D125">
        <f>+'Ark1'!Q478</f>
        <v>111</v>
      </c>
      <c r="E125" s="9">
        <f>+'Ark1'!R478</f>
        <v>573</v>
      </c>
      <c r="F125" s="9"/>
      <c r="G125" s="9">
        <f>+'Ark1'!S478</f>
        <v>573</v>
      </c>
      <c r="H125" s="97">
        <f>+'Ark1'!T478</f>
        <v>1.8001319468442716</v>
      </c>
      <c r="I125" s="97">
        <f>+'Ark1'!U478</f>
        <v>1.7529600652591979</v>
      </c>
      <c r="K125" s="1">
        <f>+'Ark1'!W478</f>
        <v>58.95636998254799</v>
      </c>
      <c r="L125" s="9"/>
      <c r="M125" s="9">
        <f>+'Ark1'!Z478</f>
        <v>149.81986038394413</v>
      </c>
      <c r="O125" s="9">
        <f>+'Ark1'!AA478</f>
        <v>31.3426344737824</v>
      </c>
      <c r="P125" s="1">
        <f>+'Ark1'!AB478</f>
        <v>4.5854137907877881</v>
      </c>
      <c r="Q125" s="9">
        <f>+'Ark1'!AC478</f>
        <v>-41.737539638048474</v>
      </c>
      <c r="R125" s="9">
        <f t="shared" si="31"/>
        <v>5.1621621621621623</v>
      </c>
      <c r="S125" s="1">
        <f>+'Ark1'!V478</f>
        <v>15</v>
      </c>
      <c r="T125" s="1"/>
      <c r="U125" s="28"/>
      <c r="AH125"/>
      <c r="AI125"/>
      <c r="AJ125"/>
      <c r="AL125"/>
      <c r="AM125"/>
      <c r="AN125"/>
      <c r="AO125"/>
      <c r="AP125"/>
    </row>
    <row r="126" spans="1:42">
      <c r="A126" s="28"/>
      <c r="B126">
        <f>+'Ark1'!C479</f>
        <v>2021</v>
      </c>
      <c r="C126">
        <f>+'Ark1'!E479</f>
        <v>10</v>
      </c>
      <c r="D126">
        <f>+'Ark1'!Q479</f>
        <v>142</v>
      </c>
      <c r="E126" s="9">
        <f>+'Ark1'!R479</f>
        <v>727</v>
      </c>
      <c r="F126" s="9"/>
      <c r="G126" s="9">
        <f>+'Ark1'!S479</f>
        <v>727</v>
      </c>
      <c r="H126" s="97">
        <f>+'Ark1'!T479</f>
        <v>2.2839370425057339</v>
      </c>
      <c r="I126" s="97">
        <f>+'Ark1'!U479</f>
        <v>2.2929010013781697</v>
      </c>
      <c r="K126" s="1">
        <f>+'Ark1'!W479</f>
        <v>59.264099037138919</v>
      </c>
      <c r="L126" s="9"/>
      <c r="M126" s="9">
        <f>+'Ark1'!Z479</f>
        <v>154.45532324621735</v>
      </c>
      <c r="O126" s="9">
        <f>+'Ark1'!AA479</f>
        <v>29.950945444360404</v>
      </c>
      <c r="P126" s="1">
        <f>+'Ark1'!AB479</f>
        <v>4.3775237146013604</v>
      </c>
      <c r="Q126" s="9">
        <f>+'Ark1'!AC479</f>
        <v>-44.434655692599826</v>
      </c>
      <c r="R126" s="9">
        <f t="shared" si="31"/>
        <v>5.119718309859155</v>
      </c>
      <c r="S126" s="1">
        <f>+'Ark1'!V479</f>
        <v>15.093535075653373</v>
      </c>
      <c r="T126" s="1"/>
      <c r="U126" s="28"/>
      <c r="AH126"/>
      <c r="AI126"/>
      <c r="AJ126"/>
      <c r="AL126"/>
      <c r="AM126"/>
      <c r="AN126"/>
      <c r="AO126"/>
      <c r="AP126"/>
    </row>
    <row r="127" spans="1:42">
      <c r="A127" s="28"/>
      <c r="B127">
        <f>+'Ark1'!C480</f>
        <v>2021</v>
      </c>
      <c r="C127">
        <f>+'Ark1'!E480</f>
        <v>11</v>
      </c>
      <c r="D127">
        <f>+'Ark1'!Q480</f>
        <v>108</v>
      </c>
      <c r="E127" s="9">
        <f>+'Ark1'!R480</f>
        <v>463</v>
      </c>
      <c r="F127" s="9"/>
      <c r="G127" s="9">
        <f>+'Ark1'!S480</f>
        <v>463</v>
      </c>
      <c r="H127" s="97">
        <f>+'Ark1'!T480</f>
        <v>1.4545568785146554</v>
      </c>
      <c r="I127" s="97">
        <f>+'Ark1'!U480</f>
        <v>1.4835787037204551</v>
      </c>
      <c r="K127" s="1">
        <f>+'Ark1'!W480</f>
        <v>58.658747300216</v>
      </c>
      <c r="L127" s="9"/>
      <c r="M127" s="9">
        <f>+'Ark1'!Z480</f>
        <v>156.92118790496755</v>
      </c>
      <c r="O127" s="9">
        <f>+'Ark1'!AA480</f>
        <v>30.413648907054402</v>
      </c>
      <c r="P127" s="1">
        <f>+'Ark1'!AB480</f>
        <v>4.194020755052362</v>
      </c>
      <c r="Q127" s="9">
        <f>+'Ark1'!AC480</f>
        <v>-29.305560891350503</v>
      </c>
      <c r="R127" s="9">
        <f t="shared" si="31"/>
        <v>4.2870370370370372</v>
      </c>
      <c r="S127" s="1">
        <f>+'Ark1'!V480</f>
        <v>14.8488120950324</v>
      </c>
      <c r="T127" s="1"/>
      <c r="U127" s="28"/>
      <c r="AH127"/>
      <c r="AI127"/>
      <c r="AJ127"/>
      <c r="AL127"/>
      <c r="AM127"/>
      <c r="AN127"/>
      <c r="AO127"/>
      <c r="AP127"/>
    </row>
    <row r="128" spans="1:42">
      <c r="A128" s="28"/>
      <c r="B128">
        <f>+'Ark1'!C481</f>
        <v>2021</v>
      </c>
      <c r="C128">
        <f>+'Ark1'!E481</f>
        <v>12</v>
      </c>
      <c r="D128">
        <f>+'Ark1'!Q481</f>
        <v>122</v>
      </c>
      <c r="E128" s="9">
        <f>+'Ark1'!R481</f>
        <v>714</v>
      </c>
      <c r="F128" s="9"/>
      <c r="G128" s="9">
        <f>+'Ark1'!S481</f>
        <v>714</v>
      </c>
      <c r="H128" s="97">
        <f>+'Ark1'!T481</f>
        <v>2.2430963526122323</v>
      </c>
      <c r="I128" s="97">
        <f>+'Ark1'!U481</f>
        <v>2.2730982418374177</v>
      </c>
      <c r="K128" s="1">
        <f>+'Ark1'!W481</f>
        <v>58.464985994397743</v>
      </c>
      <c r="L128" s="9"/>
      <c r="M128" s="9">
        <f>+'Ark1'!Z481</f>
        <v>155.90928571428563</v>
      </c>
      <c r="O128" s="9">
        <f>+'Ark1'!AA481</f>
        <v>28.242005317181679</v>
      </c>
      <c r="P128" s="1">
        <f>+'Ark1'!AB481</f>
        <v>4.3978643674176254</v>
      </c>
      <c r="Q128" s="9">
        <f>+'Ark1'!AC481</f>
        <v>-39.12245472524036</v>
      </c>
      <c r="R128" s="9">
        <f t="shared" si="31"/>
        <v>5.8524590163934427</v>
      </c>
      <c r="S128" s="1">
        <f>+'Ark1'!V481</f>
        <v>14.731092436974787</v>
      </c>
      <c r="T128" s="1"/>
      <c r="U128" s="28"/>
      <c r="AH128"/>
      <c r="AI128"/>
      <c r="AJ128"/>
      <c r="AL128"/>
      <c r="AM128"/>
      <c r="AN128"/>
      <c r="AO128"/>
      <c r="AP128"/>
    </row>
    <row r="129" spans="1:42">
      <c r="A129" s="28"/>
      <c r="B129">
        <f>+'Ark1'!C482</f>
        <v>2021</v>
      </c>
      <c r="C129">
        <f>+'Ark1'!E482</f>
        <v>13</v>
      </c>
      <c r="D129">
        <f>+'Ark1'!Q482</f>
        <v>60</v>
      </c>
      <c r="E129" s="9">
        <f>+'Ark1'!R482</f>
        <v>321</v>
      </c>
      <c r="F129" s="9"/>
      <c r="G129" s="9">
        <f>+'Ark1'!S482</f>
        <v>321</v>
      </c>
      <c r="H129" s="97">
        <f>+'Ark1'!T482</f>
        <v>1.0084508812164248</v>
      </c>
      <c r="I129" s="97">
        <f>+'Ark1'!U482</f>
        <v>1.0357787239620335</v>
      </c>
      <c r="K129" s="1">
        <f>+'Ark1'!W482</f>
        <v>58.429906542056045</v>
      </c>
      <c r="L129" s="9"/>
      <c r="M129" s="9">
        <f>+'Ark1'!Z482</f>
        <v>158.02068535825563</v>
      </c>
      <c r="O129" s="9">
        <f>+'Ark1'!AA482</f>
        <v>36.029544005923682</v>
      </c>
      <c r="P129" s="1">
        <f>+'Ark1'!AB482</f>
        <v>5.5012524479375484</v>
      </c>
      <c r="Q129" s="9">
        <f>+'Ark1'!AC482</f>
        <v>-58.871423982834919</v>
      </c>
      <c r="R129" s="9">
        <f t="shared" si="31"/>
        <v>5.35</v>
      </c>
      <c r="S129" s="1">
        <f>+'Ark1'!V482</f>
        <v>14.654205607476635</v>
      </c>
      <c r="T129" s="1"/>
      <c r="U129" s="28"/>
      <c r="AH129"/>
      <c r="AI129"/>
      <c r="AJ129"/>
      <c r="AL129"/>
      <c r="AM129"/>
      <c r="AN129"/>
      <c r="AO129"/>
      <c r="AP129"/>
    </row>
    <row r="130" spans="1:42">
      <c r="A130" s="28"/>
      <c r="B130">
        <f>+'Ark1'!C483</f>
        <v>2021</v>
      </c>
      <c r="C130">
        <f>+'Ark1'!E483</f>
        <v>14</v>
      </c>
      <c r="D130">
        <f>+'Ark1'!Q483</f>
        <v>112</v>
      </c>
      <c r="E130" s="9">
        <f>+'Ark1'!R483</f>
        <v>766</v>
      </c>
      <c r="F130" s="9"/>
      <c r="G130" s="9">
        <f>+'Ark1'!S483</f>
        <v>766</v>
      </c>
      <c r="H130" s="97">
        <f>+'Ark1'!T483</f>
        <v>2.406459112186234</v>
      </c>
      <c r="I130" s="97">
        <f>+'Ark1'!U483</f>
        <v>2.3784890921036621</v>
      </c>
      <c r="K130" s="1">
        <f>+'Ark1'!W483</f>
        <v>59.596605744125327</v>
      </c>
      <c r="L130" s="9"/>
      <c r="M130" s="9">
        <f>+'Ark1'!Z483</f>
        <v>152.06328981723243</v>
      </c>
      <c r="O130" s="9">
        <f>+'Ark1'!AA483</f>
        <v>30.097033343338488</v>
      </c>
      <c r="P130" s="1">
        <f>+'Ark1'!AB483</f>
        <v>4.32105041971045</v>
      </c>
      <c r="Q130" s="9">
        <f>+'Ark1'!AC483</f>
        <v>-46.271237721012646</v>
      </c>
      <c r="R130" s="9">
        <f t="shared" si="31"/>
        <v>6.8392857142857144</v>
      </c>
      <c r="S130" s="1">
        <f>+'Ark1'!V483</f>
        <v>15.31984334203656</v>
      </c>
      <c r="T130" s="1"/>
      <c r="U130" s="28"/>
      <c r="AH130"/>
      <c r="AI130"/>
      <c r="AJ130"/>
      <c r="AL130"/>
      <c r="AM130"/>
      <c r="AN130"/>
      <c r="AO130"/>
      <c r="AP130"/>
    </row>
    <row r="131" spans="1:42">
      <c r="A131" s="28"/>
      <c r="B131">
        <f>+'Ark1'!C484</f>
        <v>2021</v>
      </c>
      <c r="C131">
        <f>+'Ark1'!E484</f>
        <v>15</v>
      </c>
      <c r="D131">
        <f>+'Ark1'!Q484</f>
        <v>123</v>
      </c>
      <c r="E131" s="9">
        <f>+'Ark1'!R484</f>
        <v>759</v>
      </c>
      <c r="F131" s="9"/>
      <c r="G131" s="9">
        <f>+'Ark1'!S484</f>
        <v>759</v>
      </c>
      <c r="H131" s="97">
        <f>+'Ark1'!T484</f>
        <v>2.3844679714743497</v>
      </c>
      <c r="I131" s="97">
        <f>+'Ark1'!U484</f>
        <v>2.3243264139706157</v>
      </c>
      <c r="K131" s="1">
        <f>+'Ark1'!W484</f>
        <v>59.308300395256914</v>
      </c>
      <c r="L131" s="9"/>
      <c r="M131" s="9">
        <f>+'Ark1'!Z484</f>
        <v>149.97101449275388</v>
      </c>
      <c r="O131" s="9">
        <f>+'Ark1'!AA484</f>
        <v>28.461337173910401</v>
      </c>
      <c r="P131" s="1">
        <f>+'Ark1'!AB484</f>
        <v>4.226751137053764</v>
      </c>
      <c r="Q131" s="9">
        <f>+'Ark1'!AC484</f>
        <v>-43.707740634516256</v>
      </c>
      <c r="R131" s="9">
        <f t="shared" si="31"/>
        <v>6.1707317073170733</v>
      </c>
      <c r="S131" s="1">
        <f>+'Ark1'!V484</f>
        <v>15.24901185770751</v>
      </c>
      <c r="T131" s="1"/>
      <c r="U131" s="28"/>
      <c r="AH131"/>
      <c r="AI131"/>
      <c r="AJ131"/>
      <c r="AL131"/>
      <c r="AM131"/>
      <c r="AN131"/>
      <c r="AO131"/>
      <c r="AP131"/>
    </row>
    <row r="132" spans="1:42">
      <c r="A132" s="28"/>
      <c r="B132">
        <f>+'Ark1'!C485</f>
        <v>2021</v>
      </c>
      <c r="C132">
        <f>+'Ark1'!E485</f>
        <v>16</v>
      </c>
      <c r="D132">
        <f>+'Ark1'!Q485</f>
        <v>120</v>
      </c>
      <c r="E132" s="9">
        <f>+'Ark1'!R485</f>
        <v>652</v>
      </c>
      <c r="F132" s="9"/>
      <c r="G132" s="9">
        <f>+'Ark1'!S485</f>
        <v>652</v>
      </c>
      <c r="H132" s="97">
        <f>+'Ark1'!T485</f>
        <v>2.0483176777355405</v>
      </c>
      <c r="I132" s="97">
        <f>+'Ark1'!U485</f>
        <v>2.0411178953947595</v>
      </c>
      <c r="K132" s="1">
        <f>+'Ark1'!W485</f>
        <v>58.898773006134959</v>
      </c>
      <c r="L132" s="9"/>
      <c r="M132" s="9">
        <f>+'Ark1'!Z485</f>
        <v>153.31070552147253</v>
      </c>
      <c r="O132" s="9">
        <f>+'Ark1'!AA485</f>
        <v>30.568530097541256</v>
      </c>
      <c r="P132" s="1">
        <f>+'Ark1'!AB485</f>
        <v>4.6978194619355138</v>
      </c>
      <c r="Q132" s="9">
        <f>+'Ark1'!AC485</f>
        <v>-47.726068934767909</v>
      </c>
      <c r="R132" s="9">
        <f t="shared" si="31"/>
        <v>5.4333333333333336</v>
      </c>
      <c r="S132" s="1">
        <f>+'Ark1'!V485</f>
        <v>14.924846625766875</v>
      </c>
      <c r="T132" s="1"/>
      <c r="U132" s="28"/>
      <c r="AH132"/>
      <c r="AI132"/>
      <c r="AJ132"/>
      <c r="AL132"/>
      <c r="AM132"/>
      <c r="AN132"/>
      <c r="AO132"/>
      <c r="AP132"/>
    </row>
    <row r="133" spans="1:42">
      <c r="A133" s="28"/>
      <c r="B133">
        <f>+'Ark1'!C486</f>
        <v>2021</v>
      </c>
      <c r="C133">
        <f>+'Ark1'!E486</f>
        <v>17</v>
      </c>
      <c r="D133">
        <f>+'Ark1'!Q486</f>
        <v>119</v>
      </c>
      <c r="E133" s="9">
        <f>+'Ark1'!R486</f>
        <v>601</v>
      </c>
      <c r="F133" s="9"/>
      <c r="G133" s="9">
        <f>+'Ark1'!S486</f>
        <v>601</v>
      </c>
      <c r="H133" s="97">
        <f>+'Ark1'!T486</f>
        <v>1.8880965096918101</v>
      </c>
      <c r="I133" s="97">
        <f>+'Ark1'!U486</f>
        <v>1.8629204218412696</v>
      </c>
      <c r="K133" s="1">
        <f>+'Ark1'!W486</f>
        <v>59.392678868552402</v>
      </c>
      <c r="L133" s="9"/>
      <c r="M133" s="9">
        <f>+'Ark1'!Z486</f>
        <v>151.80001663893503</v>
      </c>
      <c r="O133" s="9">
        <f>+'Ark1'!AA486</f>
        <v>28.690833442529843</v>
      </c>
      <c r="P133" s="1">
        <f>+'Ark1'!AB486</f>
        <v>3.9597239746112209</v>
      </c>
      <c r="Q133" s="9">
        <f>+'Ark1'!AC486</f>
        <v>-34.212117173928618</v>
      </c>
      <c r="R133" s="9">
        <f t="shared" si="31"/>
        <v>5.0504201680672267</v>
      </c>
      <c r="S133" s="1">
        <f>+'Ark1'!V486</f>
        <v>15.207986688851916</v>
      </c>
      <c r="T133" s="1"/>
      <c r="U133" s="28"/>
      <c r="AH133"/>
      <c r="AI133"/>
      <c r="AJ133"/>
      <c r="AL133"/>
      <c r="AM133"/>
      <c r="AN133"/>
      <c r="AO133"/>
      <c r="AP133"/>
    </row>
    <row r="134" spans="1:42">
      <c r="A134" s="28"/>
      <c r="B134">
        <f>+'Ark1'!C487</f>
        <v>2021</v>
      </c>
      <c r="C134">
        <f>+'Ark1'!E487</f>
        <v>18</v>
      </c>
      <c r="D134">
        <f>+'Ark1'!Q487</f>
        <v>119</v>
      </c>
      <c r="E134" s="9">
        <f>+'Ark1'!R487</f>
        <v>579</v>
      </c>
      <c r="F134" s="9"/>
      <c r="G134" s="9">
        <f>+'Ark1'!S487</f>
        <v>579</v>
      </c>
      <c r="H134" s="97">
        <f>+'Ark1'!T487</f>
        <v>1.8189814960258872</v>
      </c>
      <c r="I134" s="97">
        <f>+'Ark1'!U487</f>
        <v>1.8264062315700005</v>
      </c>
      <c r="K134" s="1">
        <f>+'Ark1'!W487</f>
        <v>59.005181347150248</v>
      </c>
      <c r="L134" s="9"/>
      <c r="M134" s="9">
        <f>+'Ark1'!Z487</f>
        <v>154.47948186528495</v>
      </c>
      <c r="O134" s="9">
        <f>+'Ark1'!AA487</f>
        <v>28.289399384236077</v>
      </c>
      <c r="P134" s="1">
        <f>+'Ark1'!AB487</f>
        <v>4.3624604567312621</v>
      </c>
      <c r="Q134" s="9">
        <f>+'Ark1'!AC487</f>
        <v>-42.177296505701776</v>
      </c>
      <c r="R134" s="9">
        <f t="shared" si="31"/>
        <v>4.8655462184873945</v>
      </c>
      <c r="S134" s="1">
        <f>+'Ark1'!V487</f>
        <v>15.041450777202074</v>
      </c>
      <c r="T134" s="1"/>
      <c r="U134" s="28"/>
      <c r="AH134"/>
      <c r="AI134"/>
      <c r="AJ134"/>
      <c r="AL134"/>
      <c r="AM134"/>
      <c r="AN134"/>
      <c r="AO134"/>
      <c r="AP134"/>
    </row>
    <row r="135" spans="1:42">
      <c r="A135" s="28"/>
      <c r="B135">
        <f>+'Ark1'!C488</f>
        <v>2021</v>
      </c>
      <c r="C135">
        <f>+'Ark1'!E488</f>
        <v>19</v>
      </c>
      <c r="D135">
        <f>+'Ark1'!Q488</f>
        <v>95</v>
      </c>
      <c r="E135" s="9">
        <f>+'Ark1'!R488</f>
        <v>418</v>
      </c>
      <c r="F135" s="9"/>
      <c r="G135" s="9">
        <f>+'Ark1'!S488</f>
        <v>418</v>
      </c>
      <c r="H135" s="97">
        <f>+'Ark1'!T488</f>
        <v>1.3131852596525402</v>
      </c>
      <c r="I135" s="97">
        <f>+'Ark1'!U488</f>
        <v>1.3340185455551756</v>
      </c>
      <c r="K135" s="1">
        <f>+'Ark1'!W488</f>
        <v>59.105263157894761</v>
      </c>
      <c r="L135" s="9"/>
      <c r="M135" s="9">
        <f>+'Ark1'!Z488</f>
        <v>156.29229665071765</v>
      </c>
      <c r="O135" s="9">
        <f>+'Ark1'!AA488</f>
        <v>29.737464191547808</v>
      </c>
      <c r="P135" s="1">
        <f>+'Ark1'!AB488</f>
        <v>4.2559748097780732</v>
      </c>
      <c r="Q135" s="9">
        <f>+'Ark1'!AC488</f>
        <v>-34.298119981606924</v>
      </c>
      <c r="R135" s="9">
        <f t="shared" si="31"/>
        <v>4.4000000000000004</v>
      </c>
      <c r="S135" s="1">
        <f>+'Ark1'!V488</f>
        <v>15.112440191387558</v>
      </c>
      <c r="T135" s="1"/>
      <c r="U135" s="28"/>
      <c r="AH135"/>
      <c r="AI135"/>
      <c r="AJ135"/>
      <c r="AL135"/>
      <c r="AM135"/>
      <c r="AN135"/>
      <c r="AO135"/>
      <c r="AP135"/>
    </row>
    <row r="136" spans="1:42">
      <c r="A136" s="28"/>
      <c r="B136">
        <f>+'Ark1'!C489</f>
        <v>2021</v>
      </c>
      <c r="C136">
        <f>+'Ark1'!E489</f>
        <v>20</v>
      </c>
      <c r="D136">
        <f>+'Ark1'!Q489</f>
        <v>111</v>
      </c>
      <c r="E136" s="9">
        <f>+'Ark1'!R489</f>
        <v>550</v>
      </c>
      <c r="F136" s="9"/>
      <c r="G136" s="9">
        <f>+'Ark1'!S489</f>
        <v>550</v>
      </c>
      <c r="H136" s="97">
        <f>+'Ark1'!T489</f>
        <v>1.7278753416480783</v>
      </c>
      <c r="I136" s="97">
        <f>+'Ark1'!U489</f>
        <v>1.6878898297540548</v>
      </c>
      <c r="K136" s="1">
        <f>+'Ark1'!W489</f>
        <v>59.61272727272727</v>
      </c>
      <c r="L136" s="9"/>
      <c r="M136" s="9">
        <f>+'Ark1'!Z489</f>
        <v>150.29114545454539</v>
      </c>
      <c r="O136" s="9">
        <f>+'Ark1'!AA489</f>
        <v>29.65525929680425</v>
      </c>
      <c r="P136" s="1">
        <f>+'Ark1'!AB489</f>
        <v>4.3090836210141843</v>
      </c>
      <c r="Q136" s="9">
        <f>+'Ark1'!AC489</f>
        <v>-44.242155714220374</v>
      </c>
      <c r="R136" s="9">
        <f t="shared" si="31"/>
        <v>4.954954954954955</v>
      </c>
      <c r="S136" s="1">
        <f>+'Ark1'!V489</f>
        <v>15.38</v>
      </c>
      <c r="T136" s="1"/>
      <c r="U136" s="28"/>
      <c r="AH136"/>
      <c r="AI136"/>
      <c r="AJ136"/>
      <c r="AL136"/>
      <c r="AM136"/>
      <c r="AN136"/>
      <c r="AO136"/>
      <c r="AP136"/>
    </row>
    <row r="137" spans="1:42">
      <c r="A137" s="28"/>
      <c r="B137">
        <f>+'Ark1'!C490</f>
        <v>2021</v>
      </c>
      <c r="C137">
        <f>+'Ark1'!E490</f>
        <v>21</v>
      </c>
      <c r="D137">
        <f>+'Ark1'!Q490</f>
        <v>96</v>
      </c>
      <c r="E137" s="9">
        <f>+'Ark1'!R490</f>
        <v>622</v>
      </c>
      <c r="F137" s="9"/>
      <c r="G137" s="9">
        <f>+'Ark1'!S490</f>
        <v>622</v>
      </c>
      <c r="H137" s="97">
        <f>+'Ark1'!T490</f>
        <v>1.9540699318274632</v>
      </c>
      <c r="I137" s="97">
        <f>+'Ark1'!U490</f>
        <v>1.8807492150957077</v>
      </c>
      <c r="K137" s="1">
        <f>+'Ark1'!W490</f>
        <v>59.723472668810302</v>
      </c>
      <c r="L137" s="9"/>
      <c r="M137" s="9">
        <f>+'Ark1'!Z490</f>
        <v>148.07866559485529</v>
      </c>
      <c r="O137" s="9">
        <f>+'Ark1'!AA490</f>
        <v>28.482697020644498</v>
      </c>
      <c r="P137" s="1">
        <f>+'Ark1'!AB490</f>
        <v>3.9682091376976607</v>
      </c>
      <c r="Q137" s="9">
        <f>+'Ark1'!AC490</f>
        <v>-48.129422654556521</v>
      </c>
      <c r="R137" s="9">
        <f t="shared" si="31"/>
        <v>6.479166666666667</v>
      </c>
      <c r="S137" s="1">
        <f>+'Ark1'!V490</f>
        <v>15.34565916398714</v>
      </c>
      <c r="T137" s="1"/>
      <c r="U137" s="28"/>
      <c r="AH137"/>
      <c r="AI137"/>
      <c r="AJ137"/>
      <c r="AL137"/>
      <c r="AM137"/>
      <c r="AN137"/>
      <c r="AO137"/>
      <c r="AP137"/>
    </row>
    <row r="138" spans="1:42">
      <c r="A138" s="28"/>
      <c r="B138">
        <f>+'Ark1'!C491</f>
        <v>2021</v>
      </c>
      <c r="C138">
        <f>+'Ark1'!E491</f>
        <v>22</v>
      </c>
      <c r="D138">
        <f>+'Ark1'!Q491</f>
        <v>130</v>
      </c>
      <c r="E138" s="9">
        <f>+'Ark1'!R491</f>
        <v>693</v>
      </c>
      <c r="F138" s="9"/>
      <c r="G138" s="9">
        <f>+'Ark1'!S491</f>
        <v>693</v>
      </c>
      <c r="H138" s="97">
        <f>+'Ark1'!T491</f>
        <v>2.1771229304765796</v>
      </c>
      <c r="I138" s="97">
        <f>+'Ark1'!U491</f>
        <v>2.1528233141349786</v>
      </c>
      <c r="K138" s="1">
        <f>+'Ark1'!W491</f>
        <v>59.458874458874469</v>
      </c>
      <c r="L138" s="9"/>
      <c r="M138" s="9">
        <f>+'Ark1'!Z491</f>
        <v>152.1343001443</v>
      </c>
      <c r="O138" s="9">
        <f>+'Ark1'!AA491</f>
        <v>30.567532237778636</v>
      </c>
      <c r="P138" s="1">
        <f>+'Ark1'!AB491</f>
        <v>4.5871515653527108</v>
      </c>
      <c r="Q138" s="9">
        <f>+'Ark1'!AC491</f>
        <v>-48.208512889376763</v>
      </c>
      <c r="R138" s="9">
        <f t="shared" si="31"/>
        <v>5.3307692307692305</v>
      </c>
      <c r="S138" s="1">
        <f>+'Ark1'!V491</f>
        <v>15.203463203463205</v>
      </c>
      <c r="T138" s="1"/>
      <c r="U138" s="28"/>
      <c r="AH138"/>
      <c r="AI138"/>
      <c r="AJ138"/>
      <c r="AL138"/>
      <c r="AM138"/>
      <c r="AN138"/>
      <c r="AO138"/>
      <c r="AP138"/>
    </row>
    <row r="139" spans="1:42">
      <c r="A139" s="28"/>
      <c r="B139">
        <f>+'Ark1'!C492</f>
        <v>2021</v>
      </c>
      <c r="C139">
        <f>+'Ark1'!E492</f>
        <v>23</v>
      </c>
      <c r="D139">
        <f>+'Ark1'!Q492</f>
        <v>121</v>
      </c>
      <c r="E139" s="9">
        <f>+'Ark1'!R492</f>
        <v>725</v>
      </c>
      <c r="F139" s="9"/>
      <c r="G139" s="9">
        <f>+'Ark1'!S492</f>
        <v>725</v>
      </c>
      <c r="H139" s="97">
        <f>+'Ark1'!T492</f>
        <v>2.2776538594451954</v>
      </c>
      <c r="I139" s="97">
        <f>+'Ark1'!U492</f>
        <v>2.2396402586011424</v>
      </c>
      <c r="K139" s="1">
        <f>+'Ark1'!W492</f>
        <v>58.961379310344846</v>
      </c>
      <c r="L139" s="9"/>
      <c r="M139" s="9">
        <f>+'Ark1'!Z492</f>
        <v>151.28373793103455</v>
      </c>
      <c r="O139" s="9">
        <f>+'Ark1'!AA492</f>
        <v>30.260772106980991</v>
      </c>
      <c r="P139" s="1">
        <f>+'Ark1'!AB492</f>
        <v>4.7819947678319448</v>
      </c>
      <c r="Q139" s="9">
        <f>+'Ark1'!AC492</f>
        <v>-37.02806318756425</v>
      </c>
      <c r="R139" s="9">
        <f t="shared" si="31"/>
        <v>5.9917355371900829</v>
      </c>
      <c r="S139" s="1">
        <f>+'Ark1'!V492</f>
        <v>14.943448275862075</v>
      </c>
      <c r="T139" s="1"/>
      <c r="U139" s="28"/>
      <c r="AH139"/>
      <c r="AI139"/>
      <c r="AJ139"/>
      <c r="AL139"/>
      <c r="AM139"/>
      <c r="AN139"/>
      <c r="AO139"/>
      <c r="AP139"/>
    </row>
    <row r="140" spans="1:42">
      <c r="A140" s="28"/>
      <c r="B140">
        <f>+'Ark1'!C493</f>
        <v>2021</v>
      </c>
      <c r="C140">
        <f>+'Ark1'!E493</f>
        <v>24</v>
      </c>
      <c r="D140">
        <f>+'Ark1'!Q493</f>
        <v>121</v>
      </c>
      <c r="E140" s="9">
        <f>+'Ark1'!R493</f>
        <v>637</v>
      </c>
      <c r="F140" s="9"/>
      <c r="G140" s="9">
        <f>+'Ark1'!S493</f>
        <v>637</v>
      </c>
      <c r="H140" s="97">
        <f>+'Ark1'!T493</f>
        <v>2.001193804781503</v>
      </c>
      <c r="I140" s="97">
        <f>+'Ark1'!U493</f>
        <v>2.0090945958377624</v>
      </c>
      <c r="K140" s="1">
        <f>+'Ark1'!W493</f>
        <v>59.416012558869696</v>
      </c>
      <c r="L140" s="9"/>
      <c r="M140" s="9">
        <f>+'Ark1'!Z493</f>
        <v>154.45890109890107</v>
      </c>
      <c r="O140" s="9">
        <f>+'Ark1'!AA493</f>
        <v>30.407095884202626</v>
      </c>
      <c r="P140" s="1">
        <f>+'Ark1'!AB493</f>
        <v>4.0721045654156427</v>
      </c>
      <c r="Q140" s="9">
        <f>+'Ark1'!AC493</f>
        <v>-37.957689471903471</v>
      </c>
      <c r="R140" s="9">
        <f t="shared" si="31"/>
        <v>5.2644628099173554</v>
      </c>
      <c r="S140" s="1">
        <f>+'Ark1'!V493</f>
        <v>15.229199372056518</v>
      </c>
      <c r="T140" s="1"/>
      <c r="U140" s="28"/>
      <c r="AH140"/>
      <c r="AI140"/>
      <c r="AJ140"/>
      <c r="AL140"/>
      <c r="AM140"/>
      <c r="AN140"/>
      <c r="AO140"/>
      <c r="AP140"/>
    </row>
    <row r="141" spans="1:42">
      <c r="A141" s="28"/>
      <c r="B141">
        <f>+'Ark1'!C494</f>
        <v>2021</v>
      </c>
      <c r="C141">
        <f>+'Ark1'!E494</f>
        <v>25</v>
      </c>
      <c r="D141">
        <f>+'Ark1'!Q494</f>
        <v>115</v>
      </c>
      <c r="E141" s="9">
        <f>+'Ark1'!R494</f>
        <v>635</v>
      </c>
      <c r="F141" s="9"/>
      <c r="G141" s="9">
        <f>+'Ark1'!S494</f>
        <v>636</v>
      </c>
      <c r="H141" s="97">
        <f>+'Ark1'!T494</f>
        <v>1.9949106217209644</v>
      </c>
      <c r="I141" s="97">
        <f>+'Ark1'!U494</f>
        <v>1.9778464256924633</v>
      </c>
      <c r="K141" s="1">
        <f>+'Ark1'!W494</f>
        <v>59.165094339622641</v>
      </c>
      <c r="L141" s="9"/>
      <c r="M141" s="9">
        <f>+'Ark1'!Z494</f>
        <v>152.29562893081763</v>
      </c>
      <c r="O141" s="9">
        <f>+'Ark1'!AA494</f>
        <v>28.19757464391899</v>
      </c>
      <c r="P141" s="1">
        <f>+'Ark1'!AB494</f>
        <v>4.1753365951650094</v>
      </c>
      <c r="Q141" s="9">
        <f>+'Ark1'!AC494</f>
        <v>-28.065579437698126</v>
      </c>
      <c r="R141" s="9">
        <f t="shared" si="31"/>
        <v>5.5217391304347823</v>
      </c>
      <c r="S141" s="1">
        <f>+'Ark1'!V494</f>
        <v>15.133858267716541</v>
      </c>
      <c r="T141" s="1"/>
      <c r="U141" s="28"/>
      <c r="AH141"/>
      <c r="AI141"/>
      <c r="AJ141"/>
      <c r="AL141"/>
      <c r="AM141"/>
      <c r="AN141"/>
      <c r="AO141"/>
      <c r="AP141"/>
    </row>
    <row r="142" spans="1:42">
      <c r="A142" s="28"/>
      <c r="B142">
        <f>+'Ark1'!C495</f>
        <v>2021</v>
      </c>
      <c r="C142">
        <f>+'Ark1'!E495</f>
        <v>26</v>
      </c>
      <c r="D142">
        <f>+'Ark1'!Q495</f>
        <v>105</v>
      </c>
      <c r="E142" s="9">
        <f>+'Ark1'!R495</f>
        <v>464</v>
      </c>
      <c r="F142" s="9"/>
      <c r="G142" s="9">
        <f>+'Ark1'!S495</f>
        <v>464</v>
      </c>
      <c r="H142" s="97">
        <f>+'Ark1'!T495</f>
        <v>1.4576984700449247</v>
      </c>
      <c r="I142" s="97">
        <f>+'Ark1'!U495</f>
        <v>1.4895922867484821</v>
      </c>
      <c r="K142" s="1">
        <f>+'Ark1'!W495</f>
        <v>58.40948275862069</v>
      </c>
      <c r="L142" s="9"/>
      <c r="M142" s="9">
        <f>+'Ark1'!Z495</f>
        <v>157.21769396551716</v>
      </c>
      <c r="O142" s="9">
        <f>+'Ark1'!AA495</f>
        <v>32.407008016856906</v>
      </c>
      <c r="P142" s="1">
        <f>+'Ark1'!AB495</f>
        <v>4.9676102359785839</v>
      </c>
      <c r="Q142" s="9">
        <f>+'Ark1'!AC495</f>
        <v>-48.279470866319031</v>
      </c>
      <c r="R142" s="9">
        <f t="shared" si="31"/>
        <v>4.4190476190476193</v>
      </c>
      <c r="S142" s="1">
        <f>+'Ark1'!V495</f>
        <v>14.672413793103445</v>
      </c>
      <c r="T142" s="1"/>
      <c r="U142" s="28"/>
      <c r="AH142"/>
      <c r="AI142"/>
      <c r="AJ142"/>
      <c r="AL142"/>
      <c r="AM142"/>
      <c r="AN142"/>
      <c r="AO142"/>
      <c r="AP142"/>
    </row>
    <row r="143" spans="1:42">
      <c r="A143" s="28"/>
      <c r="B143">
        <f>+'Ark1'!C496</f>
        <v>2021</v>
      </c>
      <c r="C143">
        <f>+'Ark1'!E496</f>
        <v>27</v>
      </c>
      <c r="D143">
        <f>+'Ark1'!Q496</f>
        <v>117</v>
      </c>
      <c r="E143" s="9">
        <f>+'Ark1'!R496</f>
        <v>622</v>
      </c>
      <c r="F143" s="9"/>
      <c r="G143" s="9">
        <f>+'Ark1'!S496</f>
        <v>622</v>
      </c>
      <c r="H143" s="97">
        <f>+'Ark1'!T496</f>
        <v>1.9540699318274632</v>
      </c>
      <c r="I143" s="97">
        <f>+'Ark1'!U496</f>
        <v>1.9659926223525639</v>
      </c>
      <c r="K143" s="1">
        <f>+'Ark1'!W496</f>
        <v>59.416398713826354</v>
      </c>
      <c r="L143" s="9"/>
      <c r="M143" s="9">
        <f>+'Ark1'!Z496</f>
        <v>154.79020900321541</v>
      </c>
      <c r="O143" s="9">
        <f>+'Ark1'!AA496</f>
        <v>28.839856617172199</v>
      </c>
      <c r="P143" s="1">
        <f>+'Ark1'!AB496</f>
        <v>4.7630600173089075</v>
      </c>
      <c r="Q143" s="9">
        <f>+'Ark1'!AC496</f>
        <v>-33.142946179480589</v>
      </c>
      <c r="R143" s="9">
        <f t="shared" si="31"/>
        <v>5.316239316239316</v>
      </c>
      <c r="S143" s="1">
        <f>+'Ark1'!V496</f>
        <v>15.210610932475888</v>
      </c>
      <c r="T143" s="1"/>
      <c r="U143" s="28"/>
      <c r="AH143"/>
      <c r="AI143"/>
      <c r="AJ143"/>
      <c r="AL143"/>
      <c r="AM143"/>
      <c r="AN143"/>
      <c r="AO143"/>
      <c r="AP143"/>
    </row>
    <row r="144" spans="1:42">
      <c r="A144" s="28"/>
      <c r="B144">
        <f>+'Ark1'!C497</f>
        <v>2021</v>
      </c>
      <c r="C144">
        <f>+'Ark1'!E497</f>
        <v>28</v>
      </c>
      <c r="D144">
        <f>+'Ark1'!Q497</f>
        <v>129</v>
      </c>
      <c r="E144" s="9">
        <f>+'Ark1'!R497</f>
        <v>723</v>
      </c>
      <c r="F144" s="9"/>
      <c r="G144" s="9">
        <f>+'Ark1'!S497</f>
        <v>723</v>
      </c>
      <c r="H144" s="97">
        <f>+'Ark1'!T497</f>
        <v>2.271370676384656</v>
      </c>
      <c r="I144" s="97">
        <f>+'Ark1'!U497</f>
        <v>2.2752766086877751</v>
      </c>
      <c r="K144" s="1">
        <f>+'Ark1'!W497</f>
        <v>59.062240663900397</v>
      </c>
      <c r="L144" s="9"/>
      <c r="M144" s="9">
        <f>+'Ark1'!Z497</f>
        <v>154.11605809128628</v>
      </c>
      <c r="O144" s="9">
        <f>+'Ark1'!AA497</f>
        <v>31.432294100184578</v>
      </c>
      <c r="P144" s="1">
        <f>+'Ark1'!AB497</f>
        <v>4.534819823327866</v>
      </c>
      <c r="Q144" s="9">
        <f>+'Ark1'!AC497</f>
        <v>-45.535117196551695</v>
      </c>
      <c r="R144" s="9">
        <f t="shared" si="31"/>
        <v>5.6046511627906979</v>
      </c>
      <c r="S144" s="1">
        <f>+'Ark1'!V497</f>
        <v>15.033195020746886</v>
      </c>
      <c r="T144" s="1"/>
      <c r="U144" s="28"/>
      <c r="AH144"/>
      <c r="AI144"/>
      <c r="AJ144"/>
      <c r="AL144"/>
      <c r="AM144"/>
      <c r="AN144"/>
      <c r="AO144"/>
      <c r="AP144"/>
    </row>
    <row r="145" spans="1:42">
      <c r="A145" s="28"/>
      <c r="B145">
        <f>+'Ark1'!C498</f>
        <v>2021</v>
      </c>
      <c r="C145">
        <f>+'Ark1'!E498</f>
        <v>29</v>
      </c>
      <c r="D145">
        <f>+'Ark1'!Q498</f>
        <v>95</v>
      </c>
      <c r="E145" s="9">
        <f>+'Ark1'!R498</f>
        <v>571</v>
      </c>
      <c r="F145" s="9"/>
      <c r="G145" s="9">
        <f>+'Ark1'!S498</f>
        <v>571</v>
      </c>
      <c r="H145" s="97">
        <f>+'Ark1'!T498</f>
        <v>1.7938487637837328</v>
      </c>
      <c r="I145" s="97">
        <f>+'Ark1'!U498</f>
        <v>1.7948068436722997</v>
      </c>
      <c r="K145" s="1">
        <f>+'Ark1'!W498</f>
        <v>59.558669001751319</v>
      </c>
      <c r="L145" s="9"/>
      <c r="M145" s="9">
        <f>+'Ark1'!Z498</f>
        <v>153.93366024518389</v>
      </c>
      <c r="O145" s="9">
        <f>+'Ark1'!AA498</f>
        <v>29.379927194925791</v>
      </c>
      <c r="P145" s="1">
        <f>+'Ark1'!AB498</f>
        <v>4.3346816640462844</v>
      </c>
      <c r="Q145" s="9">
        <f>+'Ark1'!AC498</f>
        <v>-44.088687967738146</v>
      </c>
      <c r="R145" s="9">
        <f t="shared" si="31"/>
        <v>6.0105263157894733</v>
      </c>
      <c r="S145" s="1">
        <f>+'Ark1'!V498</f>
        <v>15.266199649737302</v>
      </c>
      <c r="T145" s="1"/>
      <c r="U145" s="28"/>
      <c r="AH145"/>
      <c r="AI145"/>
      <c r="AJ145"/>
      <c r="AL145"/>
      <c r="AM145"/>
      <c r="AN145"/>
      <c r="AO145"/>
      <c r="AP145"/>
    </row>
    <row r="146" spans="1:42">
      <c r="A146" s="28"/>
      <c r="B146">
        <f>+'Ark1'!C499</f>
        <v>2021</v>
      </c>
      <c r="C146">
        <f>+'Ark1'!E499</f>
        <v>30</v>
      </c>
      <c r="D146">
        <f>+'Ark1'!Q499</f>
        <v>112</v>
      </c>
      <c r="E146" s="9">
        <f>+'Ark1'!R499</f>
        <v>711</v>
      </c>
      <c r="F146" s="9"/>
      <c r="G146" s="9">
        <f>+'Ark1'!S499</f>
        <v>711</v>
      </c>
      <c r="H146" s="97">
        <f>+'Ark1'!T499</f>
        <v>2.2336715780214256</v>
      </c>
      <c r="I146" s="97">
        <f>+'Ark1'!U499</f>
        <v>2.20930566300482</v>
      </c>
      <c r="K146" s="1">
        <f>+'Ark1'!W499</f>
        <v>59.122362869198319</v>
      </c>
      <c r="L146" s="9"/>
      <c r="M146" s="9">
        <f>+'Ark1'!Z499</f>
        <v>152.17320675105498</v>
      </c>
      <c r="O146" s="9">
        <f>+'Ark1'!AA499</f>
        <v>32.622933277864405</v>
      </c>
      <c r="P146" s="1">
        <f>+'Ark1'!AB499</f>
        <v>4.9076355489446808</v>
      </c>
      <c r="Q146" s="9">
        <f>+'Ark1'!AC499</f>
        <v>-54.542343933414557</v>
      </c>
      <c r="R146" s="9">
        <f t="shared" si="31"/>
        <v>6.3482142857142856</v>
      </c>
      <c r="S146" s="1">
        <f>+'Ark1'!V499</f>
        <v>15.050632911392404</v>
      </c>
      <c r="T146" s="1"/>
      <c r="U146" s="28"/>
      <c r="AH146"/>
      <c r="AI146"/>
      <c r="AJ146"/>
      <c r="AL146"/>
      <c r="AM146"/>
      <c r="AN146"/>
      <c r="AO146"/>
      <c r="AP146"/>
    </row>
    <row r="147" spans="1:42">
      <c r="A147" s="28"/>
      <c r="B147">
        <f>+'Ark1'!C500</f>
        <v>2021</v>
      </c>
      <c r="C147">
        <f>+'Ark1'!E500</f>
        <v>31</v>
      </c>
      <c r="D147">
        <f>+'Ark1'!Q500</f>
        <v>105</v>
      </c>
      <c r="E147" s="9">
        <f>+'Ark1'!R500</f>
        <v>607</v>
      </c>
      <c r="F147" s="9"/>
      <c r="G147" s="9">
        <f>+'Ark1'!S500</f>
        <v>607</v>
      </c>
      <c r="H147" s="97">
        <f>+'Ark1'!T500</f>
        <v>1.9069460588734248</v>
      </c>
      <c r="I147" s="97">
        <f>+'Ark1'!U500</f>
        <v>1.8833421005724431</v>
      </c>
      <c r="K147" s="1">
        <f>+'Ark1'!W500</f>
        <v>59.497528830313009</v>
      </c>
      <c r="L147" s="9"/>
      <c r="M147" s="9">
        <f>+'Ark1'!Z500</f>
        <v>151.94713344316298</v>
      </c>
      <c r="O147" s="9">
        <f>+'Ark1'!AA500</f>
        <v>30.147177814322635</v>
      </c>
      <c r="P147" s="1">
        <f>+'Ark1'!AB500</f>
        <v>4.4168589503429505</v>
      </c>
      <c r="Q147" s="9">
        <f>+'Ark1'!AC500</f>
        <v>-34.342680652137403</v>
      </c>
      <c r="R147" s="9">
        <f t="shared" si="31"/>
        <v>5.7809523809523808</v>
      </c>
      <c r="S147" s="1">
        <f>+'Ark1'!V500</f>
        <v>15.23064250411862</v>
      </c>
      <c r="T147" s="1"/>
      <c r="U147" s="28"/>
      <c r="AH147"/>
      <c r="AI147"/>
      <c r="AJ147"/>
      <c r="AL147"/>
      <c r="AM147"/>
      <c r="AN147"/>
      <c r="AO147"/>
      <c r="AP147"/>
    </row>
    <row r="148" spans="1:42">
      <c r="A148" s="28"/>
      <c r="B148">
        <f>+'Ark1'!C501</f>
        <v>2021</v>
      </c>
      <c r="C148">
        <f>+'Ark1'!E501</f>
        <v>32</v>
      </c>
      <c r="D148">
        <f>+'Ark1'!Q501</f>
        <v>140</v>
      </c>
      <c r="E148" s="9">
        <f>+'Ark1'!R501</f>
        <v>761</v>
      </c>
      <c r="F148" s="9"/>
      <c r="G148" s="9">
        <f>+'Ark1'!S501</f>
        <v>761</v>
      </c>
      <c r="H148" s="97">
        <f>+'Ark1'!T501</f>
        <v>2.3907511545348874</v>
      </c>
      <c r="I148" s="97">
        <f>+'Ark1'!U501</f>
        <v>2.3875578611848431</v>
      </c>
      <c r="K148" s="1">
        <f>+'Ark1'!W501</f>
        <v>59.193166885676753</v>
      </c>
      <c r="L148" s="9"/>
      <c r="M148" s="9">
        <f>+'Ark1'!Z501</f>
        <v>153.6459921156374</v>
      </c>
      <c r="O148" s="9">
        <f>+'Ark1'!AA501</f>
        <v>30.205605772331289</v>
      </c>
      <c r="P148" s="1">
        <f>+'Ark1'!AB501</f>
        <v>4.5207369283741405</v>
      </c>
      <c r="Q148" s="9">
        <f>+'Ark1'!AC501</f>
        <v>-38.645185919134249</v>
      </c>
      <c r="R148" s="9">
        <f t="shared" si="31"/>
        <v>5.4357142857142859</v>
      </c>
      <c r="S148" s="1">
        <f>+'Ark1'!V501</f>
        <v>15.068331143232587</v>
      </c>
      <c r="T148" s="1"/>
      <c r="U148" s="28"/>
      <c r="AH148"/>
      <c r="AI148"/>
      <c r="AJ148"/>
      <c r="AL148"/>
      <c r="AM148"/>
      <c r="AN148"/>
      <c r="AO148"/>
      <c r="AP148"/>
    </row>
    <row r="149" spans="1:42">
      <c r="A149" s="28"/>
      <c r="B149">
        <f>+'Ark1'!C502</f>
        <v>2021</v>
      </c>
      <c r="C149">
        <f>+'Ark1'!E502</f>
        <v>33</v>
      </c>
      <c r="D149">
        <f>+'Ark1'!Q502</f>
        <v>101</v>
      </c>
      <c r="E149" s="9">
        <f>+'Ark1'!R502</f>
        <v>408</v>
      </c>
      <c r="F149" s="9"/>
      <c r="G149" s="9">
        <f>+'Ark1'!S502</f>
        <v>408</v>
      </c>
      <c r="H149" s="97">
        <f>+'Ark1'!T502</f>
        <v>1.2817693443498479</v>
      </c>
      <c r="I149" s="97">
        <f>+'Ark1'!U502</f>
        <v>1.2593206555105252</v>
      </c>
      <c r="K149" s="1">
        <f>+'Ark1'!W502</f>
        <v>59.397058823529406</v>
      </c>
      <c r="L149" s="9"/>
      <c r="M149" s="9">
        <f>+'Ark1'!Z502</f>
        <v>151.15696078431372</v>
      </c>
      <c r="O149" s="9">
        <f>+'Ark1'!AA502</f>
        <v>31.455055223231053</v>
      </c>
      <c r="P149" s="1">
        <f>+'Ark1'!AB502</f>
        <v>4.3633041060680027</v>
      </c>
      <c r="Q149" s="9">
        <f>+'Ark1'!AC502</f>
        <v>-38.498332534070194</v>
      </c>
      <c r="R149" s="9">
        <f t="shared" si="31"/>
        <v>4.0396039603960396</v>
      </c>
      <c r="S149" s="1">
        <f>+'Ark1'!V502</f>
        <v>15.227941176470589</v>
      </c>
      <c r="T149" s="1"/>
      <c r="U149" s="28"/>
      <c r="AH149"/>
      <c r="AI149"/>
      <c r="AJ149"/>
      <c r="AL149"/>
      <c r="AM149"/>
      <c r="AN149"/>
      <c r="AO149"/>
      <c r="AP149"/>
    </row>
    <row r="150" spans="1:42">
      <c r="A150" s="28"/>
      <c r="B150">
        <f>+'Ark1'!C503</f>
        <v>2021</v>
      </c>
      <c r="C150">
        <f>+'Ark1'!E503</f>
        <v>34</v>
      </c>
      <c r="D150">
        <f>+'Ark1'!Q503</f>
        <v>121</v>
      </c>
      <c r="E150" s="9">
        <f>+'Ark1'!R503</f>
        <v>567</v>
      </c>
      <c r="F150" s="9"/>
      <c r="G150" s="9">
        <f>+'Ark1'!S503</f>
        <v>567</v>
      </c>
      <c r="H150" s="97">
        <f>+'Ark1'!T503</f>
        <v>1.7812823976626559</v>
      </c>
      <c r="I150" s="97">
        <f>+'Ark1'!U503</f>
        <v>1.8204537032559072</v>
      </c>
      <c r="K150" s="1">
        <f>+'Ark1'!W503</f>
        <v>58.980599647266317</v>
      </c>
      <c r="L150" s="9"/>
      <c r="M150" s="9">
        <f>+'Ark1'!Z503</f>
        <v>157.23476190476185</v>
      </c>
      <c r="O150" s="9">
        <f>+'Ark1'!AA503</f>
        <v>31.386920532268007</v>
      </c>
      <c r="P150" s="1">
        <f>+'Ark1'!AB503</f>
        <v>4.9496203684826288</v>
      </c>
      <c r="Q150" s="9">
        <f>+'Ark1'!AC503</f>
        <v>-43.274165367465649</v>
      </c>
      <c r="R150" s="9">
        <f t="shared" si="31"/>
        <v>4.6859504132231402</v>
      </c>
      <c r="S150" s="1">
        <f>+'Ark1'!V503</f>
        <v>14.968253968253972</v>
      </c>
      <c r="T150" s="1"/>
      <c r="U150" s="28"/>
      <c r="AH150"/>
      <c r="AI150"/>
      <c r="AJ150"/>
      <c r="AL150"/>
      <c r="AM150"/>
      <c r="AN150"/>
      <c r="AO150"/>
      <c r="AP150"/>
    </row>
    <row r="151" spans="1:42">
      <c r="A151" s="28"/>
      <c r="B151">
        <f>+'Ark1'!C504</f>
        <v>2021</v>
      </c>
      <c r="C151">
        <f>+'Ark1'!E504</f>
        <v>35</v>
      </c>
      <c r="D151">
        <f>+'Ark1'!Q504</f>
        <v>102</v>
      </c>
      <c r="E151" s="9">
        <f>+'Ark1'!R504</f>
        <v>477</v>
      </c>
      <c r="F151" s="9"/>
      <c r="G151" s="9">
        <f>+'Ark1'!S504</f>
        <v>477</v>
      </c>
      <c r="H151" s="97">
        <f>+'Ark1'!T504</f>
        <v>1.498539159938425</v>
      </c>
      <c r="I151" s="97">
        <f>+'Ark1'!U504</f>
        <v>1.494519953493215</v>
      </c>
      <c r="K151" s="1">
        <f>+'Ark1'!W504</f>
        <v>59.522012578616341</v>
      </c>
      <c r="L151" s="9"/>
      <c r="M151" s="9">
        <f>+'Ark1'!Z504</f>
        <v>153.43884696016772</v>
      </c>
      <c r="O151" s="9">
        <f>+'Ark1'!AA504</f>
        <v>29.896915565083962</v>
      </c>
      <c r="P151" s="1">
        <f>+'Ark1'!AB504</f>
        <v>4.2797898780501678</v>
      </c>
      <c r="Q151" s="9">
        <f>+'Ark1'!AC504</f>
        <v>-35.761239945131003</v>
      </c>
      <c r="R151" s="9">
        <f t="shared" si="31"/>
        <v>4.6764705882352944</v>
      </c>
      <c r="S151" s="1">
        <f>+'Ark1'!V504</f>
        <v>15.289308176100629</v>
      </c>
      <c r="T151" s="1"/>
      <c r="U151" s="28"/>
      <c r="AH151"/>
      <c r="AI151"/>
      <c r="AJ151"/>
      <c r="AL151"/>
      <c r="AM151"/>
      <c r="AN151"/>
      <c r="AO151"/>
      <c r="AP151"/>
    </row>
    <row r="152" spans="1:42">
      <c r="A152" s="28"/>
      <c r="B152">
        <f>+'Ark1'!C505</f>
        <v>2021</v>
      </c>
      <c r="C152">
        <f>+'Ark1'!E505</f>
        <v>36</v>
      </c>
      <c r="D152">
        <f>+'Ark1'!Q505</f>
        <v>119</v>
      </c>
      <c r="E152" s="9">
        <f>+'Ark1'!R505</f>
        <v>757</v>
      </c>
      <c r="F152" s="9"/>
      <c r="G152" s="9">
        <f>+'Ark1'!S505</f>
        <v>757</v>
      </c>
      <c r="H152" s="97">
        <f>+'Ark1'!T505</f>
        <v>2.3781847884138103</v>
      </c>
      <c r="I152" s="97">
        <f>+'Ark1'!U505</f>
        <v>2.3928610450497274</v>
      </c>
      <c r="K152" s="1">
        <f>+'Ark1'!W505</f>
        <v>59.206076618229872</v>
      </c>
      <c r="L152" s="9"/>
      <c r="M152" s="9">
        <f>+'Ark1'!Z505</f>
        <v>154.80093791281377</v>
      </c>
      <c r="O152" s="9">
        <f>+'Ark1'!AA505</f>
        <v>30.615225756632089</v>
      </c>
      <c r="P152" s="1">
        <f>+'Ark1'!AB505</f>
        <v>4.4493111763430075</v>
      </c>
      <c r="Q152" s="9">
        <f>+'Ark1'!AC505</f>
        <v>-39.945197467502645</v>
      </c>
      <c r="R152" s="9">
        <f t="shared" si="31"/>
        <v>6.3613445378151257</v>
      </c>
      <c r="S152" s="1">
        <f>+'Ark1'!V505</f>
        <v>15.121532364597094</v>
      </c>
      <c r="T152" s="1"/>
      <c r="U152" s="28"/>
      <c r="AH152"/>
      <c r="AI152"/>
      <c r="AJ152"/>
      <c r="AL152"/>
      <c r="AM152"/>
      <c r="AN152"/>
      <c r="AO152"/>
      <c r="AP152"/>
    </row>
    <row r="153" spans="1:42">
      <c r="A153" s="28"/>
      <c r="B153">
        <f>+'Ark1'!C506</f>
        <v>2021</v>
      </c>
      <c r="C153">
        <f>+'Ark1'!E506</f>
        <v>37</v>
      </c>
      <c r="D153">
        <f>+'Ark1'!Q506</f>
        <v>101</v>
      </c>
      <c r="E153" s="9">
        <f>+'Ark1'!R506</f>
        <v>509</v>
      </c>
      <c r="F153" s="9"/>
      <c r="G153" s="9">
        <f>+'Ark1'!S506</f>
        <v>509</v>
      </c>
      <c r="H153" s="97">
        <f>+'Ark1'!T506</f>
        <v>1.5990700889070404</v>
      </c>
      <c r="I153" s="97">
        <f>+'Ark1'!U506</f>
        <v>1.6190944399134202</v>
      </c>
      <c r="K153" s="1">
        <f>+'Ark1'!W506</f>
        <v>59.277013752455808</v>
      </c>
      <c r="L153" s="9"/>
      <c r="M153" s="9">
        <f>+'Ark1'!Z506</f>
        <v>155.77809430255431</v>
      </c>
      <c r="O153" s="9">
        <f>+'Ark1'!AA506</f>
        <v>31.024571827432425</v>
      </c>
      <c r="P153" s="1">
        <f>+'Ark1'!AB506</f>
        <v>4.485282867181569</v>
      </c>
      <c r="Q153" s="9">
        <f>+'Ark1'!AC506</f>
        <v>-37.546965361749606</v>
      </c>
      <c r="R153" s="9">
        <f t="shared" si="31"/>
        <v>5.0396039603960396</v>
      </c>
      <c r="S153" s="1">
        <f>+'Ark1'!V506</f>
        <v>15.172888015717092</v>
      </c>
      <c r="T153" s="1"/>
      <c r="U153" s="28"/>
      <c r="AH153"/>
      <c r="AI153"/>
      <c r="AJ153"/>
      <c r="AL153"/>
      <c r="AM153"/>
      <c r="AN153"/>
      <c r="AO153"/>
      <c r="AP153"/>
    </row>
    <row r="154" spans="1:42">
      <c r="A154" s="28"/>
      <c r="B154">
        <f>+'Ark1'!C507</f>
        <v>2021</v>
      </c>
      <c r="C154">
        <f>+'Ark1'!E507</f>
        <v>38</v>
      </c>
      <c r="D154">
        <f>+'Ark1'!Q507</f>
        <v>119</v>
      </c>
      <c r="E154" s="9">
        <f>+'Ark1'!R507</f>
        <v>793</v>
      </c>
      <c r="F154" s="9"/>
      <c r="G154" s="9">
        <f>+'Ark1'!S507</f>
        <v>793</v>
      </c>
      <c r="H154" s="97">
        <f>+'Ark1'!T507</f>
        <v>2.4912820835035032</v>
      </c>
      <c r="I154" s="97">
        <f>+'Ark1'!U507</f>
        <v>2.4804859945427782</v>
      </c>
      <c r="K154" s="1">
        <f>+'Ark1'!W507</f>
        <v>59.209331651954599</v>
      </c>
      <c r="L154" s="9"/>
      <c r="M154" s="9">
        <f>+'Ark1'!Z507</f>
        <v>153.18476670870118</v>
      </c>
      <c r="O154" s="9">
        <f>+'Ark1'!AA507</f>
        <v>30.098974736340601</v>
      </c>
      <c r="P154" s="1">
        <f>+'Ark1'!AB507</f>
        <v>4.4782296630731153</v>
      </c>
      <c r="Q154" s="9">
        <f>+'Ark1'!AC507</f>
        <v>-35.829174797422901</v>
      </c>
      <c r="R154" s="9">
        <f t="shared" si="31"/>
        <v>6.6638655462184877</v>
      </c>
      <c r="S154" s="1">
        <f>+'Ark1'!V507</f>
        <v>15.127364438839846</v>
      </c>
      <c r="T154" s="1"/>
      <c r="U154" s="28"/>
      <c r="AH154"/>
      <c r="AI154"/>
      <c r="AJ154"/>
      <c r="AL154"/>
      <c r="AM154"/>
      <c r="AN154"/>
      <c r="AO154"/>
      <c r="AP154"/>
    </row>
    <row r="155" spans="1:42">
      <c r="A155" s="28"/>
      <c r="B155">
        <f>+'Ark1'!C508</f>
        <v>2021</v>
      </c>
      <c r="C155">
        <f>+'Ark1'!E508</f>
        <v>39</v>
      </c>
      <c r="D155">
        <f>+'Ark1'!Q508</f>
        <v>139</v>
      </c>
      <c r="E155" s="9">
        <f>+'Ark1'!R508</f>
        <v>691</v>
      </c>
      <c r="F155" s="9"/>
      <c r="G155" s="9">
        <f>+'Ark1'!S508</f>
        <v>691</v>
      </c>
      <c r="H155" s="97">
        <f>+'Ark1'!T508</f>
        <v>2.170839747416041</v>
      </c>
      <c r="I155" s="97">
        <f>+'Ark1'!U508</f>
        <v>2.1737077018353035</v>
      </c>
      <c r="K155" s="1">
        <f>+'Ark1'!W508</f>
        <v>58.901591895803186</v>
      </c>
      <c r="L155" s="9"/>
      <c r="M155" s="9">
        <f>+'Ark1'!Z508</f>
        <v>154.05474674384939</v>
      </c>
      <c r="O155" s="9">
        <f>+'Ark1'!AA508</f>
        <v>28.851985799241845</v>
      </c>
      <c r="P155" s="1">
        <f>+'Ark1'!AB508</f>
        <v>4.7195299271850404</v>
      </c>
      <c r="Q155" s="9">
        <f>+'Ark1'!AC508</f>
        <v>-38.326801106385531</v>
      </c>
      <c r="R155" s="9">
        <f t="shared" si="31"/>
        <v>4.971223021582734</v>
      </c>
      <c r="S155" s="1">
        <f>+'Ark1'!V508</f>
        <v>14.916063675832127</v>
      </c>
      <c r="T155" s="1"/>
      <c r="U155" s="28"/>
      <c r="AH155"/>
      <c r="AI155"/>
      <c r="AJ155"/>
      <c r="AL155"/>
      <c r="AM155"/>
      <c r="AN155"/>
      <c r="AO155"/>
      <c r="AP155"/>
    </row>
    <row r="156" spans="1:42">
      <c r="A156" s="28"/>
      <c r="B156">
        <f>+'Ark1'!C509</f>
        <v>2021</v>
      </c>
      <c r="C156">
        <f>+'Ark1'!E509</f>
        <v>40</v>
      </c>
      <c r="D156">
        <f>+'Ark1'!Q509</f>
        <v>123</v>
      </c>
      <c r="E156" s="9">
        <f>+'Ark1'!R509</f>
        <v>607</v>
      </c>
      <c r="F156" s="9"/>
      <c r="G156" s="9">
        <f>+'Ark1'!S509</f>
        <v>607</v>
      </c>
      <c r="H156" s="97">
        <f>+'Ark1'!T509</f>
        <v>1.9069460588734248</v>
      </c>
      <c r="I156" s="97">
        <f>+'Ark1'!U509</f>
        <v>1.9621065612793409</v>
      </c>
      <c r="K156" s="1">
        <f>+'Ark1'!W509</f>
        <v>59.080724876441515</v>
      </c>
      <c r="L156" s="9"/>
      <c r="M156" s="9">
        <f>+'Ark1'!Z509</f>
        <v>158.30181219110372</v>
      </c>
      <c r="O156" s="9">
        <f>+'Ark1'!AA509</f>
        <v>30.230283037567801</v>
      </c>
      <c r="P156" s="1">
        <f>+'Ark1'!AB509</f>
        <v>4.5432290226570897</v>
      </c>
      <c r="Q156" s="9">
        <f>+'Ark1'!AC509</f>
        <v>-33.279765199438799</v>
      </c>
      <c r="R156" s="9">
        <f t="shared" si="31"/>
        <v>4.9349593495934956</v>
      </c>
      <c r="S156" s="1">
        <f>+'Ark1'!V509</f>
        <v>15.03789126853377</v>
      </c>
      <c r="T156" s="1"/>
      <c r="U156" s="28"/>
      <c r="AH156"/>
      <c r="AI156"/>
      <c r="AJ156"/>
      <c r="AL156"/>
      <c r="AM156"/>
      <c r="AN156"/>
      <c r="AO156"/>
      <c r="AP156"/>
    </row>
    <row r="157" spans="1:42">
      <c r="A157" s="28"/>
      <c r="B157">
        <f>+'Ark1'!C510</f>
        <v>2021</v>
      </c>
      <c r="C157">
        <f>+'Ark1'!E510</f>
        <v>41</v>
      </c>
      <c r="D157">
        <f>+'Ark1'!Q510</f>
        <v>121</v>
      </c>
      <c r="E157" s="9">
        <f>+'Ark1'!R510</f>
        <v>558</v>
      </c>
      <c r="F157" s="9"/>
      <c r="G157" s="9">
        <f>+'Ark1'!S510</f>
        <v>558</v>
      </c>
      <c r="H157" s="97">
        <f>+'Ark1'!T510</f>
        <v>1.7530080738902329</v>
      </c>
      <c r="I157" s="97">
        <f>+'Ark1'!U510</f>
        <v>1.7509856905801511</v>
      </c>
      <c r="K157" s="1">
        <f>+'Ark1'!W510</f>
        <v>58.655913978494617</v>
      </c>
      <c r="L157" s="9"/>
      <c r="M157" s="9">
        <f>+'Ark1'!Z510</f>
        <v>153.67399641577077</v>
      </c>
      <c r="O157" s="9">
        <f>+'Ark1'!AA510</f>
        <v>31.500572026095529</v>
      </c>
      <c r="P157" s="1">
        <f>+'Ark1'!AB510</f>
        <v>4.7258033933957213</v>
      </c>
      <c r="Q157" s="9">
        <f>+'Ark1'!AC510</f>
        <v>-37.518460631127247</v>
      </c>
      <c r="R157" s="9">
        <f t="shared" si="31"/>
        <v>4.6115702479338845</v>
      </c>
      <c r="S157" s="1">
        <f>+'Ark1'!V510</f>
        <v>14.849462365591398</v>
      </c>
      <c r="T157" s="1"/>
      <c r="U157" s="28"/>
      <c r="AH157"/>
      <c r="AI157"/>
      <c r="AJ157"/>
      <c r="AL157"/>
      <c r="AM157"/>
      <c r="AN157"/>
      <c r="AO157"/>
      <c r="AP157"/>
    </row>
    <row r="158" spans="1:42">
      <c r="A158" s="28"/>
      <c r="B158">
        <f>+'Ark1'!C511</f>
        <v>2021</v>
      </c>
      <c r="C158">
        <f>+'Ark1'!E511</f>
        <v>42</v>
      </c>
      <c r="D158">
        <f>+'Ark1'!Q511</f>
        <v>128</v>
      </c>
      <c r="E158" s="9">
        <f>+'Ark1'!R511</f>
        <v>581</v>
      </c>
      <c r="F158" s="9"/>
      <c r="G158" s="9">
        <f>+'Ark1'!S511</f>
        <v>582</v>
      </c>
      <c r="H158" s="97">
        <f>+'Ark1'!T511</f>
        <v>1.8252646790864251</v>
      </c>
      <c r="I158" s="97">
        <f>+'Ark1'!U511</f>
        <v>1.8894004026049924</v>
      </c>
      <c r="K158" s="1">
        <f>+'Ark1'!W511</f>
        <v>58.453608247422679</v>
      </c>
      <c r="L158" s="9"/>
      <c r="M158" s="9">
        <f>+'Ark1'!Z511</f>
        <v>158.98384879725077</v>
      </c>
      <c r="O158" s="9">
        <f>+'Ark1'!AA511</f>
        <v>33.722787735864301</v>
      </c>
      <c r="P158" s="1">
        <f>+'Ark1'!AB511</f>
        <v>5.7004623045596681</v>
      </c>
      <c r="Q158" s="9">
        <f>+'Ark1'!AC511</f>
        <v>-43.370969691551629</v>
      </c>
      <c r="R158" s="9">
        <f t="shared" si="31"/>
        <v>4.5390625</v>
      </c>
      <c r="S158" s="1">
        <f>+'Ark1'!V511</f>
        <v>14.598967297762476</v>
      </c>
      <c r="T158" s="1"/>
      <c r="U158" s="28"/>
      <c r="AH158"/>
      <c r="AI158"/>
      <c r="AJ158"/>
      <c r="AL158"/>
      <c r="AM158"/>
      <c r="AN158"/>
      <c r="AO158"/>
      <c r="AP158"/>
    </row>
    <row r="159" spans="1:42">
      <c r="A159" s="28"/>
      <c r="B159">
        <f>+'Ark1'!C512</f>
        <v>2021</v>
      </c>
      <c r="C159">
        <f>+'Ark1'!E512</f>
        <v>43</v>
      </c>
      <c r="D159">
        <f>+'Ark1'!Q512</f>
        <v>123</v>
      </c>
      <c r="E159" s="9">
        <f>+'Ark1'!R512</f>
        <v>751</v>
      </c>
      <c r="F159" s="9"/>
      <c r="G159" s="9">
        <f>+'Ark1'!S512</f>
        <v>751</v>
      </c>
      <c r="H159" s="97">
        <f>+'Ark1'!T512</f>
        <v>2.3593352392321942</v>
      </c>
      <c r="I159" s="97">
        <f>+'Ark1'!U512</f>
        <v>2.2536034104191223</v>
      </c>
      <c r="K159" s="1">
        <f>+'Ark1'!W512</f>
        <v>59.511318242343528</v>
      </c>
      <c r="L159" s="9"/>
      <c r="M159" s="9">
        <f>+'Ark1'!Z512</f>
        <v>146.95675099866847</v>
      </c>
      <c r="O159" s="9">
        <f>+'Ark1'!AA512</f>
        <v>27.230243908544441</v>
      </c>
      <c r="P159" s="1">
        <f>+'Ark1'!AB512</f>
        <v>4.0294610456192004</v>
      </c>
      <c r="Q159" s="9">
        <f>+'Ark1'!AC512</f>
        <v>-25.487609069234608</v>
      </c>
      <c r="R159" s="9">
        <f t="shared" si="31"/>
        <v>6.1056910569105689</v>
      </c>
      <c r="S159" s="1">
        <f>+'Ark1'!V512</f>
        <v>15.278295605858855</v>
      </c>
      <c r="T159" s="1"/>
      <c r="U159" s="28"/>
      <c r="AH159"/>
      <c r="AI159"/>
      <c r="AJ159"/>
      <c r="AL159"/>
      <c r="AM159"/>
      <c r="AN159"/>
      <c r="AO159"/>
      <c r="AP159"/>
    </row>
    <row r="160" spans="1:42">
      <c r="A160" s="28"/>
      <c r="B160">
        <f>+'Ark1'!C513</f>
        <v>2021</v>
      </c>
      <c r="C160">
        <f>+'Ark1'!E513</f>
        <v>44</v>
      </c>
      <c r="D160">
        <f>+'Ark1'!Q513</f>
        <v>132</v>
      </c>
      <c r="E160" s="9">
        <f>+'Ark1'!R513</f>
        <v>757</v>
      </c>
      <c r="F160" s="9"/>
      <c r="G160" s="9">
        <f>+'Ark1'!S513</f>
        <v>757</v>
      </c>
      <c r="H160" s="97">
        <f>+'Ark1'!T513</f>
        <v>2.3781847884138103</v>
      </c>
      <c r="I160" s="97">
        <f>+'Ark1'!U513</f>
        <v>2.4590288360311243</v>
      </c>
      <c r="K160" s="1">
        <f>+'Ark1'!W513</f>
        <v>58.421400264200791</v>
      </c>
      <c r="L160" s="9"/>
      <c r="M160" s="9">
        <f>+'Ark1'!Z513</f>
        <v>159.08151915455744</v>
      </c>
      <c r="O160" s="9">
        <f>+'Ark1'!AA513</f>
        <v>30.791599931766324</v>
      </c>
      <c r="P160" s="1">
        <f>+'Ark1'!AB513</f>
        <v>5.3536211421657613</v>
      </c>
      <c r="Q160" s="9">
        <f>+'Ark1'!AC513</f>
        <v>-43.266530820614861</v>
      </c>
      <c r="R160" s="9">
        <f t="shared" si="31"/>
        <v>5.7348484848484844</v>
      </c>
      <c r="S160" s="1">
        <f>+'Ark1'!V513</f>
        <v>14.614266842800532</v>
      </c>
      <c r="T160" s="1"/>
      <c r="U160" s="28"/>
      <c r="AH160"/>
      <c r="AI160"/>
      <c r="AJ160"/>
      <c r="AL160"/>
      <c r="AM160"/>
      <c r="AN160"/>
      <c r="AO160"/>
      <c r="AP160"/>
    </row>
    <row r="161" spans="1:42">
      <c r="A161" s="28"/>
      <c r="B161">
        <f>+'Ark1'!C514</f>
        <v>2021</v>
      </c>
      <c r="C161">
        <f>+'Ark1'!E514</f>
        <v>45</v>
      </c>
      <c r="D161">
        <f>+'Ark1'!Q514</f>
        <v>125</v>
      </c>
      <c r="E161" s="9">
        <f>+'Ark1'!R514</f>
        <v>632</v>
      </c>
      <c r="F161" s="9"/>
      <c r="G161" s="9">
        <f>+'Ark1'!S514</f>
        <v>632</v>
      </c>
      <c r="H161" s="97">
        <f>+'Ark1'!T514</f>
        <v>1.985485847130156</v>
      </c>
      <c r="I161" s="97">
        <f>+'Ark1'!U514</f>
        <v>1.9802518589036748</v>
      </c>
      <c r="K161" s="1">
        <f>+'Ark1'!W514</f>
        <v>58.349683544303808</v>
      </c>
      <c r="L161" s="9"/>
      <c r="M161" s="9">
        <f>+'Ark1'!Z514</f>
        <v>153.44591772151901</v>
      </c>
      <c r="O161" s="9">
        <f>+'Ark1'!AA514</f>
        <v>29.977391366580104</v>
      </c>
      <c r="P161" s="1">
        <f>+'Ark1'!AB514</f>
        <v>4.9996392174754405</v>
      </c>
      <c r="Q161" s="9">
        <f>+'Ark1'!AC514</f>
        <v>-44.20671117594415</v>
      </c>
      <c r="R161" s="9">
        <f t="shared" si="31"/>
        <v>5.056</v>
      </c>
      <c r="S161" s="1">
        <f>+'Ark1'!V514</f>
        <v>14.645569620253163</v>
      </c>
      <c r="T161" s="1"/>
      <c r="U161" s="28"/>
      <c r="AH161"/>
      <c r="AI161"/>
      <c r="AJ161"/>
      <c r="AL161"/>
      <c r="AM161"/>
      <c r="AN161"/>
      <c r="AO161"/>
      <c r="AP161"/>
    </row>
    <row r="162" spans="1:42">
      <c r="A162" s="28"/>
      <c r="B162">
        <f>+'Ark1'!C515</f>
        <v>2021</v>
      </c>
      <c r="C162">
        <f>+'Ark1'!E515</f>
        <v>46</v>
      </c>
      <c r="D162">
        <f>+'Ark1'!Q515</f>
        <v>124</v>
      </c>
      <c r="E162" s="9">
        <f>+'Ark1'!R515</f>
        <v>751</v>
      </c>
      <c r="F162" s="9"/>
      <c r="G162" s="9">
        <f>+'Ark1'!S515</f>
        <v>751</v>
      </c>
      <c r="H162" s="97">
        <f>+'Ark1'!T515</f>
        <v>2.3593352392321942</v>
      </c>
      <c r="I162" s="97">
        <f>+'Ark1'!U515</f>
        <v>2.3862550883590754</v>
      </c>
      <c r="K162" s="1">
        <f>+'Ark1'!W515</f>
        <v>57.876165113182417</v>
      </c>
      <c r="L162" s="9"/>
      <c r="M162" s="9">
        <f>+'Ark1'!Z515</f>
        <v>155.60692410119839</v>
      </c>
      <c r="O162" s="9">
        <f>+'Ark1'!AA515</f>
        <v>32.220471496885125</v>
      </c>
      <c r="P162" s="1">
        <f>+'Ark1'!AB515</f>
        <v>5.5221962664530091</v>
      </c>
      <c r="Q162" s="9">
        <f>+'Ark1'!AC515</f>
        <v>-47.761542744388677</v>
      </c>
      <c r="R162" s="9">
        <f t="shared" si="31"/>
        <v>6.056451612903226</v>
      </c>
      <c r="S162" s="1">
        <f>+'Ark1'!V515</f>
        <v>14.371504660452731</v>
      </c>
      <c r="T162" s="1"/>
      <c r="U162" s="28"/>
      <c r="AH162"/>
      <c r="AI162"/>
      <c r="AJ162"/>
      <c r="AL162"/>
      <c r="AM162"/>
      <c r="AN162"/>
      <c r="AO162"/>
      <c r="AP162"/>
    </row>
    <row r="163" spans="1:42">
      <c r="A163" s="28"/>
      <c r="B163">
        <f>+'Ark1'!C516</f>
        <v>2021</v>
      </c>
      <c r="C163">
        <f>+'Ark1'!E516</f>
        <v>47</v>
      </c>
      <c r="D163">
        <f>+'Ark1'!Q516</f>
        <v>145</v>
      </c>
      <c r="E163" s="9">
        <f>+'Ark1'!R516</f>
        <v>678</v>
      </c>
      <c r="F163" s="9"/>
      <c r="G163" s="9">
        <f>+'Ark1'!S516</f>
        <v>678</v>
      </c>
      <c r="H163" s="97">
        <f>+'Ark1'!T516</f>
        <v>2.1299990575225407</v>
      </c>
      <c r="I163" s="97">
        <f>+'Ark1'!U516</f>
        <v>2.1437998766474275</v>
      </c>
      <c r="K163" s="1">
        <f>+'Ark1'!W516</f>
        <v>58.353982300884951</v>
      </c>
      <c r="L163" s="9"/>
      <c r="M163" s="9">
        <f>+'Ark1'!Z516</f>
        <v>154.84833333333361</v>
      </c>
      <c r="O163" s="9">
        <f>+'Ark1'!AA516</f>
        <v>30.175782056781195</v>
      </c>
      <c r="P163" s="1">
        <f>+'Ark1'!AB516</f>
        <v>4.8147150685608509</v>
      </c>
      <c r="Q163" s="9">
        <f>+'Ark1'!AC516</f>
        <v>-37.837138543282947</v>
      </c>
      <c r="R163" s="9">
        <f t="shared" si="31"/>
        <v>4.6758620689655173</v>
      </c>
      <c r="S163" s="1">
        <f>+'Ark1'!V516</f>
        <v>14.584070796460177</v>
      </c>
      <c r="T163" s="1"/>
      <c r="U163" s="28"/>
      <c r="AH163"/>
      <c r="AI163"/>
      <c r="AJ163"/>
      <c r="AL163"/>
      <c r="AM163"/>
      <c r="AN163"/>
      <c r="AO163"/>
      <c r="AP163"/>
    </row>
    <row r="164" spans="1:42">
      <c r="A164" s="28"/>
      <c r="B164">
        <f>+'Ark1'!C517</f>
        <v>2021</v>
      </c>
      <c r="C164">
        <f>+'Ark1'!E517</f>
        <v>48</v>
      </c>
      <c r="D164">
        <f>+'Ark1'!Q517</f>
        <v>123</v>
      </c>
      <c r="E164" s="9">
        <f>+'Ark1'!R517</f>
        <v>566</v>
      </c>
      <c r="F164" s="9"/>
      <c r="G164" s="9">
        <f>+'Ark1'!S517</f>
        <v>566</v>
      </c>
      <c r="H164" s="97">
        <f>+'Ark1'!T517</f>
        <v>1.7781408061323869</v>
      </c>
      <c r="I164" s="97">
        <f>+'Ark1'!U517</f>
        <v>1.7880316081928442</v>
      </c>
      <c r="K164" s="1">
        <f>+'Ark1'!W517</f>
        <v>58.365724381625448</v>
      </c>
      <c r="L164" s="9"/>
      <c r="M164" s="9">
        <f>+'Ark1'!Z517</f>
        <v>154.70727915194348</v>
      </c>
      <c r="O164" s="9">
        <f>+'Ark1'!AA517</f>
        <v>29.112039833518526</v>
      </c>
      <c r="P164" s="1">
        <f>+'Ark1'!AB517</f>
        <v>4.8909115709350122</v>
      </c>
      <c r="Q164" s="9">
        <f>+'Ark1'!AC517</f>
        <v>-32.225589961701843</v>
      </c>
      <c r="R164" s="9">
        <f t="shared" si="31"/>
        <v>4.6016260162601625</v>
      </c>
      <c r="S164" s="1">
        <f>+'Ark1'!V517</f>
        <v>14.60424028268552</v>
      </c>
      <c r="T164" s="1"/>
      <c r="U164" s="28"/>
      <c r="AH164"/>
      <c r="AI164"/>
      <c r="AJ164"/>
      <c r="AL164"/>
      <c r="AM164"/>
      <c r="AN164"/>
      <c r="AO164"/>
      <c r="AP164"/>
    </row>
    <row r="165" spans="1:42">
      <c r="A165" s="28"/>
      <c r="B165">
        <f>+'Ark1'!C518</f>
        <v>2021</v>
      </c>
      <c r="C165">
        <f>+'Ark1'!E518</f>
        <v>49</v>
      </c>
      <c r="D165">
        <f>+'Ark1'!Q518</f>
        <v>129</v>
      </c>
      <c r="E165" s="9">
        <f>+'Ark1'!R518</f>
        <v>688</v>
      </c>
      <c r="F165" s="9"/>
      <c r="G165" s="9">
        <f>+'Ark1'!S518</f>
        <v>688</v>
      </c>
      <c r="H165" s="97">
        <f>+'Ark1'!T518</f>
        <v>2.1614149728252334</v>
      </c>
      <c r="I165" s="97">
        <f>+'Ark1'!U518</f>
        <v>2.1611955694060221</v>
      </c>
      <c r="K165" s="1">
        <f>+'Ark1'!W518</f>
        <v>58.380813953488357</v>
      </c>
      <c r="L165" s="9"/>
      <c r="M165" s="9">
        <f>+'Ark1'!Z518</f>
        <v>153.8358720930232</v>
      </c>
      <c r="O165" s="9">
        <f>+'Ark1'!AA518</f>
        <v>28.06556860460713</v>
      </c>
      <c r="P165" s="1">
        <f>+'Ark1'!AB518</f>
        <v>4.6895211525064511</v>
      </c>
      <c r="Q165" s="9">
        <f>+'Ark1'!AC518</f>
        <v>-29.872980102073249</v>
      </c>
      <c r="R165" s="9">
        <f t="shared" si="31"/>
        <v>5.333333333333333</v>
      </c>
      <c r="S165" s="1">
        <f>+'Ark1'!V518</f>
        <v>14.667151162790693</v>
      </c>
      <c r="T165" s="1"/>
      <c r="U165" s="28"/>
      <c r="AH165"/>
      <c r="AI165"/>
      <c r="AJ165"/>
      <c r="AL165"/>
      <c r="AM165"/>
      <c r="AN165"/>
      <c r="AO165"/>
      <c r="AP165"/>
    </row>
    <row r="166" spans="1:42">
      <c r="A166" s="28"/>
      <c r="B166">
        <f>+'Ark1'!C519</f>
        <v>2021</v>
      </c>
      <c r="C166">
        <f>+'Ark1'!E519</f>
        <v>50</v>
      </c>
      <c r="D166">
        <f>+'Ark1'!Q519</f>
        <v>119</v>
      </c>
      <c r="E166" s="9">
        <f>+'Ark1'!R519</f>
        <v>672</v>
      </c>
      <c r="F166" s="9"/>
      <c r="G166" s="9">
        <f>+'Ark1'!S519</f>
        <v>672</v>
      </c>
      <c r="H166" s="97">
        <f>+'Ark1'!T519</f>
        <v>2.1111495083409246</v>
      </c>
      <c r="I166" s="97">
        <f>+'Ark1'!U519</f>
        <v>2.1323393555116672</v>
      </c>
      <c r="K166" s="1">
        <f>+'Ark1'!W519</f>
        <v>58.57291666666665</v>
      </c>
      <c r="L166" s="9"/>
      <c r="M166" s="9">
        <f>+'Ark1'!Z519</f>
        <v>155.39571428571435</v>
      </c>
      <c r="O166" s="9">
        <f>+'Ark1'!AA519</f>
        <v>31.471353779524499</v>
      </c>
      <c r="P166" s="1">
        <f>+'Ark1'!AB519</f>
        <v>5.0223350969831859</v>
      </c>
      <c r="Q166" s="9">
        <f>+'Ark1'!AC519</f>
        <v>-43.467286493967208</v>
      </c>
      <c r="R166" s="9">
        <f t="shared" si="31"/>
        <v>5.6470588235294121</v>
      </c>
      <c r="S166" s="1">
        <f>+'Ark1'!V519</f>
        <v>14.799107142857141</v>
      </c>
      <c r="T166" s="1"/>
      <c r="U166" s="28"/>
      <c r="AH166"/>
      <c r="AI166"/>
      <c r="AJ166"/>
      <c r="AL166"/>
      <c r="AM166"/>
      <c r="AN166"/>
      <c r="AO166"/>
      <c r="AP166"/>
    </row>
    <row r="167" spans="1:42">
      <c r="A167" s="28"/>
      <c r="B167">
        <f>+'Ark1'!C520</f>
        <v>2021</v>
      </c>
      <c r="C167">
        <f>+'Ark1'!E520</f>
        <v>51</v>
      </c>
      <c r="D167">
        <f>+'Ark1'!Q520</f>
        <v>81</v>
      </c>
      <c r="E167" s="9">
        <f>+'Ark1'!R520</f>
        <v>486</v>
      </c>
      <c r="F167" s="9"/>
      <c r="G167" s="9">
        <f>+'Ark1'!S520</f>
        <v>486</v>
      </c>
      <c r="H167" s="97">
        <f>+'Ark1'!T520</f>
        <v>1.526813483710848</v>
      </c>
      <c r="I167" s="97">
        <f>+'Ark1'!U520</f>
        <v>1.5503556124666262</v>
      </c>
      <c r="K167" s="1">
        <f>+'Ark1'!W520</f>
        <v>57.995884773662567</v>
      </c>
      <c r="L167" s="9"/>
      <c r="M167" s="9">
        <f>+'Ark1'!Z520</f>
        <v>156.22374485596717</v>
      </c>
      <c r="O167" s="9">
        <f>+'Ark1'!AA520</f>
        <v>31.258470035159959</v>
      </c>
      <c r="P167" s="1">
        <f>+'Ark1'!AB520</f>
        <v>4.7492671666760655</v>
      </c>
      <c r="Q167" s="9">
        <f>+'Ark1'!AC520</f>
        <v>-43.542187486332722</v>
      </c>
      <c r="R167" s="9">
        <f t="shared" si="31"/>
        <v>6</v>
      </c>
      <c r="S167" s="1">
        <f>+'Ark1'!V520</f>
        <v>14.481481481481477</v>
      </c>
      <c r="T167" s="1"/>
      <c r="U167" s="28"/>
      <c r="AH167"/>
      <c r="AI167"/>
      <c r="AJ167"/>
      <c r="AL167"/>
      <c r="AM167"/>
      <c r="AN167"/>
      <c r="AO167"/>
      <c r="AP167"/>
    </row>
    <row r="168" spans="1:42">
      <c r="A168" s="28"/>
      <c r="B168">
        <f>+'Ark1'!C521</f>
        <v>2021</v>
      </c>
      <c r="C168">
        <f>+'Ark1'!E521</f>
        <v>52</v>
      </c>
      <c r="D168">
        <f>+'Ark1'!Q521</f>
        <v>14</v>
      </c>
      <c r="E168" s="9">
        <f>+'Ark1'!R521</f>
        <v>112</v>
      </c>
      <c r="F168" s="9"/>
      <c r="G168" s="9">
        <f>+'Ark1'!S521</f>
        <v>112</v>
      </c>
      <c r="H168" s="97">
        <f>+'Ark1'!T521</f>
        <v>0.35185825139015431</v>
      </c>
      <c r="I168" s="97">
        <f>+'Ark1'!U521</f>
        <v>0.35473503483414381</v>
      </c>
      <c r="K168" s="1">
        <f>+'Ark1'!W521</f>
        <v>59.4375</v>
      </c>
      <c r="L168" s="9"/>
      <c r="M168" s="9">
        <f>+'Ark1'!Z521</f>
        <v>155.10937499999989</v>
      </c>
      <c r="O168" s="9">
        <f>+'Ark1'!AA521</f>
        <v>22.380126997647434</v>
      </c>
      <c r="P168" s="1">
        <f>+'Ark1'!AB521</f>
        <v>4.2652693140560993</v>
      </c>
      <c r="Q168" s="9">
        <f>+'Ark1'!AC521</f>
        <v>-43.95094254309128</v>
      </c>
      <c r="R168" s="9">
        <f t="shared" si="31"/>
        <v>8</v>
      </c>
      <c r="S168" s="1">
        <f>+'Ark1'!V521</f>
        <v>15.151785714285712</v>
      </c>
      <c r="T168" s="1"/>
      <c r="U168" s="28"/>
      <c r="AH168"/>
      <c r="AI168"/>
      <c r="AJ168"/>
      <c r="AL168"/>
      <c r="AM168"/>
      <c r="AN168"/>
      <c r="AO168"/>
      <c r="AP168"/>
    </row>
    <row r="169" spans="1:42">
      <c r="A169" s="28"/>
      <c r="B169">
        <f>+'Ark1'!C522</f>
        <v>2020</v>
      </c>
      <c r="C169">
        <f>+'Ark1'!E522</f>
        <v>1</v>
      </c>
      <c r="D169">
        <f>+'Ark1'!Q522</f>
        <v>57</v>
      </c>
      <c r="E169" s="9">
        <f>+'Ark1'!R522</f>
        <v>490</v>
      </c>
      <c r="F169" s="9"/>
      <c r="G169" s="9">
        <f>+'Ark1'!S522</f>
        <v>490</v>
      </c>
      <c r="H169" s="97">
        <f>+'Ark1'!T522</f>
        <v>1.5210777922642329</v>
      </c>
      <c r="I169" s="97">
        <f>+'Ark1'!U522</f>
        <v>1.549991573114792</v>
      </c>
      <c r="K169" s="1">
        <f>+'Ark1'!W522</f>
        <v>59.361224489795923</v>
      </c>
      <c r="L169" s="9"/>
      <c r="M169" s="9">
        <f>+'Ark1'!Z522</f>
        <v>155.22724489795925</v>
      </c>
      <c r="O169" s="9">
        <f>+'Ark1'!AA522</f>
        <v>27.284541993538639</v>
      </c>
      <c r="P169" s="1">
        <f>+'Ark1'!AB522</f>
        <v>4.1445964982466492</v>
      </c>
      <c r="Q169" s="9">
        <f>+'Ark1'!AC522</f>
        <v>-42.799996555183071</v>
      </c>
      <c r="R169" s="9">
        <f t="shared" si="31"/>
        <v>8.5964912280701746</v>
      </c>
      <c r="S169" s="1">
        <f>+'Ark1'!V522</f>
        <v>15.224489795918371</v>
      </c>
      <c r="T169" s="1"/>
      <c r="U169" s="28"/>
      <c r="AH169"/>
      <c r="AI169"/>
      <c r="AJ169"/>
      <c r="AL169"/>
      <c r="AM169"/>
      <c r="AN169"/>
      <c r="AO169"/>
      <c r="AP169"/>
    </row>
    <row r="170" spans="1:42">
      <c r="A170" s="28"/>
      <c r="B170">
        <f>+'Ark1'!C523</f>
        <v>2020</v>
      </c>
      <c r="C170">
        <f>+'Ark1'!E523</f>
        <v>2</v>
      </c>
      <c r="D170">
        <f>+'Ark1'!Q523</f>
        <v>140</v>
      </c>
      <c r="E170" s="9">
        <f>+'Ark1'!R523</f>
        <v>722</v>
      </c>
      <c r="F170" s="9"/>
      <c r="G170" s="9">
        <f>+'Ark1'!S523</f>
        <v>722</v>
      </c>
      <c r="H170" s="97">
        <f>+'Ark1'!T523</f>
        <v>2.241261563295462</v>
      </c>
      <c r="I170" s="97">
        <f>+'Ark1'!U523</f>
        <v>2.1947794760915644</v>
      </c>
      <c r="K170" s="1">
        <f>+'Ark1'!W523</f>
        <v>59.644044321329638</v>
      </c>
      <c r="L170" s="9"/>
      <c r="M170" s="9">
        <f>+'Ark1'!Z523</f>
        <v>149.17236842105254</v>
      </c>
      <c r="O170" s="9">
        <f>+'Ark1'!AA523</f>
        <v>30.07521278676176</v>
      </c>
      <c r="P170" s="1">
        <f>+'Ark1'!AB523</f>
        <v>4.5927679194001376</v>
      </c>
      <c r="Q170" s="9">
        <f>+'Ark1'!AC523</f>
        <v>-48.087755933104717</v>
      </c>
      <c r="R170" s="9">
        <f t="shared" si="31"/>
        <v>5.1571428571428575</v>
      </c>
      <c r="S170" s="1">
        <f>+'Ark1'!V523</f>
        <v>15.296398891966758</v>
      </c>
      <c r="T170" s="1"/>
      <c r="U170" s="28"/>
      <c r="AH170"/>
      <c r="AI170"/>
      <c r="AJ170"/>
      <c r="AL170"/>
      <c r="AM170"/>
      <c r="AN170"/>
      <c r="AO170"/>
      <c r="AP170"/>
    </row>
    <row r="171" spans="1:42">
      <c r="A171" s="28"/>
      <c r="B171">
        <f>+'Ark1'!C524</f>
        <v>2020</v>
      </c>
      <c r="C171">
        <f>+'Ark1'!E524</f>
        <v>3</v>
      </c>
      <c r="D171">
        <f>+'Ark1'!Q524</f>
        <v>145</v>
      </c>
      <c r="E171" s="9">
        <f>+'Ark1'!R524</f>
        <v>803</v>
      </c>
      <c r="F171" s="9"/>
      <c r="G171" s="9">
        <f>+'Ark1'!S524</f>
        <v>803</v>
      </c>
      <c r="H171" s="97">
        <f>+'Ark1'!T524</f>
        <v>2.4927050350779161</v>
      </c>
      <c r="I171" s="97">
        <f>+'Ark1'!U524</f>
        <v>2.4646439920944494</v>
      </c>
      <c r="K171" s="1">
        <f>+'Ark1'!W524</f>
        <v>59.266500622665006</v>
      </c>
      <c r="L171" s="9"/>
      <c r="M171" s="9">
        <f>+'Ark1'!Z524</f>
        <v>150.61677459526771</v>
      </c>
      <c r="O171" s="9">
        <f>+'Ark1'!AA524</f>
        <v>30.299422653467992</v>
      </c>
      <c r="P171" s="1">
        <f>+'Ark1'!AB524</f>
        <v>4.2862938423015873</v>
      </c>
      <c r="Q171" s="9">
        <f>+'Ark1'!AC524</f>
        <v>-42.039488851984252</v>
      </c>
      <c r="R171" s="9">
        <f t="shared" si="31"/>
        <v>5.5379310344827584</v>
      </c>
      <c r="S171" s="1">
        <f>+'Ark1'!V524</f>
        <v>15.154420921544212</v>
      </c>
      <c r="T171" s="1"/>
      <c r="U171" s="28"/>
      <c r="AH171"/>
      <c r="AI171"/>
      <c r="AJ171"/>
      <c r="AL171"/>
      <c r="AM171"/>
      <c r="AN171"/>
      <c r="AO171"/>
      <c r="AP171"/>
    </row>
    <row r="172" spans="1:42">
      <c r="A172" s="28"/>
      <c r="B172">
        <f>+'Ark1'!C525</f>
        <v>2020</v>
      </c>
      <c r="C172">
        <f>+'Ark1'!E525</f>
        <v>4</v>
      </c>
      <c r="D172">
        <f>+'Ark1'!Q525</f>
        <v>116</v>
      </c>
      <c r="E172" s="9">
        <f>+'Ark1'!R525</f>
        <v>719</v>
      </c>
      <c r="F172" s="9"/>
      <c r="G172" s="9">
        <f>+'Ark1'!S525</f>
        <v>719</v>
      </c>
      <c r="H172" s="97">
        <f>+'Ark1'!T525</f>
        <v>2.2319488421183342</v>
      </c>
      <c r="I172" s="97">
        <f>+'Ark1'!U525</f>
        <v>2.2259283331545672</v>
      </c>
      <c r="K172" s="1">
        <f>+'Ark1'!W525</f>
        <v>59.731571627260095</v>
      </c>
      <c r="L172" s="9"/>
      <c r="M172" s="9">
        <f>+'Ark1'!Z525</f>
        <v>151.92070931849796</v>
      </c>
      <c r="O172" s="9">
        <f>+'Ark1'!AA525</f>
        <v>29.582378488235445</v>
      </c>
      <c r="P172" s="1">
        <f>+'Ark1'!AB525</f>
        <v>4.2379163609188977</v>
      </c>
      <c r="Q172" s="9">
        <f>+'Ark1'!AC525</f>
        <v>-41.465562329949911</v>
      </c>
      <c r="R172" s="9">
        <f t="shared" si="31"/>
        <v>6.1982758620689653</v>
      </c>
      <c r="S172" s="1">
        <f>+'Ark1'!V525</f>
        <v>15.381084840055628</v>
      </c>
      <c r="T172" s="1"/>
      <c r="U172" s="28"/>
      <c r="AH172"/>
      <c r="AI172"/>
      <c r="AJ172"/>
      <c r="AL172"/>
      <c r="AM172"/>
      <c r="AN172"/>
      <c r="AO172"/>
      <c r="AP172"/>
    </row>
    <row r="173" spans="1:42">
      <c r="A173" s="28"/>
      <c r="B173">
        <f>+'Ark1'!C526</f>
        <v>2020</v>
      </c>
      <c r="C173">
        <f>+'Ark1'!E526</f>
        <v>5</v>
      </c>
      <c r="D173">
        <f>+'Ark1'!Q526</f>
        <v>109</v>
      </c>
      <c r="E173" s="9">
        <f>+'Ark1'!R526</f>
        <v>571</v>
      </c>
      <c r="F173" s="9"/>
      <c r="G173" s="9">
        <f>+'Ark1'!S526</f>
        <v>571</v>
      </c>
      <c r="H173" s="97">
        <f>+'Ark1'!T526</f>
        <v>1.7725212640466881</v>
      </c>
      <c r="I173" s="97">
        <f>+'Ark1'!U526</f>
        <v>1.7613124425647484</v>
      </c>
      <c r="K173" s="1">
        <f>+'Ark1'!W526</f>
        <v>59.460595446584946</v>
      </c>
      <c r="L173" s="9"/>
      <c r="M173" s="9">
        <f>+'Ark1'!Z526</f>
        <v>151.3683187390543</v>
      </c>
      <c r="O173" s="9">
        <f>+'Ark1'!AA526</f>
        <v>28.919826551196568</v>
      </c>
      <c r="P173" s="1">
        <f>+'Ark1'!AB526</f>
        <v>3.8636714292748038</v>
      </c>
      <c r="Q173" s="9">
        <f>+'Ark1'!AC526</f>
        <v>-36.003260443542565</v>
      </c>
      <c r="R173" s="9">
        <f t="shared" si="31"/>
        <v>5.238532110091743</v>
      </c>
      <c r="S173" s="1">
        <f>+'Ark1'!V526</f>
        <v>15.355516637478106</v>
      </c>
      <c r="T173" s="1"/>
      <c r="U173" s="28"/>
      <c r="AH173"/>
      <c r="AI173"/>
      <c r="AJ173"/>
      <c r="AL173"/>
      <c r="AM173"/>
      <c r="AN173"/>
      <c r="AO173"/>
      <c r="AP173"/>
    </row>
    <row r="174" spans="1:42">
      <c r="A174" s="28"/>
      <c r="B174">
        <f>+'Ark1'!C527</f>
        <v>2020</v>
      </c>
      <c r="C174">
        <f>+'Ark1'!E527</f>
        <v>6</v>
      </c>
      <c r="D174">
        <f>+'Ark1'!Q527</f>
        <v>102</v>
      </c>
      <c r="E174" s="9">
        <f>+'Ark1'!R527</f>
        <v>520</v>
      </c>
      <c r="F174" s="9"/>
      <c r="G174" s="9">
        <f>+'Ark1'!S527</f>
        <v>520</v>
      </c>
      <c r="H174" s="97">
        <f>+'Ark1'!T527</f>
        <v>1.6142050040355125</v>
      </c>
      <c r="I174" s="97">
        <f>+'Ark1'!U527</f>
        <v>1.5661685843090649</v>
      </c>
      <c r="K174" s="1">
        <f>+'Ark1'!W527</f>
        <v>60.017307692307696</v>
      </c>
      <c r="L174" s="9"/>
      <c r="M174" s="9">
        <f>+'Ark1'!Z527</f>
        <v>147.79844230769251</v>
      </c>
      <c r="O174" s="9">
        <f>+'Ark1'!AA527</f>
        <v>31.726272637329291</v>
      </c>
      <c r="P174" s="1">
        <f>+'Ark1'!AB527</f>
        <v>4.2278482049131538</v>
      </c>
      <c r="Q174" s="9">
        <f>+'Ark1'!AC527</f>
        <v>-41.449874920924145</v>
      </c>
      <c r="R174" s="9">
        <f t="shared" si="31"/>
        <v>5.0980392156862742</v>
      </c>
      <c r="S174" s="1">
        <f>+'Ark1'!V527</f>
        <v>15.476923076923075</v>
      </c>
      <c r="T174" s="1"/>
      <c r="U174" s="28"/>
      <c r="AH174"/>
      <c r="AI174"/>
      <c r="AJ174"/>
      <c r="AL174"/>
      <c r="AM174"/>
      <c r="AN174"/>
      <c r="AO174"/>
      <c r="AP174"/>
    </row>
    <row r="175" spans="1:42">
      <c r="A175" s="28"/>
      <c r="B175">
        <f>+'Ark1'!C528</f>
        <v>2020</v>
      </c>
      <c r="C175">
        <f>+'Ark1'!E528</f>
        <v>7</v>
      </c>
      <c r="D175">
        <f>+'Ark1'!Q528</f>
        <v>107</v>
      </c>
      <c r="E175" s="9">
        <f>+'Ark1'!R528</f>
        <v>481</v>
      </c>
      <c r="F175" s="9"/>
      <c r="G175" s="9">
        <f>+'Ark1'!S528</f>
        <v>481</v>
      </c>
      <c r="H175" s="97">
        <f>+'Ark1'!T528</f>
        <v>1.4931396287328496</v>
      </c>
      <c r="I175" s="97">
        <f>+'Ark1'!U528</f>
        <v>1.5211745907254788</v>
      </c>
      <c r="K175" s="1">
        <f>+'Ark1'!W528</f>
        <v>59.309771309771314</v>
      </c>
      <c r="L175" s="9"/>
      <c r="M175" s="9">
        <f>+'Ark1'!Z528</f>
        <v>155.19176715176715</v>
      </c>
      <c r="O175" s="9">
        <f>+'Ark1'!AA528</f>
        <v>31.558559810184807</v>
      </c>
      <c r="P175" s="1">
        <f>+'Ark1'!AB528</f>
        <v>4.4927393666123674</v>
      </c>
      <c r="Q175" s="9">
        <f>+'Ark1'!AC528</f>
        <v>-45.182634180996089</v>
      </c>
      <c r="R175" s="9">
        <f t="shared" si="31"/>
        <v>4.4953271028037385</v>
      </c>
      <c r="S175" s="1">
        <f>+'Ark1'!V528</f>
        <v>15.191268191268188</v>
      </c>
      <c r="T175" s="1"/>
      <c r="U175" s="28"/>
      <c r="AH175"/>
      <c r="AI175"/>
      <c r="AJ175"/>
      <c r="AL175"/>
      <c r="AM175"/>
      <c r="AN175"/>
      <c r="AO175"/>
      <c r="AP175"/>
    </row>
    <row r="176" spans="1:42">
      <c r="A176" s="28"/>
      <c r="B176">
        <f>+'Ark1'!C529</f>
        <v>2020</v>
      </c>
      <c r="C176">
        <f>+'Ark1'!E529</f>
        <v>8</v>
      </c>
      <c r="D176">
        <f>+'Ark1'!Q529</f>
        <v>118</v>
      </c>
      <c r="E176" s="9">
        <f>+'Ark1'!R529</f>
        <v>732</v>
      </c>
      <c r="F176" s="9"/>
      <c r="G176" s="9">
        <f>+'Ark1'!S529</f>
        <v>732</v>
      </c>
      <c r="H176" s="97">
        <f>+'Ark1'!T529</f>
        <v>2.272303967219222</v>
      </c>
      <c r="I176" s="97">
        <f>+'Ark1'!U529</f>
        <v>2.2652315173230129</v>
      </c>
      <c r="K176" s="1">
        <f>+'Ark1'!W529</f>
        <v>59.382513661202175</v>
      </c>
      <c r="L176" s="9"/>
      <c r="M176" s="9">
        <f>+'Ark1'!Z529</f>
        <v>151.8574863387978</v>
      </c>
      <c r="O176" s="9">
        <f>+'Ark1'!AA529</f>
        <v>29.642983084374379</v>
      </c>
      <c r="P176" s="1">
        <f>+'Ark1'!AB529</f>
        <v>4.1172859937986868</v>
      </c>
      <c r="Q176" s="9">
        <f>+'Ark1'!AC529</f>
        <v>-31.273483412997194</v>
      </c>
      <c r="R176" s="9">
        <f t="shared" si="31"/>
        <v>6.2033898305084749</v>
      </c>
      <c r="S176" s="1">
        <f>+'Ark1'!V529</f>
        <v>15.274590163934427</v>
      </c>
      <c r="T176" s="1"/>
      <c r="U176" s="28"/>
      <c r="AH176"/>
      <c r="AI176"/>
      <c r="AJ176"/>
      <c r="AL176"/>
      <c r="AM176"/>
      <c r="AN176"/>
      <c r="AO176"/>
      <c r="AP176"/>
    </row>
    <row r="177" spans="1:42">
      <c r="A177" s="28"/>
      <c r="B177">
        <f>+'Ark1'!C530</f>
        <v>2020</v>
      </c>
      <c r="C177">
        <f>+'Ark1'!E530</f>
        <v>9</v>
      </c>
      <c r="D177">
        <f>+'Ark1'!Q530</f>
        <v>101</v>
      </c>
      <c r="E177" s="9">
        <f>+'Ark1'!R530</f>
        <v>510</v>
      </c>
      <c r="F177" s="9"/>
      <c r="G177" s="9">
        <f>+'Ark1'!S530</f>
        <v>510</v>
      </c>
      <c r="H177" s="97">
        <f>+'Ark1'!T530</f>
        <v>1.5831626001117529</v>
      </c>
      <c r="I177" s="97">
        <f>+'Ark1'!U530</f>
        <v>1.5695244623241236</v>
      </c>
      <c r="K177" s="1">
        <f>+'Ark1'!W530</f>
        <v>59.476470588235287</v>
      </c>
      <c r="L177" s="9"/>
      <c r="M177" s="9">
        <f>+'Ark1'!Z530</f>
        <v>151.01935294117675</v>
      </c>
      <c r="O177" s="9">
        <f>+'Ark1'!AA530</f>
        <v>29.031152560533975</v>
      </c>
      <c r="P177" s="1">
        <f>+'Ark1'!AB530</f>
        <v>4.3900997458539424</v>
      </c>
      <c r="Q177" s="9">
        <f>+'Ark1'!AC530</f>
        <v>-35.866177099587574</v>
      </c>
      <c r="R177" s="9">
        <f t="shared" si="31"/>
        <v>5.0495049504950495</v>
      </c>
      <c r="S177" s="1">
        <f>+'Ark1'!V530</f>
        <v>15.258823529411764</v>
      </c>
      <c r="T177" s="1"/>
      <c r="U177" s="28"/>
      <c r="AH177"/>
      <c r="AI177"/>
      <c r="AJ177"/>
      <c r="AL177"/>
      <c r="AM177"/>
      <c r="AN177"/>
      <c r="AO177"/>
      <c r="AP177"/>
    </row>
    <row r="178" spans="1:42">
      <c r="A178" s="28"/>
      <c r="B178">
        <f>+'Ark1'!C531</f>
        <v>2020</v>
      </c>
      <c r="C178">
        <f>+'Ark1'!E531</f>
        <v>10</v>
      </c>
      <c r="D178">
        <f>+'Ark1'!Q531</f>
        <v>124</v>
      </c>
      <c r="E178" s="9">
        <f>+'Ark1'!R531</f>
        <v>677</v>
      </c>
      <c r="F178" s="9"/>
      <c r="G178" s="9">
        <f>+'Ark1'!S531</f>
        <v>677</v>
      </c>
      <c r="H178" s="97">
        <f>+'Ark1'!T531</f>
        <v>2.1015707456385422</v>
      </c>
      <c r="I178" s="97">
        <f>+'Ark1'!U531</f>
        <v>2.0484998345954413</v>
      </c>
      <c r="K178" s="1">
        <f>+'Ark1'!W531</f>
        <v>59.19350073855243</v>
      </c>
      <c r="L178" s="9"/>
      <c r="M178" s="9">
        <f>+'Ark1'!Z531</f>
        <v>148.48478581979322</v>
      </c>
      <c r="O178" s="9">
        <f>+'Ark1'!AA531</f>
        <v>29.417923753260695</v>
      </c>
      <c r="P178" s="1">
        <f>+'Ark1'!AB531</f>
        <v>4.8641290037290652</v>
      </c>
      <c r="Q178" s="9">
        <f>+'Ark1'!AC531</f>
        <v>-49.987251348612737</v>
      </c>
      <c r="R178" s="9">
        <f t="shared" si="31"/>
        <v>5.459677419354839</v>
      </c>
      <c r="S178" s="1">
        <f>+'Ark1'!V531</f>
        <v>15.041358936484496</v>
      </c>
      <c r="T178" s="1"/>
      <c r="U178" s="28"/>
      <c r="AH178"/>
      <c r="AI178"/>
      <c r="AJ178"/>
      <c r="AL178"/>
      <c r="AM178"/>
      <c r="AN178"/>
      <c r="AO178"/>
      <c r="AP178"/>
    </row>
    <row r="179" spans="1:42">
      <c r="A179" s="28"/>
      <c r="B179">
        <f>+'Ark1'!C532</f>
        <v>2020</v>
      </c>
      <c r="C179">
        <f>+'Ark1'!E532</f>
        <v>11</v>
      </c>
      <c r="D179">
        <f>+'Ark1'!Q532</f>
        <v>119</v>
      </c>
      <c r="E179" s="9">
        <f>+'Ark1'!R532</f>
        <v>600</v>
      </c>
      <c r="F179" s="9"/>
      <c r="G179" s="9">
        <f>+'Ark1'!S532</f>
        <v>600</v>
      </c>
      <c r="H179" s="97">
        <f>+'Ark1'!T532</f>
        <v>1.8625442354255912</v>
      </c>
      <c r="I179" s="97">
        <f>+'Ark1'!U532</f>
        <v>1.9014800577488968</v>
      </c>
      <c r="K179" s="1">
        <f>+'Ark1'!W532</f>
        <v>59.395000000000003</v>
      </c>
      <c r="L179" s="9"/>
      <c r="M179" s="9">
        <f>+'Ark1'!Z532</f>
        <v>155.51604999999995</v>
      </c>
      <c r="O179" s="9">
        <f>+'Ark1'!AA532</f>
        <v>31.328761347429474</v>
      </c>
      <c r="P179" s="1">
        <f>+'Ark1'!AB532</f>
        <v>4.5536404850038714</v>
      </c>
      <c r="Q179" s="9">
        <f>+'Ark1'!AC532</f>
        <v>-45.22105780279535</v>
      </c>
      <c r="R179" s="9">
        <f t="shared" si="31"/>
        <v>5.0420168067226889</v>
      </c>
      <c r="S179" s="1">
        <f>+'Ark1'!V532</f>
        <v>15.164999999999996</v>
      </c>
      <c r="T179" s="1"/>
      <c r="U179" s="28"/>
      <c r="AH179"/>
      <c r="AI179"/>
      <c r="AJ179"/>
      <c r="AL179"/>
      <c r="AM179"/>
      <c r="AN179"/>
      <c r="AO179"/>
      <c r="AP179"/>
    </row>
    <row r="180" spans="1:42">
      <c r="A180" s="28"/>
      <c r="B180">
        <f>+'Ark1'!C533</f>
        <v>2020</v>
      </c>
      <c r="C180">
        <f>+'Ark1'!E533</f>
        <v>12</v>
      </c>
      <c r="D180">
        <f>+'Ark1'!Q533</f>
        <v>120</v>
      </c>
      <c r="E180" s="9">
        <f>+'Ark1'!R533</f>
        <v>658</v>
      </c>
      <c r="F180" s="9"/>
      <c r="G180" s="9">
        <f>+'Ark1'!S533</f>
        <v>658</v>
      </c>
      <c r="H180" s="97">
        <f>+'Ark1'!T533</f>
        <v>2.0425901781833988</v>
      </c>
      <c r="I180" s="97">
        <f>+'Ark1'!U533</f>
        <v>2.0514585419612765</v>
      </c>
      <c r="K180" s="1">
        <f>+'Ark1'!W533</f>
        <v>58.735562310030403</v>
      </c>
      <c r="L180" s="9"/>
      <c r="M180" s="9">
        <f>+'Ark1'!Z533</f>
        <v>152.99299392097254</v>
      </c>
      <c r="O180" s="9">
        <f>+'Ark1'!AA533</f>
        <v>31.696256546008595</v>
      </c>
      <c r="P180" s="1">
        <f>+'Ark1'!AB533</f>
        <v>4.8803289542862052</v>
      </c>
      <c r="Q180" s="9">
        <f>+'Ark1'!AC533</f>
        <v>-29.851339855871487</v>
      </c>
      <c r="R180" s="9">
        <f t="shared" si="31"/>
        <v>5.4833333333333334</v>
      </c>
      <c r="S180" s="1">
        <f>+'Ark1'!V533</f>
        <v>14.907294832826748</v>
      </c>
      <c r="T180" s="1"/>
      <c r="U180" s="28"/>
      <c r="AH180"/>
      <c r="AI180"/>
      <c r="AJ180"/>
      <c r="AL180"/>
      <c r="AM180"/>
      <c r="AN180"/>
      <c r="AO180"/>
      <c r="AP180"/>
    </row>
    <row r="181" spans="1:42">
      <c r="A181" s="28"/>
      <c r="B181">
        <f>+'Ark1'!C534</f>
        <v>2020</v>
      </c>
      <c r="C181">
        <f>+'Ark1'!E534</f>
        <v>13</v>
      </c>
      <c r="D181">
        <f>+'Ark1'!Q534</f>
        <v>109</v>
      </c>
      <c r="E181" s="9">
        <f>+'Ark1'!R534</f>
        <v>535</v>
      </c>
      <c r="F181" s="9"/>
      <c r="G181" s="9">
        <f>+'Ark1'!S534</f>
        <v>535</v>
      </c>
      <c r="H181" s="97">
        <f>+'Ark1'!T534</f>
        <v>1.6607686099211525</v>
      </c>
      <c r="I181" s="97">
        <f>+'Ark1'!U534</f>
        <v>1.681802505906334</v>
      </c>
      <c r="K181" s="1">
        <f>+'Ark1'!W534</f>
        <v>58.986915887850479</v>
      </c>
      <c r="L181" s="9"/>
      <c r="M181" s="9">
        <f>+'Ark1'!Z534</f>
        <v>154.2609158878505</v>
      </c>
      <c r="O181" s="9">
        <f>+'Ark1'!AA534</f>
        <v>34.583935086641205</v>
      </c>
      <c r="P181" s="1">
        <f>+'Ark1'!AB534</f>
        <v>5.4797688080052254</v>
      </c>
      <c r="Q181" s="9">
        <f>+'Ark1'!AC534</f>
        <v>-55.177037900121341</v>
      </c>
      <c r="R181" s="9">
        <f t="shared" si="31"/>
        <v>4.9082568807339451</v>
      </c>
      <c r="S181" s="1">
        <f>+'Ark1'!V534</f>
        <v>14.897196261682247</v>
      </c>
      <c r="T181" s="1"/>
      <c r="U181" s="28"/>
      <c r="AH181"/>
      <c r="AI181"/>
      <c r="AJ181"/>
      <c r="AL181"/>
      <c r="AM181"/>
      <c r="AN181"/>
      <c r="AO181"/>
      <c r="AP181"/>
    </row>
    <row r="182" spans="1:42">
      <c r="A182" s="28"/>
      <c r="B182">
        <f>+'Ark1'!C535</f>
        <v>2020</v>
      </c>
      <c r="C182">
        <f>+'Ark1'!E535</f>
        <v>14</v>
      </c>
      <c r="D182">
        <f>+'Ark1'!Q535</f>
        <v>109</v>
      </c>
      <c r="E182" s="9">
        <f>+'Ark1'!R535</f>
        <v>478</v>
      </c>
      <c r="F182" s="9"/>
      <c r="G182" s="9">
        <f>+'Ark1'!S535</f>
        <v>478</v>
      </c>
      <c r="H182" s="97">
        <f>+'Ark1'!T535</f>
        <v>1.4838269075557204</v>
      </c>
      <c r="I182" s="97">
        <f>+'Ark1'!U535</f>
        <v>1.495642162735406</v>
      </c>
      <c r="K182" s="1">
        <f>+'Ark1'!W535</f>
        <v>59.232217573221774</v>
      </c>
      <c r="L182" s="9"/>
      <c r="M182" s="9">
        <f>+'Ark1'!Z535</f>
        <v>153.5445815899582</v>
      </c>
      <c r="O182" s="9">
        <f>+'Ark1'!AA535</f>
        <v>30.230725276882318</v>
      </c>
      <c r="P182" s="1">
        <f>+'Ark1'!AB535</f>
        <v>4.5714284248881087</v>
      </c>
      <c r="Q182" s="9">
        <f>+'Ark1'!AC535</f>
        <v>-47.261717385143506</v>
      </c>
      <c r="R182" s="9">
        <f t="shared" ref="R182:R219" si="32">+E182/D182</f>
        <v>4.3853211009174311</v>
      </c>
      <c r="S182" s="1">
        <f>+'Ark1'!V535</f>
        <v>15.066945606694556</v>
      </c>
      <c r="T182" s="1"/>
      <c r="U182" s="28"/>
      <c r="AH182"/>
      <c r="AI182"/>
      <c r="AJ182"/>
      <c r="AL182"/>
      <c r="AM182"/>
      <c r="AN182"/>
      <c r="AO182"/>
      <c r="AP182"/>
    </row>
    <row r="183" spans="1:42">
      <c r="A183" s="28"/>
      <c r="B183">
        <f>+'Ark1'!C536</f>
        <v>2020</v>
      </c>
      <c r="C183">
        <f>+'Ark1'!E536</f>
        <v>15</v>
      </c>
      <c r="D183">
        <f>+'Ark1'!Q536</f>
        <v>57</v>
      </c>
      <c r="E183" s="9">
        <f>+'Ark1'!R536</f>
        <v>346</v>
      </c>
      <c r="F183" s="9"/>
      <c r="G183" s="9">
        <f>+'Ark1'!S536</f>
        <v>346</v>
      </c>
      <c r="H183" s="97">
        <f>+'Ark1'!T536</f>
        <v>1.074067175762091</v>
      </c>
      <c r="I183" s="97">
        <f>+'Ark1'!U536</f>
        <v>1.1042713461724203</v>
      </c>
      <c r="K183" s="1">
        <f>+'Ark1'!W536</f>
        <v>58.606936416184986</v>
      </c>
      <c r="L183" s="9"/>
      <c r="M183" s="9">
        <f>+'Ark1'!Z536</f>
        <v>156.61537572254343</v>
      </c>
      <c r="O183" s="9">
        <f>+'Ark1'!AA536</f>
        <v>34.318747071846047</v>
      </c>
      <c r="P183" s="1">
        <f>+'Ark1'!AB536</f>
        <v>5.4509222194230356</v>
      </c>
      <c r="Q183" s="9">
        <f>+'Ark1'!AC536</f>
        <v>-54.597057621902891</v>
      </c>
      <c r="R183" s="9">
        <f t="shared" si="32"/>
        <v>6.0701754385964914</v>
      </c>
      <c r="S183" s="1">
        <f>+'Ark1'!V536</f>
        <v>14.76300578034682</v>
      </c>
      <c r="T183" s="1"/>
      <c r="U183" s="28"/>
      <c r="AH183"/>
      <c r="AI183"/>
      <c r="AJ183"/>
      <c r="AL183"/>
      <c r="AM183"/>
      <c r="AN183"/>
      <c r="AO183"/>
      <c r="AP183"/>
    </row>
    <row r="184" spans="1:42">
      <c r="A184" s="28"/>
      <c r="B184">
        <f>+'Ark1'!C537</f>
        <v>2020</v>
      </c>
      <c r="C184">
        <f>+'Ark1'!E537</f>
        <v>16</v>
      </c>
      <c r="D184">
        <f>+'Ark1'!Q537</f>
        <v>119</v>
      </c>
      <c r="E184" s="9">
        <f>+'Ark1'!R537</f>
        <v>728</v>
      </c>
      <c r="F184" s="9"/>
      <c r="G184" s="9">
        <f>+'Ark1'!S537</f>
        <v>728</v>
      </c>
      <c r="H184" s="97">
        <f>+'Ark1'!T537</f>
        <v>2.2598870056497167</v>
      </c>
      <c r="I184" s="97">
        <f>+'Ark1'!U537</f>
        <v>2.2212071173510175</v>
      </c>
      <c r="K184" s="1">
        <f>+'Ark1'!W537</f>
        <v>59.438186813186803</v>
      </c>
      <c r="L184" s="9"/>
      <c r="M184" s="9">
        <f>+'Ark1'!Z537</f>
        <v>149.72432692307689</v>
      </c>
      <c r="O184" s="9">
        <f>+'Ark1'!AA537</f>
        <v>28.100034386348984</v>
      </c>
      <c r="P184" s="1">
        <f>+'Ark1'!AB537</f>
        <v>4.1226422510250247</v>
      </c>
      <c r="Q184" s="9">
        <f>+'Ark1'!AC537</f>
        <v>-41.372378886020513</v>
      </c>
      <c r="R184" s="9">
        <f t="shared" si="32"/>
        <v>6.117647058823529</v>
      </c>
      <c r="S184" s="1">
        <f>+'Ark1'!V537</f>
        <v>15.265109890109894</v>
      </c>
      <c r="T184" s="1"/>
      <c r="U184" s="28"/>
      <c r="AH184"/>
      <c r="AI184"/>
      <c r="AJ184"/>
      <c r="AL184"/>
      <c r="AM184"/>
      <c r="AN184"/>
      <c r="AO184"/>
      <c r="AP184"/>
    </row>
    <row r="185" spans="1:42">
      <c r="A185" s="28"/>
      <c r="B185">
        <f>+'Ark1'!C538</f>
        <v>2020</v>
      </c>
      <c r="C185">
        <f>+'Ark1'!E538</f>
        <v>17</v>
      </c>
      <c r="D185">
        <f>+'Ark1'!Q538</f>
        <v>109</v>
      </c>
      <c r="E185" s="9">
        <f>+'Ark1'!R538</f>
        <v>610</v>
      </c>
      <c r="F185" s="9"/>
      <c r="G185" s="9">
        <f>+'Ark1'!S538</f>
        <v>610</v>
      </c>
      <c r="H185" s="97">
        <f>+'Ark1'!T538</f>
        <v>1.8935866393493503</v>
      </c>
      <c r="I185" s="97">
        <f>+'Ark1'!U538</f>
        <v>1.9028525278989721</v>
      </c>
      <c r="K185" s="1">
        <f>+'Ark1'!W538</f>
        <v>58.840983606557394</v>
      </c>
      <c r="L185" s="9"/>
      <c r="M185" s="9">
        <f>+'Ark1'!Z538</f>
        <v>153.07701639344262</v>
      </c>
      <c r="O185" s="9">
        <f>+'Ark1'!AA538</f>
        <v>30.751884003855949</v>
      </c>
      <c r="P185" s="1">
        <f>+'Ark1'!AB538</f>
        <v>4.9392332666140044</v>
      </c>
      <c r="Q185" s="9">
        <f>+'Ark1'!AC538</f>
        <v>-46.627630876643089</v>
      </c>
      <c r="R185" s="9">
        <f t="shared" si="32"/>
        <v>5.5963302752293576</v>
      </c>
      <c r="S185" s="1">
        <f>+'Ark1'!V538</f>
        <v>14.904918032786885</v>
      </c>
      <c r="T185" s="1"/>
      <c r="U185" s="28"/>
      <c r="AH185"/>
      <c r="AI185"/>
      <c r="AJ185"/>
      <c r="AL185"/>
      <c r="AM185"/>
      <c r="AN185"/>
      <c r="AO185"/>
      <c r="AP185"/>
    </row>
    <row r="186" spans="1:42">
      <c r="A186" s="28"/>
      <c r="B186">
        <f>+'Ark1'!C539</f>
        <v>2020</v>
      </c>
      <c r="C186">
        <f>+'Ark1'!E539</f>
        <v>18</v>
      </c>
      <c r="D186">
        <f>+'Ark1'!Q539</f>
        <v>117</v>
      </c>
      <c r="E186" s="9">
        <f>+'Ark1'!R539</f>
        <v>610</v>
      </c>
      <c r="F186" s="9"/>
      <c r="G186" s="9">
        <f>+'Ark1'!S539</f>
        <v>610</v>
      </c>
      <c r="H186" s="97">
        <f>+'Ark1'!T539</f>
        <v>1.8935866393493503</v>
      </c>
      <c r="I186" s="97">
        <f>+'Ark1'!U539</f>
        <v>1.8602996360121535</v>
      </c>
      <c r="K186" s="1">
        <f>+'Ark1'!W539</f>
        <v>59.086885245901648</v>
      </c>
      <c r="L186" s="9"/>
      <c r="M186" s="9">
        <f>+'Ark1'!Z539</f>
        <v>149.65380327868851</v>
      </c>
      <c r="O186" s="9">
        <f>+'Ark1'!AA539</f>
        <v>31.489857112170135</v>
      </c>
      <c r="P186" s="1">
        <f>+'Ark1'!AB539</f>
        <v>4.7065345369482943</v>
      </c>
      <c r="Q186" s="9">
        <f>+'Ark1'!AC539</f>
        <v>-49.880640862419163</v>
      </c>
      <c r="R186" s="9">
        <f t="shared" si="32"/>
        <v>5.2136752136752138</v>
      </c>
      <c r="S186" s="1">
        <f>+'Ark1'!V539</f>
        <v>14.97868852459016</v>
      </c>
      <c r="T186" s="1"/>
      <c r="U186" s="28"/>
      <c r="AH186"/>
      <c r="AI186"/>
      <c r="AJ186"/>
      <c r="AL186"/>
      <c r="AM186"/>
      <c r="AN186"/>
      <c r="AO186"/>
      <c r="AP186"/>
    </row>
    <row r="187" spans="1:42">
      <c r="A187" s="28"/>
      <c r="B187">
        <f>+'Ark1'!C540</f>
        <v>2020</v>
      </c>
      <c r="C187">
        <f>+'Ark1'!E540</f>
        <v>19</v>
      </c>
      <c r="D187">
        <f>+'Ark1'!Q540</f>
        <v>131</v>
      </c>
      <c r="E187" s="9">
        <f>+'Ark1'!R540</f>
        <v>646</v>
      </c>
      <c r="F187" s="9"/>
      <c r="G187" s="9">
        <f>+'Ark1'!S540</f>
        <v>646</v>
      </c>
      <c r="H187" s="97">
        <f>+'Ark1'!T540</f>
        <v>2.0053392934748873</v>
      </c>
      <c r="I187" s="97">
        <f>+'Ark1'!U540</f>
        <v>1.9537274592792848</v>
      </c>
      <c r="K187" s="1">
        <f>+'Ark1'!W540</f>
        <v>59.493808049535602</v>
      </c>
      <c r="L187" s="9"/>
      <c r="M187" s="9">
        <f>+'Ark1'!Z540</f>
        <v>148.4110216718266</v>
      </c>
      <c r="O187" s="9">
        <f>+'Ark1'!AA540</f>
        <v>30.769069083559923</v>
      </c>
      <c r="P187" s="1">
        <f>+'Ark1'!AB540</f>
        <v>4.5301663854855532</v>
      </c>
      <c r="Q187" s="9">
        <f>+'Ark1'!AC540</f>
        <v>-51.856818951789514</v>
      </c>
      <c r="R187" s="9">
        <f t="shared" si="32"/>
        <v>4.9312977099236646</v>
      </c>
      <c r="S187" s="1">
        <f>+'Ark1'!V540</f>
        <v>15.272445820433436</v>
      </c>
      <c r="T187" s="1"/>
      <c r="U187" s="28"/>
      <c r="AH187"/>
      <c r="AI187"/>
      <c r="AJ187"/>
      <c r="AL187"/>
      <c r="AM187"/>
      <c r="AN187"/>
      <c r="AO187"/>
      <c r="AP187"/>
    </row>
    <row r="188" spans="1:42">
      <c r="A188" s="28"/>
      <c r="B188">
        <f>+'Ark1'!C541</f>
        <v>2020</v>
      </c>
      <c r="C188">
        <f>+'Ark1'!E541</f>
        <v>20</v>
      </c>
      <c r="D188">
        <f>+'Ark1'!Q541</f>
        <v>115</v>
      </c>
      <c r="E188" s="9">
        <f>+'Ark1'!R541</f>
        <v>559</v>
      </c>
      <c r="F188" s="9"/>
      <c r="G188" s="9">
        <f>+'Ark1'!S541</f>
        <v>559</v>
      </c>
      <c r="H188" s="97">
        <f>+'Ark1'!T541</f>
        <v>1.735270379338175</v>
      </c>
      <c r="I188" s="97">
        <f>+'Ark1'!U541</f>
        <v>1.7710381308175172</v>
      </c>
      <c r="K188" s="1">
        <f>+'Ark1'!W541</f>
        <v>58.960644007155608</v>
      </c>
      <c r="L188" s="9"/>
      <c r="M188" s="9">
        <f>+'Ark1'!Z541</f>
        <v>155.47150268336321</v>
      </c>
      <c r="O188" s="9">
        <f>+'Ark1'!AA541</f>
        <v>30.964901416693063</v>
      </c>
      <c r="P188" s="1">
        <f>+'Ark1'!AB541</f>
        <v>4.9619543887740782</v>
      </c>
      <c r="Q188" s="9">
        <f>+'Ark1'!AC541</f>
        <v>-43.800626509212407</v>
      </c>
      <c r="R188" s="9">
        <f t="shared" si="32"/>
        <v>4.8608695652173912</v>
      </c>
      <c r="S188" s="1">
        <f>+'Ark1'!V541</f>
        <v>14.890876565295171</v>
      </c>
      <c r="T188" s="1"/>
      <c r="U188" s="28"/>
      <c r="AH188"/>
      <c r="AI188"/>
      <c r="AJ188"/>
      <c r="AL188"/>
      <c r="AM188"/>
      <c r="AN188"/>
      <c r="AO188"/>
      <c r="AP188"/>
    </row>
    <row r="189" spans="1:42">
      <c r="A189" s="28"/>
      <c r="B189">
        <f>+'Ark1'!C542</f>
        <v>2020</v>
      </c>
      <c r="C189">
        <f>+'Ark1'!E542</f>
        <v>21</v>
      </c>
      <c r="D189">
        <f>+'Ark1'!Q542</f>
        <v>104</v>
      </c>
      <c r="E189" s="9">
        <f>+'Ark1'!R542</f>
        <v>381</v>
      </c>
      <c r="F189" s="9"/>
      <c r="G189" s="9">
        <f>+'Ark1'!S542</f>
        <v>381</v>
      </c>
      <c r="H189" s="97">
        <f>+'Ark1'!T542</f>
        <v>1.1827155894952508</v>
      </c>
      <c r="I189" s="97">
        <f>+'Ark1'!U542</f>
        <v>1.2088631493507032</v>
      </c>
      <c r="K189" s="1">
        <f>+'Ark1'!W542</f>
        <v>58.939632545931751</v>
      </c>
      <c r="L189" s="9"/>
      <c r="M189" s="9">
        <f>+'Ark1'!Z542</f>
        <v>155.69937007874012</v>
      </c>
      <c r="O189" s="9">
        <f>+'Ark1'!AA542</f>
        <v>29.556769028493576</v>
      </c>
      <c r="P189" s="1">
        <f>+'Ark1'!AB542</f>
        <v>4.994908575339621</v>
      </c>
      <c r="Q189" s="9">
        <f>+'Ark1'!AC542</f>
        <v>-49.189254898416607</v>
      </c>
      <c r="R189" s="9">
        <f t="shared" si="32"/>
        <v>3.6634615384615383</v>
      </c>
      <c r="S189" s="1">
        <f>+'Ark1'!V542</f>
        <v>14.881889763779526</v>
      </c>
      <c r="T189" s="1"/>
      <c r="U189" s="28"/>
      <c r="AH189"/>
      <c r="AI189"/>
      <c r="AJ189"/>
      <c r="AL189"/>
      <c r="AM189"/>
      <c r="AN189"/>
      <c r="AO189"/>
      <c r="AP189"/>
    </row>
    <row r="190" spans="1:42">
      <c r="A190" s="28"/>
      <c r="B190">
        <f>+'Ark1'!C543</f>
        <v>2020</v>
      </c>
      <c r="C190">
        <f>+'Ark1'!E543</f>
        <v>22</v>
      </c>
      <c r="D190">
        <f>+'Ark1'!Q543</f>
        <v>116</v>
      </c>
      <c r="E190" s="9">
        <f>+'Ark1'!R543</f>
        <v>543</v>
      </c>
      <c r="F190" s="9"/>
      <c r="G190" s="9">
        <f>+'Ark1'!S543</f>
        <v>543</v>
      </c>
      <c r="H190" s="97">
        <f>+'Ark1'!T543</f>
        <v>1.6856025330601601</v>
      </c>
      <c r="I190" s="97">
        <f>+'Ark1'!U543</f>
        <v>1.6831042637858689</v>
      </c>
      <c r="K190" s="1">
        <f>+'Ark1'!W543</f>
        <v>59.213627992633512</v>
      </c>
      <c r="L190" s="9"/>
      <c r="M190" s="9">
        <f>+'Ark1'!Z543</f>
        <v>152.10583793738479</v>
      </c>
      <c r="O190" s="9">
        <f>+'Ark1'!AA543</f>
        <v>30.245807471478361</v>
      </c>
      <c r="P190" s="1">
        <f>+'Ark1'!AB543</f>
        <v>4.4438836135338287</v>
      </c>
      <c r="Q190" s="9">
        <f>+'Ark1'!AC543</f>
        <v>-41.464931087057714</v>
      </c>
      <c r="R190" s="9">
        <f t="shared" si="32"/>
        <v>4.681034482758621</v>
      </c>
      <c r="S190" s="1">
        <f>+'Ark1'!V543</f>
        <v>15.154696132596683</v>
      </c>
      <c r="T190" s="1"/>
      <c r="U190" s="28"/>
      <c r="AH190"/>
      <c r="AI190"/>
      <c r="AJ190"/>
      <c r="AL190"/>
      <c r="AM190"/>
      <c r="AN190"/>
      <c r="AO190"/>
      <c r="AP190"/>
    </row>
    <row r="191" spans="1:42">
      <c r="A191" s="28"/>
      <c r="B191">
        <f>+'Ark1'!C544</f>
        <v>2020</v>
      </c>
      <c r="C191">
        <f>+'Ark1'!E544</f>
        <v>23</v>
      </c>
      <c r="D191">
        <f>+'Ark1'!Q544</f>
        <v>119</v>
      </c>
      <c r="E191" s="9">
        <f>+'Ark1'!R544</f>
        <v>637</v>
      </c>
      <c r="F191" s="9"/>
      <c r="G191" s="9">
        <f>+'Ark1'!S544</f>
        <v>637</v>
      </c>
      <c r="H191" s="97">
        <f>+'Ark1'!T544</f>
        <v>1.9774011299435024</v>
      </c>
      <c r="I191" s="97">
        <f>+'Ark1'!U544</f>
        <v>1.9856993908688123</v>
      </c>
      <c r="K191" s="1">
        <f>+'Ark1'!W544</f>
        <v>59.521193092621651</v>
      </c>
      <c r="L191" s="9"/>
      <c r="M191" s="9">
        <f>+'Ark1'!Z544</f>
        <v>152.9708791208792</v>
      </c>
      <c r="O191" s="9">
        <f>+'Ark1'!AA544</f>
        <v>29.642486726341364</v>
      </c>
      <c r="P191" s="1">
        <f>+'Ark1'!AB544</f>
        <v>4.300152217606187</v>
      </c>
      <c r="Q191" s="9">
        <f>+'Ark1'!AC544</f>
        <v>-39.516344369755686</v>
      </c>
      <c r="R191" s="9">
        <f t="shared" si="32"/>
        <v>5.3529411764705879</v>
      </c>
      <c r="S191" s="1">
        <f>+'Ark1'!V544</f>
        <v>15.262166405023548</v>
      </c>
      <c r="T191" s="1"/>
      <c r="U191" s="28"/>
      <c r="AH191"/>
      <c r="AI191"/>
      <c r="AJ191"/>
      <c r="AL191"/>
      <c r="AM191"/>
      <c r="AN191"/>
      <c r="AO191"/>
      <c r="AP191"/>
    </row>
    <row r="192" spans="1:42">
      <c r="A192" s="28"/>
      <c r="B192">
        <f>+'Ark1'!C545</f>
        <v>2020</v>
      </c>
      <c r="C192">
        <f>+'Ark1'!E545</f>
        <v>24</v>
      </c>
      <c r="D192">
        <f>+'Ark1'!Q545</f>
        <v>89</v>
      </c>
      <c r="E192" s="9">
        <f>+'Ark1'!R545</f>
        <v>500</v>
      </c>
      <c r="F192" s="9"/>
      <c r="G192" s="9">
        <f>+'Ark1'!S545</f>
        <v>500</v>
      </c>
      <c r="H192" s="97">
        <f>+'Ark1'!T545</f>
        <v>1.5521201961879925</v>
      </c>
      <c r="I192" s="97">
        <f>+'Ark1'!U545</f>
        <v>1.5087465525602932</v>
      </c>
      <c r="K192" s="1">
        <f>+'Ark1'!W545</f>
        <v>59.597999999999999</v>
      </c>
      <c r="L192" s="9"/>
      <c r="M192" s="9">
        <f>+'Ark1'!Z545</f>
        <v>148.07474000000005</v>
      </c>
      <c r="O192" s="9">
        <f>+'Ark1'!AA545</f>
        <v>30.306903050829753</v>
      </c>
      <c r="P192" s="1">
        <f>+'Ark1'!AB545</f>
        <v>4.5603065686420887</v>
      </c>
      <c r="Q192" s="9">
        <f>+'Ark1'!AC545</f>
        <v>-48.714300097554627</v>
      </c>
      <c r="R192" s="9">
        <f t="shared" si="32"/>
        <v>5.617977528089888</v>
      </c>
      <c r="S192" s="1">
        <f>+'Ark1'!V545</f>
        <v>15.278</v>
      </c>
      <c r="T192" s="1"/>
      <c r="U192" s="28"/>
      <c r="AH192"/>
      <c r="AI192"/>
      <c r="AJ192"/>
      <c r="AL192"/>
      <c r="AM192"/>
      <c r="AN192"/>
      <c r="AO192"/>
      <c r="AP192"/>
    </row>
    <row r="193" spans="1:42">
      <c r="A193" s="28"/>
      <c r="B193">
        <f>+'Ark1'!C546</f>
        <v>2020</v>
      </c>
      <c r="C193">
        <f>+'Ark1'!E546</f>
        <v>25</v>
      </c>
      <c r="D193">
        <f>+'Ark1'!Q546</f>
        <v>126</v>
      </c>
      <c r="E193" s="9">
        <f>+'Ark1'!R546</f>
        <v>612</v>
      </c>
      <c r="F193" s="9"/>
      <c r="G193" s="9">
        <f>+'Ark1'!S546</f>
        <v>612</v>
      </c>
      <c r="H193" s="97">
        <f>+'Ark1'!T546</f>
        <v>1.8997951201341037</v>
      </c>
      <c r="I193" s="97">
        <f>+'Ark1'!U546</f>
        <v>1.91548190244252</v>
      </c>
      <c r="K193" s="1">
        <f>+'Ark1'!W546</f>
        <v>59.388888888888879</v>
      </c>
      <c r="L193" s="9"/>
      <c r="M193" s="9">
        <f>+'Ark1'!Z546</f>
        <v>153.58942810457523</v>
      </c>
      <c r="O193" s="9">
        <f>+'Ark1'!AA546</f>
        <v>28.467232639475633</v>
      </c>
      <c r="P193" s="1">
        <f>+'Ark1'!AB546</f>
        <v>4.4989912530303888</v>
      </c>
      <c r="Q193" s="9">
        <f>+'Ark1'!AC546</f>
        <v>-38.745196489909929</v>
      </c>
      <c r="R193" s="9">
        <f t="shared" si="32"/>
        <v>4.8571428571428568</v>
      </c>
      <c r="S193" s="1">
        <f>+'Ark1'!V546</f>
        <v>15.166666666666663</v>
      </c>
      <c r="T193" s="1"/>
      <c r="U193" s="28"/>
      <c r="AH193"/>
      <c r="AI193"/>
      <c r="AJ193"/>
      <c r="AL193"/>
      <c r="AM193"/>
      <c r="AN193"/>
      <c r="AO193"/>
      <c r="AP193"/>
    </row>
    <row r="194" spans="1:42">
      <c r="A194" s="28"/>
      <c r="B194">
        <f>+'Ark1'!C547</f>
        <v>2020</v>
      </c>
      <c r="C194">
        <f>+'Ark1'!E547</f>
        <v>26</v>
      </c>
      <c r="D194">
        <f>+'Ark1'!Q547</f>
        <v>103</v>
      </c>
      <c r="E194" s="9">
        <f>+'Ark1'!R547</f>
        <v>648</v>
      </c>
      <c r="F194" s="9"/>
      <c r="G194" s="9">
        <f>+'Ark1'!S547</f>
        <v>648</v>
      </c>
      <c r="H194" s="97">
        <f>+'Ark1'!T547</f>
        <v>2.0115477742596393</v>
      </c>
      <c r="I194" s="97">
        <f>+'Ark1'!U547</f>
        <v>1.9771694939806477</v>
      </c>
      <c r="K194" s="1">
        <f>+'Ark1'!W547</f>
        <v>58.810185185185176</v>
      </c>
      <c r="L194" s="9"/>
      <c r="M194" s="9">
        <f>+'Ark1'!Z547</f>
        <v>149.72819444444437</v>
      </c>
      <c r="O194" s="9">
        <f>+'Ark1'!AA547</f>
        <v>28.3388685602837</v>
      </c>
      <c r="P194" s="1">
        <f>+'Ark1'!AB547</f>
        <v>4.589919977276895</v>
      </c>
      <c r="Q194" s="9">
        <f>+'Ark1'!AC547</f>
        <v>-42.641123854993552</v>
      </c>
      <c r="R194" s="9">
        <f t="shared" si="32"/>
        <v>6.29126213592233</v>
      </c>
      <c r="S194" s="1">
        <f>+'Ark1'!V547</f>
        <v>14.865740740740742</v>
      </c>
      <c r="T194" s="1"/>
      <c r="U194" s="28"/>
      <c r="AH194"/>
      <c r="AI194"/>
      <c r="AJ194"/>
      <c r="AL194"/>
      <c r="AM194"/>
      <c r="AN194"/>
      <c r="AO194"/>
      <c r="AP194"/>
    </row>
    <row r="195" spans="1:42">
      <c r="A195" s="28"/>
      <c r="B195">
        <f>+'Ark1'!C548</f>
        <v>2020</v>
      </c>
      <c r="C195">
        <f>+'Ark1'!E548</f>
        <v>27</v>
      </c>
      <c r="D195">
        <f>+'Ark1'!Q548</f>
        <v>124</v>
      </c>
      <c r="E195" s="9">
        <f>+'Ark1'!R548</f>
        <v>569</v>
      </c>
      <c r="F195" s="9"/>
      <c r="G195" s="9">
        <f>+'Ark1'!S548</f>
        <v>569</v>
      </c>
      <c r="H195" s="97">
        <f>+'Ark1'!T548</f>
        <v>1.7663127832619361</v>
      </c>
      <c r="I195" s="97">
        <f>+'Ark1'!U548</f>
        <v>1.8120765166679056</v>
      </c>
      <c r="K195" s="1">
        <f>+'Ark1'!W548</f>
        <v>58.985940246045693</v>
      </c>
      <c r="L195" s="9"/>
      <c r="M195" s="9">
        <f>+'Ark1'!Z548</f>
        <v>156.27840070298771</v>
      </c>
      <c r="O195" s="9">
        <f>+'Ark1'!AA548</f>
        <v>31.150700112154791</v>
      </c>
      <c r="P195" s="1">
        <f>+'Ark1'!AB548</f>
        <v>4.2442740341869074</v>
      </c>
      <c r="Q195" s="9">
        <f>+'Ark1'!AC548</f>
        <v>-40.22198591899047</v>
      </c>
      <c r="R195" s="9">
        <f t="shared" si="32"/>
        <v>4.588709677419355</v>
      </c>
      <c r="S195" s="1">
        <f>+'Ark1'!V548</f>
        <v>15.022847100175751</v>
      </c>
      <c r="T195" s="1"/>
      <c r="U195" s="28"/>
      <c r="AH195"/>
      <c r="AI195"/>
      <c r="AJ195"/>
      <c r="AL195"/>
      <c r="AM195"/>
      <c r="AN195"/>
      <c r="AO195"/>
      <c r="AP195"/>
    </row>
    <row r="196" spans="1:42">
      <c r="A196" s="28"/>
      <c r="B196">
        <f>+'Ark1'!C549</f>
        <v>2020</v>
      </c>
      <c r="C196">
        <f>+'Ark1'!E549</f>
        <v>28</v>
      </c>
      <c r="D196">
        <f>+'Ark1'!Q549</f>
        <v>123</v>
      </c>
      <c r="E196" s="9">
        <f>+'Ark1'!R549</f>
        <v>529</v>
      </c>
      <c r="F196" s="9"/>
      <c r="G196" s="9">
        <f>+'Ark1'!S549</f>
        <v>529</v>
      </c>
      <c r="H196" s="97">
        <f>+'Ark1'!T549</f>
        <v>1.6421431675668965</v>
      </c>
      <c r="I196" s="97">
        <f>+'Ark1'!U549</f>
        <v>1.6466709381361264</v>
      </c>
      <c r="K196" s="1">
        <f>+'Ark1'!W549</f>
        <v>58.765595463137998</v>
      </c>
      <c r="L196" s="9"/>
      <c r="M196" s="9">
        <f>+'Ark1'!Z549</f>
        <v>152.75162570888463</v>
      </c>
      <c r="O196" s="9">
        <f>+'Ark1'!AA549</f>
        <v>30.969894900914458</v>
      </c>
      <c r="P196" s="1">
        <f>+'Ark1'!AB549</f>
        <v>4.7740900096741994</v>
      </c>
      <c r="Q196" s="9">
        <f>+'Ark1'!AC549</f>
        <v>-49.749652461277158</v>
      </c>
      <c r="R196" s="9">
        <f t="shared" si="32"/>
        <v>4.3008130081300813</v>
      </c>
      <c r="S196" s="1">
        <f>+'Ark1'!V549</f>
        <v>14.85066162570889</v>
      </c>
      <c r="T196" s="1"/>
      <c r="U196" s="28"/>
      <c r="AH196"/>
      <c r="AI196"/>
      <c r="AJ196"/>
      <c r="AL196"/>
      <c r="AM196"/>
      <c r="AN196"/>
      <c r="AO196"/>
      <c r="AP196"/>
    </row>
    <row r="197" spans="1:42">
      <c r="A197" s="28"/>
      <c r="B197">
        <f>+'Ark1'!C550</f>
        <v>2020</v>
      </c>
      <c r="C197">
        <f>+'Ark1'!E550</f>
        <v>29</v>
      </c>
      <c r="D197">
        <f>+'Ark1'!Q550</f>
        <v>101</v>
      </c>
      <c r="E197" s="9">
        <f>+'Ark1'!R550</f>
        <v>487</v>
      </c>
      <c r="F197" s="9"/>
      <c r="G197" s="9">
        <f>+'Ark1'!S550</f>
        <v>487</v>
      </c>
      <c r="H197" s="97">
        <f>+'Ark1'!T550</f>
        <v>1.5117650710871047</v>
      </c>
      <c r="I197" s="97">
        <f>+'Ark1'!U550</f>
        <v>1.5374219066267676</v>
      </c>
      <c r="K197" s="1">
        <f>+'Ark1'!W550</f>
        <v>59.065708418891163</v>
      </c>
      <c r="L197" s="9"/>
      <c r="M197" s="9">
        <f>+'Ark1'!Z550</f>
        <v>154.91689938398341</v>
      </c>
      <c r="O197" s="9">
        <f>+'Ark1'!AA550</f>
        <v>34.253918009630517</v>
      </c>
      <c r="P197" s="1">
        <f>+'Ark1'!AB550</f>
        <v>4.8092777658978942</v>
      </c>
      <c r="Q197" s="9">
        <f>+'Ark1'!AC550</f>
        <v>-50.506049748406966</v>
      </c>
      <c r="R197" s="9">
        <f t="shared" si="32"/>
        <v>4.8217821782178216</v>
      </c>
      <c r="S197" s="1">
        <f>+'Ark1'!V550</f>
        <v>15.02874743326489</v>
      </c>
      <c r="T197" s="1"/>
      <c r="U197" s="28"/>
      <c r="AH197"/>
      <c r="AI197"/>
      <c r="AJ197"/>
      <c r="AL197"/>
      <c r="AM197"/>
      <c r="AN197"/>
      <c r="AO197"/>
      <c r="AP197"/>
    </row>
    <row r="198" spans="1:42">
      <c r="A198" s="28"/>
      <c r="B198">
        <f>+'Ark1'!C551</f>
        <v>2020</v>
      </c>
      <c r="C198">
        <f>+'Ark1'!E551</f>
        <v>30</v>
      </c>
      <c r="D198">
        <f>+'Ark1'!Q551</f>
        <v>112</v>
      </c>
      <c r="E198" s="9">
        <f>+'Ark1'!R551</f>
        <v>618</v>
      </c>
      <c r="F198" s="9"/>
      <c r="G198" s="9">
        <f>+'Ark1'!S551</f>
        <v>618</v>
      </c>
      <c r="H198" s="97">
        <f>+'Ark1'!T551</f>
        <v>1.9184205624883592</v>
      </c>
      <c r="I198" s="97">
        <f>+'Ark1'!U551</f>
        <v>1.9107519240233128</v>
      </c>
      <c r="K198" s="1">
        <f>+'Ark1'!W551</f>
        <v>59.037216828478954</v>
      </c>
      <c r="L198" s="9"/>
      <c r="M198" s="9">
        <f>+'Ark1'!Z551</f>
        <v>151.72268608414245</v>
      </c>
      <c r="O198" s="9">
        <f>+'Ark1'!AA551</f>
        <v>32.656310722458556</v>
      </c>
      <c r="P198" s="1">
        <f>+'Ark1'!AB551</f>
        <v>4.6446795976295618</v>
      </c>
      <c r="Q198" s="9">
        <f>+'Ark1'!AC551</f>
        <v>-46.789614506574289</v>
      </c>
      <c r="R198" s="9">
        <f t="shared" si="32"/>
        <v>5.5178571428571432</v>
      </c>
      <c r="S198" s="1">
        <f>+'Ark1'!V551</f>
        <v>15.033980582524276</v>
      </c>
      <c r="T198" s="1"/>
      <c r="U198" s="28"/>
      <c r="AH198"/>
      <c r="AI198"/>
      <c r="AJ198"/>
      <c r="AL198"/>
      <c r="AM198"/>
      <c r="AN198"/>
      <c r="AO198"/>
      <c r="AP198"/>
    </row>
    <row r="199" spans="1:42">
      <c r="A199" s="28"/>
      <c r="B199">
        <f>+'Ark1'!C552</f>
        <v>2020</v>
      </c>
      <c r="C199">
        <f>+'Ark1'!E552</f>
        <v>31</v>
      </c>
      <c r="D199">
        <f>+'Ark1'!Q552</f>
        <v>115</v>
      </c>
      <c r="E199" s="9">
        <f>+'Ark1'!R552</f>
        <v>639</v>
      </c>
      <c r="F199" s="9"/>
      <c r="G199" s="9">
        <f>+'Ark1'!S552</f>
        <v>639</v>
      </c>
      <c r="H199" s="97">
        <f>+'Ark1'!T552</f>
        <v>1.9836096107282548</v>
      </c>
      <c r="I199" s="97">
        <f>+'Ark1'!U552</f>
        <v>1.9994057520111912</v>
      </c>
      <c r="K199" s="1">
        <f>+'Ark1'!W552</f>
        <v>59.463223787167443</v>
      </c>
      <c r="L199" s="9"/>
      <c r="M199" s="9">
        <f>+'Ark1'!Z552</f>
        <v>153.54467918622851</v>
      </c>
      <c r="O199" s="9">
        <f>+'Ark1'!AA552</f>
        <v>32.406842452321975</v>
      </c>
      <c r="P199" s="1">
        <f>+'Ark1'!AB552</f>
        <v>4.6415969404997748</v>
      </c>
      <c r="Q199" s="9">
        <f>+'Ark1'!AC552</f>
        <v>-45.424236180161529</v>
      </c>
      <c r="R199" s="9">
        <f t="shared" si="32"/>
        <v>5.5565217391304351</v>
      </c>
      <c r="S199" s="1">
        <f>+'Ark1'!V552</f>
        <v>15.178403755868549</v>
      </c>
      <c r="T199" s="1"/>
      <c r="U199" s="28"/>
      <c r="AH199"/>
      <c r="AI199"/>
      <c r="AJ199"/>
      <c r="AL199"/>
      <c r="AM199"/>
      <c r="AN199"/>
      <c r="AO199"/>
      <c r="AP199"/>
    </row>
    <row r="200" spans="1:42">
      <c r="A200" s="28"/>
      <c r="B200">
        <f>+'Ark1'!C553</f>
        <v>2020</v>
      </c>
      <c r="C200">
        <f>+'Ark1'!E553</f>
        <v>32</v>
      </c>
      <c r="D200">
        <f>+'Ark1'!Q553</f>
        <v>107</v>
      </c>
      <c r="E200" s="9">
        <f>+'Ark1'!R553</f>
        <v>529</v>
      </c>
      <c r="F200" s="9"/>
      <c r="G200" s="9">
        <f>+'Ark1'!S553</f>
        <v>529</v>
      </c>
      <c r="H200" s="97">
        <f>+'Ark1'!T553</f>
        <v>1.6421431675668965</v>
      </c>
      <c r="I200" s="97">
        <f>+'Ark1'!U553</f>
        <v>1.6639557069749129</v>
      </c>
      <c r="K200" s="1">
        <f>+'Ark1'!W553</f>
        <v>59.474480151228711</v>
      </c>
      <c r="L200" s="9"/>
      <c r="M200" s="9">
        <f>+'Ark1'!Z553</f>
        <v>154.35502835538756</v>
      </c>
      <c r="O200" s="9">
        <f>+'Ark1'!AA553</f>
        <v>30.214384593125992</v>
      </c>
      <c r="P200" s="1">
        <f>+'Ark1'!AB553</f>
        <v>4.5872976345535319</v>
      </c>
      <c r="Q200" s="9">
        <f>+'Ark1'!AC553</f>
        <v>-49.23918293836801</v>
      </c>
      <c r="R200" s="9">
        <f t="shared" si="32"/>
        <v>4.94392523364486</v>
      </c>
      <c r="S200" s="1">
        <f>+'Ark1'!V553</f>
        <v>15.145557655954629</v>
      </c>
      <c r="T200" s="1"/>
      <c r="U200" s="28"/>
      <c r="AH200"/>
      <c r="AI200"/>
      <c r="AJ200"/>
      <c r="AL200"/>
      <c r="AM200"/>
      <c r="AN200"/>
      <c r="AO200"/>
      <c r="AP200"/>
    </row>
    <row r="201" spans="1:42">
      <c r="A201" s="28"/>
      <c r="B201">
        <f>+'Ark1'!C554</f>
        <v>2020</v>
      </c>
      <c r="C201">
        <f>+'Ark1'!E554</f>
        <v>33</v>
      </c>
      <c r="D201">
        <f>+'Ark1'!Q554</f>
        <v>118</v>
      </c>
      <c r="E201" s="9">
        <f>+'Ark1'!R554</f>
        <v>600</v>
      </c>
      <c r="F201" s="9"/>
      <c r="G201" s="9">
        <f>+'Ark1'!S554</f>
        <v>600</v>
      </c>
      <c r="H201" s="97">
        <f>+'Ark1'!T554</f>
        <v>1.8625442354255912</v>
      </c>
      <c r="I201" s="97">
        <f>+'Ark1'!U554</f>
        <v>1.8674377034830911</v>
      </c>
      <c r="K201" s="1">
        <f>+'Ark1'!W554</f>
        <v>59.346666666666671</v>
      </c>
      <c r="L201" s="9"/>
      <c r="M201" s="9">
        <f>+'Ark1'!Z554</f>
        <v>152.73183333333327</v>
      </c>
      <c r="O201" s="9">
        <f>+'Ark1'!AA554</f>
        <v>32.620193780932254</v>
      </c>
      <c r="P201" s="1">
        <f>+'Ark1'!AB554</f>
        <v>4.681860978523666</v>
      </c>
      <c r="Q201" s="9">
        <f>+'Ark1'!AC554</f>
        <v>-44.38294033251799</v>
      </c>
      <c r="R201" s="9">
        <f t="shared" si="32"/>
        <v>5.0847457627118642</v>
      </c>
      <c r="S201" s="1">
        <f>+'Ark1'!V554</f>
        <v>15.15</v>
      </c>
      <c r="T201" s="1"/>
      <c r="U201" s="28"/>
      <c r="AH201"/>
      <c r="AI201"/>
      <c r="AJ201"/>
      <c r="AL201"/>
      <c r="AM201"/>
      <c r="AN201"/>
      <c r="AO201"/>
      <c r="AP201"/>
    </row>
    <row r="202" spans="1:42">
      <c r="A202" s="28"/>
      <c r="B202">
        <f>+'Ark1'!C555</f>
        <v>2020</v>
      </c>
      <c r="C202">
        <f>+'Ark1'!E555</f>
        <v>34</v>
      </c>
      <c r="D202">
        <f>+'Ark1'!Q555</f>
        <v>114</v>
      </c>
      <c r="E202" s="9">
        <f>+'Ark1'!R555</f>
        <v>531</v>
      </c>
      <c r="F202" s="9"/>
      <c r="G202" s="9">
        <f>+'Ark1'!S555</f>
        <v>531</v>
      </c>
      <c r="H202" s="97">
        <f>+'Ark1'!T555</f>
        <v>1.648351648351648</v>
      </c>
      <c r="I202" s="97">
        <f>+'Ark1'!U555</f>
        <v>1.6709464402337497</v>
      </c>
      <c r="K202" s="1">
        <f>+'Ark1'!W555</f>
        <v>58.723163841807917</v>
      </c>
      <c r="L202" s="9"/>
      <c r="M202" s="9">
        <f>+'Ark1'!Z555</f>
        <v>154.41969868173251</v>
      </c>
      <c r="O202" s="9">
        <f>+'Ark1'!AA555</f>
        <v>29.928130251045619</v>
      </c>
      <c r="P202" s="1">
        <f>+'Ark1'!AB555</f>
        <v>4.8309082333676807</v>
      </c>
      <c r="Q202" s="9">
        <f>+'Ark1'!AC555</f>
        <v>-42.403091397194821</v>
      </c>
      <c r="R202" s="9">
        <f t="shared" si="32"/>
        <v>4.6578947368421053</v>
      </c>
      <c r="S202" s="1">
        <f>+'Ark1'!V555</f>
        <v>14.864406779661017</v>
      </c>
      <c r="T202" s="1"/>
      <c r="U202" s="28"/>
      <c r="AH202"/>
      <c r="AI202"/>
      <c r="AJ202"/>
      <c r="AL202"/>
      <c r="AM202"/>
      <c r="AN202"/>
      <c r="AO202"/>
      <c r="AP202"/>
    </row>
    <row r="203" spans="1:42">
      <c r="A203" s="28"/>
      <c r="B203">
        <f>+'Ark1'!C556</f>
        <v>2020</v>
      </c>
      <c r="C203">
        <f>+'Ark1'!E556</f>
        <v>35</v>
      </c>
      <c r="D203">
        <f>+'Ark1'!Q556</f>
        <v>107</v>
      </c>
      <c r="E203" s="9">
        <f>+'Ark1'!R556</f>
        <v>624</v>
      </c>
      <c r="F203" s="9"/>
      <c r="G203" s="9">
        <f>+'Ark1'!S556</f>
        <v>624</v>
      </c>
      <c r="H203" s="97">
        <f>+'Ark1'!T556</f>
        <v>1.9370460048426152</v>
      </c>
      <c r="I203" s="97">
        <f>+'Ark1'!U556</f>
        <v>1.9604159841888205</v>
      </c>
      <c r="K203" s="1">
        <f>+'Ark1'!W556</f>
        <v>59.594551282051277</v>
      </c>
      <c r="L203" s="9"/>
      <c r="M203" s="9">
        <f>+'Ark1'!Z556</f>
        <v>154.16945512820527</v>
      </c>
      <c r="O203" s="9">
        <f>+'Ark1'!AA556</f>
        <v>29.441299556488179</v>
      </c>
      <c r="P203" s="1">
        <f>+'Ark1'!AB556</f>
        <v>4.2679525570723875</v>
      </c>
      <c r="Q203" s="9">
        <f>+'Ark1'!AC556</f>
        <v>-43.411446905659552</v>
      </c>
      <c r="R203" s="9">
        <f t="shared" si="32"/>
        <v>5.8317757009345792</v>
      </c>
      <c r="S203" s="1">
        <f>+'Ark1'!V556</f>
        <v>15.336538461538458</v>
      </c>
      <c r="T203" s="1"/>
      <c r="U203" s="28"/>
      <c r="AH203"/>
      <c r="AI203"/>
      <c r="AJ203"/>
      <c r="AL203"/>
      <c r="AM203"/>
      <c r="AN203"/>
      <c r="AO203"/>
      <c r="AP203"/>
    </row>
    <row r="204" spans="1:42">
      <c r="A204" s="28"/>
      <c r="B204">
        <f>+'Ark1'!C557</f>
        <v>2020</v>
      </c>
      <c r="C204">
        <f>+'Ark1'!E557</f>
        <v>36</v>
      </c>
      <c r="D204">
        <f>+'Ark1'!Q557</f>
        <v>117</v>
      </c>
      <c r="E204" s="9">
        <f>+'Ark1'!R557</f>
        <v>533</v>
      </c>
      <c r="F204" s="9"/>
      <c r="G204" s="9">
        <f>+'Ark1'!S557</f>
        <v>533</v>
      </c>
      <c r="H204" s="97">
        <f>+'Ark1'!T557</f>
        <v>1.6545601291364005</v>
      </c>
      <c r="I204" s="97">
        <f>+'Ark1'!U557</f>
        <v>1.6650096662349247</v>
      </c>
      <c r="K204" s="1">
        <f>+'Ark1'!W557</f>
        <v>58.66604127579739</v>
      </c>
      <c r="L204" s="9"/>
      <c r="M204" s="9">
        <f>+'Ark1'!Z557</f>
        <v>153.29367729831142</v>
      </c>
      <c r="O204" s="9">
        <f>+'Ark1'!AA557</f>
        <v>30.131749998293401</v>
      </c>
      <c r="P204" s="1">
        <f>+'Ark1'!AB557</f>
        <v>4.7092889221349088</v>
      </c>
      <c r="Q204" s="9">
        <f>+'Ark1'!AC557</f>
        <v>-35.293651616307315</v>
      </c>
      <c r="R204" s="9">
        <f t="shared" si="32"/>
        <v>4.5555555555555554</v>
      </c>
      <c r="S204" s="1">
        <f>+'Ark1'!V557</f>
        <v>14.827392120075046</v>
      </c>
      <c r="T204" s="1"/>
      <c r="U204" s="28"/>
      <c r="AH204"/>
      <c r="AI204"/>
      <c r="AJ204"/>
      <c r="AL204"/>
      <c r="AM204"/>
      <c r="AN204"/>
      <c r="AO204"/>
      <c r="AP204"/>
    </row>
    <row r="205" spans="1:42">
      <c r="A205" s="28"/>
      <c r="B205">
        <f>+'Ark1'!C558</f>
        <v>2020</v>
      </c>
      <c r="C205">
        <f>+'Ark1'!E558</f>
        <v>37</v>
      </c>
      <c r="D205">
        <f>+'Ark1'!Q558</f>
        <v>99</v>
      </c>
      <c r="E205" s="9">
        <f>+'Ark1'!R558</f>
        <v>618</v>
      </c>
      <c r="F205" s="9"/>
      <c r="G205" s="9">
        <f>+'Ark1'!S558</f>
        <v>618</v>
      </c>
      <c r="H205" s="97">
        <f>+'Ark1'!T558</f>
        <v>1.9184205624883592</v>
      </c>
      <c r="I205" s="97">
        <f>+'Ark1'!U558</f>
        <v>1.9304572126011588</v>
      </c>
      <c r="K205" s="1">
        <f>+'Ark1'!W558</f>
        <v>58.943365695792878</v>
      </c>
      <c r="L205" s="9"/>
      <c r="M205" s="9">
        <f>+'Ark1'!Z558</f>
        <v>153.28737864077664</v>
      </c>
      <c r="O205" s="9">
        <f>+'Ark1'!AA558</f>
        <v>31.669572289282421</v>
      </c>
      <c r="P205" s="1">
        <f>+'Ark1'!AB558</f>
        <v>4.5187523336286493</v>
      </c>
      <c r="Q205" s="9">
        <f>+'Ark1'!AC558</f>
        <v>-41.006526250513886</v>
      </c>
      <c r="R205" s="9">
        <f t="shared" si="32"/>
        <v>6.2424242424242422</v>
      </c>
      <c r="S205" s="1">
        <f>+'Ark1'!V558</f>
        <v>14.980582524271846</v>
      </c>
      <c r="T205" s="1"/>
      <c r="U205" s="28"/>
      <c r="AH205"/>
      <c r="AI205"/>
      <c r="AJ205"/>
      <c r="AL205"/>
      <c r="AM205"/>
      <c r="AN205"/>
      <c r="AO205"/>
      <c r="AP205"/>
    </row>
    <row r="206" spans="1:42">
      <c r="A206" s="28"/>
      <c r="B206">
        <f>+'Ark1'!C559</f>
        <v>2020</v>
      </c>
      <c r="C206">
        <f>+'Ark1'!E559</f>
        <v>38</v>
      </c>
      <c r="D206">
        <f>+'Ark1'!Q559</f>
        <v>110</v>
      </c>
      <c r="E206" s="9">
        <f>+'Ark1'!R559</f>
        <v>595</v>
      </c>
      <c r="F206" s="9"/>
      <c r="G206" s="9">
        <f>+'Ark1'!S559</f>
        <v>595</v>
      </c>
      <c r="H206" s="97">
        <f>+'Ark1'!T559</f>
        <v>1.8470230334637112</v>
      </c>
      <c r="I206" s="97">
        <f>+'Ark1'!U559</f>
        <v>1.8483519114540543</v>
      </c>
      <c r="K206" s="1">
        <f>+'Ark1'!W559</f>
        <v>59.11932773109244</v>
      </c>
      <c r="L206" s="9"/>
      <c r="M206" s="9">
        <f>+'Ark1'!Z559</f>
        <v>152.44121008403363</v>
      </c>
      <c r="O206" s="9">
        <f>+'Ark1'!AA559</f>
        <v>29.844145220023002</v>
      </c>
      <c r="P206" s="1">
        <f>+'Ark1'!AB559</f>
        <v>4.5211970845635827</v>
      </c>
      <c r="Q206" s="9">
        <f>+'Ark1'!AC559</f>
        <v>-38.144807620383446</v>
      </c>
      <c r="R206" s="9">
        <f t="shared" si="32"/>
        <v>5.4090909090909092</v>
      </c>
      <c r="S206" s="1">
        <f>+'Ark1'!V559</f>
        <v>15.063865546218496</v>
      </c>
      <c r="T206" s="1"/>
      <c r="U206" s="28"/>
      <c r="AH206"/>
      <c r="AI206"/>
      <c r="AJ206"/>
      <c r="AL206"/>
      <c r="AM206"/>
      <c r="AN206"/>
      <c r="AO206"/>
      <c r="AP206"/>
    </row>
    <row r="207" spans="1:42">
      <c r="A207" s="28"/>
      <c r="B207">
        <f>+'Ark1'!C560</f>
        <v>2020</v>
      </c>
      <c r="C207">
        <f>+'Ark1'!E560</f>
        <v>39</v>
      </c>
      <c r="D207">
        <f>+'Ark1'!Q560</f>
        <v>107</v>
      </c>
      <c r="E207" s="9">
        <f>+'Ark1'!R560</f>
        <v>692</v>
      </c>
      <c r="F207" s="9"/>
      <c r="G207" s="9">
        <f>+'Ark1'!S560</f>
        <v>692</v>
      </c>
      <c r="H207" s="97">
        <f>+'Ark1'!T560</f>
        <v>2.148134351524182</v>
      </c>
      <c r="I207" s="97">
        <f>+'Ark1'!U560</f>
        <v>2.1996068621918003</v>
      </c>
      <c r="K207" s="1">
        <f>+'Ark1'!W560</f>
        <v>58.770231213872819</v>
      </c>
      <c r="L207" s="9"/>
      <c r="M207" s="9">
        <f>+'Ark1'!Z560</f>
        <v>155.98170520231213</v>
      </c>
      <c r="O207" s="9">
        <f>+'Ark1'!AA560</f>
        <v>30.287750700043514</v>
      </c>
      <c r="P207" s="1">
        <f>+'Ark1'!AB560</f>
        <v>4.7083229042640387</v>
      </c>
      <c r="Q207" s="9">
        <f>+'Ark1'!AC560</f>
        <v>-43.797955263868111</v>
      </c>
      <c r="R207" s="9">
        <f t="shared" si="32"/>
        <v>6.4672897196261685</v>
      </c>
      <c r="S207" s="1">
        <f>+'Ark1'!V560</f>
        <v>14.845375722543356</v>
      </c>
      <c r="T207" s="1"/>
      <c r="U207" s="28"/>
      <c r="AH207"/>
      <c r="AI207"/>
      <c r="AJ207"/>
      <c r="AL207"/>
      <c r="AM207"/>
      <c r="AN207"/>
      <c r="AO207"/>
      <c r="AP207"/>
    </row>
    <row r="208" spans="1:42">
      <c r="A208" s="28"/>
      <c r="B208">
        <f>+'Ark1'!C561</f>
        <v>2020</v>
      </c>
      <c r="C208">
        <f>+'Ark1'!E561</f>
        <v>40</v>
      </c>
      <c r="D208">
        <f>+'Ark1'!Q561</f>
        <v>128</v>
      </c>
      <c r="E208" s="9">
        <f>+'Ark1'!R561</f>
        <v>762</v>
      </c>
      <c r="F208" s="9"/>
      <c r="G208" s="9">
        <f>+'Ark1'!S561</f>
        <v>762</v>
      </c>
      <c r="H208" s="97">
        <f>+'Ark1'!T561</f>
        <v>2.3654311789905016</v>
      </c>
      <c r="I208" s="97">
        <f>+'Ark1'!U561</f>
        <v>2.3257864898419705</v>
      </c>
      <c r="K208" s="1">
        <f>+'Ark1'!W561</f>
        <v>59.234908136482922</v>
      </c>
      <c r="L208" s="9"/>
      <c r="M208" s="9">
        <f>+'Ark1'!Z561</f>
        <v>149.77853018372679</v>
      </c>
      <c r="O208" s="9">
        <f>+'Ark1'!AA561</f>
        <v>30.535451010970579</v>
      </c>
      <c r="P208" s="1">
        <f>+'Ark1'!AB561</f>
        <v>4.4463780186798143</v>
      </c>
      <c r="Q208" s="9">
        <f>+'Ark1'!AC561</f>
        <v>-43.261236979071441</v>
      </c>
      <c r="R208" s="9">
        <f t="shared" si="32"/>
        <v>5.953125</v>
      </c>
      <c r="S208" s="1">
        <f>+'Ark1'!V561</f>
        <v>15.181102362204724</v>
      </c>
      <c r="T208" s="1"/>
      <c r="U208" s="28"/>
      <c r="AH208"/>
      <c r="AI208"/>
      <c r="AJ208"/>
      <c r="AL208"/>
      <c r="AM208"/>
      <c r="AN208"/>
      <c r="AO208"/>
      <c r="AP208"/>
    </row>
    <row r="209" spans="1:42">
      <c r="A209" s="28"/>
      <c r="B209">
        <f>+'Ark1'!C562</f>
        <v>2020</v>
      </c>
      <c r="C209">
        <f>+'Ark1'!E562</f>
        <v>41</v>
      </c>
      <c r="D209">
        <f>+'Ark1'!Q562</f>
        <v>129</v>
      </c>
      <c r="E209" s="9">
        <f>+'Ark1'!R562</f>
        <v>770</v>
      </c>
      <c r="F209" s="9"/>
      <c r="G209" s="9">
        <f>+'Ark1'!S562</f>
        <v>770</v>
      </c>
      <c r="H209" s="97">
        <f>+'Ark1'!T562</f>
        <v>2.3902651021295087</v>
      </c>
      <c r="I209" s="97">
        <f>+'Ark1'!U562</f>
        <v>2.3751259256646322</v>
      </c>
      <c r="K209" s="1">
        <f>+'Ark1'!W562</f>
        <v>59.538961038961048</v>
      </c>
      <c r="L209" s="9"/>
      <c r="M209" s="9">
        <f>+'Ark1'!Z562</f>
        <v>151.3667922077922</v>
      </c>
      <c r="O209" s="9">
        <f>+'Ark1'!AA562</f>
        <v>29.5017792810707</v>
      </c>
      <c r="P209" s="1">
        <f>+'Ark1'!AB562</f>
        <v>4.4035598304439807</v>
      </c>
      <c r="Q209" s="9">
        <f>+'Ark1'!AC562</f>
        <v>-37.949415446463505</v>
      </c>
      <c r="R209" s="9">
        <f t="shared" si="32"/>
        <v>5.9689922480620154</v>
      </c>
      <c r="S209" s="1">
        <f>+'Ark1'!V562</f>
        <v>15.289610389610388</v>
      </c>
      <c r="T209" s="1"/>
      <c r="U209" s="28"/>
      <c r="AH209"/>
      <c r="AI209"/>
      <c r="AJ209"/>
      <c r="AL209"/>
      <c r="AM209"/>
      <c r="AN209"/>
      <c r="AO209"/>
      <c r="AP209"/>
    </row>
    <row r="210" spans="1:42">
      <c r="A210" s="28"/>
      <c r="B210">
        <f>+'Ark1'!C563</f>
        <v>2020</v>
      </c>
      <c r="C210">
        <f>+'Ark1'!E563</f>
        <v>42</v>
      </c>
      <c r="D210">
        <f>+'Ark1'!Q563</f>
        <v>134</v>
      </c>
      <c r="E210" s="9">
        <f>+'Ark1'!R563</f>
        <v>739</v>
      </c>
      <c r="F210" s="9"/>
      <c r="G210" s="9">
        <f>+'Ark1'!S563</f>
        <v>739</v>
      </c>
      <c r="H210" s="97">
        <f>+'Ark1'!T563</f>
        <v>2.2940336499658538</v>
      </c>
      <c r="I210" s="97">
        <f>+'Ark1'!U563</f>
        <v>2.2726043413808705</v>
      </c>
      <c r="K210" s="1">
        <f>+'Ark1'!W563</f>
        <v>59.117726657645491</v>
      </c>
      <c r="L210" s="9"/>
      <c r="M210" s="9">
        <f>+'Ark1'!Z563</f>
        <v>150.90863328822746</v>
      </c>
      <c r="O210" s="9">
        <f>+'Ark1'!AA563</f>
        <v>29.033974698021623</v>
      </c>
      <c r="P210" s="1">
        <f>+'Ark1'!AB563</f>
        <v>4.328643588823085</v>
      </c>
      <c r="Q210" s="9">
        <f>+'Ark1'!AC563</f>
        <v>-35.466985418731255</v>
      </c>
      <c r="R210" s="9">
        <f t="shared" si="32"/>
        <v>5.5149253731343286</v>
      </c>
      <c r="S210" s="1">
        <f>+'Ark1'!V563</f>
        <v>15.083897158322053</v>
      </c>
      <c r="T210" s="1"/>
      <c r="U210" s="28"/>
      <c r="AH210"/>
      <c r="AI210"/>
      <c r="AJ210"/>
      <c r="AL210"/>
      <c r="AM210"/>
      <c r="AN210"/>
      <c r="AO210"/>
      <c r="AP210"/>
    </row>
    <row r="211" spans="1:42">
      <c r="A211" s="28"/>
      <c r="B211">
        <f>+'Ark1'!C564</f>
        <v>2020</v>
      </c>
      <c r="C211">
        <f>+'Ark1'!E564</f>
        <v>43</v>
      </c>
      <c r="D211">
        <f>+'Ark1'!Q564</f>
        <v>134</v>
      </c>
      <c r="E211" s="9">
        <f>+'Ark1'!R564</f>
        <v>653</v>
      </c>
      <c r="F211" s="9"/>
      <c r="G211" s="9">
        <f>+'Ark1'!S564</f>
        <v>653</v>
      </c>
      <c r="H211" s="97">
        <f>+'Ark1'!T564</f>
        <v>2.0270689762215186</v>
      </c>
      <c r="I211" s="97">
        <f>+'Ark1'!U564</f>
        <v>2.02044866405824</v>
      </c>
      <c r="K211" s="1">
        <f>+'Ark1'!W564</f>
        <v>59.347626339969381</v>
      </c>
      <c r="L211" s="9"/>
      <c r="M211" s="9">
        <f>+'Ark1'!Z564</f>
        <v>151.83410413476261</v>
      </c>
      <c r="O211" s="9">
        <f>+'Ark1'!AA564</f>
        <v>30.901169159723512</v>
      </c>
      <c r="P211" s="1">
        <f>+'Ark1'!AB564</f>
        <v>4.6127343577836086</v>
      </c>
      <c r="Q211" s="9">
        <f>+'Ark1'!AC564</f>
        <v>-41.862155372170449</v>
      </c>
      <c r="R211" s="9">
        <f t="shared" si="32"/>
        <v>4.8731343283582094</v>
      </c>
      <c r="S211" s="1">
        <f>+'Ark1'!V564</f>
        <v>15.180704441041348</v>
      </c>
      <c r="T211" s="1"/>
      <c r="U211" s="28"/>
      <c r="AH211"/>
      <c r="AI211"/>
      <c r="AJ211"/>
      <c r="AL211"/>
      <c r="AM211"/>
      <c r="AN211"/>
      <c r="AO211"/>
      <c r="AP211"/>
    </row>
    <row r="212" spans="1:42">
      <c r="A212" s="28"/>
      <c r="B212">
        <f>+'Ark1'!C565</f>
        <v>2020</v>
      </c>
      <c r="C212">
        <f>+'Ark1'!E565</f>
        <v>44</v>
      </c>
      <c r="D212">
        <f>+'Ark1'!Q565</f>
        <v>140</v>
      </c>
      <c r="E212" s="9">
        <f>+'Ark1'!R565</f>
        <v>643</v>
      </c>
      <c r="F212" s="9"/>
      <c r="G212" s="9">
        <f>+'Ark1'!S565</f>
        <v>643</v>
      </c>
      <c r="H212" s="97">
        <f>+'Ark1'!T565</f>
        <v>1.9960265722977597</v>
      </c>
      <c r="I212" s="97">
        <f>+'Ark1'!U565</f>
        <v>1.9762954740142529</v>
      </c>
      <c r="K212" s="1">
        <f>+'Ark1'!W565</f>
        <v>58.819595645412122</v>
      </c>
      <c r="L212" s="9"/>
      <c r="M212" s="9">
        <f>+'Ark1'!Z565</f>
        <v>150.82578538102635</v>
      </c>
      <c r="O212" s="9">
        <f>+'Ark1'!AA565</f>
        <v>30.740955080331851</v>
      </c>
      <c r="P212" s="1">
        <f>+'Ark1'!AB565</f>
        <v>4.7844800115720361</v>
      </c>
      <c r="Q212" s="9">
        <f>+'Ark1'!AC565</f>
        <v>-45.944041416495217</v>
      </c>
      <c r="R212" s="9">
        <f t="shared" si="32"/>
        <v>4.5928571428571425</v>
      </c>
      <c r="S212" s="1">
        <f>+'Ark1'!V565</f>
        <v>14.863141524105757</v>
      </c>
      <c r="T212" s="1"/>
      <c r="U212" s="28"/>
      <c r="AH212"/>
      <c r="AI212"/>
      <c r="AJ212"/>
      <c r="AL212"/>
      <c r="AM212"/>
      <c r="AN212"/>
      <c r="AO212"/>
      <c r="AP212"/>
    </row>
    <row r="213" spans="1:42">
      <c r="A213" s="28"/>
      <c r="B213">
        <f>+'Ark1'!C566</f>
        <v>2020</v>
      </c>
      <c r="C213">
        <f>+'Ark1'!E566</f>
        <v>45</v>
      </c>
      <c r="D213">
        <f>+'Ark1'!Q566</f>
        <v>141</v>
      </c>
      <c r="E213" s="9">
        <f>+'Ark1'!R566</f>
        <v>838</v>
      </c>
      <c r="F213" s="9"/>
      <c r="G213" s="9">
        <f>+'Ark1'!S566</f>
        <v>838</v>
      </c>
      <c r="H213" s="97">
        <f>+'Ark1'!T566</f>
        <v>2.6013534488110759</v>
      </c>
      <c r="I213" s="97">
        <f>+'Ark1'!U566</f>
        <v>2.5849076314852621</v>
      </c>
      <c r="K213" s="1">
        <f>+'Ark1'!W566</f>
        <v>58.918854415274481</v>
      </c>
      <c r="L213" s="9"/>
      <c r="M213" s="9">
        <f>+'Ark1'!Z566</f>
        <v>151.36856801909295</v>
      </c>
      <c r="O213" s="9">
        <f>+'Ark1'!AA566</f>
        <v>28.758144797979181</v>
      </c>
      <c r="P213" s="1">
        <f>+'Ark1'!AB566</f>
        <v>4.3030324685163874</v>
      </c>
      <c r="Q213" s="9">
        <f>+'Ark1'!AC566</f>
        <v>-33.190885078876448</v>
      </c>
      <c r="R213" s="9">
        <f t="shared" si="32"/>
        <v>5.9432624113475176</v>
      </c>
      <c r="S213" s="1">
        <f>+'Ark1'!V566</f>
        <v>14.927207637231501</v>
      </c>
      <c r="T213" s="1"/>
      <c r="U213" s="28"/>
      <c r="AH213"/>
      <c r="AI213"/>
      <c r="AJ213"/>
      <c r="AL213"/>
      <c r="AM213"/>
      <c r="AN213"/>
      <c r="AO213"/>
      <c r="AP213"/>
    </row>
    <row r="214" spans="1:42">
      <c r="A214" s="28"/>
      <c r="B214">
        <f>+'Ark1'!C567</f>
        <v>2020</v>
      </c>
      <c r="C214">
        <f>+'Ark1'!E567</f>
        <v>46</v>
      </c>
      <c r="D214">
        <f>+'Ark1'!Q567</f>
        <v>125</v>
      </c>
      <c r="E214" s="9">
        <f>+'Ark1'!R567</f>
        <v>711</v>
      </c>
      <c r="F214" s="9"/>
      <c r="G214" s="9">
        <f>+'Ark1'!S567</f>
        <v>711</v>
      </c>
      <c r="H214" s="97">
        <f>+'Ark1'!T567</f>
        <v>2.2071149189793258</v>
      </c>
      <c r="I214" s="97">
        <f>+'Ark1'!U567</f>
        <v>2.1978904084317303</v>
      </c>
      <c r="K214" s="1">
        <f>+'Ark1'!W567</f>
        <v>58.04219409282701</v>
      </c>
      <c r="L214" s="9"/>
      <c r="M214" s="9">
        <f>+'Ark1'!Z567</f>
        <v>151.69495077355836</v>
      </c>
      <c r="O214" s="9">
        <f>+'Ark1'!AA567</f>
        <v>32.388882066809224</v>
      </c>
      <c r="P214" s="1">
        <f>+'Ark1'!AB567</f>
        <v>5.0922204498634702</v>
      </c>
      <c r="Q214" s="9">
        <f>+'Ark1'!AC567</f>
        <v>-40.688142986351224</v>
      </c>
      <c r="R214" s="9">
        <f t="shared" si="32"/>
        <v>5.6879999999999997</v>
      </c>
      <c r="S214" s="1">
        <f>+'Ark1'!V567</f>
        <v>14.48523206751055</v>
      </c>
      <c r="T214" s="1"/>
      <c r="U214" s="28"/>
      <c r="AH214"/>
      <c r="AI214"/>
      <c r="AJ214"/>
      <c r="AL214"/>
      <c r="AM214"/>
      <c r="AN214"/>
      <c r="AO214"/>
      <c r="AP214"/>
    </row>
    <row r="215" spans="1:42">
      <c r="A215" s="28"/>
      <c r="B215">
        <f>+'Ark1'!C568</f>
        <v>2020</v>
      </c>
      <c r="C215">
        <f>+'Ark1'!E568</f>
        <v>47</v>
      </c>
      <c r="D215">
        <f>+'Ark1'!Q568</f>
        <v>117</v>
      </c>
      <c r="E215" s="9">
        <f>+'Ark1'!R568</f>
        <v>684</v>
      </c>
      <c r="F215" s="9"/>
      <c r="G215" s="9">
        <f>+'Ark1'!S568</f>
        <v>684</v>
      </c>
      <c r="H215" s="97">
        <f>+'Ark1'!T568</f>
        <v>2.1233004283851744</v>
      </c>
      <c r="I215" s="97">
        <f>+'Ark1'!U568</f>
        <v>2.1358105370066087</v>
      </c>
      <c r="K215" s="1">
        <f>+'Ark1'!W568</f>
        <v>58.726608187134488</v>
      </c>
      <c r="L215" s="9"/>
      <c r="M215" s="9">
        <f>+'Ark1'!Z568</f>
        <v>153.22912280701755</v>
      </c>
      <c r="O215" s="9">
        <f>+'Ark1'!AA568</f>
        <v>31.420425594701825</v>
      </c>
      <c r="P215" s="1">
        <f>+'Ark1'!AB568</f>
        <v>5.0361087577198038</v>
      </c>
      <c r="Q215" s="9">
        <f>+'Ark1'!AC568</f>
        <v>-47.223087229255562</v>
      </c>
      <c r="R215" s="9">
        <f t="shared" si="32"/>
        <v>5.8461538461538458</v>
      </c>
      <c r="S215" s="1">
        <f>+'Ark1'!V568</f>
        <v>14.8640350877193</v>
      </c>
      <c r="T215" s="1"/>
      <c r="U215" s="28"/>
      <c r="AH215"/>
      <c r="AI215"/>
      <c r="AJ215"/>
      <c r="AL215"/>
      <c r="AM215"/>
      <c r="AN215"/>
      <c r="AO215"/>
      <c r="AP215"/>
    </row>
    <row r="216" spans="1:42">
      <c r="A216" s="28"/>
      <c r="B216">
        <f>+'Ark1'!C569</f>
        <v>2020</v>
      </c>
      <c r="C216">
        <f>+'Ark1'!E569</f>
        <v>48</v>
      </c>
      <c r="D216">
        <f>+'Ark1'!Q569</f>
        <v>134</v>
      </c>
      <c r="E216" s="9">
        <f>+'Ark1'!R569</f>
        <v>660</v>
      </c>
      <c r="F216" s="9"/>
      <c r="G216" s="9">
        <f>+'Ark1'!S569</f>
        <v>660</v>
      </c>
      <c r="H216" s="97">
        <f>+'Ark1'!T569</f>
        <v>2.0487986589681504</v>
      </c>
      <c r="I216" s="97">
        <f>+'Ark1'!U569</f>
        <v>2.0264865138097639</v>
      </c>
      <c r="K216" s="1">
        <f>+'Ark1'!W569</f>
        <v>59.246969696969707</v>
      </c>
      <c r="L216" s="9"/>
      <c r="M216" s="9">
        <f>+'Ark1'!Z569</f>
        <v>150.67266666666657</v>
      </c>
      <c r="O216" s="9">
        <f>+'Ark1'!AA569</f>
        <v>29.910277085195752</v>
      </c>
      <c r="P216" s="1">
        <f>+'Ark1'!AB569</f>
        <v>4.6362772323103032</v>
      </c>
      <c r="Q216" s="9">
        <f>+'Ark1'!AC569</f>
        <v>-38.812425949742178</v>
      </c>
      <c r="R216" s="9">
        <f t="shared" si="32"/>
        <v>4.9253731343283578</v>
      </c>
      <c r="S216" s="1">
        <f>+'Ark1'!V569</f>
        <v>15.054545454545456</v>
      </c>
      <c r="T216" s="1"/>
      <c r="U216" s="28"/>
      <c r="AH216"/>
      <c r="AI216"/>
      <c r="AJ216"/>
      <c r="AL216"/>
      <c r="AM216"/>
      <c r="AN216"/>
      <c r="AO216"/>
      <c r="AP216"/>
    </row>
    <row r="217" spans="1:42">
      <c r="A217" s="28"/>
      <c r="B217">
        <f>+'Ark1'!C570</f>
        <v>2020</v>
      </c>
      <c r="C217">
        <f>+'Ark1'!E570</f>
        <v>49</v>
      </c>
      <c r="D217">
        <f>+'Ark1'!Q570</f>
        <v>155</v>
      </c>
      <c r="E217" s="9">
        <f>+'Ark1'!R570</f>
        <v>790</v>
      </c>
      <c r="F217" s="9"/>
      <c r="G217" s="9">
        <f>+'Ark1'!S570</f>
        <v>790</v>
      </c>
      <c r="H217" s="97">
        <f>+'Ark1'!T570</f>
        <v>2.4523499099770278</v>
      </c>
      <c r="I217" s="97">
        <f>+'Ark1'!U570</f>
        <v>2.4588162413369443</v>
      </c>
      <c r="K217" s="1">
        <f>+'Ark1'!W570</f>
        <v>58.463291139240511</v>
      </c>
      <c r="L217" s="9"/>
      <c r="M217" s="9">
        <f>+'Ark1'!Z570</f>
        <v>152.73327848101269</v>
      </c>
      <c r="O217" s="9">
        <f>+'Ark1'!AA570</f>
        <v>31.598636607519257</v>
      </c>
      <c r="P217" s="1">
        <f>+'Ark1'!AB570</f>
        <v>5.1455320969563241</v>
      </c>
      <c r="Q217" s="9">
        <f>+'Ark1'!AC570</f>
        <v>-30.666804295700555</v>
      </c>
      <c r="R217" s="9">
        <f t="shared" si="32"/>
        <v>5.096774193548387</v>
      </c>
      <c r="S217" s="1">
        <f>+'Ark1'!V570</f>
        <v>14.782278481012661</v>
      </c>
      <c r="T217" s="1"/>
      <c r="U217" s="28"/>
      <c r="AH217"/>
      <c r="AI217"/>
      <c r="AJ217"/>
      <c r="AL217"/>
      <c r="AM217"/>
      <c r="AN217"/>
      <c r="AO217"/>
      <c r="AP217"/>
    </row>
    <row r="218" spans="1:42">
      <c r="A218" s="28"/>
      <c r="B218">
        <f>+'Ark1'!C571</f>
        <v>2020</v>
      </c>
      <c r="C218">
        <f>+'Ark1'!E571</f>
        <v>50</v>
      </c>
      <c r="D218">
        <f>+'Ark1'!Q571</f>
        <v>121</v>
      </c>
      <c r="E218" s="9">
        <f>+'Ark1'!R571</f>
        <v>606</v>
      </c>
      <c r="F218" s="9"/>
      <c r="G218" s="9">
        <f>+'Ark1'!S571</f>
        <v>606</v>
      </c>
      <c r="H218" s="97">
        <f>+'Ark1'!T571</f>
        <v>1.8811696777798472</v>
      </c>
      <c r="I218" s="97">
        <f>+'Ark1'!U571</f>
        <v>1.8790550978090816</v>
      </c>
      <c r="K218" s="1">
        <f>+'Ark1'!W571</f>
        <v>59.257425742574256</v>
      </c>
      <c r="L218" s="9"/>
      <c r="M218" s="9">
        <f>+'Ark1'!Z571</f>
        <v>152.16037953795387</v>
      </c>
      <c r="O218" s="9">
        <f>+'Ark1'!AA571</f>
        <v>30.65643165260899</v>
      </c>
      <c r="P218" s="1">
        <f>+'Ark1'!AB571</f>
        <v>4.2817136664020152</v>
      </c>
      <c r="Q218" s="9">
        <f>+'Ark1'!AC571</f>
        <v>-38.443512890713251</v>
      </c>
      <c r="R218" s="9">
        <f t="shared" si="32"/>
        <v>5.0082644628099171</v>
      </c>
      <c r="S218" s="1">
        <f>+'Ark1'!V571</f>
        <v>15.133663366336631</v>
      </c>
      <c r="T218" s="1"/>
      <c r="U218" s="28"/>
      <c r="AH218"/>
      <c r="AI218"/>
      <c r="AJ218"/>
      <c r="AL218"/>
      <c r="AM218"/>
      <c r="AN218"/>
      <c r="AO218"/>
      <c r="AP218"/>
    </row>
    <row r="219" spans="1:42">
      <c r="A219" s="28"/>
      <c r="B219">
        <f>+'Ark1'!C572</f>
        <v>2020</v>
      </c>
      <c r="C219">
        <f>+'Ark1'!E572</f>
        <v>51</v>
      </c>
      <c r="D219">
        <f>+'Ark1'!Q572</f>
        <v>125</v>
      </c>
      <c r="E219" s="9">
        <f>+'Ark1'!R572</f>
        <v>591</v>
      </c>
      <c r="F219" s="9"/>
      <c r="G219" s="9">
        <f>+'Ark1'!S572</f>
        <v>591</v>
      </c>
      <c r="H219" s="97">
        <f>+'Ark1'!T572</f>
        <v>1.8346060718942072</v>
      </c>
      <c r="I219" s="97">
        <f>+'Ark1'!U572</f>
        <v>1.8779503968909577</v>
      </c>
      <c r="K219" s="1">
        <f>+'Ark1'!W572</f>
        <v>58.989847715736047</v>
      </c>
      <c r="L219" s="9"/>
      <c r="M219" s="9">
        <f>+'Ark1'!Z572</f>
        <v>155.93059221658203</v>
      </c>
      <c r="O219" s="9">
        <f>+'Ark1'!AA572</f>
        <v>34.500241929869389</v>
      </c>
      <c r="P219" s="1">
        <f>+'Ark1'!AB572</f>
        <v>5.0463065661817614</v>
      </c>
      <c r="Q219" s="9">
        <f>+'Ark1'!AC572</f>
        <v>-47.347269122139053</v>
      </c>
      <c r="R219" s="9">
        <f t="shared" si="32"/>
        <v>4.7279999999999998</v>
      </c>
      <c r="S219" s="1">
        <f>+'Ark1'!V572</f>
        <v>15.00507614213198</v>
      </c>
      <c r="T219" s="1"/>
      <c r="U219" s="28"/>
      <c r="AH219"/>
      <c r="AI219"/>
      <c r="AJ219"/>
      <c r="AL219"/>
      <c r="AM219"/>
      <c r="AN219"/>
      <c r="AO219"/>
      <c r="AP219"/>
    </row>
    <row r="220" spans="1:42">
      <c r="A220" s="28"/>
      <c r="B220">
        <f>+'Ark1'!C573</f>
        <v>2020</v>
      </c>
      <c r="C220">
        <f>+'Ark1'!E573</f>
        <v>52</v>
      </c>
      <c r="D220">
        <f>+'Ark1'!Q573</f>
        <v>112</v>
      </c>
      <c r="E220" s="9">
        <f>+'Ark1'!R573</f>
        <v>887</v>
      </c>
      <c r="F220" s="9"/>
      <c r="G220" s="9">
        <f>+'Ark1'!S573</f>
        <v>887</v>
      </c>
      <c r="H220" s="97">
        <f>+'Ark1'!T573</f>
        <v>2.7534612280375002</v>
      </c>
      <c r="I220" s="97">
        <f>+'Ark1'!U573</f>
        <v>2.7662147082725062</v>
      </c>
      <c r="K220" s="1">
        <f>+'Ark1'!W573</f>
        <v>58.9436302142052</v>
      </c>
      <c r="L220" s="9"/>
      <c r="M220" s="9">
        <f>+'Ark1'!Z573</f>
        <v>153.03718151071044</v>
      </c>
      <c r="O220" s="9">
        <f>+'Ark1'!AA573</f>
        <v>29.268893842008247</v>
      </c>
      <c r="P220" s="1">
        <f>+'Ark1'!AB573</f>
        <v>4.3757017811390604</v>
      </c>
      <c r="Q220" s="9">
        <f>+'Ark1'!AC573</f>
        <v>-44.287412356344689</v>
      </c>
      <c r="R220" s="9">
        <f>+E220/D220</f>
        <v>7.9196428571428568</v>
      </c>
      <c r="S220" s="1">
        <f>+'Ark1'!V573</f>
        <v>15.034949267192784</v>
      </c>
      <c r="T220" s="1"/>
      <c r="U220" s="28"/>
      <c r="AH220"/>
      <c r="AI220"/>
      <c r="AJ220"/>
      <c r="AL220"/>
      <c r="AM220"/>
      <c r="AN220"/>
      <c r="AO220"/>
      <c r="AP220"/>
    </row>
    <row r="221" spans="1:4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AH221"/>
      <c r="AI221"/>
      <c r="AJ221"/>
      <c r="AL221"/>
      <c r="AM221"/>
      <c r="AN221"/>
      <c r="AO221"/>
      <c r="AP221"/>
    </row>
    <row r="222" spans="1:42">
      <c r="A222" s="28"/>
      <c r="B222">
        <f>+'Ark1'!C574</f>
        <v>2019</v>
      </c>
      <c r="C222">
        <f>+'Ark1'!E574</f>
        <v>1</v>
      </c>
      <c r="D222">
        <f>+'Ark1'!Q574</f>
        <v>90</v>
      </c>
      <c r="E222" s="9">
        <f>+'Ark1'!R574</f>
        <v>456</v>
      </c>
      <c r="F222" s="9"/>
      <c r="G222" s="9">
        <f>+'Ark1'!S574</f>
        <v>456</v>
      </c>
      <c r="H222" s="97">
        <f>+'Ark1'!T574</f>
        <v>1.383117473990719</v>
      </c>
      <c r="I222" s="97">
        <f>+'Ark1'!U574</f>
        <v>1.423052576690534</v>
      </c>
      <c r="K222" s="1">
        <f>+'Ark1'!W574</f>
        <v>58.614035087719294</v>
      </c>
      <c r="L222" s="9"/>
      <c r="M222" s="9">
        <f>+'Ark1'!Z574</f>
        <v>156.41951754385963</v>
      </c>
      <c r="O222" s="9">
        <f>+'Ark1'!AA574</f>
        <v>32.790925155815046</v>
      </c>
      <c r="P222" s="1">
        <f>+'Ark1'!AB574</f>
        <v>5.006151955571986</v>
      </c>
      <c r="Q222" s="9">
        <f>+'Ark1'!AC574</f>
        <v>-48.537466474444152</v>
      </c>
      <c r="R222" s="9">
        <f t="shared" ref="R222:R271" si="33">+E222/D222</f>
        <v>5.0666666666666664</v>
      </c>
      <c r="S222" s="1">
        <f>+'Ark1'!V574</f>
        <v>14.861842105263156</v>
      </c>
      <c r="T222" s="1"/>
      <c r="U222" s="28"/>
      <c r="AH222"/>
      <c r="AI222"/>
      <c r="AJ222"/>
      <c r="AL222"/>
      <c r="AM222"/>
      <c r="AN222"/>
      <c r="AO222"/>
      <c r="AP222"/>
    </row>
    <row r="223" spans="1:42">
      <c r="A223" s="28"/>
      <c r="B223">
        <f>+'Ark1'!C575</f>
        <v>2019</v>
      </c>
      <c r="C223">
        <f>+'Ark1'!E575</f>
        <v>2</v>
      </c>
      <c r="D223">
        <f>+'Ark1'!Q575</f>
        <v>123</v>
      </c>
      <c r="E223" s="9">
        <f>+'Ark1'!R575</f>
        <v>588</v>
      </c>
      <c r="F223" s="9"/>
      <c r="G223" s="9">
        <f>+'Ark1'!S575</f>
        <v>588</v>
      </c>
      <c r="H223" s="97">
        <f>+'Ark1'!T575</f>
        <v>1.7834935848827684</v>
      </c>
      <c r="I223" s="97">
        <f>+'Ark1'!U575</f>
        <v>1.8125663670767889</v>
      </c>
      <c r="K223" s="1">
        <f>+'Ark1'!W575</f>
        <v>59.08333333333335</v>
      </c>
      <c r="L223" s="9"/>
      <c r="M223" s="9">
        <f>+'Ark1'!Z575</f>
        <v>154.50816326530597</v>
      </c>
      <c r="O223" s="9">
        <f>+'Ark1'!AA575</f>
        <v>29.380348284761752</v>
      </c>
      <c r="P223" s="1">
        <f>+'Ark1'!AB575</f>
        <v>4.6956552263272568</v>
      </c>
      <c r="Q223" s="9">
        <f>+'Ark1'!AC575</f>
        <v>-46.291150912300608</v>
      </c>
      <c r="R223" s="9">
        <f t="shared" si="33"/>
        <v>4.7804878048780486</v>
      </c>
      <c r="S223" s="1">
        <f>+'Ark1'!V575</f>
        <v>15.05612244897959</v>
      </c>
      <c r="T223" s="1"/>
      <c r="U223" s="28"/>
      <c r="AH223"/>
      <c r="AI223"/>
      <c r="AJ223"/>
      <c r="AL223"/>
      <c r="AM223"/>
      <c r="AN223"/>
      <c r="AO223"/>
      <c r="AP223"/>
    </row>
    <row r="224" spans="1:42">
      <c r="A224" s="28"/>
      <c r="B224">
        <f>+'Ark1'!C576</f>
        <v>2019</v>
      </c>
      <c r="C224">
        <f>+'Ark1'!E576</f>
        <v>3</v>
      </c>
      <c r="D224">
        <f>+'Ark1'!Q576</f>
        <v>143</v>
      </c>
      <c r="E224" s="9">
        <f>+'Ark1'!R576</f>
        <v>670</v>
      </c>
      <c r="F224" s="9"/>
      <c r="G224" s="9">
        <f>+'Ark1'!S576</f>
        <v>670</v>
      </c>
      <c r="H224" s="97">
        <f>+'Ark1'!T576</f>
        <v>2.0322120780126784</v>
      </c>
      <c r="I224" s="97">
        <f>+'Ark1'!U576</f>
        <v>2.0580696858895045</v>
      </c>
      <c r="K224" s="1">
        <f>+'Ark1'!W576</f>
        <v>58.941791044776146</v>
      </c>
      <c r="L224" s="9"/>
      <c r="M224" s="9">
        <f>+'Ark1'!Z576</f>
        <v>153.96432835820903</v>
      </c>
      <c r="O224" s="9">
        <f>+'Ark1'!AA576</f>
        <v>29.934089224213754</v>
      </c>
      <c r="P224" s="1">
        <f>+'Ark1'!AB576</f>
        <v>4.4026331759200046</v>
      </c>
      <c r="Q224" s="9">
        <f>+'Ark1'!AC576</f>
        <v>-47.83262288879132</v>
      </c>
      <c r="R224" s="9">
        <f t="shared" si="33"/>
        <v>4.685314685314685</v>
      </c>
      <c r="S224" s="1">
        <f>+'Ark1'!V576</f>
        <v>14.989552238805963</v>
      </c>
      <c r="T224" s="1"/>
      <c r="U224" s="28"/>
      <c r="AH224"/>
      <c r="AI224"/>
      <c r="AJ224"/>
      <c r="AL224"/>
      <c r="AM224"/>
      <c r="AN224"/>
      <c r="AO224"/>
      <c r="AP224"/>
    </row>
    <row r="225" spans="1:42">
      <c r="A225" s="28"/>
      <c r="B225">
        <f>+'Ark1'!C577</f>
        <v>2019</v>
      </c>
      <c r="C225">
        <f>+'Ark1'!E577</f>
        <v>4</v>
      </c>
      <c r="D225">
        <f>+'Ark1'!Q577</f>
        <v>111</v>
      </c>
      <c r="E225" s="9">
        <f>+'Ark1'!R577</f>
        <v>602</v>
      </c>
      <c r="F225" s="9"/>
      <c r="G225" s="9">
        <f>+'Ark1'!S577</f>
        <v>602</v>
      </c>
      <c r="H225" s="97">
        <f>+'Ark1'!T577</f>
        <v>1.8259577178561677</v>
      </c>
      <c r="I225" s="97">
        <f>+'Ark1'!U577</f>
        <v>1.8581624342035223</v>
      </c>
      <c r="K225" s="1">
        <f>+'Ark1'!W577</f>
        <v>59.046511627906995</v>
      </c>
      <c r="L225" s="9"/>
      <c r="M225" s="9">
        <f>+'Ark1'!Z577</f>
        <v>154.71129568106309</v>
      </c>
      <c r="O225" s="9">
        <f>+'Ark1'!AA577</f>
        <v>30.849806107322923</v>
      </c>
      <c r="P225" s="1">
        <f>+'Ark1'!AB577</f>
        <v>4.753508526655656</v>
      </c>
      <c r="Q225" s="9">
        <f>+'Ark1'!AC577</f>
        <v>-50.355715803444575</v>
      </c>
      <c r="R225" s="9">
        <f t="shared" si="33"/>
        <v>5.4234234234234231</v>
      </c>
      <c r="S225" s="1">
        <f>+'Ark1'!V577</f>
        <v>14.971760797342188</v>
      </c>
      <c r="T225" s="1"/>
      <c r="U225" s="28"/>
      <c r="AH225"/>
      <c r="AI225"/>
      <c r="AJ225"/>
      <c r="AL225"/>
      <c r="AM225"/>
      <c r="AN225"/>
      <c r="AO225"/>
      <c r="AP225"/>
    </row>
    <row r="226" spans="1:42">
      <c r="A226" s="28"/>
      <c r="B226">
        <f>+'Ark1'!C578</f>
        <v>2019</v>
      </c>
      <c r="C226">
        <f>+'Ark1'!E578</f>
        <v>5</v>
      </c>
      <c r="D226">
        <f>+'Ark1'!Q578</f>
        <v>129</v>
      </c>
      <c r="E226" s="9">
        <f>+'Ark1'!R578</f>
        <v>739</v>
      </c>
      <c r="F226" s="9"/>
      <c r="G226" s="9">
        <f>+'Ark1'!S578</f>
        <v>739</v>
      </c>
      <c r="H226" s="97">
        <f>+'Ark1'!T578</f>
        <v>2.2414995905244326</v>
      </c>
      <c r="I226" s="97">
        <f>+'Ark1'!U578</f>
        <v>2.2221369205165646</v>
      </c>
      <c r="K226" s="1">
        <f>+'Ark1'!W578</f>
        <v>59.380243572395109</v>
      </c>
      <c r="L226" s="9"/>
      <c r="M226" s="9">
        <f>+'Ark1'!Z578</f>
        <v>150.71664411366723</v>
      </c>
      <c r="O226" s="9">
        <f>+'Ark1'!AA578</f>
        <v>29.61157714563538</v>
      </c>
      <c r="P226" s="1">
        <f>+'Ark1'!AB578</f>
        <v>4.3347966719272248</v>
      </c>
      <c r="Q226" s="9">
        <f>+'Ark1'!AC578</f>
        <v>-46.101121656040952</v>
      </c>
      <c r="R226" s="9">
        <f t="shared" si="33"/>
        <v>5.7286821705426361</v>
      </c>
      <c r="S226" s="1">
        <f>+'Ark1'!V578</f>
        <v>15.234100135317997</v>
      </c>
      <c r="T226" s="1"/>
      <c r="U226" s="28"/>
      <c r="AH226"/>
      <c r="AI226"/>
      <c r="AJ226"/>
      <c r="AL226"/>
      <c r="AM226"/>
      <c r="AN226"/>
      <c r="AO226"/>
      <c r="AP226"/>
    </row>
    <row r="227" spans="1:42">
      <c r="A227" s="28"/>
      <c r="B227">
        <f>+'Ark1'!C579</f>
        <v>2019</v>
      </c>
      <c r="C227">
        <f>+'Ark1'!E579</f>
        <v>6</v>
      </c>
      <c r="D227">
        <f>+'Ark1'!Q579</f>
        <v>119</v>
      </c>
      <c r="E227" s="9">
        <f>+'Ark1'!R579</f>
        <v>614</v>
      </c>
      <c r="F227" s="9"/>
      <c r="G227" s="9">
        <f>+'Ark1'!S579</f>
        <v>614</v>
      </c>
      <c r="H227" s="97">
        <f>+'Ark1'!T579</f>
        <v>1.8623555461190819</v>
      </c>
      <c r="I227" s="97">
        <f>+'Ark1'!U579</f>
        <v>1.8579409778522904</v>
      </c>
      <c r="K227" s="1">
        <f>+'Ark1'!W579</f>
        <v>58.933224755700302</v>
      </c>
      <c r="L227" s="9"/>
      <c r="M227" s="9">
        <f>+'Ark1'!Z579</f>
        <v>151.66954397394139</v>
      </c>
      <c r="O227" s="9">
        <f>+'Ark1'!AA579</f>
        <v>26.956284445886659</v>
      </c>
      <c r="P227" s="1">
        <f>+'Ark1'!AB579</f>
        <v>4.5907892161380559</v>
      </c>
      <c r="Q227" s="9">
        <f>+'Ark1'!AC579</f>
        <v>-41.350562693576258</v>
      </c>
      <c r="R227" s="9">
        <f t="shared" si="33"/>
        <v>5.1596638655462188</v>
      </c>
      <c r="S227" s="1">
        <f>+'Ark1'!V579</f>
        <v>14.903908794788277</v>
      </c>
      <c r="T227" s="1"/>
      <c r="U227" s="28"/>
      <c r="AH227"/>
      <c r="AI227"/>
      <c r="AJ227"/>
      <c r="AL227"/>
      <c r="AM227"/>
      <c r="AN227"/>
      <c r="AO227"/>
      <c r="AP227"/>
    </row>
    <row r="228" spans="1:42">
      <c r="A228" s="28"/>
      <c r="B228">
        <f>+'Ark1'!C580</f>
        <v>2019</v>
      </c>
      <c r="C228">
        <f>+'Ark1'!E580</f>
        <v>7</v>
      </c>
      <c r="D228">
        <f>+'Ark1'!Q580</f>
        <v>119</v>
      </c>
      <c r="E228" s="9">
        <f>+'Ark1'!R580</f>
        <v>603</v>
      </c>
      <c r="F228" s="9"/>
      <c r="G228" s="9">
        <f>+'Ark1'!S580</f>
        <v>603</v>
      </c>
      <c r="H228" s="97">
        <f>+'Ark1'!T580</f>
        <v>1.8289908702114113</v>
      </c>
      <c r="I228" s="97">
        <f>+'Ark1'!U580</f>
        <v>1.866140848154682</v>
      </c>
      <c r="K228" s="1">
        <f>+'Ark1'!W580</f>
        <v>59</v>
      </c>
      <c r="L228" s="9"/>
      <c r="M228" s="9">
        <f>+'Ark1'!Z580</f>
        <v>155.11791044776123</v>
      </c>
      <c r="O228" s="9">
        <f>+'Ark1'!AA580</f>
        <v>29.434344583721433</v>
      </c>
      <c r="P228" s="1">
        <f>+'Ark1'!AB580</f>
        <v>4.2846480550010044</v>
      </c>
      <c r="Q228" s="9">
        <f>+'Ark1'!AC580</f>
        <v>-35.326450958109795</v>
      </c>
      <c r="R228" s="9">
        <f t="shared" si="33"/>
        <v>5.0672268907563023</v>
      </c>
      <c r="S228" s="1">
        <f>+'Ark1'!V580</f>
        <v>15.039800995024876</v>
      </c>
      <c r="T228" s="1"/>
      <c r="U228" s="28"/>
      <c r="AH228"/>
      <c r="AI228"/>
      <c r="AJ228"/>
      <c r="AL228"/>
      <c r="AM228"/>
      <c r="AN228"/>
      <c r="AO228"/>
      <c r="AP228"/>
    </row>
    <row r="229" spans="1:42">
      <c r="A229" s="28"/>
      <c r="B229">
        <f>+'Ark1'!C581</f>
        <v>2019</v>
      </c>
      <c r="C229">
        <f>+'Ark1'!E581</f>
        <v>8</v>
      </c>
      <c r="D229">
        <f>+'Ark1'!Q581</f>
        <v>120</v>
      </c>
      <c r="E229" s="9">
        <f>+'Ark1'!R581</f>
        <v>845</v>
      </c>
      <c r="F229" s="9"/>
      <c r="G229" s="9">
        <f>+'Ark1'!S581</f>
        <v>845</v>
      </c>
      <c r="H229" s="97">
        <f>+'Ark1'!T581</f>
        <v>2.5630137401801689</v>
      </c>
      <c r="I229" s="97">
        <f>+'Ark1'!U581</f>
        <v>2.4784257621649783</v>
      </c>
      <c r="K229" s="1">
        <f>+'Ark1'!W581</f>
        <v>59.441420118343189</v>
      </c>
      <c r="L229" s="9"/>
      <c r="M229" s="9">
        <f>+'Ark1'!Z581</f>
        <v>147.0124260355031</v>
      </c>
      <c r="O229" s="9">
        <f>+'Ark1'!AA581</f>
        <v>30.120751059861927</v>
      </c>
      <c r="P229" s="1">
        <f>+'Ark1'!AB581</f>
        <v>4.0145224974674365</v>
      </c>
      <c r="Q229" s="9">
        <f>+'Ark1'!AC581</f>
        <v>-40.307824929150811</v>
      </c>
      <c r="R229" s="9">
        <f t="shared" si="33"/>
        <v>7.041666666666667</v>
      </c>
      <c r="S229" s="1">
        <f>+'Ark1'!V581</f>
        <v>15.246153846153851</v>
      </c>
      <c r="T229" s="1"/>
      <c r="U229" s="28"/>
      <c r="AH229"/>
      <c r="AI229"/>
      <c r="AJ229"/>
      <c r="AL229"/>
      <c r="AM229"/>
      <c r="AN229"/>
      <c r="AO229"/>
      <c r="AP229"/>
    </row>
    <row r="230" spans="1:42">
      <c r="A230" s="28"/>
      <c r="B230">
        <f>+'Ark1'!C582</f>
        <v>2019</v>
      </c>
      <c r="C230">
        <f>+'Ark1'!E582</f>
        <v>9</v>
      </c>
      <c r="D230">
        <f>+'Ark1'!Q582</f>
        <v>126</v>
      </c>
      <c r="E230" s="9">
        <f>+'Ark1'!R582</f>
        <v>590</v>
      </c>
      <c r="F230" s="9"/>
      <c r="G230" s="9">
        <f>+'Ark1'!S582</f>
        <v>590</v>
      </c>
      <c r="H230" s="97">
        <f>+'Ark1'!T582</f>
        <v>1.7895598895932543</v>
      </c>
      <c r="I230" s="97">
        <f>+'Ark1'!U582</f>
        <v>1.8405955587746765</v>
      </c>
      <c r="K230" s="1">
        <f>+'Ark1'!W582</f>
        <v>58.886440677966092</v>
      </c>
      <c r="L230" s="9"/>
      <c r="M230" s="9">
        <f>+'Ark1'!Z582</f>
        <v>156.36559322033901</v>
      </c>
      <c r="O230" s="9">
        <f>+'Ark1'!AA582</f>
        <v>29.863774085238408</v>
      </c>
      <c r="P230" s="1">
        <f>+'Ark1'!AB582</f>
        <v>4.7219989169741261</v>
      </c>
      <c r="Q230" s="9">
        <f>+'Ark1'!AC582</f>
        <v>-42.896473633155715</v>
      </c>
      <c r="R230" s="9">
        <f t="shared" si="33"/>
        <v>4.6825396825396828</v>
      </c>
      <c r="S230" s="1">
        <f>+'Ark1'!V582</f>
        <v>14.945762711864409</v>
      </c>
      <c r="T230" s="1"/>
      <c r="U230" s="28"/>
      <c r="AH230"/>
      <c r="AI230"/>
      <c r="AJ230"/>
      <c r="AL230"/>
      <c r="AM230"/>
      <c r="AN230"/>
      <c r="AO230"/>
      <c r="AP230"/>
    </row>
    <row r="231" spans="1:42">
      <c r="A231" s="28"/>
      <c r="B231">
        <f>+'Ark1'!C583</f>
        <v>2019</v>
      </c>
      <c r="C231">
        <f>+'Ark1'!E583</f>
        <v>10</v>
      </c>
      <c r="D231">
        <f>+'Ark1'!Q583</f>
        <v>120</v>
      </c>
      <c r="E231" s="9">
        <f>+'Ark1'!R583</f>
        <v>698</v>
      </c>
      <c r="F231" s="9"/>
      <c r="G231" s="9">
        <f>+'Ark1'!S583</f>
        <v>698</v>
      </c>
      <c r="H231" s="97">
        <f>+'Ark1'!T583</f>
        <v>2.1171403439594769</v>
      </c>
      <c r="I231" s="97">
        <f>+'Ark1'!U583</f>
        <v>2.0873717528314097</v>
      </c>
      <c r="K231" s="1">
        <f>+'Ark1'!W583</f>
        <v>59.571633237822354</v>
      </c>
      <c r="L231" s="9"/>
      <c r="M231" s="9">
        <f>+'Ark1'!Z583</f>
        <v>149.89226361031524</v>
      </c>
      <c r="O231" s="9">
        <f>+'Ark1'!AA583</f>
        <v>30.296776054370643</v>
      </c>
      <c r="P231" s="1">
        <f>+'Ark1'!AB583</f>
        <v>4.436905388243626</v>
      </c>
      <c r="Q231" s="9">
        <f>+'Ark1'!AC583</f>
        <v>-48.388605121928919</v>
      </c>
      <c r="R231" s="9">
        <f t="shared" si="33"/>
        <v>5.8166666666666664</v>
      </c>
      <c r="S231" s="1">
        <f>+'Ark1'!V583</f>
        <v>15.29799426934097</v>
      </c>
      <c r="T231" s="1"/>
      <c r="U231" s="28"/>
      <c r="AH231"/>
      <c r="AI231"/>
      <c r="AJ231"/>
      <c r="AL231"/>
      <c r="AM231"/>
      <c r="AN231"/>
      <c r="AO231"/>
      <c r="AP231"/>
    </row>
    <row r="232" spans="1:42">
      <c r="A232" s="28"/>
      <c r="B232">
        <f>+'Ark1'!C584</f>
        <v>2019</v>
      </c>
      <c r="C232">
        <f>+'Ark1'!E584</f>
        <v>11</v>
      </c>
      <c r="D232">
        <f>+'Ark1'!Q584</f>
        <v>124</v>
      </c>
      <c r="E232" s="9">
        <f>+'Ark1'!R584</f>
        <v>575</v>
      </c>
      <c r="F232" s="9"/>
      <c r="G232" s="9">
        <f>+'Ark1'!S584</f>
        <v>575</v>
      </c>
      <c r="H232" s="97">
        <f>+'Ark1'!T584</f>
        <v>1.7440626042646121</v>
      </c>
      <c r="I232" s="97">
        <f>+'Ark1'!U584</f>
        <v>1.7370736925336741</v>
      </c>
      <c r="K232" s="1">
        <f>+'Ark1'!W584</f>
        <v>59.909565217391311</v>
      </c>
      <c r="L232" s="9"/>
      <c r="M232" s="9">
        <f>+'Ark1'!Z584</f>
        <v>151.42069565217395</v>
      </c>
      <c r="O232" s="9">
        <f>+'Ark1'!AA584</f>
        <v>28.340549033426974</v>
      </c>
      <c r="P232" s="1">
        <f>+'Ark1'!AB584</f>
        <v>4.2841055869958646</v>
      </c>
      <c r="Q232" s="9">
        <f>+'Ark1'!AC584</f>
        <v>-41.077200313968753</v>
      </c>
      <c r="R232" s="9">
        <f t="shared" si="33"/>
        <v>4.637096774193548</v>
      </c>
      <c r="S232" s="1">
        <f>+'Ark1'!V584</f>
        <v>15.429565217391302</v>
      </c>
      <c r="T232" s="1"/>
      <c r="U232" s="28"/>
      <c r="AH232"/>
      <c r="AI232"/>
      <c r="AJ232"/>
      <c r="AL232"/>
      <c r="AM232"/>
      <c r="AN232"/>
      <c r="AO232"/>
      <c r="AP232"/>
    </row>
    <row r="233" spans="1:42">
      <c r="A233" s="28"/>
      <c r="B233">
        <f>+'Ark1'!C585</f>
        <v>2019</v>
      </c>
      <c r="C233">
        <f>+'Ark1'!E585</f>
        <v>12</v>
      </c>
      <c r="D233">
        <f>+'Ark1'!Q585</f>
        <v>128</v>
      </c>
      <c r="E233" s="9">
        <f>+'Ark1'!R585</f>
        <v>588</v>
      </c>
      <c r="F233" s="9"/>
      <c r="G233" s="9">
        <f>+'Ark1'!S585</f>
        <v>588</v>
      </c>
      <c r="H233" s="97">
        <f>+'Ark1'!T585</f>
        <v>1.7834935848827684</v>
      </c>
      <c r="I233" s="97">
        <f>+'Ark1'!U585</f>
        <v>1.7860634286103747</v>
      </c>
      <c r="K233" s="1">
        <f>+'Ark1'!W585</f>
        <v>59.147959183673485</v>
      </c>
      <c r="L233" s="9"/>
      <c r="M233" s="9">
        <f>+'Ark1'!Z585</f>
        <v>152.24897959183679</v>
      </c>
      <c r="O233" s="9">
        <f>+'Ark1'!AA585</f>
        <v>31.293408202334241</v>
      </c>
      <c r="P233" s="1">
        <f>+'Ark1'!AB585</f>
        <v>4.7816485129853827</v>
      </c>
      <c r="Q233" s="9">
        <f>+'Ark1'!AC585</f>
        <v>-43.549277296675889</v>
      </c>
      <c r="R233" s="9">
        <f t="shared" si="33"/>
        <v>4.59375</v>
      </c>
      <c r="S233" s="1">
        <f>+'Ark1'!V585</f>
        <v>14.979591836734693</v>
      </c>
      <c r="T233" s="1"/>
      <c r="U233" s="28"/>
      <c r="AH233"/>
      <c r="AI233"/>
      <c r="AJ233"/>
      <c r="AL233"/>
      <c r="AM233"/>
      <c r="AN233"/>
      <c r="AO233"/>
      <c r="AP233"/>
    </row>
    <row r="234" spans="1:42">
      <c r="A234" s="28"/>
      <c r="B234">
        <f>+'Ark1'!C586</f>
        <v>2019</v>
      </c>
      <c r="C234">
        <f>+'Ark1'!E586</f>
        <v>13</v>
      </c>
      <c r="D234">
        <f>+'Ark1'!Q586</f>
        <v>108</v>
      </c>
      <c r="E234" s="9">
        <f>+'Ark1'!R586</f>
        <v>536</v>
      </c>
      <c r="F234" s="9"/>
      <c r="G234" s="9">
        <f>+'Ark1'!S586</f>
        <v>536</v>
      </c>
      <c r="H234" s="97">
        <f>+'Ark1'!T586</f>
        <v>1.6257696624101428</v>
      </c>
      <c r="I234" s="97">
        <f>+'Ark1'!U586</f>
        <v>1.6201906264349777</v>
      </c>
      <c r="K234" s="1">
        <f>+'Ark1'!W586</f>
        <v>59.585820895522389</v>
      </c>
      <c r="L234" s="9"/>
      <c r="M234" s="9">
        <f>+'Ark1'!Z586</f>
        <v>151.50820895522389</v>
      </c>
      <c r="O234" s="9">
        <f>+'Ark1'!AA586</f>
        <v>29.0736662108757</v>
      </c>
      <c r="P234" s="1">
        <f>+'Ark1'!AB586</f>
        <v>4.3751443982153244</v>
      </c>
      <c r="Q234" s="9">
        <f>+'Ark1'!AC586</f>
        <v>-44.043383274536318</v>
      </c>
      <c r="R234" s="9">
        <f t="shared" si="33"/>
        <v>4.9629629629629628</v>
      </c>
      <c r="S234" s="1">
        <f>+'Ark1'!V586</f>
        <v>15.180970149253731</v>
      </c>
      <c r="T234" s="1"/>
      <c r="U234" s="28"/>
      <c r="AH234"/>
      <c r="AI234"/>
      <c r="AJ234"/>
      <c r="AL234"/>
      <c r="AM234"/>
      <c r="AN234"/>
      <c r="AO234"/>
      <c r="AP234"/>
    </row>
    <row r="235" spans="1:42">
      <c r="A235" s="28"/>
      <c r="B235">
        <f>+'Ark1'!C587</f>
        <v>2019</v>
      </c>
      <c r="C235">
        <f>+'Ark1'!E587</f>
        <v>14</v>
      </c>
      <c r="D235">
        <f>+'Ark1'!Q587</f>
        <v>123</v>
      </c>
      <c r="E235" s="9">
        <f>+'Ark1'!R587</f>
        <v>533</v>
      </c>
      <c r="F235" s="9"/>
      <c r="G235" s="9">
        <f>+'Ark1'!S587</f>
        <v>533</v>
      </c>
      <c r="H235" s="97">
        <f>+'Ark1'!T587</f>
        <v>1.6166702053444144</v>
      </c>
      <c r="I235" s="97">
        <f>+'Ark1'!U587</f>
        <v>1.6356406983624037</v>
      </c>
      <c r="K235" s="1">
        <f>+'Ark1'!W587</f>
        <v>59.048780487804891</v>
      </c>
      <c r="L235" s="9"/>
      <c r="M235" s="9">
        <f>+'Ark1'!Z587</f>
        <v>153.81388367729821</v>
      </c>
      <c r="O235" s="9">
        <f>+'Ark1'!AA587</f>
        <v>30.087525144897704</v>
      </c>
      <c r="P235" s="1">
        <f>+'Ark1'!AB587</f>
        <v>4.7399012242851084</v>
      </c>
      <c r="Q235" s="9">
        <f>+'Ark1'!AC587</f>
        <v>-42.530654243042392</v>
      </c>
      <c r="R235" s="9">
        <f t="shared" si="33"/>
        <v>4.333333333333333</v>
      </c>
      <c r="S235" s="1">
        <f>+'Ark1'!V587</f>
        <v>14.996247654784236</v>
      </c>
      <c r="T235" s="1"/>
      <c r="U235" s="28"/>
      <c r="AH235"/>
      <c r="AI235"/>
      <c r="AJ235"/>
      <c r="AL235"/>
      <c r="AM235"/>
      <c r="AN235"/>
      <c r="AO235"/>
      <c r="AP235"/>
    </row>
    <row r="236" spans="1:42">
      <c r="A236" s="28"/>
      <c r="B236">
        <f>+'Ark1'!C588</f>
        <v>2019</v>
      </c>
      <c r="C236">
        <f>+'Ark1'!E588</f>
        <v>15</v>
      </c>
      <c r="D236">
        <f>+'Ark1'!Q588</f>
        <v>122</v>
      </c>
      <c r="E236" s="9">
        <f>+'Ark1'!R588</f>
        <v>637</v>
      </c>
      <c r="F236" s="9"/>
      <c r="G236" s="9">
        <f>+'Ark1'!S588</f>
        <v>637</v>
      </c>
      <c r="H236" s="97">
        <f>+'Ark1'!T588</f>
        <v>1.932118050289666</v>
      </c>
      <c r="I236" s="97">
        <f>+'Ark1'!U588</f>
        <v>1.8850424469977152</v>
      </c>
      <c r="K236" s="1">
        <f>+'Ark1'!W588</f>
        <v>59.384615384615401</v>
      </c>
      <c r="L236" s="9"/>
      <c r="M236" s="9">
        <f>+'Ark1'!Z588</f>
        <v>148.32574568288871</v>
      </c>
      <c r="O236" s="9">
        <f>+'Ark1'!AA588</f>
        <v>29.042535194152041</v>
      </c>
      <c r="P236" s="1">
        <f>+'Ark1'!AB588</f>
        <v>4.4988694255287776</v>
      </c>
      <c r="Q236" s="9">
        <f>+'Ark1'!AC588</f>
        <v>-49.929414451429807</v>
      </c>
      <c r="R236" s="9">
        <f t="shared" si="33"/>
        <v>5.221311475409836</v>
      </c>
      <c r="S236" s="1">
        <f>+'Ark1'!V588</f>
        <v>15.158555729984304</v>
      </c>
      <c r="T236" s="1"/>
      <c r="U236" s="28"/>
      <c r="AH236"/>
      <c r="AI236"/>
      <c r="AJ236"/>
      <c r="AL236"/>
      <c r="AM236"/>
      <c r="AN236"/>
      <c r="AO236"/>
      <c r="AP236"/>
    </row>
    <row r="237" spans="1:42">
      <c r="A237" s="28"/>
      <c r="B237">
        <f>+'Ark1'!C589</f>
        <v>2019</v>
      </c>
      <c r="C237">
        <f>+'Ark1'!E589</f>
        <v>16</v>
      </c>
      <c r="D237">
        <f>+'Ark1'!Q589</f>
        <v>40</v>
      </c>
      <c r="E237" s="9">
        <f>+'Ark1'!R589</f>
        <v>142</v>
      </c>
      <c r="F237" s="9"/>
      <c r="G237" s="9">
        <f>+'Ark1'!S589</f>
        <v>142</v>
      </c>
      <c r="H237" s="97">
        <f>+'Ark1'!T589</f>
        <v>0.43070763444447807</v>
      </c>
      <c r="I237" s="97">
        <f>+'Ark1'!U589</f>
        <v>0.42249283079952704</v>
      </c>
      <c r="K237" s="1">
        <f>+'Ark1'!W589</f>
        <v>58.838028169014081</v>
      </c>
      <c r="L237" s="9"/>
      <c r="M237" s="9">
        <f>+'Ark1'!Z589</f>
        <v>149.13028169014083</v>
      </c>
      <c r="O237" s="9">
        <f>+'Ark1'!AA589</f>
        <v>27.714301970705815</v>
      </c>
      <c r="P237" s="1">
        <f>+'Ark1'!AB589</f>
        <v>4.5263505866215619</v>
      </c>
      <c r="Q237" s="9">
        <f>+'Ark1'!AC589</f>
        <v>-33.1098479192827</v>
      </c>
      <c r="R237" s="9">
        <f t="shared" si="33"/>
        <v>3.55</v>
      </c>
      <c r="S237" s="1">
        <f>+'Ark1'!V589</f>
        <v>14.908450704225348</v>
      </c>
      <c r="T237" s="1"/>
      <c r="U237" s="28"/>
      <c r="AH237"/>
      <c r="AI237"/>
      <c r="AJ237"/>
      <c r="AL237"/>
      <c r="AM237"/>
      <c r="AN237"/>
      <c r="AO237"/>
      <c r="AP237"/>
    </row>
    <row r="238" spans="1:42">
      <c r="A238" s="28"/>
      <c r="B238">
        <f>+'Ark1'!C590</f>
        <v>2019</v>
      </c>
      <c r="C238">
        <f>+'Ark1'!E590</f>
        <v>17</v>
      </c>
      <c r="D238">
        <f>+'Ark1'!Q590</f>
        <v>140</v>
      </c>
      <c r="E238" s="9">
        <f>+'Ark1'!R590</f>
        <v>792</v>
      </c>
      <c r="F238" s="9"/>
      <c r="G238" s="9">
        <f>+'Ark1'!S590</f>
        <v>792</v>
      </c>
      <c r="H238" s="97">
        <f>+'Ark1'!T590</f>
        <v>2.4022566653523003</v>
      </c>
      <c r="I238" s="97">
        <f>+'Ark1'!U590</f>
        <v>2.3921256186612601</v>
      </c>
      <c r="K238" s="1">
        <f>+'Ark1'!W590</f>
        <v>59.655303030303024</v>
      </c>
      <c r="L238" s="9"/>
      <c r="M238" s="9">
        <f>+'Ark1'!Z590</f>
        <v>151.38876262626255</v>
      </c>
      <c r="O238" s="9">
        <f>+'Ark1'!AA590</f>
        <v>30.296758877294881</v>
      </c>
      <c r="P238" s="1">
        <f>+'Ark1'!AB590</f>
        <v>4.6202914507627195</v>
      </c>
      <c r="Q238" s="9">
        <f>+'Ark1'!AC590</f>
        <v>-44.676944060894023</v>
      </c>
      <c r="R238" s="9">
        <f t="shared" si="33"/>
        <v>5.6571428571428575</v>
      </c>
      <c r="S238" s="1">
        <f>+'Ark1'!V590</f>
        <v>15.295454545454543</v>
      </c>
      <c r="T238" s="1"/>
      <c r="U238" s="28"/>
      <c r="AH238"/>
      <c r="AI238"/>
      <c r="AJ238"/>
      <c r="AL238"/>
      <c r="AM238"/>
      <c r="AN238"/>
      <c r="AO238"/>
      <c r="AP238"/>
    </row>
    <row r="239" spans="1:42">
      <c r="A239" s="28"/>
      <c r="B239">
        <f>+'Ark1'!C591</f>
        <v>2019</v>
      </c>
      <c r="C239">
        <f>+'Ark1'!E591</f>
        <v>18</v>
      </c>
      <c r="D239">
        <f>+'Ark1'!Q591</f>
        <v>140</v>
      </c>
      <c r="E239" s="9">
        <f>+'Ark1'!R591</f>
        <v>860</v>
      </c>
      <c r="F239" s="9"/>
      <c r="G239" s="9">
        <f>+'Ark1'!S591</f>
        <v>860</v>
      </c>
      <c r="H239" s="97">
        <f>+'Ark1'!T591</f>
        <v>2.6085110255088102</v>
      </c>
      <c r="I239" s="97">
        <f>+'Ark1'!U591</f>
        <v>2.6140548091301619</v>
      </c>
      <c r="K239" s="1">
        <f>+'Ark1'!W591</f>
        <v>58.910465116279056</v>
      </c>
      <c r="L239" s="9"/>
      <c r="M239" s="9">
        <f>+'Ark1'!Z591</f>
        <v>152.35302325581387</v>
      </c>
      <c r="O239" s="9">
        <f>+'Ark1'!AA591</f>
        <v>33.560136273172105</v>
      </c>
      <c r="P239" s="1">
        <f>+'Ark1'!AB591</f>
        <v>5.1827201502454221</v>
      </c>
      <c r="Q239" s="9">
        <f>+'Ark1'!AC591</f>
        <v>-50.18599510154916</v>
      </c>
      <c r="R239" s="9">
        <f t="shared" si="33"/>
        <v>6.1428571428571432</v>
      </c>
      <c r="S239" s="1">
        <f>+'Ark1'!V591</f>
        <v>14.948837209302329</v>
      </c>
      <c r="T239" s="1"/>
      <c r="U239" s="28"/>
      <c r="AH239"/>
      <c r="AI239"/>
      <c r="AJ239"/>
      <c r="AL239"/>
      <c r="AM239"/>
      <c r="AN239"/>
      <c r="AO239"/>
      <c r="AP239"/>
    </row>
    <row r="240" spans="1:42">
      <c r="A240" s="28"/>
      <c r="B240">
        <f>+'Ark1'!C592</f>
        <v>2019</v>
      </c>
      <c r="C240">
        <f>+'Ark1'!E592</f>
        <v>19</v>
      </c>
      <c r="D240">
        <f>+'Ark1'!Q592</f>
        <v>113</v>
      </c>
      <c r="E240" s="9">
        <f>+'Ark1'!R592</f>
        <v>559</v>
      </c>
      <c r="F240" s="9"/>
      <c r="G240" s="9">
        <f>+'Ark1'!S592</f>
        <v>559</v>
      </c>
      <c r="H240" s="97">
        <f>+'Ark1'!T592</f>
        <v>1.6955321665807277</v>
      </c>
      <c r="I240" s="97">
        <f>+'Ark1'!U592</f>
        <v>1.7297057798751001</v>
      </c>
      <c r="K240" s="1">
        <f>+'Ark1'!W592</f>
        <v>58.846153846153832</v>
      </c>
      <c r="L240" s="9"/>
      <c r="M240" s="9">
        <f>+'Ark1'!Z592</f>
        <v>155.09409660107323</v>
      </c>
      <c r="O240" s="9">
        <f>+'Ark1'!AA592</f>
        <v>31.257117415418847</v>
      </c>
      <c r="P240" s="1">
        <f>+'Ark1'!AB592</f>
        <v>4.9463615277024848</v>
      </c>
      <c r="Q240" s="9">
        <f>+'Ark1'!AC592</f>
        <v>-47.840118350506359</v>
      </c>
      <c r="R240" s="9">
        <f t="shared" si="33"/>
        <v>4.946902654867257</v>
      </c>
      <c r="S240" s="1">
        <f>+'Ark1'!V592</f>
        <v>14.78890876565295</v>
      </c>
      <c r="T240" s="1"/>
      <c r="U240" s="28"/>
      <c r="AH240"/>
      <c r="AI240"/>
      <c r="AJ240"/>
      <c r="AL240"/>
      <c r="AM240"/>
      <c r="AN240"/>
      <c r="AO240"/>
      <c r="AP240"/>
    </row>
    <row r="241" spans="1:42">
      <c r="A241" s="28"/>
      <c r="B241">
        <f>+'Ark1'!C593</f>
        <v>2019</v>
      </c>
      <c r="C241">
        <f>+'Ark1'!E593</f>
        <v>20</v>
      </c>
      <c r="D241">
        <f>+'Ark1'!Q593</f>
        <v>142</v>
      </c>
      <c r="E241" s="9">
        <f>+'Ark1'!R593</f>
        <v>667</v>
      </c>
      <c r="F241" s="9"/>
      <c r="G241" s="9">
        <f>+'Ark1'!S593</f>
        <v>667</v>
      </c>
      <c r="H241" s="97">
        <f>+'Ark1'!T593</f>
        <v>2.0231126209469497</v>
      </c>
      <c r="I241" s="97">
        <f>+'Ark1'!U593</f>
        <v>2.024669678898666</v>
      </c>
      <c r="K241" s="1">
        <f>+'Ark1'!W593</f>
        <v>59.367316341829081</v>
      </c>
      <c r="L241" s="9"/>
      <c r="M241" s="9">
        <f>+'Ark1'!Z593</f>
        <v>152.14692653673171</v>
      </c>
      <c r="O241" s="9">
        <f>+'Ark1'!AA593</f>
        <v>33.088256005059201</v>
      </c>
      <c r="P241" s="1">
        <f>+'Ark1'!AB593</f>
        <v>4.5602755605098793</v>
      </c>
      <c r="Q241" s="9">
        <f>+'Ark1'!AC593</f>
        <v>-47.262011109558657</v>
      </c>
      <c r="R241" s="9">
        <f t="shared" si="33"/>
        <v>4.697183098591549</v>
      </c>
      <c r="S241" s="1">
        <f>+'Ark1'!V593</f>
        <v>15.133433283358324</v>
      </c>
      <c r="T241" s="1"/>
      <c r="U241" s="28"/>
      <c r="AH241"/>
      <c r="AI241"/>
      <c r="AJ241"/>
      <c r="AL241"/>
      <c r="AM241"/>
      <c r="AN241"/>
      <c r="AO241"/>
      <c r="AP241"/>
    </row>
    <row r="242" spans="1:42">
      <c r="A242" s="28"/>
      <c r="B242">
        <f>+'Ark1'!C594</f>
        <v>2019</v>
      </c>
      <c r="C242">
        <f>+'Ark1'!E594</f>
        <v>21</v>
      </c>
      <c r="D242">
        <f>+'Ark1'!Q594</f>
        <v>114</v>
      </c>
      <c r="E242" s="9">
        <f>+'Ark1'!R594</f>
        <v>537</v>
      </c>
      <c r="F242" s="9"/>
      <c r="G242" s="9">
        <f>+'Ark1'!S594</f>
        <v>537</v>
      </c>
      <c r="H242" s="97">
        <f>+'Ark1'!T594</f>
        <v>1.6288028147653861</v>
      </c>
      <c r="I242" s="97">
        <f>+'Ark1'!U594</f>
        <v>1.6695374858168188</v>
      </c>
      <c r="K242" s="1">
        <f>+'Ark1'!W594</f>
        <v>59.050279329608941</v>
      </c>
      <c r="L242" s="9"/>
      <c r="M242" s="9">
        <f>+'Ark1'!Z594</f>
        <v>155.83202979515841</v>
      </c>
      <c r="O242" s="9">
        <f>+'Ark1'!AA594</f>
        <v>31.816877953305621</v>
      </c>
      <c r="P242" s="1">
        <f>+'Ark1'!AB594</f>
        <v>5.0586214288048259</v>
      </c>
      <c r="Q242" s="9">
        <f>+'Ark1'!AC594</f>
        <v>-44.736096332702871</v>
      </c>
      <c r="R242" s="9">
        <f t="shared" si="33"/>
        <v>4.7105263157894735</v>
      </c>
      <c r="S242" s="1">
        <f>+'Ark1'!V594</f>
        <v>14.977653631284912</v>
      </c>
      <c r="T242" s="1"/>
      <c r="U242" s="28"/>
      <c r="AH242"/>
      <c r="AI242"/>
      <c r="AJ242"/>
      <c r="AL242"/>
      <c r="AM242"/>
      <c r="AN242"/>
      <c r="AO242"/>
      <c r="AP242"/>
    </row>
    <row r="243" spans="1:42">
      <c r="A243" s="28"/>
      <c r="B243">
        <f>+'Ark1'!C595</f>
        <v>2019</v>
      </c>
      <c r="C243">
        <f>+'Ark1'!E595</f>
        <v>22</v>
      </c>
      <c r="D243">
        <f>+'Ark1'!Q595</f>
        <v>99</v>
      </c>
      <c r="E243" s="9">
        <f>+'Ark1'!R595</f>
        <v>441</v>
      </c>
      <c r="F243" s="9"/>
      <c r="G243" s="9">
        <f>+'Ark1'!S595</f>
        <v>441</v>
      </c>
      <c r="H243" s="97">
        <f>+'Ark1'!T595</f>
        <v>1.3376201886620764</v>
      </c>
      <c r="I243" s="97">
        <f>+'Ark1'!U595</f>
        <v>1.3348111986845732</v>
      </c>
      <c r="K243" s="1">
        <f>+'Ark1'!W595</f>
        <v>59.605442176870739</v>
      </c>
      <c r="L243" s="9"/>
      <c r="M243" s="9">
        <f>+'Ark1'!Z595</f>
        <v>151.71065759637185</v>
      </c>
      <c r="O243" s="9">
        <f>+'Ark1'!AA595</f>
        <v>30.432456712579992</v>
      </c>
      <c r="P243" s="1">
        <f>+'Ark1'!AB595</f>
        <v>4.640193848767499</v>
      </c>
      <c r="Q243" s="9">
        <f>+'Ark1'!AC595</f>
        <v>-51.465425765157761</v>
      </c>
      <c r="R243" s="9">
        <f t="shared" si="33"/>
        <v>4.4545454545454541</v>
      </c>
      <c r="S243" s="1">
        <f>+'Ark1'!V595</f>
        <v>15.292517006802724</v>
      </c>
      <c r="T243" s="1"/>
      <c r="U243" s="28"/>
      <c r="AH243"/>
      <c r="AI243"/>
      <c r="AJ243"/>
      <c r="AL243"/>
      <c r="AM243"/>
      <c r="AN243"/>
      <c r="AO243"/>
      <c r="AP243"/>
    </row>
    <row r="244" spans="1:42">
      <c r="A244" s="28"/>
      <c r="B244">
        <f>+'Ark1'!C596</f>
        <v>2019</v>
      </c>
      <c r="C244">
        <f>+'Ark1'!E596</f>
        <v>23</v>
      </c>
      <c r="D244">
        <f>+'Ark1'!Q596</f>
        <v>130</v>
      </c>
      <c r="E244" s="9">
        <f>+'Ark1'!R596</f>
        <v>579</v>
      </c>
      <c r="F244" s="9"/>
      <c r="G244" s="9">
        <f>+'Ark1'!S596</f>
        <v>547</v>
      </c>
      <c r="H244" s="97">
        <f>+'Ark1'!T596</f>
        <v>1.7561952136855836</v>
      </c>
      <c r="I244" s="97">
        <f>+'Ark1'!U596</f>
        <v>1.6785591387414864</v>
      </c>
      <c r="K244" s="1">
        <f>+'Ark1'!W596</f>
        <v>59.087751371115154</v>
      </c>
      <c r="L244" s="9"/>
      <c r="M244" s="9">
        <f>+'Ark1'!Z596</f>
        <v>153.80985374771481</v>
      </c>
      <c r="O244" s="9">
        <f>+'Ark1'!AA596</f>
        <v>28.912077339174367</v>
      </c>
      <c r="P244" s="1">
        <f>+'Ark1'!AB596</f>
        <v>4.4684119714903971</v>
      </c>
      <c r="Q244" s="9">
        <f>+'Ark1'!AC596</f>
        <v>-40.515422549777774</v>
      </c>
      <c r="R244" s="9">
        <f t="shared" si="33"/>
        <v>4.453846153846154</v>
      </c>
      <c r="S244" s="1">
        <f>+'Ark1'!V596</f>
        <v>14.968911917098447</v>
      </c>
      <c r="T244" s="1"/>
      <c r="U244" s="28"/>
      <c r="AH244"/>
      <c r="AI244"/>
      <c r="AJ244"/>
      <c r="AL244"/>
      <c r="AM244"/>
      <c r="AN244"/>
      <c r="AO244"/>
      <c r="AP244"/>
    </row>
    <row r="245" spans="1:42">
      <c r="A245" s="28"/>
      <c r="B245">
        <f>+'Ark1'!C597</f>
        <v>2019</v>
      </c>
      <c r="C245">
        <f>+'Ark1'!E597</f>
        <v>24</v>
      </c>
      <c r="D245">
        <f>+'Ark1'!Q597</f>
        <v>113</v>
      </c>
      <c r="E245" s="9">
        <f>+'Ark1'!R597</f>
        <v>571</v>
      </c>
      <c r="F245" s="9"/>
      <c r="G245" s="9">
        <f>+'Ark1'!S597</f>
        <v>569</v>
      </c>
      <c r="H245" s="97">
        <f>+'Ark1'!T597</f>
        <v>1.7319299948436413</v>
      </c>
      <c r="I245" s="97">
        <f>+'Ark1'!U597</f>
        <v>1.7273996411688859</v>
      </c>
      <c r="K245" s="1">
        <f>+'Ark1'!W597</f>
        <v>59.128295254833027</v>
      </c>
      <c r="L245" s="9"/>
      <c r="M245" s="9">
        <f>+'Ark1'!Z597</f>
        <v>152.16521968365549</v>
      </c>
      <c r="O245" s="9">
        <f>+'Ark1'!AA597</f>
        <v>33.142894808237429</v>
      </c>
      <c r="P245" s="1">
        <f>+'Ark1'!AB597</f>
        <v>5.5870856685604311</v>
      </c>
      <c r="Q245" s="9">
        <f>+'Ark1'!AC597</f>
        <v>-48.867298756672511</v>
      </c>
      <c r="R245" s="9">
        <f t="shared" si="33"/>
        <v>5.053097345132743</v>
      </c>
      <c r="S245" s="1">
        <f>+'Ark1'!V597</f>
        <v>14.971978984238183</v>
      </c>
      <c r="T245" s="1"/>
      <c r="U245" s="28"/>
      <c r="AH245"/>
      <c r="AI245"/>
      <c r="AJ245"/>
      <c r="AL245"/>
      <c r="AM245"/>
      <c r="AN245"/>
      <c r="AO245"/>
      <c r="AP245"/>
    </row>
    <row r="246" spans="1:42">
      <c r="A246" s="28"/>
      <c r="B246">
        <f>+'Ark1'!C598</f>
        <v>2019</v>
      </c>
      <c r="C246">
        <f>+'Ark1'!E598</f>
        <v>25</v>
      </c>
      <c r="D246">
        <f>+'Ark1'!Q598</f>
        <v>99</v>
      </c>
      <c r="E246" s="9">
        <f>+'Ark1'!R598</f>
        <v>521</v>
      </c>
      <c r="F246" s="9"/>
      <c r="G246" s="9">
        <f>+'Ark1'!S598</f>
        <v>521</v>
      </c>
      <c r="H246" s="97">
        <f>+'Ark1'!T598</f>
        <v>1.5802723770815013</v>
      </c>
      <c r="I246" s="97">
        <f>+'Ark1'!U598</f>
        <v>1.4794605020028437</v>
      </c>
      <c r="K246" s="1">
        <f>+'Ark1'!W598</f>
        <v>59.694817658349336</v>
      </c>
      <c r="L246" s="9"/>
      <c r="M246" s="9">
        <f>+'Ark1'!Z598</f>
        <v>142.33132437619963</v>
      </c>
      <c r="O246" s="9">
        <f>+'Ark1'!AA598</f>
        <v>30.691897065233594</v>
      </c>
      <c r="P246" s="1">
        <f>+'Ark1'!AB598</f>
        <v>4.2984789542253949</v>
      </c>
      <c r="Q246" s="9">
        <f>+'Ark1'!AC598</f>
        <v>-45.335549106988118</v>
      </c>
      <c r="R246" s="9">
        <f t="shared" si="33"/>
        <v>5.262626262626263</v>
      </c>
      <c r="S246" s="1">
        <f>+'Ark1'!V598</f>
        <v>15.381957773512475</v>
      </c>
      <c r="T246" s="1"/>
      <c r="U246" s="28"/>
      <c r="AH246"/>
      <c r="AI246"/>
      <c r="AJ246"/>
      <c r="AL246"/>
      <c r="AM246"/>
      <c r="AN246"/>
      <c r="AO246"/>
      <c r="AP246"/>
    </row>
    <row r="247" spans="1:42">
      <c r="A247" s="28"/>
      <c r="B247">
        <f>+'Ark1'!C599</f>
        <v>2019</v>
      </c>
      <c r="C247">
        <f>+'Ark1'!E599</f>
        <v>26</v>
      </c>
      <c r="D247">
        <f>+'Ark1'!Q599</f>
        <v>113</v>
      </c>
      <c r="E247" s="9">
        <f>+'Ark1'!R599</f>
        <v>669</v>
      </c>
      <c r="F247" s="9"/>
      <c r="G247" s="9">
        <f>+'Ark1'!S599</f>
        <v>668</v>
      </c>
      <c r="H247" s="97">
        <f>+'Ark1'!T599</f>
        <v>2.029178925657436</v>
      </c>
      <c r="I247" s="97">
        <f>+'Ark1'!U599</f>
        <v>2.0419763929923702</v>
      </c>
      <c r="K247" s="1">
        <f>+'Ark1'!W599</f>
        <v>59.214071856287397</v>
      </c>
      <c r="L247" s="9"/>
      <c r="M247" s="9">
        <f>+'Ark1'!Z599</f>
        <v>153.21775449101796</v>
      </c>
      <c r="O247" s="9">
        <f>+'Ark1'!AA599</f>
        <v>34.36906512799073</v>
      </c>
      <c r="P247" s="1">
        <f>+'Ark1'!AB599</f>
        <v>4.6895200596698876</v>
      </c>
      <c r="Q247" s="9">
        <f>+'Ark1'!AC599</f>
        <v>-46.969923125112686</v>
      </c>
      <c r="R247" s="9">
        <f t="shared" si="33"/>
        <v>5.9203539823008846</v>
      </c>
      <c r="S247" s="1">
        <f>+'Ark1'!V599</f>
        <v>15.130044843049324</v>
      </c>
      <c r="T247" s="1"/>
      <c r="U247" s="28"/>
      <c r="AH247"/>
      <c r="AI247"/>
      <c r="AJ247"/>
      <c r="AL247"/>
      <c r="AM247"/>
      <c r="AN247"/>
      <c r="AO247"/>
      <c r="AP247"/>
    </row>
    <row r="248" spans="1:42">
      <c r="A248" s="28"/>
      <c r="B248">
        <f>+'Ark1'!C600</f>
        <v>2019</v>
      </c>
      <c r="C248">
        <f>+'Ark1'!E600</f>
        <v>27</v>
      </c>
      <c r="D248">
        <f>+'Ark1'!Q600</f>
        <v>124</v>
      </c>
      <c r="E248" s="9">
        <f>+'Ark1'!R600</f>
        <v>684</v>
      </c>
      <c r="F248" s="9"/>
      <c r="G248" s="9">
        <f>+'Ark1'!S600</f>
        <v>684</v>
      </c>
      <c r="H248" s="97">
        <f>+'Ark1'!T600</f>
        <v>2.0746762109860777</v>
      </c>
      <c r="I248" s="97">
        <f>+'Ark1'!U600</f>
        <v>2.0687009873202498</v>
      </c>
      <c r="K248" s="1">
        <f>+'Ark1'!W600</f>
        <v>59.467836257309934</v>
      </c>
      <c r="L248" s="9"/>
      <c r="M248" s="9">
        <f>+'Ark1'!Z600</f>
        <v>151.59206140350886</v>
      </c>
      <c r="O248" s="9">
        <f>+'Ark1'!AA600</f>
        <v>30.451332487803224</v>
      </c>
      <c r="P248" s="1">
        <f>+'Ark1'!AB600</f>
        <v>4.8007510982857378</v>
      </c>
      <c r="Q248" s="9">
        <f>+'Ark1'!AC600</f>
        <v>-40.349298802586254</v>
      </c>
      <c r="R248" s="9">
        <f t="shared" si="33"/>
        <v>5.5161290322580649</v>
      </c>
      <c r="S248" s="1">
        <f>+'Ark1'!V600</f>
        <v>15.201754385964913</v>
      </c>
      <c r="T248" s="1"/>
      <c r="U248" s="28"/>
      <c r="AH248"/>
      <c r="AI248"/>
      <c r="AJ248"/>
      <c r="AL248"/>
      <c r="AM248"/>
      <c r="AN248"/>
      <c r="AO248"/>
      <c r="AP248"/>
    </row>
    <row r="249" spans="1:42">
      <c r="A249" s="28"/>
      <c r="B249">
        <f>+'Ark1'!C601</f>
        <v>2019</v>
      </c>
      <c r="C249">
        <f>+'Ark1'!E601</f>
        <v>28</v>
      </c>
      <c r="D249">
        <f>+'Ark1'!Q601</f>
        <v>136</v>
      </c>
      <c r="E249" s="9">
        <f>+'Ark1'!R601</f>
        <v>529</v>
      </c>
      <c r="F249" s="9"/>
      <c r="G249" s="9">
        <f>+'Ark1'!S601</f>
        <v>529</v>
      </c>
      <c r="H249" s="97">
        <f>+'Ark1'!T601</f>
        <v>1.6045375959234427</v>
      </c>
      <c r="I249" s="97">
        <f>+'Ark1'!U601</f>
        <v>1.648260917239486</v>
      </c>
      <c r="K249" s="1">
        <f>+'Ark1'!W601</f>
        <v>59.141776937618154</v>
      </c>
      <c r="L249" s="9"/>
      <c r="M249" s="9">
        <f>+'Ark1'!Z601</f>
        <v>156.1727032136105</v>
      </c>
      <c r="O249" s="9">
        <f>+'Ark1'!AA601</f>
        <v>35.152442321967627</v>
      </c>
      <c r="P249" s="1">
        <f>+'Ark1'!AB601</f>
        <v>4.7557281608243214</v>
      </c>
      <c r="Q249" s="9">
        <f>+'Ark1'!AC601</f>
        <v>-55.510260095941561</v>
      </c>
      <c r="R249" s="9">
        <f t="shared" si="33"/>
        <v>3.8897058823529411</v>
      </c>
      <c r="S249" s="1">
        <f>+'Ark1'!V601</f>
        <v>15.128544423440452</v>
      </c>
      <c r="T249" s="1"/>
      <c r="U249" s="28"/>
      <c r="AH249"/>
      <c r="AI249"/>
      <c r="AJ249"/>
      <c r="AL249"/>
      <c r="AM249"/>
      <c r="AN249"/>
      <c r="AO249"/>
      <c r="AP249"/>
    </row>
    <row r="250" spans="1:42">
      <c r="A250" s="28"/>
      <c r="B250">
        <f>+'Ark1'!C602</f>
        <v>2019</v>
      </c>
      <c r="C250">
        <f>+'Ark1'!E602</f>
        <v>29</v>
      </c>
      <c r="D250">
        <f>+'Ark1'!Q602</f>
        <v>100</v>
      </c>
      <c r="E250" s="9">
        <f>+'Ark1'!R602</f>
        <v>489</v>
      </c>
      <c r="F250" s="9"/>
      <c r="G250" s="9">
        <f>+'Ark1'!S602</f>
        <v>489</v>
      </c>
      <c r="H250" s="97">
        <f>+'Ark1'!T602</f>
        <v>1.4832115017137306</v>
      </c>
      <c r="I250" s="97">
        <f>+'Ark1'!U602</f>
        <v>1.4893318689814747</v>
      </c>
      <c r="K250" s="1">
        <f>+'Ark1'!W602</f>
        <v>59.55214723926381</v>
      </c>
      <c r="L250" s="9"/>
      <c r="M250" s="9">
        <f>+'Ark1'!Z602</f>
        <v>152.65725971370139</v>
      </c>
      <c r="O250" s="9">
        <f>+'Ark1'!AA602</f>
        <v>32.482723950925696</v>
      </c>
      <c r="P250" s="1">
        <f>+'Ark1'!AB602</f>
        <v>4.397182646395799</v>
      </c>
      <c r="Q250" s="9">
        <f>+'Ark1'!AC602</f>
        <v>-44.579462255569247</v>
      </c>
      <c r="R250" s="9">
        <f t="shared" si="33"/>
        <v>4.8899999999999997</v>
      </c>
      <c r="S250" s="1">
        <f>+'Ark1'!V602</f>
        <v>15.282208588957053</v>
      </c>
      <c r="T250" s="1"/>
      <c r="U250" s="28"/>
      <c r="AH250"/>
      <c r="AI250"/>
      <c r="AJ250"/>
      <c r="AL250"/>
      <c r="AM250"/>
      <c r="AN250"/>
      <c r="AO250"/>
      <c r="AP250"/>
    </row>
    <row r="251" spans="1:42">
      <c r="A251" s="28"/>
      <c r="B251">
        <f>+'Ark1'!C603</f>
        <v>2019</v>
      </c>
      <c r="C251">
        <f>+'Ark1'!E603</f>
        <v>30</v>
      </c>
      <c r="D251">
        <f>+'Ark1'!Q603</f>
        <v>113</v>
      </c>
      <c r="E251" s="9">
        <f>+'Ark1'!R603</f>
        <v>675</v>
      </c>
      <c r="F251" s="9"/>
      <c r="G251" s="9">
        <f>+'Ark1'!S603</f>
        <v>675</v>
      </c>
      <c r="H251" s="97">
        <f>+'Ark1'!T603</f>
        <v>2.0473778397888927</v>
      </c>
      <c r="I251" s="97">
        <f>+'Ark1'!U603</f>
        <v>2.0815777763483978</v>
      </c>
      <c r="K251" s="1">
        <f>+'Ark1'!W603</f>
        <v>59.028148148148141</v>
      </c>
      <c r="L251" s="9"/>
      <c r="M251" s="9">
        <f>+'Ark1'!Z603</f>
        <v>154.56946666666661</v>
      </c>
      <c r="O251" s="9">
        <f>+'Ark1'!AA603</f>
        <v>33.72420026140162</v>
      </c>
      <c r="P251" s="1">
        <f>+'Ark1'!AB603</f>
        <v>5.0921093912175408</v>
      </c>
      <c r="Q251" s="9">
        <f>+'Ark1'!AC603</f>
        <v>-44.43895323063493</v>
      </c>
      <c r="R251" s="9">
        <f t="shared" si="33"/>
        <v>5.9734513274336285</v>
      </c>
      <c r="S251" s="1">
        <f>+'Ark1'!V603</f>
        <v>14.964444444444444</v>
      </c>
      <c r="T251" s="1"/>
      <c r="U251" s="28"/>
      <c r="AH251"/>
      <c r="AI251"/>
      <c r="AJ251"/>
      <c r="AL251"/>
      <c r="AM251"/>
      <c r="AN251"/>
      <c r="AO251"/>
      <c r="AP251"/>
    </row>
    <row r="252" spans="1:42">
      <c r="A252" s="28"/>
      <c r="B252">
        <f>+'Ark1'!C604</f>
        <v>2019</v>
      </c>
      <c r="C252">
        <f>+'Ark1'!E604</f>
        <v>31</v>
      </c>
      <c r="D252">
        <f>+'Ark1'!Q604</f>
        <v>126</v>
      </c>
      <c r="E252" s="9">
        <f>+'Ark1'!R604</f>
        <v>666</v>
      </c>
      <c r="F252" s="9"/>
      <c r="G252" s="9">
        <f>+'Ark1'!S604</f>
        <v>666</v>
      </c>
      <c r="H252" s="97">
        <f>+'Ark1'!T604</f>
        <v>2.0200794685917063</v>
      </c>
      <c r="I252" s="97">
        <f>+'Ark1'!U604</f>
        <v>2.0242732520789359</v>
      </c>
      <c r="K252" s="1">
        <f>+'Ark1'!W604</f>
        <v>59.469969969970002</v>
      </c>
      <c r="L252" s="9"/>
      <c r="M252" s="9">
        <f>+'Ark1'!Z604</f>
        <v>152.34554054054053</v>
      </c>
      <c r="O252" s="9">
        <f>+'Ark1'!AA604</f>
        <v>30.613425273727799</v>
      </c>
      <c r="P252" s="1">
        <f>+'Ark1'!AB604</f>
        <v>4.5015678615691153</v>
      </c>
      <c r="Q252" s="9">
        <f>+'Ark1'!AC604</f>
        <v>-51.946748078359072</v>
      </c>
      <c r="R252" s="9">
        <f t="shared" si="33"/>
        <v>5.2857142857142856</v>
      </c>
      <c r="S252" s="1">
        <f>+'Ark1'!V604</f>
        <v>15.283783783783782</v>
      </c>
      <c r="T252" s="1"/>
      <c r="U252" s="28"/>
      <c r="AH252"/>
      <c r="AI252"/>
      <c r="AJ252"/>
      <c r="AL252"/>
      <c r="AM252"/>
      <c r="AN252"/>
      <c r="AO252"/>
      <c r="AP252"/>
    </row>
    <row r="253" spans="1:42">
      <c r="A253" s="28"/>
      <c r="B253">
        <f>+'Ark1'!C605</f>
        <v>2019</v>
      </c>
      <c r="C253">
        <f>+'Ark1'!E605</f>
        <v>32</v>
      </c>
      <c r="D253">
        <f>+'Ark1'!Q605</f>
        <v>120</v>
      </c>
      <c r="E253" s="9">
        <f>+'Ark1'!R605</f>
        <v>756</v>
      </c>
      <c r="F253" s="9"/>
      <c r="G253" s="9">
        <f>+'Ark1'!S605</f>
        <v>756</v>
      </c>
      <c r="H253" s="97">
        <f>+'Ark1'!T605</f>
        <v>2.2930631805635602</v>
      </c>
      <c r="I253" s="97">
        <f>+'Ark1'!U605</f>
        <v>2.1751151533124329</v>
      </c>
      <c r="K253" s="1">
        <f>+'Ark1'!W605</f>
        <v>59.899470899470899</v>
      </c>
      <c r="L253" s="9"/>
      <c r="M253" s="9">
        <f>+'Ark1'!Z605</f>
        <v>144.20997354497339</v>
      </c>
      <c r="O253" s="9">
        <f>+'Ark1'!AA605</f>
        <v>32.774254845643192</v>
      </c>
      <c r="P253" s="1">
        <f>+'Ark1'!AB605</f>
        <v>4.3144214588152128</v>
      </c>
      <c r="Q253" s="9">
        <f>+'Ark1'!AC605</f>
        <v>-49.116496157375721</v>
      </c>
      <c r="R253" s="9">
        <f t="shared" si="33"/>
        <v>6.3</v>
      </c>
      <c r="S253" s="1">
        <f>+'Ark1'!V605</f>
        <v>15.384920634920636</v>
      </c>
      <c r="T253" s="1"/>
      <c r="U253" s="28"/>
      <c r="AH253"/>
      <c r="AI253"/>
      <c r="AJ253"/>
      <c r="AL253"/>
      <c r="AM253"/>
      <c r="AN253"/>
      <c r="AO253"/>
      <c r="AP253"/>
    </row>
    <row r="254" spans="1:42">
      <c r="A254" s="28"/>
      <c r="B254">
        <f>+'Ark1'!C606</f>
        <v>2019</v>
      </c>
      <c r="C254">
        <f>+'Ark1'!E606</f>
        <v>33</v>
      </c>
      <c r="D254">
        <f>+'Ark1'!Q606</f>
        <v>142</v>
      </c>
      <c r="E254" s="9">
        <f>+'Ark1'!R606</f>
        <v>721</v>
      </c>
      <c r="F254" s="9"/>
      <c r="G254" s="9">
        <f>+'Ark1'!S606</f>
        <v>721</v>
      </c>
      <c r="H254" s="97">
        <f>+'Ark1'!T606</f>
        <v>2.1869028481300621</v>
      </c>
      <c r="I254" s="97">
        <f>+'Ark1'!U606</f>
        <v>2.159034429559564</v>
      </c>
      <c r="K254" s="1">
        <f>+'Ark1'!W606</f>
        <v>59.811373092926488</v>
      </c>
      <c r="L254" s="9"/>
      <c r="M254" s="9">
        <f>+'Ark1'!Z606</f>
        <v>150.09255201109579</v>
      </c>
      <c r="O254" s="9">
        <f>+'Ark1'!AA606</f>
        <v>31.791418592481843</v>
      </c>
      <c r="P254" s="1">
        <f>+'Ark1'!AB606</f>
        <v>4.5030959823973218</v>
      </c>
      <c r="Q254" s="9">
        <f>+'Ark1'!AC606</f>
        <v>-46.075636413189322</v>
      </c>
      <c r="R254" s="9">
        <f t="shared" si="33"/>
        <v>5.077464788732394</v>
      </c>
      <c r="S254" s="1">
        <f>+'Ark1'!V606</f>
        <v>15.33148404993065</v>
      </c>
      <c r="T254" s="1"/>
      <c r="U254" s="28"/>
      <c r="AH254"/>
      <c r="AI254"/>
      <c r="AJ254"/>
      <c r="AL254"/>
      <c r="AM254"/>
      <c r="AN254"/>
      <c r="AO254"/>
      <c r="AP254"/>
    </row>
    <row r="255" spans="1:42">
      <c r="A255" s="28"/>
      <c r="B255">
        <f>+'Ark1'!C607</f>
        <v>2019</v>
      </c>
      <c r="C255">
        <f>+'Ark1'!E607</f>
        <v>34</v>
      </c>
      <c r="D255">
        <f>+'Ark1'!Q607</f>
        <v>128</v>
      </c>
      <c r="E255" s="9">
        <f>+'Ark1'!R607</f>
        <v>681</v>
      </c>
      <c r="F255" s="9"/>
      <c r="G255" s="9">
        <f>+'Ark1'!S607</f>
        <v>681</v>
      </c>
      <c r="H255" s="97">
        <f>+'Ark1'!T607</f>
        <v>2.0655767539203498</v>
      </c>
      <c r="I255" s="97">
        <f>+'Ark1'!U607</f>
        <v>2.077415793516812</v>
      </c>
      <c r="K255" s="1">
        <f>+'Ark1'!W607</f>
        <v>59.519823788546255</v>
      </c>
      <c r="L255" s="9"/>
      <c r="M255" s="9">
        <f>+'Ark1'!Z607</f>
        <v>152.90129221732741</v>
      </c>
      <c r="O255" s="9">
        <f>+'Ark1'!AA607</f>
        <v>29.492644028316757</v>
      </c>
      <c r="P255" s="1">
        <f>+'Ark1'!AB607</f>
        <v>4.675675546824241</v>
      </c>
      <c r="Q255" s="9">
        <f>+'Ark1'!AC607</f>
        <v>-33.851543395314138</v>
      </c>
      <c r="R255" s="9">
        <f t="shared" si="33"/>
        <v>5.3203125</v>
      </c>
      <c r="S255" s="1">
        <f>+'Ark1'!V607</f>
        <v>15.25550660792951</v>
      </c>
      <c r="T255" s="1"/>
      <c r="U255" s="28"/>
      <c r="AH255"/>
      <c r="AI255"/>
      <c r="AJ255"/>
      <c r="AL255"/>
      <c r="AM255"/>
      <c r="AN255"/>
      <c r="AO255"/>
      <c r="AP255"/>
    </row>
    <row r="256" spans="1:42">
      <c r="A256" s="28"/>
      <c r="B256">
        <f>+'Ark1'!C608</f>
        <v>2019</v>
      </c>
      <c r="C256">
        <f>+'Ark1'!E608</f>
        <v>35</v>
      </c>
      <c r="D256">
        <f>+'Ark1'!Q608</f>
        <v>148</v>
      </c>
      <c r="E256" s="9">
        <f>+'Ark1'!R608</f>
        <v>721</v>
      </c>
      <c r="F256" s="9"/>
      <c r="G256" s="9">
        <f>+'Ark1'!S608</f>
        <v>721</v>
      </c>
      <c r="H256" s="97">
        <f>+'Ark1'!T608</f>
        <v>2.1869028481300621</v>
      </c>
      <c r="I256" s="97">
        <f>+'Ark1'!U608</f>
        <v>2.2694697241635473</v>
      </c>
      <c r="K256" s="1">
        <f>+'Ark1'!W608</f>
        <v>58.715672676837741</v>
      </c>
      <c r="L256" s="9"/>
      <c r="M256" s="9">
        <f>+'Ark1'!Z608</f>
        <v>157.76983356449381</v>
      </c>
      <c r="O256" s="9">
        <f>+'Ark1'!AA608</f>
        <v>32.505636493626149</v>
      </c>
      <c r="P256" s="1">
        <f>+'Ark1'!AB608</f>
        <v>5.1610287358910432</v>
      </c>
      <c r="Q256" s="9">
        <f>+'Ark1'!AC608</f>
        <v>-51.979859428224451</v>
      </c>
      <c r="R256" s="9">
        <f t="shared" si="33"/>
        <v>4.8716216216216219</v>
      </c>
      <c r="S256" s="1">
        <f>+'Ark1'!V608</f>
        <v>14.778085991678219</v>
      </c>
      <c r="T256" s="1"/>
      <c r="U256" s="28"/>
      <c r="AH256"/>
      <c r="AI256"/>
      <c r="AJ256"/>
      <c r="AL256"/>
      <c r="AM256"/>
      <c r="AN256"/>
      <c r="AO256"/>
      <c r="AP256"/>
    </row>
    <row r="257" spans="1:42">
      <c r="A257" s="28"/>
      <c r="B257">
        <f>+'Ark1'!C609</f>
        <v>2019</v>
      </c>
      <c r="C257">
        <f>+'Ark1'!E609</f>
        <v>36</v>
      </c>
      <c r="D257">
        <f>+'Ark1'!Q609</f>
        <v>115</v>
      </c>
      <c r="E257" s="9">
        <f>+'Ark1'!R609</f>
        <v>525</v>
      </c>
      <c r="F257" s="9"/>
      <c r="G257" s="9">
        <f>+'Ark1'!S609</f>
        <v>525</v>
      </c>
      <c r="H257" s="97">
        <f>+'Ark1'!T609</f>
        <v>1.5924049865024723</v>
      </c>
      <c r="I257" s="97">
        <f>+'Ark1'!U609</f>
        <v>1.6028272514369899</v>
      </c>
      <c r="K257" s="1">
        <f>+'Ark1'!W609</f>
        <v>59.02666666666665</v>
      </c>
      <c r="L257" s="9"/>
      <c r="M257" s="9">
        <f>+'Ark1'!Z609</f>
        <v>153.02495238095216</v>
      </c>
      <c r="O257" s="9">
        <f>+'Ark1'!AA609</f>
        <v>29.550105552106999</v>
      </c>
      <c r="P257" s="1">
        <f>+'Ark1'!AB609</f>
        <v>4.7636773843557823</v>
      </c>
      <c r="Q257" s="9">
        <f>+'Ark1'!AC609</f>
        <v>-42.035341646093798</v>
      </c>
      <c r="R257" s="9">
        <f t="shared" si="33"/>
        <v>4.5652173913043477</v>
      </c>
      <c r="S257" s="1">
        <f>+'Ark1'!V609</f>
        <v>14.97714285714286</v>
      </c>
      <c r="T257" s="1"/>
      <c r="U257" s="28"/>
      <c r="AH257"/>
      <c r="AI257"/>
      <c r="AJ257"/>
      <c r="AL257"/>
      <c r="AM257"/>
      <c r="AN257"/>
      <c r="AO257"/>
      <c r="AP257"/>
    </row>
    <row r="258" spans="1:42">
      <c r="A258" s="28"/>
      <c r="B258">
        <f>+'Ark1'!C610</f>
        <v>2019</v>
      </c>
      <c r="C258">
        <f>+'Ark1'!E610</f>
        <v>37</v>
      </c>
      <c r="D258">
        <f>+'Ark1'!Q610</f>
        <v>121</v>
      </c>
      <c r="E258" s="9">
        <f>+'Ark1'!R610</f>
        <v>647</v>
      </c>
      <c r="F258" s="9"/>
      <c r="G258" s="9">
        <f>+'Ark1'!S610</f>
        <v>647</v>
      </c>
      <c r="H258" s="97">
        <f>+'Ark1'!T610</f>
        <v>1.9624495738420935</v>
      </c>
      <c r="I258" s="97">
        <f>+'Ark1'!U610</f>
        <v>1.9828678972563836</v>
      </c>
      <c r="K258" s="1">
        <f>+'Ark1'!W610</f>
        <v>59.190108191653785</v>
      </c>
      <c r="L258" s="9"/>
      <c r="M258" s="9">
        <f>+'Ark1'!Z610</f>
        <v>153.61171561051003</v>
      </c>
      <c r="O258" s="9">
        <f>+'Ark1'!AA610</f>
        <v>30.691131000589081</v>
      </c>
      <c r="P258" s="1">
        <f>+'Ark1'!AB610</f>
        <v>4.3946744313648347</v>
      </c>
      <c r="Q258" s="9">
        <f>+'Ark1'!AC610</f>
        <v>-39.452289883243097</v>
      </c>
      <c r="R258" s="9">
        <f t="shared" si="33"/>
        <v>5.3471074380165291</v>
      </c>
      <c r="S258" s="1">
        <f>+'Ark1'!V610</f>
        <v>15.117465224111283</v>
      </c>
      <c r="T258" s="1"/>
      <c r="U258" s="28"/>
      <c r="AH258"/>
      <c r="AI258"/>
      <c r="AJ258"/>
      <c r="AL258"/>
      <c r="AM258"/>
      <c r="AN258"/>
      <c r="AO258"/>
      <c r="AP258"/>
    </row>
    <row r="259" spans="1:42">
      <c r="A259" s="28"/>
      <c r="B259">
        <f>+'Ark1'!C611</f>
        <v>2019</v>
      </c>
      <c r="C259">
        <f>+'Ark1'!E611</f>
        <v>38</v>
      </c>
      <c r="D259">
        <f>+'Ark1'!Q611</f>
        <v>135</v>
      </c>
      <c r="E259" s="9">
        <f>+'Ark1'!R611</f>
        <v>744</v>
      </c>
      <c r="F259" s="9"/>
      <c r="G259" s="9">
        <f>+'Ark1'!S611</f>
        <v>744</v>
      </c>
      <c r="H259" s="97">
        <f>+'Ark1'!T611</f>
        <v>2.2566653523006464</v>
      </c>
      <c r="I259" s="97">
        <f>+'Ark1'!U611</f>
        <v>2.2658180884909256</v>
      </c>
      <c r="K259" s="1">
        <f>+'Ark1'!W611</f>
        <v>58.869623655913983</v>
      </c>
      <c r="L259" s="9"/>
      <c r="M259" s="9">
        <f>+'Ark1'!Z611</f>
        <v>152.64653225806452</v>
      </c>
      <c r="O259" s="9">
        <f>+'Ark1'!AA611</f>
        <v>31.29896829290972</v>
      </c>
      <c r="P259" s="1">
        <f>+'Ark1'!AB611</f>
        <v>4.5363456786745937</v>
      </c>
      <c r="Q259" s="9">
        <f>+'Ark1'!AC611</f>
        <v>-42.161941514891993</v>
      </c>
      <c r="R259" s="9">
        <f t="shared" si="33"/>
        <v>5.5111111111111111</v>
      </c>
      <c r="S259" s="1">
        <f>+'Ark1'!V611</f>
        <v>14.983870967741939</v>
      </c>
      <c r="T259" s="1"/>
      <c r="U259" s="28"/>
      <c r="AH259"/>
      <c r="AI259"/>
      <c r="AJ259"/>
      <c r="AL259"/>
      <c r="AM259"/>
      <c r="AN259"/>
      <c r="AO259"/>
      <c r="AP259"/>
    </row>
    <row r="260" spans="1:42">
      <c r="A260" s="28"/>
      <c r="B260">
        <f>+'Ark1'!C612</f>
        <v>2019</v>
      </c>
      <c r="C260">
        <f>+'Ark1'!E612</f>
        <v>39</v>
      </c>
      <c r="D260">
        <f>+'Ark1'!Q612</f>
        <v>136</v>
      </c>
      <c r="E260" s="9">
        <f>+'Ark1'!R612</f>
        <v>813</v>
      </c>
      <c r="F260" s="9"/>
      <c r="G260" s="9">
        <f>+'Ark1'!S612</f>
        <v>813</v>
      </c>
      <c r="H260" s="97">
        <f>+'Ark1'!T612</f>
        <v>2.4659528648123996</v>
      </c>
      <c r="I260" s="97">
        <f>+'Ark1'!U612</f>
        <v>2.483918677716447</v>
      </c>
      <c r="K260" s="1">
        <f>+'Ark1'!W612</f>
        <v>58.350553505535053</v>
      </c>
      <c r="L260" s="9"/>
      <c r="M260" s="9">
        <f>+'Ark1'!Z612</f>
        <v>153.13753997539973</v>
      </c>
      <c r="O260" s="9">
        <f>+'Ark1'!AA612</f>
        <v>32.445181143493926</v>
      </c>
      <c r="P260" s="1">
        <f>+'Ark1'!AB612</f>
        <v>5.0943245862493693</v>
      </c>
      <c r="Q260" s="9">
        <f>+'Ark1'!AC612</f>
        <v>-49.459229254201553</v>
      </c>
      <c r="R260" s="9">
        <f t="shared" si="33"/>
        <v>5.9779411764705879</v>
      </c>
      <c r="S260" s="1">
        <f>+'Ark1'!V612</f>
        <v>14.66420664206642</v>
      </c>
      <c r="T260" s="1"/>
      <c r="U260" s="28"/>
      <c r="AH260"/>
      <c r="AI260"/>
      <c r="AJ260"/>
      <c r="AL260"/>
      <c r="AM260"/>
      <c r="AN260"/>
      <c r="AO260"/>
      <c r="AP260"/>
    </row>
    <row r="261" spans="1:42">
      <c r="A261" s="28"/>
      <c r="B261">
        <f>+'Ark1'!C613</f>
        <v>2019</v>
      </c>
      <c r="C261">
        <f>+'Ark1'!E613</f>
        <v>40</v>
      </c>
      <c r="D261">
        <f>+'Ark1'!Q613</f>
        <v>115</v>
      </c>
      <c r="E261" s="9">
        <f>+'Ark1'!R613</f>
        <v>549</v>
      </c>
      <c r="F261" s="9"/>
      <c r="G261" s="9">
        <f>+'Ark1'!S613</f>
        <v>549</v>
      </c>
      <c r="H261" s="97">
        <f>+'Ark1'!T613</f>
        <v>1.6652006430282995</v>
      </c>
      <c r="I261" s="97">
        <f>+'Ark1'!U613</f>
        <v>1.642225333872384</v>
      </c>
      <c r="K261" s="1">
        <f>+'Ark1'!W613</f>
        <v>59.047358834244079</v>
      </c>
      <c r="L261" s="9"/>
      <c r="M261" s="9">
        <f>+'Ark1'!Z613</f>
        <v>149.93231329690349</v>
      </c>
      <c r="O261" s="9">
        <f>+'Ark1'!AA613</f>
        <v>30.186280263429023</v>
      </c>
      <c r="P261" s="1">
        <f>+'Ark1'!AB613</f>
        <v>4.299525256613606</v>
      </c>
      <c r="Q261" s="9">
        <f>+'Ark1'!AC613</f>
        <v>-44.299961301121328</v>
      </c>
      <c r="R261" s="9">
        <f t="shared" si="33"/>
        <v>4.7739130434782613</v>
      </c>
      <c r="S261" s="1">
        <f>+'Ark1'!V613</f>
        <v>15.065573770491802</v>
      </c>
      <c r="T261" s="1"/>
      <c r="U261" s="28"/>
      <c r="AH261"/>
      <c r="AI261"/>
      <c r="AJ261"/>
      <c r="AL261"/>
      <c r="AM261"/>
      <c r="AN261"/>
      <c r="AO261"/>
      <c r="AP261"/>
    </row>
    <row r="262" spans="1:42">
      <c r="A262" s="28"/>
      <c r="B262">
        <f>+'Ark1'!C614</f>
        <v>2019</v>
      </c>
      <c r="C262">
        <f>+'Ark1'!E614</f>
        <v>41</v>
      </c>
      <c r="D262">
        <f>+'Ark1'!Q614</f>
        <v>140</v>
      </c>
      <c r="E262" s="9">
        <f>+'Ark1'!R614</f>
        <v>726</v>
      </c>
      <c r="F262" s="9"/>
      <c r="G262" s="9">
        <f>+'Ark1'!S614</f>
        <v>726</v>
      </c>
      <c r="H262" s="97">
        <f>+'Ark1'!T614</f>
        <v>2.2020686099062754</v>
      </c>
      <c r="I262" s="97">
        <f>+'Ark1'!U614</f>
        <v>2.1765388582875671</v>
      </c>
      <c r="K262" s="1">
        <f>+'Ark1'!W614</f>
        <v>58.763085399449047</v>
      </c>
      <c r="L262" s="9"/>
      <c r="M262" s="9">
        <f>+'Ark1'!Z614</f>
        <v>150.26735537190081</v>
      </c>
      <c r="O262" s="9">
        <f>+'Ark1'!AA614</f>
        <v>30.653425995104595</v>
      </c>
      <c r="P262" s="1">
        <f>+'Ark1'!AB614</f>
        <v>5.0229844564219723</v>
      </c>
      <c r="Q262" s="9">
        <f>+'Ark1'!AC614</f>
        <v>-46.212797037792882</v>
      </c>
      <c r="R262" s="9">
        <f t="shared" si="33"/>
        <v>5.1857142857142859</v>
      </c>
      <c r="S262" s="1">
        <f>+'Ark1'!V614</f>
        <v>14.888429752066116</v>
      </c>
      <c r="T262" s="1"/>
      <c r="U262" s="28"/>
      <c r="AH262"/>
      <c r="AI262"/>
      <c r="AJ262"/>
      <c r="AL262"/>
      <c r="AM262"/>
      <c r="AN262"/>
      <c r="AO262"/>
      <c r="AP262"/>
    </row>
    <row r="263" spans="1:42">
      <c r="A263" s="28"/>
      <c r="B263">
        <f>+'Ark1'!C615</f>
        <v>2019</v>
      </c>
      <c r="C263">
        <f>+'Ark1'!E615</f>
        <v>42</v>
      </c>
      <c r="D263">
        <f>+'Ark1'!Q615</f>
        <v>124</v>
      </c>
      <c r="E263" s="9">
        <f>+'Ark1'!R615</f>
        <v>563</v>
      </c>
      <c r="F263" s="9"/>
      <c r="G263" s="9">
        <f>+'Ark1'!S615</f>
        <v>563</v>
      </c>
      <c r="H263" s="97">
        <f>+'Ark1'!T615</f>
        <v>1.7076647760016987</v>
      </c>
      <c r="I263" s="97">
        <f>+'Ark1'!U615</f>
        <v>1.7247655076505779</v>
      </c>
      <c r="K263" s="1">
        <f>+'Ark1'!W615</f>
        <v>59.325044404973376</v>
      </c>
      <c r="L263" s="9"/>
      <c r="M263" s="9">
        <f>+'Ark1'!Z615</f>
        <v>153.55236234458252</v>
      </c>
      <c r="O263" s="9">
        <f>+'Ark1'!AA615</f>
        <v>29.54711066705212</v>
      </c>
      <c r="P263" s="1">
        <f>+'Ark1'!AB615</f>
        <v>4.2825427105050924</v>
      </c>
      <c r="Q263" s="9">
        <f>+'Ark1'!AC615</f>
        <v>-35.146985948384575</v>
      </c>
      <c r="R263" s="9">
        <f t="shared" si="33"/>
        <v>4.540322580645161</v>
      </c>
      <c r="S263" s="1">
        <f>+'Ark1'!V615</f>
        <v>15.198934280639437</v>
      </c>
      <c r="T263" s="1"/>
      <c r="U263" s="28"/>
      <c r="AH263"/>
      <c r="AI263"/>
      <c r="AJ263"/>
      <c r="AL263"/>
      <c r="AM263"/>
      <c r="AN263"/>
      <c r="AO263"/>
      <c r="AP263"/>
    </row>
    <row r="264" spans="1:42">
      <c r="A264" s="28"/>
      <c r="B264">
        <f>+'Ark1'!C616</f>
        <v>2019</v>
      </c>
      <c r="C264">
        <f>+'Ark1'!E616</f>
        <v>43</v>
      </c>
      <c r="D264">
        <f>+'Ark1'!Q616</f>
        <v>147</v>
      </c>
      <c r="E264" s="9">
        <f>+'Ark1'!R616</f>
        <v>655</v>
      </c>
      <c r="F264" s="9"/>
      <c r="G264" s="9">
        <f>+'Ark1'!S616</f>
        <v>655</v>
      </c>
      <c r="H264" s="97">
        <f>+'Ark1'!T616</f>
        <v>1.9867147926840367</v>
      </c>
      <c r="I264" s="97">
        <f>+'Ark1'!U616</f>
        <v>2.0018582781501344</v>
      </c>
      <c r="K264" s="1">
        <f>+'Ark1'!W616</f>
        <v>58.931297709923633</v>
      </c>
      <c r="L264" s="9"/>
      <c r="M264" s="9">
        <f>+'Ark1'!Z616</f>
        <v>153.188748091603</v>
      </c>
      <c r="O264" s="9">
        <f>+'Ark1'!AA616</f>
        <v>31.762906523162766</v>
      </c>
      <c r="P264" s="1">
        <f>+'Ark1'!AB616</f>
        <v>4.6900753419210401</v>
      </c>
      <c r="Q264" s="9">
        <f>+'Ark1'!AC616</f>
        <v>-41.565590814642256</v>
      </c>
      <c r="R264" s="9">
        <f t="shared" si="33"/>
        <v>4.4557823129251704</v>
      </c>
      <c r="S264" s="1">
        <f>+'Ark1'!V616</f>
        <v>14.948091603053436</v>
      </c>
      <c r="T264" s="1"/>
      <c r="U264" s="28"/>
      <c r="AH264"/>
      <c r="AI264"/>
      <c r="AJ264"/>
      <c r="AL264"/>
      <c r="AM264"/>
      <c r="AN264"/>
      <c r="AO264"/>
      <c r="AP264"/>
    </row>
    <row r="265" spans="1:42">
      <c r="A265" s="28"/>
      <c r="B265">
        <f>+'Ark1'!C617</f>
        <v>2019</v>
      </c>
      <c r="C265">
        <f>+'Ark1'!E617</f>
        <v>44</v>
      </c>
      <c r="D265">
        <f>+'Ark1'!Q617</f>
        <v>123</v>
      </c>
      <c r="E265" s="9">
        <f>+'Ark1'!R617</f>
        <v>546</v>
      </c>
      <c r="F265" s="9"/>
      <c r="G265" s="9">
        <f>+'Ark1'!S617</f>
        <v>546</v>
      </c>
      <c r="H265" s="97">
        <f>+'Ark1'!T617</f>
        <v>1.6561011859625703</v>
      </c>
      <c r="I265" s="97">
        <f>+'Ark1'!U617</f>
        <v>1.641681868015846</v>
      </c>
      <c r="K265" s="1">
        <f>+'Ark1'!W617</f>
        <v>59.597069597069591</v>
      </c>
      <c r="L265" s="9"/>
      <c r="M265" s="9">
        <f>+'Ark1'!Z617</f>
        <v>150.70622710622715</v>
      </c>
      <c r="O265" s="9">
        <f>+'Ark1'!AA617</f>
        <v>29.606206334665675</v>
      </c>
      <c r="P265" s="1">
        <f>+'Ark1'!AB617</f>
        <v>4.2708989092841749</v>
      </c>
      <c r="Q265" s="9">
        <f>+'Ark1'!AC617</f>
        <v>-35.349293258085794</v>
      </c>
      <c r="R265" s="9">
        <f t="shared" si="33"/>
        <v>4.4390243902439028</v>
      </c>
      <c r="S265" s="1">
        <f>+'Ark1'!V617</f>
        <v>15.340659340659339</v>
      </c>
      <c r="T265" s="1"/>
      <c r="U265" s="28"/>
      <c r="AH265"/>
      <c r="AI265"/>
      <c r="AJ265"/>
      <c r="AL265"/>
      <c r="AM265"/>
      <c r="AN265"/>
      <c r="AO265"/>
      <c r="AP265"/>
    </row>
    <row r="266" spans="1:42">
      <c r="A266" s="28"/>
      <c r="B266">
        <f>+'Ark1'!C618</f>
        <v>2019</v>
      </c>
      <c r="C266">
        <f>+'Ark1'!E618</f>
        <v>45</v>
      </c>
      <c r="D266">
        <f>+'Ark1'!Q618</f>
        <v>138</v>
      </c>
      <c r="E266" s="9">
        <f>+'Ark1'!R618</f>
        <v>713</v>
      </c>
      <c r="F266" s="9"/>
      <c r="G266" s="9">
        <f>+'Ark1'!S618</f>
        <v>713</v>
      </c>
      <c r="H266" s="97">
        <f>+'Ark1'!T618</f>
        <v>2.1626376292881195</v>
      </c>
      <c r="I266" s="97">
        <f>+'Ark1'!U618</f>
        <v>2.1671114015625337</v>
      </c>
      <c r="K266" s="1">
        <f>+'Ark1'!W618</f>
        <v>58.527349228611477</v>
      </c>
      <c r="L266" s="9"/>
      <c r="M266" s="9">
        <f>+'Ark1'!Z618</f>
        <v>152.34441795231425</v>
      </c>
      <c r="O266" s="9">
        <f>+'Ark1'!AA618</f>
        <v>29.84883515088276</v>
      </c>
      <c r="P266" s="1">
        <f>+'Ark1'!AB618</f>
        <v>5.0539469377337003</v>
      </c>
      <c r="Q266" s="9">
        <f>+'Ark1'!AC618</f>
        <v>-44.618105781452407</v>
      </c>
      <c r="R266" s="9">
        <f t="shared" si="33"/>
        <v>5.166666666666667</v>
      </c>
      <c r="S266" s="1">
        <f>+'Ark1'!V618</f>
        <v>14.76998597475456</v>
      </c>
      <c r="T266" s="1"/>
      <c r="U266" s="28"/>
      <c r="AH266"/>
      <c r="AI266"/>
      <c r="AJ266"/>
      <c r="AL266"/>
      <c r="AM266"/>
      <c r="AN266"/>
      <c r="AO266"/>
      <c r="AP266"/>
    </row>
    <row r="267" spans="1:42">
      <c r="A267" s="28"/>
      <c r="B267">
        <f>+'Ark1'!C619</f>
        <v>2019</v>
      </c>
      <c r="C267">
        <f>+'Ark1'!E619</f>
        <v>46</v>
      </c>
      <c r="D267">
        <f>+'Ark1'!Q619</f>
        <v>127</v>
      </c>
      <c r="E267" s="9">
        <f>+'Ark1'!R619</f>
        <v>713</v>
      </c>
      <c r="F267" s="9"/>
      <c r="G267" s="9">
        <f>+'Ark1'!S619</f>
        <v>713</v>
      </c>
      <c r="H267" s="97">
        <f>+'Ark1'!T619</f>
        <v>2.1626376292881195</v>
      </c>
      <c r="I267" s="97">
        <f>+'Ark1'!U619</f>
        <v>2.1979979787219945</v>
      </c>
      <c r="K267" s="1">
        <f>+'Ark1'!W619</f>
        <v>58.583450210378686</v>
      </c>
      <c r="L267" s="9"/>
      <c r="M267" s="9">
        <f>+'Ark1'!Z619</f>
        <v>154.51569424964941</v>
      </c>
      <c r="O267" s="9">
        <f>+'Ark1'!AA619</f>
        <v>30.662810608158381</v>
      </c>
      <c r="P267" s="1">
        <f>+'Ark1'!AB619</f>
        <v>4.6267841352344394</v>
      </c>
      <c r="Q267" s="9">
        <f>+'Ark1'!AC619</f>
        <v>-41.191413712063913</v>
      </c>
      <c r="R267" s="9">
        <f t="shared" si="33"/>
        <v>5.6141732283464565</v>
      </c>
      <c r="S267" s="1">
        <f>+'Ark1'!V619</f>
        <v>14.803646563814871</v>
      </c>
      <c r="T267" s="1"/>
      <c r="U267" s="28"/>
      <c r="AH267"/>
      <c r="AI267"/>
      <c r="AJ267"/>
      <c r="AL267"/>
      <c r="AM267"/>
      <c r="AN267"/>
      <c r="AO267"/>
      <c r="AP267"/>
    </row>
    <row r="268" spans="1:42">
      <c r="A268" s="28"/>
      <c r="B268">
        <f>+'Ark1'!C620</f>
        <v>2019</v>
      </c>
      <c r="C268">
        <f>+'Ark1'!E620</f>
        <v>47</v>
      </c>
      <c r="D268">
        <f>+'Ark1'!Q620</f>
        <v>130</v>
      </c>
      <c r="E268" s="9">
        <f>+'Ark1'!R620</f>
        <v>757</v>
      </c>
      <c r="F268" s="9"/>
      <c r="G268" s="9">
        <f>+'Ark1'!S620</f>
        <v>757</v>
      </c>
      <c r="H268" s="97">
        <f>+'Ark1'!T620</f>
        <v>2.2960963329188022</v>
      </c>
      <c r="I268" s="97">
        <f>+'Ark1'!U620</f>
        <v>2.2726567005190312</v>
      </c>
      <c r="K268" s="1">
        <f>+'Ark1'!W620</f>
        <v>59.331571994716008</v>
      </c>
      <c r="L268" s="9"/>
      <c r="M268" s="9">
        <f>+'Ark1'!Z620</f>
        <v>150.47792602377811</v>
      </c>
      <c r="O268" s="9">
        <f>+'Ark1'!AA620</f>
        <v>30.574008635128756</v>
      </c>
      <c r="P268" s="1">
        <f>+'Ark1'!AB620</f>
        <v>4.7274145563389025</v>
      </c>
      <c r="Q268" s="9">
        <f>+'Ark1'!AC620</f>
        <v>-51.585767914183826</v>
      </c>
      <c r="R268" s="9">
        <f t="shared" si="33"/>
        <v>5.8230769230769228</v>
      </c>
      <c r="S268" s="1">
        <f>+'Ark1'!V620</f>
        <v>15.121532364597094</v>
      </c>
      <c r="T268" s="1"/>
      <c r="U268" s="28"/>
      <c r="AH268"/>
      <c r="AI268"/>
      <c r="AJ268"/>
      <c r="AL268"/>
      <c r="AM268"/>
      <c r="AN268"/>
      <c r="AO268"/>
      <c r="AP268"/>
    </row>
    <row r="269" spans="1:42">
      <c r="A269" s="28"/>
      <c r="B269">
        <f>+'Ark1'!C621</f>
        <v>2019</v>
      </c>
      <c r="C269">
        <f>+'Ark1'!E621</f>
        <v>48</v>
      </c>
      <c r="D269">
        <f>+'Ark1'!Q621</f>
        <v>156</v>
      </c>
      <c r="E269" s="9">
        <f>+'Ark1'!R621</f>
        <v>810</v>
      </c>
      <c r="F269" s="9"/>
      <c r="G269" s="9">
        <f>+'Ark1'!S621</f>
        <v>810</v>
      </c>
      <c r="H269" s="97">
        <f>+'Ark1'!T621</f>
        <v>2.4568534077466713</v>
      </c>
      <c r="I269" s="97">
        <f>+'Ark1'!U621</f>
        <v>2.4588238824275095</v>
      </c>
      <c r="K269" s="1">
        <f>+'Ark1'!W621</f>
        <v>58.818518518518509</v>
      </c>
      <c r="L269" s="9"/>
      <c r="M269" s="9">
        <f>+'Ark1'!Z621</f>
        <v>152.15185185185197</v>
      </c>
      <c r="O269" s="9">
        <f>+'Ark1'!AA621</f>
        <v>30.097307660693751</v>
      </c>
      <c r="P269" s="1">
        <f>+'Ark1'!AB621</f>
        <v>4.7169673012712785</v>
      </c>
      <c r="Q269" s="9">
        <f>+'Ark1'!AC621</f>
        <v>-36.924912104046442</v>
      </c>
      <c r="R269" s="9">
        <f t="shared" si="33"/>
        <v>5.1923076923076925</v>
      </c>
      <c r="S269" s="1">
        <f>+'Ark1'!V621</f>
        <v>14.874074074074073</v>
      </c>
      <c r="T269" s="1"/>
      <c r="U269" s="28"/>
      <c r="AH269"/>
      <c r="AI269"/>
      <c r="AJ269"/>
      <c r="AL269"/>
      <c r="AM269"/>
      <c r="AN269"/>
      <c r="AO269"/>
      <c r="AP269"/>
    </row>
    <row r="270" spans="1:42">
      <c r="A270" s="28"/>
      <c r="B270">
        <f>+'Ark1'!C622</f>
        <v>2019</v>
      </c>
      <c r="C270">
        <f>+'Ark1'!E622</f>
        <v>49</v>
      </c>
      <c r="D270">
        <f>+'Ark1'!Q622</f>
        <v>169</v>
      </c>
      <c r="E270" s="9">
        <f>+'Ark1'!R622</f>
        <v>852</v>
      </c>
      <c r="F270" s="9"/>
      <c r="G270" s="9">
        <f>+'Ark1'!S622</f>
        <v>852</v>
      </c>
      <c r="H270" s="97">
        <f>+'Ark1'!T622</f>
        <v>2.5842458066668694</v>
      </c>
      <c r="I270" s="97">
        <f>+'Ark1'!U622</f>
        <v>2.553963126998791</v>
      </c>
      <c r="K270" s="1">
        <f>+'Ark1'!W622</f>
        <v>58.814553990610321</v>
      </c>
      <c r="L270" s="9"/>
      <c r="M270" s="9">
        <f>+'Ark1'!Z622</f>
        <v>150.24840375586845</v>
      </c>
      <c r="O270" s="9">
        <f>+'Ark1'!AA622</f>
        <v>31.54404722807682</v>
      </c>
      <c r="P270" s="1">
        <f>+'Ark1'!AB622</f>
        <v>4.4936966195013346</v>
      </c>
      <c r="Q270" s="9">
        <f>+'Ark1'!AC622</f>
        <v>-43.9966591453653</v>
      </c>
      <c r="R270" s="9">
        <f t="shared" si="33"/>
        <v>5.0414201183431953</v>
      </c>
      <c r="S270" s="1">
        <f>+'Ark1'!V622</f>
        <v>14.873239436619716</v>
      </c>
      <c r="T270" s="1"/>
      <c r="U270" s="28"/>
      <c r="AH270"/>
      <c r="AI270"/>
      <c r="AJ270"/>
      <c r="AL270"/>
      <c r="AM270"/>
      <c r="AN270"/>
      <c r="AO270"/>
      <c r="AP270"/>
    </row>
    <row r="271" spans="1:42">
      <c r="A271" s="28"/>
      <c r="B271">
        <f>+'Ark1'!C623</f>
        <v>2019</v>
      </c>
      <c r="C271">
        <f>+'Ark1'!E623</f>
        <v>50</v>
      </c>
      <c r="D271">
        <f>+'Ark1'!Q623</f>
        <v>131</v>
      </c>
      <c r="E271" s="9">
        <f>+'Ark1'!R623</f>
        <v>629</v>
      </c>
      <c r="F271" s="9"/>
      <c r="G271" s="9">
        <f>+'Ark1'!S623</f>
        <v>629</v>
      </c>
      <c r="H271" s="97">
        <f>+'Ark1'!T623</f>
        <v>1.9078528314477237</v>
      </c>
      <c r="I271" s="97">
        <f>+'Ark1'!U623</f>
        <v>1.9055546918979529</v>
      </c>
      <c r="K271" s="1">
        <f>+'Ark1'!W623</f>
        <v>59.249602543720208</v>
      </c>
      <c r="L271" s="9"/>
      <c r="M271" s="9">
        <f>+'Ark1'!Z623</f>
        <v>151.8467885532591</v>
      </c>
      <c r="O271" s="9">
        <f>+'Ark1'!AA623</f>
        <v>28.324229413711844</v>
      </c>
      <c r="P271" s="1">
        <f>+'Ark1'!AB623</f>
        <v>4.4478630299956645</v>
      </c>
      <c r="Q271" s="9">
        <f>+'Ark1'!AC623</f>
        <v>-32.295698425051683</v>
      </c>
      <c r="R271" s="9">
        <f t="shared" si="33"/>
        <v>4.8015267175572518</v>
      </c>
      <c r="S271" s="1">
        <f>+'Ark1'!V623</f>
        <v>15.111287758346579</v>
      </c>
      <c r="T271" s="1"/>
      <c r="U271" s="28"/>
      <c r="AH271"/>
      <c r="AI271"/>
      <c r="AJ271"/>
      <c r="AL271"/>
      <c r="AM271"/>
      <c r="AN271"/>
      <c r="AO271"/>
      <c r="AP271"/>
    </row>
    <row r="272" spans="1:42">
      <c r="A272" s="28"/>
      <c r="B272">
        <f>+'Ark1'!C624</f>
        <v>2019</v>
      </c>
      <c r="C272">
        <f>+'Ark1'!E624</f>
        <v>51</v>
      </c>
      <c r="D272">
        <f>+'Ark1'!Q624</f>
        <v>127</v>
      </c>
      <c r="E272" s="9">
        <f>+'Ark1'!R624</f>
        <v>575</v>
      </c>
      <c r="F272" s="9"/>
      <c r="G272" s="9">
        <f>+'Ark1'!S624</f>
        <v>575</v>
      </c>
      <c r="H272" s="97">
        <f>+'Ark1'!T624</f>
        <v>1.7440626042646121</v>
      </c>
      <c r="I272" s="97">
        <f>+'Ark1'!U624</f>
        <v>1.772150981997314</v>
      </c>
      <c r="K272" s="1">
        <f>+'Ark1'!W624</f>
        <v>59.095652173913045</v>
      </c>
      <c r="L272" s="9"/>
      <c r="M272" s="9">
        <f>+'Ark1'!Z624</f>
        <v>154.47838260869548</v>
      </c>
      <c r="O272" s="9">
        <f>+'Ark1'!AA624</f>
        <v>29.822121196997752</v>
      </c>
      <c r="P272" s="1">
        <f>+'Ark1'!AB624</f>
        <v>4.2352021933016468</v>
      </c>
      <c r="Q272" s="9">
        <f>+'Ark1'!AC624</f>
        <v>-40.728225645427976</v>
      </c>
      <c r="R272" s="9">
        <f>+E272/D272</f>
        <v>4.5275590551181102</v>
      </c>
      <c r="S272" s="1">
        <f>+'Ark1'!V624</f>
        <v>15.059130434782604</v>
      </c>
      <c r="T272" s="1"/>
      <c r="U272" s="28"/>
      <c r="AH272"/>
      <c r="AI272"/>
      <c r="AJ272"/>
      <c r="AL272"/>
      <c r="AM272"/>
      <c r="AN272"/>
      <c r="AO272"/>
      <c r="AP272"/>
    </row>
    <row r="273" spans="1:42">
      <c r="A273" s="28"/>
      <c r="B273">
        <f>+'Ark1'!C625</f>
        <v>2019</v>
      </c>
      <c r="C273">
        <f>+'Ark1'!E625</f>
        <v>52</v>
      </c>
      <c r="D273">
        <f>+'Ark1'!Q625</f>
        <v>99</v>
      </c>
      <c r="E273" s="9">
        <f>+'Ark1'!R625</f>
        <v>618</v>
      </c>
      <c r="F273" s="9"/>
      <c r="G273" s="9">
        <f>+'Ark1'!S625</f>
        <v>618</v>
      </c>
      <c r="H273" s="97">
        <f>+'Ark1'!T625</f>
        <v>1.8744881555400528</v>
      </c>
      <c r="I273" s="97">
        <f>+'Ark1'!U625</f>
        <v>1.8727927186109357</v>
      </c>
      <c r="K273" s="1">
        <f>+'Ark1'!W625</f>
        <v>58.773462783171517</v>
      </c>
      <c r="L273" s="9"/>
      <c r="M273" s="9">
        <f>+'Ark1'!Z625</f>
        <v>151.89241100323622</v>
      </c>
      <c r="O273" s="9">
        <f>+'Ark1'!AA625</f>
        <v>29.669947488879927</v>
      </c>
      <c r="P273" s="1">
        <f>+'Ark1'!AB625</f>
        <v>4.9483227176357536</v>
      </c>
      <c r="Q273" s="9">
        <f>+'Ark1'!AC625</f>
        <v>-48.470055245053935</v>
      </c>
      <c r="R273" s="9">
        <f>+E273/D273</f>
        <v>6.2424242424242422</v>
      </c>
      <c r="S273" s="1">
        <f>+'Ark1'!V625</f>
        <v>14.844660194174763</v>
      </c>
      <c r="T273" s="1"/>
      <c r="U273" s="28"/>
      <c r="AH273"/>
      <c r="AI273"/>
      <c r="AJ273"/>
      <c r="AL273"/>
      <c r="AM273"/>
      <c r="AN273"/>
      <c r="AO273"/>
      <c r="AP273"/>
    </row>
    <row r="274" spans="1:4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AH274"/>
      <c r="AI274"/>
      <c r="AJ274"/>
      <c r="AL274"/>
      <c r="AM274"/>
      <c r="AN274"/>
      <c r="AO274"/>
      <c r="AP274"/>
    </row>
    <row r="275" spans="1:4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AH275"/>
      <c r="AI275"/>
      <c r="AJ275"/>
      <c r="AL275"/>
      <c r="AM275"/>
      <c r="AN275"/>
      <c r="AO275"/>
      <c r="AP275"/>
    </row>
    <row r="276" spans="1:42">
      <c r="H276"/>
      <c r="I276"/>
      <c r="J276"/>
      <c r="M276"/>
      <c r="N276"/>
      <c r="O276"/>
      <c r="Q276"/>
      <c r="R276"/>
      <c r="AH276"/>
      <c r="AI276"/>
      <c r="AJ276"/>
      <c r="AL276"/>
      <c r="AM276"/>
      <c r="AN276"/>
      <c r="AO276"/>
      <c r="AP276"/>
    </row>
    <row r="277" spans="1:42">
      <c r="H277"/>
      <c r="I277"/>
      <c r="J277"/>
      <c r="M277"/>
      <c r="N277"/>
      <c r="O277"/>
      <c r="Q277"/>
      <c r="R277"/>
      <c r="AH277"/>
      <c r="AI277"/>
      <c r="AJ277"/>
      <c r="AL277"/>
      <c r="AM277"/>
      <c r="AN277"/>
      <c r="AO277"/>
      <c r="AP277"/>
    </row>
    <row r="278" spans="1:42">
      <c r="H278"/>
      <c r="I278"/>
      <c r="J278"/>
      <c r="M278"/>
      <c r="N278"/>
      <c r="O278"/>
      <c r="Q278"/>
      <c r="R278"/>
      <c r="AH278"/>
      <c r="AI278"/>
      <c r="AJ278"/>
      <c r="AL278"/>
      <c r="AM278"/>
      <c r="AN278"/>
      <c r="AO278"/>
      <c r="AP278"/>
    </row>
    <row r="279" spans="1:42">
      <c r="H279"/>
      <c r="I279"/>
      <c r="J279"/>
      <c r="M279"/>
      <c r="N279"/>
      <c r="O279"/>
      <c r="Q279"/>
      <c r="R279"/>
      <c r="AH279"/>
      <c r="AI279"/>
      <c r="AJ279"/>
      <c r="AL279"/>
      <c r="AM279"/>
      <c r="AN279"/>
      <c r="AO279"/>
      <c r="AP279"/>
    </row>
    <row r="280" spans="1:42">
      <c r="H280"/>
      <c r="I280"/>
      <c r="J280"/>
      <c r="M280"/>
      <c r="N280"/>
      <c r="O280"/>
      <c r="Q280"/>
      <c r="R280"/>
      <c r="AH280"/>
      <c r="AI280"/>
      <c r="AJ280"/>
      <c r="AL280"/>
      <c r="AM280"/>
      <c r="AN280"/>
      <c r="AO280"/>
      <c r="AP280"/>
    </row>
    <row r="281" spans="1:42">
      <c r="H281"/>
      <c r="I281"/>
      <c r="J281"/>
      <c r="M281"/>
      <c r="N281"/>
      <c r="O281"/>
      <c r="Q281"/>
      <c r="R281"/>
      <c r="AH281"/>
      <c r="AI281"/>
      <c r="AJ281"/>
      <c r="AL281"/>
      <c r="AM281"/>
      <c r="AN281"/>
      <c r="AO281"/>
      <c r="AP281"/>
    </row>
    <row r="282" spans="1:42">
      <c r="H282"/>
      <c r="I282"/>
      <c r="J282"/>
      <c r="M282"/>
      <c r="N282"/>
      <c r="O282"/>
      <c r="Q282"/>
      <c r="R282"/>
      <c r="AH282"/>
      <c r="AI282"/>
      <c r="AJ282"/>
      <c r="AL282"/>
      <c r="AM282"/>
      <c r="AN282"/>
      <c r="AO282"/>
      <c r="AP282"/>
    </row>
    <row r="283" spans="1:42">
      <c r="H283"/>
      <c r="I283"/>
      <c r="J283"/>
      <c r="M283"/>
      <c r="N283"/>
      <c r="O283"/>
      <c r="Q283"/>
      <c r="R283"/>
      <c r="AH283"/>
      <c r="AI283"/>
      <c r="AJ283"/>
      <c r="AL283"/>
      <c r="AM283"/>
      <c r="AN283"/>
      <c r="AO283"/>
      <c r="AP283"/>
    </row>
    <row r="284" spans="1:42">
      <c r="H284"/>
      <c r="I284"/>
      <c r="J284"/>
      <c r="M284"/>
      <c r="N284"/>
      <c r="O284"/>
      <c r="Q284"/>
      <c r="R284"/>
      <c r="AH284"/>
      <c r="AI284"/>
      <c r="AJ284"/>
      <c r="AL284"/>
      <c r="AM284"/>
      <c r="AN284"/>
      <c r="AO284"/>
      <c r="AP284"/>
    </row>
    <row r="285" spans="1:42">
      <c r="H285"/>
      <c r="I285"/>
      <c r="J285"/>
      <c r="M285"/>
      <c r="N285"/>
      <c r="O285"/>
      <c r="Q285"/>
      <c r="R285"/>
      <c r="AH285"/>
      <c r="AI285"/>
      <c r="AJ285"/>
      <c r="AL285"/>
      <c r="AM285"/>
      <c r="AN285"/>
      <c r="AO285"/>
      <c r="AP285"/>
    </row>
    <row r="286" spans="1:42">
      <c r="H286"/>
      <c r="I286"/>
      <c r="J286"/>
      <c r="M286"/>
      <c r="N286"/>
      <c r="O286"/>
      <c r="Q286"/>
      <c r="R286"/>
      <c r="AH286"/>
      <c r="AI286"/>
      <c r="AJ286"/>
      <c r="AL286"/>
      <c r="AM286"/>
      <c r="AN286"/>
      <c r="AO286"/>
      <c r="AP286"/>
    </row>
    <row r="287" spans="1:42">
      <c r="H287"/>
      <c r="I287"/>
      <c r="J287"/>
      <c r="M287"/>
      <c r="N287"/>
      <c r="O287"/>
      <c r="Q287"/>
      <c r="R287"/>
      <c r="AH287"/>
      <c r="AI287"/>
      <c r="AJ287"/>
      <c r="AL287"/>
      <c r="AM287"/>
      <c r="AN287"/>
      <c r="AO287"/>
      <c r="AP287"/>
    </row>
    <row r="288" spans="1:42">
      <c r="H288"/>
      <c r="I288"/>
      <c r="J288"/>
      <c r="M288"/>
      <c r="N288"/>
      <c r="O288"/>
      <c r="Q288"/>
      <c r="R288"/>
      <c r="AH288"/>
      <c r="AI288"/>
      <c r="AJ288"/>
      <c r="AL288"/>
      <c r="AM288"/>
      <c r="AN288"/>
      <c r="AO288"/>
      <c r="AP288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:42" s="17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42">
      <c r="H370"/>
      <c r="I370"/>
      <c r="J370"/>
      <c r="M370"/>
      <c r="N370"/>
      <c r="O370"/>
      <c r="Q370"/>
      <c r="R370"/>
      <c r="AH370"/>
      <c r="AI370"/>
      <c r="AJ370"/>
      <c r="AL370"/>
      <c r="AM370"/>
      <c r="AN370"/>
      <c r="AO370"/>
      <c r="AP370"/>
    </row>
    <row r="371" spans="1:42">
      <c r="H371"/>
      <c r="I371"/>
      <c r="J371"/>
      <c r="M371"/>
      <c r="N371"/>
      <c r="O371"/>
      <c r="Q371"/>
      <c r="R371"/>
      <c r="AH371"/>
      <c r="AI371"/>
      <c r="AJ371"/>
      <c r="AL371"/>
      <c r="AM371"/>
      <c r="AN371"/>
      <c r="AO371"/>
      <c r="AP371"/>
    </row>
    <row r="372" spans="1:42">
      <c r="H372"/>
      <c r="I372"/>
      <c r="J372"/>
      <c r="M372"/>
      <c r="N372"/>
      <c r="O372"/>
      <c r="Q372"/>
      <c r="R372"/>
      <c r="AH372"/>
      <c r="AI372"/>
      <c r="AJ372"/>
      <c r="AL372"/>
      <c r="AM372"/>
      <c r="AN372"/>
      <c r="AO372"/>
      <c r="AP372"/>
    </row>
    <row r="373" spans="1:42">
      <c r="H373"/>
      <c r="I373"/>
      <c r="J373"/>
      <c r="M373"/>
      <c r="N373"/>
      <c r="O373"/>
      <c r="Q373"/>
      <c r="R373"/>
      <c r="AH373"/>
      <c r="AI373"/>
      <c r="AJ373"/>
      <c r="AL373"/>
      <c r="AM373"/>
      <c r="AN373"/>
      <c r="AO373"/>
      <c r="AP373"/>
    </row>
    <row r="374" spans="1:42">
      <c r="H374"/>
      <c r="I374"/>
      <c r="J374"/>
      <c r="M374"/>
      <c r="N374"/>
      <c r="O374"/>
      <c r="Q374"/>
      <c r="R374"/>
      <c r="AH374"/>
      <c r="AI374"/>
      <c r="AJ374"/>
      <c r="AL374"/>
      <c r="AM374"/>
      <c r="AN374"/>
      <c r="AO374"/>
      <c r="AP374"/>
    </row>
    <row r="375" spans="1:42">
      <c r="H375"/>
      <c r="I375"/>
      <c r="J375"/>
      <c r="M375"/>
      <c r="N375"/>
      <c r="O375"/>
      <c r="Q375"/>
      <c r="R375"/>
      <c r="AH375"/>
      <c r="AI375"/>
      <c r="AJ375"/>
      <c r="AL375"/>
      <c r="AM375"/>
      <c r="AN375"/>
      <c r="AO375"/>
      <c r="AP375"/>
    </row>
    <row r="376" spans="1:42">
      <c r="H376"/>
      <c r="I376"/>
      <c r="J376"/>
      <c r="M376"/>
      <c r="N376"/>
      <c r="O376"/>
      <c r="Q376"/>
      <c r="R376"/>
      <c r="AH376"/>
      <c r="AI376"/>
      <c r="AJ376"/>
      <c r="AL376"/>
      <c r="AM376"/>
      <c r="AN376"/>
      <c r="AO376"/>
      <c r="AP376"/>
    </row>
    <row r="377" spans="1:42">
      <c r="H377"/>
      <c r="I377"/>
      <c r="J377"/>
      <c r="M377"/>
      <c r="N377"/>
      <c r="O377"/>
      <c r="Q377"/>
      <c r="R377"/>
      <c r="AH377"/>
      <c r="AI377"/>
      <c r="AJ377"/>
      <c r="AL377"/>
      <c r="AM377"/>
      <c r="AN377"/>
      <c r="AO377"/>
      <c r="AP377"/>
    </row>
    <row r="378" spans="1:42">
      <c r="H378"/>
      <c r="I378"/>
      <c r="J378"/>
      <c r="M378"/>
      <c r="N378"/>
      <c r="O378"/>
      <c r="Q378"/>
      <c r="R378"/>
      <c r="AH378"/>
      <c r="AI378"/>
      <c r="AJ378"/>
      <c r="AL378"/>
      <c r="AM378"/>
      <c r="AN378"/>
      <c r="AO378"/>
      <c r="AP378"/>
    </row>
    <row r="379" spans="1:42">
      <c r="H379"/>
      <c r="I379"/>
      <c r="J379"/>
      <c r="M379"/>
      <c r="N379"/>
      <c r="O379"/>
      <c r="Q379"/>
      <c r="R379"/>
      <c r="AH379"/>
      <c r="AI379"/>
      <c r="AJ379"/>
      <c r="AL379"/>
      <c r="AM379"/>
      <c r="AN379"/>
      <c r="AO379"/>
      <c r="AP379"/>
    </row>
    <row r="380" spans="1:42">
      <c r="H380"/>
      <c r="I380"/>
      <c r="J380"/>
      <c r="M380"/>
      <c r="N380"/>
      <c r="O380"/>
      <c r="Q380"/>
      <c r="R380"/>
      <c r="AH380"/>
      <c r="AI380"/>
      <c r="AJ380"/>
      <c r="AL380"/>
      <c r="AM380"/>
      <c r="AN380"/>
      <c r="AO380"/>
      <c r="AP380"/>
    </row>
    <row r="381" spans="1:42">
      <c r="H381"/>
      <c r="I381"/>
      <c r="J381"/>
      <c r="M381"/>
      <c r="N381"/>
      <c r="O381"/>
      <c r="Q381"/>
      <c r="R381"/>
      <c r="AH381"/>
      <c r="AI381"/>
      <c r="AJ381"/>
      <c r="AL381"/>
      <c r="AM381"/>
      <c r="AN381"/>
      <c r="AO381"/>
      <c r="AP381"/>
    </row>
    <row r="382" spans="1:42">
      <c r="H382"/>
      <c r="I382"/>
      <c r="J382"/>
      <c r="M382"/>
      <c r="N382"/>
      <c r="O382"/>
      <c r="Q382"/>
      <c r="R382"/>
      <c r="AH382"/>
      <c r="AI382"/>
      <c r="AJ382"/>
      <c r="AL382"/>
      <c r="AM382"/>
      <c r="AN382"/>
      <c r="AO382"/>
      <c r="AP382"/>
    </row>
    <row r="383" spans="1:42">
      <c r="H383"/>
      <c r="I383"/>
      <c r="J383"/>
      <c r="M383"/>
      <c r="N383"/>
      <c r="O383"/>
      <c r="Q383"/>
      <c r="R383"/>
      <c r="AH383"/>
      <c r="AI383"/>
      <c r="AJ383"/>
      <c r="AL383"/>
      <c r="AM383"/>
      <c r="AN383"/>
      <c r="AO383"/>
      <c r="AP383"/>
    </row>
    <row r="384" spans="1:42">
      <c r="H384"/>
      <c r="I384"/>
      <c r="J384"/>
      <c r="M384"/>
      <c r="N384"/>
      <c r="O384"/>
      <c r="Q384"/>
      <c r="R384"/>
      <c r="AH384"/>
      <c r="AI384"/>
      <c r="AJ384"/>
      <c r="AL384"/>
      <c r="AM384"/>
      <c r="AN384"/>
      <c r="AO384"/>
      <c r="AP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8:49">
      <c r="H1057"/>
      <c r="I1057"/>
      <c r="J1057"/>
      <c r="M1057"/>
      <c r="N1057"/>
      <c r="O1057"/>
      <c r="Q1057"/>
      <c r="R1057"/>
      <c r="AK1057" s="1"/>
      <c r="AQ1057" s="1"/>
      <c r="AR1057" s="1"/>
      <c r="AS1057" s="1"/>
      <c r="AT1057" s="1"/>
      <c r="AU1057" s="1"/>
      <c r="AV1057" s="1"/>
      <c r="AW1057" s="1"/>
    </row>
    <row r="1058" spans="8:49">
      <c r="H1058"/>
      <c r="I1058"/>
      <c r="J1058"/>
      <c r="M1058"/>
      <c r="N1058"/>
      <c r="O1058"/>
      <c r="Q1058"/>
      <c r="R1058"/>
      <c r="AK1058" s="1"/>
      <c r="AQ1058" s="1"/>
      <c r="AR1058" s="1"/>
      <c r="AS1058" s="1"/>
      <c r="AT1058" s="1"/>
      <c r="AU1058" s="1"/>
      <c r="AV1058" s="1"/>
      <c r="AW1058" s="1"/>
    </row>
    <row r="1059" spans="8:49">
      <c r="H1059"/>
      <c r="I1059"/>
      <c r="J1059"/>
      <c r="M1059"/>
      <c r="N1059"/>
      <c r="O1059"/>
      <c r="Q1059"/>
      <c r="R1059"/>
      <c r="AK1059" s="1"/>
      <c r="AQ1059" s="1"/>
      <c r="AR1059" s="1"/>
      <c r="AS1059" s="1"/>
      <c r="AT1059" s="1"/>
      <c r="AU1059" s="1"/>
      <c r="AV1059" s="1"/>
      <c r="AW1059" s="1"/>
    </row>
    <row r="1060" spans="8:49">
      <c r="H1060"/>
      <c r="I1060"/>
      <c r="J1060"/>
      <c r="M1060"/>
      <c r="N1060"/>
      <c r="O1060"/>
      <c r="Q1060"/>
      <c r="R1060"/>
      <c r="AK1060" s="1"/>
      <c r="AQ1060" s="1"/>
      <c r="AR1060" s="1"/>
      <c r="AS1060" s="1"/>
      <c r="AT1060" s="1"/>
      <c r="AU1060" s="1"/>
      <c r="AV1060" s="1"/>
      <c r="AW1060" s="1"/>
    </row>
    <row r="1061" spans="8:49">
      <c r="H1061"/>
      <c r="I1061"/>
      <c r="J1061"/>
      <c r="M1061"/>
      <c r="N1061"/>
      <c r="O1061"/>
      <c r="Q1061"/>
      <c r="R1061"/>
      <c r="AK1061" s="1"/>
      <c r="AQ1061" s="1"/>
      <c r="AR1061" s="1"/>
      <c r="AS1061" s="1"/>
      <c r="AT1061" s="1"/>
      <c r="AU1061" s="1"/>
      <c r="AV1061" s="1"/>
      <c r="AW1061" s="1"/>
    </row>
    <row r="1062" spans="8:49">
      <c r="H1062"/>
      <c r="I1062"/>
      <c r="J1062"/>
      <c r="M1062"/>
      <c r="N1062"/>
      <c r="O1062"/>
      <c r="Q1062"/>
      <c r="R1062"/>
      <c r="AK1062" s="1"/>
      <c r="AQ1062" s="1"/>
      <c r="AR1062" s="1"/>
      <c r="AS1062" s="1"/>
      <c r="AT1062" s="1"/>
      <c r="AU1062" s="1"/>
      <c r="AV1062" s="1"/>
      <c r="AW1062" s="1"/>
    </row>
    <row r="1063" spans="8:49">
      <c r="H1063"/>
      <c r="I1063"/>
      <c r="J1063"/>
      <c r="M1063"/>
      <c r="N1063"/>
      <c r="O1063"/>
      <c r="Q1063"/>
      <c r="R1063"/>
      <c r="AK1063" s="1"/>
      <c r="AQ1063" s="1"/>
      <c r="AR1063" s="1"/>
      <c r="AS1063" s="1"/>
      <c r="AT1063" s="1"/>
      <c r="AU1063" s="1"/>
      <c r="AV1063" s="1"/>
      <c r="AW1063" s="1"/>
    </row>
    <row r="1064" spans="8:49">
      <c r="H1064"/>
      <c r="I1064"/>
      <c r="J1064"/>
      <c r="M1064"/>
      <c r="N1064"/>
      <c r="O1064"/>
      <c r="Q1064"/>
      <c r="R1064"/>
      <c r="AK1064" s="1"/>
      <c r="AQ1064" s="1"/>
      <c r="AR1064" s="1"/>
      <c r="AS1064" s="1"/>
      <c r="AT1064" s="1"/>
      <c r="AU1064" s="1"/>
      <c r="AV1064" s="1"/>
      <c r="AW1064" s="1"/>
    </row>
    <row r="1065" spans="8:49">
      <c r="H1065"/>
      <c r="I1065"/>
      <c r="J1065"/>
      <c r="M1065"/>
      <c r="N1065"/>
      <c r="O1065"/>
      <c r="Q1065"/>
      <c r="R1065"/>
      <c r="AK1065" s="1"/>
      <c r="AQ1065" s="1"/>
      <c r="AR1065" s="1"/>
      <c r="AS1065" s="1"/>
      <c r="AT1065" s="1"/>
      <c r="AU1065" s="1"/>
      <c r="AV1065" s="1"/>
      <c r="AW1065" s="1"/>
    </row>
    <row r="1066" spans="8:49">
      <c r="H1066"/>
      <c r="I1066"/>
      <c r="J1066"/>
      <c r="M1066"/>
      <c r="N1066"/>
      <c r="O1066"/>
      <c r="Q1066"/>
      <c r="R1066"/>
      <c r="AK1066" s="1"/>
      <c r="AQ1066" s="1"/>
      <c r="AR1066" s="1"/>
      <c r="AS1066" s="1"/>
      <c r="AT1066" s="1"/>
      <c r="AU1066" s="1"/>
      <c r="AV1066" s="1"/>
      <c r="AW1066" s="1"/>
    </row>
    <row r="1067" spans="8:49">
      <c r="H1067"/>
      <c r="I1067"/>
      <c r="J1067"/>
      <c r="M1067"/>
      <c r="N1067"/>
      <c r="O1067"/>
      <c r="Q1067"/>
      <c r="R1067"/>
      <c r="AK1067" s="1"/>
      <c r="AQ1067" s="1"/>
      <c r="AR1067" s="1"/>
      <c r="AS1067" s="1"/>
      <c r="AT1067" s="1"/>
      <c r="AU1067" s="1"/>
      <c r="AV1067" s="1"/>
      <c r="AW1067" s="1"/>
    </row>
    <row r="1068" spans="8:49">
      <c r="H1068"/>
      <c r="I1068"/>
      <c r="J1068"/>
      <c r="M1068"/>
      <c r="N1068"/>
      <c r="O1068"/>
      <c r="Q1068"/>
      <c r="R1068"/>
      <c r="AK1068" s="1"/>
      <c r="AQ1068" s="1"/>
      <c r="AR1068" s="1"/>
      <c r="AS1068" s="1"/>
      <c r="AT1068" s="1"/>
      <c r="AU1068" s="1"/>
      <c r="AV1068" s="1"/>
      <c r="AW1068" s="1"/>
    </row>
    <row r="1069" spans="8:49">
      <c r="H1069"/>
      <c r="I1069"/>
      <c r="J1069"/>
      <c r="M1069"/>
      <c r="N1069"/>
      <c r="O1069"/>
      <c r="Q1069"/>
      <c r="R1069"/>
      <c r="AK1069" s="1"/>
      <c r="AQ1069" s="1"/>
      <c r="AR1069" s="1"/>
      <c r="AS1069" s="1"/>
      <c r="AT1069" s="1"/>
      <c r="AU1069" s="1"/>
      <c r="AV1069" s="1"/>
      <c r="AW1069" s="1"/>
    </row>
    <row r="1070" spans="8:49">
      <c r="H1070"/>
      <c r="I1070"/>
      <c r="J1070"/>
      <c r="M1070"/>
      <c r="N1070"/>
      <c r="O1070"/>
      <c r="Q1070"/>
      <c r="R1070"/>
      <c r="AK1070" s="1"/>
      <c r="AQ1070" s="1"/>
      <c r="AR1070" s="1"/>
      <c r="AS1070" s="1"/>
      <c r="AT1070" s="1"/>
      <c r="AU1070" s="1"/>
      <c r="AV1070" s="1"/>
      <c r="AW1070" s="1"/>
    </row>
    <row r="1071" spans="8:49">
      <c r="H1071"/>
      <c r="I1071"/>
      <c r="J1071"/>
      <c r="M1071"/>
      <c r="N1071"/>
      <c r="O1071"/>
      <c r="Q1071"/>
      <c r="R1071"/>
      <c r="AK1071" s="1"/>
      <c r="AQ1071" s="1"/>
      <c r="AR1071" s="1"/>
      <c r="AS1071" s="1"/>
      <c r="AT1071" s="1"/>
      <c r="AU1071" s="1"/>
      <c r="AV1071" s="1"/>
      <c r="AW1071" s="1"/>
    </row>
    <row r="1072" spans="8:49">
      <c r="H1072"/>
      <c r="I1072"/>
      <c r="J1072"/>
      <c r="M1072"/>
      <c r="N1072"/>
      <c r="O1072"/>
      <c r="Q1072"/>
      <c r="R1072"/>
      <c r="AK1072" s="1"/>
      <c r="AQ1072" s="1"/>
      <c r="AR1072" s="1"/>
      <c r="AS1072" s="1"/>
      <c r="AT1072" s="1"/>
      <c r="AU1072" s="1"/>
      <c r="AV1072" s="1"/>
      <c r="AW1072" s="1"/>
    </row>
    <row r="1073" spans="8:49">
      <c r="H1073"/>
      <c r="I1073"/>
      <c r="J1073"/>
      <c r="M1073"/>
      <c r="N1073"/>
      <c r="O1073"/>
      <c r="Q1073"/>
      <c r="R1073"/>
      <c r="AK1073" s="1"/>
      <c r="AQ1073" s="1"/>
      <c r="AR1073" s="1"/>
      <c r="AS1073" s="1"/>
      <c r="AT1073" s="1"/>
      <c r="AU1073" s="1"/>
      <c r="AV1073" s="1"/>
      <c r="AW1073" s="1"/>
    </row>
    <row r="1074" spans="8:49">
      <c r="H1074"/>
      <c r="I1074"/>
      <c r="J1074"/>
      <c r="M1074"/>
      <c r="N1074"/>
      <c r="O1074"/>
      <c r="Q1074"/>
      <c r="R1074"/>
      <c r="AK1074" s="1"/>
      <c r="AQ1074" s="1"/>
      <c r="AR1074" s="1"/>
      <c r="AS1074" s="1"/>
      <c r="AT1074" s="1"/>
      <c r="AU1074" s="1"/>
      <c r="AV1074" s="1"/>
      <c r="AW1074" s="1"/>
    </row>
    <row r="1075" spans="8:49">
      <c r="H1075"/>
      <c r="I1075"/>
      <c r="J1075"/>
      <c r="M1075"/>
      <c r="N1075"/>
      <c r="O1075"/>
      <c r="Q1075"/>
      <c r="R1075"/>
      <c r="AK1075" s="1"/>
      <c r="AQ1075" s="1"/>
      <c r="AR1075" s="1"/>
      <c r="AS1075" s="1"/>
      <c r="AT1075" s="1"/>
      <c r="AU1075" s="1"/>
      <c r="AV1075" s="1"/>
      <c r="AW1075" s="1"/>
    </row>
    <row r="1076" spans="8:49">
      <c r="H1076"/>
      <c r="I1076"/>
      <c r="J1076"/>
      <c r="M1076"/>
      <c r="N1076"/>
      <c r="O1076"/>
      <c r="Q1076"/>
      <c r="R1076"/>
      <c r="AK1076" s="1"/>
      <c r="AQ1076" s="1"/>
      <c r="AR1076" s="1"/>
      <c r="AS1076" s="1"/>
      <c r="AT1076" s="1"/>
      <c r="AU1076" s="1"/>
      <c r="AV1076" s="1"/>
      <c r="AW1076" s="1"/>
    </row>
    <row r="1077" spans="8:49">
      <c r="H1077"/>
      <c r="I1077"/>
      <c r="J1077"/>
      <c r="M1077"/>
      <c r="N1077"/>
      <c r="O1077"/>
      <c r="Q1077"/>
      <c r="R1077"/>
      <c r="AK1077" s="1"/>
      <c r="AQ1077" s="1"/>
      <c r="AR1077" s="1"/>
      <c r="AS1077" s="1"/>
      <c r="AT1077" s="1"/>
      <c r="AU1077" s="1"/>
      <c r="AV1077" s="1"/>
      <c r="AW1077" s="1"/>
    </row>
    <row r="1078" spans="8:49">
      <c r="H1078"/>
      <c r="I1078"/>
      <c r="J1078"/>
      <c r="M1078"/>
      <c r="N1078"/>
      <c r="O1078"/>
      <c r="Q1078"/>
      <c r="R1078"/>
      <c r="AK1078" s="1"/>
      <c r="AQ1078" s="1"/>
      <c r="AR1078" s="1"/>
      <c r="AS1078" s="1"/>
      <c r="AT1078" s="1"/>
      <c r="AU1078" s="1"/>
      <c r="AV1078" s="1"/>
      <c r="AW1078" s="1"/>
    </row>
    <row r="1079" spans="8:49">
      <c r="H1079"/>
      <c r="I1079"/>
      <c r="J1079"/>
      <c r="M1079"/>
      <c r="N1079"/>
      <c r="O1079"/>
      <c r="Q1079"/>
      <c r="R1079"/>
      <c r="AK1079" s="1"/>
      <c r="AQ1079" s="1"/>
      <c r="AR1079" s="1"/>
      <c r="AS1079" s="1"/>
      <c r="AT1079" s="1"/>
      <c r="AU1079" s="1"/>
      <c r="AV1079" s="1"/>
      <c r="AW1079" s="1"/>
    </row>
    <row r="1080" spans="8:49">
      <c r="H1080"/>
      <c r="I1080"/>
      <c r="J1080"/>
      <c r="M1080"/>
      <c r="N1080"/>
      <c r="O1080"/>
      <c r="Q1080"/>
      <c r="R1080"/>
      <c r="AK1080" s="1"/>
      <c r="AQ1080" s="1"/>
      <c r="AR1080" s="1"/>
      <c r="AS1080" s="1"/>
      <c r="AT1080" s="1"/>
      <c r="AU1080" s="1"/>
      <c r="AV1080" s="1"/>
      <c r="AW1080" s="1"/>
    </row>
    <row r="1081" spans="8:49">
      <c r="H1081"/>
      <c r="I1081"/>
      <c r="J1081"/>
      <c r="M1081"/>
      <c r="N1081"/>
      <c r="O1081"/>
      <c r="Q1081"/>
      <c r="R1081"/>
      <c r="AK1081" s="1"/>
      <c r="AQ1081" s="1"/>
      <c r="AR1081" s="1"/>
      <c r="AS1081" s="1"/>
      <c r="AT1081" s="1"/>
      <c r="AU1081" s="1"/>
      <c r="AV1081" s="1"/>
      <c r="AW1081" s="1"/>
    </row>
    <row r="1082" spans="8:49">
      <c r="H1082"/>
      <c r="I1082"/>
      <c r="J1082"/>
      <c r="M1082"/>
      <c r="N1082"/>
      <c r="O1082"/>
      <c r="Q1082"/>
      <c r="R1082"/>
      <c r="AK1082" s="1"/>
      <c r="AQ1082" s="1"/>
      <c r="AR1082" s="1"/>
      <c r="AS1082" s="1"/>
      <c r="AT1082" s="1"/>
      <c r="AU1082" s="1"/>
      <c r="AV1082" s="1"/>
      <c r="AW1082" s="1"/>
    </row>
    <row r="1083" spans="8:49">
      <c r="H1083"/>
      <c r="I1083"/>
      <c r="J1083"/>
      <c r="M1083"/>
      <c r="N1083"/>
      <c r="O1083"/>
      <c r="Q1083"/>
      <c r="R1083"/>
      <c r="AK1083" s="1"/>
      <c r="AQ1083" s="1"/>
      <c r="AR1083" s="1"/>
      <c r="AS1083" s="1"/>
      <c r="AT1083" s="1"/>
      <c r="AU1083" s="1"/>
      <c r="AV1083" s="1"/>
      <c r="AW1083" s="1"/>
    </row>
    <row r="1084" spans="8:49">
      <c r="H1084"/>
      <c r="I1084"/>
      <c r="J1084"/>
      <c r="M1084"/>
      <c r="N1084"/>
      <c r="O1084"/>
      <c r="Q1084"/>
      <c r="R1084"/>
      <c r="AK1084" s="1"/>
      <c r="AQ1084" s="1"/>
      <c r="AR1084" s="1"/>
      <c r="AS1084" s="1"/>
      <c r="AT1084" s="1"/>
      <c r="AU1084" s="1"/>
      <c r="AV1084" s="1"/>
      <c r="AW1084" s="1"/>
    </row>
    <row r="1085" spans="8:49">
      <c r="H1085"/>
      <c r="I1085"/>
      <c r="J1085"/>
      <c r="M1085"/>
      <c r="N1085"/>
      <c r="O1085"/>
      <c r="Q1085"/>
      <c r="R1085"/>
      <c r="AK1085" s="1"/>
      <c r="AQ1085" s="1"/>
      <c r="AR1085" s="1"/>
      <c r="AS1085" s="1"/>
      <c r="AT1085" s="1"/>
      <c r="AU1085" s="1"/>
      <c r="AV1085" s="1"/>
      <c r="AW1085" s="1"/>
    </row>
    <row r="1086" spans="8:49">
      <c r="H1086"/>
      <c r="I1086"/>
      <c r="J1086"/>
      <c r="M1086"/>
      <c r="N1086"/>
      <c r="O1086"/>
      <c r="Q1086"/>
      <c r="R1086"/>
      <c r="AK1086" s="1"/>
      <c r="AQ1086" s="1"/>
      <c r="AR1086" s="1"/>
      <c r="AS1086" s="1"/>
      <c r="AT1086" s="1"/>
      <c r="AU1086" s="1"/>
      <c r="AV1086" s="1"/>
      <c r="AW1086" s="1"/>
    </row>
    <row r="1087" spans="8:49">
      <c r="H1087"/>
      <c r="I1087"/>
      <c r="J1087"/>
      <c r="M1087"/>
      <c r="N1087"/>
      <c r="O1087"/>
      <c r="Q1087"/>
      <c r="R1087"/>
      <c r="AK1087" s="1"/>
      <c r="AQ1087" s="1"/>
      <c r="AR1087" s="1"/>
      <c r="AS1087" s="1"/>
      <c r="AT1087" s="1"/>
      <c r="AU1087" s="1"/>
      <c r="AV1087" s="1"/>
      <c r="AW1087" s="1"/>
    </row>
    <row r="1088" spans="8:49">
      <c r="H1088"/>
      <c r="I1088"/>
      <c r="J1088"/>
      <c r="M1088"/>
      <c r="N1088"/>
      <c r="O1088"/>
      <c r="Q1088"/>
      <c r="R1088"/>
      <c r="AK1088" s="1"/>
      <c r="AQ1088" s="1"/>
      <c r="AR1088" s="1"/>
      <c r="AS1088" s="1"/>
      <c r="AT1088" s="1"/>
      <c r="AU1088" s="1"/>
      <c r="AV1088" s="1"/>
      <c r="AW1088" s="1"/>
    </row>
    <row r="1089" spans="8:49">
      <c r="H1089"/>
      <c r="I1089"/>
      <c r="J1089"/>
      <c r="M1089"/>
      <c r="N1089"/>
      <c r="O1089"/>
      <c r="Q1089"/>
      <c r="R1089"/>
      <c r="AK1089" s="1"/>
      <c r="AQ1089" s="1"/>
      <c r="AR1089" s="1"/>
      <c r="AS1089" s="1"/>
      <c r="AT1089" s="1"/>
      <c r="AU1089" s="1"/>
      <c r="AV1089" s="1"/>
      <c r="AW1089" s="1"/>
    </row>
    <row r="1090" spans="8:49">
      <c r="H1090"/>
      <c r="I1090"/>
      <c r="J1090"/>
      <c r="M1090"/>
      <c r="N1090"/>
      <c r="O1090"/>
      <c r="Q1090"/>
      <c r="R1090"/>
      <c r="AK1090" s="1"/>
      <c r="AQ1090" s="1"/>
      <c r="AR1090" s="1"/>
      <c r="AS1090" s="1"/>
      <c r="AT1090" s="1"/>
      <c r="AU1090" s="1"/>
      <c r="AV1090" s="1"/>
      <c r="AW1090" s="1"/>
    </row>
    <row r="1091" spans="8:49">
      <c r="H1091"/>
      <c r="I1091"/>
      <c r="J1091"/>
      <c r="M1091"/>
      <c r="N1091"/>
      <c r="O1091"/>
      <c r="Q1091"/>
      <c r="R1091"/>
      <c r="AK1091" s="1"/>
      <c r="AQ1091" s="1"/>
      <c r="AR1091" s="1"/>
      <c r="AS1091" s="1"/>
      <c r="AT1091" s="1"/>
      <c r="AU1091" s="1"/>
      <c r="AV1091" s="1"/>
      <c r="AW1091" s="1"/>
    </row>
    <row r="1092" spans="8:49">
      <c r="H1092"/>
      <c r="I1092"/>
      <c r="J1092"/>
      <c r="M1092"/>
      <c r="N1092"/>
      <c r="O1092"/>
      <c r="Q1092"/>
      <c r="R1092"/>
      <c r="AK1092" s="1"/>
      <c r="AQ1092" s="1"/>
      <c r="AR1092" s="1"/>
      <c r="AS1092" s="1"/>
      <c r="AT1092" s="1"/>
      <c r="AU1092" s="1"/>
      <c r="AV1092" s="1"/>
      <c r="AW1092" s="1"/>
    </row>
    <row r="1093" spans="8:49">
      <c r="H1093"/>
      <c r="I1093"/>
      <c r="J1093"/>
      <c r="M1093"/>
      <c r="N1093"/>
      <c r="O1093"/>
      <c r="Q1093"/>
      <c r="R1093"/>
      <c r="AK1093" s="1"/>
      <c r="AQ1093" s="1"/>
      <c r="AR1093" s="1"/>
      <c r="AS1093" s="1"/>
      <c r="AT1093" s="1"/>
      <c r="AU1093" s="1"/>
      <c r="AV1093" s="1"/>
      <c r="AW1093" s="1"/>
    </row>
    <row r="1094" spans="8:49">
      <c r="H1094"/>
      <c r="I1094"/>
      <c r="J1094"/>
      <c r="M1094"/>
      <c r="N1094"/>
      <c r="O1094"/>
      <c r="Q1094"/>
      <c r="R1094"/>
      <c r="AK1094" s="1"/>
      <c r="AQ1094" s="1"/>
      <c r="AR1094" s="1"/>
      <c r="AS1094" s="1"/>
      <c r="AT1094" s="1"/>
      <c r="AU1094" s="1"/>
      <c r="AV1094" s="1"/>
      <c r="AW1094" s="1"/>
    </row>
    <row r="1095" spans="8:49">
      <c r="H1095"/>
      <c r="I1095"/>
      <c r="J1095"/>
      <c r="M1095"/>
      <c r="N1095"/>
      <c r="O1095"/>
      <c r="Q1095"/>
      <c r="R1095"/>
      <c r="AK1095" s="1"/>
      <c r="AQ1095" s="1"/>
      <c r="AR1095" s="1"/>
      <c r="AS1095" s="1"/>
      <c r="AT1095" s="1"/>
      <c r="AU1095" s="1"/>
      <c r="AV1095" s="1"/>
      <c r="AW1095" s="1"/>
    </row>
    <row r="1096" spans="8:49">
      <c r="H1096"/>
      <c r="I1096"/>
      <c r="J1096"/>
      <c r="M1096"/>
      <c r="N1096"/>
      <c r="O1096"/>
      <c r="Q1096"/>
      <c r="R1096"/>
      <c r="AK1096" s="1"/>
      <c r="AQ1096" s="1"/>
      <c r="AR1096" s="1"/>
      <c r="AS1096" s="1"/>
      <c r="AT1096" s="1"/>
      <c r="AU1096" s="1"/>
      <c r="AV1096" s="1"/>
      <c r="AW1096" s="1"/>
    </row>
    <row r="1097" spans="8:49">
      <c r="H1097"/>
      <c r="I1097"/>
      <c r="J1097"/>
      <c r="M1097"/>
      <c r="N1097"/>
      <c r="O1097"/>
      <c r="Q1097"/>
      <c r="R1097"/>
      <c r="AK1097" s="1"/>
      <c r="AQ1097" s="1"/>
      <c r="AR1097" s="1"/>
      <c r="AS1097" s="1"/>
      <c r="AT1097" s="1"/>
      <c r="AU1097" s="1"/>
      <c r="AV1097" s="1"/>
      <c r="AW1097" s="1"/>
    </row>
    <row r="1098" spans="8:49">
      <c r="H1098"/>
      <c r="I1098"/>
      <c r="J1098"/>
      <c r="M1098"/>
      <c r="N1098"/>
      <c r="O1098"/>
      <c r="Q1098"/>
      <c r="R1098"/>
      <c r="AK1098" s="1"/>
      <c r="AQ1098" s="1"/>
      <c r="AR1098" s="1"/>
      <c r="AS1098" s="1"/>
      <c r="AT1098" s="1"/>
      <c r="AU1098" s="1"/>
      <c r="AV1098" s="1"/>
      <c r="AW1098" s="1"/>
    </row>
    <row r="1099" spans="8:49">
      <c r="H1099"/>
      <c r="I1099"/>
      <c r="J1099"/>
      <c r="M1099"/>
      <c r="N1099"/>
      <c r="O1099"/>
      <c r="Q1099"/>
      <c r="R1099"/>
      <c r="AK1099" s="1"/>
      <c r="AQ1099" s="1"/>
      <c r="AR1099" s="1"/>
      <c r="AS1099" s="1"/>
      <c r="AT1099" s="1"/>
      <c r="AU1099" s="1"/>
      <c r="AV1099" s="1"/>
      <c r="AW1099" s="1"/>
    </row>
    <row r="1100" spans="8:49">
      <c r="H1100"/>
      <c r="I1100"/>
      <c r="J1100"/>
      <c r="M1100"/>
      <c r="N1100"/>
      <c r="O1100"/>
      <c r="Q1100"/>
      <c r="R1100"/>
      <c r="AK1100" s="1"/>
      <c r="AQ1100" s="1"/>
      <c r="AR1100" s="1"/>
      <c r="AS1100" s="1"/>
      <c r="AT1100" s="1"/>
      <c r="AU1100" s="1"/>
      <c r="AV1100" s="1"/>
      <c r="AW1100" s="1"/>
    </row>
    <row r="1101" spans="8:49">
      <c r="H1101"/>
      <c r="I1101"/>
      <c r="J1101"/>
      <c r="M1101"/>
      <c r="N1101"/>
      <c r="O1101"/>
      <c r="Q1101"/>
      <c r="R1101"/>
      <c r="AK1101" s="1"/>
      <c r="AQ1101" s="1"/>
      <c r="AR1101" s="1"/>
      <c r="AS1101" s="1"/>
      <c r="AT1101" s="1"/>
      <c r="AU1101" s="1"/>
      <c r="AV1101" s="1"/>
      <c r="AW1101" s="1"/>
    </row>
    <row r="1102" spans="8:49">
      <c r="H1102"/>
      <c r="I1102"/>
      <c r="J1102"/>
      <c r="M1102"/>
      <c r="N1102"/>
      <c r="O1102"/>
      <c r="Q1102"/>
      <c r="R1102"/>
      <c r="AK1102" s="1"/>
      <c r="AQ1102" s="1"/>
      <c r="AR1102" s="1"/>
      <c r="AS1102" s="1"/>
      <c r="AT1102" s="1"/>
      <c r="AU1102" s="1"/>
      <c r="AV1102" s="1"/>
      <c r="AW1102" s="1"/>
    </row>
    <row r="1103" spans="8:49">
      <c r="H1103"/>
      <c r="I1103"/>
      <c r="J1103"/>
      <c r="M1103"/>
      <c r="N1103"/>
      <c r="O1103"/>
      <c r="Q1103"/>
      <c r="R1103"/>
      <c r="AK1103" s="1"/>
      <c r="AQ1103" s="1"/>
      <c r="AR1103" s="1"/>
      <c r="AS1103" s="1"/>
      <c r="AT1103" s="1"/>
      <c r="AU1103" s="1"/>
      <c r="AV1103" s="1"/>
      <c r="AW1103" s="1"/>
    </row>
    <row r="1104" spans="8:49">
      <c r="H1104"/>
      <c r="I1104"/>
      <c r="J1104"/>
      <c r="M1104"/>
      <c r="N1104"/>
      <c r="O1104"/>
      <c r="Q1104"/>
      <c r="R1104"/>
      <c r="AK1104" s="1"/>
      <c r="AQ1104" s="1"/>
      <c r="AR1104" s="1"/>
      <c r="AS1104" s="1"/>
      <c r="AT1104" s="1"/>
      <c r="AU1104" s="1"/>
      <c r="AV1104" s="1"/>
      <c r="AW1104" s="1"/>
    </row>
    <row r="1105" spans="8:49">
      <c r="H1105"/>
      <c r="I1105"/>
      <c r="J1105"/>
      <c r="M1105"/>
      <c r="N1105"/>
      <c r="O1105"/>
      <c r="Q1105"/>
      <c r="R1105"/>
      <c r="AK1105" s="1"/>
      <c r="AQ1105" s="1"/>
      <c r="AR1105" s="1"/>
      <c r="AS1105" s="1"/>
      <c r="AT1105" s="1"/>
      <c r="AU1105" s="1"/>
      <c r="AV1105" s="1"/>
      <c r="AW1105" s="1"/>
    </row>
    <row r="1106" spans="8:49">
      <c r="H1106"/>
      <c r="I1106"/>
      <c r="J1106"/>
      <c r="M1106"/>
      <c r="N1106"/>
      <c r="O1106"/>
      <c r="Q1106"/>
      <c r="R1106"/>
      <c r="AK1106" s="1"/>
      <c r="AQ1106" s="1"/>
      <c r="AR1106" s="1"/>
      <c r="AS1106" s="1"/>
      <c r="AT1106" s="1"/>
      <c r="AU1106" s="1"/>
      <c r="AV1106" s="1"/>
      <c r="AW1106" s="1"/>
    </row>
    <row r="1107" spans="8:49">
      <c r="H1107"/>
      <c r="I1107"/>
      <c r="J1107"/>
      <c r="M1107"/>
      <c r="N1107"/>
      <c r="O1107"/>
      <c r="Q1107"/>
      <c r="R1107"/>
      <c r="AK1107" s="1"/>
      <c r="AQ1107" s="1"/>
      <c r="AR1107" s="1"/>
      <c r="AS1107" s="1"/>
      <c r="AT1107" s="1"/>
      <c r="AU1107" s="1"/>
      <c r="AV1107" s="1"/>
      <c r="AW1107" s="1"/>
    </row>
    <row r="1108" spans="8:49">
      <c r="H1108"/>
      <c r="I1108"/>
      <c r="J1108"/>
      <c r="M1108"/>
      <c r="N1108"/>
      <c r="O1108"/>
      <c r="Q1108"/>
      <c r="R1108"/>
      <c r="AK1108" s="1"/>
      <c r="AQ1108" s="1"/>
      <c r="AR1108" s="1"/>
      <c r="AS1108" s="1"/>
      <c r="AT1108" s="1"/>
      <c r="AU1108" s="1"/>
      <c r="AV1108" s="1"/>
      <c r="AW1108" s="1"/>
    </row>
    <row r="1109" spans="8:49">
      <c r="H1109"/>
      <c r="I1109"/>
      <c r="J1109"/>
      <c r="M1109"/>
      <c r="N1109"/>
      <c r="O1109"/>
      <c r="Q1109"/>
      <c r="R1109"/>
      <c r="AK1109" s="1"/>
      <c r="AQ1109" s="1"/>
      <c r="AR1109" s="1"/>
      <c r="AS1109" s="1"/>
      <c r="AT1109" s="1"/>
      <c r="AU1109" s="1"/>
      <c r="AV1109" s="1"/>
      <c r="AW1109" s="1"/>
    </row>
    <row r="1110" spans="8:49">
      <c r="H1110"/>
      <c r="I1110"/>
      <c r="J1110"/>
      <c r="M1110"/>
      <c r="N1110"/>
      <c r="O1110"/>
      <c r="Q1110"/>
      <c r="R1110"/>
      <c r="AK1110" s="1"/>
      <c r="AQ1110" s="1"/>
      <c r="AR1110" s="1"/>
      <c r="AS1110" s="1"/>
      <c r="AT1110" s="1"/>
      <c r="AU1110" s="1"/>
      <c r="AV1110" s="1"/>
      <c r="AW1110" s="1"/>
    </row>
    <row r="1111" spans="8:49">
      <c r="H1111"/>
      <c r="I1111"/>
      <c r="J1111"/>
      <c r="M1111"/>
      <c r="N1111"/>
      <c r="O1111"/>
      <c r="Q1111"/>
      <c r="R1111"/>
      <c r="AK1111" s="1"/>
      <c r="AQ1111" s="1"/>
      <c r="AR1111" s="1"/>
      <c r="AS1111" s="1"/>
      <c r="AT1111" s="1"/>
      <c r="AU1111" s="1"/>
      <c r="AV1111" s="1"/>
      <c r="AW1111" s="1"/>
    </row>
    <row r="1112" spans="8:49">
      <c r="H1112"/>
      <c r="I1112"/>
      <c r="J1112"/>
      <c r="M1112"/>
      <c r="N1112"/>
      <c r="O1112"/>
      <c r="Q1112"/>
      <c r="R1112"/>
      <c r="AK1112" s="1"/>
      <c r="AQ1112" s="1"/>
      <c r="AR1112" s="1"/>
      <c r="AS1112" s="1"/>
      <c r="AT1112" s="1"/>
      <c r="AU1112" s="1"/>
      <c r="AV1112" s="1"/>
      <c r="AW1112" s="1"/>
    </row>
    <row r="1113" spans="8:49">
      <c r="H1113"/>
      <c r="I1113"/>
      <c r="J1113"/>
      <c r="M1113"/>
      <c r="N1113"/>
      <c r="O1113"/>
      <c r="Q1113"/>
      <c r="R1113"/>
      <c r="AK1113" s="1"/>
      <c r="AQ1113" s="1"/>
      <c r="AR1113" s="1"/>
      <c r="AS1113" s="1"/>
      <c r="AT1113" s="1"/>
      <c r="AU1113" s="1"/>
      <c r="AV1113" s="1"/>
      <c r="AW1113" s="1"/>
    </row>
    <row r="1114" spans="8:49">
      <c r="H1114"/>
      <c r="I1114"/>
      <c r="J1114"/>
      <c r="M1114"/>
      <c r="N1114"/>
      <c r="O1114"/>
      <c r="Q1114"/>
      <c r="R1114"/>
      <c r="AK1114" s="1"/>
      <c r="AQ1114" s="1"/>
      <c r="AR1114" s="1"/>
      <c r="AS1114" s="1"/>
      <c r="AT1114" s="1"/>
      <c r="AU1114" s="1"/>
      <c r="AV1114" s="1"/>
      <c r="AW1114" s="1"/>
    </row>
    <row r="1115" spans="8:49">
      <c r="H1115"/>
      <c r="I1115"/>
      <c r="J1115"/>
      <c r="M1115"/>
      <c r="N1115"/>
      <c r="O1115"/>
      <c r="Q1115"/>
      <c r="R1115"/>
      <c r="AK1115" s="1"/>
      <c r="AQ1115" s="1"/>
      <c r="AR1115" s="1"/>
      <c r="AS1115" s="1"/>
      <c r="AT1115" s="1"/>
      <c r="AU1115" s="1"/>
      <c r="AV1115" s="1"/>
      <c r="AW1115" s="1"/>
    </row>
    <row r="1116" spans="8:49">
      <c r="H1116"/>
      <c r="I1116"/>
      <c r="J1116"/>
      <c r="M1116"/>
      <c r="N1116"/>
      <c r="O1116"/>
      <c r="Q1116"/>
      <c r="R1116"/>
      <c r="AK1116" s="1"/>
      <c r="AQ1116" s="1"/>
      <c r="AR1116" s="1"/>
      <c r="AS1116" s="1"/>
      <c r="AT1116" s="1"/>
      <c r="AU1116" s="1"/>
      <c r="AV1116" s="1"/>
      <c r="AW1116" s="1"/>
    </row>
    <row r="1117" spans="8:49">
      <c r="H1117"/>
      <c r="I1117"/>
      <c r="J1117"/>
      <c r="M1117"/>
      <c r="N1117"/>
      <c r="O1117"/>
      <c r="Q1117"/>
      <c r="R1117"/>
      <c r="AK1117" s="1"/>
      <c r="AQ1117" s="1"/>
      <c r="AR1117" s="1"/>
      <c r="AS1117" s="1"/>
      <c r="AT1117" s="1"/>
      <c r="AU1117" s="1"/>
      <c r="AV1117" s="1"/>
      <c r="AW1117" s="1"/>
    </row>
    <row r="1118" spans="8:49">
      <c r="H1118"/>
      <c r="I1118"/>
      <c r="J1118"/>
      <c r="M1118"/>
      <c r="N1118"/>
      <c r="O1118"/>
      <c r="Q1118"/>
      <c r="R1118"/>
      <c r="AK1118" s="1"/>
      <c r="AQ1118" s="1"/>
      <c r="AR1118" s="1"/>
      <c r="AS1118" s="1"/>
      <c r="AT1118" s="1"/>
      <c r="AU1118" s="1"/>
      <c r="AV1118" s="1"/>
      <c r="AW1118" s="1"/>
    </row>
    <row r="1119" spans="8:49">
      <c r="H1119"/>
      <c r="I1119"/>
      <c r="J1119"/>
      <c r="M1119"/>
      <c r="N1119"/>
      <c r="O1119"/>
      <c r="Q1119"/>
      <c r="R1119"/>
      <c r="AK1119" s="1"/>
      <c r="AQ1119" s="1"/>
      <c r="AR1119" s="1"/>
      <c r="AS1119" s="1"/>
      <c r="AT1119" s="1"/>
      <c r="AU1119" s="1"/>
      <c r="AV1119" s="1"/>
      <c r="AW1119" s="1"/>
    </row>
    <row r="1120" spans="8:49">
      <c r="H1120"/>
      <c r="I1120"/>
      <c r="J1120"/>
      <c r="M1120"/>
      <c r="N1120"/>
      <c r="O1120"/>
      <c r="Q1120"/>
      <c r="R1120"/>
      <c r="AK1120" s="1"/>
      <c r="AQ1120" s="1"/>
      <c r="AR1120" s="1"/>
      <c r="AS1120" s="1"/>
      <c r="AT1120" s="1"/>
      <c r="AU1120" s="1"/>
      <c r="AV1120" s="1"/>
      <c r="AW1120" s="1"/>
    </row>
    <row r="1121" spans="8:49">
      <c r="H1121"/>
      <c r="I1121"/>
      <c r="J1121"/>
      <c r="M1121"/>
      <c r="N1121"/>
      <c r="O1121"/>
      <c r="Q1121"/>
      <c r="R1121"/>
      <c r="AK1121" s="1"/>
      <c r="AQ1121" s="1"/>
      <c r="AR1121" s="1"/>
      <c r="AS1121" s="1"/>
      <c r="AT1121" s="1"/>
      <c r="AU1121" s="1"/>
      <c r="AV1121" s="1"/>
      <c r="AW1121" s="1"/>
    </row>
    <row r="1122" spans="8:49">
      <c r="H1122"/>
      <c r="I1122"/>
      <c r="J1122"/>
      <c r="M1122"/>
      <c r="N1122"/>
      <c r="O1122"/>
      <c r="Q1122"/>
      <c r="R1122"/>
      <c r="AK1122" s="1"/>
      <c r="AQ1122" s="1"/>
      <c r="AR1122" s="1"/>
      <c r="AS1122" s="1"/>
      <c r="AT1122" s="1"/>
      <c r="AU1122" s="1"/>
      <c r="AV1122" s="1"/>
      <c r="AW1122" s="1"/>
    </row>
    <row r="1123" spans="8:49">
      <c r="H1123"/>
      <c r="I1123"/>
      <c r="J1123"/>
      <c r="M1123"/>
      <c r="N1123"/>
      <c r="O1123"/>
      <c r="Q1123"/>
      <c r="R1123"/>
      <c r="AK1123" s="1"/>
      <c r="AQ1123" s="1"/>
      <c r="AR1123" s="1"/>
      <c r="AS1123" s="1"/>
      <c r="AT1123" s="1"/>
      <c r="AU1123" s="1"/>
      <c r="AV1123" s="1"/>
      <c r="AW1123" s="1"/>
    </row>
    <row r="1124" spans="8:49">
      <c r="H1124"/>
      <c r="I1124"/>
      <c r="J1124"/>
      <c r="M1124"/>
      <c r="N1124"/>
      <c r="O1124"/>
      <c r="Q1124"/>
      <c r="R1124"/>
      <c r="AK1124" s="1"/>
      <c r="AQ1124" s="1"/>
      <c r="AR1124" s="1"/>
      <c r="AS1124" s="1"/>
      <c r="AT1124" s="1"/>
      <c r="AU1124" s="1"/>
      <c r="AV1124" s="1"/>
      <c r="AW1124" s="1"/>
    </row>
    <row r="1125" spans="8:49">
      <c r="H1125"/>
      <c r="I1125"/>
      <c r="J1125"/>
      <c r="M1125"/>
      <c r="N1125"/>
      <c r="O1125"/>
      <c r="Q1125"/>
      <c r="R1125"/>
      <c r="AK1125" s="1"/>
      <c r="AQ1125" s="1"/>
      <c r="AR1125" s="1"/>
      <c r="AS1125" s="1"/>
      <c r="AT1125" s="1"/>
      <c r="AU1125" s="1"/>
      <c r="AV1125" s="1"/>
      <c r="AW1125" s="1"/>
    </row>
    <row r="1126" spans="8:49">
      <c r="H1126"/>
      <c r="I1126"/>
      <c r="J1126"/>
      <c r="M1126"/>
      <c r="N1126"/>
      <c r="O1126"/>
      <c r="Q1126"/>
      <c r="R1126"/>
      <c r="AK1126" s="1"/>
      <c r="AQ1126" s="1"/>
      <c r="AR1126" s="1"/>
      <c r="AS1126" s="1"/>
      <c r="AT1126" s="1"/>
      <c r="AU1126" s="1"/>
      <c r="AV1126" s="1"/>
      <c r="AW1126" s="1"/>
    </row>
    <row r="1127" spans="8:49">
      <c r="H1127"/>
      <c r="I1127"/>
      <c r="J1127"/>
      <c r="M1127"/>
      <c r="N1127"/>
      <c r="O1127"/>
      <c r="Q1127"/>
      <c r="R1127"/>
      <c r="AK1127" s="1"/>
      <c r="AQ1127" s="1"/>
      <c r="AR1127" s="1"/>
      <c r="AS1127" s="1"/>
      <c r="AT1127" s="1"/>
      <c r="AU1127" s="1"/>
      <c r="AV1127" s="1"/>
      <c r="AW1127" s="1"/>
    </row>
    <row r="1128" spans="8:49">
      <c r="H1128"/>
      <c r="I1128"/>
      <c r="J1128"/>
      <c r="M1128"/>
      <c r="N1128"/>
      <c r="O1128"/>
      <c r="Q1128"/>
      <c r="R1128"/>
      <c r="AK1128" s="1"/>
      <c r="AQ1128" s="1"/>
      <c r="AR1128" s="1"/>
      <c r="AS1128" s="1"/>
      <c r="AT1128" s="1"/>
      <c r="AU1128" s="1"/>
      <c r="AV1128" s="1"/>
      <c r="AW1128" s="1"/>
    </row>
    <row r="1129" spans="8:49">
      <c r="H1129"/>
      <c r="I1129"/>
      <c r="J1129"/>
      <c r="M1129"/>
      <c r="N1129"/>
      <c r="O1129"/>
      <c r="Q1129"/>
      <c r="R1129"/>
      <c r="AK1129" s="1"/>
      <c r="AQ1129" s="1"/>
      <c r="AR1129" s="1"/>
      <c r="AS1129" s="1"/>
      <c r="AT1129" s="1"/>
      <c r="AU1129" s="1"/>
      <c r="AV1129" s="1"/>
      <c r="AW1129" s="1"/>
    </row>
    <row r="1130" spans="8:49">
      <c r="H1130"/>
      <c r="I1130"/>
      <c r="J1130"/>
      <c r="M1130"/>
      <c r="N1130"/>
      <c r="O1130"/>
      <c r="Q1130"/>
      <c r="R1130"/>
      <c r="AK1130" s="1"/>
      <c r="AQ1130" s="1"/>
      <c r="AR1130" s="1"/>
      <c r="AS1130" s="1"/>
      <c r="AT1130" s="1"/>
      <c r="AU1130" s="1"/>
      <c r="AV1130" s="1"/>
      <c r="AW1130" s="1"/>
    </row>
    <row r="1131" spans="8:49">
      <c r="H1131"/>
      <c r="I1131"/>
      <c r="J1131"/>
      <c r="M1131"/>
      <c r="N1131"/>
      <c r="O1131"/>
      <c r="Q1131"/>
      <c r="R1131"/>
      <c r="AK1131" s="1"/>
      <c r="AQ1131" s="1"/>
      <c r="AR1131" s="1"/>
      <c r="AS1131" s="1"/>
      <c r="AT1131" s="1"/>
      <c r="AU1131" s="1"/>
      <c r="AV1131" s="1"/>
      <c r="AW1131" s="1"/>
    </row>
    <row r="1132" spans="8:49">
      <c r="H1132"/>
      <c r="I1132"/>
      <c r="J1132"/>
      <c r="M1132"/>
      <c r="N1132"/>
      <c r="O1132"/>
      <c r="Q1132"/>
      <c r="R1132"/>
      <c r="AK1132" s="1"/>
      <c r="AQ1132" s="1"/>
      <c r="AR1132" s="1"/>
      <c r="AS1132" s="1"/>
      <c r="AT1132" s="1"/>
      <c r="AU1132" s="1"/>
      <c r="AV1132" s="1"/>
      <c r="AW1132" s="1"/>
    </row>
    <row r="1133" spans="8:49">
      <c r="H1133"/>
      <c r="I1133"/>
      <c r="J1133"/>
      <c r="M1133"/>
      <c r="N1133"/>
      <c r="O1133"/>
      <c r="Q1133"/>
      <c r="R1133"/>
      <c r="AK1133" s="1"/>
      <c r="AQ1133" s="1"/>
      <c r="AR1133" s="1"/>
      <c r="AS1133" s="1"/>
      <c r="AT1133" s="1"/>
      <c r="AU1133" s="1"/>
      <c r="AV1133" s="1"/>
      <c r="AW1133" s="1"/>
    </row>
    <row r="1134" spans="8:49">
      <c r="H1134"/>
      <c r="I1134"/>
      <c r="J1134"/>
      <c r="M1134"/>
      <c r="N1134"/>
      <c r="O1134"/>
      <c r="Q1134"/>
      <c r="R1134"/>
      <c r="AK1134" s="1"/>
      <c r="AQ1134" s="1"/>
      <c r="AR1134" s="1"/>
      <c r="AS1134" s="1"/>
      <c r="AT1134" s="1"/>
      <c r="AU1134" s="1"/>
      <c r="AV1134" s="1"/>
      <c r="AW1134" s="1"/>
    </row>
    <row r="1135" spans="8:49">
      <c r="H1135"/>
      <c r="I1135"/>
      <c r="J1135"/>
      <c r="M1135"/>
      <c r="N1135"/>
      <c r="O1135"/>
      <c r="Q1135"/>
      <c r="R1135"/>
      <c r="AK1135" s="1"/>
      <c r="AQ1135" s="1"/>
      <c r="AR1135" s="1"/>
      <c r="AS1135" s="1"/>
      <c r="AT1135" s="1"/>
      <c r="AU1135" s="1"/>
      <c r="AV1135" s="1"/>
      <c r="AW1135" s="1"/>
    </row>
    <row r="1136" spans="8:49">
      <c r="H1136"/>
      <c r="I1136"/>
      <c r="J1136"/>
      <c r="M1136"/>
      <c r="N1136"/>
      <c r="O1136"/>
      <c r="Q1136"/>
      <c r="R1136"/>
      <c r="AK1136" s="1"/>
      <c r="AQ1136" s="1"/>
      <c r="AR1136" s="1"/>
      <c r="AS1136" s="1"/>
      <c r="AT1136" s="1"/>
      <c r="AU1136" s="1"/>
      <c r="AV1136" s="1"/>
      <c r="AW1136" s="1"/>
    </row>
    <row r="1137" spans="8:49">
      <c r="H1137"/>
      <c r="I1137"/>
      <c r="J1137"/>
      <c r="M1137"/>
      <c r="N1137"/>
      <c r="O1137"/>
      <c r="Q1137"/>
      <c r="R1137"/>
      <c r="AK1137" s="1"/>
      <c r="AQ1137" s="1"/>
      <c r="AR1137" s="1"/>
      <c r="AS1137" s="1"/>
      <c r="AT1137" s="1"/>
      <c r="AU1137" s="1"/>
      <c r="AV1137" s="1"/>
      <c r="AW1137" s="1"/>
    </row>
    <row r="1138" spans="8:49">
      <c r="H1138"/>
      <c r="I1138"/>
      <c r="J1138"/>
      <c r="M1138"/>
      <c r="N1138"/>
      <c r="O1138"/>
      <c r="Q1138"/>
      <c r="R1138"/>
      <c r="AK1138" s="1"/>
      <c r="AQ1138" s="1"/>
      <c r="AR1138" s="1"/>
      <c r="AS1138" s="1"/>
      <c r="AT1138" s="1"/>
      <c r="AU1138" s="1"/>
      <c r="AV1138" s="1"/>
      <c r="AW1138" s="1"/>
    </row>
    <row r="1139" spans="8:49">
      <c r="H1139"/>
      <c r="I1139"/>
      <c r="J1139"/>
      <c r="M1139"/>
      <c r="N1139"/>
      <c r="O1139"/>
      <c r="Q1139"/>
      <c r="R1139"/>
      <c r="AK1139" s="1"/>
      <c r="AQ1139" s="1"/>
      <c r="AR1139" s="1"/>
      <c r="AS1139" s="1"/>
      <c r="AT1139" s="1"/>
      <c r="AU1139" s="1"/>
      <c r="AV1139" s="1"/>
      <c r="AW1139" s="1"/>
    </row>
    <row r="1140" spans="8:49">
      <c r="H1140"/>
      <c r="I1140"/>
      <c r="J1140"/>
      <c r="M1140"/>
      <c r="N1140"/>
      <c r="O1140"/>
      <c r="Q1140"/>
      <c r="R1140"/>
      <c r="AK1140" s="1"/>
      <c r="AQ1140" s="1"/>
      <c r="AR1140" s="1"/>
      <c r="AS1140" s="1"/>
      <c r="AT1140" s="1"/>
      <c r="AU1140" s="1"/>
      <c r="AV1140" s="1"/>
      <c r="AW1140" s="1"/>
    </row>
    <row r="1141" spans="8:49">
      <c r="H1141"/>
      <c r="I1141"/>
      <c r="J1141"/>
      <c r="M1141"/>
      <c r="N1141"/>
      <c r="O1141"/>
      <c r="Q1141"/>
      <c r="R1141"/>
      <c r="AK1141" s="1"/>
      <c r="AQ1141" s="1"/>
      <c r="AR1141" s="1"/>
      <c r="AS1141" s="1"/>
      <c r="AT1141" s="1"/>
      <c r="AU1141" s="1"/>
      <c r="AV1141" s="1"/>
      <c r="AW1141" s="1"/>
    </row>
    <row r="1142" spans="8:49">
      <c r="H1142"/>
      <c r="I1142"/>
      <c r="J1142"/>
      <c r="M1142"/>
      <c r="N1142"/>
      <c r="O1142"/>
      <c r="Q1142"/>
      <c r="R1142"/>
      <c r="AK1142" s="1"/>
      <c r="AQ1142" s="1"/>
      <c r="AR1142" s="1"/>
      <c r="AS1142" s="1"/>
      <c r="AT1142" s="1"/>
      <c r="AU1142" s="1"/>
      <c r="AV1142" s="1"/>
      <c r="AW1142" s="1"/>
    </row>
    <row r="1143" spans="8:49">
      <c r="H1143"/>
      <c r="I1143"/>
      <c r="J1143"/>
      <c r="M1143"/>
      <c r="N1143"/>
      <c r="O1143"/>
      <c r="Q1143"/>
      <c r="R1143"/>
      <c r="AK1143" s="1"/>
      <c r="AQ1143" s="1"/>
      <c r="AR1143" s="1"/>
      <c r="AS1143" s="1"/>
      <c r="AT1143" s="1"/>
      <c r="AU1143" s="1"/>
      <c r="AV1143" s="1"/>
      <c r="AW1143" s="1"/>
    </row>
    <row r="1144" spans="8:49">
      <c r="H1144"/>
      <c r="I1144"/>
      <c r="J1144"/>
      <c r="M1144"/>
      <c r="N1144"/>
      <c r="O1144"/>
      <c r="Q1144"/>
      <c r="R1144"/>
      <c r="AK1144" s="1"/>
      <c r="AQ1144" s="1"/>
      <c r="AR1144" s="1"/>
      <c r="AS1144" s="1"/>
      <c r="AT1144" s="1"/>
      <c r="AU1144" s="1"/>
      <c r="AV1144" s="1"/>
      <c r="AW1144" s="1"/>
    </row>
    <row r="1145" spans="8:49">
      <c r="H1145"/>
      <c r="I1145"/>
      <c r="J1145"/>
      <c r="M1145"/>
      <c r="N1145"/>
      <c r="O1145"/>
      <c r="Q1145"/>
      <c r="R1145"/>
      <c r="AK1145" s="1"/>
      <c r="AQ1145" s="1"/>
      <c r="AR1145" s="1"/>
      <c r="AS1145" s="1"/>
      <c r="AT1145" s="1"/>
      <c r="AU1145" s="1"/>
      <c r="AV1145" s="1"/>
      <c r="AW1145" s="1"/>
    </row>
    <row r="1146" spans="8:49">
      <c r="H1146"/>
      <c r="I1146"/>
      <c r="J1146"/>
      <c r="M1146"/>
      <c r="N1146"/>
      <c r="O1146"/>
      <c r="Q1146"/>
      <c r="R1146"/>
      <c r="AK1146" s="1"/>
      <c r="AQ1146" s="1"/>
      <c r="AR1146" s="1"/>
      <c r="AS1146" s="1"/>
      <c r="AT1146" s="1"/>
      <c r="AU1146" s="1"/>
      <c r="AV1146" s="1"/>
      <c r="AW1146" s="1"/>
    </row>
    <row r="1147" spans="8:49">
      <c r="H1147"/>
      <c r="I1147"/>
      <c r="J1147"/>
      <c r="M1147"/>
      <c r="N1147"/>
      <c r="O1147"/>
      <c r="Q1147"/>
      <c r="R1147"/>
      <c r="AK1147" s="1"/>
      <c r="AQ1147" s="1"/>
      <c r="AR1147" s="1"/>
      <c r="AS1147" s="1"/>
      <c r="AT1147" s="1"/>
      <c r="AU1147" s="1"/>
      <c r="AV1147" s="1"/>
      <c r="AW1147" s="1"/>
    </row>
    <row r="1148" spans="8:49">
      <c r="H1148"/>
      <c r="I1148"/>
      <c r="J1148"/>
      <c r="M1148"/>
      <c r="N1148"/>
      <c r="O1148"/>
      <c r="Q1148"/>
      <c r="R1148"/>
      <c r="AK1148" s="1"/>
      <c r="AQ1148" s="1"/>
      <c r="AR1148" s="1"/>
      <c r="AS1148" s="1"/>
      <c r="AT1148" s="1"/>
      <c r="AU1148" s="1"/>
      <c r="AV1148" s="1"/>
      <c r="AW1148" s="1"/>
    </row>
    <row r="1149" spans="8:49">
      <c r="H1149"/>
      <c r="I1149"/>
      <c r="J1149"/>
      <c r="M1149"/>
      <c r="N1149"/>
      <c r="O1149"/>
      <c r="Q1149"/>
      <c r="R1149"/>
      <c r="AK1149" s="1"/>
      <c r="AQ1149" s="1"/>
      <c r="AR1149" s="1"/>
      <c r="AS1149" s="1"/>
      <c r="AT1149" s="1"/>
      <c r="AU1149" s="1"/>
      <c r="AV1149" s="1"/>
      <c r="AW1149" s="1"/>
    </row>
    <row r="1150" spans="8:49">
      <c r="H1150"/>
      <c r="I1150"/>
      <c r="J1150"/>
      <c r="M1150"/>
      <c r="N1150"/>
      <c r="O1150"/>
      <c r="Q1150"/>
      <c r="R1150"/>
      <c r="AK1150" s="1"/>
      <c r="AQ1150" s="1"/>
      <c r="AR1150" s="1"/>
      <c r="AS1150" s="1"/>
      <c r="AT1150" s="1"/>
      <c r="AU1150" s="1"/>
      <c r="AV1150" s="1"/>
      <c r="AW1150" s="1"/>
    </row>
    <row r="1151" spans="8:49">
      <c r="H1151"/>
      <c r="I1151"/>
      <c r="J1151"/>
      <c r="M1151"/>
      <c r="N1151"/>
      <c r="O1151"/>
      <c r="Q1151"/>
      <c r="R1151"/>
      <c r="AK1151" s="1"/>
      <c r="AQ1151" s="1"/>
      <c r="AR1151" s="1"/>
      <c r="AS1151" s="1"/>
      <c r="AT1151" s="1"/>
      <c r="AU1151" s="1"/>
      <c r="AV1151" s="1"/>
      <c r="AW1151" s="1"/>
    </row>
    <row r="1152" spans="8:49">
      <c r="H1152"/>
      <c r="I1152"/>
      <c r="J1152"/>
      <c r="M1152"/>
      <c r="N1152"/>
      <c r="O1152"/>
      <c r="Q1152"/>
      <c r="R1152"/>
      <c r="AK1152" s="1"/>
      <c r="AQ1152" s="1"/>
      <c r="AR1152" s="1"/>
      <c r="AS1152" s="1"/>
      <c r="AT1152" s="1"/>
      <c r="AU1152" s="1"/>
      <c r="AV1152" s="1"/>
      <c r="AW1152" s="1"/>
    </row>
    <row r="1153" spans="8:49">
      <c r="H1153"/>
      <c r="I1153"/>
      <c r="J1153"/>
      <c r="M1153"/>
      <c r="N1153"/>
      <c r="O1153"/>
      <c r="Q1153"/>
      <c r="R1153"/>
      <c r="AK1153" s="1"/>
      <c r="AQ1153" s="1"/>
      <c r="AR1153" s="1"/>
      <c r="AS1153" s="1"/>
      <c r="AT1153" s="1"/>
      <c r="AU1153" s="1"/>
      <c r="AV1153" s="1"/>
      <c r="AW1153" s="1"/>
    </row>
    <row r="1154" spans="8:49">
      <c r="H1154"/>
      <c r="I1154"/>
      <c r="J1154"/>
      <c r="M1154"/>
      <c r="N1154"/>
      <c r="O1154"/>
      <c r="Q1154"/>
      <c r="R1154"/>
      <c r="AK1154" s="1"/>
      <c r="AQ1154" s="1"/>
      <c r="AR1154" s="1"/>
      <c r="AS1154" s="1"/>
      <c r="AT1154" s="1"/>
      <c r="AU1154" s="1"/>
      <c r="AV1154" s="1"/>
      <c r="AW1154" s="1"/>
    </row>
    <row r="1155" spans="8:49">
      <c r="H1155"/>
      <c r="I1155"/>
      <c r="J1155"/>
      <c r="M1155"/>
      <c r="N1155"/>
      <c r="O1155"/>
      <c r="Q1155"/>
      <c r="R1155"/>
      <c r="AK1155" s="1"/>
      <c r="AQ1155" s="1"/>
      <c r="AR1155" s="1"/>
      <c r="AS1155" s="1"/>
      <c r="AT1155" s="1"/>
      <c r="AU1155" s="1"/>
      <c r="AV1155" s="1"/>
      <c r="AW1155" s="1"/>
    </row>
    <row r="1156" spans="8:49">
      <c r="H1156"/>
      <c r="I1156"/>
      <c r="J1156"/>
      <c r="M1156"/>
      <c r="N1156"/>
      <c r="O1156"/>
      <c r="Q1156"/>
      <c r="R1156"/>
      <c r="AK1156" s="1"/>
      <c r="AQ1156" s="1"/>
      <c r="AR1156" s="1"/>
      <c r="AS1156" s="1"/>
      <c r="AT1156" s="1"/>
      <c r="AU1156" s="1"/>
      <c r="AV1156" s="1"/>
      <c r="AW1156" s="1"/>
    </row>
    <row r="1157" spans="8:49">
      <c r="H1157"/>
      <c r="I1157"/>
      <c r="J1157"/>
      <c r="M1157"/>
      <c r="N1157"/>
      <c r="O1157"/>
      <c r="Q1157"/>
      <c r="R1157"/>
      <c r="AK1157" s="1"/>
      <c r="AQ1157" s="1"/>
      <c r="AR1157" s="1"/>
      <c r="AS1157" s="1"/>
      <c r="AT1157" s="1"/>
      <c r="AU1157" s="1"/>
      <c r="AV1157" s="1"/>
      <c r="AW1157" s="1"/>
    </row>
    <row r="1158" spans="8:49">
      <c r="H1158"/>
      <c r="I1158"/>
      <c r="J1158"/>
      <c r="M1158"/>
      <c r="N1158"/>
      <c r="O1158"/>
      <c r="Q1158"/>
      <c r="R1158"/>
      <c r="AK1158" s="1"/>
      <c r="AQ1158" s="1"/>
      <c r="AR1158" s="1"/>
      <c r="AS1158" s="1"/>
      <c r="AT1158" s="1"/>
      <c r="AU1158" s="1"/>
      <c r="AV1158" s="1"/>
      <c r="AW1158" s="1"/>
    </row>
    <row r="1159" spans="8:49">
      <c r="H1159"/>
      <c r="I1159"/>
      <c r="J1159"/>
      <c r="M1159"/>
      <c r="N1159"/>
      <c r="O1159"/>
      <c r="Q1159"/>
      <c r="R1159"/>
      <c r="AK1159" s="1"/>
      <c r="AQ1159" s="1"/>
      <c r="AR1159" s="1"/>
      <c r="AS1159" s="1"/>
      <c r="AT1159" s="1"/>
      <c r="AU1159" s="1"/>
      <c r="AV1159" s="1"/>
      <c r="AW1159" s="1"/>
    </row>
    <row r="1160" spans="8:49">
      <c r="H1160"/>
      <c r="I1160"/>
      <c r="J1160"/>
      <c r="M1160"/>
      <c r="N1160"/>
      <c r="O1160"/>
      <c r="Q1160"/>
      <c r="R1160"/>
      <c r="AK1160" s="1"/>
      <c r="AQ1160" s="1"/>
      <c r="AR1160" s="1"/>
      <c r="AS1160" s="1"/>
      <c r="AT1160" s="1"/>
      <c r="AU1160" s="1"/>
      <c r="AV1160" s="1"/>
      <c r="AW1160" s="1"/>
    </row>
    <row r="1161" spans="8:49">
      <c r="H1161"/>
      <c r="I1161"/>
      <c r="J1161"/>
      <c r="M1161"/>
      <c r="N1161"/>
      <c r="O1161"/>
      <c r="Q1161"/>
      <c r="R1161"/>
      <c r="AK1161" s="1"/>
      <c r="AQ1161" s="1"/>
      <c r="AR1161" s="1"/>
      <c r="AS1161" s="1"/>
      <c r="AT1161" s="1"/>
      <c r="AU1161" s="1"/>
      <c r="AV1161" s="1"/>
      <c r="AW1161" s="1"/>
    </row>
    <row r="1162" spans="8:49">
      <c r="H1162"/>
      <c r="I1162"/>
      <c r="J1162"/>
      <c r="M1162"/>
      <c r="N1162"/>
      <c r="O1162"/>
      <c r="Q1162"/>
      <c r="R1162"/>
      <c r="AK1162" s="1"/>
      <c r="AQ1162" s="1"/>
      <c r="AR1162" s="1"/>
      <c r="AS1162" s="1"/>
      <c r="AT1162" s="1"/>
      <c r="AU1162" s="1"/>
      <c r="AV1162" s="1"/>
      <c r="AW1162" s="1"/>
    </row>
    <row r="1163" spans="8:49">
      <c r="H1163"/>
      <c r="I1163"/>
      <c r="J1163"/>
      <c r="M1163"/>
      <c r="N1163"/>
      <c r="O1163"/>
      <c r="Q1163"/>
      <c r="R1163"/>
      <c r="AK1163" s="1"/>
      <c r="AQ1163" s="1"/>
      <c r="AR1163" s="1"/>
      <c r="AS1163" s="1"/>
      <c r="AT1163" s="1"/>
      <c r="AU1163" s="1"/>
      <c r="AV1163" s="1"/>
      <c r="AW1163" s="1"/>
    </row>
    <row r="1164" spans="8:49">
      <c r="H1164"/>
      <c r="I1164"/>
      <c r="J1164"/>
      <c r="M1164"/>
      <c r="N1164"/>
      <c r="O1164"/>
      <c r="Q1164"/>
      <c r="R1164"/>
      <c r="AK1164" s="1"/>
      <c r="AQ1164" s="1"/>
      <c r="AR1164" s="1"/>
      <c r="AS1164" s="1"/>
      <c r="AT1164" s="1"/>
      <c r="AU1164" s="1"/>
      <c r="AV1164" s="1"/>
      <c r="AW1164" s="1"/>
    </row>
    <row r="1165" spans="8:49">
      <c r="H1165"/>
      <c r="I1165"/>
      <c r="J1165"/>
      <c r="M1165"/>
      <c r="N1165"/>
      <c r="O1165"/>
      <c r="Q1165"/>
      <c r="R1165"/>
      <c r="AK1165" s="1"/>
      <c r="AQ1165" s="1"/>
      <c r="AR1165" s="1"/>
      <c r="AS1165" s="1"/>
      <c r="AT1165" s="1"/>
      <c r="AU1165" s="1"/>
      <c r="AV1165" s="1"/>
      <c r="AW1165" s="1"/>
    </row>
    <row r="1166" spans="8:49">
      <c r="H1166"/>
      <c r="I1166"/>
      <c r="J1166"/>
      <c r="M1166"/>
      <c r="N1166"/>
      <c r="O1166"/>
      <c r="Q1166"/>
      <c r="R1166"/>
      <c r="AK1166" s="1"/>
      <c r="AQ1166" s="1"/>
      <c r="AR1166" s="1"/>
      <c r="AS1166" s="1"/>
      <c r="AT1166" s="1"/>
      <c r="AU1166" s="1"/>
      <c r="AV1166" s="1"/>
      <c r="AW1166" s="1"/>
    </row>
    <row r="1167" spans="8:49">
      <c r="H1167"/>
      <c r="I1167"/>
      <c r="J1167"/>
      <c r="M1167"/>
      <c r="N1167"/>
      <c r="O1167"/>
      <c r="Q1167"/>
      <c r="R1167"/>
      <c r="AK1167" s="1"/>
      <c r="AQ1167" s="1"/>
      <c r="AR1167" s="1"/>
      <c r="AS1167" s="1"/>
      <c r="AT1167" s="1"/>
      <c r="AU1167" s="1"/>
      <c r="AV1167" s="1"/>
      <c r="AW1167" s="1"/>
    </row>
    <row r="1168" spans="8:49">
      <c r="H1168"/>
      <c r="I1168"/>
      <c r="J1168"/>
      <c r="M1168"/>
      <c r="N1168"/>
      <c r="O1168"/>
      <c r="Q1168"/>
      <c r="R1168"/>
      <c r="AK1168" s="1"/>
      <c r="AQ1168" s="1"/>
      <c r="AR1168" s="1"/>
      <c r="AS1168" s="1"/>
      <c r="AT1168" s="1"/>
      <c r="AU1168" s="1"/>
      <c r="AV1168" s="1"/>
      <c r="AW1168" s="1"/>
    </row>
    <row r="1169" spans="8:49">
      <c r="H1169"/>
      <c r="I1169"/>
      <c r="J1169"/>
      <c r="M1169"/>
      <c r="N1169"/>
      <c r="O1169"/>
      <c r="Q1169"/>
      <c r="R1169"/>
      <c r="AK1169" s="1"/>
      <c r="AQ1169" s="1"/>
      <c r="AR1169" s="1"/>
      <c r="AS1169" s="1"/>
      <c r="AT1169" s="1"/>
      <c r="AU1169" s="1"/>
      <c r="AV1169" s="1"/>
      <c r="AW1169" s="1"/>
    </row>
    <row r="1170" spans="8:49">
      <c r="H1170"/>
      <c r="I1170"/>
      <c r="J1170"/>
      <c r="M1170"/>
      <c r="N1170"/>
      <c r="O1170"/>
      <c r="Q1170"/>
      <c r="R1170"/>
      <c r="AK1170" s="1"/>
      <c r="AQ1170" s="1"/>
      <c r="AR1170" s="1"/>
      <c r="AS1170" s="1"/>
      <c r="AT1170" s="1"/>
      <c r="AU1170" s="1"/>
      <c r="AV1170" s="1"/>
      <c r="AW1170" s="1"/>
    </row>
    <row r="1171" spans="8:49">
      <c r="H1171"/>
      <c r="I1171"/>
      <c r="J1171"/>
      <c r="M1171"/>
      <c r="N1171"/>
      <c r="O1171"/>
      <c r="Q1171"/>
      <c r="R1171"/>
      <c r="AK1171" s="1"/>
      <c r="AQ1171" s="1"/>
      <c r="AR1171" s="1"/>
      <c r="AS1171" s="1"/>
      <c r="AT1171" s="1"/>
      <c r="AU1171" s="1"/>
      <c r="AV1171" s="1"/>
      <c r="AW1171" s="1"/>
    </row>
    <row r="1172" spans="8:49">
      <c r="H1172"/>
      <c r="I1172"/>
      <c r="J1172"/>
      <c r="M1172"/>
      <c r="N1172"/>
      <c r="O1172"/>
      <c r="Q1172"/>
      <c r="R1172"/>
      <c r="AK1172" s="1"/>
      <c r="AQ1172" s="1"/>
      <c r="AR1172" s="1"/>
      <c r="AS1172" s="1"/>
      <c r="AT1172" s="1"/>
      <c r="AU1172" s="1"/>
      <c r="AV1172" s="1"/>
      <c r="AW1172" s="1"/>
    </row>
    <row r="1173" spans="8:49">
      <c r="H1173"/>
      <c r="I1173"/>
      <c r="J1173"/>
      <c r="M1173"/>
      <c r="N1173"/>
      <c r="O1173"/>
      <c r="Q1173"/>
      <c r="R1173"/>
      <c r="AK1173" s="1"/>
      <c r="AQ1173" s="1"/>
      <c r="AR1173" s="1"/>
      <c r="AS1173" s="1"/>
      <c r="AT1173" s="1"/>
      <c r="AU1173" s="1"/>
      <c r="AV1173" s="1"/>
      <c r="AW1173" s="1"/>
    </row>
    <row r="1174" spans="8:49">
      <c r="H1174"/>
      <c r="I1174"/>
      <c r="J1174"/>
      <c r="M1174"/>
      <c r="N1174"/>
      <c r="O1174"/>
      <c r="Q1174"/>
      <c r="R1174"/>
      <c r="AK1174" s="1"/>
      <c r="AQ1174" s="1"/>
      <c r="AR1174" s="1"/>
      <c r="AS1174" s="1"/>
      <c r="AT1174" s="1"/>
      <c r="AU1174" s="1"/>
      <c r="AV1174" s="1"/>
      <c r="AW1174" s="1"/>
    </row>
    <row r="1175" spans="8:49">
      <c r="H1175"/>
      <c r="I1175"/>
      <c r="J1175"/>
      <c r="M1175"/>
      <c r="N1175"/>
      <c r="O1175"/>
      <c r="Q1175"/>
      <c r="R1175"/>
      <c r="AK1175" s="1"/>
      <c r="AQ1175" s="1"/>
      <c r="AR1175" s="1"/>
      <c r="AS1175" s="1"/>
      <c r="AT1175" s="1"/>
      <c r="AU1175" s="1"/>
      <c r="AV1175" s="1"/>
      <c r="AW1175" s="1"/>
    </row>
    <row r="1176" spans="8:49">
      <c r="H1176"/>
      <c r="I1176"/>
      <c r="J1176"/>
      <c r="M1176"/>
      <c r="N1176"/>
      <c r="O1176"/>
      <c r="Q1176"/>
      <c r="R1176"/>
      <c r="AK1176" s="1"/>
      <c r="AQ1176" s="1"/>
      <c r="AR1176" s="1"/>
      <c r="AS1176" s="1"/>
      <c r="AT1176" s="1"/>
      <c r="AU1176" s="1"/>
      <c r="AV1176" s="1"/>
      <c r="AW1176" s="1"/>
    </row>
    <row r="1177" spans="8:49">
      <c r="H1177"/>
      <c r="I1177"/>
      <c r="J1177"/>
      <c r="M1177"/>
      <c r="N1177"/>
      <c r="O1177"/>
      <c r="Q1177"/>
      <c r="R1177"/>
      <c r="AK1177" s="1"/>
      <c r="AQ1177" s="1"/>
      <c r="AR1177" s="1"/>
      <c r="AS1177" s="1"/>
      <c r="AT1177" s="1"/>
      <c r="AU1177" s="1"/>
      <c r="AV1177" s="1"/>
      <c r="AW1177" s="1"/>
    </row>
    <row r="1178" spans="8:49">
      <c r="H1178"/>
      <c r="I1178"/>
      <c r="J1178"/>
      <c r="M1178"/>
      <c r="N1178"/>
      <c r="O1178"/>
      <c r="Q1178"/>
      <c r="R1178"/>
      <c r="AK1178" s="1"/>
      <c r="AQ1178" s="1"/>
      <c r="AR1178" s="1"/>
      <c r="AS1178" s="1"/>
      <c r="AT1178" s="1"/>
      <c r="AU1178" s="1"/>
      <c r="AV1178" s="1"/>
      <c r="AW1178" s="1"/>
    </row>
    <row r="1179" spans="8:49">
      <c r="H1179"/>
      <c r="I1179"/>
      <c r="J1179"/>
      <c r="M1179"/>
      <c r="N1179"/>
      <c r="O1179"/>
      <c r="Q1179"/>
      <c r="R1179"/>
      <c r="AK1179" s="1"/>
      <c r="AQ1179" s="1"/>
      <c r="AR1179" s="1"/>
      <c r="AS1179" s="1"/>
      <c r="AT1179" s="1"/>
      <c r="AU1179" s="1"/>
      <c r="AV1179" s="1"/>
      <c r="AW1179" s="1"/>
    </row>
    <row r="1180" spans="8:49">
      <c r="H1180"/>
      <c r="I1180"/>
      <c r="J1180"/>
      <c r="M1180"/>
      <c r="N1180"/>
      <c r="O1180"/>
      <c r="Q1180"/>
      <c r="R1180"/>
      <c r="AK1180" s="1"/>
      <c r="AQ1180" s="1"/>
      <c r="AR1180" s="1"/>
      <c r="AS1180" s="1"/>
      <c r="AT1180" s="1"/>
      <c r="AU1180" s="1"/>
      <c r="AV1180" s="1"/>
      <c r="AW1180" s="1"/>
    </row>
    <row r="1181" spans="8:49">
      <c r="H1181"/>
      <c r="I1181"/>
      <c r="J1181"/>
      <c r="M1181"/>
      <c r="N1181"/>
      <c r="O1181"/>
      <c r="Q1181"/>
      <c r="R1181"/>
      <c r="AK1181" s="1"/>
      <c r="AQ1181" s="1"/>
      <c r="AR1181" s="1"/>
      <c r="AS1181" s="1"/>
      <c r="AT1181" s="1"/>
      <c r="AU1181" s="1"/>
      <c r="AV1181" s="1"/>
      <c r="AW1181" s="1"/>
    </row>
    <row r="1182" spans="8:49">
      <c r="H1182"/>
      <c r="I1182"/>
      <c r="J1182"/>
      <c r="M1182"/>
      <c r="N1182"/>
      <c r="O1182"/>
      <c r="Q1182"/>
      <c r="R1182"/>
      <c r="AK1182" s="1"/>
      <c r="AQ1182" s="1"/>
      <c r="AR1182" s="1"/>
      <c r="AS1182" s="1"/>
      <c r="AT1182" s="1"/>
      <c r="AU1182" s="1"/>
      <c r="AV1182" s="1"/>
      <c r="AW1182" s="1"/>
    </row>
    <row r="1183" spans="8:49">
      <c r="H1183"/>
      <c r="I1183"/>
      <c r="J1183"/>
      <c r="M1183"/>
      <c r="N1183"/>
      <c r="O1183"/>
      <c r="Q1183"/>
      <c r="R1183"/>
      <c r="AK1183" s="1"/>
      <c r="AQ1183" s="1"/>
      <c r="AR1183" s="1"/>
      <c r="AS1183" s="1"/>
      <c r="AT1183" s="1"/>
      <c r="AU1183" s="1"/>
      <c r="AV1183" s="1"/>
      <c r="AW1183" s="1"/>
    </row>
    <row r="1184" spans="8:49">
      <c r="H1184"/>
      <c r="I1184"/>
      <c r="J1184"/>
      <c r="M1184"/>
      <c r="N1184"/>
      <c r="O1184"/>
      <c r="Q1184"/>
      <c r="R1184"/>
      <c r="AK1184" s="1"/>
      <c r="AQ1184" s="1"/>
      <c r="AR1184" s="1"/>
      <c r="AS1184" s="1"/>
      <c r="AT1184" s="1"/>
      <c r="AU1184" s="1"/>
      <c r="AV1184" s="1"/>
      <c r="AW1184" s="1"/>
    </row>
    <row r="1185" spans="8:49">
      <c r="H1185"/>
      <c r="I1185"/>
      <c r="J1185"/>
      <c r="M1185"/>
      <c r="N1185"/>
      <c r="O1185"/>
      <c r="Q1185"/>
      <c r="R1185"/>
      <c r="AK1185" s="1"/>
      <c r="AQ1185" s="1"/>
      <c r="AR1185" s="1"/>
      <c r="AS1185" s="1"/>
      <c r="AT1185" s="1"/>
      <c r="AU1185" s="1"/>
      <c r="AV1185" s="1"/>
      <c r="AW1185" s="1"/>
    </row>
    <row r="1186" spans="8:49">
      <c r="H1186"/>
      <c r="I1186"/>
      <c r="J1186"/>
      <c r="M1186"/>
      <c r="N1186"/>
      <c r="O1186"/>
      <c r="Q1186"/>
      <c r="R1186"/>
      <c r="AK1186" s="1"/>
      <c r="AQ1186" s="1"/>
      <c r="AR1186" s="1"/>
      <c r="AS1186" s="1"/>
      <c r="AT1186" s="1"/>
      <c r="AU1186" s="1"/>
      <c r="AV1186" s="1"/>
      <c r="AW1186" s="1"/>
    </row>
    <row r="1187" spans="8:49">
      <c r="H1187"/>
      <c r="I1187"/>
      <c r="J1187"/>
      <c r="M1187"/>
      <c r="N1187"/>
      <c r="O1187"/>
      <c r="Q1187"/>
      <c r="R1187"/>
      <c r="AK1187" s="1"/>
      <c r="AQ1187" s="1"/>
      <c r="AR1187" s="1"/>
      <c r="AS1187" s="1"/>
      <c r="AT1187" s="1"/>
      <c r="AU1187" s="1"/>
      <c r="AV1187" s="1"/>
      <c r="AW1187" s="1"/>
    </row>
    <row r="1188" spans="8:49">
      <c r="H1188"/>
      <c r="I1188"/>
      <c r="J1188"/>
      <c r="M1188"/>
      <c r="N1188"/>
      <c r="O1188"/>
      <c r="Q1188"/>
      <c r="R1188"/>
      <c r="AK1188" s="1"/>
      <c r="AQ1188" s="1"/>
      <c r="AR1188" s="1"/>
      <c r="AS1188" s="1"/>
      <c r="AT1188" s="1"/>
      <c r="AU1188" s="1"/>
      <c r="AV1188" s="1"/>
      <c r="AW1188" s="1"/>
    </row>
    <row r="1189" spans="8:49">
      <c r="H1189"/>
      <c r="I1189"/>
      <c r="J1189"/>
      <c r="M1189"/>
      <c r="N1189"/>
      <c r="O1189"/>
      <c r="Q1189"/>
      <c r="R1189"/>
      <c r="AK1189" s="1"/>
      <c r="AQ1189" s="1"/>
      <c r="AR1189" s="1"/>
      <c r="AS1189" s="1"/>
      <c r="AT1189" s="1"/>
      <c r="AU1189" s="1"/>
      <c r="AV1189" s="1"/>
      <c r="AW1189" s="1"/>
    </row>
    <row r="1190" spans="8:49">
      <c r="H1190"/>
      <c r="I1190"/>
      <c r="J1190"/>
      <c r="M1190"/>
      <c r="N1190"/>
      <c r="O1190"/>
      <c r="Q1190"/>
      <c r="R1190"/>
      <c r="AK1190" s="1"/>
      <c r="AQ1190" s="1"/>
      <c r="AR1190" s="1"/>
      <c r="AS1190" s="1"/>
      <c r="AT1190" s="1"/>
      <c r="AU1190" s="1"/>
      <c r="AV1190" s="1"/>
      <c r="AW1190" s="1"/>
    </row>
    <row r="1191" spans="8:49">
      <c r="H1191"/>
      <c r="I1191"/>
      <c r="J1191"/>
      <c r="M1191"/>
      <c r="N1191"/>
      <c r="O1191"/>
      <c r="Q1191"/>
      <c r="R1191"/>
      <c r="AK1191" s="1"/>
      <c r="AQ1191" s="1"/>
      <c r="AR1191" s="1"/>
      <c r="AS1191" s="1"/>
      <c r="AT1191" s="1"/>
      <c r="AU1191" s="1"/>
      <c r="AV1191" s="1"/>
      <c r="AW1191" s="1"/>
    </row>
    <row r="1192" spans="8:49">
      <c r="H1192"/>
      <c r="I1192"/>
      <c r="J1192"/>
      <c r="M1192"/>
      <c r="N1192"/>
      <c r="O1192"/>
      <c r="Q1192"/>
      <c r="R1192"/>
      <c r="AK1192" s="1"/>
      <c r="AQ1192" s="1"/>
      <c r="AR1192" s="1"/>
      <c r="AS1192" s="1"/>
      <c r="AT1192" s="1"/>
      <c r="AU1192" s="1"/>
      <c r="AV1192" s="1"/>
      <c r="AW1192" s="1"/>
    </row>
    <row r="1193" spans="8:49">
      <c r="H1193"/>
      <c r="I1193"/>
      <c r="J1193"/>
      <c r="M1193"/>
      <c r="N1193"/>
      <c r="O1193"/>
      <c r="Q1193"/>
      <c r="R1193"/>
      <c r="AK1193" s="1"/>
      <c r="AQ1193" s="1"/>
      <c r="AR1193" s="1"/>
      <c r="AS1193" s="1"/>
      <c r="AT1193" s="1"/>
      <c r="AU1193" s="1"/>
      <c r="AV1193" s="1"/>
      <c r="AW1193" s="1"/>
    </row>
    <row r="1194" spans="8:49">
      <c r="H1194"/>
      <c r="I1194"/>
      <c r="J1194"/>
      <c r="M1194"/>
      <c r="N1194"/>
      <c r="O1194"/>
      <c r="Q1194"/>
      <c r="R1194"/>
      <c r="AK1194" s="1"/>
      <c r="AQ1194" s="1"/>
      <c r="AR1194" s="1"/>
      <c r="AS1194" s="1"/>
      <c r="AT1194" s="1"/>
      <c r="AU1194" s="1"/>
      <c r="AV1194" s="1"/>
      <c r="AW1194" s="1"/>
    </row>
    <row r="1195" spans="8:49">
      <c r="H1195"/>
      <c r="I1195"/>
      <c r="J1195"/>
      <c r="M1195"/>
      <c r="N1195"/>
      <c r="O1195"/>
      <c r="Q1195"/>
      <c r="R1195"/>
      <c r="AK1195" s="1"/>
      <c r="AQ1195" s="1"/>
      <c r="AR1195" s="1"/>
      <c r="AS1195" s="1"/>
      <c r="AT1195" s="1"/>
      <c r="AU1195" s="1"/>
      <c r="AV1195" s="1"/>
      <c r="AW1195" s="1"/>
    </row>
    <row r="1196" spans="8:49">
      <c r="H1196"/>
      <c r="I1196"/>
      <c r="J1196"/>
      <c r="M1196"/>
      <c r="N1196"/>
      <c r="O1196"/>
      <c r="Q1196"/>
      <c r="R1196"/>
      <c r="AK1196" s="1"/>
      <c r="AQ1196" s="1"/>
      <c r="AR1196" s="1"/>
      <c r="AS1196" s="1"/>
      <c r="AT1196" s="1"/>
      <c r="AU1196" s="1"/>
      <c r="AV1196" s="1"/>
      <c r="AW1196" s="1"/>
    </row>
    <row r="1197" spans="8:49">
      <c r="H1197"/>
      <c r="I1197"/>
      <c r="J1197"/>
      <c r="M1197"/>
      <c r="N1197"/>
      <c r="O1197"/>
      <c r="Q1197"/>
      <c r="R1197"/>
      <c r="AK1197" s="1"/>
      <c r="AQ1197" s="1"/>
      <c r="AR1197" s="1"/>
      <c r="AS1197" s="1"/>
      <c r="AT1197" s="1"/>
      <c r="AU1197" s="1"/>
      <c r="AV1197" s="1"/>
      <c r="AW1197" s="1"/>
    </row>
    <row r="1198" spans="8:49">
      <c r="H1198"/>
      <c r="I1198"/>
      <c r="J1198"/>
      <c r="M1198"/>
      <c r="N1198"/>
      <c r="O1198"/>
      <c r="Q1198"/>
      <c r="R1198"/>
      <c r="AK1198" s="1"/>
      <c r="AQ1198" s="1"/>
      <c r="AR1198" s="1"/>
      <c r="AS1198" s="1"/>
      <c r="AT1198" s="1"/>
      <c r="AU1198" s="1"/>
      <c r="AV1198" s="1"/>
      <c r="AW1198" s="1"/>
    </row>
    <row r="1199" spans="8:49">
      <c r="H1199"/>
      <c r="I1199"/>
      <c r="J1199"/>
      <c r="M1199"/>
      <c r="N1199"/>
      <c r="O1199"/>
      <c r="Q1199"/>
      <c r="R1199"/>
      <c r="AK1199" s="1"/>
      <c r="AQ1199" s="1"/>
      <c r="AR1199" s="1"/>
      <c r="AS1199" s="1"/>
      <c r="AT1199" s="1"/>
      <c r="AU1199" s="1"/>
      <c r="AV1199" s="1"/>
      <c r="AW1199" s="1"/>
    </row>
    <row r="1200" spans="8:49">
      <c r="H1200"/>
      <c r="I1200"/>
      <c r="J1200"/>
      <c r="M1200"/>
      <c r="N1200"/>
      <c r="O1200"/>
      <c r="Q1200"/>
      <c r="R1200"/>
      <c r="AK1200" s="1"/>
      <c r="AQ1200" s="1"/>
      <c r="AR1200" s="1"/>
      <c r="AS1200" s="1"/>
      <c r="AT1200" s="1"/>
      <c r="AU1200" s="1"/>
      <c r="AV1200" s="1"/>
      <c r="AW1200" s="1"/>
    </row>
    <row r="1201" spans="8:49">
      <c r="H1201"/>
      <c r="I1201"/>
      <c r="J1201"/>
      <c r="M1201"/>
      <c r="N1201"/>
      <c r="O1201"/>
      <c r="Q1201"/>
      <c r="R1201"/>
      <c r="AK1201" s="1"/>
      <c r="AQ1201" s="1"/>
      <c r="AR1201" s="1"/>
      <c r="AS1201" s="1"/>
      <c r="AT1201" s="1"/>
      <c r="AU1201" s="1"/>
      <c r="AV1201" s="1"/>
      <c r="AW1201" s="1"/>
    </row>
    <row r="1202" spans="8:49">
      <c r="H1202"/>
      <c r="I1202"/>
      <c r="J1202"/>
      <c r="M1202"/>
      <c r="N1202"/>
      <c r="O1202"/>
      <c r="Q1202"/>
      <c r="R1202"/>
      <c r="AK1202" s="1"/>
      <c r="AQ1202" s="1"/>
      <c r="AR1202" s="1"/>
      <c r="AS1202" s="1"/>
      <c r="AT1202" s="1"/>
      <c r="AU1202" s="1"/>
      <c r="AV1202" s="1"/>
      <c r="AW1202" s="1"/>
    </row>
    <row r="1203" spans="8:49">
      <c r="H1203"/>
      <c r="I1203"/>
      <c r="J1203"/>
      <c r="M1203"/>
      <c r="N1203"/>
      <c r="O1203"/>
      <c r="Q1203"/>
      <c r="R1203"/>
      <c r="AK1203" s="1"/>
      <c r="AQ1203" s="1"/>
      <c r="AR1203" s="1"/>
      <c r="AS1203" s="1"/>
      <c r="AT1203" s="1"/>
      <c r="AU1203" s="1"/>
      <c r="AV1203" s="1"/>
      <c r="AW1203" s="1"/>
    </row>
    <row r="1204" spans="8:49">
      <c r="H1204"/>
      <c r="I1204"/>
      <c r="J1204"/>
      <c r="M1204"/>
      <c r="N1204"/>
      <c r="O1204"/>
      <c r="Q1204"/>
      <c r="R1204"/>
      <c r="AK1204" s="1"/>
      <c r="AQ1204" s="1"/>
      <c r="AR1204" s="1"/>
      <c r="AS1204" s="1"/>
      <c r="AT1204" s="1"/>
      <c r="AU1204" s="1"/>
      <c r="AV1204" s="1"/>
      <c r="AW1204" s="1"/>
    </row>
    <row r="1205" spans="8:49">
      <c r="H1205"/>
      <c r="I1205"/>
      <c r="J1205"/>
      <c r="M1205"/>
      <c r="N1205"/>
      <c r="O1205"/>
      <c r="Q1205"/>
      <c r="R1205"/>
      <c r="AK1205" s="1"/>
      <c r="AQ1205" s="1"/>
      <c r="AR1205" s="1"/>
      <c r="AS1205" s="1"/>
      <c r="AT1205" s="1"/>
      <c r="AU1205" s="1"/>
      <c r="AV1205" s="1"/>
      <c r="AW1205" s="1"/>
    </row>
    <row r="1206" spans="8:49">
      <c r="H1206"/>
      <c r="I1206"/>
      <c r="J1206"/>
      <c r="M1206"/>
      <c r="N1206"/>
      <c r="O1206"/>
      <c r="Q1206"/>
      <c r="R1206"/>
      <c r="AK1206" s="1"/>
      <c r="AQ1206" s="1"/>
      <c r="AR1206" s="1"/>
      <c r="AS1206" s="1"/>
      <c r="AT1206" s="1"/>
      <c r="AU1206" s="1"/>
      <c r="AV1206" s="1"/>
      <c r="AW1206" s="1"/>
    </row>
    <row r="1207" spans="8:49">
      <c r="H1207"/>
      <c r="I1207"/>
      <c r="J1207"/>
      <c r="M1207"/>
      <c r="N1207"/>
      <c r="O1207"/>
      <c r="Q1207"/>
      <c r="R1207"/>
      <c r="AK1207" s="1"/>
      <c r="AQ1207" s="1"/>
      <c r="AR1207" s="1"/>
      <c r="AS1207" s="1"/>
      <c r="AT1207" s="1"/>
      <c r="AU1207" s="1"/>
      <c r="AV1207" s="1"/>
      <c r="AW1207" s="1"/>
    </row>
    <row r="1208" spans="8:49">
      <c r="H1208"/>
      <c r="I1208"/>
      <c r="J1208"/>
      <c r="M1208"/>
      <c r="N1208"/>
      <c r="O1208"/>
      <c r="Q1208"/>
      <c r="R1208"/>
      <c r="AK1208" s="1"/>
      <c r="AQ1208" s="1"/>
      <c r="AR1208" s="1"/>
      <c r="AS1208" s="1"/>
      <c r="AT1208" s="1"/>
      <c r="AU1208" s="1"/>
      <c r="AV1208" s="1"/>
      <c r="AW1208" s="1"/>
    </row>
    <row r="1209" spans="8:49">
      <c r="H1209"/>
      <c r="I1209"/>
      <c r="J1209"/>
      <c r="M1209"/>
      <c r="N1209"/>
      <c r="O1209"/>
      <c r="Q1209"/>
      <c r="R1209"/>
      <c r="AK1209" s="1"/>
      <c r="AQ1209" s="1"/>
      <c r="AR1209" s="1"/>
      <c r="AS1209" s="1"/>
      <c r="AT1209" s="1"/>
      <c r="AU1209" s="1"/>
      <c r="AV1209" s="1"/>
      <c r="AW1209" s="1"/>
    </row>
    <row r="1210" spans="8:49">
      <c r="H1210"/>
      <c r="I1210"/>
      <c r="J1210"/>
      <c r="M1210"/>
      <c r="N1210"/>
      <c r="O1210"/>
      <c r="Q1210"/>
      <c r="R1210"/>
      <c r="AK1210" s="1"/>
      <c r="AQ1210" s="1"/>
      <c r="AR1210" s="1"/>
      <c r="AS1210" s="1"/>
      <c r="AT1210" s="1"/>
      <c r="AU1210" s="1"/>
      <c r="AV1210" s="1"/>
      <c r="AW1210" s="1"/>
    </row>
    <row r="1211" spans="8:49">
      <c r="H1211"/>
      <c r="I1211"/>
      <c r="J1211"/>
      <c r="M1211"/>
      <c r="N1211"/>
      <c r="O1211"/>
      <c r="Q1211"/>
      <c r="R1211"/>
      <c r="AK1211" s="1"/>
      <c r="AQ1211" s="1"/>
      <c r="AR1211" s="1"/>
      <c r="AS1211" s="1"/>
      <c r="AT1211" s="1"/>
      <c r="AU1211" s="1"/>
      <c r="AV1211" s="1"/>
      <c r="AW1211" s="1"/>
    </row>
    <row r="1212" spans="8:49">
      <c r="H1212"/>
      <c r="I1212"/>
      <c r="J1212"/>
      <c r="M1212"/>
      <c r="N1212"/>
      <c r="O1212"/>
      <c r="Q1212"/>
      <c r="R1212"/>
      <c r="AK1212" s="1"/>
      <c r="AQ1212" s="1"/>
      <c r="AR1212" s="1"/>
      <c r="AS1212" s="1"/>
      <c r="AT1212" s="1"/>
      <c r="AU1212" s="1"/>
      <c r="AV1212" s="1"/>
      <c r="AW1212" s="1"/>
    </row>
    <row r="1213" spans="8:49">
      <c r="H1213"/>
      <c r="I1213"/>
      <c r="J1213"/>
      <c r="M1213"/>
      <c r="N1213"/>
      <c r="O1213"/>
      <c r="Q1213"/>
      <c r="R1213"/>
      <c r="AK1213" s="1"/>
      <c r="AQ1213" s="1"/>
      <c r="AR1213" s="1"/>
      <c r="AS1213" s="1"/>
      <c r="AT1213" s="1"/>
      <c r="AU1213" s="1"/>
      <c r="AV1213" s="1"/>
      <c r="AW1213" s="1"/>
    </row>
    <row r="1214" spans="8:49">
      <c r="H1214"/>
      <c r="I1214"/>
      <c r="J1214"/>
      <c r="M1214"/>
      <c r="N1214"/>
      <c r="O1214"/>
      <c r="Q1214"/>
      <c r="R1214"/>
      <c r="AK1214" s="1"/>
      <c r="AQ1214" s="1"/>
      <c r="AR1214" s="1"/>
      <c r="AS1214" s="1"/>
      <c r="AT1214" s="1"/>
      <c r="AU1214" s="1"/>
      <c r="AV1214" s="1"/>
      <c r="AW1214" s="1"/>
    </row>
    <row r="1215" spans="8:49">
      <c r="H1215"/>
      <c r="I1215"/>
      <c r="J1215"/>
      <c r="M1215"/>
      <c r="N1215"/>
      <c r="O1215"/>
      <c r="Q1215"/>
      <c r="R1215"/>
      <c r="AK1215" s="1"/>
      <c r="AQ1215" s="1"/>
      <c r="AR1215" s="1"/>
      <c r="AS1215" s="1"/>
      <c r="AT1215" s="1"/>
      <c r="AU1215" s="1"/>
      <c r="AV1215" s="1"/>
      <c r="AW1215" s="1"/>
    </row>
    <row r="1216" spans="8:49">
      <c r="H1216"/>
      <c r="I1216"/>
      <c r="J1216"/>
      <c r="M1216"/>
      <c r="N1216"/>
      <c r="O1216"/>
      <c r="Q1216"/>
      <c r="R1216"/>
      <c r="AK1216" s="1"/>
      <c r="AQ1216" s="1"/>
      <c r="AR1216" s="1"/>
      <c r="AS1216" s="1"/>
      <c r="AT1216" s="1"/>
      <c r="AU1216" s="1"/>
      <c r="AV1216" s="1"/>
      <c r="AW1216" s="1"/>
    </row>
    <row r="1217" spans="8:49">
      <c r="H1217"/>
      <c r="I1217"/>
      <c r="J1217"/>
      <c r="M1217"/>
      <c r="N1217"/>
      <c r="O1217"/>
      <c r="Q1217"/>
      <c r="R1217"/>
      <c r="AK1217" s="1"/>
      <c r="AQ1217" s="1"/>
      <c r="AR1217" s="1"/>
      <c r="AS1217" s="1"/>
      <c r="AT1217" s="1"/>
      <c r="AU1217" s="1"/>
      <c r="AV1217" s="1"/>
      <c r="AW1217" s="1"/>
    </row>
    <row r="1218" spans="8:49">
      <c r="H1218"/>
      <c r="I1218"/>
      <c r="J1218"/>
      <c r="M1218"/>
      <c r="N1218"/>
      <c r="O1218"/>
      <c r="Q1218"/>
      <c r="R1218"/>
      <c r="AK1218" s="1"/>
      <c r="AQ1218" s="1"/>
      <c r="AR1218" s="1"/>
      <c r="AS1218" s="1"/>
      <c r="AT1218" s="1"/>
      <c r="AU1218" s="1"/>
      <c r="AV1218" s="1"/>
      <c r="AW1218" s="1"/>
    </row>
    <row r="1219" spans="8:49">
      <c r="H1219"/>
      <c r="I1219"/>
      <c r="J1219"/>
      <c r="M1219"/>
      <c r="N1219"/>
      <c r="O1219"/>
      <c r="Q1219"/>
      <c r="R1219"/>
      <c r="AK1219" s="1"/>
      <c r="AQ1219" s="1"/>
      <c r="AR1219" s="1"/>
      <c r="AS1219" s="1"/>
      <c r="AT1219" s="1"/>
      <c r="AU1219" s="1"/>
      <c r="AV1219" s="1"/>
      <c r="AW1219" s="1"/>
    </row>
    <row r="1220" spans="8:49">
      <c r="H1220"/>
      <c r="I1220"/>
      <c r="J1220"/>
      <c r="M1220"/>
      <c r="N1220"/>
      <c r="O1220"/>
      <c r="Q1220"/>
      <c r="R1220"/>
      <c r="AK1220" s="1"/>
      <c r="AQ1220" s="1"/>
      <c r="AR1220" s="1"/>
      <c r="AS1220" s="1"/>
      <c r="AT1220" s="1"/>
      <c r="AU1220" s="1"/>
      <c r="AV1220" s="1"/>
      <c r="AW1220" s="1"/>
    </row>
    <row r="1221" spans="8:49">
      <c r="H1221"/>
      <c r="I1221"/>
      <c r="J1221"/>
      <c r="M1221"/>
      <c r="N1221"/>
      <c r="O1221"/>
      <c r="Q1221"/>
      <c r="R1221"/>
      <c r="AK1221" s="1"/>
      <c r="AQ1221" s="1"/>
      <c r="AR1221" s="1"/>
      <c r="AS1221" s="1"/>
      <c r="AT1221" s="1"/>
      <c r="AU1221" s="1"/>
      <c r="AV1221" s="1"/>
      <c r="AW1221" s="1"/>
    </row>
    <row r="1222" spans="8:49">
      <c r="H1222"/>
      <c r="I1222"/>
      <c r="J1222"/>
      <c r="M1222"/>
      <c r="N1222"/>
      <c r="O1222"/>
      <c r="Q1222"/>
      <c r="R1222"/>
      <c r="AK1222" s="1"/>
      <c r="AQ1222" s="1"/>
      <c r="AR1222" s="1"/>
      <c r="AS1222" s="1"/>
      <c r="AT1222" s="1"/>
      <c r="AU1222" s="1"/>
      <c r="AV1222" s="1"/>
      <c r="AW1222" s="1"/>
    </row>
    <row r="1223" spans="8:49">
      <c r="H1223"/>
      <c r="I1223"/>
      <c r="J1223"/>
      <c r="M1223"/>
      <c r="N1223"/>
      <c r="O1223"/>
      <c r="Q1223"/>
      <c r="R1223"/>
      <c r="AK1223" s="1"/>
      <c r="AQ1223" s="1"/>
      <c r="AR1223" s="1"/>
      <c r="AS1223" s="1"/>
      <c r="AT1223" s="1"/>
      <c r="AU1223" s="1"/>
      <c r="AV1223" s="1"/>
      <c r="AW1223" s="1"/>
    </row>
    <row r="1224" spans="8:49">
      <c r="H1224"/>
      <c r="I1224"/>
      <c r="J1224"/>
      <c r="M1224"/>
      <c r="N1224"/>
      <c r="O1224"/>
      <c r="Q1224"/>
      <c r="R1224"/>
      <c r="AK1224" s="1"/>
      <c r="AQ1224" s="1"/>
      <c r="AR1224" s="1"/>
      <c r="AS1224" s="1"/>
      <c r="AT1224" s="1"/>
      <c r="AU1224" s="1"/>
      <c r="AV1224" s="1"/>
      <c r="AW1224" s="1"/>
    </row>
    <row r="1225" spans="8:49">
      <c r="H1225"/>
      <c r="I1225"/>
      <c r="J1225"/>
      <c r="M1225"/>
      <c r="N1225"/>
      <c r="O1225"/>
      <c r="Q1225"/>
      <c r="R1225"/>
      <c r="AK1225" s="1"/>
      <c r="AQ1225" s="1"/>
      <c r="AR1225" s="1"/>
      <c r="AS1225" s="1"/>
      <c r="AT1225" s="1"/>
      <c r="AU1225" s="1"/>
      <c r="AV1225" s="1"/>
      <c r="AW1225" s="1"/>
    </row>
    <row r="1226" spans="8:49">
      <c r="AK1226" s="1"/>
      <c r="AQ1226" s="1"/>
      <c r="AR1226" s="1"/>
      <c r="AS1226" s="1"/>
      <c r="AT1226" s="1"/>
      <c r="AU1226" s="1"/>
      <c r="AV1226" s="1"/>
      <c r="AW1226" s="1"/>
    </row>
    <row r="1227" spans="8:49">
      <c r="AK1227" s="1"/>
      <c r="AQ1227" s="1"/>
      <c r="AR1227" s="1"/>
      <c r="AS1227" s="1"/>
      <c r="AT1227" s="1"/>
      <c r="AU1227" s="1"/>
      <c r="AV1227" s="1"/>
      <c r="AW1227" s="1"/>
    </row>
    <row r="1228" spans="8:49">
      <c r="AK1228" s="1"/>
      <c r="AQ1228" s="1"/>
      <c r="AR1228" s="1"/>
      <c r="AS1228" s="1"/>
      <c r="AT1228" s="1"/>
      <c r="AU1228" s="1"/>
      <c r="AV1228" s="1"/>
      <c r="AW1228" s="1"/>
    </row>
    <row r="1229" spans="8:49">
      <c r="AK1229" s="1"/>
      <c r="AQ1229" s="1"/>
      <c r="AR1229" s="1"/>
      <c r="AS1229" s="1"/>
      <c r="AT1229" s="1"/>
      <c r="AU1229" s="1"/>
      <c r="AV1229" s="1"/>
      <c r="AW1229" s="1"/>
    </row>
    <row r="1230" spans="8:49">
      <c r="AK1230" s="1"/>
      <c r="AQ1230" s="1"/>
      <c r="AR1230" s="1"/>
      <c r="AS1230" s="1"/>
      <c r="AT1230" s="1"/>
      <c r="AU1230" s="1"/>
      <c r="AV1230" s="1"/>
      <c r="AW1230" s="1"/>
    </row>
    <row r="1231" spans="8:49">
      <c r="AK1231" s="1"/>
      <c r="AQ1231" s="1"/>
      <c r="AR1231" s="1"/>
      <c r="AS1231" s="1"/>
      <c r="AT1231" s="1"/>
      <c r="AU1231" s="1"/>
      <c r="AV1231" s="1"/>
      <c r="AW1231" s="1"/>
    </row>
    <row r="1232" spans="8:49">
      <c r="AK1232" s="1"/>
      <c r="AQ1232" s="1"/>
      <c r="AR1232" s="1"/>
      <c r="AS1232" s="1"/>
      <c r="AT1232" s="1"/>
      <c r="AU1232" s="1"/>
      <c r="AV1232" s="1"/>
      <c r="AW1232" s="1"/>
    </row>
    <row r="1233" spans="37:49">
      <c r="AK1233" s="1"/>
      <c r="AQ1233" s="1"/>
      <c r="AR1233" s="1"/>
      <c r="AS1233" s="1"/>
      <c r="AT1233" s="1"/>
      <c r="AU1233" s="1"/>
      <c r="AV1233" s="1"/>
      <c r="AW1233" s="1"/>
    </row>
    <row r="1234" spans="37:49">
      <c r="AK1234" s="1"/>
      <c r="AQ1234" s="1"/>
      <c r="AR1234" s="1"/>
      <c r="AS1234" s="1"/>
      <c r="AT1234" s="1"/>
      <c r="AU1234" s="1"/>
      <c r="AV1234" s="1"/>
      <c r="AW1234" s="1"/>
    </row>
    <row r="1235" spans="37:49">
      <c r="AK1235" s="1"/>
      <c r="AQ1235" s="1"/>
      <c r="AR1235" s="1"/>
      <c r="AS1235" s="1"/>
      <c r="AT1235" s="1"/>
      <c r="AU1235" s="1"/>
      <c r="AV1235" s="1"/>
      <c r="AW1235" s="1"/>
    </row>
    <row r="1236" spans="37:49">
      <c r="AK1236" s="1"/>
      <c r="AQ1236" s="1"/>
      <c r="AR1236" s="1"/>
      <c r="AS1236" s="1"/>
      <c r="AT1236" s="1"/>
      <c r="AU1236" s="1"/>
      <c r="AV1236" s="1"/>
      <c r="AW1236" s="1"/>
    </row>
    <row r="1237" spans="37:49">
      <c r="AK1237" s="1"/>
      <c r="AQ1237" s="1"/>
      <c r="AR1237" s="1"/>
      <c r="AS1237" s="1"/>
      <c r="AT1237" s="1"/>
      <c r="AU1237" s="1"/>
      <c r="AV1237" s="1"/>
      <c r="AW1237" s="1"/>
    </row>
    <row r="1238" spans="37:49">
      <c r="AK1238" s="1"/>
      <c r="AQ1238" s="1"/>
      <c r="AR1238" s="1"/>
      <c r="AS1238" s="1"/>
      <c r="AT1238" s="1"/>
      <c r="AU1238" s="1"/>
      <c r="AV1238" s="1"/>
      <c r="AW1238" s="1"/>
    </row>
    <row r="1239" spans="37:49">
      <c r="AK1239" s="1"/>
      <c r="AQ1239" s="1"/>
      <c r="AR1239" s="1"/>
      <c r="AS1239" s="1"/>
      <c r="AT1239" s="1"/>
      <c r="AU1239" s="1"/>
      <c r="AV1239" s="1"/>
      <c r="AW1239" s="1"/>
    </row>
    <row r="1240" spans="37:49">
      <c r="AK1240" s="1"/>
      <c r="AQ1240" s="1"/>
      <c r="AR1240" s="1"/>
      <c r="AS1240" s="1"/>
      <c r="AT1240" s="1"/>
      <c r="AU1240" s="1"/>
      <c r="AV1240" s="1"/>
      <c r="AW1240" s="1"/>
    </row>
    <row r="1241" spans="37:49">
      <c r="AK1241" s="1"/>
      <c r="AQ1241" s="1"/>
      <c r="AR1241" s="1"/>
      <c r="AS1241" s="1"/>
      <c r="AT1241" s="1"/>
      <c r="AU1241" s="1"/>
      <c r="AV1241" s="1"/>
      <c r="AW1241" s="1"/>
    </row>
    <row r="1242" spans="37:49">
      <c r="AK1242" s="1"/>
      <c r="AQ1242" s="1"/>
      <c r="AR1242" s="1"/>
      <c r="AS1242" s="1"/>
      <c r="AT1242" s="1"/>
      <c r="AU1242" s="1"/>
      <c r="AV1242" s="1"/>
      <c r="AW1242" s="1"/>
    </row>
    <row r="1243" spans="37:49">
      <c r="AK1243" s="1"/>
      <c r="AQ1243" s="1"/>
      <c r="AR1243" s="1"/>
      <c r="AS1243" s="1"/>
      <c r="AT1243" s="1"/>
      <c r="AU1243" s="1"/>
      <c r="AV1243" s="1"/>
      <c r="AW1243" s="1"/>
    </row>
    <row r="1244" spans="37:49">
      <c r="AK1244" s="1"/>
      <c r="AQ1244" s="1"/>
      <c r="AR1244" s="1"/>
      <c r="AS1244" s="1"/>
      <c r="AT1244" s="1"/>
      <c r="AU1244" s="1"/>
      <c r="AV1244" s="1"/>
      <c r="AW1244" s="1"/>
    </row>
    <row r="1245" spans="37:49">
      <c r="AK1245" s="1"/>
      <c r="AQ1245" s="1"/>
      <c r="AR1245" s="1"/>
      <c r="AS1245" s="1"/>
      <c r="AT1245" s="1"/>
      <c r="AU1245" s="1"/>
      <c r="AV1245" s="1"/>
      <c r="AW1245" s="1"/>
    </row>
    <row r="1246" spans="37:49">
      <c r="AK1246" s="1"/>
      <c r="AQ1246" s="1"/>
      <c r="AR1246" s="1"/>
      <c r="AS1246" s="1"/>
      <c r="AT1246" s="1"/>
      <c r="AU1246" s="1"/>
      <c r="AV1246" s="1"/>
      <c r="AW1246" s="1"/>
    </row>
    <row r="1247" spans="37:49">
      <c r="AK1247" s="1"/>
      <c r="AQ1247" s="1"/>
      <c r="AR1247" s="1"/>
      <c r="AS1247" s="1"/>
      <c r="AT1247" s="1"/>
      <c r="AU1247" s="1"/>
      <c r="AV1247" s="1"/>
      <c r="AW1247" s="1"/>
    </row>
    <row r="1248" spans="37:49">
      <c r="AK1248" s="1"/>
      <c r="AQ1248" s="1"/>
      <c r="AR1248" s="1"/>
      <c r="AS1248" s="1"/>
      <c r="AT1248" s="1"/>
      <c r="AU1248" s="1"/>
      <c r="AV1248" s="1"/>
      <c r="AW1248" s="1"/>
    </row>
    <row r="1249" spans="37:49">
      <c r="AK1249" s="1"/>
      <c r="AQ1249" s="1"/>
      <c r="AR1249" s="1"/>
      <c r="AS1249" s="1"/>
      <c r="AT1249" s="1"/>
      <c r="AU1249" s="1"/>
      <c r="AV1249" s="1"/>
      <c r="AW1249" s="1"/>
    </row>
    <row r="1250" spans="37:49">
      <c r="AK1250" s="1"/>
      <c r="AQ1250" s="1"/>
      <c r="AR1250" s="1"/>
      <c r="AS1250" s="1"/>
      <c r="AT1250" s="1"/>
      <c r="AU1250" s="1"/>
      <c r="AV1250" s="1"/>
      <c r="AW1250" s="1"/>
    </row>
    <row r="1251" spans="37:49">
      <c r="AK1251" s="1"/>
      <c r="AQ1251" s="1"/>
      <c r="AR1251" s="1"/>
      <c r="AS1251" s="1"/>
      <c r="AT1251" s="1"/>
      <c r="AU1251" s="1"/>
      <c r="AV1251" s="1"/>
      <c r="AW1251" s="1"/>
    </row>
    <row r="1252" spans="37:49">
      <c r="AK1252" s="1"/>
      <c r="AQ1252" s="1"/>
      <c r="AR1252" s="1"/>
      <c r="AS1252" s="1"/>
      <c r="AT1252" s="1"/>
      <c r="AU1252" s="1"/>
      <c r="AV1252" s="1"/>
      <c r="AW1252" s="1"/>
    </row>
    <row r="1253" spans="37:49">
      <c r="AK1253" s="1"/>
      <c r="AQ1253" s="1"/>
      <c r="AR1253" s="1"/>
      <c r="AS1253" s="1"/>
      <c r="AT1253" s="1"/>
      <c r="AU1253" s="1"/>
      <c r="AV1253" s="1"/>
      <c r="AW1253" s="1"/>
    </row>
    <row r="1254" spans="37:49">
      <c r="AK1254" s="1"/>
      <c r="AQ1254" s="1"/>
      <c r="AR1254" s="1"/>
      <c r="AS1254" s="1"/>
      <c r="AT1254" s="1"/>
      <c r="AU1254" s="1"/>
      <c r="AV1254" s="1"/>
      <c r="AW1254" s="1"/>
    </row>
    <row r="1255" spans="37:49">
      <c r="AK1255" s="1"/>
      <c r="AQ1255" s="1"/>
      <c r="AR1255" s="1"/>
      <c r="AS1255" s="1"/>
      <c r="AT1255" s="1"/>
      <c r="AU1255" s="1"/>
      <c r="AV1255" s="1"/>
      <c r="AW1255" s="1"/>
    </row>
    <row r="1256" spans="37:49">
      <c r="AK1256" s="1"/>
      <c r="AQ1256" s="1"/>
      <c r="AR1256" s="1"/>
      <c r="AS1256" s="1"/>
      <c r="AT1256" s="1"/>
      <c r="AU1256" s="1"/>
      <c r="AV1256" s="1"/>
      <c r="AW1256" s="1"/>
    </row>
    <row r="1257" spans="37:49">
      <c r="AK1257" s="1"/>
      <c r="AQ1257" s="1"/>
      <c r="AR1257" s="1"/>
      <c r="AS1257" s="1"/>
      <c r="AT1257" s="1"/>
      <c r="AU1257" s="1"/>
      <c r="AV1257" s="1"/>
      <c r="AW1257" s="1"/>
    </row>
    <row r="1258" spans="37:49">
      <c r="AK1258" s="1"/>
      <c r="AQ1258" s="1"/>
      <c r="AR1258" s="1"/>
      <c r="AS1258" s="1"/>
      <c r="AT1258" s="1"/>
      <c r="AU1258" s="1"/>
      <c r="AV1258" s="1"/>
      <c r="AW1258" s="1"/>
    </row>
    <row r="1259" spans="37:49">
      <c r="AK1259" s="1"/>
      <c r="AQ1259" s="1"/>
      <c r="AR1259" s="1"/>
      <c r="AS1259" s="1"/>
      <c r="AT1259" s="1"/>
      <c r="AU1259" s="1"/>
      <c r="AV1259" s="1"/>
      <c r="AW1259" s="1"/>
    </row>
    <row r="1260" spans="37:49">
      <c r="AK1260" s="1"/>
      <c r="AQ1260" s="1"/>
      <c r="AR1260" s="1"/>
      <c r="AS1260" s="1"/>
      <c r="AT1260" s="1"/>
      <c r="AU1260" s="1"/>
      <c r="AV1260" s="1"/>
      <c r="AW1260" s="1"/>
    </row>
    <row r="1261" spans="37:49">
      <c r="AK1261" s="1"/>
      <c r="AQ1261" s="1"/>
      <c r="AR1261" s="1"/>
      <c r="AS1261" s="1"/>
      <c r="AT1261" s="1"/>
      <c r="AU1261" s="1"/>
      <c r="AV1261" s="1"/>
      <c r="AW1261" s="1"/>
    </row>
    <row r="1262" spans="37:49">
      <c r="AK1262" s="1"/>
      <c r="AQ1262" s="1"/>
      <c r="AR1262" s="1"/>
      <c r="AS1262" s="1"/>
      <c r="AT1262" s="1"/>
      <c r="AU1262" s="1"/>
      <c r="AV1262" s="1"/>
      <c r="AW1262" s="1"/>
    </row>
    <row r="1263" spans="37:49">
      <c r="AK1263" s="1"/>
      <c r="AQ1263" s="1"/>
      <c r="AR1263" s="1"/>
      <c r="AS1263" s="1"/>
      <c r="AT1263" s="1"/>
      <c r="AU1263" s="1"/>
      <c r="AV1263" s="1"/>
      <c r="AW1263" s="1"/>
    </row>
    <row r="1264" spans="37:49">
      <c r="AK1264" s="1"/>
      <c r="AQ1264" s="1"/>
      <c r="AR1264" s="1"/>
      <c r="AS1264" s="1"/>
      <c r="AT1264" s="1"/>
      <c r="AU1264" s="1"/>
      <c r="AV1264" s="1"/>
      <c r="AW1264" s="1"/>
    </row>
    <row r="1265" spans="37:49">
      <c r="AK1265" s="1"/>
      <c r="AQ1265" s="1"/>
      <c r="AR1265" s="1"/>
      <c r="AS1265" s="1"/>
      <c r="AT1265" s="1"/>
      <c r="AU1265" s="1"/>
      <c r="AV1265" s="1"/>
      <c r="AW1265" s="1"/>
    </row>
    <row r="1266" spans="37:49">
      <c r="AK1266" s="1"/>
      <c r="AQ1266" s="1"/>
      <c r="AR1266" s="1"/>
      <c r="AS1266" s="1"/>
      <c r="AT1266" s="1"/>
      <c r="AU1266" s="1"/>
      <c r="AV1266" s="1"/>
      <c r="AW1266" s="1"/>
    </row>
    <row r="1267" spans="37:49">
      <c r="AK1267" s="1"/>
      <c r="AQ1267" s="1"/>
      <c r="AR1267" s="1"/>
      <c r="AS1267" s="1"/>
      <c r="AT1267" s="1"/>
      <c r="AU1267" s="1"/>
      <c r="AV1267" s="1"/>
      <c r="AW1267" s="1"/>
    </row>
    <row r="1268" spans="37:49">
      <c r="AK1268" s="1"/>
      <c r="AQ1268" s="1"/>
      <c r="AR1268" s="1"/>
      <c r="AS1268" s="1"/>
      <c r="AT1268" s="1"/>
      <c r="AU1268" s="1"/>
      <c r="AV1268" s="1"/>
      <c r="AW1268" s="1"/>
    </row>
    <row r="1269" spans="37:49">
      <c r="AK1269" s="1"/>
      <c r="AQ1269" s="1"/>
      <c r="AR1269" s="1"/>
      <c r="AS1269" s="1"/>
      <c r="AT1269" s="1"/>
      <c r="AU1269" s="1"/>
      <c r="AV1269" s="1"/>
      <c r="AW1269" s="1"/>
    </row>
    <row r="1270" spans="37:49">
      <c r="AK1270" s="1"/>
      <c r="AQ1270" s="1"/>
      <c r="AR1270" s="1"/>
      <c r="AS1270" s="1"/>
      <c r="AT1270" s="1"/>
      <c r="AU1270" s="1"/>
      <c r="AV1270" s="1"/>
      <c r="AW1270" s="1"/>
    </row>
    <row r="1271" spans="37:49">
      <c r="AK1271" s="1"/>
      <c r="AQ1271" s="1"/>
      <c r="AR1271" s="1"/>
      <c r="AS1271" s="1"/>
      <c r="AT1271" s="1"/>
      <c r="AU1271" s="1"/>
      <c r="AV1271" s="1"/>
      <c r="AW1271" s="1"/>
    </row>
    <row r="1272" spans="37:49">
      <c r="AK1272" s="1"/>
      <c r="AQ1272" s="1"/>
      <c r="AR1272" s="1"/>
      <c r="AS1272" s="1"/>
      <c r="AT1272" s="1"/>
      <c r="AU1272" s="1"/>
      <c r="AV1272" s="1"/>
      <c r="AW1272" s="1"/>
    </row>
    <row r="1273" spans="37:49">
      <c r="AK1273" s="1"/>
      <c r="AQ1273" s="1"/>
      <c r="AR1273" s="1"/>
      <c r="AS1273" s="1"/>
      <c r="AT1273" s="1"/>
      <c r="AU1273" s="1"/>
      <c r="AV1273" s="1"/>
      <c r="AW1273" s="1"/>
    </row>
    <row r="1274" spans="37:49">
      <c r="AK1274" s="1"/>
      <c r="AQ1274" s="1"/>
      <c r="AR1274" s="1"/>
      <c r="AS1274" s="1"/>
      <c r="AT1274" s="1"/>
      <c r="AU1274" s="1"/>
      <c r="AV1274" s="1"/>
      <c r="AW1274" s="1"/>
    </row>
    <row r="1275" spans="37:49">
      <c r="AK1275" s="1"/>
      <c r="AQ1275" s="1"/>
      <c r="AR1275" s="1"/>
      <c r="AS1275" s="1"/>
      <c r="AT1275" s="1"/>
      <c r="AU1275" s="1"/>
      <c r="AV1275" s="1"/>
      <c r="AW1275" s="1"/>
    </row>
    <row r="1276" spans="37:49">
      <c r="AK1276" s="1"/>
      <c r="AQ1276" s="1"/>
      <c r="AR1276" s="1"/>
      <c r="AS1276" s="1"/>
      <c r="AT1276" s="1"/>
      <c r="AU1276" s="1"/>
      <c r="AV1276" s="1"/>
      <c r="AW1276" s="1"/>
    </row>
    <row r="1277" spans="37:49">
      <c r="AK1277" s="1"/>
      <c r="AQ1277" s="1"/>
      <c r="AR1277" s="1"/>
      <c r="AS1277" s="1"/>
      <c r="AT1277" s="1"/>
      <c r="AU1277" s="1"/>
      <c r="AV1277" s="1"/>
      <c r="AW1277" s="1"/>
    </row>
    <row r="1278" spans="37:49">
      <c r="AK1278" s="1"/>
      <c r="AQ1278" s="1"/>
      <c r="AR1278" s="1"/>
      <c r="AS1278" s="1"/>
      <c r="AT1278" s="1"/>
      <c r="AU1278" s="1"/>
      <c r="AV1278" s="1"/>
      <c r="AW1278" s="1"/>
    </row>
    <row r="1279" spans="37:49">
      <c r="AK1279" s="1"/>
      <c r="AQ1279" s="1"/>
      <c r="AR1279" s="1"/>
      <c r="AS1279" s="1"/>
      <c r="AT1279" s="1"/>
      <c r="AU1279" s="1"/>
      <c r="AV1279" s="1"/>
      <c r="AW1279" s="1"/>
    </row>
    <row r="1280" spans="37:49">
      <c r="AK1280" s="1"/>
      <c r="AQ1280" s="1"/>
      <c r="AR1280" s="1"/>
      <c r="AS1280" s="1"/>
      <c r="AT1280" s="1"/>
      <c r="AU1280" s="1"/>
      <c r="AV1280" s="1"/>
      <c r="AW1280" s="1"/>
    </row>
    <row r="1281" spans="37:49">
      <c r="AK1281" s="1"/>
      <c r="AQ1281" s="1"/>
      <c r="AR1281" s="1"/>
      <c r="AS1281" s="1"/>
      <c r="AT1281" s="1"/>
      <c r="AU1281" s="1"/>
      <c r="AV1281" s="1"/>
      <c r="AW1281" s="1"/>
    </row>
    <row r="1282" spans="37:49">
      <c r="AK1282" s="1"/>
      <c r="AQ1282" s="1"/>
      <c r="AR1282" s="1"/>
      <c r="AS1282" s="1"/>
      <c r="AT1282" s="1"/>
      <c r="AU1282" s="1"/>
      <c r="AV1282" s="1"/>
      <c r="AW1282" s="1"/>
    </row>
    <row r="1283" spans="37:49">
      <c r="AK1283" s="1"/>
      <c r="AQ1283" s="1"/>
      <c r="AR1283" s="1"/>
      <c r="AS1283" s="1"/>
      <c r="AT1283" s="1"/>
      <c r="AU1283" s="1"/>
      <c r="AV1283" s="1"/>
      <c r="AW1283" s="1"/>
    </row>
    <row r="1284" spans="37:49">
      <c r="AK1284" s="1"/>
      <c r="AQ1284" s="1"/>
      <c r="AR1284" s="1"/>
      <c r="AS1284" s="1"/>
      <c r="AT1284" s="1"/>
      <c r="AU1284" s="1"/>
      <c r="AV1284" s="1"/>
      <c r="AW1284" s="1"/>
    </row>
    <row r="1285" spans="37:49">
      <c r="AK1285" s="1"/>
      <c r="AQ1285" s="1"/>
      <c r="AR1285" s="1"/>
      <c r="AS1285" s="1"/>
      <c r="AT1285" s="1"/>
      <c r="AU1285" s="1"/>
      <c r="AV1285" s="1"/>
      <c r="AW1285" s="1"/>
    </row>
    <row r="1286" spans="37:49">
      <c r="AK1286" s="1"/>
      <c r="AQ1286" s="1"/>
      <c r="AR1286" s="1"/>
      <c r="AS1286" s="1"/>
      <c r="AT1286" s="1"/>
      <c r="AU1286" s="1"/>
      <c r="AV1286" s="1"/>
      <c r="AW1286" s="1"/>
    </row>
    <row r="1287" spans="37:49">
      <c r="AK1287" s="1"/>
      <c r="AQ1287" s="1"/>
      <c r="AR1287" s="1"/>
      <c r="AS1287" s="1"/>
      <c r="AT1287" s="1"/>
      <c r="AU1287" s="1"/>
      <c r="AV1287" s="1"/>
      <c r="AW1287" s="1"/>
    </row>
    <row r="1288" spans="37:49">
      <c r="AK1288" s="1"/>
      <c r="AQ1288" s="1"/>
      <c r="AR1288" s="1"/>
      <c r="AS1288" s="1"/>
      <c r="AT1288" s="1"/>
      <c r="AU1288" s="1"/>
      <c r="AV1288" s="1"/>
      <c r="AW1288" s="1"/>
    </row>
    <row r="1289" spans="37:49">
      <c r="AK1289" s="1"/>
      <c r="AQ1289" s="1"/>
      <c r="AR1289" s="1"/>
      <c r="AS1289" s="1"/>
      <c r="AT1289" s="1"/>
      <c r="AU1289" s="1"/>
      <c r="AV1289" s="1"/>
      <c r="AW1289" s="1"/>
    </row>
    <row r="1290" spans="37:49">
      <c r="AK1290" s="1"/>
      <c r="AQ1290" s="1"/>
      <c r="AR1290" s="1"/>
      <c r="AS1290" s="1"/>
      <c r="AT1290" s="1"/>
      <c r="AU1290" s="1"/>
      <c r="AV1290" s="1"/>
      <c r="AW1290" s="1"/>
    </row>
    <row r="1291" spans="37:49">
      <c r="AK1291" s="1"/>
      <c r="AQ1291" s="1"/>
      <c r="AR1291" s="1"/>
      <c r="AS1291" s="1"/>
      <c r="AT1291" s="1"/>
      <c r="AU1291" s="1"/>
      <c r="AV1291" s="1"/>
      <c r="AW1291" s="1"/>
    </row>
    <row r="1292" spans="37:49">
      <c r="AK1292" s="1"/>
      <c r="AQ1292" s="1"/>
      <c r="AR1292" s="1"/>
      <c r="AS1292" s="1"/>
      <c r="AT1292" s="1"/>
      <c r="AU1292" s="1"/>
      <c r="AV1292" s="1"/>
      <c r="AW1292" s="1"/>
    </row>
    <row r="1293" spans="37:49">
      <c r="AK1293" s="1"/>
      <c r="AQ1293" s="1"/>
      <c r="AR1293" s="1"/>
      <c r="AS1293" s="1"/>
      <c r="AT1293" s="1"/>
      <c r="AU1293" s="1"/>
      <c r="AV1293" s="1"/>
      <c r="AW1293" s="1"/>
    </row>
    <row r="1294" spans="37:49">
      <c r="AK1294" s="1"/>
      <c r="AQ1294" s="1"/>
      <c r="AR1294" s="1"/>
      <c r="AS1294" s="1"/>
      <c r="AT1294" s="1"/>
      <c r="AU1294" s="1"/>
      <c r="AV1294" s="1"/>
      <c r="AW1294" s="1"/>
    </row>
    <row r="1295" spans="37:49">
      <c r="AK1295" s="1"/>
      <c r="AQ1295" s="1"/>
      <c r="AR1295" s="1"/>
      <c r="AS1295" s="1"/>
      <c r="AT1295" s="1"/>
      <c r="AU1295" s="1"/>
      <c r="AV1295" s="1"/>
      <c r="AW1295" s="1"/>
    </row>
    <row r="1296" spans="37:49">
      <c r="AK1296" s="1"/>
      <c r="AQ1296" s="1"/>
      <c r="AR1296" s="1"/>
      <c r="AS1296" s="1"/>
      <c r="AT1296" s="1"/>
      <c r="AU1296" s="1"/>
      <c r="AV1296" s="1"/>
      <c r="AW1296" s="1"/>
    </row>
    <row r="1297" spans="37:49">
      <c r="AK1297" s="1"/>
      <c r="AQ1297" s="1"/>
      <c r="AR1297" s="1"/>
      <c r="AS1297" s="1"/>
      <c r="AT1297" s="1"/>
      <c r="AU1297" s="1"/>
      <c r="AV1297" s="1"/>
      <c r="AW1297" s="1"/>
    </row>
    <row r="1298" spans="37:49">
      <c r="AK1298" s="1"/>
      <c r="AQ1298" s="1"/>
      <c r="AR1298" s="1"/>
      <c r="AS1298" s="1"/>
      <c r="AT1298" s="1"/>
      <c r="AU1298" s="1"/>
      <c r="AV1298" s="1"/>
      <c r="AW1298" s="1"/>
    </row>
    <row r="1299" spans="37:49">
      <c r="AK1299" s="1"/>
      <c r="AQ1299" s="1"/>
      <c r="AR1299" s="1"/>
      <c r="AS1299" s="1"/>
      <c r="AT1299" s="1"/>
      <c r="AU1299" s="1"/>
      <c r="AV1299" s="1"/>
      <c r="AW1299" s="1"/>
    </row>
    <row r="1300" spans="37:49">
      <c r="AK1300" s="1"/>
      <c r="AQ1300" s="1"/>
      <c r="AR1300" s="1"/>
      <c r="AS1300" s="1"/>
      <c r="AT1300" s="1"/>
      <c r="AU1300" s="1"/>
      <c r="AV1300" s="1"/>
      <c r="AW1300" s="1"/>
    </row>
    <row r="1301" spans="37:49">
      <c r="AK1301" s="1"/>
      <c r="AQ1301" s="1"/>
      <c r="AR1301" s="1"/>
      <c r="AS1301" s="1"/>
      <c r="AT1301" s="1"/>
      <c r="AU1301" s="1"/>
      <c r="AV1301" s="1"/>
      <c r="AW1301" s="1"/>
    </row>
    <row r="1302" spans="37:49">
      <c r="AK1302" s="1"/>
      <c r="AQ1302" s="1"/>
      <c r="AR1302" s="1"/>
      <c r="AS1302" s="1"/>
      <c r="AT1302" s="1"/>
      <c r="AU1302" s="1"/>
      <c r="AV1302" s="1"/>
      <c r="AW1302" s="1"/>
    </row>
    <row r="1303" spans="37:49">
      <c r="AK1303" s="1"/>
      <c r="AQ1303" s="1"/>
      <c r="AR1303" s="1"/>
      <c r="AS1303" s="1"/>
      <c r="AT1303" s="1"/>
      <c r="AU1303" s="1"/>
      <c r="AV1303" s="1"/>
      <c r="AW1303" s="1"/>
    </row>
    <row r="1304" spans="37:49">
      <c r="AK1304" s="1"/>
      <c r="AQ1304" s="1"/>
      <c r="AR1304" s="1"/>
      <c r="AS1304" s="1"/>
      <c r="AT1304" s="1"/>
      <c r="AU1304" s="1"/>
      <c r="AV1304" s="1"/>
      <c r="AW1304" s="1"/>
    </row>
    <row r="1305" spans="37:49">
      <c r="AK1305" s="1"/>
      <c r="AQ1305" s="1"/>
      <c r="AR1305" s="1"/>
      <c r="AS1305" s="1"/>
      <c r="AT1305" s="1"/>
      <c r="AU1305" s="1"/>
      <c r="AV1305" s="1"/>
      <c r="AW1305" s="1"/>
    </row>
    <row r="1306" spans="37:49">
      <c r="AK1306" s="1"/>
      <c r="AQ1306" s="1"/>
      <c r="AR1306" s="1"/>
      <c r="AS1306" s="1"/>
      <c r="AT1306" s="1"/>
      <c r="AU1306" s="1"/>
      <c r="AV1306" s="1"/>
      <c r="AW1306" s="1"/>
    </row>
    <row r="1307" spans="37:49">
      <c r="AK1307" s="1"/>
      <c r="AQ1307" s="1"/>
      <c r="AR1307" s="1"/>
      <c r="AS1307" s="1"/>
      <c r="AT1307" s="1"/>
      <c r="AU1307" s="1"/>
      <c r="AV1307" s="1"/>
      <c r="AW1307" s="1"/>
    </row>
    <row r="1308" spans="37:49">
      <c r="AK1308" s="1"/>
      <c r="AQ1308" s="1"/>
      <c r="AR1308" s="1"/>
      <c r="AS1308" s="1"/>
      <c r="AT1308" s="1"/>
      <c r="AU1308" s="1"/>
      <c r="AV1308" s="1"/>
      <c r="AW1308" s="1"/>
    </row>
    <row r="1309" spans="37:49">
      <c r="AK1309" s="1"/>
      <c r="AQ1309" s="1"/>
      <c r="AR1309" s="1"/>
      <c r="AS1309" s="1"/>
      <c r="AT1309" s="1"/>
      <c r="AU1309" s="1"/>
      <c r="AV1309" s="1"/>
      <c r="AW1309" s="1"/>
    </row>
    <row r="1310" spans="37:49">
      <c r="AK1310" s="1"/>
      <c r="AQ1310" s="1"/>
      <c r="AR1310" s="1"/>
      <c r="AS1310" s="1"/>
      <c r="AT1310" s="1"/>
      <c r="AU1310" s="1"/>
      <c r="AV1310" s="1"/>
      <c r="AW1310" s="1"/>
    </row>
    <row r="1311" spans="37:49">
      <c r="AK1311" s="1"/>
      <c r="AQ1311" s="1"/>
      <c r="AR1311" s="1"/>
      <c r="AS1311" s="1"/>
      <c r="AT1311" s="1"/>
      <c r="AU1311" s="1"/>
      <c r="AV1311" s="1"/>
      <c r="AW1311" s="1"/>
    </row>
    <row r="1312" spans="37:49">
      <c r="AK1312" s="1"/>
      <c r="AQ1312" s="1"/>
      <c r="AR1312" s="1"/>
      <c r="AS1312" s="1"/>
      <c r="AT1312" s="1"/>
      <c r="AU1312" s="1"/>
      <c r="AV1312" s="1"/>
      <c r="AW1312" s="1"/>
    </row>
    <row r="1313" spans="37:49">
      <c r="AK1313" s="1"/>
      <c r="AQ1313" s="1"/>
      <c r="AR1313" s="1"/>
      <c r="AS1313" s="1"/>
      <c r="AT1313" s="1"/>
      <c r="AU1313" s="1"/>
      <c r="AV1313" s="1"/>
      <c r="AW1313" s="1"/>
    </row>
    <row r="1314" spans="37:49">
      <c r="AK1314" s="1"/>
      <c r="AQ1314" s="1"/>
      <c r="AR1314" s="1"/>
      <c r="AS1314" s="1"/>
      <c r="AT1314" s="1"/>
      <c r="AU1314" s="1"/>
      <c r="AV1314" s="1"/>
      <c r="AW1314" s="1"/>
    </row>
    <row r="1315" spans="37:49">
      <c r="AK1315" s="1"/>
      <c r="AQ1315" s="1"/>
      <c r="AR1315" s="1"/>
      <c r="AS1315" s="1"/>
      <c r="AT1315" s="1"/>
      <c r="AU1315" s="1"/>
      <c r="AV1315" s="1"/>
      <c r="AW1315" s="1"/>
    </row>
    <row r="1316" spans="37:49">
      <c r="AK1316" s="1"/>
      <c r="AQ1316" s="1"/>
      <c r="AR1316" s="1"/>
      <c r="AS1316" s="1"/>
      <c r="AT1316" s="1"/>
      <c r="AU1316" s="1"/>
      <c r="AV1316" s="1"/>
      <c r="AW1316" s="1"/>
    </row>
    <row r="1317" spans="37:49">
      <c r="AK1317" s="1"/>
      <c r="AQ1317" s="1"/>
      <c r="AR1317" s="1"/>
      <c r="AS1317" s="1"/>
      <c r="AT1317" s="1"/>
      <c r="AU1317" s="1"/>
      <c r="AV1317" s="1"/>
      <c r="AW1317" s="1"/>
    </row>
    <row r="1318" spans="37:49">
      <c r="AK1318" s="1"/>
      <c r="AQ1318" s="1"/>
      <c r="AR1318" s="1"/>
      <c r="AS1318" s="1"/>
      <c r="AT1318" s="1"/>
      <c r="AU1318" s="1"/>
      <c r="AV1318" s="1"/>
      <c r="AW1318" s="1"/>
    </row>
    <row r="1319" spans="37:49">
      <c r="AK1319" s="1"/>
      <c r="AQ1319" s="1"/>
      <c r="AR1319" s="1"/>
      <c r="AS1319" s="1"/>
      <c r="AT1319" s="1"/>
      <c r="AU1319" s="1"/>
      <c r="AV1319" s="1"/>
      <c r="AW1319" s="1"/>
    </row>
    <row r="1320" spans="37:49">
      <c r="AK1320" s="1"/>
      <c r="AQ1320" s="1"/>
      <c r="AR1320" s="1"/>
      <c r="AS1320" s="1"/>
      <c r="AT1320" s="1"/>
      <c r="AU1320" s="1"/>
      <c r="AV1320" s="1"/>
      <c r="AW1320" s="1"/>
    </row>
    <row r="1321" spans="37:49">
      <c r="AK1321" s="1"/>
      <c r="AQ1321" s="1"/>
      <c r="AR1321" s="1"/>
      <c r="AS1321" s="1"/>
      <c r="AT1321" s="1"/>
      <c r="AU1321" s="1"/>
      <c r="AV1321" s="1"/>
      <c r="AW1321" s="1"/>
    </row>
    <row r="1322" spans="37:49">
      <c r="AK1322" s="1"/>
      <c r="AQ1322" s="1"/>
      <c r="AR1322" s="1"/>
      <c r="AS1322" s="1"/>
      <c r="AT1322" s="1"/>
      <c r="AU1322" s="1"/>
      <c r="AV1322" s="1"/>
      <c r="AW1322" s="1"/>
    </row>
    <row r="1323" spans="37:49">
      <c r="AK1323" s="1"/>
      <c r="AQ1323" s="1"/>
      <c r="AR1323" s="1"/>
      <c r="AS1323" s="1"/>
      <c r="AT1323" s="1"/>
      <c r="AU1323" s="1"/>
      <c r="AV1323" s="1"/>
      <c r="AW1323" s="1"/>
    </row>
    <row r="1324" spans="37:49">
      <c r="AK1324" s="1"/>
      <c r="AQ1324" s="1"/>
      <c r="AR1324" s="1"/>
      <c r="AS1324" s="1"/>
      <c r="AT1324" s="1"/>
      <c r="AU1324" s="1"/>
      <c r="AV1324" s="1"/>
      <c r="AW1324" s="1"/>
    </row>
    <row r="1325" spans="37:49">
      <c r="AK1325" s="1"/>
      <c r="AQ1325" s="1"/>
      <c r="AR1325" s="1"/>
      <c r="AS1325" s="1"/>
      <c r="AT1325" s="1"/>
      <c r="AU1325" s="1"/>
      <c r="AV1325" s="1"/>
      <c r="AW1325" s="1"/>
    </row>
    <row r="1326" spans="37:49">
      <c r="AK1326" s="1"/>
      <c r="AQ1326" s="1"/>
      <c r="AR1326" s="1"/>
      <c r="AS1326" s="1"/>
      <c r="AT1326" s="1"/>
      <c r="AU1326" s="1"/>
      <c r="AV1326" s="1"/>
      <c r="AW1326" s="1"/>
    </row>
    <row r="1327" spans="37:49">
      <c r="AK1327" s="1"/>
      <c r="AQ1327" s="1"/>
      <c r="AR1327" s="1"/>
      <c r="AS1327" s="1"/>
      <c r="AT1327" s="1"/>
      <c r="AU1327" s="1"/>
      <c r="AV1327" s="1"/>
      <c r="AW1327" s="1"/>
    </row>
    <row r="1328" spans="37:49">
      <c r="AK1328" s="1"/>
      <c r="AQ1328" s="1"/>
      <c r="AR1328" s="1"/>
      <c r="AS1328" s="1"/>
      <c r="AT1328" s="1"/>
      <c r="AU1328" s="1"/>
      <c r="AV1328" s="1"/>
      <c r="AW1328" s="1"/>
    </row>
    <row r="1329" spans="37:49">
      <c r="AK1329" s="1"/>
      <c r="AQ1329" s="1"/>
      <c r="AR1329" s="1"/>
      <c r="AS1329" s="1"/>
      <c r="AT1329" s="1"/>
      <c r="AU1329" s="1"/>
      <c r="AV1329" s="1"/>
      <c r="AW1329" s="1"/>
    </row>
    <row r="1330" spans="37:49">
      <c r="AK1330" s="1"/>
      <c r="AQ1330" s="1"/>
      <c r="AR1330" s="1"/>
      <c r="AS1330" s="1"/>
      <c r="AT1330" s="1"/>
      <c r="AU1330" s="1"/>
      <c r="AV1330" s="1"/>
      <c r="AW1330" s="1"/>
    </row>
    <row r="1331" spans="37:49">
      <c r="AK1331" s="1"/>
      <c r="AQ1331" s="1"/>
      <c r="AR1331" s="1"/>
      <c r="AS1331" s="1"/>
      <c r="AT1331" s="1"/>
      <c r="AU1331" s="1"/>
      <c r="AV1331" s="1"/>
      <c r="AW1331" s="1"/>
    </row>
    <row r="1332" spans="37:49">
      <c r="AK1332" s="1"/>
      <c r="AQ1332" s="1"/>
      <c r="AR1332" s="1"/>
      <c r="AS1332" s="1"/>
      <c r="AT1332" s="1"/>
      <c r="AU1332" s="1"/>
      <c r="AV1332" s="1"/>
      <c r="AW1332" s="1"/>
    </row>
    <row r="1333" spans="37:49">
      <c r="AK1333" s="1"/>
      <c r="AQ1333" s="1"/>
      <c r="AR1333" s="1"/>
      <c r="AS1333" s="1"/>
      <c r="AT1333" s="1"/>
      <c r="AU1333" s="1"/>
      <c r="AV1333" s="1"/>
      <c r="AW1333" s="1"/>
    </row>
    <row r="1334" spans="37:49">
      <c r="AK1334" s="1"/>
      <c r="AQ1334" s="1"/>
      <c r="AR1334" s="1"/>
      <c r="AS1334" s="1"/>
      <c r="AT1334" s="1"/>
      <c r="AU1334" s="1"/>
      <c r="AV1334" s="1"/>
      <c r="AW1334" s="1"/>
    </row>
    <row r="1335" spans="37:49">
      <c r="AK1335" s="1"/>
      <c r="AQ1335" s="1"/>
      <c r="AR1335" s="1"/>
      <c r="AS1335" s="1"/>
      <c r="AT1335" s="1"/>
      <c r="AU1335" s="1"/>
      <c r="AV1335" s="1"/>
      <c r="AW1335" s="1"/>
    </row>
    <row r="1336" spans="37:49">
      <c r="AK1336" s="1"/>
      <c r="AQ1336" s="1"/>
      <c r="AR1336" s="1"/>
      <c r="AS1336" s="1"/>
      <c r="AT1336" s="1"/>
      <c r="AU1336" s="1"/>
      <c r="AV1336" s="1"/>
      <c r="AW1336" s="1"/>
    </row>
    <row r="1337" spans="37:49">
      <c r="AK1337" s="1"/>
      <c r="AQ1337" s="1"/>
      <c r="AR1337" s="1"/>
      <c r="AS1337" s="1"/>
      <c r="AT1337" s="1"/>
      <c r="AU1337" s="1"/>
      <c r="AV1337" s="1"/>
      <c r="AW1337" s="1"/>
    </row>
    <row r="1338" spans="37:49">
      <c r="AK1338" s="1"/>
      <c r="AQ1338" s="1"/>
      <c r="AR1338" s="1"/>
      <c r="AS1338" s="1"/>
      <c r="AT1338" s="1"/>
      <c r="AU1338" s="1"/>
      <c r="AV1338" s="1"/>
      <c r="AW1338" s="1"/>
    </row>
    <row r="1339" spans="37:49">
      <c r="AK1339" s="1"/>
      <c r="AQ1339" s="1"/>
      <c r="AR1339" s="1"/>
      <c r="AS1339" s="1"/>
      <c r="AT1339" s="1"/>
      <c r="AU1339" s="1"/>
      <c r="AV1339" s="1"/>
      <c r="AW1339" s="1"/>
    </row>
    <row r="1340" spans="37:49">
      <c r="AK1340" s="1"/>
      <c r="AQ1340" s="1"/>
      <c r="AR1340" s="1"/>
      <c r="AS1340" s="1"/>
      <c r="AT1340" s="1"/>
      <c r="AU1340" s="1"/>
      <c r="AV1340" s="1"/>
      <c r="AW1340" s="1"/>
    </row>
    <row r="1341" spans="37:49">
      <c r="AK1341" s="1"/>
      <c r="AQ1341" s="1"/>
      <c r="AR1341" s="1"/>
      <c r="AS1341" s="1"/>
      <c r="AT1341" s="1"/>
      <c r="AU1341" s="1"/>
      <c r="AV1341" s="1"/>
      <c r="AW1341" s="1"/>
    </row>
    <row r="1342" spans="37:49">
      <c r="AK1342" s="1"/>
      <c r="AQ1342" s="1"/>
      <c r="AR1342" s="1"/>
      <c r="AS1342" s="1"/>
      <c r="AT1342" s="1"/>
      <c r="AU1342" s="1"/>
      <c r="AV1342" s="1"/>
      <c r="AW1342" s="1"/>
    </row>
    <row r="1343" spans="37:49">
      <c r="AK1343" s="1"/>
      <c r="AQ1343" s="1"/>
      <c r="AR1343" s="1"/>
      <c r="AS1343" s="1"/>
      <c r="AT1343" s="1"/>
      <c r="AU1343" s="1"/>
      <c r="AV1343" s="1"/>
      <c r="AW1343" s="1"/>
    </row>
    <row r="1344" spans="37:49">
      <c r="AK1344" s="1"/>
      <c r="AQ1344" s="1"/>
      <c r="AR1344" s="1"/>
      <c r="AS1344" s="1"/>
      <c r="AT1344" s="1"/>
      <c r="AU1344" s="1"/>
      <c r="AV1344" s="1"/>
      <c r="AW1344" s="1"/>
    </row>
    <row r="1345" spans="37:49">
      <c r="AK1345" s="1"/>
      <c r="AQ1345" s="1"/>
      <c r="AR1345" s="1"/>
      <c r="AS1345" s="1"/>
      <c r="AT1345" s="1"/>
      <c r="AU1345" s="1"/>
      <c r="AV1345" s="1"/>
      <c r="AW1345" s="1"/>
    </row>
    <row r="1346" spans="37:49">
      <c r="AK1346" s="1"/>
      <c r="AQ1346" s="1"/>
      <c r="AR1346" s="1"/>
      <c r="AS1346" s="1"/>
      <c r="AT1346" s="1"/>
      <c r="AU1346" s="1"/>
      <c r="AV1346" s="1"/>
      <c r="AW1346" s="1"/>
    </row>
    <row r="1347" spans="37:49">
      <c r="AK1347" s="1"/>
      <c r="AQ1347" s="1"/>
      <c r="AR1347" s="1"/>
      <c r="AS1347" s="1"/>
      <c r="AT1347" s="1"/>
      <c r="AU1347" s="1"/>
      <c r="AV1347" s="1"/>
      <c r="AW1347" s="1"/>
    </row>
    <row r="1348" spans="37:49">
      <c r="AK1348" s="1"/>
      <c r="AQ1348" s="1"/>
      <c r="AR1348" s="1"/>
      <c r="AS1348" s="1"/>
      <c r="AT1348" s="1"/>
      <c r="AU1348" s="1"/>
      <c r="AV1348" s="1"/>
      <c r="AW1348" s="1"/>
    </row>
    <row r="1349" spans="37:49">
      <c r="AK1349" s="1"/>
      <c r="AQ1349" s="1"/>
      <c r="AR1349" s="1"/>
      <c r="AS1349" s="1"/>
      <c r="AT1349" s="1"/>
      <c r="AU1349" s="1"/>
      <c r="AV1349" s="1"/>
      <c r="AW1349" s="1"/>
    </row>
    <row r="1350" spans="37:49">
      <c r="AK1350" s="1"/>
      <c r="AQ1350" s="1"/>
      <c r="AR1350" s="1"/>
      <c r="AS1350" s="1"/>
      <c r="AT1350" s="1"/>
      <c r="AU1350" s="1"/>
      <c r="AV1350" s="1"/>
      <c r="AW1350" s="1"/>
    </row>
    <row r="1351" spans="37:49">
      <c r="AK1351" s="1"/>
      <c r="AQ1351" s="1"/>
      <c r="AR1351" s="1"/>
      <c r="AS1351" s="1"/>
      <c r="AT1351" s="1"/>
      <c r="AU1351" s="1"/>
      <c r="AV1351" s="1"/>
      <c r="AW1351" s="1"/>
    </row>
    <row r="1352" spans="37:49">
      <c r="AK1352" s="1"/>
      <c r="AQ1352" s="1"/>
      <c r="AR1352" s="1"/>
      <c r="AS1352" s="1"/>
      <c r="AT1352" s="1"/>
      <c r="AU1352" s="1"/>
      <c r="AV1352" s="1"/>
      <c r="AW1352" s="1"/>
    </row>
    <row r="1353" spans="37:49">
      <c r="AK1353" s="1"/>
      <c r="AQ1353" s="1"/>
      <c r="AR1353" s="1"/>
      <c r="AS1353" s="1"/>
      <c r="AT1353" s="1"/>
      <c r="AU1353" s="1"/>
      <c r="AV1353" s="1"/>
      <c r="AW1353" s="1"/>
    </row>
    <row r="1354" spans="37:49">
      <c r="AK1354" s="1"/>
      <c r="AQ1354" s="1"/>
      <c r="AR1354" s="1"/>
      <c r="AS1354" s="1"/>
      <c r="AT1354" s="1"/>
      <c r="AU1354" s="1"/>
      <c r="AV1354" s="1"/>
      <c r="AW1354" s="1"/>
    </row>
    <row r="1355" spans="37:49">
      <c r="AK1355" s="1"/>
      <c r="AQ1355" s="1"/>
      <c r="AR1355" s="1"/>
      <c r="AS1355" s="1"/>
      <c r="AT1355" s="1"/>
      <c r="AU1355" s="1"/>
      <c r="AV1355" s="1"/>
      <c r="AW1355" s="1"/>
    </row>
    <row r="1356" spans="37:49">
      <c r="AK1356" s="1"/>
      <c r="AQ1356" s="1"/>
      <c r="AR1356" s="1"/>
      <c r="AS1356" s="1"/>
      <c r="AT1356" s="1"/>
      <c r="AU1356" s="1"/>
      <c r="AV1356" s="1"/>
      <c r="AW1356" s="1"/>
    </row>
    <row r="1357" spans="37:49">
      <c r="AK1357" s="1"/>
      <c r="AQ1357" s="1"/>
      <c r="AR1357" s="1"/>
      <c r="AS1357" s="1"/>
      <c r="AT1357" s="1"/>
      <c r="AU1357" s="1"/>
      <c r="AV1357" s="1"/>
      <c r="AW1357" s="1"/>
    </row>
    <row r="1358" spans="37:49">
      <c r="AK1358" s="1"/>
      <c r="AQ1358" s="1"/>
      <c r="AR1358" s="1"/>
      <c r="AS1358" s="1"/>
      <c r="AT1358" s="1"/>
      <c r="AU1358" s="1"/>
      <c r="AV1358" s="1"/>
      <c r="AW1358" s="1"/>
    </row>
    <row r="1359" spans="37:49">
      <c r="AK1359" s="1"/>
      <c r="AQ1359" s="1"/>
      <c r="AR1359" s="1"/>
      <c r="AS1359" s="1"/>
      <c r="AT1359" s="1"/>
      <c r="AU1359" s="1"/>
      <c r="AV1359" s="1"/>
      <c r="AW1359" s="1"/>
    </row>
    <row r="1360" spans="37:49">
      <c r="AK1360" s="1"/>
      <c r="AQ1360" s="1"/>
      <c r="AR1360" s="1"/>
      <c r="AS1360" s="1"/>
      <c r="AT1360" s="1"/>
      <c r="AU1360" s="1"/>
      <c r="AV1360" s="1"/>
      <c r="AW1360" s="1"/>
    </row>
    <row r="1361" spans="37:49">
      <c r="AK1361" s="1"/>
      <c r="AQ1361" s="1"/>
      <c r="AR1361" s="1"/>
      <c r="AS1361" s="1"/>
      <c r="AT1361" s="1"/>
      <c r="AU1361" s="1"/>
      <c r="AV1361" s="1"/>
      <c r="AW1361" s="1"/>
    </row>
    <row r="1362" spans="37:49">
      <c r="AK1362" s="1"/>
      <c r="AQ1362" s="1"/>
      <c r="AR1362" s="1"/>
      <c r="AS1362" s="1"/>
      <c r="AT1362" s="1"/>
      <c r="AU1362" s="1"/>
      <c r="AV1362" s="1"/>
      <c r="AW1362" s="1"/>
    </row>
    <row r="1363" spans="37:49">
      <c r="AK1363" s="1"/>
      <c r="AQ1363" s="1"/>
      <c r="AR1363" s="1"/>
      <c r="AS1363" s="1"/>
      <c r="AT1363" s="1"/>
      <c r="AU1363" s="1"/>
      <c r="AV1363" s="1"/>
      <c r="AW1363" s="1"/>
    </row>
    <row r="1364" spans="37:49">
      <c r="AK1364" s="1"/>
      <c r="AQ1364" s="1"/>
      <c r="AR1364" s="1"/>
      <c r="AS1364" s="1"/>
      <c r="AT1364" s="1"/>
      <c r="AU1364" s="1"/>
      <c r="AV1364" s="1"/>
      <c r="AW1364" s="1"/>
    </row>
    <row r="1365" spans="37:49">
      <c r="AK1365" s="1"/>
      <c r="AQ1365" s="1"/>
      <c r="AR1365" s="1"/>
      <c r="AS1365" s="1"/>
      <c r="AT1365" s="1"/>
      <c r="AU1365" s="1"/>
      <c r="AV1365" s="1"/>
      <c r="AW1365" s="1"/>
    </row>
    <row r="1366" spans="37:49">
      <c r="AK1366" s="1"/>
      <c r="AQ1366" s="1"/>
      <c r="AR1366" s="1"/>
      <c r="AS1366" s="1"/>
      <c r="AT1366" s="1"/>
      <c r="AU1366" s="1"/>
      <c r="AV1366" s="1"/>
      <c r="AW1366" s="1"/>
    </row>
    <row r="1367" spans="37:49">
      <c r="AK1367" s="1"/>
      <c r="AQ1367" s="1"/>
      <c r="AR1367" s="1"/>
      <c r="AS1367" s="1"/>
      <c r="AT1367" s="1"/>
      <c r="AU1367" s="1"/>
      <c r="AV1367" s="1"/>
      <c r="AW1367" s="1"/>
    </row>
    <row r="1368" spans="37:49">
      <c r="AK1368" s="1"/>
      <c r="AQ1368" s="1"/>
      <c r="AR1368" s="1"/>
      <c r="AS1368" s="1"/>
      <c r="AT1368" s="1"/>
      <c r="AU1368" s="1"/>
      <c r="AV1368" s="1"/>
      <c r="AW1368" s="1"/>
    </row>
    <row r="1369" spans="37:49">
      <c r="AK1369" s="1"/>
      <c r="AQ1369" s="1"/>
      <c r="AR1369" s="1"/>
      <c r="AS1369" s="1"/>
      <c r="AT1369" s="1"/>
      <c r="AU1369" s="1"/>
      <c r="AV1369" s="1"/>
      <c r="AW1369" s="1"/>
    </row>
    <row r="1370" spans="37:49">
      <c r="AK1370" s="1"/>
      <c r="AQ1370" s="1"/>
      <c r="AR1370" s="1"/>
      <c r="AS1370" s="1"/>
      <c r="AT1370" s="1"/>
      <c r="AU1370" s="1"/>
      <c r="AV1370" s="1"/>
      <c r="AW1370" s="1"/>
    </row>
    <row r="1371" spans="37:49">
      <c r="AK1371" s="1"/>
      <c r="AQ1371" s="1"/>
      <c r="AR1371" s="1"/>
      <c r="AS1371" s="1"/>
      <c r="AT1371" s="1"/>
      <c r="AU1371" s="1"/>
      <c r="AV1371" s="1"/>
      <c r="AW1371" s="1"/>
    </row>
    <row r="1372" spans="37:49">
      <c r="AK1372" s="1"/>
      <c r="AQ1372" s="1"/>
      <c r="AR1372" s="1"/>
      <c r="AS1372" s="1"/>
      <c r="AT1372" s="1"/>
      <c r="AU1372" s="1"/>
      <c r="AV1372" s="1"/>
      <c r="AW1372" s="1"/>
    </row>
    <row r="1373" spans="37:49">
      <c r="AK1373" s="1"/>
      <c r="AQ1373" s="1"/>
      <c r="AR1373" s="1"/>
      <c r="AS1373" s="1"/>
      <c r="AT1373" s="1"/>
      <c r="AU1373" s="1"/>
      <c r="AV1373" s="1"/>
      <c r="AW1373" s="1"/>
    </row>
    <row r="1374" spans="37:49">
      <c r="AK1374" s="1"/>
      <c r="AQ1374" s="1"/>
      <c r="AR1374" s="1"/>
      <c r="AS1374" s="1"/>
      <c r="AT1374" s="1"/>
      <c r="AU1374" s="1"/>
      <c r="AV1374" s="1"/>
      <c r="AW1374" s="1"/>
    </row>
    <row r="1375" spans="37:49">
      <c r="AK1375" s="1"/>
      <c r="AQ1375" s="1"/>
      <c r="AR1375" s="1"/>
      <c r="AS1375" s="1"/>
      <c r="AT1375" s="1"/>
      <c r="AU1375" s="1"/>
      <c r="AV1375" s="1"/>
      <c r="AW1375" s="1"/>
    </row>
    <row r="1376" spans="37:49">
      <c r="AK1376" s="1"/>
      <c r="AQ1376" s="1"/>
      <c r="AR1376" s="1"/>
      <c r="AS1376" s="1"/>
      <c r="AT1376" s="1"/>
      <c r="AU1376" s="1"/>
      <c r="AV1376" s="1"/>
      <c r="AW1376" s="1"/>
    </row>
    <row r="1377" spans="37:49">
      <c r="AK1377" s="1"/>
      <c r="AQ1377" s="1"/>
      <c r="AR1377" s="1"/>
      <c r="AS1377" s="1"/>
      <c r="AT1377" s="1"/>
      <c r="AU1377" s="1"/>
      <c r="AV1377" s="1"/>
      <c r="AW1377" s="1"/>
    </row>
    <row r="1378" spans="37:49">
      <c r="AK1378" s="1"/>
      <c r="AQ1378" s="1"/>
      <c r="AR1378" s="1"/>
      <c r="AS1378" s="1"/>
      <c r="AT1378" s="1"/>
      <c r="AU1378" s="1"/>
      <c r="AV1378" s="1"/>
      <c r="AW1378" s="1"/>
    </row>
    <row r="1379" spans="37:49">
      <c r="AK1379" s="1"/>
      <c r="AQ1379" s="1"/>
      <c r="AR1379" s="1"/>
      <c r="AS1379" s="1"/>
      <c r="AT1379" s="1"/>
      <c r="AU1379" s="1"/>
      <c r="AV1379" s="1"/>
      <c r="AW1379" s="1"/>
    </row>
    <row r="1380" spans="37:49">
      <c r="AK1380" s="1"/>
      <c r="AQ1380" s="1"/>
      <c r="AR1380" s="1"/>
      <c r="AS1380" s="1"/>
      <c r="AT1380" s="1"/>
      <c r="AU1380" s="1"/>
      <c r="AV1380" s="1"/>
      <c r="AW1380" s="1"/>
    </row>
    <row r="1381" spans="37:49">
      <c r="AK1381" s="1"/>
      <c r="AQ1381" s="1"/>
      <c r="AR1381" s="1"/>
      <c r="AS1381" s="1"/>
      <c r="AT1381" s="1"/>
      <c r="AU1381" s="1"/>
      <c r="AV1381" s="1"/>
      <c r="AW1381" s="1"/>
    </row>
    <row r="1382" spans="37:49">
      <c r="AK1382" s="1"/>
      <c r="AQ1382" s="1"/>
      <c r="AR1382" s="1"/>
      <c r="AS1382" s="1"/>
      <c r="AT1382" s="1"/>
      <c r="AU1382" s="1"/>
      <c r="AV1382" s="1"/>
      <c r="AW1382" s="1"/>
    </row>
    <row r="1383" spans="37:49">
      <c r="AK1383" s="1"/>
      <c r="AQ1383" s="1"/>
      <c r="AR1383" s="1"/>
      <c r="AS1383" s="1"/>
      <c r="AT1383" s="1"/>
      <c r="AU1383" s="1"/>
      <c r="AV1383" s="1"/>
      <c r="AW1383" s="1"/>
    </row>
    <row r="1384" spans="37:49">
      <c r="AK1384" s="1"/>
      <c r="AQ1384" s="1"/>
      <c r="AR1384" s="1"/>
      <c r="AS1384" s="1"/>
      <c r="AT1384" s="1"/>
      <c r="AU1384" s="1"/>
      <c r="AV1384" s="1"/>
      <c r="AW1384" s="1"/>
    </row>
    <row r="1385" spans="37:49">
      <c r="AK1385" s="1"/>
      <c r="AQ1385" s="1"/>
      <c r="AR1385" s="1"/>
      <c r="AS1385" s="1"/>
      <c r="AT1385" s="1"/>
      <c r="AU1385" s="1"/>
      <c r="AV1385" s="1"/>
      <c r="AW1385" s="1"/>
    </row>
    <row r="1386" spans="37:49">
      <c r="AK1386" s="1"/>
      <c r="AQ1386" s="1"/>
      <c r="AR1386" s="1"/>
      <c r="AS1386" s="1"/>
      <c r="AT1386" s="1"/>
      <c r="AU1386" s="1"/>
      <c r="AV1386" s="1"/>
      <c r="AW1386" s="1"/>
    </row>
    <row r="1387" spans="37:49">
      <c r="AK1387" s="1"/>
      <c r="AQ1387" s="1"/>
      <c r="AR1387" s="1"/>
      <c r="AS1387" s="1"/>
      <c r="AT1387" s="1"/>
      <c r="AU1387" s="1"/>
      <c r="AV1387" s="1"/>
      <c r="AW1387" s="1"/>
    </row>
    <row r="1388" spans="37:49">
      <c r="AK1388" s="1"/>
      <c r="AQ1388" s="1"/>
      <c r="AR1388" s="1"/>
      <c r="AS1388" s="1"/>
      <c r="AT1388" s="1"/>
      <c r="AU1388" s="1"/>
      <c r="AV1388" s="1"/>
      <c r="AW1388" s="1"/>
    </row>
    <row r="1389" spans="37:49">
      <c r="AK1389" s="1"/>
      <c r="AQ1389" s="1"/>
      <c r="AR1389" s="1"/>
      <c r="AS1389" s="1"/>
      <c r="AT1389" s="1"/>
      <c r="AU1389" s="1"/>
      <c r="AV1389" s="1"/>
      <c r="AW1389" s="1"/>
    </row>
    <row r="1390" spans="37:49">
      <c r="AK1390" s="1"/>
      <c r="AQ1390" s="1"/>
      <c r="AR1390" s="1"/>
      <c r="AS1390" s="1"/>
      <c r="AT1390" s="1"/>
      <c r="AU1390" s="1"/>
      <c r="AV1390" s="1"/>
      <c r="AW1390" s="1"/>
    </row>
    <row r="1391" spans="37:49">
      <c r="AK1391" s="1"/>
      <c r="AQ1391" s="1"/>
      <c r="AR1391" s="1"/>
      <c r="AS1391" s="1"/>
      <c r="AT1391" s="1"/>
      <c r="AU1391" s="1"/>
      <c r="AV1391" s="1"/>
      <c r="AW1391" s="1"/>
    </row>
    <row r="1392" spans="37:49">
      <c r="AK1392" s="1"/>
      <c r="AQ1392" s="1"/>
      <c r="AR1392" s="1"/>
      <c r="AS1392" s="1"/>
      <c r="AT1392" s="1"/>
      <c r="AU1392" s="1"/>
      <c r="AV1392" s="1"/>
      <c r="AW1392" s="1"/>
    </row>
    <row r="1393" spans="37:49">
      <c r="AK1393" s="1"/>
      <c r="AQ1393" s="1"/>
      <c r="AR1393" s="1"/>
      <c r="AS1393" s="1"/>
      <c r="AT1393" s="1"/>
      <c r="AU1393" s="1"/>
      <c r="AV1393" s="1"/>
      <c r="AW1393" s="1"/>
    </row>
    <row r="1394" spans="37:49">
      <c r="AK1394" s="1"/>
      <c r="AQ1394" s="1"/>
      <c r="AR1394" s="1"/>
      <c r="AS1394" s="1"/>
      <c r="AT1394" s="1"/>
      <c r="AU1394" s="1"/>
      <c r="AV1394" s="1"/>
      <c r="AW1394" s="1"/>
    </row>
    <row r="1395" spans="37:49">
      <c r="AK1395" s="1"/>
      <c r="AQ1395" s="1"/>
      <c r="AR1395" s="1"/>
      <c r="AS1395" s="1"/>
      <c r="AT1395" s="1"/>
      <c r="AU1395" s="1"/>
      <c r="AV1395" s="1"/>
      <c r="AW1395" s="1"/>
    </row>
    <row r="1396" spans="37:49">
      <c r="AK1396" s="1"/>
      <c r="AQ1396" s="1"/>
      <c r="AR1396" s="1"/>
      <c r="AS1396" s="1"/>
      <c r="AT1396" s="1"/>
      <c r="AU1396" s="1"/>
      <c r="AV1396" s="1"/>
      <c r="AW1396" s="1"/>
    </row>
    <row r="1397" spans="37:49">
      <c r="AK1397" s="1"/>
      <c r="AQ1397" s="1"/>
      <c r="AR1397" s="1"/>
      <c r="AS1397" s="1"/>
      <c r="AT1397" s="1"/>
      <c r="AU1397" s="1"/>
      <c r="AV1397" s="1"/>
      <c r="AW1397" s="1"/>
    </row>
    <row r="1398" spans="37:49">
      <c r="AK1398" s="1"/>
      <c r="AQ1398" s="1"/>
      <c r="AR1398" s="1"/>
      <c r="AS1398" s="1"/>
      <c r="AT1398" s="1"/>
      <c r="AU1398" s="1"/>
      <c r="AV1398" s="1"/>
      <c r="AW1398" s="1"/>
    </row>
    <row r="1399" spans="37:49">
      <c r="AK1399" s="1"/>
      <c r="AQ1399" s="1"/>
      <c r="AR1399" s="1"/>
      <c r="AS1399" s="1"/>
      <c r="AT1399" s="1"/>
      <c r="AU1399" s="1"/>
      <c r="AV1399" s="1"/>
      <c r="AW1399" s="1"/>
    </row>
    <row r="1400" spans="37:49">
      <c r="AK1400" s="1"/>
      <c r="AQ1400" s="1"/>
      <c r="AR1400" s="1"/>
      <c r="AS1400" s="1"/>
      <c r="AT1400" s="1"/>
      <c r="AU1400" s="1"/>
      <c r="AV1400" s="1"/>
      <c r="AW1400" s="1"/>
    </row>
    <row r="1401" spans="37:49">
      <c r="AK1401" s="1"/>
      <c r="AQ1401" s="1"/>
      <c r="AR1401" s="1"/>
      <c r="AS1401" s="1"/>
      <c r="AT1401" s="1"/>
      <c r="AU1401" s="1"/>
      <c r="AV1401" s="1"/>
      <c r="AW1401" s="1"/>
    </row>
    <row r="1402" spans="37:49">
      <c r="AK1402" s="1"/>
      <c r="AQ1402" s="1"/>
      <c r="AR1402" s="1"/>
      <c r="AS1402" s="1"/>
      <c r="AT1402" s="1"/>
      <c r="AU1402" s="1"/>
      <c r="AV1402" s="1"/>
      <c r="AW1402" s="1"/>
    </row>
    <row r="1403" spans="37:49">
      <c r="AK1403" s="1"/>
      <c r="AQ1403" s="1"/>
      <c r="AR1403" s="1"/>
      <c r="AS1403" s="1"/>
      <c r="AT1403" s="1"/>
      <c r="AU1403" s="1"/>
      <c r="AV1403" s="1"/>
      <c r="AW1403" s="1"/>
    </row>
    <row r="1404" spans="37:49">
      <c r="AK1404" s="1"/>
      <c r="AQ1404" s="1"/>
      <c r="AR1404" s="1"/>
      <c r="AS1404" s="1"/>
      <c r="AT1404" s="1"/>
      <c r="AU1404" s="1"/>
      <c r="AV1404" s="1"/>
      <c r="AW1404" s="1"/>
    </row>
    <row r="1405" spans="37:49">
      <c r="AK1405" s="1"/>
      <c r="AQ1405" s="1"/>
      <c r="AR1405" s="1"/>
      <c r="AS1405" s="1"/>
      <c r="AT1405" s="1"/>
      <c r="AU1405" s="1"/>
      <c r="AV1405" s="1"/>
      <c r="AW1405" s="1"/>
    </row>
    <row r="1406" spans="37:49">
      <c r="AK1406" s="1"/>
      <c r="AQ1406" s="1"/>
      <c r="AR1406" s="1"/>
      <c r="AS1406" s="1"/>
      <c r="AT1406" s="1"/>
      <c r="AU1406" s="1"/>
      <c r="AV1406" s="1"/>
      <c r="AW1406" s="1"/>
    </row>
    <row r="1407" spans="37:49">
      <c r="AK1407" s="1"/>
      <c r="AQ1407" s="1"/>
      <c r="AR1407" s="1"/>
      <c r="AS1407" s="1"/>
      <c r="AT1407" s="1"/>
      <c r="AU1407" s="1"/>
      <c r="AV1407" s="1"/>
      <c r="AW1407" s="1"/>
    </row>
    <row r="1408" spans="37:49">
      <c r="AK1408" s="1"/>
      <c r="AQ1408" s="1"/>
      <c r="AR1408" s="1"/>
      <c r="AS1408" s="1"/>
      <c r="AT1408" s="1"/>
      <c r="AU1408" s="1"/>
      <c r="AV1408" s="1"/>
      <c r="AW1408" s="1"/>
    </row>
    <row r="1409" spans="37:49">
      <c r="AK1409" s="1"/>
      <c r="AQ1409" s="1"/>
      <c r="AR1409" s="1"/>
      <c r="AS1409" s="1"/>
      <c r="AT1409" s="1"/>
      <c r="AU1409" s="1"/>
      <c r="AV1409" s="1"/>
      <c r="AW1409" s="1"/>
    </row>
    <row r="1410" spans="37:49">
      <c r="AK1410" s="1"/>
      <c r="AQ1410" s="1"/>
      <c r="AR1410" s="1"/>
      <c r="AS1410" s="1"/>
      <c r="AT1410" s="1"/>
      <c r="AU1410" s="1"/>
      <c r="AV1410" s="1"/>
      <c r="AW1410" s="1"/>
    </row>
    <row r="1411" spans="37:49">
      <c r="AK1411" s="1"/>
      <c r="AQ1411" s="1"/>
      <c r="AR1411" s="1"/>
      <c r="AS1411" s="1"/>
      <c r="AT1411" s="1"/>
      <c r="AU1411" s="1"/>
      <c r="AV1411" s="1"/>
      <c r="AW1411" s="1"/>
    </row>
    <row r="1412" spans="37:49">
      <c r="AK1412" s="1"/>
      <c r="AQ1412" s="1"/>
      <c r="AR1412" s="1"/>
      <c r="AS1412" s="1"/>
      <c r="AT1412" s="1"/>
      <c r="AU1412" s="1"/>
      <c r="AV1412" s="1"/>
      <c r="AW1412" s="1"/>
    </row>
    <row r="1413" spans="37:49">
      <c r="AK1413" s="1"/>
      <c r="AQ1413" s="1"/>
      <c r="AR1413" s="1"/>
      <c r="AS1413" s="1"/>
      <c r="AT1413" s="1"/>
      <c r="AU1413" s="1"/>
      <c r="AV1413" s="1"/>
      <c r="AW1413" s="1"/>
    </row>
    <row r="1414" spans="37:49">
      <c r="AK1414" s="1"/>
      <c r="AQ1414" s="1"/>
      <c r="AR1414" s="1"/>
      <c r="AS1414" s="1"/>
      <c r="AT1414" s="1"/>
      <c r="AU1414" s="1"/>
      <c r="AV1414" s="1"/>
      <c r="AW1414" s="1"/>
    </row>
    <row r="1415" spans="37:49">
      <c r="AK1415" s="1"/>
      <c r="AQ1415" s="1"/>
      <c r="AR1415" s="1"/>
      <c r="AS1415" s="1"/>
      <c r="AT1415" s="1"/>
      <c r="AU1415" s="1"/>
      <c r="AV1415" s="1"/>
      <c r="AW1415" s="1"/>
    </row>
    <row r="1416" spans="37:49">
      <c r="AK1416" s="1"/>
      <c r="AQ1416" s="1"/>
      <c r="AR1416" s="1"/>
      <c r="AS1416" s="1"/>
      <c r="AT1416" s="1"/>
      <c r="AU1416" s="1"/>
      <c r="AV1416" s="1"/>
      <c r="AW1416" s="1"/>
    </row>
    <row r="1417" spans="37:49">
      <c r="AK1417" s="1"/>
      <c r="AQ1417" s="1"/>
      <c r="AR1417" s="1"/>
      <c r="AS1417" s="1"/>
      <c r="AT1417" s="1"/>
      <c r="AU1417" s="1"/>
      <c r="AV1417" s="1"/>
      <c r="AW1417" s="1"/>
    </row>
    <row r="1418" spans="37:49">
      <c r="AK1418" s="1"/>
      <c r="AQ1418" s="1"/>
      <c r="AR1418" s="1"/>
      <c r="AS1418" s="1"/>
      <c r="AT1418" s="1"/>
      <c r="AU1418" s="1"/>
      <c r="AV1418" s="1"/>
      <c r="AW1418" s="1"/>
    </row>
    <row r="1419" spans="37:49">
      <c r="AK1419" s="1"/>
      <c r="AQ1419" s="1"/>
      <c r="AR1419" s="1"/>
      <c r="AS1419" s="1"/>
      <c r="AT1419" s="1"/>
      <c r="AU1419" s="1"/>
      <c r="AV1419" s="1"/>
      <c r="AW1419" s="1"/>
    </row>
    <row r="1420" spans="37:49">
      <c r="AK1420" s="1"/>
      <c r="AQ1420" s="1"/>
      <c r="AR1420" s="1"/>
      <c r="AS1420" s="1"/>
      <c r="AT1420" s="1"/>
      <c r="AU1420" s="1"/>
      <c r="AV1420" s="1"/>
      <c r="AW1420" s="1"/>
    </row>
    <row r="1421" spans="37:49">
      <c r="AK1421" s="1"/>
      <c r="AQ1421" s="1"/>
      <c r="AR1421" s="1"/>
      <c r="AS1421" s="1"/>
      <c r="AT1421" s="1"/>
      <c r="AU1421" s="1"/>
      <c r="AV1421" s="1"/>
      <c r="AW1421" s="1"/>
    </row>
    <row r="1422" spans="37:49">
      <c r="AK1422" s="1"/>
      <c r="AQ1422" s="1"/>
      <c r="AR1422" s="1"/>
      <c r="AS1422" s="1"/>
      <c r="AT1422" s="1"/>
      <c r="AU1422" s="1"/>
      <c r="AV1422" s="1"/>
      <c r="AW1422" s="1"/>
    </row>
    <row r="1423" spans="37:49">
      <c r="AK1423" s="1"/>
      <c r="AQ1423" s="1"/>
      <c r="AR1423" s="1"/>
      <c r="AS1423" s="1"/>
      <c r="AT1423" s="1"/>
      <c r="AU1423" s="1"/>
      <c r="AV1423" s="1"/>
      <c r="AW1423" s="1"/>
    </row>
    <row r="1424" spans="37:49">
      <c r="AK1424" s="1"/>
      <c r="AQ1424" s="1"/>
      <c r="AR1424" s="1"/>
      <c r="AS1424" s="1"/>
      <c r="AT1424" s="1"/>
      <c r="AU1424" s="1"/>
      <c r="AV1424" s="1"/>
      <c r="AW1424" s="1"/>
    </row>
    <row r="1425" spans="37:49">
      <c r="AK1425" s="1"/>
      <c r="AQ1425" s="1"/>
      <c r="AR1425" s="1"/>
      <c r="AS1425" s="1"/>
      <c r="AT1425" s="1"/>
      <c r="AU1425" s="1"/>
      <c r="AV1425" s="1"/>
      <c r="AW1425" s="1"/>
    </row>
    <row r="1426" spans="37:49">
      <c r="AK1426" s="1"/>
      <c r="AQ1426" s="1"/>
      <c r="AR1426" s="1"/>
      <c r="AS1426" s="1"/>
      <c r="AT1426" s="1"/>
      <c r="AU1426" s="1"/>
      <c r="AV1426" s="1"/>
      <c r="AW1426" s="1"/>
    </row>
    <row r="1427" spans="37:49">
      <c r="AK1427" s="1"/>
      <c r="AQ1427" s="1"/>
      <c r="AR1427" s="1"/>
      <c r="AS1427" s="1"/>
      <c r="AT1427" s="1"/>
      <c r="AU1427" s="1"/>
      <c r="AV1427" s="1"/>
      <c r="AW1427" s="1"/>
    </row>
    <row r="1428" spans="37:49">
      <c r="AK1428" s="1"/>
      <c r="AQ1428" s="1"/>
      <c r="AR1428" s="1"/>
      <c r="AS1428" s="1"/>
      <c r="AT1428" s="1"/>
      <c r="AU1428" s="1"/>
      <c r="AV1428" s="1"/>
      <c r="AW1428" s="1"/>
    </row>
    <row r="1429" spans="37:49">
      <c r="AK1429" s="1"/>
      <c r="AQ1429" s="1"/>
      <c r="AR1429" s="1"/>
      <c r="AS1429" s="1"/>
      <c r="AT1429" s="1"/>
      <c r="AU1429" s="1"/>
      <c r="AV1429" s="1"/>
      <c r="AW1429" s="1"/>
    </row>
    <row r="1430" spans="37:49">
      <c r="AK1430" s="1"/>
      <c r="AQ1430" s="1"/>
      <c r="AR1430" s="1"/>
      <c r="AS1430" s="1"/>
      <c r="AT1430" s="1"/>
      <c r="AU1430" s="1"/>
      <c r="AV1430" s="1"/>
      <c r="AW1430" s="1"/>
    </row>
    <row r="1431" spans="37:49">
      <c r="AK1431" s="1"/>
      <c r="AQ1431" s="1"/>
      <c r="AR1431" s="1"/>
      <c r="AS1431" s="1"/>
      <c r="AT1431" s="1"/>
      <c r="AU1431" s="1"/>
      <c r="AV1431" s="1"/>
      <c r="AW1431" s="1"/>
    </row>
    <row r="1432" spans="37:49">
      <c r="AK1432" s="1"/>
      <c r="AQ1432" s="1"/>
      <c r="AR1432" s="1"/>
      <c r="AS1432" s="1"/>
      <c r="AT1432" s="1"/>
      <c r="AU1432" s="1"/>
      <c r="AV1432" s="1"/>
      <c r="AW1432" s="1"/>
    </row>
    <row r="1433" spans="37:49">
      <c r="AK1433" s="1"/>
      <c r="AQ1433" s="1"/>
      <c r="AR1433" s="1"/>
      <c r="AS1433" s="1"/>
      <c r="AT1433" s="1"/>
      <c r="AU1433" s="1"/>
      <c r="AV1433" s="1"/>
      <c r="AW1433" s="1"/>
    </row>
    <row r="1434" spans="37:49">
      <c r="AK1434" s="1"/>
      <c r="AQ1434" s="1"/>
      <c r="AR1434" s="1"/>
      <c r="AS1434" s="1"/>
      <c r="AT1434" s="1"/>
      <c r="AU1434" s="1"/>
      <c r="AV1434" s="1"/>
      <c r="AW1434" s="1"/>
    </row>
    <row r="1435" spans="37:49">
      <c r="AK1435" s="1"/>
      <c r="AQ1435" s="1"/>
      <c r="AR1435" s="1"/>
      <c r="AS1435" s="1"/>
      <c r="AT1435" s="1"/>
      <c r="AU1435" s="1"/>
      <c r="AV1435" s="1"/>
      <c r="AW1435" s="1"/>
    </row>
    <row r="1436" spans="37:49">
      <c r="AK1436" s="1"/>
      <c r="AQ1436" s="1"/>
      <c r="AR1436" s="1"/>
      <c r="AS1436" s="1"/>
      <c r="AT1436" s="1"/>
      <c r="AU1436" s="1"/>
      <c r="AV1436" s="1"/>
      <c r="AW1436" s="1"/>
    </row>
    <row r="1437" spans="37:49">
      <c r="AK1437" s="1"/>
      <c r="AQ1437" s="1"/>
      <c r="AR1437" s="1"/>
      <c r="AS1437" s="1"/>
      <c r="AT1437" s="1"/>
      <c r="AU1437" s="1"/>
      <c r="AV1437" s="1"/>
      <c r="AW1437" s="1"/>
    </row>
    <row r="1438" spans="37:49">
      <c r="AK1438" s="1"/>
      <c r="AQ1438" s="1"/>
      <c r="AR1438" s="1"/>
      <c r="AS1438" s="1"/>
      <c r="AT1438" s="1"/>
      <c r="AU1438" s="1"/>
      <c r="AV1438" s="1"/>
      <c r="AW1438" s="1"/>
    </row>
    <row r="1439" spans="37:49">
      <c r="AK1439" s="1"/>
      <c r="AQ1439" s="1"/>
      <c r="AR1439" s="1"/>
      <c r="AS1439" s="1"/>
      <c r="AT1439" s="1"/>
      <c r="AU1439" s="1"/>
      <c r="AV1439" s="1"/>
      <c r="AW1439" s="1"/>
    </row>
    <row r="1440" spans="37:49">
      <c r="AK1440" s="1"/>
      <c r="AQ1440" s="1"/>
      <c r="AR1440" s="1"/>
      <c r="AS1440" s="1"/>
      <c r="AT1440" s="1"/>
      <c r="AU1440" s="1"/>
      <c r="AV1440" s="1"/>
      <c r="AW1440" s="1"/>
    </row>
    <row r="1441" spans="37:49">
      <c r="AK1441" s="1"/>
      <c r="AQ1441" s="1"/>
      <c r="AR1441" s="1"/>
      <c r="AS1441" s="1"/>
      <c r="AT1441" s="1"/>
      <c r="AU1441" s="1"/>
      <c r="AV1441" s="1"/>
      <c r="AW1441" s="1"/>
    </row>
    <row r="1442" spans="37:49">
      <c r="AK1442" s="1"/>
      <c r="AQ1442" s="1"/>
      <c r="AR1442" s="1"/>
      <c r="AS1442" s="1"/>
      <c r="AT1442" s="1"/>
      <c r="AU1442" s="1"/>
      <c r="AV1442" s="1"/>
      <c r="AW1442" s="1"/>
    </row>
    <row r="1443" spans="37:49">
      <c r="AK1443" s="1"/>
      <c r="AQ1443" s="1"/>
      <c r="AR1443" s="1"/>
      <c r="AS1443" s="1"/>
      <c r="AT1443" s="1"/>
      <c r="AU1443" s="1"/>
      <c r="AV1443" s="1"/>
      <c r="AW1443" s="1"/>
    </row>
    <row r="1444" spans="37:49">
      <c r="AK1444" s="1"/>
      <c r="AQ1444" s="1"/>
      <c r="AR1444" s="1"/>
      <c r="AS1444" s="1"/>
      <c r="AT1444" s="1"/>
      <c r="AU1444" s="1"/>
      <c r="AV1444" s="1"/>
      <c r="AW1444" s="1"/>
    </row>
    <row r="1445" spans="37:49">
      <c r="AK1445" s="1"/>
      <c r="AQ1445" s="1"/>
      <c r="AR1445" s="1"/>
      <c r="AS1445" s="1"/>
      <c r="AT1445" s="1"/>
      <c r="AU1445" s="1"/>
      <c r="AV1445" s="1"/>
      <c r="AW1445" s="1"/>
    </row>
    <row r="1446" spans="37:49">
      <c r="AK1446" s="1"/>
      <c r="AQ1446" s="1"/>
      <c r="AR1446" s="1"/>
      <c r="AS1446" s="1"/>
      <c r="AT1446" s="1"/>
      <c r="AU1446" s="1"/>
      <c r="AV1446" s="1"/>
      <c r="AW1446" s="1"/>
    </row>
    <row r="1447" spans="37:49">
      <c r="AK1447" s="1"/>
      <c r="AQ1447" s="1"/>
      <c r="AR1447" s="1"/>
      <c r="AS1447" s="1"/>
      <c r="AT1447" s="1"/>
      <c r="AU1447" s="1"/>
      <c r="AV1447" s="1"/>
      <c r="AW1447" s="1"/>
    </row>
    <row r="1448" spans="37:49">
      <c r="AK1448" s="1"/>
      <c r="AQ1448" s="1"/>
      <c r="AR1448" s="1"/>
      <c r="AS1448" s="1"/>
      <c r="AT1448" s="1"/>
      <c r="AU1448" s="1"/>
      <c r="AV1448" s="1"/>
      <c r="AW1448" s="1"/>
    </row>
    <row r="1449" spans="37:49">
      <c r="AK1449" s="1"/>
      <c r="AQ1449" s="1"/>
      <c r="AR1449" s="1"/>
      <c r="AS1449" s="1"/>
      <c r="AT1449" s="1"/>
      <c r="AU1449" s="1"/>
      <c r="AV1449" s="1"/>
      <c r="AW1449" s="1"/>
    </row>
    <row r="1450" spans="37:49">
      <c r="AK1450" s="1"/>
      <c r="AQ1450" s="1"/>
      <c r="AR1450" s="1"/>
      <c r="AS1450" s="1"/>
      <c r="AT1450" s="1"/>
      <c r="AU1450" s="1"/>
      <c r="AV1450" s="1"/>
      <c r="AW1450" s="1"/>
    </row>
    <row r="1451" spans="37:49">
      <c r="AK1451" s="1"/>
      <c r="AQ1451" s="1"/>
      <c r="AR1451" s="1"/>
      <c r="AS1451" s="1"/>
      <c r="AT1451" s="1"/>
      <c r="AU1451" s="1"/>
      <c r="AV1451" s="1"/>
      <c r="AW1451" s="1"/>
    </row>
    <row r="1452" spans="37:49">
      <c r="AK1452" s="1"/>
      <c r="AQ1452" s="1"/>
      <c r="AR1452" s="1"/>
      <c r="AS1452" s="1"/>
      <c r="AT1452" s="1"/>
      <c r="AU1452" s="1"/>
      <c r="AV1452" s="1"/>
      <c r="AW1452" s="1"/>
    </row>
    <row r="1453" spans="37:49">
      <c r="AK1453" s="1"/>
      <c r="AQ1453" s="1"/>
      <c r="AR1453" s="1"/>
      <c r="AS1453" s="1"/>
      <c r="AT1453" s="1"/>
      <c r="AU1453" s="1"/>
      <c r="AV1453" s="1"/>
      <c r="AW1453" s="1"/>
    </row>
    <row r="1454" spans="37:49">
      <c r="AK1454" s="1"/>
      <c r="AQ1454" s="1"/>
      <c r="AR1454" s="1"/>
      <c r="AS1454" s="1"/>
      <c r="AT1454" s="1"/>
      <c r="AU1454" s="1"/>
      <c r="AV1454" s="1"/>
      <c r="AW1454" s="1"/>
    </row>
    <row r="1455" spans="37:49">
      <c r="AK1455" s="1"/>
      <c r="AQ1455" s="1"/>
      <c r="AR1455" s="1"/>
      <c r="AS1455" s="1"/>
      <c r="AT1455" s="1"/>
      <c r="AU1455" s="1"/>
      <c r="AV1455" s="1"/>
      <c r="AW1455" s="1"/>
    </row>
    <row r="1456" spans="37:49">
      <c r="AK1456" s="1"/>
      <c r="AQ1456" s="1"/>
      <c r="AR1456" s="1"/>
      <c r="AS1456" s="1"/>
      <c r="AT1456" s="1"/>
      <c r="AU1456" s="1"/>
      <c r="AV1456" s="1"/>
      <c r="AW1456" s="1"/>
    </row>
    <row r="1457" spans="37:49">
      <c r="AK1457" s="1"/>
      <c r="AQ1457" s="1"/>
      <c r="AR1457" s="1"/>
      <c r="AS1457" s="1"/>
      <c r="AT1457" s="1"/>
      <c r="AU1457" s="1"/>
      <c r="AV1457" s="1"/>
      <c r="AW1457" s="1"/>
    </row>
    <row r="1458" spans="37:49">
      <c r="AK1458" s="1"/>
      <c r="AQ1458" s="1"/>
      <c r="AR1458" s="1"/>
      <c r="AS1458" s="1"/>
      <c r="AT1458" s="1"/>
      <c r="AU1458" s="1"/>
      <c r="AV1458" s="1"/>
      <c r="AW1458" s="1"/>
    </row>
    <row r="1459" spans="37:49">
      <c r="AK1459" s="1"/>
      <c r="AQ1459" s="1"/>
      <c r="AR1459" s="1"/>
      <c r="AS1459" s="1"/>
      <c r="AT1459" s="1"/>
      <c r="AU1459" s="1"/>
      <c r="AV1459" s="1"/>
      <c r="AW1459" s="1"/>
    </row>
    <row r="1460" spans="37:49">
      <c r="AK1460" s="1"/>
      <c r="AQ1460" s="1"/>
      <c r="AR1460" s="1"/>
      <c r="AS1460" s="1"/>
      <c r="AT1460" s="1"/>
      <c r="AU1460" s="1"/>
      <c r="AV1460" s="1"/>
      <c r="AW1460" s="1"/>
    </row>
    <row r="1461" spans="37:49">
      <c r="AK1461" s="1"/>
      <c r="AQ1461" s="1"/>
      <c r="AR1461" s="1"/>
      <c r="AS1461" s="1"/>
      <c r="AT1461" s="1"/>
      <c r="AU1461" s="1"/>
      <c r="AV1461" s="1"/>
      <c r="AW1461" s="1"/>
    </row>
    <row r="1462" spans="37:49">
      <c r="AK1462" s="1"/>
      <c r="AQ1462" s="1"/>
      <c r="AR1462" s="1"/>
      <c r="AS1462" s="1"/>
      <c r="AT1462" s="1"/>
      <c r="AU1462" s="1"/>
      <c r="AV1462" s="1"/>
      <c r="AW1462" s="1"/>
    </row>
    <row r="1463" spans="37:49">
      <c r="AK1463" s="1"/>
      <c r="AQ1463" s="1"/>
      <c r="AR1463" s="1"/>
      <c r="AS1463" s="1"/>
      <c r="AT1463" s="1"/>
      <c r="AU1463" s="1"/>
      <c r="AV1463" s="1"/>
      <c r="AW1463" s="1"/>
    </row>
    <row r="1464" spans="37:49">
      <c r="AK1464" s="1"/>
      <c r="AQ1464" s="1"/>
      <c r="AR1464" s="1"/>
      <c r="AS1464" s="1"/>
      <c r="AT1464" s="1"/>
      <c r="AU1464" s="1"/>
      <c r="AV1464" s="1"/>
      <c r="AW1464" s="1"/>
    </row>
    <row r="1465" spans="37:49">
      <c r="AK1465" s="1"/>
      <c r="AQ1465" s="1"/>
      <c r="AR1465" s="1"/>
      <c r="AS1465" s="1"/>
      <c r="AT1465" s="1"/>
      <c r="AU1465" s="1"/>
      <c r="AV1465" s="1"/>
      <c r="AW1465" s="1"/>
    </row>
    <row r="1466" spans="37:49">
      <c r="AK1466" s="1"/>
      <c r="AQ1466" s="1"/>
      <c r="AR1466" s="1"/>
      <c r="AS1466" s="1"/>
      <c r="AT1466" s="1"/>
      <c r="AU1466" s="1"/>
      <c r="AV1466" s="1"/>
      <c r="AW1466" s="1"/>
    </row>
    <row r="1467" spans="37:49">
      <c r="AK1467" s="1"/>
      <c r="AQ1467" s="1"/>
      <c r="AR1467" s="1"/>
      <c r="AS1467" s="1"/>
      <c r="AT1467" s="1"/>
      <c r="AU1467" s="1"/>
      <c r="AV1467" s="1"/>
      <c r="AW1467" s="1"/>
    </row>
    <row r="1468" spans="37:49">
      <c r="AK1468" s="1"/>
      <c r="AQ1468" s="1"/>
      <c r="AR1468" s="1"/>
      <c r="AS1468" s="1"/>
      <c r="AT1468" s="1"/>
      <c r="AU1468" s="1"/>
      <c r="AV1468" s="1"/>
      <c r="AW1468" s="1"/>
    </row>
    <row r="1469" spans="37:49">
      <c r="AK1469" s="1"/>
      <c r="AQ1469" s="1"/>
      <c r="AR1469" s="1"/>
      <c r="AS1469" s="1"/>
      <c r="AT1469" s="1"/>
      <c r="AU1469" s="1"/>
      <c r="AV1469" s="1"/>
      <c r="AW1469" s="1"/>
    </row>
    <row r="1470" spans="37:49">
      <c r="AK1470" s="1"/>
      <c r="AQ1470" s="1"/>
      <c r="AR1470" s="1"/>
      <c r="AS1470" s="1"/>
      <c r="AT1470" s="1"/>
      <c r="AU1470" s="1"/>
      <c r="AV1470" s="1"/>
      <c r="AW1470" s="1"/>
    </row>
    <row r="1471" spans="37:49">
      <c r="AK1471" s="1"/>
      <c r="AQ1471" s="1"/>
      <c r="AR1471" s="1"/>
      <c r="AS1471" s="1"/>
      <c r="AT1471" s="1"/>
      <c r="AU1471" s="1"/>
      <c r="AV1471" s="1"/>
      <c r="AW1471" s="1"/>
    </row>
    <row r="1472" spans="37:49">
      <c r="AK1472" s="1"/>
      <c r="AQ1472" s="1"/>
      <c r="AR1472" s="1"/>
      <c r="AS1472" s="1"/>
      <c r="AT1472" s="1"/>
      <c r="AU1472" s="1"/>
      <c r="AV1472" s="1"/>
      <c r="AW1472" s="1"/>
    </row>
    <row r="1473" spans="37:49">
      <c r="AK1473" s="1"/>
      <c r="AQ1473" s="1"/>
      <c r="AR1473" s="1"/>
      <c r="AS1473" s="1"/>
      <c r="AT1473" s="1"/>
      <c r="AU1473" s="1"/>
      <c r="AV1473" s="1"/>
      <c r="AW1473" s="1"/>
    </row>
    <row r="1474" spans="37:49">
      <c r="AK1474" s="1"/>
      <c r="AQ1474" s="1"/>
      <c r="AR1474" s="1"/>
      <c r="AS1474" s="1"/>
      <c r="AT1474" s="1"/>
      <c r="AU1474" s="1"/>
      <c r="AV1474" s="1"/>
      <c r="AW1474" s="1"/>
    </row>
    <row r="1475" spans="37:49">
      <c r="AK1475" s="1"/>
      <c r="AQ1475" s="1"/>
      <c r="AR1475" s="1"/>
      <c r="AS1475" s="1"/>
      <c r="AT1475" s="1"/>
      <c r="AU1475" s="1"/>
      <c r="AV1475" s="1"/>
      <c r="AW1475" s="1"/>
    </row>
    <row r="1476" spans="37:49">
      <c r="AK1476" s="1"/>
      <c r="AQ1476" s="1"/>
      <c r="AR1476" s="1"/>
      <c r="AS1476" s="1"/>
      <c r="AT1476" s="1"/>
      <c r="AU1476" s="1"/>
      <c r="AV1476" s="1"/>
      <c r="AW1476" s="1"/>
    </row>
    <row r="1477" spans="37:49">
      <c r="AK1477" s="1"/>
      <c r="AQ1477" s="1"/>
      <c r="AR1477" s="1"/>
      <c r="AS1477" s="1"/>
      <c r="AT1477" s="1"/>
      <c r="AU1477" s="1"/>
      <c r="AV1477" s="1"/>
      <c r="AW1477" s="1"/>
    </row>
    <row r="1478" spans="37:49">
      <c r="AK1478" s="1"/>
      <c r="AQ1478" s="1"/>
      <c r="AR1478" s="1"/>
      <c r="AS1478" s="1"/>
      <c r="AT1478" s="1"/>
      <c r="AU1478" s="1"/>
      <c r="AV1478" s="1"/>
      <c r="AW1478" s="1"/>
    </row>
    <row r="1479" spans="37:49">
      <c r="AK1479" s="1"/>
      <c r="AQ1479" s="1"/>
      <c r="AR1479" s="1"/>
      <c r="AS1479" s="1"/>
      <c r="AT1479" s="1"/>
      <c r="AU1479" s="1"/>
      <c r="AV1479" s="1"/>
      <c r="AW1479" s="1"/>
    </row>
    <row r="1480" spans="37:49">
      <c r="AK1480" s="1"/>
      <c r="AQ1480" s="1"/>
      <c r="AR1480" s="1"/>
      <c r="AS1480" s="1"/>
      <c r="AT1480" s="1"/>
      <c r="AU1480" s="1"/>
      <c r="AV1480" s="1"/>
      <c r="AW1480" s="1"/>
    </row>
    <row r="1481" spans="37:49">
      <c r="AK1481" s="1"/>
      <c r="AQ1481" s="1"/>
      <c r="AR1481" s="1"/>
      <c r="AS1481" s="1"/>
      <c r="AT1481" s="1"/>
      <c r="AU1481" s="1"/>
      <c r="AV1481" s="1"/>
      <c r="AW1481" s="1"/>
    </row>
    <row r="1482" spans="37:49">
      <c r="AK1482" s="1"/>
      <c r="AQ1482" s="1"/>
      <c r="AR1482" s="1"/>
      <c r="AS1482" s="1"/>
      <c r="AT1482" s="1"/>
      <c r="AU1482" s="1"/>
      <c r="AV1482" s="1"/>
      <c r="AW1482" s="1"/>
    </row>
    <row r="1483" spans="37:49">
      <c r="AK1483" s="1"/>
      <c r="AQ1483" s="1"/>
      <c r="AR1483" s="1"/>
      <c r="AS1483" s="1"/>
      <c r="AT1483" s="1"/>
      <c r="AU1483" s="1"/>
      <c r="AV1483" s="1"/>
      <c r="AW1483" s="1"/>
    </row>
    <row r="1484" spans="37:49">
      <c r="AK1484" s="1"/>
      <c r="AQ1484" s="1"/>
      <c r="AR1484" s="1"/>
      <c r="AS1484" s="1"/>
      <c r="AT1484" s="1"/>
      <c r="AU1484" s="1"/>
      <c r="AV1484" s="1"/>
      <c r="AW1484" s="1"/>
    </row>
    <row r="1485" spans="37:49">
      <c r="AK1485" s="1"/>
      <c r="AQ1485" s="1"/>
      <c r="AR1485" s="1"/>
      <c r="AS1485" s="1"/>
      <c r="AT1485" s="1"/>
      <c r="AU1485" s="1"/>
      <c r="AV1485" s="1"/>
      <c r="AW1485" s="1"/>
    </row>
    <row r="1486" spans="37:49">
      <c r="AK1486" s="1"/>
      <c r="AQ1486" s="1"/>
      <c r="AR1486" s="1"/>
      <c r="AS1486" s="1"/>
      <c r="AT1486" s="1"/>
      <c r="AU1486" s="1"/>
      <c r="AV1486" s="1"/>
      <c r="AW1486" s="1"/>
    </row>
    <row r="1487" spans="37:49">
      <c r="AK1487" s="1"/>
      <c r="AQ1487" s="1"/>
      <c r="AR1487" s="1"/>
      <c r="AS1487" s="1"/>
      <c r="AT1487" s="1"/>
      <c r="AU1487" s="1"/>
      <c r="AV1487" s="1"/>
      <c r="AW1487" s="1"/>
    </row>
    <row r="1488" spans="37:49">
      <c r="AK1488" s="1"/>
      <c r="AQ1488" s="1"/>
      <c r="AR1488" s="1"/>
      <c r="AS1488" s="1"/>
      <c r="AT1488" s="1"/>
      <c r="AU1488" s="1"/>
      <c r="AV1488" s="1"/>
      <c r="AW1488" s="1"/>
    </row>
    <row r="1489" spans="37:49">
      <c r="AK1489" s="1"/>
      <c r="AQ1489" s="1"/>
      <c r="AR1489" s="1"/>
      <c r="AS1489" s="1"/>
      <c r="AT1489" s="1"/>
      <c r="AU1489" s="1"/>
      <c r="AV1489" s="1"/>
      <c r="AW1489" s="1"/>
    </row>
    <row r="1490" spans="37:49">
      <c r="AK1490" s="1"/>
      <c r="AQ1490" s="1"/>
      <c r="AR1490" s="1"/>
      <c r="AS1490" s="1"/>
      <c r="AT1490" s="1"/>
      <c r="AU1490" s="1"/>
      <c r="AV1490" s="1"/>
      <c r="AW1490" s="1"/>
    </row>
    <row r="1491" spans="37:49">
      <c r="AK1491" s="1"/>
      <c r="AQ1491" s="1"/>
      <c r="AR1491" s="1"/>
      <c r="AS1491" s="1"/>
      <c r="AT1491" s="1"/>
      <c r="AU1491" s="1"/>
      <c r="AV1491" s="1"/>
      <c r="AW1491" s="1"/>
    </row>
    <row r="1492" spans="37:49">
      <c r="AK1492" s="1"/>
      <c r="AQ1492" s="1"/>
      <c r="AR1492" s="1"/>
      <c r="AS1492" s="1"/>
      <c r="AT1492" s="1"/>
      <c r="AU1492" s="1"/>
      <c r="AV1492" s="1"/>
      <c r="AW1492" s="1"/>
    </row>
    <row r="1493" spans="37:49">
      <c r="AK1493" s="1"/>
      <c r="AQ1493" s="1"/>
      <c r="AR1493" s="1"/>
      <c r="AS1493" s="1"/>
      <c r="AT1493" s="1"/>
      <c r="AU1493" s="1"/>
      <c r="AV1493" s="1"/>
      <c r="AW1493" s="1"/>
    </row>
    <row r="1494" spans="37:49">
      <c r="AK1494" s="1"/>
      <c r="AQ1494" s="1"/>
      <c r="AR1494" s="1"/>
      <c r="AS1494" s="1"/>
      <c r="AT1494" s="1"/>
      <c r="AU1494" s="1"/>
      <c r="AV1494" s="1"/>
      <c r="AW1494" s="1"/>
    </row>
    <row r="1495" spans="37:49">
      <c r="AK1495" s="1"/>
      <c r="AQ1495" s="1"/>
      <c r="AR1495" s="1"/>
      <c r="AS1495" s="1"/>
      <c r="AT1495" s="1"/>
      <c r="AU1495" s="1"/>
      <c r="AV1495" s="1"/>
      <c r="AW1495" s="1"/>
    </row>
    <row r="1496" spans="37:49">
      <c r="AK1496" s="1"/>
      <c r="AQ1496" s="1"/>
      <c r="AR1496" s="1"/>
      <c r="AS1496" s="1"/>
      <c r="AT1496" s="1"/>
      <c r="AU1496" s="1"/>
      <c r="AV1496" s="1"/>
      <c r="AW1496" s="1"/>
    </row>
    <row r="1497" spans="37:49">
      <c r="AK1497" s="1"/>
      <c r="AQ1497" s="1"/>
      <c r="AR1497" s="1"/>
      <c r="AS1497" s="1"/>
      <c r="AT1497" s="1"/>
      <c r="AU1497" s="1"/>
      <c r="AV1497" s="1"/>
      <c r="AW1497" s="1"/>
    </row>
    <row r="1498" spans="37:49">
      <c r="AK1498" s="1"/>
      <c r="AQ1498" s="1"/>
      <c r="AR1498" s="1"/>
      <c r="AS1498" s="1"/>
      <c r="AT1498" s="1"/>
      <c r="AU1498" s="1"/>
      <c r="AV1498" s="1"/>
      <c r="AW1498" s="1"/>
    </row>
    <row r="1499" spans="37:49">
      <c r="AK1499" s="1"/>
      <c r="AQ1499" s="1"/>
      <c r="AR1499" s="1"/>
      <c r="AS1499" s="1"/>
      <c r="AT1499" s="1"/>
      <c r="AU1499" s="1"/>
      <c r="AV1499" s="1"/>
      <c r="AW1499" s="1"/>
    </row>
    <row r="1500" spans="37:49">
      <c r="AK1500" s="1"/>
      <c r="AQ1500" s="1"/>
      <c r="AR1500" s="1"/>
      <c r="AS1500" s="1"/>
      <c r="AT1500" s="1"/>
      <c r="AU1500" s="1"/>
      <c r="AV1500" s="1"/>
      <c r="AW1500" s="1"/>
    </row>
    <row r="1501" spans="37:49">
      <c r="AK1501" s="1"/>
      <c r="AQ1501" s="1"/>
      <c r="AR1501" s="1"/>
      <c r="AS1501" s="1"/>
      <c r="AT1501" s="1"/>
      <c r="AU1501" s="1"/>
      <c r="AV1501" s="1"/>
      <c r="AW1501" s="1"/>
    </row>
    <row r="1502" spans="37:49">
      <c r="AK1502" s="1"/>
      <c r="AQ1502" s="1"/>
      <c r="AR1502" s="1"/>
      <c r="AS1502" s="1"/>
      <c r="AT1502" s="1"/>
      <c r="AU1502" s="1"/>
      <c r="AV1502" s="1"/>
      <c r="AW1502" s="1"/>
    </row>
    <row r="1503" spans="37:49">
      <c r="AK1503" s="1"/>
      <c r="AQ1503" s="1"/>
      <c r="AR1503" s="1"/>
      <c r="AS1503" s="1"/>
      <c r="AT1503" s="1"/>
      <c r="AU1503" s="1"/>
      <c r="AV1503" s="1"/>
      <c r="AW1503" s="1"/>
    </row>
    <row r="1504" spans="37:49">
      <c r="AK1504" s="1"/>
      <c r="AQ1504" s="1"/>
      <c r="AR1504" s="1"/>
      <c r="AS1504" s="1"/>
      <c r="AT1504" s="1"/>
      <c r="AU1504" s="1"/>
      <c r="AV1504" s="1"/>
      <c r="AW1504" s="1"/>
    </row>
    <row r="1505" spans="37:49">
      <c r="AK1505" s="1"/>
      <c r="AQ1505" s="1"/>
      <c r="AR1505" s="1"/>
      <c r="AS1505" s="1"/>
      <c r="AT1505" s="1"/>
      <c r="AU1505" s="1"/>
      <c r="AV1505" s="1"/>
      <c r="AW1505" s="1"/>
    </row>
    <row r="1506" spans="37:49">
      <c r="AK1506" s="1"/>
      <c r="AQ1506" s="1"/>
      <c r="AR1506" s="1"/>
      <c r="AS1506" s="1"/>
      <c r="AT1506" s="1"/>
      <c r="AU1506" s="1"/>
      <c r="AV1506" s="1"/>
      <c r="AW1506" s="1"/>
    </row>
    <row r="1507" spans="37:49">
      <c r="AK1507" s="1"/>
      <c r="AQ1507" s="1"/>
      <c r="AR1507" s="1"/>
      <c r="AS1507" s="1"/>
      <c r="AT1507" s="1"/>
      <c r="AU1507" s="1"/>
      <c r="AV1507" s="1"/>
      <c r="AW1507" s="1"/>
    </row>
    <row r="1508" spans="37:49">
      <c r="AK1508" s="1"/>
      <c r="AQ1508" s="1"/>
      <c r="AR1508" s="1"/>
      <c r="AS1508" s="1"/>
      <c r="AT1508" s="1"/>
      <c r="AU1508" s="1"/>
      <c r="AV1508" s="1"/>
      <c r="AW1508" s="1"/>
    </row>
    <row r="1509" spans="37:49">
      <c r="AK1509" s="1"/>
      <c r="AQ1509" s="1"/>
      <c r="AR1509" s="1"/>
      <c r="AS1509" s="1"/>
      <c r="AT1509" s="1"/>
      <c r="AU1509" s="1"/>
      <c r="AV1509" s="1"/>
      <c r="AW1509" s="1"/>
    </row>
    <row r="1510" spans="37:49">
      <c r="AK1510" s="1"/>
      <c r="AQ1510" s="1"/>
      <c r="AR1510" s="1"/>
      <c r="AS1510" s="1"/>
      <c r="AT1510" s="1"/>
      <c r="AU1510" s="1"/>
      <c r="AV1510" s="1"/>
      <c r="AW1510" s="1"/>
    </row>
    <row r="1511" spans="37:49">
      <c r="AK1511" s="1"/>
      <c r="AQ1511" s="1"/>
      <c r="AR1511" s="1"/>
      <c r="AS1511" s="1"/>
      <c r="AT1511" s="1"/>
      <c r="AU1511" s="1"/>
      <c r="AV1511" s="1"/>
      <c r="AW1511" s="1"/>
    </row>
    <row r="1512" spans="37:49">
      <c r="AK1512" s="1"/>
      <c r="AQ1512" s="1"/>
      <c r="AR1512" s="1"/>
      <c r="AS1512" s="1"/>
      <c r="AT1512" s="1"/>
      <c r="AU1512" s="1"/>
      <c r="AV1512" s="1"/>
      <c r="AW1512" s="1"/>
    </row>
    <row r="1513" spans="37:49">
      <c r="AK1513" s="1"/>
      <c r="AQ1513" s="1"/>
      <c r="AR1513" s="1"/>
      <c r="AS1513" s="1"/>
      <c r="AT1513" s="1"/>
      <c r="AU1513" s="1"/>
      <c r="AV1513" s="1"/>
      <c r="AW1513" s="1"/>
    </row>
    <row r="1514" spans="37:49">
      <c r="AK1514" s="1"/>
      <c r="AQ1514" s="1"/>
      <c r="AR1514" s="1"/>
      <c r="AS1514" s="1"/>
      <c r="AT1514" s="1"/>
      <c r="AU1514" s="1"/>
      <c r="AV1514" s="1"/>
      <c r="AW1514" s="1"/>
    </row>
    <row r="1515" spans="37:49">
      <c r="AK1515" s="1"/>
      <c r="AQ1515" s="1"/>
      <c r="AR1515" s="1"/>
      <c r="AS1515" s="1"/>
      <c r="AT1515" s="1"/>
      <c r="AU1515" s="1"/>
      <c r="AV1515" s="1"/>
      <c r="AW1515" s="1"/>
    </row>
    <row r="1516" spans="37:49">
      <c r="AK1516" s="1"/>
      <c r="AQ1516" s="1"/>
      <c r="AR1516" s="1"/>
      <c r="AS1516" s="1"/>
      <c r="AT1516" s="1"/>
      <c r="AU1516" s="1"/>
      <c r="AV1516" s="1"/>
      <c r="AW1516" s="1"/>
    </row>
    <row r="1517" spans="37:49">
      <c r="AK1517" s="1"/>
      <c r="AQ1517" s="1"/>
      <c r="AR1517" s="1"/>
      <c r="AS1517" s="1"/>
      <c r="AT1517" s="1"/>
      <c r="AU1517" s="1"/>
      <c r="AV1517" s="1"/>
      <c r="AW1517" s="1"/>
    </row>
    <row r="1518" spans="37:49">
      <c r="AK1518" s="1"/>
      <c r="AQ1518" s="1"/>
      <c r="AR1518" s="1"/>
      <c r="AS1518" s="1"/>
      <c r="AT1518" s="1"/>
      <c r="AU1518" s="1"/>
      <c r="AV1518" s="1"/>
      <c r="AW1518" s="1"/>
    </row>
    <row r="1519" spans="37:49">
      <c r="AK1519" s="1"/>
      <c r="AQ1519" s="1"/>
      <c r="AR1519" s="1"/>
      <c r="AS1519" s="1"/>
      <c r="AT1519" s="1"/>
      <c r="AU1519" s="1"/>
      <c r="AV1519" s="1"/>
      <c r="AW1519" s="1"/>
    </row>
    <row r="1520" spans="37:49">
      <c r="AK1520" s="1"/>
      <c r="AQ1520" s="1"/>
      <c r="AR1520" s="1"/>
      <c r="AS1520" s="1"/>
      <c r="AT1520" s="1"/>
      <c r="AU1520" s="1"/>
      <c r="AV1520" s="1"/>
      <c r="AW1520" s="1"/>
    </row>
    <row r="1521" spans="37:49">
      <c r="AK1521" s="1"/>
      <c r="AQ1521" s="1"/>
      <c r="AR1521" s="1"/>
      <c r="AS1521" s="1"/>
      <c r="AT1521" s="1"/>
      <c r="AU1521" s="1"/>
      <c r="AV1521" s="1"/>
      <c r="AW1521" s="1"/>
    </row>
    <row r="1522" spans="37:49">
      <c r="AK1522" s="1"/>
      <c r="AQ1522" s="1"/>
      <c r="AR1522" s="1"/>
      <c r="AS1522" s="1"/>
      <c r="AT1522" s="1"/>
      <c r="AU1522" s="1"/>
      <c r="AV1522" s="1"/>
      <c r="AW1522" s="1"/>
    </row>
    <row r="1523" spans="37:49">
      <c r="AK1523" s="1"/>
      <c r="AQ1523" s="1"/>
      <c r="AR1523" s="1"/>
      <c r="AS1523" s="1"/>
      <c r="AT1523" s="1"/>
      <c r="AU1523" s="1"/>
      <c r="AV1523" s="1"/>
      <c r="AW1523" s="1"/>
    </row>
    <row r="1524" spans="37:49">
      <c r="AK1524" s="1"/>
      <c r="AQ1524" s="1"/>
      <c r="AR1524" s="1"/>
      <c r="AS1524" s="1"/>
      <c r="AT1524" s="1"/>
      <c r="AU1524" s="1"/>
      <c r="AV1524" s="1"/>
      <c r="AW1524" s="1"/>
    </row>
    <row r="1525" spans="37:49">
      <c r="AK1525" s="1"/>
      <c r="AQ1525" s="1"/>
      <c r="AR1525" s="1"/>
      <c r="AS1525" s="1"/>
      <c r="AT1525" s="1"/>
      <c r="AU1525" s="1"/>
      <c r="AV1525" s="1"/>
      <c r="AW1525" s="1"/>
    </row>
    <row r="1526" spans="37:49">
      <c r="AK1526" s="1"/>
      <c r="AQ1526" s="1"/>
      <c r="AR1526" s="1"/>
      <c r="AS1526" s="1"/>
      <c r="AT1526" s="1"/>
      <c r="AU1526" s="1"/>
      <c r="AV1526" s="1"/>
      <c r="AW1526" s="1"/>
    </row>
    <row r="1527" spans="37:49">
      <c r="AK1527" s="1"/>
      <c r="AQ1527" s="1"/>
      <c r="AR1527" s="1"/>
      <c r="AS1527" s="1"/>
      <c r="AT1527" s="1"/>
      <c r="AU1527" s="1"/>
      <c r="AV1527" s="1"/>
      <c r="AW1527" s="1"/>
    </row>
    <row r="1528" spans="37:49">
      <c r="AK1528" s="1"/>
      <c r="AQ1528" s="1"/>
      <c r="AR1528" s="1"/>
      <c r="AS1528" s="1"/>
      <c r="AT1528" s="1"/>
      <c r="AU1528" s="1"/>
      <c r="AV1528" s="1"/>
      <c r="AW1528" s="1"/>
    </row>
    <row r="1529" spans="37:49">
      <c r="AK1529" s="1"/>
      <c r="AQ1529" s="1"/>
      <c r="AR1529" s="1"/>
      <c r="AS1529" s="1"/>
      <c r="AT1529" s="1"/>
      <c r="AU1529" s="1"/>
      <c r="AV1529" s="1"/>
      <c r="AW1529" s="1"/>
    </row>
    <row r="1530" spans="37:49">
      <c r="AK1530" s="1"/>
      <c r="AQ1530" s="1"/>
      <c r="AR1530" s="1"/>
      <c r="AS1530" s="1"/>
      <c r="AT1530" s="1"/>
      <c r="AU1530" s="1"/>
      <c r="AV1530" s="1"/>
      <c r="AW1530" s="1"/>
    </row>
    <row r="1531" spans="37:49">
      <c r="AK1531" s="1"/>
      <c r="AQ1531" s="1"/>
      <c r="AR1531" s="1"/>
      <c r="AS1531" s="1"/>
      <c r="AT1531" s="1"/>
      <c r="AU1531" s="1"/>
      <c r="AV1531" s="1"/>
      <c r="AW1531" s="1"/>
    </row>
    <row r="1532" spans="37:49">
      <c r="AK1532" s="1"/>
      <c r="AQ1532" s="1"/>
      <c r="AR1532" s="1"/>
      <c r="AS1532" s="1"/>
      <c r="AT1532" s="1"/>
      <c r="AU1532" s="1"/>
      <c r="AV1532" s="1"/>
      <c r="AW1532" s="1"/>
    </row>
    <row r="1533" spans="37:49">
      <c r="AK1533" s="1"/>
      <c r="AQ1533" s="1"/>
      <c r="AR1533" s="1"/>
      <c r="AS1533" s="1"/>
      <c r="AT1533" s="1"/>
      <c r="AU1533" s="1"/>
      <c r="AV1533" s="1"/>
      <c r="AW1533" s="1"/>
    </row>
    <row r="1534" spans="37:49">
      <c r="AK1534" s="1"/>
      <c r="AQ1534" s="1"/>
      <c r="AR1534" s="1"/>
      <c r="AS1534" s="1"/>
      <c r="AT1534" s="1"/>
      <c r="AU1534" s="1"/>
      <c r="AV1534" s="1"/>
      <c r="AW1534" s="1"/>
    </row>
    <row r="1535" spans="37:49">
      <c r="AK1535" s="1"/>
      <c r="AQ1535" s="1"/>
      <c r="AR1535" s="1"/>
      <c r="AS1535" s="1"/>
      <c r="AT1535" s="1"/>
      <c r="AU1535" s="1"/>
      <c r="AV1535" s="1"/>
      <c r="AW1535" s="1"/>
    </row>
    <row r="1536" spans="37:49">
      <c r="AK1536" s="1"/>
      <c r="AQ1536" s="1"/>
      <c r="AR1536" s="1"/>
      <c r="AS1536" s="1"/>
      <c r="AT1536" s="1"/>
      <c r="AU1536" s="1"/>
      <c r="AV1536" s="1"/>
      <c r="AW1536" s="1"/>
    </row>
    <row r="1537" spans="37:49">
      <c r="AK1537" s="1"/>
      <c r="AQ1537" s="1"/>
      <c r="AR1537" s="1"/>
      <c r="AS1537" s="1"/>
      <c r="AT1537" s="1"/>
      <c r="AU1537" s="1"/>
      <c r="AV1537" s="1"/>
      <c r="AW1537" s="1"/>
    </row>
    <row r="1538" spans="37:49">
      <c r="AK1538" s="1"/>
      <c r="AQ1538" s="1"/>
      <c r="AR1538" s="1"/>
      <c r="AS1538" s="1"/>
      <c r="AT1538" s="1"/>
      <c r="AU1538" s="1"/>
      <c r="AV1538" s="1"/>
      <c r="AW1538" s="1"/>
    </row>
    <row r="1539" spans="37:49">
      <c r="AK1539" s="1"/>
      <c r="AQ1539" s="1"/>
      <c r="AR1539" s="1"/>
      <c r="AS1539" s="1"/>
      <c r="AT1539" s="1"/>
      <c r="AU1539" s="1"/>
      <c r="AV1539" s="1"/>
      <c r="AW1539" s="1"/>
    </row>
    <row r="1540" spans="37:49">
      <c r="AK1540" s="1"/>
      <c r="AQ1540" s="1"/>
      <c r="AR1540" s="1"/>
      <c r="AS1540" s="1"/>
      <c r="AT1540" s="1"/>
      <c r="AU1540" s="1"/>
      <c r="AV1540" s="1"/>
      <c r="AW1540" s="1"/>
    </row>
    <row r="1541" spans="37:49">
      <c r="AK1541" s="1"/>
      <c r="AQ1541" s="1"/>
      <c r="AR1541" s="1"/>
      <c r="AS1541" s="1"/>
      <c r="AT1541" s="1"/>
      <c r="AU1541" s="1"/>
      <c r="AV1541" s="1"/>
      <c r="AW1541" s="1"/>
    </row>
    <row r="1542" spans="37:49">
      <c r="AK1542" s="1"/>
      <c r="AQ1542" s="1"/>
      <c r="AR1542" s="1"/>
      <c r="AS1542" s="1"/>
      <c r="AT1542" s="1"/>
      <c r="AU1542" s="1"/>
      <c r="AV1542" s="1"/>
      <c r="AW1542" s="1"/>
    </row>
    <row r="1543" spans="37:49">
      <c r="AK1543" s="1"/>
      <c r="AQ1543" s="1"/>
      <c r="AR1543" s="1"/>
      <c r="AS1543" s="1"/>
      <c r="AT1543" s="1"/>
      <c r="AU1543" s="1"/>
      <c r="AV1543" s="1"/>
      <c r="AW1543" s="1"/>
    </row>
    <row r="1544" spans="37:49">
      <c r="AK1544" s="1"/>
      <c r="AQ1544" s="1"/>
      <c r="AR1544" s="1"/>
      <c r="AS1544" s="1"/>
      <c r="AT1544" s="1"/>
      <c r="AU1544" s="1"/>
      <c r="AV1544" s="1"/>
      <c r="AW1544" s="1"/>
    </row>
    <row r="1545" spans="37:49">
      <c r="AK1545" s="1"/>
      <c r="AQ1545" s="1"/>
      <c r="AR1545" s="1"/>
      <c r="AS1545" s="1"/>
      <c r="AT1545" s="1"/>
      <c r="AU1545" s="1"/>
      <c r="AV1545" s="1"/>
      <c r="AW1545" s="1"/>
    </row>
    <row r="1546" spans="37:49">
      <c r="AK1546" s="1"/>
      <c r="AQ1546" s="1"/>
      <c r="AR1546" s="1"/>
      <c r="AS1546" s="1"/>
      <c r="AT1546" s="1"/>
      <c r="AU1546" s="1"/>
      <c r="AV1546" s="1"/>
      <c r="AW1546" s="1"/>
    </row>
    <row r="1547" spans="37:49">
      <c r="AK1547" s="1"/>
      <c r="AQ1547" s="1"/>
      <c r="AR1547" s="1"/>
      <c r="AS1547" s="1"/>
      <c r="AT1547" s="1"/>
      <c r="AU1547" s="1"/>
      <c r="AV1547" s="1"/>
      <c r="AW1547" s="1"/>
    </row>
    <row r="1548" spans="37:49">
      <c r="AK1548" s="1"/>
      <c r="AQ1548" s="1"/>
      <c r="AR1548" s="1"/>
      <c r="AS1548" s="1"/>
      <c r="AT1548" s="1"/>
      <c r="AU1548" s="1"/>
      <c r="AV1548" s="1"/>
      <c r="AW1548" s="1"/>
    </row>
    <row r="1549" spans="37:49">
      <c r="AK1549" s="1"/>
      <c r="AQ1549" s="1"/>
      <c r="AR1549" s="1"/>
      <c r="AS1549" s="1"/>
      <c r="AT1549" s="1"/>
      <c r="AU1549" s="1"/>
      <c r="AV1549" s="1"/>
      <c r="AW1549" s="1"/>
    </row>
    <row r="1550" spans="37:49">
      <c r="AK1550" s="1"/>
      <c r="AQ1550" s="1"/>
      <c r="AR1550" s="1"/>
      <c r="AS1550" s="1"/>
      <c r="AT1550" s="1"/>
      <c r="AU1550" s="1"/>
      <c r="AV1550" s="1"/>
      <c r="AW1550" s="1"/>
    </row>
    <row r="1551" spans="37:49">
      <c r="AK1551" s="1"/>
      <c r="AQ1551" s="1"/>
      <c r="AR1551" s="1"/>
      <c r="AS1551" s="1"/>
      <c r="AT1551" s="1"/>
      <c r="AU1551" s="1"/>
      <c r="AV1551" s="1"/>
      <c r="AW1551" s="1"/>
    </row>
    <row r="1552" spans="37:49">
      <c r="AK1552" s="1"/>
      <c r="AQ1552" s="1"/>
      <c r="AR1552" s="1"/>
      <c r="AS1552" s="1"/>
      <c r="AT1552" s="1"/>
      <c r="AU1552" s="1"/>
      <c r="AV1552" s="1"/>
      <c r="AW1552" s="1"/>
    </row>
    <row r="1553" spans="37:49">
      <c r="AK1553" s="1"/>
      <c r="AQ1553" s="1"/>
      <c r="AR1553" s="1"/>
      <c r="AS1553" s="1"/>
      <c r="AT1553" s="1"/>
      <c r="AU1553" s="1"/>
      <c r="AV1553" s="1"/>
      <c r="AW1553" s="1"/>
    </row>
    <row r="1554" spans="37:49">
      <c r="AK1554" s="1"/>
      <c r="AQ1554" s="1"/>
      <c r="AR1554" s="1"/>
      <c r="AS1554" s="1"/>
      <c r="AT1554" s="1"/>
      <c r="AU1554" s="1"/>
      <c r="AV1554" s="1"/>
      <c r="AW1554" s="1"/>
    </row>
    <row r="1555" spans="37:49">
      <c r="AK1555" s="1"/>
      <c r="AQ1555" s="1"/>
      <c r="AR1555" s="1"/>
      <c r="AS1555" s="1"/>
      <c r="AT1555" s="1"/>
      <c r="AU1555" s="1"/>
      <c r="AV1555" s="1"/>
      <c r="AW1555" s="1"/>
    </row>
    <row r="1556" spans="37:49">
      <c r="AK1556" s="1"/>
      <c r="AQ1556" s="1"/>
      <c r="AR1556" s="1"/>
      <c r="AS1556" s="1"/>
      <c r="AT1556" s="1"/>
      <c r="AU1556" s="1"/>
      <c r="AV1556" s="1"/>
      <c r="AW1556" s="1"/>
    </row>
    <row r="1557" spans="37:49">
      <c r="AK1557" s="1"/>
      <c r="AQ1557" s="1"/>
      <c r="AR1557" s="1"/>
      <c r="AS1557" s="1"/>
      <c r="AT1557" s="1"/>
      <c r="AU1557" s="1"/>
      <c r="AV1557" s="1"/>
      <c r="AW1557" s="1"/>
    </row>
    <row r="1558" spans="37:49">
      <c r="AK1558" s="1"/>
      <c r="AQ1558" s="1"/>
      <c r="AR1558" s="1"/>
      <c r="AS1558" s="1"/>
      <c r="AT1558" s="1"/>
      <c r="AU1558" s="1"/>
      <c r="AV1558" s="1"/>
      <c r="AW1558" s="1"/>
    </row>
    <row r="1559" spans="37:49">
      <c r="AK1559" s="1"/>
      <c r="AQ1559" s="1"/>
      <c r="AR1559" s="1"/>
      <c r="AS1559" s="1"/>
      <c r="AT1559" s="1"/>
      <c r="AU1559" s="1"/>
      <c r="AV1559" s="1"/>
      <c r="AW1559" s="1"/>
    </row>
    <row r="1560" spans="37:49">
      <c r="AK1560" s="1"/>
      <c r="AQ1560" s="1"/>
      <c r="AR1560" s="1"/>
      <c r="AS1560" s="1"/>
      <c r="AT1560" s="1"/>
      <c r="AU1560" s="1"/>
      <c r="AV1560" s="1"/>
      <c r="AW1560" s="1"/>
    </row>
    <row r="1561" spans="37:49">
      <c r="AK1561" s="1"/>
      <c r="AQ1561" s="1"/>
      <c r="AR1561" s="1"/>
      <c r="AS1561" s="1"/>
      <c r="AT1561" s="1"/>
      <c r="AU1561" s="1"/>
      <c r="AV1561" s="1"/>
      <c r="AW1561" s="1"/>
    </row>
    <row r="1562" spans="37:49">
      <c r="AK1562" s="1"/>
      <c r="AQ1562" s="1"/>
      <c r="AR1562" s="1"/>
      <c r="AS1562" s="1"/>
      <c r="AT1562" s="1"/>
      <c r="AU1562" s="1"/>
      <c r="AV1562" s="1"/>
      <c r="AW1562" s="1"/>
    </row>
    <row r="1563" spans="37:49">
      <c r="AK1563" s="1"/>
      <c r="AQ1563" s="1"/>
      <c r="AR1563" s="1"/>
      <c r="AS1563" s="1"/>
      <c r="AT1563" s="1"/>
      <c r="AU1563" s="1"/>
      <c r="AV1563" s="1"/>
      <c r="AW1563" s="1"/>
    </row>
    <row r="1564" spans="37:49">
      <c r="AK1564" s="1"/>
      <c r="AQ1564" s="1"/>
      <c r="AR1564" s="1"/>
      <c r="AS1564" s="1"/>
      <c r="AT1564" s="1"/>
      <c r="AU1564" s="1"/>
      <c r="AV1564" s="1"/>
      <c r="AW1564" s="1"/>
    </row>
    <row r="1565" spans="37:49">
      <c r="AK1565" s="1"/>
      <c r="AQ1565" s="1"/>
      <c r="AR1565" s="1"/>
      <c r="AS1565" s="1"/>
      <c r="AT1565" s="1"/>
      <c r="AU1565" s="1"/>
      <c r="AV1565" s="1"/>
      <c r="AW1565" s="1"/>
    </row>
    <row r="1566" spans="37:49">
      <c r="AK1566" s="1"/>
      <c r="AQ1566" s="1"/>
      <c r="AR1566" s="1"/>
      <c r="AS1566" s="1"/>
      <c r="AT1566" s="1"/>
      <c r="AU1566" s="1"/>
      <c r="AV1566" s="1"/>
      <c r="AW1566" s="1"/>
    </row>
    <row r="1567" spans="37:49">
      <c r="AK1567" s="1"/>
      <c r="AQ1567" s="1"/>
      <c r="AR1567" s="1"/>
      <c r="AS1567" s="1"/>
      <c r="AT1567" s="1"/>
      <c r="AU1567" s="1"/>
      <c r="AV1567" s="1"/>
      <c r="AW1567" s="1"/>
    </row>
    <row r="1568" spans="37:49">
      <c r="AK1568" s="1"/>
      <c r="AQ1568" s="1"/>
      <c r="AR1568" s="1"/>
      <c r="AS1568" s="1"/>
      <c r="AT1568" s="1"/>
      <c r="AU1568" s="1"/>
      <c r="AV1568" s="1"/>
      <c r="AW1568" s="1"/>
    </row>
    <row r="1569" spans="37:49">
      <c r="AK1569" s="1"/>
      <c r="AQ1569" s="1"/>
      <c r="AR1569" s="1"/>
      <c r="AS1569" s="1"/>
      <c r="AT1569" s="1"/>
      <c r="AU1569" s="1"/>
      <c r="AV1569" s="1"/>
      <c r="AW1569" s="1"/>
    </row>
    <row r="1570" spans="37:49">
      <c r="AK1570" s="1"/>
      <c r="AQ1570" s="1"/>
      <c r="AR1570" s="1"/>
      <c r="AS1570" s="1"/>
      <c r="AT1570" s="1"/>
      <c r="AU1570" s="1"/>
      <c r="AV1570" s="1"/>
      <c r="AW1570" s="1"/>
    </row>
    <row r="1571" spans="37:49">
      <c r="AK1571" s="1"/>
      <c r="AQ1571" s="1"/>
      <c r="AR1571" s="1"/>
      <c r="AS1571" s="1"/>
      <c r="AT1571" s="1"/>
      <c r="AU1571" s="1"/>
      <c r="AV1571" s="1"/>
      <c r="AW1571" s="1"/>
    </row>
    <row r="1572" spans="37:49">
      <c r="AK1572" s="1"/>
      <c r="AQ1572" s="1"/>
      <c r="AR1572" s="1"/>
      <c r="AS1572" s="1"/>
      <c r="AT1572" s="1"/>
      <c r="AU1572" s="1"/>
      <c r="AV1572" s="1"/>
      <c r="AW1572" s="1"/>
    </row>
    <row r="1573" spans="37:49">
      <c r="AK1573" s="1"/>
      <c r="AQ1573" s="1"/>
      <c r="AR1573" s="1"/>
      <c r="AS1573" s="1"/>
      <c r="AT1573" s="1"/>
      <c r="AU1573" s="1"/>
      <c r="AV1573" s="1"/>
      <c r="AW1573" s="1"/>
    </row>
    <row r="1574" spans="37:49">
      <c r="AK1574" s="1"/>
      <c r="AQ1574" s="1"/>
      <c r="AR1574" s="1"/>
      <c r="AS1574" s="1"/>
      <c r="AT1574" s="1"/>
      <c r="AU1574" s="1"/>
      <c r="AV1574" s="1"/>
      <c r="AW1574" s="1"/>
    </row>
    <row r="1575" spans="37:49">
      <c r="AK1575" s="1"/>
      <c r="AQ1575" s="1"/>
      <c r="AR1575" s="1"/>
      <c r="AS1575" s="1"/>
      <c r="AT1575" s="1"/>
      <c r="AU1575" s="1"/>
      <c r="AV1575" s="1"/>
      <c r="AW1575" s="1"/>
    </row>
    <row r="1576" spans="37:49">
      <c r="AK1576" s="1"/>
      <c r="AQ1576" s="1"/>
      <c r="AR1576" s="1"/>
      <c r="AS1576" s="1"/>
      <c r="AT1576" s="1"/>
      <c r="AU1576" s="1"/>
      <c r="AV1576" s="1"/>
      <c r="AW1576" s="1"/>
    </row>
    <row r="1577" spans="37:49">
      <c r="AK1577" s="1"/>
      <c r="AQ1577" s="1"/>
      <c r="AR1577" s="1"/>
      <c r="AS1577" s="1"/>
      <c r="AT1577" s="1"/>
      <c r="AU1577" s="1"/>
      <c r="AV1577" s="1"/>
      <c r="AW1577" s="1"/>
    </row>
    <row r="1578" spans="37:49">
      <c r="AK1578" s="1"/>
      <c r="AQ1578" s="1"/>
      <c r="AR1578" s="1"/>
      <c r="AS1578" s="1"/>
      <c r="AT1578" s="1"/>
      <c r="AU1578" s="1"/>
      <c r="AV1578" s="1"/>
      <c r="AW1578" s="1"/>
    </row>
    <row r="1579" spans="37:49">
      <c r="AK1579" s="1"/>
      <c r="AQ1579" s="1"/>
      <c r="AR1579" s="1"/>
      <c r="AS1579" s="1"/>
      <c r="AT1579" s="1"/>
      <c r="AU1579" s="1"/>
      <c r="AV1579" s="1"/>
      <c r="AW1579" s="1"/>
    </row>
    <row r="1580" spans="37:49">
      <c r="AK1580" s="1"/>
      <c r="AQ1580" s="1"/>
      <c r="AR1580" s="1"/>
      <c r="AS1580" s="1"/>
      <c r="AT1580" s="1"/>
      <c r="AU1580" s="1"/>
      <c r="AV1580" s="1"/>
      <c r="AW1580" s="1"/>
    </row>
    <row r="1581" spans="37:49">
      <c r="AK1581" s="1"/>
      <c r="AQ1581" s="1"/>
      <c r="AR1581" s="1"/>
      <c r="AS1581" s="1"/>
      <c r="AT1581" s="1"/>
      <c r="AU1581" s="1"/>
      <c r="AV1581" s="1"/>
      <c r="AW1581" s="1"/>
    </row>
    <row r="1582" spans="37:49">
      <c r="AK1582" s="1"/>
      <c r="AQ1582" s="1"/>
      <c r="AR1582" s="1"/>
      <c r="AS1582" s="1"/>
      <c r="AT1582" s="1"/>
      <c r="AU1582" s="1"/>
      <c r="AV1582" s="1"/>
      <c r="AW1582" s="1"/>
    </row>
    <row r="1583" spans="37:49">
      <c r="AK1583" s="1"/>
      <c r="AQ1583" s="1"/>
      <c r="AR1583" s="1"/>
      <c r="AS1583" s="1"/>
      <c r="AT1583" s="1"/>
      <c r="AU1583" s="1"/>
      <c r="AV1583" s="1"/>
      <c r="AW1583" s="1"/>
    </row>
    <row r="1584" spans="37:49">
      <c r="AK1584" s="1"/>
      <c r="AQ1584" s="1"/>
      <c r="AR1584" s="1"/>
      <c r="AS1584" s="1"/>
      <c r="AT1584" s="1"/>
      <c r="AU1584" s="1"/>
      <c r="AV1584" s="1"/>
      <c r="AW1584" s="1"/>
    </row>
    <row r="1585" spans="37:49">
      <c r="AK1585" s="1"/>
      <c r="AQ1585" s="1"/>
      <c r="AR1585" s="1"/>
      <c r="AS1585" s="1"/>
      <c r="AT1585" s="1"/>
      <c r="AU1585" s="1"/>
      <c r="AV1585" s="1"/>
      <c r="AW1585" s="1"/>
    </row>
    <row r="1586" spans="37:49">
      <c r="AK1586" s="1"/>
      <c r="AQ1586" s="1"/>
      <c r="AR1586" s="1"/>
      <c r="AS1586" s="1"/>
      <c r="AT1586" s="1"/>
      <c r="AU1586" s="1"/>
      <c r="AV1586" s="1"/>
      <c r="AW1586" s="1"/>
    </row>
    <row r="1587" spans="37:49">
      <c r="AK1587" s="1"/>
      <c r="AQ1587" s="1"/>
      <c r="AR1587" s="1"/>
      <c r="AS1587" s="1"/>
      <c r="AT1587" s="1"/>
      <c r="AU1587" s="1"/>
      <c r="AV1587" s="1"/>
      <c r="AW1587" s="1"/>
    </row>
    <row r="1588" spans="37:49">
      <c r="AK1588" s="1"/>
      <c r="AQ1588" s="1"/>
      <c r="AR1588" s="1"/>
      <c r="AS1588" s="1"/>
      <c r="AT1588" s="1"/>
      <c r="AU1588" s="1"/>
      <c r="AV1588" s="1"/>
      <c r="AW1588" s="1"/>
    </row>
    <row r="1589" spans="37:49">
      <c r="AK1589" s="1"/>
      <c r="AQ1589" s="1"/>
      <c r="AR1589" s="1"/>
      <c r="AS1589" s="1"/>
      <c r="AT1589" s="1"/>
      <c r="AU1589" s="1"/>
      <c r="AV1589" s="1"/>
      <c r="AW1589" s="1"/>
    </row>
    <row r="1590" spans="37:49">
      <c r="AK1590" s="1"/>
      <c r="AQ1590" s="1"/>
      <c r="AR1590" s="1"/>
      <c r="AS1590" s="1"/>
      <c r="AT1590" s="1"/>
      <c r="AU1590" s="1"/>
      <c r="AV1590" s="1"/>
      <c r="AW1590" s="1"/>
    </row>
    <row r="1591" spans="37:49">
      <c r="AK1591" s="1"/>
      <c r="AQ1591" s="1"/>
      <c r="AR1591" s="1"/>
      <c r="AS1591" s="1"/>
      <c r="AT1591" s="1"/>
      <c r="AU1591" s="1"/>
      <c r="AV1591" s="1"/>
      <c r="AW1591" s="1"/>
    </row>
    <row r="1592" spans="37:49">
      <c r="AK1592" s="1"/>
      <c r="AQ1592" s="1"/>
      <c r="AR1592" s="1"/>
      <c r="AS1592" s="1"/>
      <c r="AT1592" s="1"/>
      <c r="AU1592" s="1"/>
      <c r="AV1592" s="1"/>
      <c r="AW1592" s="1"/>
    </row>
    <row r="1593" spans="37:49">
      <c r="AK1593" s="1"/>
      <c r="AQ1593" s="1"/>
      <c r="AR1593" s="1"/>
      <c r="AS1593" s="1"/>
      <c r="AT1593" s="1"/>
      <c r="AU1593" s="1"/>
      <c r="AV1593" s="1"/>
      <c r="AW1593" s="1"/>
    </row>
    <row r="1594" spans="37:49">
      <c r="AK1594" s="1"/>
      <c r="AQ1594" s="1"/>
      <c r="AR1594" s="1"/>
      <c r="AS1594" s="1"/>
      <c r="AT1594" s="1"/>
      <c r="AU1594" s="1"/>
      <c r="AV1594" s="1"/>
      <c r="AW1594" s="1"/>
    </row>
    <row r="1595" spans="37:49">
      <c r="AK1595" s="1"/>
      <c r="AQ1595" s="1"/>
      <c r="AR1595" s="1"/>
      <c r="AS1595" s="1"/>
      <c r="AT1595" s="1"/>
      <c r="AU1595" s="1"/>
      <c r="AV1595" s="1"/>
      <c r="AW1595" s="1"/>
    </row>
    <row r="1596" spans="37:49">
      <c r="AK1596" s="1"/>
      <c r="AQ1596" s="1"/>
      <c r="AR1596" s="1"/>
      <c r="AS1596" s="1"/>
      <c r="AT1596" s="1"/>
      <c r="AU1596" s="1"/>
      <c r="AV1596" s="1"/>
      <c r="AW1596" s="1"/>
    </row>
    <row r="1597" spans="37:49">
      <c r="AK1597" s="1"/>
      <c r="AQ1597" s="1"/>
      <c r="AR1597" s="1"/>
      <c r="AS1597" s="1"/>
      <c r="AT1597" s="1"/>
      <c r="AU1597" s="1"/>
      <c r="AV1597" s="1"/>
      <c r="AW1597" s="1"/>
    </row>
    <row r="1598" spans="37:49">
      <c r="AK1598" s="1"/>
      <c r="AQ1598" s="1"/>
      <c r="AR1598" s="1"/>
      <c r="AS1598" s="1"/>
      <c r="AT1598" s="1"/>
      <c r="AU1598" s="1"/>
      <c r="AV1598" s="1"/>
      <c r="AW1598" s="1"/>
    </row>
    <row r="1599" spans="37:49">
      <c r="AK1599" s="1"/>
      <c r="AQ1599" s="1"/>
      <c r="AR1599" s="1"/>
      <c r="AS1599" s="1"/>
      <c r="AT1599" s="1"/>
      <c r="AU1599" s="1"/>
      <c r="AV1599" s="1"/>
      <c r="AW1599" s="1"/>
    </row>
    <row r="1600" spans="37:49">
      <c r="AK1600" s="1"/>
      <c r="AQ1600" s="1"/>
      <c r="AR1600" s="1"/>
      <c r="AS1600" s="1"/>
      <c r="AT1600" s="1"/>
      <c r="AU1600" s="1"/>
      <c r="AV1600" s="1"/>
      <c r="AW1600" s="1"/>
    </row>
    <row r="1601" spans="37:49">
      <c r="AK1601" s="1"/>
      <c r="AQ1601" s="1"/>
      <c r="AR1601" s="1"/>
      <c r="AS1601" s="1"/>
      <c r="AT1601" s="1"/>
      <c r="AU1601" s="1"/>
      <c r="AV1601" s="1"/>
      <c r="AW1601" s="1"/>
    </row>
    <row r="1602" spans="37:49">
      <c r="AK1602" s="1"/>
      <c r="AQ1602" s="1"/>
      <c r="AR1602" s="1"/>
      <c r="AS1602" s="1"/>
      <c r="AT1602" s="1"/>
      <c r="AU1602" s="1"/>
      <c r="AV1602" s="1"/>
      <c r="AW1602" s="1"/>
    </row>
    <row r="1603" spans="37:49">
      <c r="AK1603" s="1"/>
      <c r="AQ1603" s="1"/>
      <c r="AR1603" s="1"/>
      <c r="AS1603" s="1"/>
      <c r="AT1603" s="1"/>
      <c r="AU1603" s="1"/>
      <c r="AV1603" s="1"/>
      <c r="AW1603" s="1"/>
    </row>
    <row r="1604" spans="37:49">
      <c r="AK1604" s="1"/>
      <c r="AQ1604" s="1"/>
      <c r="AR1604" s="1"/>
      <c r="AS1604" s="1"/>
      <c r="AT1604" s="1"/>
      <c r="AU1604" s="1"/>
      <c r="AV1604" s="1"/>
      <c r="AW1604" s="1"/>
    </row>
    <row r="1605" spans="37:49">
      <c r="AK1605" s="1"/>
      <c r="AQ1605" s="1"/>
      <c r="AR1605" s="1"/>
      <c r="AS1605" s="1"/>
      <c r="AT1605" s="1"/>
      <c r="AU1605" s="1"/>
      <c r="AV1605" s="1"/>
      <c r="AW1605" s="1"/>
    </row>
    <row r="1606" spans="37:49">
      <c r="AK1606" s="1"/>
      <c r="AQ1606" s="1"/>
      <c r="AR1606" s="1"/>
      <c r="AS1606" s="1"/>
      <c r="AT1606" s="1"/>
      <c r="AU1606" s="1"/>
      <c r="AV1606" s="1"/>
      <c r="AW1606" s="1"/>
    </row>
    <row r="1607" spans="37:49">
      <c r="AK1607" s="1"/>
      <c r="AQ1607" s="1"/>
      <c r="AR1607" s="1"/>
      <c r="AS1607" s="1"/>
      <c r="AT1607" s="1"/>
      <c r="AU1607" s="1"/>
      <c r="AV1607" s="1"/>
      <c r="AW1607" s="1"/>
    </row>
    <row r="1608" spans="37:49">
      <c r="AK1608" s="1"/>
      <c r="AQ1608" s="1"/>
      <c r="AR1608" s="1"/>
      <c r="AS1608" s="1"/>
      <c r="AT1608" s="1"/>
      <c r="AU1608" s="1"/>
      <c r="AV1608" s="1"/>
      <c r="AW1608" s="1"/>
    </row>
    <row r="1609" spans="37:49">
      <c r="AK1609" s="1"/>
      <c r="AQ1609" s="1"/>
      <c r="AR1609" s="1"/>
      <c r="AS1609" s="1"/>
      <c r="AT1609" s="1"/>
      <c r="AU1609" s="1"/>
      <c r="AV1609" s="1"/>
      <c r="AW1609" s="1"/>
    </row>
    <row r="1610" spans="37:49">
      <c r="AK1610" s="1"/>
      <c r="AQ1610" s="1"/>
      <c r="AR1610" s="1"/>
      <c r="AS1610" s="1"/>
      <c r="AT1610" s="1"/>
      <c r="AU1610" s="1"/>
      <c r="AV1610" s="1"/>
      <c r="AW1610" s="1"/>
    </row>
    <row r="1611" spans="37:49">
      <c r="AK1611" s="1"/>
      <c r="AQ1611" s="1"/>
      <c r="AR1611" s="1"/>
      <c r="AS1611" s="1"/>
      <c r="AT1611" s="1"/>
      <c r="AU1611" s="1"/>
      <c r="AV1611" s="1"/>
      <c r="AW1611" s="1"/>
    </row>
    <row r="1612" spans="37:49">
      <c r="AK1612" s="1"/>
      <c r="AQ1612" s="1"/>
      <c r="AR1612" s="1"/>
      <c r="AS1612" s="1"/>
      <c r="AT1612" s="1"/>
      <c r="AU1612" s="1"/>
      <c r="AV1612" s="1"/>
      <c r="AW1612" s="1"/>
    </row>
    <row r="1613" spans="37:49">
      <c r="AK1613" s="1"/>
      <c r="AQ1613" s="1"/>
      <c r="AR1613" s="1"/>
      <c r="AS1613" s="1"/>
      <c r="AT1613" s="1"/>
      <c r="AU1613" s="1"/>
      <c r="AV1613" s="1"/>
      <c r="AW1613" s="1"/>
    </row>
    <row r="1614" spans="37:49">
      <c r="AK1614" s="1"/>
      <c r="AQ1614" s="1"/>
      <c r="AR1614" s="1"/>
      <c r="AS1614" s="1"/>
      <c r="AT1614" s="1"/>
      <c r="AU1614" s="1"/>
      <c r="AV1614" s="1"/>
      <c r="AW1614" s="1"/>
    </row>
    <row r="1615" spans="37:49">
      <c r="AK1615" s="1"/>
      <c r="AQ1615" s="1"/>
      <c r="AR1615" s="1"/>
      <c r="AS1615" s="1"/>
      <c r="AT1615" s="1"/>
      <c r="AU1615" s="1"/>
      <c r="AV1615" s="1"/>
      <c r="AW1615" s="1"/>
    </row>
    <row r="1616" spans="37:49">
      <c r="AK1616" s="1"/>
      <c r="AQ1616" s="1"/>
      <c r="AR1616" s="1"/>
      <c r="AS1616" s="1"/>
      <c r="AT1616" s="1"/>
      <c r="AU1616" s="1"/>
      <c r="AV1616" s="1"/>
      <c r="AW1616" s="1"/>
    </row>
    <row r="1617" spans="37:49">
      <c r="AK1617" s="1"/>
      <c r="AQ1617" s="1"/>
      <c r="AR1617" s="1"/>
      <c r="AS1617" s="1"/>
      <c r="AT1617" s="1"/>
      <c r="AU1617" s="1"/>
      <c r="AV1617" s="1"/>
      <c r="AW1617" s="1"/>
    </row>
    <row r="1618" spans="37:49">
      <c r="AK1618" s="1"/>
      <c r="AQ1618" s="1"/>
      <c r="AR1618" s="1"/>
      <c r="AS1618" s="1"/>
      <c r="AT1618" s="1"/>
      <c r="AU1618" s="1"/>
      <c r="AV1618" s="1"/>
      <c r="AW1618" s="1"/>
    </row>
    <row r="1619" spans="37:49">
      <c r="AK1619" s="1"/>
      <c r="AQ1619" s="1"/>
      <c r="AR1619" s="1"/>
      <c r="AS1619" s="1"/>
      <c r="AT1619" s="1"/>
      <c r="AU1619" s="1"/>
      <c r="AV1619" s="1"/>
      <c r="AW1619" s="1"/>
    </row>
    <row r="1620" spans="37:49">
      <c r="AK1620" s="1"/>
      <c r="AQ1620" s="1"/>
      <c r="AR1620" s="1"/>
      <c r="AS1620" s="1"/>
      <c r="AT1620" s="1"/>
      <c r="AU1620" s="1"/>
      <c r="AV1620" s="1"/>
      <c r="AW1620" s="1"/>
    </row>
    <row r="1621" spans="37:49">
      <c r="AK1621" s="1"/>
      <c r="AQ1621" s="1"/>
      <c r="AR1621" s="1"/>
      <c r="AS1621" s="1"/>
      <c r="AT1621" s="1"/>
      <c r="AU1621" s="1"/>
      <c r="AV1621" s="1"/>
      <c r="AW1621" s="1"/>
    </row>
    <row r="1622" spans="37:49">
      <c r="AK1622" s="1"/>
      <c r="AQ1622" s="1"/>
      <c r="AR1622" s="1"/>
      <c r="AS1622" s="1"/>
      <c r="AT1622" s="1"/>
      <c r="AU1622" s="1"/>
      <c r="AV1622" s="1"/>
      <c r="AW1622" s="1"/>
    </row>
    <row r="1623" spans="37:49">
      <c r="AK1623" s="1"/>
      <c r="AQ1623" s="1"/>
      <c r="AR1623" s="1"/>
      <c r="AS1623" s="1"/>
      <c r="AT1623" s="1"/>
      <c r="AU1623" s="1"/>
      <c r="AV1623" s="1"/>
      <c r="AW1623" s="1"/>
    </row>
    <row r="1624" spans="37:49">
      <c r="AK1624" s="1"/>
      <c r="AQ1624" s="1"/>
      <c r="AR1624" s="1"/>
      <c r="AS1624" s="1"/>
      <c r="AT1624" s="1"/>
      <c r="AU1624" s="1"/>
      <c r="AV1624" s="1"/>
      <c r="AW1624" s="1"/>
    </row>
    <row r="1625" spans="37:49">
      <c r="AK1625" s="1"/>
      <c r="AQ1625" s="1"/>
      <c r="AR1625" s="1"/>
      <c r="AS1625" s="1"/>
      <c r="AT1625" s="1"/>
      <c r="AU1625" s="1"/>
      <c r="AV1625" s="1"/>
      <c r="AW1625" s="1"/>
    </row>
    <row r="1626" spans="37:49">
      <c r="AK1626" s="1"/>
      <c r="AQ1626" s="1"/>
      <c r="AR1626" s="1"/>
      <c r="AS1626" s="1"/>
      <c r="AT1626" s="1"/>
      <c r="AU1626" s="1"/>
      <c r="AV1626" s="1"/>
      <c r="AW1626" s="1"/>
    </row>
    <row r="1627" spans="37:49">
      <c r="AK1627" s="1"/>
      <c r="AQ1627" s="1"/>
      <c r="AR1627" s="1"/>
      <c r="AS1627" s="1"/>
      <c r="AT1627" s="1"/>
      <c r="AU1627" s="1"/>
      <c r="AV1627" s="1"/>
      <c r="AW1627" s="1"/>
    </row>
    <row r="1628" spans="37:49">
      <c r="AK1628" s="1"/>
      <c r="AQ1628" s="1"/>
      <c r="AR1628" s="1"/>
      <c r="AS1628" s="1"/>
      <c r="AT1628" s="1"/>
      <c r="AU1628" s="1"/>
      <c r="AV1628" s="1"/>
      <c r="AW1628" s="1"/>
    </row>
    <row r="1629" spans="37:49">
      <c r="AK1629" s="1"/>
      <c r="AQ1629" s="1"/>
      <c r="AR1629" s="1"/>
      <c r="AS1629" s="1"/>
      <c r="AT1629" s="1"/>
      <c r="AU1629" s="1"/>
      <c r="AV1629" s="1"/>
      <c r="AW1629" s="1"/>
    </row>
    <row r="1630" spans="37:49">
      <c r="AK1630" s="1"/>
      <c r="AQ1630" s="1"/>
      <c r="AR1630" s="1"/>
      <c r="AS1630" s="1"/>
      <c r="AT1630" s="1"/>
      <c r="AU1630" s="1"/>
      <c r="AV1630" s="1"/>
      <c r="AW1630" s="1"/>
    </row>
    <row r="1631" spans="37:49">
      <c r="AK1631" s="1"/>
      <c r="AQ1631" s="1"/>
      <c r="AR1631" s="1"/>
      <c r="AS1631" s="1"/>
      <c r="AT1631" s="1"/>
      <c r="AU1631" s="1"/>
      <c r="AV1631" s="1"/>
      <c r="AW1631" s="1"/>
    </row>
    <row r="1632" spans="37:49">
      <c r="AK1632" s="1"/>
      <c r="AQ1632" s="1"/>
      <c r="AR1632" s="1"/>
      <c r="AS1632" s="1"/>
      <c r="AT1632" s="1"/>
      <c r="AU1632" s="1"/>
      <c r="AV1632" s="1"/>
      <c r="AW1632" s="1"/>
    </row>
    <row r="1633" spans="37:49">
      <c r="AK1633" s="1"/>
      <c r="AQ1633" s="1"/>
      <c r="AR1633" s="1"/>
      <c r="AS1633" s="1"/>
      <c r="AT1633" s="1"/>
      <c r="AU1633" s="1"/>
      <c r="AV1633" s="1"/>
      <c r="AW1633" s="1"/>
    </row>
    <row r="1634" spans="37:49">
      <c r="AK1634" s="1"/>
      <c r="AQ1634" s="1"/>
      <c r="AR1634" s="1"/>
      <c r="AS1634" s="1"/>
      <c r="AT1634" s="1"/>
      <c r="AU1634" s="1"/>
      <c r="AV1634" s="1"/>
      <c r="AW1634" s="1"/>
    </row>
    <row r="1635" spans="37:49">
      <c r="AK1635" s="1"/>
      <c r="AQ1635" s="1"/>
      <c r="AR1635" s="1"/>
      <c r="AS1635" s="1"/>
      <c r="AT1635" s="1"/>
      <c r="AU1635" s="1"/>
      <c r="AV1635" s="1"/>
      <c r="AW1635" s="1"/>
    </row>
    <row r="1636" spans="37:49">
      <c r="AK1636" s="1"/>
      <c r="AQ1636" s="1"/>
      <c r="AR1636" s="1"/>
      <c r="AS1636" s="1"/>
      <c r="AT1636" s="1"/>
      <c r="AU1636" s="1"/>
      <c r="AV1636" s="1"/>
      <c r="AW1636" s="1"/>
    </row>
    <row r="1637" spans="37:49">
      <c r="AK1637" s="1"/>
      <c r="AQ1637" s="1"/>
      <c r="AR1637" s="1"/>
      <c r="AS1637" s="1"/>
      <c r="AT1637" s="1"/>
      <c r="AU1637" s="1"/>
      <c r="AV1637" s="1"/>
      <c r="AW1637" s="1"/>
    </row>
    <row r="1638" spans="37:49">
      <c r="AK1638" s="1"/>
      <c r="AQ1638" s="1"/>
      <c r="AR1638" s="1"/>
      <c r="AS1638" s="1"/>
      <c r="AT1638" s="1"/>
      <c r="AU1638" s="1"/>
      <c r="AV1638" s="1"/>
      <c r="AW1638" s="1"/>
    </row>
    <row r="1639" spans="37:49">
      <c r="AK1639" s="1"/>
      <c r="AQ1639" s="1"/>
      <c r="AR1639" s="1"/>
      <c r="AS1639" s="1"/>
      <c r="AT1639" s="1"/>
      <c r="AU1639" s="1"/>
      <c r="AV1639" s="1"/>
      <c r="AW1639" s="1"/>
    </row>
    <row r="1640" spans="37:49">
      <c r="AK1640" s="1"/>
      <c r="AQ1640" s="1"/>
      <c r="AR1640" s="1"/>
      <c r="AS1640" s="1"/>
      <c r="AT1640" s="1"/>
      <c r="AU1640" s="1"/>
      <c r="AV1640" s="1"/>
      <c r="AW1640" s="1"/>
    </row>
    <row r="1641" spans="37:49">
      <c r="AK1641" s="1"/>
      <c r="AQ1641" s="1"/>
      <c r="AR1641" s="1"/>
      <c r="AS1641" s="1"/>
      <c r="AT1641" s="1"/>
      <c r="AU1641" s="1"/>
      <c r="AV1641" s="1"/>
      <c r="AW1641" s="1"/>
    </row>
    <row r="1642" spans="37:49">
      <c r="AK1642" s="1"/>
      <c r="AQ1642" s="1"/>
      <c r="AR1642" s="1"/>
      <c r="AS1642" s="1"/>
      <c r="AT1642" s="1"/>
      <c r="AU1642" s="1"/>
      <c r="AV1642" s="1"/>
      <c r="AW1642" s="1"/>
    </row>
    <row r="1643" spans="37:49">
      <c r="AK1643" s="1"/>
      <c r="AQ1643" s="1"/>
      <c r="AR1643" s="1"/>
      <c r="AS1643" s="1"/>
      <c r="AT1643" s="1"/>
      <c r="AU1643" s="1"/>
      <c r="AV1643" s="1"/>
      <c r="AW1643" s="1"/>
    </row>
    <row r="1644" spans="37:49">
      <c r="AK1644" s="1"/>
      <c r="AQ1644" s="1"/>
      <c r="AR1644" s="1"/>
      <c r="AS1644" s="1"/>
      <c r="AT1644" s="1"/>
      <c r="AU1644" s="1"/>
      <c r="AV1644" s="1"/>
      <c r="AW1644" s="1"/>
    </row>
    <row r="1645" spans="37:49">
      <c r="AK1645" s="1"/>
      <c r="AQ1645" s="1"/>
      <c r="AR1645" s="1"/>
      <c r="AS1645" s="1"/>
      <c r="AT1645" s="1"/>
      <c r="AU1645" s="1"/>
      <c r="AV1645" s="1"/>
      <c r="AW1645" s="1"/>
    </row>
    <row r="1646" spans="37:49">
      <c r="AK1646" s="1"/>
      <c r="AQ1646" s="1"/>
      <c r="AR1646" s="1"/>
      <c r="AS1646" s="1"/>
      <c r="AT1646" s="1"/>
      <c r="AU1646" s="1"/>
      <c r="AV1646" s="1"/>
      <c r="AW1646" s="1"/>
    </row>
    <row r="1647" spans="37:49">
      <c r="AK1647" s="1"/>
      <c r="AQ1647" s="1"/>
      <c r="AR1647" s="1"/>
      <c r="AS1647" s="1"/>
      <c r="AT1647" s="1"/>
      <c r="AU1647" s="1"/>
      <c r="AV1647" s="1"/>
      <c r="AW1647" s="1"/>
    </row>
    <row r="1648" spans="37:49">
      <c r="AK1648" s="1"/>
      <c r="AQ1648" s="1"/>
      <c r="AR1648" s="1"/>
      <c r="AS1648" s="1"/>
      <c r="AT1648" s="1"/>
      <c r="AU1648" s="1"/>
      <c r="AV1648" s="1"/>
      <c r="AW1648" s="1"/>
    </row>
    <row r="1649" spans="37:49">
      <c r="AK1649" s="1"/>
      <c r="AQ1649" s="1"/>
      <c r="AR1649" s="1"/>
      <c r="AS1649" s="1"/>
      <c r="AT1649" s="1"/>
      <c r="AU1649" s="1"/>
      <c r="AV1649" s="1"/>
      <c r="AW1649" s="1"/>
    </row>
    <row r="1650" spans="37:49">
      <c r="AK1650" s="1"/>
      <c r="AQ1650" s="1"/>
      <c r="AR1650" s="1"/>
      <c r="AS1650" s="1"/>
      <c r="AT1650" s="1"/>
      <c r="AU1650" s="1"/>
      <c r="AV1650" s="1"/>
      <c r="AW1650" s="1"/>
    </row>
    <row r="1651" spans="37:49">
      <c r="AK1651" s="1"/>
      <c r="AQ1651" s="1"/>
      <c r="AR1651" s="1"/>
      <c r="AS1651" s="1"/>
      <c r="AT1651" s="1"/>
      <c r="AU1651" s="1"/>
      <c r="AV1651" s="1"/>
      <c r="AW1651" s="1"/>
    </row>
    <row r="1652" spans="37:49">
      <c r="AK1652" s="1"/>
      <c r="AQ1652" s="1"/>
      <c r="AR1652" s="1"/>
      <c r="AS1652" s="1"/>
      <c r="AT1652" s="1"/>
      <c r="AU1652" s="1"/>
      <c r="AV1652" s="1"/>
      <c r="AW1652" s="1"/>
    </row>
    <row r="1653" spans="37:49">
      <c r="AK1653" s="1"/>
      <c r="AQ1653" s="1"/>
      <c r="AR1653" s="1"/>
      <c r="AS1653" s="1"/>
      <c r="AT1653" s="1"/>
      <c r="AU1653" s="1"/>
      <c r="AV1653" s="1"/>
      <c r="AW1653" s="1"/>
    </row>
    <row r="1654" spans="37:49">
      <c r="AK1654" s="1"/>
      <c r="AQ1654" s="1"/>
      <c r="AR1654" s="1"/>
      <c r="AS1654" s="1"/>
      <c r="AT1654" s="1"/>
      <c r="AU1654" s="1"/>
      <c r="AV1654" s="1"/>
      <c r="AW1654" s="1"/>
    </row>
    <row r="1655" spans="37:49">
      <c r="AK1655" s="1"/>
      <c r="AQ1655" s="1"/>
      <c r="AR1655" s="1"/>
      <c r="AS1655" s="1"/>
      <c r="AT1655" s="1"/>
      <c r="AU1655" s="1"/>
      <c r="AV1655" s="1"/>
      <c r="AW1655" s="1"/>
    </row>
    <row r="1656" spans="37:49">
      <c r="AK1656" s="1"/>
      <c r="AQ1656" s="1"/>
      <c r="AR1656" s="1"/>
      <c r="AS1656" s="1"/>
      <c r="AT1656" s="1"/>
      <c r="AU1656" s="1"/>
      <c r="AV1656" s="1"/>
      <c r="AW1656" s="1"/>
    </row>
    <row r="1657" spans="37:49">
      <c r="AK1657" s="1"/>
      <c r="AQ1657" s="1"/>
      <c r="AR1657" s="1"/>
      <c r="AS1657" s="1"/>
      <c r="AT1657" s="1"/>
      <c r="AU1657" s="1"/>
      <c r="AV1657" s="1"/>
      <c r="AW1657" s="1"/>
    </row>
    <row r="1658" spans="37:49">
      <c r="AK1658" s="1"/>
      <c r="AQ1658" s="1"/>
      <c r="AR1658" s="1"/>
      <c r="AS1658" s="1"/>
      <c r="AT1658" s="1"/>
      <c r="AU1658" s="1"/>
      <c r="AV1658" s="1"/>
      <c r="AW1658" s="1"/>
    </row>
    <row r="1659" spans="37:49">
      <c r="AK1659" s="1"/>
      <c r="AQ1659" s="1"/>
      <c r="AR1659" s="1"/>
      <c r="AS1659" s="1"/>
      <c r="AT1659" s="1"/>
      <c r="AU1659" s="1"/>
      <c r="AV1659" s="1"/>
      <c r="AW1659" s="1"/>
    </row>
    <row r="1660" spans="37:49">
      <c r="AK1660" s="1"/>
      <c r="AQ1660" s="1"/>
      <c r="AR1660" s="1"/>
      <c r="AS1660" s="1"/>
      <c r="AT1660" s="1"/>
      <c r="AU1660" s="1"/>
      <c r="AV1660" s="1"/>
      <c r="AW1660" s="1"/>
    </row>
    <row r="1661" spans="37:49">
      <c r="AK1661" s="1"/>
      <c r="AQ1661" s="1"/>
      <c r="AR1661" s="1"/>
      <c r="AS1661" s="1"/>
      <c r="AT1661" s="1"/>
      <c r="AU1661" s="1"/>
      <c r="AV1661" s="1"/>
      <c r="AW1661" s="1"/>
    </row>
    <row r="1662" spans="37:49">
      <c r="AK1662" s="1"/>
      <c r="AQ1662" s="1"/>
      <c r="AR1662" s="1"/>
      <c r="AS1662" s="1"/>
      <c r="AT1662" s="1"/>
      <c r="AU1662" s="1"/>
      <c r="AV1662" s="1"/>
      <c r="AW1662" s="1"/>
    </row>
    <row r="1663" spans="37:49">
      <c r="AK1663" s="1"/>
      <c r="AQ1663" s="1"/>
      <c r="AR1663" s="1"/>
      <c r="AS1663" s="1"/>
      <c r="AT1663" s="1"/>
      <c r="AU1663" s="1"/>
      <c r="AV1663" s="1"/>
      <c r="AW1663" s="1"/>
    </row>
    <row r="1664" spans="37:49">
      <c r="AK1664" s="1"/>
      <c r="AQ1664" s="1"/>
      <c r="AR1664" s="1"/>
      <c r="AS1664" s="1"/>
      <c r="AT1664" s="1"/>
      <c r="AU1664" s="1"/>
      <c r="AV1664" s="1"/>
      <c r="AW1664" s="1"/>
    </row>
    <row r="1665" spans="37:49">
      <c r="AK1665" s="1"/>
      <c r="AQ1665" s="1"/>
      <c r="AR1665" s="1"/>
      <c r="AS1665" s="1"/>
      <c r="AT1665" s="1"/>
      <c r="AU1665" s="1"/>
      <c r="AV1665" s="1"/>
      <c r="AW1665" s="1"/>
    </row>
    <row r="1666" spans="37:49">
      <c r="AK1666" s="1"/>
      <c r="AQ1666" s="1"/>
      <c r="AR1666" s="1"/>
      <c r="AS1666" s="1"/>
      <c r="AT1666" s="1"/>
      <c r="AU1666" s="1"/>
      <c r="AV1666" s="1"/>
      <c r="AW1666" s="1"/>
    </row>
    <row r="1667" spans="37:49">
      <c r="AK1667" s="1"/>
      <c r="AQ1667" s="1"/>
      <c r="AR1667" s="1"/>
      <c r="AS1667" s="1"/>
      <c r="AT1667" s="1"/>
      <c r="AU1667" s="1"/>
      <c r="AV1667" s="1"/>
      <c r="AW1667" s="1"/>
    </row>
    <row r="1668" spans="37:49">
      <c r="AK1668" s="1"/>
      <c r="AQ1668" s="1"/>
      <c r="AR1668" s="1"/>
      <c r="AS1668" s="1"/>
      <c r="AT1668" s="1"/>
      <c r="AU1668" s="1"/>
      <c r="AV1668" s="1"/>
      <c r="AW1668" s="1"/>
    </row>
    <row r="1669" spans="37:49">
      <c r="AK1669" s="1"/>
      <c r="AQ1669" s="1"/>
      <c r="AR1669" s="1"/>
      <c r="AS1669" s="1"/>
      <c r="AT1669" s="1"/>
      <c r="AU1669" s="1"/>
      <c r="AV1669" s="1"/>
      <c r="AW1669" s="1"/>
    </row>
    <row r="1670" spans="37:49">
      <c r="AK1670" s="1"/>
      <c r="AQ1670" s="1"/>
      <c r="AR1670" s="1"/>
      <c r="AS1670" s="1"/>
      <c r="AT1670" s="1"/>
      <c r="AU1670" s="1"/>
      <c r="AV1670" s="1"/>
      <c r="AW1670" s="1"/>
    </row>
    <row r="1671" spans="37:49">
      <c r="AK1671" s="1"/>
      <c r="AQ1671" s="1"/>
      <c r="AR1671" s="1"/>
      <c r="AS1671" s="1"/>
      <c r="AT1671" s="1"/>
      <c r="AU1671" s="1"/>
      <c r="AV1671" s="1"/>
      <c r="AW1671" s="1"/>
    </row>
    <row r="1672" spans="37:49">
      <c r="AK1672" s="1"/>
      <c r="AQ1672" s="1"/>
      <c r="AR1672" s="1"/>
      <c r="AS1672" s="1"/>
      <c r="AT1672" s="1"/>
      <c r="AU1672" s="1"/>
      <c r="AV1672" s="1"/>
      <c r="AW1672" s="1"/>
    </row>
    <row r="1673" spans="37:49">
      <c r="AK1673" s="1"/>
      <c r="AQ1673" s="1"/>
      <c r="AR1673" s="1"/>
      <c r="AS1673" s="1"/>
      <c r="AT1673" s="1"/>
      <c r="AU1673" s="1"/>
      <c r="AV1673" s="1"/>
      <c r="AW1673" s="1"/>
    </row>
    <row r="1674" spans="37:49">
      <c r="AK1674" s="1"/>
      <c r="AQ1674" s="1"/>
      <c r="AR1674" s="1"/>
      <c r="AS1674" s="1"/>
      <c r="AT1674" s="1"/>
      <c r="AU1674" s="1"/>
      <c r="AV1674" s="1"/>
      <c r="AW1674" s="1"/>
    </row>
    <row r="1675" spans="37:49">
      <c r="AK1675" s="1"/>
      <c r="AQ1675" s="1"/>
      <c r="AR1675" s="1"/>
      <c r="AS1675" s="1"/>
      <c r="AT1675" s="1"/>
      <c r="AU1675" s="1"/>
      <c r="AV1675" s="1"/>
      <c r="AW1675" s="1"/>
    </row>
    <row r="1676" spans="37:49">
      <c r="AK1676" s="1"/>
      <c r="AQ1676" s="1"/>
      <c r="AR1676" s="1"/>
      <c r="AS1676" s="1"/>
      <c r="AT1676" s="1"/>
      <c r="AU1676" s="1"/>
      <c r="AV1676" s="1"/>
      <c r="AW1676" s="1"/>
    </row>
    <row r="1677" spans="37:49">
      <c r="AK1677" s="1"/>
      <c r="AQ1677" s="1"/>
      <c r="AR1677" s="1"/>
      <c r="AS1677" s="1"/>
      <c r="AT1677" s="1"/>
      <c r="AU1677" s="1"/>
      <c r="AV1677" s="1"/>
      <c r="AW1677" s="1"/>
    </row>
    <row r="1678" spans="37:49">
      <c r="AK1678" s="1"/>
      <c r="AQ1678" s="1"/>
      <c r="AR1678" s="1"/>
      <c r="AS1678" s="1"/>
      <c r="AT1678" s="1"/>
      <c r="AU1678" s="1"/>
      <c r="AV1678" s="1"/>
      <c r="AW1678" s="1"/>
    </row>
    <row r="1679" spans="37:49">
      <c r="AK1679" s="1"/>
      <c r="AQ1679" s="1"/>
      <c r="AR1679" s="1"/>
      <c r="AS1679" s="1"/>
      <c r="AT1679" s="1"/>
      <c r="AU1679" s="1"/>
      <c r="AV1679" s="1"/>
      <c r="AW1679" s="1"/>
    </row>
    <row r="1680" spans="37:49">
      <c r="AK1680" s="1"/>
      <c r="AQ1680" s="1"/>
      <c r="AR1680" s="1"/>
      <c r="AS1680" s="1"/>
      <c r="AT1680" s="1"/>
      <c r="AU1680" s="1"/>
      <c r="AV1680" s="1"/>
      <c r="AW1680" s="1"/>
    </row>
    <row r="1681" spans="37:49">
      <c r="AK1681" s="1"/>
      <c r="AQ1681" s="1"/>
      <c r="AR1681" s="1"/>
      <c r="AS1681" s="1"/>
      <c r="AT1681" s="1"/>
      <c r="AU1681" s="1"/>
      <c r="AV1681" s="1"/>
      <c r="AW1681" s="1"/>
    </row>
    <row r="1682" spans="37:49">
      <c r="AK1682" s="1"/>
      <c r="AQ1682" s="1"/>
      <c r="AR1682" s="1"/>
      <c r="AS1682" s="1"/>
      <c r="AT1682" s="1"/>
      <c r="AU1682" s="1"/>
      <c r="AV1682" s="1"/>
      <c r="AW1682" s="1"/>
    </row>
    <row r="1683" spans="37:49">
      <c r="AK1683" s="1"/>
      <c r="AQ1683" s="1"/>
      <c r="AR1683" s="1"/>
      <c r="AS1683" s="1"/>
      <c r="AT1683" s="1"/>
      <c r="AU1683" s="1"/>
      <c r="AV1683" s="1"/>
      <c r="AW1683" s="1"/>
    </row>
    <row r="1684" spans="37:49">
      <c r="AK1684" s="1"/>
      <c r="AQ1684" s="1"/>
      <c r="AR1684" s="1"/>
      <c r="AS1684" s="1"/>
      <c r="AT1684" s="1"/>
      <c r="AU1684" s="1"/>
      <c r="AV1684" s="1"/>
      <c r="AW1684" s="1"/>
    </row>
    <row r="1685" spans="37:49">
      <c r="AK1685" s="1"/>
      <c r="AQ1685" s="1"/>
      <c r="AR1685" s="1"/>
      <c r="AS1685" s="1"/>
      <c r="AT1685" s="1"/>
      <c r="AU1685" s="1"/>
      <c r="AV1685" s="1"/>
      <c r="AW1685" s="1"/>
    </row>
    <row r="1686" spans="37:49">
      <c r="AK1686" s="1"/>
      <c r="AQ1686" s="1"/>
      <c r="AR1686" s="1"/>
      <c r="AS1686" s="1"/>
      <c r="AT1686" s="1"/>
      <c r="AU1686" s="1"/>
      <c r="AV1686" s="1"/>
      <c r="AW1686" s="1"/>
    </row>
    <row r="1687" spans="37:49">
      <c r="AK1687" s="1"/>
      <c r="AQ1687" s="1"/>
      <c r="AR1687" s="1"/>
      <c r="AS1687" s="1"/>
      <c r="AT1687" s="1"/>
      <c r="AU1687" s="1"/>
      <c r="AV1687" s="1"/>
      <c r="AW1687" s="1"/>
    </row>
    <row r="1688" spans="37:49">
      <c r="AK1688" s="1"/>
      <c r="AQ1688" s="1"/>
      <c r="AR1688" s="1"/>
      <c r="AS1688" s="1"/>
      <c r="AT1688" s="1"/>
      <c r="AU1688" s="1"/>
      <c r="AV1688" s="1"/>
      <c r="AW1688" s="1"/>
    </row>
    <row r="1689" spans="37:49">
      <c r="AK1689" s="1"/>
      <c r="AQ1689" s="1"/>
      <c r="AR1689" s="1"/>
      <c r="AS1689" s="1"/>
      <c r="AT1689" s="1"/>
      <c r="AU1689" s="1"/>
      <c r="AV1689" s="1"/>
      <c r="AW1689" s="1"/>
    </row>
    <row r="1690" spans="37:49">
      <c r="AK1690" s="1"/>
      <c r="AQ1690" s="1"/>
      <c r="AR1690" s="1"/>
      <c r="AS1690" s="1"/>
      <c r="AT1690" s="1"/>
      <c r="AU1690" s="1"/>
      <c r="AV1690" s="1"/>
      <c r="AW1690" s="1"/>
    </row>
    <row r="1691" spans="37:49">
      <c r="AK1691" s="1"/>
      <c r="AQ1691" s="1"/>
      <c r="AR1691" s="1"/>
      <c r="AS1691" s="1"/>
      <c r="AT1691" s="1"/>
      <c r="AU1691" s="1"/>
      <c r="AV1691" s="1"/>
      <c r="AW1691" s="1"/>
    </row>
    <row r="1692" spans="37:49">
      <c r="AK1692" s="1"/>
      <c r="AQ1692" s="1"/>
      <c r="AR1692" s="1"/>
      <c r="AS1692" s="1"/>
      <c r="AT1692" s="1"/>
      <c r="AU1692" s="1"/>
      <c r="AV1692" s="1"/>
      <c r="AW1692" s="1"/>
    </row>
    <row r="1693" spans="37:49">
      <c r="AK1693" s="1"/>
      <c r="AQ1693" s="1"/>
      <c r="AR1693" s="1"/>
      <c r="AS1693" s="1"/>
      <c r="AT1693" s="1"/>
      <c r="AU1693" s="1"/>
      <c r="AV1693" s="1"/>
      <c r="AW1693" s="1"/>
    </row>
    <row r="1694" spans="37:49">
      <c r="AK1694" s="1"/>
      <c r="AQ1694" s="1"/>
      <c r="AR1694" s="1"/>
      <c r="AS1694" s="1"/>
      <c r="AT1694" s="1"/>
      <c r="AU1694" s="1"/>
      <c r="AV1694" s="1"/>
      <c r="AW1694" s="1"/>
    </row>
    <row r="1695" spans="37:49">
      <c r="AK1695" s="1"/>
      <c r="AQ1695" s="1"/>
      <c r="AR1695" s="1"/>
      <c r="AS1695" s="1"/>
      <c r="AT1695" s="1"/>
      <c r="AU1695" s="1"/>
      <c r="AV1695" s="1"/>
      <c r="AW1695" s="1"/>
    </row>
    <row r="1696" spans="37:49">
      <c r="AK1696" s="1"/>
      <c r="AQ1696" s="1"/>
      <c r="AR1696" s="1"/>
      <c r="AS1696" s="1"/>
      <c r="AT1696" s="1"/>
      <c r="AU1696" s="1"/>
      <c r="AV1696" s="1"/>
      <c r="AW1696" s="1"/>
    </row>
    <row r="1697" spans="37:49">
      <c r="AK1697" s="1"/>
      <c r="AQ1697" s="1"/>
      <c r="AR1697" s="1"/>
      <c r="AS1697" s="1"/>
      <c r="AT1697" s="1"/>
      <c r="AU1697" s="1"/>
      <c r="AV1697" s="1"/>
      <c r="AW1697" s="1"/>
    </row>
    <row r="1698" spans="37:49">
      <c r="AK1698" s="1"/>
      <c r="AQ1698" s="1"/>
      <c r="AR1698" s="1"/>
      <c r="AS1698" s="1"/>
      <c r="AT1698" s="1"/>
      <c r="AU1698" s="1"/>
      <c r="AV1698" s="1"/>
      <c r="AW1698" s="1"/>
    </row>
    <row r="1699" spans="37:49">
      <c r="AK1699" s="1"/>
      <c r="AQ1699" s="1"/>
      <c r="AR1699" s="1"/>
      <c r="AS1699" s="1"/>
      <c r="AT1699" s="1"/>
      <c r="AU1699" s="1"/>
      <c r="AV1699" s="1"/>
      <c r="AW1699" s="1"/>
    </row>
    <row r="1700" spans="37:49">
      <c r="AK1700" s="1"/>
      <c r="AQ1700" s="1"/>
      <c r="AR1700" s="1"/>
      <c r="AS1700" s="1"/>
      <c r="AT1700" s="1"/>
      <c r="AU1700" s="1"/>
      <c r="AV1700" s="1"/>
      <c r="AW1700" s="1"/>
    </row>
    <row r="1701" spans="37:49">
      <c r="AK1701" s="1"/>
      <c r="AQ1701" s="1"/>
      <c r="AR1701" s="1"/>
      <c r="AS1701" s="1"/>
      <c r="AT1701" s="1"/>
      <c r="AU1701" s="1"/>
      <c r="AV1701" s="1"/>
      <c r="AW1701" s="1"/>
    </row>
    <row r="1702" spans="37:49">
      <c r="AK1702" s="1"/>
      <c r="AQ1702" s="1"/>
      <c r="AR1702" s="1"/>
      <c r="AS1702" s="1"/>
      <c r="AT1702" s="1"/>
      <c r="AU1702" s="1"/>
      <c r="AV1702" s="1"/>
      <c r="AW1702" s="1"/>
    </row>
    <row r="1703" spans="37:49">
      <c r="AK1703" s="1"/>
      <c r="AQ1703" s="1"/>
      <c r="AR1703" s="1"/>
      <c r="AS1703" s="1"/>
      <c r="AT1703" s="1"/>
      <c r="AU1703" s="1"/>
      <c r="AV1703" s="1"/>
      <c r="AW1703" s="1"/>
    </row>
    <row r="1704" spans="37:49">
      <c r="AK1704" s="1"/>
      <c r="AQ1704" s="1"/>
      <c r="AR1704" s="1"/>
      <c r="AS1704" s="1"/>
      <c r="AT1704" s="1"/>
      <c r="AU1704" s="1"/>
      <c r="AV1704" s="1"/>
      <c r="AW1704" s="1"/>
    </row>
    <row r="1705" spans="37:49">
      <c r="AK1705" s="1"/>
      <c r="AQ1705" s="1"/>
      <c r="AR1705" s="1"/>
      <c r="AS1705" s="1"/>
      <c r="AT1705" s="1"/>
      <c r="AU1705" s="1"/>
      <c r="AV1705" s="1"/>
      <c r="AW1705" s="1"/>
    </row>
    <row r="1706" spans="37:49">
      <c r="AK1706" s="1"/>
      <c r="AQ1706" s="1"/>
      <c r="AR1706" s="1"/>
      <c r="AS1706" s="1"/>
      <c r="AT1706" s="1"/>
      <c r="AU1706" s="1"/>
      <c r="AV1706" s="1"/>
      <c r="AW1706" s="1"/>
    </row>
    <row r="1707" spans="37:49">
      <c r="AK1707" s="1"/>
      <c r="AQ1707" s="1"/>
      <c r="AR1707" s="1"/>
      <c r="AS1707" s="1"/>
      <c r="AT1707" s="1"/>
      <c r="AU1707" s="1"/>
      <c r="AV1707" s="1"/>
      <c r="AW1707" s="1"/>
    </row>
    <row r="1708" spans="37:49">
      <c r="AK1708" s="1"/>
      <c r="AQ1708" s="1"/>
      <c r="AR1708" s="1"/>
      <c r="AS1708" s="1"/>
      <c r="AT1708" s="1"/>
      <c r="AU1708" s="1"/>
      <c r="AV1708" s="1"/>
      <c r="AW1708" s="1"/>
    </row>
    <row r="1709" spans="37:49">
      <c r="AK1709" s="1"/>
      <c r="AQ1709" s="1"/>
      <c r="AR1709" s="1"/>
      <c r="AS1709" s="1"/>
      <c r="AT1709" s="1"/>
      <c r="AU1709" s="1"/>
      <c r="AV1709" s="1"/>
      <c r="AW1709" s="1"/>
    </row>
    <row r="1710" spans="37:49">
      <c r="AK1710" s="1"/>
      <c r="AQ1710" s="1"/>
      <c r="AR1710" s="1"/>
      <c r="AS1710" s="1"/>
      <c r="AT1710" s="1"/>
      <c r="AU1710" s="1"/>
      <c r="AV1710" s="1"/>
      <c r="AW1710" s="1"/>
    </row>
    <row r="1711" spans="37:49">
      <c r="AK1711" s="1"/>
      <c r="AQ1711" s="1"/>
      <c r="AR1711" s="1"/>
      <c r="AS1711" s="1"/>
      <c r="AT1711" s="1"/>
      <c r="AU1711" s="1"/>
      <c r="AV1711" s="1"/>
      <c r="AW1711" s="1"/>
    </row>
    <row r="1712" spans="37:49">
      <c r="AK1712" s="1"/>
      <c r="AQ1712" s="1"/>
      <c r="AR1712" s="1"/>
      <c r="AS1712" s="1"/>
      <c r="AT1712" s="1"/>
      <c r="AU1712" s="1"/>
      <c r="AV1712" s="1"/>
      <c r="AW1712" s="1"/>
    </row>
    <row r="1713" spans="37:49">
      <c r="AK1713" s="1"/>
      <c r="AQ1713" s="1"/>
      <c r="AR1713" s="1"/>
      <c r="AS1713" s="1"/>
      <c r="AT1713" s="1"/>
      <c r="AU1713" s="1"/>
      <c r="AV1713" s="1"/>
      <c r="AW1713" s="1"/>
    </row>
    <row r="1714" spans="37:49">
      <c r="AK1714" s="1"/>
      <c r="AQ1714" s="1"/>
      <c r="AR1714" s="1"/>
      <c r="AS1714" s="1"/>
      <c r="AT1714" s="1"/>
      <c r="AU1714" s="1"/>
      <c r="AV1714" s="1"/>
      <c r="AW1714" s="1"/>
    </row>
    <row r="1715" spans="37:49">
      <c r="AK1715" s="1"/>
      <c r="AQ1715" s="1"/>
      <c r="AR1715" s="1"/>
      <c r="AS1715" s="1"/>
      <c r="AT1715" s="1"/>
      <c r="AU1715" s="1"/>
      <c r="AV1715" s="1"/>
      <c r="AW1715" s="1"/>
    </row>
    <row r="1716" spans="37:49">
      <c r="AK1716" s="1"/>
      <c r="AQ1716" s="1"/>
      <c r="AR1716" s="1"/>
      <c r="AS1716" s="1"/>
      <c r="AT1716" s="1"/>
      <c r="AU1716" s="1"/>
      <c r="AV1716" s="1"/>
      <c r="AW1716" s="1"/>
    </row>
    <row r="1717" spans="37:49">
      <c r="AK1717" s="1"/>
      <c r="AQ1717" s="1"/>
      <c r="AR1717" s="1"/>
      <c r="AS1717" s="1"/>
      <c r="AT1717" s="1"/>
      <c r="AU1717" s="1"/>
      <c r="AV1717" s="1"/>
      <c r="AW1717" s="1"/>
    </row>
    <row r="1718" spans="37:49">
      <c r="AK1718" s="1"/>
      <c r="AQ1718" s="1"/>
      <c r="AR1718" s="1"/>
      <c r="AS1718" s="1"/>
      <c r="AT1718" s="1"/>
      <c r="AU1718" s="1"/>
      <c r="AV1718" s="1"/>
      <c r="AW1718" s="1"/>
    </row>
    <row r="1719" spans="37:49">
      <c r="AK1719" s="1"/>
      <c r="AQ1719" s="1"/>
      <c r="AR1719" s="1"/>
      <c r="AS1719" s="1"/>
      <c r="AT1719" s="1"/>
      <c r="AU1719" s="1"/>
      <c r="AV1719" s="1"/>
      <c r="AW1719" s="1"/>
    </row>
    <row r="1720" spans="37:49">
      <c r="AK1720" s="1"/>
      <c r="AQ1720" s="1"/>
      <c r="AR1720" s="1"/>
      <c r="AS1720" s="1"/>
      <c r="AT1720" s="1"/>
      <c r="AU1720" s="1"/>
      <c r="AV1720" s="1"/>
      <c r="AW1720" s="1"/>
    </row>
    <row r="1721" spans="37:49">
      <c r="AK1721" s="1"/>
      <c r="AQ1721" s="1"/>
      <c r="AR1721" s="1"/>
      <c r="AS1721" s="1"/>
      <c r="AT1721" s="1"/>
      <c r="AU1721" s="1"/>
      <c r="AV1721" s="1"/>
      <c r="AW1721" s="1"/>
    </row>
    <row r="1722" spans="37:49">
      <c r="AK1722" s="1"/>
      <c r="AQ1722" s="1"/>
      <c r="AR1722" s="1"/>
      <c r="AS1722" s="1"/>
      <c r="AT1722" s="1"/>
      <c r="AU1722" s="1"/>
      <c r="AV1722" s="1"/>
      <c r="AW1722" s="1"/>
    </row>
    <row r="1723" spans="37:49">
      <c r="AK1723" s="1"/>
      <c r="AQ1723" s="1"/>
      <c r="AR1723" s="1"/>
      <c r="AS1723" s="1"/>
      <c r="AT1723" s="1"/>
      <c r="AU1723" s="1"/>
      <c r="AV1723" s="1"/>
      <c r="AW1723" s="1"/>
    </row>
    <row r="1724" spans="37:49">
      <c r="AK1724" s="1"/>
      <c r="AQ1724" s="1"/>
      <c r="AR1724" s="1"/>
      <c r="AS1724" s="1"/>
      <c r="AT1724" s="1"/>
      <c r="AU1724" s="1"/>
      <c r="AV1724" s="1"/>
      <c r="AW1724" s="1"/>
    </row>
    <row r="1725" spans="37:49">
      <c r="AK1725" s="1"/>
      <c r="AQ1725" s="1"/>
      <c r="AR1725" s="1"/>
      <c r="AS1725" s="1"/>
      <c r="AT1725" s="1"/>
      <c r="AU1725" s="1"/>
      <c r="AV1725" s="1"/>
      <c r="AW1725" s="1"/>
    </row>
    <row r="1726" spans="37:49">
      <c r="AK1726" s="1"/>
      <c r="AQ1726" s="1"/>
      <c r="AR1726" s="1"/>
      <c r="AS1726" s="1"/>
      <c r="AT1726" s="1"/>
      <c r="AU1726" s="1"/>
      <c r="AV1726" s="1"/>
      <c r="AW1726" s="1"/>
    </row>
    <row r="1727" spans="37:49">
      <c r="AK1727" s="1"/>
      <c r="AQ1727" s="1"/>
      <c r="AR1727" s="1"/>
      <c r="AS1727" s="1"/>
      <c r="AT1727" s="1"/>
      <c r="AU1727" s="1"/>
      <c r="AV1727" s="1"/>
      <c r="AW1727" s="1"/>
    </row>
    <row r="1728" spans="37:49">
      <c r="AK1728" s="1"/>
      <c r="AQ1728" s="1"/>
      <c r="AR1728" s="1"/>
      <c r="AS1728" s="1"/>
      <c r="AT1728" s="1"/>
      <c r="AU1728" s="1"/>
      <c r="AV1728" s="1"/>
      <c r="AW1728" s="1"/>
    </row>
    <row r="1729" spans="37:49">
      <c r="AK1729" s="1"/>
      <c r="AQ1729" s="1"/>
      <c r="AR1729" s="1"/>
      <c r="AS1729" s="1"/>
      <c r="AT1729" s="1"/>
      <c r="AU1729" s="1"/>
      <c r="AV1729" s="1"/>
      <c r="AW1729" s="1"/>
    </row>
    <row r="1730" spans="37:49">
      <c r="AK1730" s="1"/>
      <c r="AQ1730" s="1"/>
      <c r="AR1730" s="1"/>
      <c r="AS1730" s="1"/>
      <c r="AT1730" s="1"/>
      <c r="AU1730" s="1"/>
      <c r="AV1730" s="1"/>
      <c r="AW1730" s="1"/>
    </row>
    <row r="1731" spans="37:49">
      <c r="AK1731" s="1"/>
      <c r="AQ1731" s="1"/>
      <c r="AR1731" s="1"/>
      <c r="AS1731" s="1"/>
      <c r="AT1731" s="1"/>
      <c r="AU1731" s="1"/>
      <c r="AV1731" s="1"/>
      <c r="AW1731" s="1"/>
    </row>
    <row r="1732" spans="37:49">
      <c r="AK1732" s="1"/>
      <c r="AQ1732" s="1"/>
      <c r="AR1732" s="1"/>
      <c r="AS1732" s="1"/>
      <c r="AT1732" s="1"/>
      <c r="AU1732" s="1"/>
      <c r="AV1732" s="1"/>
      <c r="AW1732" s="1"/>
    </row>
    <row r="1733" spans="37:49">
      <c r="AK1733" s="1"/>
      <c r="AQ1733" s="1"/>
      <c r="AR1733" s="1"/>
      <c r="AS1733" s="1"/>
      <c r="AT1733" s="1"/>
      <c r="AU1733" s="1"/>
      <c r="AV1733" s="1"/>
      <c r="AW1733" s="1"/>
    </row>
    <row r="1734" spans="37:49">
      <c r="AK1734" s="1"/>
      <c r="AQ1734" s="1"/>
      <c r="AR1734" s="1"/>
      <c r="AS1734" s="1"/>
      <c r="AT1734" s="1"/>
      <c r="AU1734" s="1"/>
      <c r="AV1734" s="1"/>
      <c r="AW1734" s="1"/>
    </row>
    <row r="1735" spans="37:49">
      <c r="AK1735" s="1"/>
      <c r="AQ1735" s="1"/>
      <c r="AR1735" s="1"/>
      <c r="AS1735" s="1"/>
      <c r="AT1735" s="1"/>
      <c r="AU1735" s="1"/>
      <c r="AV1735" s="1"/>
      <c r="AW1735" s="1"/>
    </row>
    <row r="1736" spans="37:49">
      <c r="AK1736" s="1"/>
      <c r="AQ1736" s="1"/>
      <c r="AR1736" s="1"/>
      <c r="AS1736" s="1"/>
      <c r="AT1736" s="1"/>
      <c r="AU1736" s="1"/>
      <c r="AV1736" s="1"/>
      <c r="AW1736" s="1"/>
    </row>
    <row r="1737" spans="37:49">
      <c r="AK1737" s="1"/>
      <c r="AQ1737" s="1"/>
      <c r="AR1737" s="1"/>
      <c r="AS1737" s="1"/>
      <c r="AT1737" s="1"/>
      <c r="AU1737" s="1"/>
      <c r="AV1737" s="1"/>
      <c r="AW1737" s="1"/>
    </row>
    <row r="1738" spans="37:49">
      <c r="AK1738" s="1"/>
      <c r="AQ1738" s="1"/>
      <c r="AR1738" s="1"/>
      <c r="AS1738" s="1"/>
      <c r="AT1738" s="1"/>
      <c r="AU1738" s="1"/>
      <c r="AV1738" s="1"/>
      <c r="AW1738" s="1"/>
    </row>
    <row r="1739" spans="37:49">
      <c r="AK1739" s="1"/>
      <c r="AQ1739" s="1"/>
      <c r="AR1739" s="1"/>
      <c r="AS1739" s="1"/>
      <c r="AT1739" s="1"/>
      <c r="AU1739" s="1"/>
      <c r="AV1739" s="1"/>
      <c r="AW1739" s="1"/>
    </row>
    <row r="1740" spans="37:49">
      <c r="AK1740" s="1"/>
      <c r="AQ1740" s="1"/>
      <c r="AR1740" s="1"/>
      <c r="AS1740" s="1"/>
      <c r="AT1740" s="1"/>
      <c r="AU1740" s="1"/>
      <c r="AV1740" s="1"/>
      <c r="AW1740" s="1"/>
    </row>
    <row r="1741" spans="37:49">
      <c r="AK1741" s="1"/>
      <c r="AQ1741" s="1"/>
      <c r="AR1741" s="1"/>
      <c r="AS1741" s="1"/>
      <c r="AT1741" s="1"/>
      <c r="AU1741" s="1"/>
      <c r="AV1741" s="1"/>
      <c r="AW1741" s="1"/>
    </row>
    <row r="1742" spans="37:49">
      <c r="AK1742" s="1"/>
      <c r="AQ1742" s="1"/>
      <c r="AR1742" s="1"/>
      <c r="AS1742" s="1"/>
      <c r="AT1742" s="1"/>
      <c r="AU1742" s="1"/>
      <c r="AV1742" s="1"/>
      <c r="AW1742" s="1"/>
    </row>
    <row r="1743" spans="37:49">
      <c r="AK1743" s="1"/>
      <c r="AQ1743" s="1"/>
      <c r="AR1743" s="1"/>
      <c r="AS1743" s="1"/>
      <c r="AT1743" s="1"/>
      <c r="AU1743" s="1"/>
      <c r="AV1743" s="1"/>
      <c r="AW1743" s="1"/>
    </row>
    <row r="1744" spans="37:49">
      <c r="AK1744" s="1"/>
      <c r="AQ1744" s="1"/>
      <c r="AR1744" s="1"/>
      <c r="AS1744" s="1"/>
      <c r="AT1744" s="1"/>
      <c r="AU1744" s="1"/>
      <c r="AV1744" s="1"/>
      <c r="AW1744" s="1"/>
    </row>
    <row r="1745" spans="37:49">
      <c r="AK1745" s="1"/>
      <c r="AQ1745" s="1"/>
      <c r="AR1745" s="1"/>
      <c r="AS1745" s="1"/>
      <c r="AT1745" s="1"/>
      <c r="AU1745" s="1"/>
      <c r="AV1745" s="1"/>
      <c r="AW1745" s="1"/>
    </row>
    <row r="1746" spans="37:49">
      <c r="AK1746" s="1"/>
      <c r="AQ1746" s="1"/>
      <c r="AR1746" s="1"/>
      <c r="AS1746" s="1"/>
      <c r="AT1746" s="1"/>
      <c r="AU1746" s="1"/>
      <c r="AV1746" s="1"/>
      <c r="AW1746" s="1"/>
    </row>
    <row r="1747" spans="37:49">
      <c r="AK1747" s="1"/>
      <c r="AQ1747" s="1"/>
      <c r="AR1747" s="1"/>
      <c r="AS1747" s="1"/>
      <c r="AT1747" s="1"/>
      <c r="AU1747" s="1"/>
      <c r="AV1747" s="1"/>
      <c r="AW1747" s="1"/>
    </row>
    <row r="1748" spans="37:49">
      <c r="AK1748" s="1"/>
      <c r="AQ1748" s="1"/>
      <c r="AR1748" s="1"/>
      <c r="AS1748" s="1"/>
      <c r="AT1748" s="1"/>
      <c r="AU1748" s="1"/>
      <c r="AV1748" s="1"/>
      <c r="AW1748" s="1"/>
    </row>
    <row r="1749" spans="37:49">
      <c r="AK1749" s="1"/>
      <c r="AQ1749" s="1"/>
      <c r="AR1749" s="1"/>
      <c r="AS1749" s="1"/>
      <c r="AT1749" s="1"/>
      <c r="AU1749" s="1"/>
      <c r="AV1749" s="1"/>
      <c r="AW1749" s="1"/>
    </row>
    <row r="1750" spans="37:49">
      <c r="AK1750" s="1"/>
      <c r="AQ1750" s="1"/>
      <c r="AR1750" s="1"/>
      <c r="AS1750" s="1"/>
      <c r="AT1750" s="1"/>
      <c r="AU1750" s="1"/>
      <c r="AV1750" s="1"/>
      <c r="AW1750" s="1"/>
    </row>
    <row r="1751" spans="37:49">
      <c r="AK1751" s="1"/>
      <c r="AQ1751" s="1"/>
      <c r="AR1751" s="1"/>
      <c r="AS1751" s="1"/>
      <c r="AT1751" s="1"/>
      <c r="AU1751" s="1"/>
      <c r="AV1751" s="1"/>
      <c r="AW1751" s="1"/>
    </row>
    <row r="1752" spans="37:49">
      <c r="AK1752" s="1"/>
      <c r="AQ1752" s="1"/>
      <c r="AR1752" s="1"/>
      <c r="AS1752" s="1"/>
      <c r="AT1752" s="1"/>
      <c r="AU1752" s="1"/>
      <c r="AV1752" s="1"/>
      <c r="AW1752" s="1"/>
    </row>
    <row r="1753" spans="37:49">
      <c r="AK1753" s="1"/>
      <c r="AQ1753" s="1"/>
      <c r="AR1753" s="1"/>
      <c r="AS1753" s="1"/>
      <c r="AT1753" s="1"/>
      <c r="AU1753" s="1"/>
      <c r="AV1753" s="1"/>
      <c r="AW1753" s="1"/>
    </row>
    <row r="1754" spans="37:49">
      <c r="AK1754" s="1"/>
      <c r="AQ1754" s="1"/>
      <c r="AR1754" s="1"/>
      <c r="AS1754" s="1"/>
      <c r="AT1754" s="1"/>
      <c r="AU1754" s="1"/>
      <c r="AV1754" s="1"/>
      <c r="AW1754" s="1"/>
    </row>
    <row r="1755" spans="37:49">
      <c r="AK1755" s="1"/>
      <c r="AQ1755" s="1"/>
      <c r="AR1755" s="1"/>
      <c r="AS1755" s="1"/>
      <c r="AT1755" s="1"/>
      <c r="AU1755" s="1"/>
      <c r="AV1755" s="1"/>
      <c r="AW1755" s="1"/>
    </row>
    <row r="1756" spans="37:49">
      <c r="AK1756" s="1"/>
      <c r="AQ1756" s="1"/>
      <c r="AR1756" s="1"/>
      <c r="AS1756" s="1"/>
      <c r="AT1756" s="1"/>
      <c r="AU1756" s="1"/>
      <c r="AV1756" s="1"/>
      <c r="AW1756" s="1"/>
    </row>
    <row r="1757" spans="37:49">
      <c r="AK1757" s="1"/>
      <c r="AQ1757" s="1"/>
      <c r="AR1757" s="1"/>
      <c r="AS1757" s="1"/>
      <c r="AT1757" s="1"/>
      <c r="AU1757" s="1"/>
      <c r="AV1757" s="1"/>
      <c r="AW1757" s="1"/>
    </row>
    <row r="1758" spans="37:49">
      <c r="AK1758" s="1"/>
      <c r="AQ1758" s="1"/>
      <c r="AR1758" s="1"/>
      <c r="AS1758" s="1"/>
      <c r="AT1758" s="1"/>
      <c r="AU1758" s="1"/>
      <c r="AV1758" s="1"/>
      <c r="AW1758" s="1"/>
    </row>
    <row r="1759" spans="37:49">
      <c r="AK1759" s="1"/>
      <c r="AQ1759" s="1"/>
      <c r="AR1759" s="1"/>
      <c r="AS1759" s="1"/>
      <c r="AT1759" s="1"/>
      <c r="AU1759" s="1"/>
      <c r="AV1759" s="1"/>
      <c r="AW1759" s="1"/>
    </row>
    <row r="1760" spans="37:49">
      <c r="AK1760" s="1"/>
      <c r="AQ1760" s="1"/>
      <c r="AR1760" s="1"/>
      <c r="AS1760" s="1"/>
      <c r="AT1760" s="1"/>
      <c r="AU1760" s="1"/>
      <c r="AV1760" s="1"/>
      <c r="AW1760" s="1"/>
    </row>
    <row r="1761" spans="37:49">
      <c r="AK1761" s="1"/>
      <c r="AQ1761" s="1"/>
      <c r="AR1761" s="1"/>
      <c r="AS1761" s="1"/>
      <c r="AT1761" s="1"/>
      <c r="AU1761" s="1"/>
      <c r="AV1761" s="1"/>
      <c r="AW1761" s="1"/>
    </row>
    <row r="1762" spans="37:49">
      <c r="AK1762" s="1"/>
      <c r="AQ1762" s="1"/>
      <c r="AR1762" s="1"/>
      <c r="AS1762" s="1"/>
      <c r="AT1762" s="1"/>
      <c r="AU1762" s="1"/>
      <c r="AV1762" s="1"/>
      <c r="AW1762" s="1"/>
    </row>
    <row r="1763" spans="37:49">
      <c r="AK1763" s="1"/>
      <c r="AQ1763" s="1"/>
      <c r="AR1763" s="1"/>
      <c r="AS1763" s="1"/>
      <c r="AT1763" s="1"/>
      <c r="AU1763" s="1"/>
      <c r="AV1763" s="1"/>
      <c r="AW1763" s="1"/>
    </row>
    <row r="1764" spans="37:49">
      <c r="AK1764" s="1"/>
      <c r="AQ1764" s="1"/>
      <c r="AR1764" s="1"/>
      <c r="AS1764" s="1"/>
      <c r="AT1764" s="1"/>
      <c r="AU1764" s="1"/>
      <c r="AV1764" s="1"/>
      <c r="AW1764" s="1"/>
    </row>
    <row r="1765" spans="37:49">
      <c r="AK1765" s="1"/>
      <c r="AQ1765" s="1"/>
      <c r="AR1765" s="1"/>
      <c r="AS1765" s="1"/>
      <c r="AT1765" s="1"/>
      <c r="AU1765" s="1"/>
      <c r="AV1765" s="1"/>
      <c r="AW1765" s="1"/>
    </row>
    <row r="1766" spans="37:49">
      <c r="AK1766" s="1"/>
      <c r="AQ1766" s="1"/>
      <c r="AR1766" s="1"/>
      <c r="AS1766" s="1"/>
      <c r="AT1766" s="1"/>
      <c r="AU1766" s="1"/>
      <c r="AV1766" s="1"/>
      <c r="AW1766" s="1"/>
    </row>
    <row r="1767" spans="37:49">
      <c r="AK1767" s="1"/>
      <c r="AQ1767" s="1"/>
      <c r="AR1767" s="1"/>
      <c r="AS1767" s="1"/>
      <c r="AT1767" s="1"/>
      <c r="AU1767" s="1"/>
      <c r="AV1767" s="1"/>
      <c r="AW1767" s="1"/>
    </row>
    <row r="1768" spans="37:49">
      <c r="AK1768" s="1"/>
      <c r="AQ1768" s="1"/>
      <c r="AR1768" s="1"/>
      <c r="AS1768" s="1"/>
      <c r="AT1768" s="1"/>
      <c r="AU1768" s="1"/>
      <c r="AV1768" s="1"/>
      <c r="AW1768" s="1"/>
    </row>
    <row r="1769" spans="37:49">
      <c r="AK1769" s="1"/>
      <c r="AQ1769" s="1"/>
      <c r="AR1769" s="1"/>
      <c r="AS1769" s="1"/>
      <c r="AT1769" s="1"/>
      <c r="AU1769" s="1"/>
      <c r="AV1769" s="1"/>
      <c r="AW1769" s="1"/>
    </row>
    <row r="1770" spans="37:49">
      <c r="AK1770" s="1"/>
      <c r="AQ1770" s="1"/>
      <c r="AR1770" s="1"/>
      <c r="AS1770" s="1"/>
      <c r="AT1770" s="1"/>
      <c r="AU1770" s="1"/>
      <c r="AV1770" s="1"/>
      <c r="AW1770" s="1"/>
    </row>
    <row r="1771" spans="37:49">
      <c r="AK1771" s="1"/>
      <c r="AQ1771" s="1"/>
      <c r="AR1771" s="1"/>
      <c r="AS1771" s="1"/>
      <c r="AT1771" s="1"/>
      <c r="AU1771" s="1"/>
      <c r="AV1771" s="1"/>
      <c r="AW1771" s="1"/>
    </row>
    <row r="1772" spans="37:49">
      <c r="AK1772" s="1"/>
      <c r="AQ1772" s="1"/>
      <c r="AR1772" s="1"/>
      <c r="AS1772" s="1"/>
      <c r="AT1772" s="1"/>
      <c r="AU1772" s="1"/>
      <c r="AV1772" s="1"/>
      <c r="AW1772" s="1"/>
    </row>
    <row r="1773" spans="37:49">
      <c r="AK1773" s="1"/>
      <c r="AQ1773" s="1"/>
      <c r="AR1773" s="1"/>
      <c r="AS1773" s="1"/>
      <c r="AT1773" s="1"/>
      <c r="AU1773" s="1"/>
      <c r="AV1773" s="1"/>
      <c r="AW1773" s="1"/>
    </row>
    <row r="1774" spans="37:49">
      <c r="AK1774" s="1"/>
      <c r="AQ1774" s="1"/>
      <c r="AR1774" s="1"/>
      <c r="AS1774" s="1"/>
      <c r="AT1774" s="1"/>
      <c r="AU1774" s="1"/>
      <c r="AV1774" s="1"/>
      <c r="AW1774" s="1"/>
    </row>
    <row r="1775" spans="37:49">
      <c r="AK1775" s="1"/>
      <c r="AQ1775" s="1"/>
      <c r="AR1775" s="1"/>
      <c r="AS1775" s="1"/>
      <c r="AT1775" s="1"/>
      <c r="AU1775" s="1"/>
      <c r="AV1775" s="1"/>
      <c r="AW1775" s="1"/>
    </row>
    <row r="1776" spans="37:49">
      <c r="AK1776" s="1"/>
      <c r="AQ1776" s="1"/>
      <c r="AR1776" s="1"/>
      <c r="AS1776" s="1"/>
      <c r="AT1776" s="1"/>
      <c r="AU1776" s="1"/>
      <c r="AV1776" s="1"/>
      <c r="AW1776" s="1"/>
    </row>
    <row r="1777" spans="37:49">
      <c r="AK1777" s="1"/>
      <c r="AQ1777" s="1"/>
      <c r="AR1777" s="1"/>
      <c r="AS1777" s="1"/>
      <c r="AT1777" s="1"/>
      <c r="AU1777" s="1"/>
      <c r="AV1777" s="1"/>
      <c r="AW1777" s="1"/>
    </row>
    <row r="1778" spans="37:49">
      <c r="AK1778" s="1"/>
      <c r="AQ1778" s="1"/>
      <c r="AR1778" s="1"/>
      <c r="AS1778" s="1"/>
      <c r="AT1778" s="1"/>
      <c r="AU1778" s="1"/>
      <c r="AV1778" s="1"/>
      <c r="AW1778" s="1"/>
    </row>
    <row r="1779" spans="37:49">
      <c r="AK1779" s="1"/>
      <c r="AQ1779" s="1"/>
      <c r="AR1779" s="1"/>
      <c r="AS1779" s="1"/>
      <c r="AT1779" s="1"/>
      <c r="AU1779" s="1"/>
      <c r="AV1779" s="1"/>
      <c r="AW1779" s="1"/>
    </row>
    <row r="1780" spans="37:49">
      <c r="AK1780" s="1"/>
      <c r="AQ1780" s="1"/>
      <c r="AR1780" s="1"/>
      <c r="AS1780" s="1"/>
      <c r="AT1780" s="1"/>
      <c r="AU1780" s="1"/>
      <c r="AV1780" s="1"/>
      <c r="AW1780" s="1"/>
    </row>
    <row r="1781" spans="37:49">
      <c r="AK1781" s="1"/>
      <c r="AQ1781" s="1"/>
      <c r="AR1781" s="1"/>
      <c r="AS1781" s="1"/>
      <c r="AT1781" s="1"/>
      <c r="AU1781" s="1"/>
      <c r="AV1781" s="1"/>
      <c r="AW1781" s="1"/>
    </row>
    <row r="1782" spans="37:49">
      <c r="AK1782" s="1"/>
      <c r="AQ1782" s="1"/>
      <c r="AR1782" s="1"/>
      <c r="AS1782" s="1"/>
      <c r="AT1782" s="1"/>
      <c r="AU1782" s="1"/>
      <c r="AV1782" s="1"/>
      <c r="AW1782" s="1"/>
    </row>
    <row r="1783" spans="37:49">
      <c r="AK1783" s="1"/>
      <c r="AQ1783" s="1"/>
      <c r="AR1783" s="1"/>
      <c r="AS1783" s="1"/>
      <c r="AT1783" s="1"/>
      <c r="AU1783" s="1"/>
      <c r="AV1783" s="1"/>
      <c r="AW1783" s="1"/>
    </row>
    <row r="1784" spans="37:49">
      <c r="AK1784" s="1"/>
      <c r="AQ1784" s="1"/>
      <c r="AR1784" s="1"/>
      <c r="AS1784" s="1"/>
      <c r="AT1784" s="1"/>
      <c r="AU1784" s="1"/>
      <c r="AV1784" s="1"/>
      <c r="AW1784" s="1"/>
    </row>
    <row r="1785" spans="37:49">
      <c r="AK1785" s="1"/>
      <c r="AQ1785" s="1"/>
      <c r="AR1785" s="1"/>
      <c r="AS1785" s="1"/>
      <c r="AT1785" s="1"/>
      <c r="AU1785" s="1"/>
      <c r="AV1785" s="1"/>
      <c r="AW1785" s="1"/>
    </row>
    <row r="1786" spans="37:49">
      <c r="AK1786" s="1"/>
      <c r="AQ1786" s="1"/>
      <c r="AR1786" s="1"/>
      <c r="AS1786" s="1"/>
      <c r="AT1786" s="1"/>
      <c r="AU1786" s="1"/>
      <c r="AV1786" s="1"/>
      <c r="AW1786" s="1"/>
    </row>
    <row r="1787" spans="37:49">
      <c r="AK1787" s="1"/>
      <c r="AQ1787" s="1"/>
      <c r="AR1787" s="1"/>
      <c r="AS1787" s="1"/>
      <c r="AT1787" s="1"/>
      <c r="AU1787" s="1"/>
      <c r="AV1787" s="1"/>
      <c r="AW1787" s="1"/>
    </row>
    <row r="1788" spans="37:49">
      <c r="AK1788" s="1"/>
      <c r="AQ1788" s="1"/>
      <c r="AR1788" s="1"/>
      <c r="AS1788" s="1"/>
      <c r="AT1788" s="1"/>
      <c r="AU1788" s="1"/>
      <c r="AV1788" s="1"/>
      <c r="AW1788" s="1"/>
    </row>
    <row r="1789" spans="37:49">
      <c r="AK1789" s="1"/>
      <c r="AQ1789" s="1"/>
      <c r="AR1789" s="1"/>
      <c r="AS1789" s="1"/>
      <c r="AT1789" s="1"/>
      <c r="AU1789" s="1"/>
      <c r="AV1789" s="1"/>
      <c r="AW1789" s="1"/>
    </row>
    <row r="1790" spans="37:49">
      <c r="AK1790" s="1"/>
      <c r="AQ1790" s="1"/>
      <c r="AR1790" s="1"/>
      <c r="AS1790" s="1"/>
      <c r="AT1790" s="1"/>
      <c r="AU1790" s="1"/>
      <c r="AV1790" s="1"/>
      <c r="AW1790" s="1"/>
    </row>
    <row r="1791" spans="37:49">
      <c r="AK1791" s="1"/>
      <c r="AQ1791" s="1"/>
      <c r="AR1791" s="1"/>
      <c r="AS1791" s="1"/>
      <c r="AT1791" s="1"/>
      <c r="AU1791" s="1"/>
      <c r="AV1791" s="1"/>
      <c r="AW1791" s="1"/>
    </row>
    <row r="1792" spans="37:49">
      <c r="AK1792" s="1"/>
      <c r="AQ1792" s="1"/>
      <c r="AR1792" s="1"/>
      <c r="AS1792" s="1"/>
      <c r="AT1792" s="1"/>
      <c r="AU1792" s="1"/>
      <c r="AV1792" s="1"/>
      <c r="AW1792" s="1"/>
    </row>
    <row r="1793" spans="37:49">
      <c r="AK1793" s="1"/>
      <c r="AQ1793" s="1"/>
      <c r="AR1793" s="1"/>
      <c r="AS1793" s="1"/>
      <c r="AT1793" s="1"/>
      <c r="AU1793" s="1"/>
      <c r="AV1793" s="1"/>
      <c r="AW1793" s="1"/>
    </row>
    <row r="1794" spans="37:49">
      <c r="AK1794" s="1"/>
      <c r="AQ1794" s="1"/>
      <c r="AR1794" s="1"/>
      <c r="AS1794" s="1"/>
      <c r="AT1794" s="1"/>
      <c r="AU1794" s="1"/>
      <c r="AV1794" s="1"/>
      <c r="AW1794" s="1"/>
    </row>
    <row r="1795" spans="37:49">
      <c r="AK1795" s="1"/>
      <c r="AQ1795" s="1"/>
      <c r="AR1795" s="1"/>
      <c r="AS1795" s="1"/>
      <c r="AT1795" s="1"/>
      <c r="AU1795" s="1"/>
      <c r="AV1795" s="1"/>
      <c r="AW1795" s="1"/>
    </row>
    <row r="1796" spans="37:49">
      <c r="AK1796" s="1"/>
      <c r="AQ1796" s="1"/>
      <c r="AR1796" s="1"/>
      <c r="AS1796" s="1"/>
      <c r="AT1796" s="1"/>
      <c r="AU1796" s="1"/>
      <c r="AV1796" s="1"/>
      <c r="AW1796" s="1"/>
    </row>
    <row r="1797" spans="37:49">
      <c r="AK1797" s="1"/>
      <c r="AQ1797" s="1"/>
      <c r="AR1797" s="1"/>
      <c r="AS1797" s="1"/>
      <c r="AT1797" s="1"/>
      <c r="AU1797" s="1"/>
      <c r="AV1797" s="1"/>
      <c r="AW1797" s="1"/>
    </row>
    <row r="1798" spans="37:49">
      <c r="AK1798" s="1"/>
      <c r="AQ1798" s="1"/>
      <c r="AR1798" s="1"/>
      <c r="AS1798" s="1"/>
      <c r="AT1798" s="1"/>
      <c r="AU1798" s="1"/>
      <c r="AV1798" s="1"/>
      <c r="AW1798" s="1"/>
    </row>
    <row r="1799" spans="37:49">
      <c r="AK1799" s="1"/>
      <c r="AQ1799" s="1"/>
      <c r="AR1799" s="1"/>
      <c r="AS1799" s="1"/>
      <c r="AT1799" s="1"/>
      <c r="AU1799" s="1"/>
      <c r="AV1799" s="1"/>
      <c r="AW1799" s="1"/>
    </row>
    <row r="1800" spans="37:49">
      <c r="AK1800" s="1"/>
      <c r="AQ1800" s="1"/>
      <c r="AR1800" s="1"/>
      <c r="AS1800" s="1"/>
      <c r="AT1800" s="1"/>
      <c r="AU1800" s="1"/>
      <c r="AV1800" s="1"/>
      <c r="AW1800" s="1"/>
    </row>
    <row r="1801" spans="37:49">
      <c r="AK1801" s="1"/>
      <c r="AQ1801" s="1"/>
      <c r="AR1801" s="1"/>
      <c r="AS1801" s="1"/>
      <c r="AT1801" s="1"/>
      <c r="AU1801" s="1"/>
      <c r="AV1801" s="1"/>
      <c r="AW1801" s="1"/>
    </row>
    <row r="1802" spans="37:49">
      <c r="AK1802" s="1"/>
      <c r="AQ1802" s="1"/>
      <c r="AR1802" s="1"/>
      <c r="AS1802" s="1"/>
      <c r="AT1802" s="1"/>
      <c r="AU1802" s="1"/>
      <c r="AV1802" s="1"/>
      <c r="AW1802" s="1"/>
    </row>
    <row r="1803" spans="37:49">
      <c r="AK1803" s="1"/>
      <c r="AQ1803" s="1"/>
      <c r="AR1803" s="1"/>
      <c r="AS1803" s="1"/>
      <c r="AT1803" s="1"/>
      <c r="AU1803" s="1"/>
      <c r="AV1803" s="1"/>
      <c r="AW1803" s="1"/>
    </row>
    <row r="1804" spans="37:49">
      <c r="AK1804" s="1"/>
      <c r="AQ1804" s="1"/>
      <c r="AR1804" s="1"/>
      <c r="AS1804" s="1"/>
      <c r="AT1804" s="1"/>
      <c r="AU1804" s="1"/>
      <c r="AV1804" s="1"/>
      <c r="AW1804" s="1"/>
    </row>
    <row r="1805" spans="37:49">
      <c r="AK1805" s="1"/>
      <c r="AQ1805" s="1"/>
      <c r="AR1805" s="1"/>
      <c r="AS1805" s="1"/>
      <c r="AT1805" s="1"/>
      <c r="AU1805" s="1"/>
      <c r="AV1805" s="1"/>
      <c r="AW1805" s="1"/>
    </row>
    <row r="1806" spans="37:49">
      <c r="AK1806" s="1"/>
      <c r="AQ1806" s="1"/>
      <c r="AR1806" s="1"/>
      <c r="AS1806" s="1"/>
      <c r="AT1806" s="1"/>
      <c r="AU1806" s="1"/>
      <c r="AV1806" s="1"/>
      <c r="AW1806" s="1"/>
    </row>
    <row r="1807" spans="37:49">
      <c r="AK1807" s="1"/>
      <c r="AQ1807" s="1"/>
      <c r="AR1807" s="1"/>
      <c r="AS1807" s="1"/>
      <c r="AT1807" s="1"/>
      <c r="AU1807" s="1"/>
      <c r="AV1807" s="1"/>
      <c r="AW1807" s="1"/>
    </row>
    <row r="1808" spans="37:49">
      <c r="AK1808" s="1"/>
      <c r="AQ1808" s="1"/>
      <c r="AR1808" s="1"/>
      <c r="AS1808" s="1"/>
      <c r="AT1808" s="1"/>
      <c r="AU1808" s="1"/>
      <c r="AV1808" s="1"/>
      <c r="AW1808" s="1"/>
    </row>
    <row r="1809" spans="37:49">
      <c r="AK1809" s="1"/>
      <c r="AQ1809" s="1"/>
      <c r="AR1809" s="1"/>
      <c r="AS1809" s="1"/>
      <c r="AT1809" s="1"/>
      <c r="AU1809" s="1"/>
      <c r="AV1809" s="1"/>
      <c r="AW1809" s="1"/>
    </row>
    <row r="1810" spans="37:49">
      <c r="AK1810" s="1"/>
      <c r="AQ1810" s="1"/>
      <c r="AR1810" s="1"/>
      <c r="AS1810" s="1"/>
      <c r="AT1810" s="1"/>
      <c r="AU1810" s="1"/>
      <c r="AV1810" s="1"/>
      <c r="AW1810" s="1"/>
    </row>
    <row r="1811" spans="37:49">
      <c r="AK1811" s="1"/>
      <c r="AQ1811" s="1"/>
      <c r="AR1811" s="1"/>
      <c r="AS1811" s="1"/>
      <c r="AT1811" s="1"/>
      <c r="AU1811" s="1"/>
      <c r="AV1811" s="1"/>
      <c r="AW1811" s="1"/>
    </row>
    <row r="1812" spans="37:49">
      <c r="AK1812" s="1"/>
      <c r="AQ1812" s="1"/>
      <c r="AR1812" s="1"/>
      <c r="AS1812" s="1"/>
      <c r="AT1812" s="1"/>
      <c r="AU1812" s="1"/>
      <c r="AV1812" s="1"/>
      <c r="AW1812" s="1"/>
    </row>
    <row r="1813" spans="37:49">
      <c r="AK1813" s="1"/>
      <c r="AQ1813" s="1"/>
      <c r="AR1813" s="1"/>
      <c r="AS1813" s="1"/>
      <c r="AT1813" s="1"/>
      <c r="AU1813" s="1"/>
      <c r="AV1813" s="1"/>
      <c r="AW1813" s="1"/>
    </row>
    <row r="1814" spans="37:49">
      <c r="AK1814" s="1"/>
      <c r="AQ1814" s="1"/>
      <c r="AR1814" s="1"/>
      <c r="AS1814" s="1"/>
      <c r="AT1814" s="1"/>
      <c r="AU1814" s="1"/>
      <c r="AV1814" s="1"/>
      <c r="AW1814" s="1"/>
    </row>
    <row r="1815" spans="37:49">
      <c r="AK1815" s="1"/>
      <c r="AQ1815" s="1"/>
      <c r="AR1815" s="1"/>
      <c r="AS1815" s="1"/>
      <c r="AT1815" s="1"/>
      <c r="AU1815" s="1"/>
      <c r="AV1815" s="1"/>
      <c r="AW1815" s="1"/>
    </row>
    <row r="1816" spans="37:49">
      <c r="AK1816" s="1"/>
      <c r="AQ1816" s="1"/>
      <c r="AR1816" s="1"/>
      <c r="AS1816" s="1"/>
      <c r="AT1816" s="1"/>
      <c r="AU1816" s="1"/>
      <c r="AV1816" s="1"/>
      <c r="AW1816" s="1"/>
    </row>
    <row r="1817" spans="37:49">
      <c r="AK1817" s="1"/>
      <c r="AQ1817" s="1"/>
      <c r="AR1817" s="1"/>
      <c r="AS1817" s="1"/>
      <c r="AT1817" s="1"/>
      <c r="AU1817" s="1"/>
      <c r="AV1817" s="1"/>
      <c r="AW1817" s="1"/>
    </row>
    <row r="1818" spans="37:49">
      <c r="AK1818" s="1"/>
      <c r="AQ1818" s="1"/>
      <c r="AR1818" s="1"/>
      <c r="AS1818" s="1"/>
      <c r="AT1818" s="1"/>
      <c r="AU1818" s="1"/>
      <c r="AV1818" s="1"/>
      <c r="AW1818" s="1"/>
    </row>
    <row r="1819" spans="37:49">
      <c r="AK1819" s="1"/>
      <c r="AQ1819" s="1"/>
      <c r="AR1819" s="1"/>
      <c r="AS1819" s="1"/>
      <c r="AT1819" s="1"/>
      <c r="AU1819" s="1"/>
      <c r="AV1819" s="1"/>
      <c r="AW1819" s="1"/>
    </row>
    <row r="1820" spans="37:49">
      <c r="AK1820" s="1"/>
      <c r="AQ1820" s="1"/>
      <c r="AR1820" s="1"/>
      <c r="AS1820" s="1"/>
      <c r="AT1820" s="1"/>
      <c r="AU1820" s="1"/>
      <c r="AV1820" s="1"/>
      <c r="AW1820" s="1"/>
    </row>
    <row r="1821" spans="37:49">
      <c r="AK1821" s="1"/>
      <c r="AQ1821" s="1"/>
      <c r="AR1821" s="1"/>
      <c r="AS1821" s="1"/>
      <c r="AT1821" s="1"/>
      <c r="AU1821" s="1"/>
      <c r="AV1821" s="1"/>
      <c r="AW1821" s="1"/>
    </row>
    <row r="1822" spans="37:49">
      <c r="AK1822" s="1"/>
      <c r="AQ1822" s="1"/>
      <c r="AR1822" s="1"/>
      <c r="AS1822" s="1"/>
      <c r="AT1822" s="1"/>
      <c r="AU1822" s="1"/>
      <c r="AV1822" s="1"/>
      <c r="AW1822" s="1"/>
    </row>
    <row r="1823" spans="37:49">
      <c r="AK1823" s="1"/>
      <c r="AQ1823" s="1"/>
      <c r="AR1823" s="1"/>
      <c r="AS1823" s="1"/>
      <c r="AT1823" s="1"/>
      <c r="AU1823" s="1"/>
      <c r="AV1823" s="1"/>
      <c r="AW1823" s="1"/>
    </row>
    <row r="1824" spans="37:49">
      <c r="AK1824" s="1"/>
      <c r="AQ1824" s="1"/>
      <c r="AR1824" s="1"/>
      <c r="AS1824" s="1"/>
      <c r="AT1824" s="1"/>
      <c r="AU1824" s="1"/>
      <c r="AV1824" s="1"/>
      <c r="AW1824" s="1"/>
    </row>
    <row r="1825" spans="37:49">
      <c r="AK1825" s="1"/>
      <c r="AQ1825" s="1"/>
      <c r="AR1825" s="1"/>
      <c r="AS1825" s="1"/>
      <c r="AT1825" s="1"/>
      <c r="AU1825" s="1"/>
      <c r="AV1825" s="1"/>
      <c r="AW1825" s="1"/>
    </row>
    <row r="1826" spans="37:49">
      <c r="AK1826" s="1"/>
      <c r="AQ1826" s="1"/>
      <c r="AR1826" s="1"/>
      <c r="AS1826" s="1"/>
      <c r="AT1826" s="1"/>
      <c r="AU1826" s="1"/>
      <c r="AV1826" s="1"/>
      <c r="AW1826" s="1"/>
    </row>
    <row r="1827" spans="37:49">
      <c r="AK1827" s="1"/>
      <c r="AQ1827" s="1"/>
      <c r="AR1827" s="1"/>
      <c r="AS1827" s="1"/>
      <c r="AT1827" s="1"/>
      <c r="AU1827" s="1"/>
      <c r="AV1827" s="1"/>
      <c r="AW1827" s="1"/>
    </row>
    <row r="1828" spans="37:49">
      <c r="AK1828" s="1"/>
      <c r="AQ1828" s="1"/>
      <c r="AR1828" s="1"/>
      <c r="AS1828" s="1"/>
      <c r="AT1828" s="1"/>
      <c r="AU1828" s="1"/>
      <c r="AV1828" s="1"/>
      <c r="AW1828" s="1"/>
    </row>
    <row r="1829" spans="37:49">
      <c r="AK1829" s="1"/>
      <c r="AQ1829" s="1"/>
      <c r="AR1829" s="1"/>
      <c r="AS1829" s="1"/>
      <c r="AT1829" s="1"/>
      <c r="AU1829" s="1"/>
      <c r="AV1829" s="1"/>
      <c r="AW1829" s="1"/>
    </row>
    <row r="1830" spans="37:49">
      <c r="AK1830" s="1"/>
      <c r="AQ1830" s="1"/>
      <c r="AR1830" s="1"/>
      <c r="AS1830" s="1"/>
      <c r="AT1830" s="1"/>
      <c r="AU1830" s="1"/>
      <c r="AV1830" s="1"/>
      <c r="AW1830" s="1"/>
    </row>
    <row r="1831" spans="37:49">
      <c r="AK1831" s="1"/>
      <c r="AQ1831" s="1"/>
      <c r="AR1831" s="1"/>
      <c r="AS1831" s="1"/>
      <c r="AT1831" s="1"/>
      <c r="AU1831" s="1"/>
      <c r="AV1831" s="1"/>
      <c r="AW1831" s="1"/>
    </row>
    <row r="1832" spans="37:49">
      <c r="AK1832" s="1"/>
      <c r="AQ1832" s="1"/>
      <c r="AR1832" s="1"/>
      <c r="AS1832" s="1"/>
      <c r="AT1832" s="1"/>
      <c r="AU1832" s="1"/>
      <c r="AV1832" s="1"/>
      <c r="AW1832" s="1"/>
    </row>
    <row r="1833" spans="37:49">
      <c r="AK1833" s="1"/>
      <c r="AQ1833" s="1"/>
      <c r="AR1833" s="1"/>
      <c r="AS1833" s="1"/>
      <c r="AT1833" s="1"/>
      <c r="AU1833" s="1"/>
      <c r="AV1833" s="1"/>
      <c r="AW1833" s="1"/>
    </row>
    <row r="1834" spans="37:49">
      <c r="AK1834" s="1"/>
      <c r="AQ1834" s="1"/>
      <c r="AR1834" s="1"/>
      <c r="AS1834" s="1"/>
      <c r="AT1834" s="1"/>
      <c r="AU1834" s="1"/>
      <c r="AV1834" s="1"/>
      <c r="AW1834" s="1"/>
    </row>
    <row r="1835" spans="37:49">
      <c r="AK1835" s="1"/>
      <c r="AQ1835" s="1"/>
      <c r="AR1835" s="1"/>
      <c r="AS1835" s="1"/>
      <c r="AT1835" s="1"/>
      <c r="AU1835" s="1"/>
      <c r="AV1835" s="1"/>
      <c r="AW1835" s="1"/>
    </row>
    <row r="1836" spans="37:49">
      <c r="AK1836" s="1"/>
      <c r="AQ1836" s="1"/>
      <c r="AR1836" s="1"/>
      <c r="AS1836" s="1"/>
      <c r="AT1836" s="1"/>
      <c r="AU1836" s="1"/>
      <c r="AV1836" s="1"/>
      <c r="AW1836" s="1"/>
    </row>
    <row r="1837" spans="37:49">
      <c r="AK1837" s="1"/>
      <c r="AQ1837" s="1"/>
      <c r="AR1837" s="1"/>
      <c r="AS1837" s="1"/>
      <c r="AT1837" s="1"/>
      <c r="AU1837" s="1"/>
      <c r="AV1837" s="1"/>
      <c r="AW1837" s="1"/>
    </row>
    <row r="1838" spans="37:49">
      <c r="AK1838" s="1"/>
      <c r="AQ1838" s="1"/>
      <c r="AR1838" s="1"/>
      <c r="AS1838" s="1"/>
      <c r="AT1838" s="1"/>
      <c r="AU1838" s="1"/>
      <c r="AV1838" s="1"/>
      <c r="AW1838" s="1"/>
    </row>
    <row r="1839" spans="37:49">
      <c r="AK1839" s="1"/>
      <c r="AQ1839" s="1"/>
      <c r="AR1839" s="1"/>
      <c r="AS1839" s="1"/>
      <c r="AT1839" s="1"/>
      <c r="AU1839" s="1"/>
      <c r="AV1839" s="1"/>
      <c r="AW1839" s="1"/>
    </row>
    <row r="1840" spans="37:49">
      <c r="AK1840" s="1"/>
      <c r="AQ1840" s="1"/>
      <c r="AR1840" s="1"/>
      <c r="AS1840" s="1"/>
      <c r="AT1840" s="1"/>
      <c r="AU1840" s="1"/>
      <c r="AV1840" s="1"/>
      <c r="AW1840" s="1"/>
    </row>
    <row r="1841" spans="37:49">
      <c r="AK1841" s="1"/>
      <c r="AQ1841" s="1"/>
      <c r="AR1841" s="1"/>
      <c r="AS1841" s="1"/>
      <c r="AT1841" s="1"/>
      <c r="AU1841" s="1"/>
      <c r="AV1841" s="1"/>
      <c r="AW1841" s="1"/>
    </row>
    <row r="1842" spans="37:49">
      <c r="AK1842" s="1"/>
      <c r="AQ1842" s="1"/>
      <c r="AR1842" s="1"/>
      <c r="AS1842" s="1"/>
      <c r="AT1842" s="1"/>
      <c r="AU1842" s="1"/>
      <c r="AV1842" s="1"/>
      <c r="AW1842" s="1"/>
    </row>
    <row r="1843" spans="37:49">
      <c r="AK1843" s="1"/>
      <c r="AQ1843" s="1"/>
      <c r="AR1843" s="1"/>
      <c r="AS1843" s="1"/>
      <c r="AT1843" s="1"/>
      <c r="AU1843" s="1"/>
      <c r="AV1843" s="1"/>
      <c r="AW1843" s="1"/>
    </row>
    <row r="1844" spans="37:49">
      <c r="AK1844" s="1"/>
      <c r="AQ1844" s="1"/>
      <c r="AR1844" s="1"/>
      <c r="AS1844" s="1"/>
      <c r="AT1844" s="1"/>
      <c r="AU1844" s="1"/>
      <c r="AV1844" s="1"/>
      <c r="AW1844" s="1"/>
    </row>
    <row r="1845" spans="37:49">
      <c r="AK1845" s="1"/>
      <c r="AQ1845" s="1"/>
      <c r="AR1845" s="1"/>
      <c r="AS1845" s="1"/>
      <c r="AT1845" s="1"/>
      <c r="AU1845" s="1"/>
      <c r="AV1845" s="1"/>
      <c r="AW1845" s="1"/>
    </row>
    <row r="1846" spans="37:49">
      <c r="AK1846" s="1"/>
      <c r="AQ1846" s="1"/>
      <c r="AR1846" s="1"/>
      <c r="AS1846" s="1"/>
      <c r="AT1846" s="1"/>
      <c r="AU1846" s="1"/>
      <c r="AV1846" s="1"/>
      <c r="AW1846" s="1"/>
    </row>
    <row r="1847" spans="37:49">
      <c r="AK1847" s="1"/>
      <c r="AQ1847" s="1"/>
      <c r="AR1847" s="1"/>
      <c r="AS1847" s="1"/>
      <c r="AT1847" s="1"/>
      <c r="AU1847" s="1"/>
      <c r="AV1847" s="1"/>
      <c r="AW1847" s="1"/>
    </row>
    <row r="1848" spans="37:49">
      <c r="AK1848" s="1"/>
      <c r="AQ1848" s="1"/>
      <c r="AR1848" s="1"/>
      <c r="AS1848" s="1"/>
      <c r="AT1848" s="1"/>
      <c r="AU1848" s="1"/>
      <c r="AV1848" s="1"/>
      <c r="AW1848" s="1"/>
    </row>
    <row r="1849" spans="37:49">
      <c r="AK1849" s="1"/>
      <c r="AQ1849" s="1"/>
      <c r="AR1849" s="1"/>
      <c r="AS1849" s="1"/>
      <c r="AT1849" s="1"/>
      <c r="AU1849" s="1"/>
      <c r="AV1849" s="1"/>
      <c r="AW1849" s="1"/>
    </row>
    <row r="1850" spans="37:49">
      <c r="AK1850" s="1"/>
      <c r="AQ1850" s="1"/>
      <c r="AR1850" s="1"/>
      <c r="AS1850" s="1"/>
      <c r="AT1850" s="1"/>
      <c r="AU1850" s="1"/>
      <c r="AV1850" s="1"/>
      <c r="AW1850" s="1"/>
    </row>
    <row r="1851" spans="37:49">
      <c r="AK1851" s="1"/>
      <c r="AQ1851" s="1"/>
      <c r="AR1851" s="1"/>
      <c r="AS1851" s="1"/>
      <c r="AT1851" s="1"/>
      <c r="AU1851" s="1"/>
      <c r="AV1851" s="1"/>
      <c r="AW1851" s="1"/>
    </row>
    <row r="1852" spans="37:49">
      <c r="AK1852" s="1"/>
      <c r="AQ1852" s="1"/>
      <c r="AR1852" s="1"/>
      <c r="AS1852" s="1"/>
      <c r="AT1852" s="1"/>
      <c r="AU1852" s="1"/>
      <c r="AV1852" s="1"/>
      <c r="AW1852" s="1"/>
    </row>
    <row r="1853" spans="37:49">
      <c r="AK1853" s="1"/>
      <c r="AQ1853" s="1"/>
      <c r="AR1853" s="1"/>
      <c r="AS1853" s="1"/>
      <c r="AT1853" s="1"/>
      <c r="AU1853" s="1"/>
      <c r="AV1853" s="1"/>
      <c r="AW1853" s="1"/>
    </row>
    <row r="1854" spans="37:49">
      <c r="AK1854" s="1"/>
      <c r="AQ1854" s="1"/>
      <c r="AR1854" s="1"/>
      <c r="AS1854" s="1"/>
      <c r="AT1854" s="1"/>
      <c r="AU1854" s="1"/>
      <c r="AV1854" s="1"/>
      <c r="AW1854" s="1"/>
    </row>
    <row r="1855" spans="37:49">
      <c r="AK1855" s="1"/>
      <c r="AQ1855" s="1"/>
      <c r="AR1855" s="1"/>
      <c r="AS1855" s="1"/>
      <c r="AT1855" s="1"/>
      <c r="AU1855" s="1"/>
      <c r="AV1855" s="1"/>
      <c r="AW1855" s="1"/>
    </row>
    <row r="1856" spans="37:49">
      <c r="AK1856" s="1"/>
      <c r="AQ1856" s="1"/>
      <c r="AR1856" s="1"/>
      <c r="AS1856" s="1"/>
      <c r="AT1856" s="1"/>
      <c r="AU1856" s="1"/>
      <c r="AV1856" s="1"/>
      <c r="AW1856" s="1"/>
    </row>
    <row r="1857" spans="37:49">
      <c r="AK1857" s="1"/>
      <c r="AQ1857" s="1"/>
      <c r="AR1857" s="1"/>
      <c r="AS1857" s="1"/>
      <c r="AT1857" s="1"/>
      <c r="AU1857" s="1"/>
      <c r="AV1857" s="1"/>
      <c r="AW1857" s="1"/>
    </row>
    <row r="1858" spans="37:49">
      <c r="AK1858" s="1"/>
      <c r="AQ1858" s="1"/>
      <c r="AR1858" s="1"/>
      <c r="AS1858" s="1"/>
      <c r="AT1858" s="1"/>
      <c r="AU1858" s="1"/>
      <c r="AV1858" s="1"/>
      <c r="AW1858" s="1"/>
    </row>
    <row r="1859" spans="37:49">
      <c r="AK1859" s="1"/>
      <c r="AQ1859" s="1"/>
      <c r="AR1859" s="1"/>
      <c r="AS1859" s="1"/>
      <c r="AT1859" s="1"/>
      <c r="AU1859" s="1"/>
      <c r="AV1859" s="1"/>
      <c r="AW1859" s="1"/>
    </row>
    <row r="1860" spans="37:49">
      <c r="AK1860" s="1"/>
      <c r="AQ1860" s="1"/>
      <c r="AR1860" s="1"/>
      <c r="AS1860" s="1"/>
      <c r="AT1860" s="1"/>
      <c r="AU1860" s="1"/>
      <c r="AV1860" s="1"/>
      <c r="AW1860" s="1"/>
    </row>
    <row r="1861" spans="37:49">
      <c r="AK1861" s="1"/>
      <c r="AQ1861" s="1"/>
      <c r="AR1861" s="1"/>
      <c r="AS1861" s="1"/>
      <c r="AT1861" s="1"/>
      <c r="AU1861" s="1"/>
      <c r="AV1861" s="1"/>
      <c r="AW1861" s="1"/>
    </row>
    <row r="1862" spans="37:49">
      <c r="AK1862" s="1"/>
      <c r="AQ1862" s="1"/>
      <c r="AR1862" s="1"/>
      <c r="AS1862" s="1"/>
      <c r="AT1862" s="1"/>
      <c r="AU1862" s="1"/>
      <c r="AV1862" s="1"/>
      <c r="AW1862" s="1"/>
    </row>
    <row r="1863" spans="37:49">
      <c r="AK1863" s="1"/>
      <c r="AQ1863" s="1"/>
      <c r="AR1863" s="1"/>
      <c r="AS1863" s="1"/>
      <c r="AT1863" s="1"/>
      <c r="AU1863" s="1"/>
      <c r="AV1863" s="1"/>
      <c r="AW1863" s="1"/>
    </row>
    <row r="1864" spans="37:49">
      <c r="AK1864" s="1"/>
      <c r="AQ1864" s="1"/>
      <c r="AR1864" s="1"/>
      <c r="AS1864" s="1"/>
      <c r="AT1864" s="1"/>
      <c r="AU1864" s="1"/>
      <c r="AV1864" s="1"/>
      <c r="AW1864" s="1"/>
    </row>
    <row r="1865" spans="37:49">
      <c r="AK1865" s="1"/>
      <c r="AQ1865" s="1"/>
      <c r="AR1865" s="1"/>
      <c r="AS1865" s="1"/>
      <c r="AT1865" s="1"/>
      <c r="AU1865" s="1"/>
      <c r="AV1865" s="1"/>
      <c r="AW1865" s="1"/>
    </row>
    <row r="1866" spans="37:49">
      <c r="AK1866" s="1"/>
      <c r="AQ1866" s="1"/>
      <c r="AR1866" s="1"/>
      <c r="AS1866" s="1"/>
      <c r="AT1866" s="1"/>
      <c r="AU1866" s="1"/>
      <c r="AV1866" s="1"/>
      <c r="AW1866" s="1"/>
    </row>
    <row r="1867" spans="37:49">
      <c r="AK1867" s="1"/>
      <c r="AQ1867" s="1"/>
      <c r="AR1867" s="1"/>
      <c r="AS1867" s="1"/>
      <c r="AT1867" s="1"/>
      <c r="AU1867" s="1"/>
      <c r="AV1867" s="1"/>
      <c r="AW1867" s="1"/>
    </row>
    <row r="1868" spans="37:49">
      <c r="AK1868" s="1"/>
      <c r="AQ1868" s="1"/>
      <c r="AR1868" s="1"/>
      <c r="AS1868" s="1"/>
      <c r="AT1868" s="1"/>
      <c r="AU1868" s="1"/>
      <c r="AV1868" s="1"/>
      <c r="AW1868" s="1"/>
    </row>
    <row r="1869" spans="37:49">
      <c r="AK1869" s="1"/>
      <c r="AQ1869" s="1"/>
      <c r="AR1869" s="1"/>
      <c r="AS1869" s="1"/>
      <c r="AT1869" s="1"/>
      <c r="AU1869" s="1"/>
      <c r="AV1869" s="1"/>
      <c r="AW1869" s="1"/>
    </row>
    <row r="1870" spans="37:49">
      <c r="AK1870" s="1"/>
      <c r="AQ1870" s="1"/>
      <c r="AR1870" s="1"/>
      <c r="AS1870" s="1"/>
      <c r="AT1870" s="1"/>
      <c r="AU1870" s="1"/>
      <c r="AV1870" s="1"/>
      <c r="AW1870" s="1"/>
    </row>
    <row r="1871" spans="37:49">
      <c r="AK1871" s="1"/>
      <c r="AQ1871" s="1"/>
      <c r="AR1871" s="1"/>
      <c r="AS1871" s="1"/>
      <c r="AT1871" s="1"/>
      <c r="AU1871" s="1"/>
      <c r="AV1871" s="1"/>
      <c r="AW1871" s="1"/>
    </row>
    <row r="1872" spans="37:49">
      <c r="AK1872" s="1"/>
      <c r="AQ1872" s="1"/>
      <c r="AR1872" s="1"/>
      <c r="AS1872" s="1"/>
      <c r="AT1872" s="1"/>
      <c r="AU1872" s="1"/>
      <c r="AV1872" s="1"/>
      <c r="AW1872" s="1"/>
    </row>
    <row r="1873" spans="37:49">
      <c r="AK1873" s="1"/>
      <c r="AQ1873" s="1"/>
      <c r="AR1873" s="1"/>
      <c r="AS1873" s="1"/>
      <c r="AT1873" s="1"/>
      <c r="AU1873" s="1"/>
      <c r="AV1873" s="1"/>
      <c r="AW1873" s="1"/>
    </row>
    <row r="1874" spans="37:49">
      <c r="AK1874" s="1"/>
      <c r="AQ1874" s="1"/>
      <c r="AR1874" s="1"/>
      <c r="AS1874" s="1"/>
      <c r="AT1874" s="1"/>
      <c r="AU1874" s="1"/>
      <c r="AV1874" s="1"/>
      <c r="AW1874" s="1"/>
    </row>
    <row r="1875" spans="37:49">
      <c r="AK1875" s="1"/>
      <c r="AQ1875" s="1"/>
      <c r="AR1875" s="1"/>
      <c r="AS1875" s="1"/>
      <c r="AT1875" s="1"/>
      <c r="AU1875" s="1"/>
      <c r="AV1875" s="1"/>
      <c r="AW1875" s="1"/>
    </row>
    <row r="1876" spans="37:49">
      <c r="AK1876" s="1"/>
      <c r="AQ1876" s="1"/>
      <c r="AR1876" s="1"/>
      <c r="AS1876" s="1"/>
      <c r="AT1876" s="1"/>
      <c r="AU1876" s="1"/>
      <c r="AV1876" s="1"/>
      <c r="AW1876" s="1"/>
    </row>
    <row r="1877" spans="37:49">
      <c r="AK1877" s="1"/>
      <c r="AQ1877" s="1"/>
      <c r="AR1877" s="1"/>
      <c r="AS1877" s="1"/>
      <c r="AT1877" s="1"/>
      <c r="AU1877" s="1"/>
      <c r="AV1877" s="1"/>
      <c r="AW1877" s="1"/>
    </row>
    <row r="1878" spans="37:49">
      <c r="AK1878" s="1"/>
      <c r="AQ1878" s="1"/>
      <c r="AR1878" s="1"/>
      <c r="AS1878" s="1"/>
      <c r="AT1878" s="1"/>
      <c r="AU1878" s="1"/>
      <c r="AV1878" s="1"/>
      <c r="AW1878" s="1"/>
    </row>
    <row r="1879" spans="37:49">
      <c r="AK1879" s="1"/>
      <c r="AQ1879" s="1"/>
      <c r="AR1879" s="1"/>
      <c r="AS1879" s="1"/>
      <c r="AT1879" s="1"/>
      <c r="AU1879" s="1"/>
      <c r="AV1879" s="1"/>
      <c r="AW1879" s="1"/>
    </row>
    <row r="1880" spans="37:49">
      <c r="AK1880" s="1"/>
      <c r="AQ1880" s="1"/>
      <c r="AR1880" s="1"/>
      <c r="AS1880" s="1"/>
      <c r="AT1880" s="1"/>
      <c r="AU1880" s="1"/>
      <c r="AV1880" s="1"/>
      <c r="AW1880" s="1"/>
    </row>
  </sheetData>
  <mergeCells count="1">
    <mergeCell ref="Q4:R4"/>
  </mergeCells>
  <phoneticPr fontId="11" type="noConversion"/>
  <conditionalFormatting sqref="F10:F61">
    <cfRule type="cellIs" dxfId="128" priority="5" operator="lessThan">
      <formula>0</formula>
    </cfRule>
    <cfRule type="cellIs" dxfId="127" priority="6" operator="greaterThan">
      <formula>0</formula>
    </cfRule>
  </conditionalFormatting>
  <conditionalFormatting sqref="L10:L61">
    <cfRule type="cellIs" dxfId="126" priority="3" operator="lessThan">
      <formula>0</formula>
    </cfRule>
    <cfRule type="cellIs" dxfId="125" priority="4" operator="greaterThan">
      <formula>0</formula>
    </cfRule>
  </conditionalFormatting>
  <conditionalFormatting sqref="N10:N61">
    <cfRule type="cellIs" dxfId="124" priority="1" operator="lessThan">
      <formula>0</formula>
    </cfRule>
    <cfRule type="cellIs" dxfId="123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Q92:R92"/>
  <sheetViews>
    <sheetView zoomScale="86" zoomScaleNormal="86" workbookViewId="0">
      <selection activeCell="R1" sqref="R1"/>
    </sheetView>
  </sheetViews>
  <sheetFormatPr baseColWidth="10" defaultRowHeight="15"/>
  <sheetData>
    <row r="92" spans="17:18" ht="15.6">
      <c r="Q92" s="5">
        <f>+År!L34</f>
        <v>59.022313251407077</v>
      </c>
      <c r="R92" s="3" t="s">
        <v>664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7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G31" sqref="G31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customWidth="1"/>
    <col min="8" max="8" width="5.54296875" customWidth="1"/>
    <col min="9" max="9" width="7.08984375" customWidth="1"/>
    <col min="10" max="10" width="6.81640625" style="97" customWidth="1"/>
    <col min="11" max="11" width="4.90625" style="97" customWidth="1"/>
    <col min="12" max="12" width="5.1796875" style="97" customWidth="1"/>
    <col min="13" max="13" width="2.08984375" style="97" customWidth="1"/>
    <col min="14" max="14" width="6.36328125" customWidth="1"/>
    <col min="15" max="15" width="4.9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39"/>
      <c r="H1" s="39"/>
      <c r="I1" s="39"/>
      <c r="J1" s="101"/>
      <c r="K1" s="101"/>
      <c r="L1" s="101"/>
      <c r="M1" s="101"/>
      <c r="N1" s="39"/>
      <c r="O1" s="39"/>
      <c r="P1" s="64"/>
      <c r="Q1" s="64"/>
      <c r="R1" s="64"/>
      <c r="S1" s="39"/>
      <c r="T1" s="64"/>
      <c r="U1" s="64"/>
      <c r="V1" s="39"/>
      <c r="W1" s="39"/>
      <c r="X1" s="24"/>
      <c r="Y1" s="24"/>
      <c r="Z1" s="24"/>
      <c r="AF1" s="4"/>
    </row>
    <row r="2" spans="1:34" s="128" customFormat="1" ht="31.8">
      <c r="A2" s="146"/>
      <c r="B2" s="146"/>
      <c r="C2" s="147" t="s">
        <v>58</v>
      </c>
      <c r="D2" s="146"/>
      <c r="E2" s="146"/>
      <c r="F2" s="146"/>
      <c r="G2" s="146"/>
      <c r="H2" s="146"/>
      <c r="I2" s="146"/>
      <c r="J2" s="147" t="s">
        <v>502</v>
      </c>
      <c r="K2" s="152"/>
      <c r="L2" s="149"/>
      <c r="M2" s="149"/>
      <c r="N2" s="149"/>
      <c r="O2" s="146"/>
      <c r="P2" s="167" t="str">
        <f>+År!B2</f>
        <v>Skålda purke</v>
      </c>
      <c r="Q2" s="153"/>
      <c r="R2" s="167"/>
      <c r="S2" s="146"/>
      <c r="T2" s="153"/>
      <c r="U2" s="153"/>
      <c r="V2" s="146"/>
      <c r="W2" s="146"/>
      <c r="X2" s="24"/>
      <c r="Y2" s="148"/>
      <c r="Z2" s="148"/>
      <c r="AA2" s="148"/>
      <c r="AG2" s="130"/>
    </row>
    <row r="3" spans="1:34">
      <c r="A3" s="39"/>
      <c r="B3" s="39"/>
      <c r="C3" s="39"/>
      <c r="D3" s="39"/>
      <c r="E3" s="39"/>
      <c r="F3" s="39"/>
      <c r="G3" s="39"/>
      <c r="H3" s="39"/>
      <c r="I3" s="39"/>
      <c r="J3" s="101"/>
      <c r="K3" s="101"/>
      <c r="L3" s="101"/>
      <c r="M3" s="101"/>
      <c r="N3" s="39"/>
      <c r="O3" s="39"/>
      <c r="P3" s="64"/>
      <c r="Q3" s="64"/>
      <c r="R3" s="64"/>
      <c r="S3" s="39"/>
      <c r="T3" s="64"/>
      <c r="U3" s="64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39"/>
      <c r="H4" s="39"/>
      <c r="I4" s="39"/>
      <c r="J4" s="101"/>
      <c r="K4" s="101"/>
      <c r="L4" s="101"/>
      <c r="M4" s="101"/>
      <c r="N4" s="39"/>
      <c r="O4" s="39"/>
      <c r="P4" s="64"/>
      <c r="Q4" s="64"/>
      <c r="R4" s="64"/>
      <c r="S4" s="39"/>
      <c r="T4" s="64"/>
      <c r="U4" s="64"/>
      <c r="V4" s="39"/>
      <c r="W4" s="39"/>
      <c r="X4" s="24"/>
      <c r="Y4" s="24"/>
      <c r="Z4" s="24"/>
      <c r="AF4" s="4"/>
    </row>
    <row r="5" spans="1:34" s="126" customFormat="1" ht="24.6">
      <c r="A5" s="143"/>
      <c r="B5" s="143"/>
      <c r="C5" s="143"/>
      <c r="D5" s="143"/>
      <c r="E5" s="183" t="s">
        <v>503</v>
      </c>
      <c r="F5" s="183"/>
      <c r="G5" s="185">
        <v>23</v>
      </c>
      <c r="H5" s="143"/>
      <c r="I5" s="143"/>
      <c r="J5" s="143"/>
      <c r="K5" s="143"/>
      <c r="L5" s="143"/>
      <c r="M5" s="143"/>
      <c r="N5" s="143"/>
      <c r="O5" s="190" t="s">
        <v>458</v>
      </c>
      <c r="P5" s="189"/>
      <c r="Q5" s="183"/>
      <c r="R5" s="183"/>
      <c r="S5" s="314">
        <f>SUM(G11:G14)</f>
        <v>30030</v>
      </c>
      <c r="T5" s="313"/>
      <c r="U5" s="64"/>
      <c r="V5" s="143"/>
      <c r="W5" s="64"/>
      <c r="X5" s="24"/>
      <c r="Y5" s="24"/>
      <c r="Z5" s="24"/>
      <c r="AE5" s="145"/>
      <c r="AG5" s="187"/>
    </row>
    <row r="6" spans="1:34" ht="15.6">
      <c r="A6" s="45"/>
      <c r="B6" s="45"/>
      <c r="C6" s="45"/>
      <c r="D6" s="45"/>
      <c r="E6" s="45"/>
      <c r="F6" s="45"/>
      <c r="G6" s="45"/>
      <c r="H6" s="45"/>
      <c r="I6" s="45"/>
      <c r="J6" s="150"/>
      <c r="K6" s="150"/>
      <c r="L6" s="150"/>
      <c r="M6" s="150"/>
      <c r="N6" s="45"/>
      <c r="O6" s="45"/>
      <c r="P6" s="83"/>
      <c r="Q6" s="83"/>
      <c r="R6" s="83"/>
      <c r="S6" s="45"/>
      <c r="T6" s="83"/>
      <c r="U6" s="83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45"/>
      <c r="H7" s="45"/>
      <c r="I7" s="45"/>
      <c r="J7" s="150"/>
      <c r="K7" s="150"/>
      <c r="L7" s="150"/>
      <c r="M7" s="150"/>
      <c r="N7" s="45"/>
      <c r="O7" s="45"/>
      <c r="P7" s="83"/>
      <c r="Q7" s="83"/>
      <c r="R7" s="83"/>
      <c r="S7" s="45"/>
      <c r="T7" s="83"/>
      <c r="U7" s="83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45"/>
      <c r="H8" s="45"/>
      <c r="I8" s="72" t="s">
        <v>3</v>
      </c>
      <c r="J8" s="150"/>
      <c r="K8" s="150"/>
      <c r="L8" s="150"/>
      <c r="M8" s="150"/>
      <c r="N8" s="45"/>
      <c r="O8" s="45"/>
      <c r="P8" s="72" t="s">
        <v>18</v>
      </c>
      <c r="Q8" s="72"/>
      <c r="R8" s="72" t="s">
        <v>476</v>
      </c>
      <c r="S8" s="34" t="s">
        <v>2</v>
      </c>
      <c r="T8" s="72" t="s">
        <v>52</v>
      </c>
      <c r="U8" s="72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526</v>
      </c>
      <c r="F9" s="45"/>
      <c r="G9" s="72" t="s">
        <v>3</v>
      </c>
      <c r="H9" s="72"/>
      <c r="I9" s="72" t="s">
        <v>482</v>
      </c>
      <c r="J9" s="96" t="s">
        <v>3</v>
      </c>
      <c r="K9" s="96"/>
      <c r="L9" s="96" t="s">
        <v>1</v>
      </c>
      <c r="M9" s="96"/>
      <c r="N9" s="34" t="s">
        <v>18</v>
      </c>
      <c r="O9" s="72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452</v>
      </c>
      <c r="D10" s="28"/>
      <c r="E10" s="34" t="s">
        <v>505</v>
      </c>
      <c r="F10" s="117" t="s">
        <v>532</v>
      </c>
      <c r="G10" s="72" t="s">
        <v>11</v>
      </c>
      <c r="H10" s="117" t="s">
        <v>532</v>
      </c>
      <c r="I10" s="72" t="s">
        <v>475</v>
      </c>
      <c r="J10" s="96" t="s">
        <v>444</v>
      </c>
      <c r="K10" s="132" t="s">
        <v>532</v>
      </c>
      <c r="L10" s="96" t="s">
        <v>444</v>
      </c>
      <c r="M10" s="96"/>
      <c r="N10" s="34" t="s">
        <v>475</v>
      </c>
      <c r="O10" s="117" t="s">
        <v>532</v>
      </c>
      <c r="P10" s="72" t="s">
        <v>529</v>
      </c>
      <c r="Q10" s="117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+'Ark1'!C1825</f>
        <v>2023</v>
      </c>
      <c r="C11" s="2">
        <f>+'Ark1'!G1825</f>
        <v>1</v>
      </c>
      <c r="D11" s="2" t="s">
        <v>459</v>
      </c>
      <c r="E11" s="2">
        <f>+'Ark1'!Q1825</f>
        <v>346</v>
      </c>
      <c r="F11" s="2">
        <f>+E11-E16</f>
        <v>-46</v>
      </c>
      <c r="G11" s="18">
        <f>+'Ark1'!R1825</f>
        <v>12445</v>
      </c>
      <c r="H11" s="18">
        <f>+G11-G16</f>
        <v>-510</v>
      </c>
      <c r="I11" s="18">
        <f>+'Ark1'!S1825</f>
        <v>12445</v>
      </c>
      <c r="J11" s="51">
        <f>+'Ark1'!T1825</f>
        <v>41.441891441891435</v>
      </c>
      <c r="K11" s="51">
        <f>+J11-J16</f>
        <v>0.39829747407999605</v>
      </c>
      <c r="L11" s="51">
        <f>+'Ark1'!U1825</f>
        <v>42.554522205493953</v>
      </c>
      <c r="M11" s="96"/>
      <c r="N11" s="5">
        <f>+'Ark1'!W1825</f>
        <v>58.440337484933693</v>
      </c>
      <c r="O11" s="5">
        <f>+N11-N16</f>
        <v>-9.0741196249233269E-2</v>
      </c>
      <c r="P11" s="18">
        <f>+'Ark1'!Y1825</f>
        <v>158.95978304539955</v>
      </c>
      <c r="Q11" s="18">
        <f>+P11-P16</f>
        <v>1.0150458782821374</v>
      </c>
      <c r="R11" s="18">
        <f>+'Ark1'!AA1825</f>
        <v>32.528040258933402</v>
      </c>
      <c r="S11" s="5">
        <f>+'Ark1'!AB1825</f>
        <v>5.2454495428508441</v>
      </c>
      <c r="T11" s="18">
        <f>+'Ark1'!AC1825</f>
        <v>-36.558472096885495</v>
      </c>
      <c r="U11" s="18">
        <f t="shared" ref="U11:U47" si="0">+G11/E11</f>
        <v>35.968208092485547</v>
      </c>
      <c r="V11" s="5">
        <f>+'Ark1'!V1825</f>
        <v>6.4124548011249516</v>
      </c>
      <c r="W11" s="39"/>
      <c r="X11" s="24"/>
      <c r="Y11" s="24"/>
      <c r="Z11" s="24"/>
      <c r="AF11" s="43"/>
    </row>
    <row r="12" spans="1:34" ht="15.6">
      <c r="A12" s="39"/>
      <c r="B12" s="2">
        <f>+'Ark1'!C1826</f>
        <v>2023</v>
      </c>
      <c r="C12" s="2">
        <f>+'Ark1'!G1826</f>
        <v>2</v>
      </c>
      <c r="D12" s="2" t="s">
        <v>68</v>
      </c>
      <c r="E12" s="2">
        <f>+'Ark1'!Q1826</f>
        <v>280</v>
      </c>
      <c r="F12" s="2">
        <f>+E12-E17</f>
        <v>-15</v>
      </c>
      <c r="G12" s="18">
        <f>+'Ark1'!R1826</f>
        <v>14106</v>
      </c>
      <c r="H12" s="18">
        <f>+G12-G17</f>
        <v>-112</v>
      </c>
      <c r="I12" s="18">
        <f>+'Ark1'!S1826</f>
        <v>14106</v>
      </c>
      <c r="J12" s="51">
        <f>+'Ark1'!T1826</f>
        <v>46.973026973026968</v>
      </c>
      <c r="K12" s="51">
        <f>+J12-J17</f>
        <v>1.9280390120587683</v>
      </c>
      <c r="L12" s="51">
        <f>+'Ark1'!U1826</f>
        <v>46.439740707222406</v>
      </c>
      <c r="M12" s="96"/>
      <c r="N12" s="5">
        <f>+'Ark1'!W1826</f>
        <v>59.599035871260462</v>
      </c>
      <c r="O12" s="5">
        <f>+N12-N17</f>
        <v>0.30610586774303528</v>
      </c>
      <c r="P12" s="18">
        <f>+'Ark1'!Y1826</f>
        <v>153.04612930667795</v>
      </c>
      <c r="Q12" s="18">
        <f>+P12-P17</f>
        <v>-1.6698905273357525</v>
      </c>
      <c r="R12" s="18">
        <f>+'Ark1'!AA1826</f>
        <v>29.552795342919001</v>
      </c>
      <c r="S12" s="5">
        <f>+'Ark1'!AB1826</f>
        <v>4.2204439449628781</v>
      </c>
      <c r="T12" s="18">
        <f>+'Ark1'!AC1826</f>
        <v>-43.05327263463667</v>
      </c>
      <c r="U12" s="18">
        <f t="shared" si="0"/>
        <v>50.378571428571426</v>
      </c>
      <c r="V12" s="5">
        <f>+'Ark1'!V1826</f>
        <v>5.3711895647242311</v>
      </c>
      <c r="W12" s="39"/>
      <c r="X12" s="24"/>
      <c r="Y12" s="24"/>
      <c r="Z12" s="24"/>
      <c r="AF12" s="43"/>
    </row>
    <row r="13" spans="1:34" ht="15.6">
      <c r="A13" s="39"/>
      <c r="B13" s="2">
        <f>+'Ark1'!C1827</f>
        <v>2023</v>
      </c>
      <c r="C13" s="2">
        <f>+'Ark1'!G1827</f>
        <v>3</v>
      </c>
      <c r="D13" s="2" t="s">
        <v>589</v>
      </c>
      <c r="E13" s="2">
        <f>+'Ark1'!Q1827</f>
        <v>129</v>
      </c>
      <c r="F13" s="2">
        <f>+E13-E18</f>
        <v>-37</v>
      </c>
      <c r="G13" s="18">
        <f>+'Ark1'!R1827</f>
        <v>915</v>
      </c>
      <c r="H13" s="18">
        <f>+G13-G18</f>
        <v>-837</v>
      </c>
      <c r="I13" s="18">
        <f>+'Ark1'!S1827</f>
        <v>912</v>
      </c>
      <c r="J13" s="51">
        <f>+'Ark1'!T1827</f>
        <v>3.046953046953047</v>
      </c>
      <c r="K13" s="51">
        <f>+J13-J18</f>
        <v>-2.5036742499674958</v>
      </c>
      <c r="L13" s="51">
        <f>+'Ark1'!U1827</f>
        <v>2.7360371309921496</v>
      </c>
      <c r="M13" s="96"/>
      <c r="N13" s="5">
        <f>+'Ark1'!W1827</f>
        <v>57.631578947368403</v>
      </c>
      <c r="O13" s="5">
        <f>+N13-N18</f>
        <v>-0.85043133247168612</v>
      </c>
      <c r="P13" s="18">
        <f>+'Ark1'!Y1827</f>
        <v>139.00721311475411</v>
      </c>
      <c r="Q13" s="18">
        <f>+P13-P18</f>
        <v>2.7310316079048107</v>
      </c>
      <c r="R13" s="18">
        <f>+'Ark1'!AA1827</f>
        <v>23.405275893167129</v>
      </c>
      <c r="S13" s="5">
        <f>+'Ark1'!AB1827</f>
        <v>4.3029735901410913</v>
      </c>
      <c r="T13" s="18">
        <f>+'Ark1'!AC1827</f>
        <v>-35.9714530575365</v>
      </c>
      <c r="U13" s="18">
        <f t="shared" si="0"/>
        <v>7.0930232558139537</v>
      </c>
      <c r="V13" s="5">
        <f>+'Ark1'!V1827</f>
        <v>8.3846994535519119</v>
      </c>
      <c r="W13" s="39"/>
      <c r="X13" s="24"/>
      <c r="Y13" s="24"/>
      <c r="Z13" s="24"/>
      <c r="AF13" s="43"/>
    </row>
    <row r="14" spans="1:34" ht="15.6">
      <c r="A14" s="39"/>
      <c r="B14" s="2">
        <f>+'Ark1'!C1828</f>
        <v>2023</v>
      </c>
      <c r="C14" s="2">
        <f>+'Ark1'!G1828</f>
        <v>4</v>
      </c>
      <c r="D14" s="2" t="s">
        <v>69</v>
      </c>
      <c r="E14" s="2">
        <f>+'Ark1'!Q1828</f>
        <v>55</v>
      </c>
      <c r="F14" s="2">
        <f>+E14-E19</f>
        <v>-11</v>
      </c>
      <c r="G14" s="18">
        <f>+'Ark1'!R1828</f>
        <v>2564</v>
      </c>
      <c r="H14" s="18">
        <f>+G14-G19</f>
        <v>-75</v>
      </c>
      <c r="I14" s="18">
        <f>+'Ark1'!S1828</f>
        <v>2564</v>
      </c>
      <c r="J14" s="51">
        <f>+'Ark1'!T1828</f>
        <v>8.5381285381285394</v>
      </c>
      <c r="K14" s="51">
        <f>+J14-J19</f>
        <v>0.17733776382870303</v>
      </c>
      <c r="L14" s="51">
        <f>+'Ark1'!U1828</f>
        <v>8.2696999562914897</v>
      </c>
      <c r="M14" s="96"/>
      <c r="N14" s="5">
        <f>+'Ark1'!W1828</f>
        <v>59.168876755070194</v>
      </c>
      <c r="O14" s="5">
        <f>+N14-N19</f>
        <v>-0.21687542378540314</v>
      </c>
      <c r="P14" s="18">
        <f>+'Ark1'!Y1828</f>
        <v>149.9367784711385</v>
      </c>
      <c r="Q14" s="18">
        <f>+P14-P19</f>
        <v>1.4657591456361274</v>
      </c>
      <c r="R14" s="18">
        <f>+'Ark1'!AA1828</f>
        <v>31.325259340877064</v>
      </c>
      <c r="S14" s="5">
        <f>+'Ark1'!AB1828</f>
        <v>4.2723157525688</v>
      </c>
      <c r="T14" s="18">
        <f>+'Ark1'!AC1828</f>
        <v>-38.476131846378792</v>
      </c>
      <c r="U14" s="18">
        <f t="shared" si="0"/>
        <v>46.618181818181817</v>
      </c>
      <c r="V14" s="5">
        <f>+'Ark1'!V1828</f>
        <v>6.2129485179407187</v>
      </c>
      <c r="W14" s="39"/>
      <c r="X14" s="24"/>
      <c r="Y14" s="24"/>
      <c r="Z14" s="24"/>
      <c r="AF14" s="43"/>
    </row>
    <row r="15" spans="1:34" ht="15.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96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+'Ark1'!C1829</f>
        <v>2022</v>
      </c>
      <c r="C16" s="40">
        <f>+'Ark1'!G1829</f>
        <v>1</v>
      </c>
      <c r="D16" s="40" t="str">
        <f>+D11</f>
        <v>Øst</v>
      </c>
      <c r="E16" s="40">
        <f>+'Ark1'!Q1829</f>
        <v>392</v>
      </c>
      <c r="F16" s="75"/>
      <c r="G16" s="75">
        <f>+'Ark1'!R1829</f>
        <v>12955</v>
      </c>
      <c r="H16" s="75"/>
      <c r="I16" s="75">
        <f>+'Ark1'!S1829</f>
        <v>12951</v>
      </c>
      <c r="J16" s="151">
        <f>+'Ark1'!T1829</f>
        <v>41.043593967811439</v>
      </c>
      <c r="K16" s="151"/>
      <c r="L16" s="151">
        <f>+'Ark1'!U1829</f>
        <v>41.959913674350368</v>
      </c>
      <c r="M16" s="96"/>
      <c r="N16" s="41">
        <f>+'Ark1'!W1829</f>
        <v>58.531078681182926</v>
      </c>
      <c r="O16" s="75"/>
      <c r="P16" s="75">
        <f>+'Ark1'!Y1829</f>
        <v>157.94473716711741</v>
      </c>
      <c r="Q16" s="75"/>
      <c r="R16" s="75">
        <f>+'Ark1'!AA1829</f>
        <v>31.966700735926871</v>
      </c>
      <c r="S16" s="41">
        <f>+'Ark1'!AB1829</f>
        <v>5.113983313290162</v>
      </c>
      <c r="T16" s="75">
        <f>+'Ark1'!AC1829</f>
        <v>-38.476347306831293</v>
      </c>
      <c r="U16" s="75">
        <f t="shared" si="0"/>
        <v>33.048469387755105</v>
      </c>
      <c r="V16" s="41">
        <f>+'Ark1'!V1829</f>
        <v>14.63543033577769</v>
      </c>
      <c r="W16" s="39"/>
      <c r="X16" s="24"/>
      <c r="Y16" s="24"/>
      <c r="Z16" s="24"/>
      <c r="AF16" s="43"/>
    </row>
    <row r="17" spans="1:32" ht="15.6">
      <c r="A17" s="39"/>
      <c r="B17" s="40">
        <f>+'Ark1'!C1830</f>
        <v>2022</v>
      </c>
      <c r="C17" s="40">
        <f>+'Ark1'!G1830</f>
        <v>2</v>
      </c>
      <c r="D17" s="40" t="str">
        <f>+D12</f>
        <v>Vest</v>
      </c>
      <c r="E17" s="40">
        <f>+'Ark1'!Q1830</f>
        <v>295</v>
      </c>
      <c r="F17" s="75"/>
      <c r="G17" s="75">
        <f>+'Ark1'!R1830</f>
        <v>14218</v>
      </c>
      <c r="H17" s="75"/>
      <c r="I17" s="75">
        <f>+'Ark1'!S1830</f>
        <v>14215</v>
      </c>
      <c r="J17" s="151">
        <f>+'Ark1'!T1830</f>
        <v>45.0449879609682</v>
      </c>
      <c r="K17" s="151"/>
      <c r="L17" s="151">
        <f>+'Ark1'!U1830</f>
        <v>45.10927046893309</v>
      </c>
      <c r="M17" s="96"/>
      <c r="N17" s="41">
        <f>+'Ark1'!W1830</f>
        <v>59.292930003517426</v>
      </c>
      <c r="O17" s="75"/>
      <c r="P17" s="75">
        <f>+'Ark1'!Y1830</f>
        <v>154.71601983401371</v>
      </c>
      <c r="Q17" s="75"/>
      <c r="R17" s="75">
        <f>+'Ark1'!AA1830</f>
        <v>29.836846303916211</v>
      </c>
      <c r="S17" s="41">
        <f>+'Ark1'!AB1830</f>
        <v>4.4525421010727593</v>
      </c>
      <c r="T17" s="75">
        <f>+'Ark1'!AC1830</f>
        <v>-45.361943025332153</v>
      </c>
      <c r="U17" s="75">
        <f t="shared" si="0"/>
        <v>48.196610169491528</v>
      </c>
      <c r="V17" s="41">
        <f>+'Ark1'!V1830</f>
        <v>15.153326768884517</v>
      </c>
      <c r="W17" s="39"/>
      <c r="X17" s="24"/>
      <c r="Y17" s="24"/>
      <c r="Z17" s="24"/>
      <c r="AF17" s="43"/>
    </row>
    <row r="18" spans="1:32" ht="15.6">
      <c r="A18" s="39"/>
      <c r="B18" s="40">
        <f>+'Ark1'!C1831</f>
        <v>2022</v>
      </c>
      <c r="C18" s="40">
        <f>+'Ark1'!G1831</f>
        <v>3</v>
      </c>
      <c r="D18" s="40" t="str">
        <f>+D13</f>
        <v>Midt</v>
      </c>
      <c r="E18" s="40">
        <f>+'Ark1'!Q1831</f>
        <v>166</v>
      </c>
      <c r="F18" s="75"/>
      <c r="G18" s="75">
        <f>+'Ark1'!R1831</f>
        <v>1752</v>
      </c>
      <c r="H18" s="75"/>
      <c r="I18" s="75">
        <f>+'Ark1'!S1831</f>
        <v>1751</v>
      </c>
      <c r="J18" s="151">
        <f>+'Ark1'!T1831</f>
        <v>5.5506272969205428</v>
      </c>
      <c r="K18" s="151"/>
      <c r="L18" s="151">
        <f>+'Ark1'!U1831</f>
        <v>4.8960525115267375</v>
      </c>
      <c r="M18" s="96"/>
      <c r="N18" s="41">
        <f>+'Ark1'!W1831</f>
        <v>58.48201027984009</v>
      </c>
      <c r="O18" s="75"/>
      <c r="P18" s="75">
        <f>+'Ark1'!Y1831</f>
        <v>136.2761815068493</v>
      </c>
      <c r="Q18" s="75"/>
      <c r="R18" s="75">
        <f>+'Ark1'!AA1831</f>
        <v>22.251572205002699</v>
      </c>
      <c r="S18" s="41">
        <f>+'Ark1'!AB1831</f>
        <v>4.2600493158541823</v>
      </c>
      <c r="T18" s="75">
        <f>+'Ark1'!AC1831</f>
        <v>-35.725914853750297</v>
      </c>
      <c r="U18" s="75">
        <f t="shared" si="0"/>
        <v>10.554216867469879</v>
      </c>
      <c r="V18" s="41">
        <f>+'Ark1'!V1831</f>
        <v>14.720890410958907</v>
      </c>
      <c r="W18" s="39"/>
      <c r="X18" s="24"/>
      <c r="Y18" s="24"/>
      <c r="Z18" s="24"/>
      <c r="AF18" s="43"/>
    </row>
    <row r="19" spans="1:32" ht="15.6">
      <c r="A19" s="39"/>
      <c r="B19" s="40">
        <f>+'Ark1'!C1832</f>
        <v>2022</v>
      </c>
      <c r="C19" s="40">
        <f>+'Ark1'!G1832</f>
        <v>4</v>
      </c>
      <c r="D19" s="40" t="str">
        <f>+D14</f>
        <v>Nord</v>
      </c>
      <c r="E19" s="40">
        <f>+'Ark1'!Q1832</f>
        <v>66</v>
      </c>
      <c r="F19" s="75"/>
      <c r="G19" s="75">
        <f>+'Ark1'!R1832</f>
        <v>2639</v>
      </c>
      <c r="H19" s="75"/>
      <c r="I19" s="75">
        <f>+'Ark1'!S1832</f>
        <v>2639</v>
      </c>
      <c r="J19" s="151">
        <f>+'Ark1'!T1832</f>
        <v>8.3607907742998364</v>
      </c>
      <c r="K19" s="151"/>
      <c r="L19" s="151">
        <f>+'Ark1'!U1832</f>
        <v>8.0347633451898055</v>
      </c>
      <c r="M19" s="96"/>
      <c r="N19" s="41">
        <f>+'Ark1'!W1832</f>
        <v>59.385752178855597</v>
      </c>
      <c r="O19" s="75"/>
      <c r="P19" s="75">
        <f>+'Ark1'!Y1832</f>
        <v>148.47101932550237</v>
      </c>
      <c r="Q19" s="75"/>
      <c r="R19" s="75">
        <f>+'Ark1'!AA1832</f>
        <v>30.93806958525245</v>
      </c>
      <c r="S19" s="41">
        <f>+'Ark1'!AB1832</f>
        <v>4.4094744647945054</v>
      </c>
      <c r="T19" s="75">
        <f>+'Ark1'!AC1832</f>
        <v>-46.846442199004017</v>
      </c>
      <c r="U19" s="75">
        <f t="shared" si="0"/>
        <v>39.984848484848484</v>
      </c>
      <c r="V19" s="41">
        <f>+'Ark1'!V1832</f>
        <v>15.16066691928761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96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+'Ark1'!C1833</f>
        <v>2021</v>
      </c>
      <c r="C21" s="3">
        <f>+'Ark1'!G1833</f>
        <v>1</v>
      </c>
      <c r="D21" s="3" t="str">
        <f>+D16</f>
        <v>Øst</v>
      </c>
      <c r="E21" s="3">
        <f>+'Ark1'!Q1833</f>
        <v>367</v>
      </c>
      <c r="F21" s="14"/>
      <c r="G21" s="14">
        <f>+'Ark1'!R1833</f>
        <v>13271</v>
      </c>
      <c r="H21" s="14"/>
      <c r="I21" s="14">
        <f>+'Ark1'!S1833</f>
        <v>13272</v>
      </c>
      <c r="J21" s="52">
        <f>+'Ark1'!T1833</f>
        <v>41.692061198203007</v>
      </c>
      <c r="K21" s="52"/>
      <c r="L21" s="52">
        <f>+'Ark1'!U1833</f>
        <v>42.623984297658787</v>
      </c>
      <c r="M21" s="96"/>
      <c r="N21" s="11">
        <f>+'Ark1'!W1833</f>
        <v>58.945675105485229</v>
      </c>
      <c r="O21" s="14"/>
      <c r="P21" s="14">
        <f>+'Ark1'!Y1833</f>
        <v>157.29045964885859</v>
      </c>
      <c r="Q21" s="14"/>
      <c r="R21" s="14">
        <f>+'Ark1'!AA1833</f>
        <v>31.205134698068328</v>
      </c>
      <c r="S21" s="11">
        <f>+'Ark1'!AB1833</f>
        <v>4.8107793476541936</v>
      </c>
      <c r="T21" s="14">
        <f>+'Ark1'!AC1833</f>
        <v>-36.217496379307555</v>
      </c>
      <c r="U21" s="14">
        <f t="shared" si="0"/>
        <v>36.160762942779293</v>
      </c>
      <c r="V21" s="11">
        <f>+'Ark1'!V1833</f>
        <v>14.92434631904152</v>
      </c>
      <c r="W21" s="39"/>
      <c r="X21" s="24"/>
      <c r="Y21" s="24"/>
      <c r="Z21" s="24"/>
      <c r="AF21" s="43"/>
    </row>
    <row r="22" spans="1:32" ht="15.6">
      <c r="A22" s="39"/>
      <c r="B22" s="3">
        <f>+'Ark1'!C1834</f>
        <v>2021</v>
      </c>
      <c r="C22" s="3">
        <f>+'Ark1'!G1834</f>
        <v>2</v>
      </c>
      <c r="D22" s="3" t="str">
        <f>+D17</f>
        <v>Vest</v>
      </c>
      <c r="E22" s="3">
        <f>+'Ark1'!Q1834</f>
        <v>307</v>
      </c>
      <c r="F22" s="14"/>
      <c r="G22" s="14">
        <f>+'Ark1'!R1834</f>
        <v>14889</v>
      </c>
      <c r="H22" s="14"/>
      <c r="I22" s="14">
        <f>+'Ark1'!S1834</f>
        <v>14890</v>
      </c>
      <c r="J22" s="52">
        <f>+'Ark1'!T1834</f>
        <v>46.775156294178622</v>
      </c>
      <c r="K22" s="52"/>
      <c r="L22" s="52">
        <f>+'Ark1'!U1834</f>
        <v>46.428623090252387</v>
      </c>
      <c r="M22" s="96"/>
      <c r="N22" s="11">
        <f>+'Ark1'!W1834</f>
        <v>59.176561450637998</v>
      </c>
      <c r="O22" s="14"/>
      <c r="P22" s="14">
        <f>+'Ark1'!Y1834</f>
        <v>152.71168245013061</v>
      </c>
      <c r="Q22" s="14"/>
      <c r="R22" s="14">
        <f>+'Ark1'!AA1834</f>
        <v>29.31351156461394</v>
      </c>
      <c r="S22" s="11">
        <f>+'Ark1'!AB1834</f>
        <v>4.4334858943845514</v>
      </c>
      <c r="T22" s="14">
        <f>+'Ark1'!AC1834</f>
        <v>-45.862311504270032</v>
      </c>
      <c r="U22" s="14">
        <f t="shared" si="0"/>
        <v>48.498371335504885</v>
      </c>
      <c r="V22" s="11">
        <f>+'Ark1'!V1834</f>
        <v>15.118678218819261</v>
      </c>
      <c r="W22" s="39"/>
      <c r="X22" s="24"/>
      <c r="Y22" s="24"/>
      <c r="Z22" s="24"/>
      <c r="AF22" s="43"/>
    </row>
    <row r="23" spans="1:32" ht="15.6">
      <c r="A23" s="39"/>
      <c r="B23" s="3">
        <f>+'Ark1'!C1835</f>
        <v>2021</v>
      </c>
      <c r="C23" s="3">
        <f>+'Ark1'!G1835</f>
        <v>3</v>
      </c>
      <c r="D23" s="3" t="str">
        <f>+D18</f>
        <v>Midt</v>
      </c>
      <c r="E23" s="3">
        <f>+'Ark1'!Q1835</f>
        <v>133</v>
      </c>
      <c r="F23" s="14"/>
      <c r="G23" s="14">
        <f>+'Ark1'!R1835</f>
        <v>853</v>
      </c>
      <c r="H23" s="14"/>
      <c r="I23" s="14">
        <f>+'Ark1'!S1835</f>
        <v>853</v>
      </c>
      <c r="J23" s="52">
        <f>+'Ark1'!T1835</f>
        <v>2.6797775753196564</v>
      </c>
      <c r="K23" s="52"/>
      <c r="L23" s="52">
        <f>+'Ark1'!U1835</f>
        <v>2.4116462940903594</v>
      </c>
      <c r="M23" s="96"/>
      <c r="N23" s="11">
        <f>+'Ark1'!W1835</f>
        <v>58.311840562719809</v>
      </c>
      <c r="O23" s="14"/>
      <c r="P23" s="14">
        <f>+'Ark1'!Y1835</f>
        <v>138.4575263774914</v>
      </c>
      <c r="Q23" s="14"/>
      <c r="R23" s="14">
        <f>+'Ark1'!AA1835</f>
        <v>21.410852538493138</v>
      </c>
      <c r="S23" s="11">
        <f>+'Ark1'!AB1835</f>
        <v>4.4926735213740123</v>
      </c>
      <c r="T23" s="14">
        <f>+'Ark1'!AC1835</f>
        <v>-33.523443195113245</v>
      </c>
      <c r="U23" s="14">
        <f t="shared" si="0"/>
        <v>6.4135338345864659</v>
      </c>
      <c r="V23" s="11">
        <f>+'Ark1'!V1835</f>
        <v>14.647127784290745</v>
      </c>
      <c r="W23" s="39"/>
      <c r="X23" s="24"/>
      <c r="Y23" s="24"/>
      <c r="Z23" s="24"/>
      <c r="AF23" s="19"/>
    </row>
    <row r="24" spans="1:32" ht="15.6">
      <c r="A24" s="39"/>
      <c r="B24" s="3">
        <f>+'Ark1'!C1836</f>
        <v>2021</v>
      </c>
      <c r="C24" s="3">
        <f>+'Ark1'!G1836</f>
        <v>4</v>
      </c>
      <c r="D24" s="3" t="str">
        <f>+D19</f>
        <v>Nord</v>
      </c>
      <c r="E24" s="3">
        <f>+'Ark1'!Q1836</f>
        <v>63</v>
      </c>
      <c r="F24" s="14"/>
      <c r="G24" s="14">
        <f>+'Ark1'!R1836</f>
        <v>2818</v>
      </c>
      <c r="H24" s="14"/>
      <c r="I24" s="14">
        <f>+'Ark1'!S1836</f>
        <v>2818</v>
      </c>
      <c r="J24" s="52">
        <f>+'Ark1'!T1836</f>
        <v>8.8530049322987026</v>
      </c>
      <c r="K24" s="52"/>
      <c r="L24" s="52">
        <f>+'Ark1'!U1836</f>
        <v>8.5357463179984716</v>
      </c>
      <c r="M24" s="96"/>
      <c r="N24" s="11">
        <f>+'Ark1'!W1836</f>
        <v>58.91412349183819</v>
      </c>
      <c r="O24" s="14"/>
      <c r="P24" s="14">
        <f>+'Ark1'!Y1836</f>
        <v>148.33802696948169</v>
      </c>
      <c r="Q24" s="14"/>
      <c r="R24" s="14">
        <f>+'Ark1'!AA1836</f>
        <v>30.073588861231048</v>
      </c>
      <c r="S24" s="11">
        <f>+'Ark1'!AB1836</f>
        <v>4.4945048809935626</v>
      </c>
      <c r="T24" s="14">
        <f>+'Ark1'!AC1836</f>
        <v>-48.042130868741211</v>
      </c>
      <c r="U24" s="14">
        <f t="shared" si="0"/>
        <v>44.730158730158728</v>
      </c>
      <c r="V24" s="11">
        <f>+'Ark1'!V1836</f>
        <v>14.934705464868699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96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+'Ark1'!C1837</f>
        <v>2020</v>
      </c>
      <c r="C26" s="40">
        <f>+'Ark1'!G1837</f>
        <v>1</v>
      </c>
      <c r="D26" s="40" t="str">
        <f>+D21</f>
        <v>Øst</v>
      </c>
      <c r="E26" s="40">
        <f>+'Ark1'!Q1837</f>
        <v>353</v>
      </c>
      <c r="F26" s="75"/>
      <c r="G26" s="75">
        <f>+'Ark1'!R1837</f>
        <v>11995</v>
      </c>
      <c r="H26" s="75"/>
      <c r="I26" s="75">
        <f>+'Ark1'!S1837</f>
        <v>11995</v>
      </c>
      <c r="J26" s="151">
        <f>+'Ark1'!T1837</f>
        <v>37.235363506549952</v>
      </c>
      <c r="K26" s="151"/>
      <c r="L26" s="151">
        <f>+'Ark1'!U1837</f>
        <v>37.995261075561579</v>
      </c>
      <c r="M26" s="96"/>
      <c r="N26" s="41">
        <f>+'Ark1'!W1837</f>
        <v>59.279699874947887</v>
      </c>
      <c r="O26" s="75"/>
      <c r="P26" s="75">
        <f>+'Ark1'!Y1837</f>
        <v>155.44038849520666</v>
      </c>
      <c r="Q26" s="75"/>
      <c r="R26" s="75">
        <f>+'Ark1'!AA1837</f>
        <v>31.219465362008673</v>
      </c>
      <c r="S26" s="41">
        <f>+'Ark1'!AB1837</f>
        <v>4.7851950271713912</v>
      </c>
      <c r="T26" s="75">
        <f>+'Ark1'!AC1837</f>
        <v>-38.554924985086437</v>
      </c>
      <c r="U26" s="75">
        <f t="shared" si="0"/>
        <v>33.980169971671387</v>
      </c>
      <c r="V26" s="41">
        <f>+'Ark1'!V1837</f>
        <v>15.101458941225509</v>
      </c>
      <c r="W26" s="39"/>
      <c r="X26" s="24"/>
      <c r="Y26" s="24"/>
      <c r="Z26" s="24"/>
      <c r="AF26" s="19"/>
    </row>
    <row r="27" spans="1:32" ht="15.6">
      <c r="A27" s="39"/>
      <c r="B27" s="40">
        <f>+'Ark1'!C1838</f>
        <v>2020</v>
      </c>
      <c r="C27" s="40">
        <f>+'Ark1'!G1838</f>
        <v>2</v>
      </c>
      <c r="D27" s="40" t="str">
        <f>+D22</f>
        <v>Vest</v>
      </c>
      <c r="E27" s="40">
        <f>+'Ark1'!Q1838</f>
        <v>298</v>
      </c>
      <c r="F27" s="75"/>
      <c r="G27" s="75">
        <f>+'Ark1'!R1838</f>
        <v>15278</v>
      </c>
      <c r="H27" s="75"/>
      <c r="I27" s="75">
        <f>+'Ark1'!S1838</f>
        <v>15278</v>
      </c>
      <c r="J27" s="151">
        <f>+'Ark1'!T1838</f>
        <v>47.426584714720313</v>
      </c>
      <c r="K27" s="151"/>
      <c r="L27" s="151">
        <f>+'Ark1'!U1838</f>
        <v>47.284009649840705</v>
      </c>
      <c r="M27" s="96"/>
      <c r="N27" s="41">
        <f>+'Ark1'!W1838</f>
        <v>59.091504123576357</v>
      </c>
      <c r="O27" s="75"/>
      <c r="P27" s="75">
        <f>+'Ark1'!Y1838</f>
        <v>151.87366867391049</v>
      </c>
      <c r="Q27" s="75"/>
      <c r="R27" s="75">
        <f>+'Ark1'!AA1838</f>
        <v>29.93340095357776</v>
      </c>
      <c r="S27" s="41">
        <f>+'Ark1'!AB1838</f>
        <v>4.4561254927720793</v>
      </c>
      <c r="T27" s="75">
        <f>+'Ark1'!AC1838</f>
        <v>-46.324626623567717</v>
      </c>
      <c r="U27" s="75">
        <f t="shared" si="0"/>
        <v>51.268456375838923</v>
      </c>
      <c r="V27" s="41">
        <f>+'Ark1'!V1838</f>
        <v>15.072522581489723</v>
      </c>
      <c r="W27" s="39"/>
      <c r="X27" s="24"/>
      <c r="Y27" s="24"/>
      <c r="Z27" s="24"/>
      <c r="AF27" s="19"/>
    </row>
    <row r="28" spans="1:32" ht="15.6">
      <c r="A28" s="39"/>
      <c r="B28" s="40">
        <f>+'Ark1'!C1839</f>
        <v>2020</v>
      </c>
      <c r="C28" s="40">
        <f>+'Ark1'!G1839</f>
        <v>3</v>
      </c>
      <c r="D28" s="40" t="str">
        <f>+D23</f>
        <v>Midt</v>
      </c>
      <c r="E28" s="40">
        <f>+'Ark1'!Q1839</f>
        <v>119</v>
      </c>
      <c r="F28" s="75"/>
      <c r="G28" s="75">
        <f>+'Ark1'!R1839</f>
        <v>1688</v>
      </c>
      <c r="H28" s="75"/>
      <c r="I28" s="75">
        <f>+'Ark1'!S1839</f>
        <v>1688</v>
      </c>
      <c r="J28" s="151">
        <f>+'Ark1'!T1839</f>
        <v>5.2399577823306638</v>
      </c>
      <c r="K28" s="151"/>
      <c r="L28" s="151">
        <f>+'Ark1'!U1839</f>
        <v>4.8701670239113684</v>
      </c>
      <c r="M28" s="96"/>
      <c r="N28" s="41">
        <f>+'Ark1'!W1839</f>
        <v>59.616706161137451</v>
      </c>
      <c r="O28" s="75"/>
      <c r="P28" s="75">
        <f>+'Ark1'!Y1839</f>
        <v>141.58136848341229</v>
      </c>
      <c r="Q28" s="75"/>
      <c r="R28" s="75">
        <f>+'Ark1'!AA1839</f>
        <v>25.57282091658994</v>
      </c>
      <c r="S28" s="41">
        <f>+'Ark1'!AB1839</f>
        <v>4.0036275676426527</v>
      </c>
      <c r="T28" s="75">
        <f>+'Ark1'!AC1839</f>
        <v>-27.89802174610012</v>
      </c>
      <c r="U28" s="75">
        <f t="shared" si="0"/>
        <v>14.184873949579831</v>
      </c>
      <c r="V28" s="41">
        <f>+'Ark1'!V1839</f>
        <v>15.347156398104268</v>
      </c>
      <c r="W28" s="39"/>
      <c r="X28" s="24"/>
      <c r="Y28" s="24"/>
      <c r="Z28" s="24"/>
      <c r="AF28" s="19"/>
    </row>
    <row r="29" spans="1:32" ht="15.6">
      <c r="A29" s="39"/>
      <c r="B29" s="40">
        <f>+'Ark1'!C1840</f>
        <v>2020</v>
      </c>
      <c r="C29" s="40">
        <f>+'Ark1'!G1840</f>
        <v>4</v>
      </c>
      <c r="D29" s="40" t="str">
        <f>+D24</f>
        <v>Nord</v>
      </c>
      <c r="E29" s="40">
        <f>+'Ark1'!Q1840</f>
        <v>58</v>
      </c>
      <c r="F29" s="75"/>
      <c r="G29" s="75">
        <f>+'Ark1'!R1840</f>
        <v>3253</v>
      </c>
      <c r="H29" s="75"/>
      <c r="I29" s="75">
        <f>+'Ark1'!S1840</f>
        <v>3253</v>
      </c>
      <c r="J29" s="151">
        <f>+'Ark1'!T1840</f>
        <v>10.098093996399079</v>
      </c>
      <c r="K29" s="151"/>
      <c r="L29" s="151">
        <f>+'Ark1'!U1840</f>
        <v>9.8505622506863784</v>
      </c>
      <c r="M29" s="96"/>
      <c r="N29" s="41">
        <f>+'Ark1'!W1840</f>
        <v>58.66830617891177</v>
      </c>
      <c r="O29" s="75"/>
      <c r="P29" s="75">
        <f>+'Ark1'!Y1840</f>
        <v>148.59754995388889</v>
      </c>
      <c r="Q29" s="75"/>
      <c r="R29" s="75">
        <f>+'Ark1'!AA1840</f>
        <v>32.621433578774408</v>
      </c>
      <c r="S29" s="41">
        <f>+'Ark1'!AB1840</f>
        <v>4.902589463874139</v>
      </c>
      <c r="T29" s="75">
        <f>+'Ark1'!AC1840</f>
        <v>-50.953659053233032</v>
      </c>
      <c r="U29" s="75">
        <f t="shared" si="0"/>
        <v>56.086206896551722</v>
      </c>
      <c r="V29" s="41">
        <f>+'Ark1'!V1840</f>
        <v>14.806947433138635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96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+'Ark1'!C1841</f>
        <v>2019</v>
      </c>
      <c r="C31" s="3">
        <f>+'Ark1'!G1841</f>
        <v>1</v>
      </c>
      <c r="D31" s="3" t="s">
        <v>459</v>
      </c>
      <c r="E31" s="3">
        <f>+'Ark1'!Q1841</f>
        <v>362</v>
      </c>
      <c r="F31" s="14"/>
      <c r="G31" s="14">
        <f>+'Ark1'!R1841</f>
        <v>12437</v>
      </c>
      <c r="H31" s="14"/>
      <c r="I31" s="14">
        <f>+'Ark1'!S1841</f>
        <v>12437</v>
      </c>
      <c r="J31" s="52">
        <f>+'Ark1'!T1841</f>
        <v>37.723315842154754</v>
      </c>
      <c r="K31" s="52"/>
      <c r="L31" s="52">
        <f>+'Ark1'!U1841</f>
        <v>38.30879650164399</v>
      </c>
      <c r="M31" s="96"/>
      <c r="N31" s="11">
        <f>+'Ark1'!W1841</f>
        <v>59.236311007477717</v>
      </c>
      <c r="O31" s="14"/>
      <c r="P31" s="14">
        <f>+'Ark1'!Y1841</f>
        <v>154.38948299429114</v>
      </c>
      <c r="Q31" s="14"/>
      <c r="R31" s="14">
        <f>+'Ark1'!AA1841</f>
        <v>31.323033861674805</v>
      </c>
      <c r="S31" s="11">
        <f>+'Ark1'!AB1841</f>
        <v>4.818123983697558</v>
      </c>
      <c r="T31" s="14">
        <f>+'Ark1'!AC1841</f>
        <v>-44.480397073171957</v>
      </c>
      <c r="U31" s="14">
        <f t="shared" si="0"/>
        <v>34.356353591160222</v>
      </c>
      <c r="V31" s="11">
        <f>+'Ark1'!V1841</f>
        <v>15.07847551660368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+'Ark1'!C1842</f>
        <v>2019</v>
      </c>
      <c r="C32" s="3">
        <f>+'Ark1'!G1842</f>
        <v>2</v>
      </c>
      <c r="D32" s="3" t="s">
        <v>68</v>
      </c>
      <c r="E32" s="3">
        <f>+'Ark1'!Q1842</f>
        <v>327</v>
      </c>
      <c r="F32" s="14"/>
      <c r="G32" s="14">
        <f>+'Ark1'!R1842</f>
        <v>15575</v>
      </c>
      <c r="H32" s="14"/>
      <c r="I32" s="14">
        <f>+'Ark1'!S1842</f>
        <v>15540</v>
      </c>
      <c r="J32" s="52">
        <f>+'Ark1'!T1842</f>
        <v>47.241347932906677</v>
      </c>
      <c r="K32" s="52"/>
      <c r="L32" s="52">
        <f>+'Ark1'!U1842</f>
        <v>47.262108395342487</v>
      </c>
      <c r="M32" s="96"/>
      <c r="N32" s="11">
        <f>+'Ark1'!W1842</f>
        <v>59.002252252252262</v>
      </c>
      <c r="O32" s="14"/>
      <c r="P32" s="14">
        <f>+'Ark1'!Y1842</f>
        <v>152.09672937399702</v>
      </c>
      <c r="Q32" s="14"/>
      <c r="R32" s="14">
        <f>+'Ark1'!AA1842</f>
        <v>30.64247711456516</v>
      </c>
      <c r="S32" s="11">
        <f>+'Ark1'!AB1842</f>
        <v>4.6180561715734196</v>
      </c>
      <c r="T32" s="14">
        <f>+'Ark1'!AC1842</f>
        <v>-44.772293509384149</v>
      </c>
      <c r="U32" s="14">
        <f t="shared" si="0"/>
        <v>47.629969418960243</v>
      </c>
      <c r="V32" s="11">
        <f>+'Ark1'!V1842</f>
        <v>15.001219903691814</v>
      </c>
      <c r="W32" s="39"/>
      <c r="X32" s="24"/>
      <c r="Y32" s="24"/>
      <c r="Z32" s="24"/>
    </row>
    <row r="33" spans="1:26" ht="15.6">
      <c r="A33" s="39"/>
      <c r="B33" s="3">
        <f>+'Ark1'!C1843</f>
        <v>2019</v>
      </c>
      <c r="C33" s="3">
        <f>+'Ark1'!G1843</f>
        <v>3</v>
      </c>
      <c r="D33" s="3" t="s">
        <v>589</v>
      </c>
      <c r="E33" s="3">
        <f>+'Ark1'!Q1843</f>
        <v>107</v>
      </c>
      <c r="F33" s="14"/>
      <c r="G33" s="14">
        <f>+'Ark1'!R1843</f>
        <v>1074</v>
      </c>
      <c r="H33" s="14"/>
      <c r="I33" s="14">
        <f>+'Ark1'!S1843</f>
        <v>1074</v>
      </c>
      <c r="J33" s="52">
        <f>+'Ark1'!T1843</f>
        <v>3.2576056295307723</v>
      </c>
      <c r="K33" s="52"/>
      <c r="L33" s="52">
        <f>+'Ark1'!U1843</f>
        <v>3.1875150330955511</v>
      </c>
      <c r="M33" s="96"/>
      <c r="N33" s="11">
        <f>+'Ark1'!W1843</f>
        <v>59.123836126629399</v>
      </c>
      <c r="O33" s="14"/>
      <c r="P33" s="14">
        <f>+'Ark1'!Y1843</f>
        <v>148.75884543761637</v>
      </c>
      <c r="Q33" s="14"/>
      <c r="R33" s="14">
        <f>+'Ark1'!AA1843</f>
        <v>25.579909135240765</v>
      </c>
      <c r="S33" s="11">
        <f>+'Ark1'!AB1843</f>
        <v>4.2284099211217869</v>
      </c>
      <c r="T33" s="14">
        <f>+'Ark1'!AC1843</f>
        <v>-16.423969288412817</v>
      </c>
      <c r="U33" s="14">
        <f t="shared" si="0"/>
        <v>10.037383177570094</v>
      </c>
      <c r="V33" s="11">
        <f>+'Ark1'!V1843</f>
        <v>15.067039106145252</v>
      </c>
      <c r="W33" s="39"/>
      <c r="X33" s="24"/>
      <c r="Y33" s="24"/>
      <c r="Z33" s="24"/>
    </row>
    <row r="34" spans="1:26" ht="15.6">
      <c r="A34" s="39"/>
      <c r="B34" s="3">
        <f>+'Ark1'!C1844</f>
        <v>2019</v>
      </c>
      <c r="C34" s="3">
        <f>+'Ark1'!G1844</f>
        <v>4</v>
      </c>
      <c r="D34" s="3" t="s">
        <v>69</v>
      </c>
      <c r="E34" s="3">
        <f>+'Ark1'!Q1844</f>
        <v>60</v>
      </c>
      <c r="F34" s="14"/>
      <c r="G34" s="14">
        <f>+'Ark1'!R1844</f>
        <v>3883</v>
      </c>
      <c r="H34" s="14"/>
      <c r="I34" s="14">
        <f>+'Ark1'!S1844</f>
        <v>3883</v>
      </c>
      <c r="J34" s="52">
        <f>+'Ark1'!T1844</f>
        <v>11.77773059540781</v>
      </c>
      <c r="K34" s="52"/>
      <c r="L34" s="52">
        <f>+'Ark1'!U1844</f>
        <v>11.241580069917967</v>
      </c>
      <c r="M34" s="96"/>
      <c r="N34" s="11">
        <f>+'Ark1'!W1844</f>
        <v>59.519701261910896</v>
      </c>
      <c r="O34" s="14"/>
      <c r="P34" s="14">
        <f>+'Ark1'!Y1844</f>
        <v>145.10915271697161</v>
      </c>
      <c r="Q34" s="14"/>
      <c r="R34" s="14">
        <f>+'Ark1'!AA1844</f>
        <v>31.374469769424199</v>
      </c>
      <c r="S34" s="11">
        <f>+'Ark1'!AB1844</f>
        <v>4.4764885793322149</v>
      </c>
      <c r="T34" s="14">
        <f>+'Ark1'!AC1844</f>
        <v>-52.074887710347951</v>
      </c>
      <c r="U34" s="14">
        <f t="shared" si="0"/>
        <v>64.716666666666669</v>
      </c>
      <c r="V34" s="11">
        <f>+'Ark1'!V1844</f>
        <v>15.253927375740403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96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+'Ark1'!C1845</f>
        <v>2018</v>
      </c>
      <c r="C36" s="40">
        <f>+'Ark1'!G1845</f>
        <v>1</v>
      </c>
      <c r="D36" s="40" t="s">
        <v>459</v>
      </c>
      <c r="E36" s="40">
        <f>+'Ark1'!Q1845</f>
        <v>389</v>
      </c>
      <c r="F36" s="75"/>
      <c r="G36" s="75">
        <f>+'Ark1'!R1845</f>
        <v>13804</v>
      </c>
      <c r="H36" s="75"/>
      <c r="I36" s="75">
        <f>+'Ark1'!S1845</f>
        <v>13804</v>
      </c>
      <c r="J36" s="151">
        <f>+'Ark1'!T1845</f>
        <v>41.691331923890075</v>
      </c>
      <c r="K36" s="151"/>
      <c r="L36" s="151">
        <f>+'Ark1'!U1845</f>
        <v>42.495349856633425</v>
      </c>
      <c r="M36" s="96"/>
      <c r="N36" s="41">
        <f>+'Ark1'!W1845</f>
        <v>58.743117936829904</v>
      </c>
      <c r="O36" s="75"/>
      <c r="P36" s="75">
        <f>+'Ark1'!Y1845</f>
        <v>155.9914155317295</v>
      </c>
      <c r="Q36" s="75"/>
      <c r="R36" s="75">
        <f>+'Ark1'!AA1845</f>
        <v>30.998264634808425</v>
      </c>
      <c r="S36" s="41">
        <f>+'Ark1'!AB1845</f>
        <v>5.1291286965188654</v>
      </c>
      <c r="T36" s="75">
        <f>+'Ark1'!AC1845</f>
        <v>-46.770870601977293</v>
      </c>
      <c r="U36" s="75">
        <f t="shared" si="0"/>
        <v>35.48586118251928</v>
      </c>
      <c r="V36" s="41">
        <f>+'Ark1'!V1845</f>
        <v>14.819762387713707</v>
      </c>
      <c r="W36" s="39"/>
      <c r="X36" s="24"/>
      <c r="Y36" s="24"/>
      <c r="Z36" s="24"/>
    </row>
    <row r="37" spans="1:26" ht="15.6">
      <c r="A37" s="39"/>
      <c r="B37" s="40">
        <f>+'Ark1'!C1846</f>
        <v>2018</v>
      </c>
      <c r="C37" s="40">
        <f>+'Ark1'!G1846</f>
        <v>2</v>
      </c>
      <c r="D37" s="40" t="s">
        <v>68</v>
      </c>
      <c r="E37" s="40">
        <f>+'Ark1'!Q1846</f>
        <v>310</v>
      </c>
      <c r="F37" s="75"/>
      <c r="G37" s="75">
        <f>+'Ark1'!R1846</f>
        <v>14065</v>
      </c>
      <c r="H37" s="75"/>
      <c r="I37" s="75">
        <f>+'Ark1'!S1846</f>
        <v>14064</v>
      </c>
      <c r="J37" s="151">
        <f>+'Ark1'!T1846</f>
        <v>42.479613409845975</v>
      </c>
      <c r="K37" s="151"/>
      <c r="L37" s="151">
        <f>+'Ark1'!U1846</f>
        <v>42.331437384713553</v>
      </c>
      <c r="M37" s="96"/>
      <c r="N37" s="41">
        <f>+'Ark1'!W1846</f>
        <v>58.558944823663246</v>
      </c>
      <c r="O37" s="75"/>
      <c r="P37" s="75">
        <f>+'Ark1'!Y1846</f>
        <v>152.50620689655238</v>
      </c>
      <c r="Q37" s="75"/>
      <c r="R37" s="75">
        <f>+'Ark1'!AA1846</f>
        <v>30.341706147073889</v>
      </c>
      <c r="S37" s="41">
        <f>+'Ark1'!AB1846</f>
        <v>4.6210733011166578</v>
      </c>
      <c r="T37" s="75">
        <f>+'Ark1'!AC1846</f>
        <v>-44.29707415764905</v>
      </c>
      <c r="U37" s="75">
        <f t="shared" si="0"/>
        <v>45.37096774193548</v>
      </c>
      <c r="V37" s="41">
        <f>+'Ark1'!V1846</f>
        <v>14.78130110202631</v>
      </c>
      <c r="W37" s="39"/>
      <c r="X37" s="24"/>
      <c r="Y37" s="24"/>
      <c r="Z37" s="24"/>
    </row>
    <row r="38" spans="1:26" ht="15.6">
      <c r="A38" s="39"/>
      <c r="B38" s="40">
        <f>+'Ark1'!C1847</f>
        <v>2018</v>
      </c>
      <c r="C38" s="40">
        <f>+'Ark1'!G1847</f>
        <v>3</v>
      </c>
      <c r="D38" s="40" t="s">
        <v>589</v>
      </c>
      <c r="E38" s="40">
        <f>+'Ark1'!Q1847</f>
        <v>98</v>
      </c>
      <c r="F38" s="75"/>
      <c r="G38" s="75">
        <f>+'Ark1'!R1847</f>
        <v>947</v>
      </c>
      <c r="H38" s="75"/>
      <c r="I38" s="75">
        <f>+'Ark1'!S1847</f>
        <v>946</v>
      </c>
      <c r="J38" s="151">
        <f>+'Ark1'!T1847</f>
        <v>2.8601630927212303</v>
      </c>
      <c r="K38" s="151"/>
      <c r="L38" s="151">
        <f>+'Ark1'!U1847</f>
        <v>2.7557492017809744</v>
      </c>
      <c r="M38" s="96"/>
      <c r="N38" s="41">
        <f>+'Ark1'!W1847</f>
        <v>58.456659619450321</v>
      </c>
      <c r="O38" s="75"/>
      <c r="P38" s="75">
        <f>+'Ark1'!Y1847</f>
        <v>147.45311510031689</v>
      </c>
      <c r="Q38" s="75"/>
      <c r="R38" s="75">
        <f>+'Ark1'!AA1847</f>
        <v>27.109649203607756</v>
      </c>
      <c r="S38" s="41">
        <f>+'Ark1'!AB1847</f>
        <v>4.9890708295725643</v>
      </c>
      <c r="T38" s="75">
        <f>+'Ark1'!AC1847</f>
        <v>-32.804471670939542</v>
      </c>
      <c r="U38" s="75">
        <f t="shared" si="0"/>
        <v>9.6632653061224492</v>
      </c>
      <c r="V38" s="41">
        <f>+'Ark1'!V1847</f>
        <v>14.706441393875396</v>
      </c>
      <c r="W38" s="39"/>
      <c r="X38" s="24"/>
      <c r="Y38" s="24"/>
      <c r="Z38" s="24"/>
    </row>
    <row r="39" spans="1:26" ht="15.6">
      <c r="A39" s="39"/>
      <c r="B39" s="40">
        <f>+'Ark1'!C1848</f>
        <v>2018</v>
      </c>
      <c r="C39" s="40">
        <f>+'Ark1'!G1848</f>
        <v>4</v>
      </c>
      <c r="D39" s="40" t="s">
        <v>69</v>
      </c>
      <c r="E39" s="40">
        <f>+'Ark1'!Q1848</f>
        <v>61</v>
      </c>
      <c r="F39" s="75"/>
      <c r="G39" s="75">
        <f>+'Ark1'!R1848</f>
        <v>4294</v>
      </c>
      <c r="H39" s="75"/>
      <c r="I39" s="75">
        <f>+'Ark1'!S1848</f>
        <v>4294</v>
      </c>
      <c r="J39" s="151">
        <f>+'Ark1'!T1848</f>
        <v>12.968891573542736</v>
      </c>
      <c r="K39" s="151"/>
      <c r="L39" s="151">
        <f>+'Ark1'!U1848</f>
        <v>12.417463556872049</v>
      </c>
      <c r="M39" s="96"/>
      <c r="N39" s="41">
        <f>+'Ark1'!W1848</f>
        <v>58.84396832789939</v>
      </c>
      <c r="O39" s="75"/>
      <c r="P39" s="75">
        <f>+'Ark1'!Y1848</f>
        <v>146.53288309268785</v>
      </c>
      <c r="Q39" s="75"/>
      <c r="R39" s="75">
        <f>+'Ark1'!AA1848</f>
        <v>31.974185256247289</v>
      </c>
      <c r="S39" s="41">
        <f>+'Ark1'!AB1848</f>
        <v>4.6900547540133211</v>
      </c>
      <c r="T39" s="75">
        <f>+'Ark1'!AC1848</f>
        <v>-47.963274406340609</v>
      </c>
      <c r="U39" s="75">
        <f t="shared" si="0"/>
        <v>70.393442622950815</v>
      </c>
      <c r="V39" s="41">
        <f>+'Ark1'!V1848</f>
        <v>14.900558919422451</v>
      </c>
      <c r="W39" s="39"/>
      <c r="X39" s="24"/>
      <c r="Y39" s="24"/>
      <c r="Z39" s="24"/>
    </row>
    <row r="40" spans="1:26" ht="15.6">
      <c r="A40" s="39"/>
      <c r="B40" s="3">
        <f>+'Ark1'!C1849</f>
        <v>2017</v>
      </c>
      <c r="C40" s="3">
        <f>+'Ark1'!G1849</f>
        <v>1</v>
      </c>
      <c r="D40" s="3" t="s">
        <v>459</v>
      </c>
      <c r="E40" s="3">
        <f>+'Ark1'!Q1849</f>
        <v>424</v>
      </c>
      <c r="F40" s="14"/>
      <c r="G40" s="14">
        <f>+'Ark1'!R1849</f>
        <v>13963</v>
      </c>
      <c r="H40" s="14"/>
      <c r="I40" s="14">
        <f>+'Ark1'!S1849</f>
        <v>13963</v>
      </c>
      <c r="J40" s="52">
        <f>+'Ark1'!T1849</f>
        <v>42.898399336385125</v>
      </c>
      <c r="K40" s="52"/>
      <c r="L40" s="52">
        <f>+'Ark1'!U1849</f>
        <v>43.477130111724463</v>
      </c>
      <c r="M40" s="96"/>
      <c r="N40" s="11">
        <f>+'Ark1'!W1849</f>
        <v>58.499176394757583</v>
      </c>
      <c r="O40" s="14"/>
      <c r="P40" s="14">
        <f>+'Ark1'!Y1849</f>
        <v>153.90643128267536</v>
      </c>
      <c r="Q40" s="14"/>
      <c r="R40" s="14">
        <f>+'Ark1'!AA1849</f>
        <v>29.794838120145972</v>
      </c>
      <c r="S40" s="11">
        <f>+'Ark1'!AB1849</f>
        <v>5.3427581689614678</v>
      </c>
      <c r="T40" s="14">
        <f>+'Ark1'!AC1849</f>
        <v>-40.593031477801901</v>
      </c>
      <c r="U40" s="14">
        <f t="shared" si="0"/>
        <v>32.931603773584904</v>
      </c>
      <c r="V40" s="11">
        <f>+'Ark1'!V1849</f>
        <v>14.670343049487936</v>
      </c>
      <c r="W40" s="39"/>
      <c r="X40" s="24"/>
      <c r="Y40" s="24"/>
      <c r="Z40" s="24"/>
    </row>
    <row r="41" spans="1:26" ht="15.6">
      <c r="A41" s="39"/>
      <c r="B41" s="3">
        <f>+'Ark1'!C1850</f>
        <v>2017</v>
      </c>
      <c r="C41" s="3">
        <f>+'Ark1'!G1850</f>
        <v>2</v>
      </c>
      <c r="D41" s="3" t="s">
        <v>68</v>
      </c>
      <c r="E41" s="3">
        <f>+'Ark1'!Q1850</f>
        <v>311</v>
      </c>
      <c r="F41" s="14"/>
      <c r="G41" s="14">
        <f>+'Ark1'!R1850</f>
        <v>13177</v>
      </c>
      <c r="H41" s="14"/>
      <c r="I41" s="14">
        <f>+'Ark1'!S1850</f>
        <v>13177</v>
      </c>
      <c r="J41" s="52">
        <f>+'Ark1'!T1850</f>
        <v>40.483578604565423</v>
      </c>
      <c r="K41" s="52"/>
      <c r="L41" s="52">
        <f>+'Ark1'!U1850</f>
        <v>40.830935274941005</v>
      </c>
      <c r="M41" s="96"/>
      <c r="N41" s="11">
        <f>+'Ark1'!W1850</f>
        <v>58.615921681718163</v>
      </c>
      <c r="O41" s="14"/>
      <c r="P41" s="14">
        <f>+'Ark1'!Y1850</f>
        <v>153.16072702436085</v>
      </c>
      <c r="Q41" s="14"/>
      <c r="R41" s="14">
        <f>+'Ark1'!AA1850</f>
        <v>30.049790568318709</v>
      </c>
      <c r="S41" s="11">
        <f>+'Ark1'!AB1850</f>
        <v>4.6439207379358045</v>
      </c>
      <c r="T41" s="14">
        <f>+'Ark1'!AC1850</f>
        <v>-47.0555485091298</v>
      </c>
      <c r="U41" s="14">
        <f t="shared" si="0"/>
        <v>42.369774919614144</v>
      </c>
      <c r="V41" s="11">
        <f>+'Ark1'!V1850</f>
        <v>14.781133793731501</v>
      </c>
      <c r="W41" s="39"/>
      <c r="X41" s="24"/>
      <c r="Y41" s="24"/>
      <c r="Z41" s="24"/>
    </row>
    <row r="42" spans="1:26" ht="15.6">
      <c r="A42" s="39"/>
      <c r="B42" s="3">
        <f>+'Ark1'!C1851</f>
        <v>2017</v>
      </c>
      <c r="C42" s="3">
        <f>+'Ark1'!G1851</f>
        <v>3</v>
      </c>
      <c r="D42" s="3" t="s">
        <v>589</v>
      </c>
      <c r="E42" s="3">
        <f>+'Ark1'!Q1851</f>
        <v>100</v>
      </c>
      <c r="F42" s="14"/>
      <c r="G42" s="14">
        <f>+'Ark1'!R1851</f>
        <v>981</v>
      </c>
      <c r="H42" s="14"/>
      <c r="I42" s="14">
        <f>+'Ark1'!S1851</f>
        <v>981</v>
      </c>
      <c r="J42" s="52">
        <f>+'Ark1'!T1851</f>
        <v>3.0139174782635401</v>
      </c>
      <c r="K42" s="52"/>
      <c r="L42" s="52">
        <f>+'Ark1'!U1851</f>
        <v>2.7827343518319161</v>
      </c>
      <c r="M42" s="96"/>
      <c r="N42" s="11">
        <f>+'Ark1'!W1851</f>
        <v>59.485219164118249</v>
      </c>
      <c r="O42" s="14"/>
      <c r="P42" s="14">
        <f>+'Ark1'!Y1851</f>
        <v>140.20948012232401</v>
      </c>
      <c r="Q42" s="14"/>
      <c r="R42" s="14">
        <f>+'Ark1'!AA1851</f>
        <v>20.846368810759035</v>
      </c>
      <c r="S42" s="11">
        <f>+'Ark1'!AB1851</f>
        <v>4.3434410084591812</v>
      </c>
      <c r="T42" s="14">
        <f>+'Ark1'!AC1851</f>
        <v>-23.537407589180905</v>
      </c>
      <c r="U42" s="14">
        <f t="shared" si="0"/>
        <v>9.81</v>
      </c>
      <c r="V42" s="11">
        <f>+'Ark1'!V1851</f>
        <v>15.201834862385322</v>
      </c>
      <c r="W42" s="39"/>
      <c r="X42" s="24"/>
      <c r="Y42" s="24"/>
      <c r="Z42" s="24"/>
    </row>
    <row r="43" spans="1:26" ht="15.6">
      <c r="A43" s="39"/>
      <c r="B43" s="3">
        <f>+'Ark1'!C1852</f>
        <v>2017</v>
      </c>
      <c r="C43" s="3">
        <f>+'Ark1'!G1852</f>
        <v>4</v>
      </c>
      <c r="D43" s="3" t="s">
        <v>69</v>
      </c>
      <c r="E43" s="3">
        <f>+'Ark1'!Q1852</f>
        <v>67</v>
      </c>
      <c r="F43" s="14"/>
      <c r="G43" s="14">
        <f>+'Ark1'!R1852</f>
        <v>4428</v>
      </c>
      <c r="H43" s="14"/>
      <c r="I43" s="14">
        <f>+'Ark1'!S1852</f>
        <v>4428</v>
      </c>
      <c r="J43" s="52">
        <f>+'Ark1'!T1852</f>
        <v>13.604104580785895</v>
      </c>
      <c r="K43" s="52"/>
      <c r="L43" s="52">
        <f>+'Ark1'!U1852</f>
        <v>12.909200261502628</v>
      </c>
      <c r="M43" s="96"/>
      <c r="N43" s="11">
        <f>+'Ark1'!W1852</f>
        <v>58.984191508581759</v>
      </c>
      <c r="O43" s="14"/>
      <c r="P43" s="14">
        <f>+'Ark1'!Y1852</f>
        <v>144.1007904245707</v>
      </c>
      <c r="Q43" s="14"/>
      <c r="R43" s="14">
        <f>+'Ark1'!AA1852</f>
        <v>30.600247190203071</v>
      </c>
      <c r="S43" s="11">
        <f>+'Ark1'!AB1852</f>
        <v>4.6349311307321939</v>
      </c>
      <c r="T43" s="14">
        <f>+'Ark1'!AC1852</f>
        <v>-49.487652832897993</v>
      </c>
      <c r="U43" s="14">
        <f t="shared" si="0"/>
        <v>66.089552238805965</v>
      </c>
      <c r="V43" s="11">
        <f>+'Ark1'!V1852</f>
        <v>14.977642276422761</v>
      </c>
      <c r="W43" s="39"/>
      <c r="X43" s="24"/>
      <c r="Y43" s="24"/>
      <c r="Z43" s="24"/>
    </row>
    <row r="44" spans="1:26" ht="15.6">
      <c r="A44" s="39"/>
      <c r="B44" s="40">
        <f>+'Ark1'!C1853</f>
        <v>2016</v>
      </c>
      <c r="C44" s="40">
        <f>+'Ark1'!G1853</f>
        <v>1</v>
      </c>
      <c r="D44" s="40" t="s">
        <v>459</v>
      </c>
      <c r="E44" s="40">
        <f>+'Ark1'!Q1853</f>
        <v>386</v>
      </c>
      <c r="F44" s="75"/>
      <c r="G44" s="75">
        <f>+'Ark1'!R1853</f>
        <v>14747</v>
      </c>
      <c r="H44" s="75"/>
      <c r="I44" s="75">
        <f>+'Ark1'!S1853</f>
        <v>14747</v>
      </c>
      <c r="J44" s="151">
        <f>+'Ark1'!T1853</f>
        <v>44.290605478135504</v>
      </c>
      <c r="K44" s="151"/>
      <c r="L44" s="151">
        <f>+'Ark1'!U1853</f>
        <v>44.584966073057174</v>
      </c>
      <c r="M44" s="96"/>
      <c r="N44" s="41">
        <f>+'Ark1'!W1853</f>
        <v>58.762256730182415</v>
      </c>
      <c r="O44" s="75"/>
      <c r="P44" s="75">
        <f>+'Ark1'!Y1853</f>
        <v>151.86155828304081</v>
      </c>
      <c r="Q44" s="75"/>
      <c r="R44" s="75">
        <f>+'Ark1'!AA1853</f>
        <v>29.905242993710633</v>
      </c>
      <c r="S44" s="41">
        <f>+'Ark1'!AB1853</f>
        <v>5.1095045579351348</v>
      </c>
      <c r="T44" s="75">
        <f>+'Ark1'!AC1853</f>
        <v>-41.20139841490699</v>
      </c>
      <c r="U44" s="75">
        <f t="shared" si="0"/>
        <v>38.204663212435236</v>
      </c>
      <c r="V44" s="41">
        <f>+'Ark1'!V1853</f>
        <v>14.8145385502136</v>
      </c>
      <c r="W44" s="39"/>
      <c r="X44" s="24"/>
      <c r="Y44" s="24"/>
      <c r="Z44" s="24"/>
    </row>
    <row r="45" spans="1:26" ht="15.6">
      <c r="A45" s="39"/>
      <c r="B45" s="40">
        <f>+'Ark1'!C1854</f>
        <v>2016</v>
      </c>
      <c r="C45" s="40">
        <f>+'Ark1'!G1854</f>
        <v>2</v>
      </c>
      <c r="D45" s="40" t="s">
        <v>68</v>
      </c>
      <c r="E45" s="40">
        <f>+'Ark1'!Q1854</f>
        <v>316</v>
      </c>
      <c r="F45" s="75"/>
      <c r="G45" s="75">
        <f>+'Ark1'!R1854</f>
        <v>13577</v>
      </c>
      <c r="H45" s="75"/>
      <c r="I45" s="75">
        <f>+'Ark1'!S1854</f>
        <v>13577</v>
      </c>
      <c r="J45" s="151">
        <f>+'Ark1'!T1854</f>
        <v>40.776669870254686</v>
      </c>
      <c r="K45" s="151"/>
      <c r="L45" s="151">
        <f>+'Ark1'!U1854</f>
        <v>40.968176581361035</v>
      </c>
      <c r="M45" s="96"/>
      <c r="N45" s="41">
        <f>+'Ark1'!W1854</f>
        <v>58.963688590999489</v>
      </c>
      <c r="O45" s="75"/>
      <c r="P45" s="75">
        <f>+'Ark1'!Y1854</f>
        <v>151.56743757825734</v>
      </c>
      <c r="Q45" s="75"/>
      <c r="R45" s="75">
        <f>+'Ark1'!AA1854</f>
        <v>29.690759507449528</v>
      </c>
      <c r="S45" s="41">
        <f>+'Ark1'!AB1854</f>
        <v>4.559615491272397</v>
      </c>
      <c r="T45" s="75">
        <f>+'Ark1'!AC1854</f>
        <v>-42.147827572289778</v>
      </c>
      <c r="U45" s="75">
        <f t="shared" si="0"/>
        <v>42.965189873417721</v>
      </c>
      <c r="V45" s="41">
        <f>+'Ark1'!V1854</f>
        <v>14.971127642336301</v>
      </c>
      <c r="W45" s="39"/>
      <c r="X45" s="24"/>
      <c r="Y45" s="24"/>
      <c r="Z45" s="24"/>
    </row>
    <row r="46" spans="1:26" ht="15.6">
      <c r="A46" s="39"/>
      <c r="B46" s="40">
        <f>+'Ark1'!C1855</f>
        <v>2016</v>
      </c>
      <c r="C46" s="40">
        <f>+'Ark1'!G1855</f>
        <v>3</v>
      </c>
      <c r="D46" s="40" t="s">
        <v>589</v>
      </c>
      <c r="E46" s="40">
        <f>+'Ark1'!Q1855</f>
        <v>120</v>
      </c>
      <c r="F46" s="75"/>
      <c r="G46" s="75">
        <f>+'Ark1'!R1855</f>
        <v>1035</v>
      </c>
      <c r="H46" s="75"/>
      <c r="I46" s="75">
        <f>+'Ark1'!S1855</f>
        <v>1004</v>
      </c>
      <c r="J46" s="151">
        <f>+'Ark1'!T1855</f>
        <v>3.1084814992791929</v>
      </c>
      <c r="K46" s="151"/>
      <c r="L46" s="151">
        <f>+'Ark1'!U1855</f>
        <v>2.8113662773972266</v>
      </c>
      <c r="M46" s="96"/>
      <c r="N46" s="41">
        <f>+'Ark1'!W1855</f>
        <v>59.513944223107586</v>
      </c>
      <c r="O46" s="75"/>
      <c r="P46" s="75">
        <f>+'Ark1'!Y1855</f>
        <v>136.43951690821257</v>
      </c>
      <c r="Q46" s="75"/>
      <c r="R46" s="75">
        <f>+'Ark1'!AA1855</f>
        <v>22.355981416851876</v>
      </c>
      <c r="S46" s="41">
        <f>+'Ark1'!AB1855</f>
        <v>4.63625123121692</v>
      </c>
      <c r="T46" s="75">
        <f>+'Ark1'!AC1855</f>
        <v>-27.045258140787887</v>
      </c>
      <c r="U46" s="75">
        <f t="shared" si="0"/>
        <v>8.625</v>
      </c>
      <c r="V46" s="41">
        <f>+'Ark1'!V1855</f>
        <v>15.048309178743962</v>
      </c>
      <c r="W46" s="39"/>
      <c r="X46" s="24"/>
      <c r="Y46" s="24"/>
      <c r="Z46" s="24"/>
    </row>
    <row r="47" spans="1:26" ht="15.6">
      <c r="A47" s="39"/>
      <c r="B47" s="40">
        <f>+'Ark1'!C1856</f>
        <v>2016</v>
      </c>
      <c r="C47" s="40">
        <f>+'Ark1'!G1856</f>
        <v>4</v>
      </c>
      <c r="D47" s="40" t="s">
        <v>69</v>
      </c>
      <c r="E47" s="40">
        <f>+'Ark1'!Q1856</f>
        <v>67</v>
      </c>
      <c r="F47" s="75"/>
      <c r="G47" s="75">
        <f>+'Ark1'!R1856</f>
        <v>3937</v>
      </c>
      <c r="H47" s="75"/>
      <c r="I47" s="75">
        <f>+'Ark1'!S1856</f>
        <v>3930</v>
      </c>
      <c r="J47" s="151">
        <f>+'Ark1'!T1856</f>
        <v>11.82424315233061</v>
      </c>
      <c r="K47" s="151"/>
      <c r="L47" s="151">
        <f>+'Ark1'!U1856</f>
        <v>11.635491068184576</v>
      </c>
      <c r="M47" s="96"/>
      <c r="N47" s="41">
        <f>+'Ark1'!W1856</f>
        <v>58.523409669211183</v>
      </c>
      <c r="O47" s="75"/>
      <c r="P47" s="75">
        <f>+'Ark1'!Y1856</f>
        <v>148.45074930149889</v>
      </c>
      <c r="Q47" s="75"/>
      <c r="R47" s="75">
        <f>+'Ark1'!AA1856</f>
        <v>32.385138410357513</v>
      </c>
      <c r="S47" s="41">
        <f>+'Ark1'!AB1856</f>
        <v>5.1814492532473828</v>
      </c>
      <c r="T47" s="75">
        <f>+'Ark1'!AC1856</f>
        <v>-61.24205766657704</v>
      </c>
      <c r="U47" s="75">
        <f t="shared" si="0"/>
        <v>58.761194029850749</v>
      </c>
      <c r="V47" s="41">
        <f>+'Ark1'!V1856</f>
        <v>14.653797307594612</v>
      </c>
      <c r="W47" s="39"/>
      <c r="X47" s="24"/>
      <c r="Y47" s="24"/>
      <c r="Z47" s="24"/>
    </row>
    <row r="48" spans="1:26" ht="15.6">
      <c r="A48" s="39"/>
      <c r="B48" s="3">
        <f>+'Ark1'!C1857</f>
        <v>2015</v>
      </c>
      <c r="C48" s="3">
        <f>+'Ark1'!G1857</f>
        <v>1</v>
      </c>
      <c r="D48" s="3" t="s">
        <v>459</v>
      </c>
      <c r="E48" s="3">
        <f>+'Ark1'!Q1857</f>
        <v>679</v>
      </c>
      <c r="F48" s="14"/>
      <c r="G48" s="14">
        <f>+'Ark1'!R1857</f>
        <v>22930</v>
      </c>
      <c r="H48" s="14"/>
      <c r="I48" s="14">
        <f>+'Ark1'!S1857</f>
        <v>22930</v>
      </c>
      <c r="J48" s="52">
        <f>+'Ark1'!T1857</f>
        <v>47.016608570842735</v>
      </c>
      <c r="K48" s="52"/>
      <c r="L48" s="52">
        <f>+'Ark1'!U1857</f>
        <v>46.900320515671631</v>
      </c>
      <c r="M48" s="96"/>
      <c r="N48" s="11">
        <f>+'Ark1'!W1857</f>
        <v>58.915481901439186</v>
      </c>
      <c r="O48" s="14"/>
      <c r="P48" s="14">
        <f>+'Ark1'!Y1857</f>
        <v>138.42868294810347</v>
      </c>
      <c r="Q48" s="14"/>
      <c r="R48" s="14">
        <f>+'Ark1'!AA1857</f>
        <v>30.719932470479797</v>
      </c>
      <c r="S48" s="11">
        <f>+'Ark1'!AB1857</f>
        <v>4.4720004232615267</v>
      </c>
      <c r="T48" s="14">
        <f>+'Ark1'!AC1857</f>
        <v>-22.697029874463681</v>
      </c>
      <c r="U48" s="14">
        <f t="shared" ref="U48:U81" si="1">+G48/E48</f>
        <v>33.770250368188513</v>
      </c>
      <c r="V48" s="11">
        <f>+'Ark1'!V1857</f>
        <v>14.94526820758831</v>
      </c>
      <c r="W48" s="39"/>
      <c r="X48" s="24"/>
      <c r="Y48" s="24"/>
      <c r="Z48" s="24"/>
    </row>
    <row r="49" spans="1:26" ht="15.6">
      <c r="A49" s="39"/>
      <c r="B49" s="3">
        <f>+'Ark1'!C1858</f>
        <v>2015</v>
      </c>
      <c r="C49" s="3">
        <f>+'Ark1'!G1858</f>
        <v>2</v>
      </c>
      <c r="D49" s="3" t="s">
        <v>68</v>
      </c>
      <c r="E49" s="3">
        <f>+'Ark1'!Q1858</f>
        <v>563</v>
      </c>
      <c r="F49" s="14"/>
      <c r="G49" s="14">
        <f>+'Ark1'!R1858</f>
        <v>18039</v>
      </c>
      <c r="H49" s="14"/>
      <c r="I49" s="14">
        <f>+'Ark1'!S1858</f>
        <v>18039</v>
      </c>
      <c r="J49" s="52">
        <f>+'Ark1'!T1858</f>
        <v>36.987902399015802</v>
      </c>
      <c r="K49" s="52"/>
      <c r="L49" s="52">
        <f>+'Ark1'!U1858</f>
        <v>37.459761188770408</v>
      </c>
      <c r="M49" s="96"/>
      <c r="N49" s="11">
        <f>+'Ark1'!W1858</f>
        <v>59.59504407117911</v>
      </c>
      <c r="O49" s="14"/>
      <c r="P49" s="14">
        <f>+'Ark1'!Y1858</f>
        <v>140.54224180941222</v>
      </c>
      <c r="Q49" s="14"/>
      <c r="R49" s="14">
        <f>+'Ark1'!AA1858</f>
        <v>30.7353958761245</v>
      </c>
      <c r="S49" s="11">
        <f>+'Ark1'!AB1858</f>
        <v>4.1655071080557828</v>
      </c>
      <c r="T49" s="14">
        <f>+'Ark1'!AC1858</f>
        <v>-35.160498435996622</v>
      </c>
      <c r="U49" s="14">
        <f t="shared" si="1"/>
        <v>32.040852575488458</v>
      </c>
      <c r="V49" s="11">
        <f>+'Ark1'!V1858</f>
        <v>15.305837352403124</v>
      </c>
      <c r="W49" s="39"/>
      <c r="X49" s="24"/>
      <c r="Y49" s="24"/>
      <c r="Z49" s="24"/>
    </row>
    <row r="50" spans="1:26" ht="15.6">
      <c r="A50" s="39"/>
      <c r="B50" s="3">
        <f>+'Ark1'!C1859</f>
        <v>2015</v>
      </c>
      <c r="C50" s="3">
        <f>+'Ark1'!G1859</f>
        <v>3</v>
      </c>
      <c r="D50" s="3" t="s">
        <v>589</v>
      </c>
      <c r="E50" s="3">
        <f>+'Ark1'!Q1859</f>
        <v>274</v>
      </c>
      <c r="F50" s="14"/>
      <c r="G50" s="14">
        <f>+'Ark1'!R1859</f>
        <v>3142</v>
      </c>
      <c r="H50" s="14"/>
      <c r="I50" s="14">
        <f>+'Ark1'!S1859</f>
        <v>3127</v>
      </c>
      <c r="J50" s="52">
        <f>+'Ark1'!T1859</f>
        <v>6.4424851343038743</v>
      </c>
      <c r="K50" s="52"/>
      <c r="L50" s="52">
        <f>+'Ark1'!U1859</f>
        <v>5.8049858906141392</v>
      </c>
      <c r="M50" s="96"/>
      <c r="N50" s="11">
        <f>+'Ark1'!W1859</f>
        <v>59.332906939558683</v>
      </c>
      <c r="O50" s="14"/>
      <c r="P50" s="14">
        <f>+'Ark1'!Y1859</f>
        <v>125.04010184595781</v>
      </c>
      <c r="Q50" s="14"/>
      <c r="R50" s="14">
        <f>+'Ark1'!AA1859</f>
        <v>24.693676753902182</v>
      </c>
      <c r="S50" s="11">
        <f>+'Ark1'!AB1859</f>
        <v>3.8983093871580392</v>
      </c>
      <c r="T50" s="14">
        <f>+'Ark1'!AC1859</f>
        <v>-24.411853623998248</v>
      </c>
      <c r="U50" s="14">
        <f t="shared" si="1"/>
        <v>11.467153284671532</v>
      </c>
      <c r="V50" s="11">
        <f>+'Ark1'!V1859</f>
        <v>15.160089115213237</v>
      </c>
      <c r="W50" s="39"/>
      <c r="X50" s="24"/>
      <c r="Y50" s="24"/>
      <c r="Z50" s="24"/>
    </row>
    <row r="51" spans="1:26" ht="15.6">
      <c r="A51" s="39"/>
      <c r="B51" s="3">
        <f>+'Ark1'!C1860</f>
        <v>2015</v>
      </c>
      <c r="C51" s="3">
        <f>+'Ark1'!G1860</f>
        <v>4</v>
      </c>
      <c r="D51" s="3" t="s">
        <v>69</v>
      </c>
      <c r="E51" s="3">
        <f>+'Ark1'!Q1860</f>
        <v>108</v>
      </c>
      <c r="F51" s="14"/>
      <c r="G51" s="14">
        <f>+'Ark1'!R1860</f>
        <v>4659</v>
      </c>
      <c r="H51" s="14"/>
      <c r="I51" s="14">
        <f>+'Ark1'!S1860</f>
        <v>4659</v>
      </c>
      <c r="J51" s="52">
        <f>+'Ark1'!T1860</f>
        <v>9.5530038958376071</v>
      </c>
      <c r="K51" s="52"/>
      <c r="L51" s="52">
        <f>+'Ark1'!U1860</f>
        <v>9.8349324049437996</v>
      </c>
      <c r="M51" s="96"/>
      <c r="N51" s="11">
        <f>+'Ark1'!W1860</f>
        <v>58.947413608070384</v>
      </c>
      <c r="O51" s="14"/>
      <c r="P51" s="14">
        <f>+'Ark1'!Y1860</f>
        <v>142.86735350933688</v>
      </c>
      <c r="Q51" s="14"/>
      <c r="R51" s="14">
        <f>+'Ark1'!AA1860</f>
        <v>34.053950871601039</v>
      </c>
      <c r="S51" s="11">
        <f>+'Ark1'!AB1860</f>
        <v>5.1738631102470709</v>
      </c>
      <c r="T51" s="14">
        <f>+'Ark1'!AC1860</f>
        <v>-57.196592722869553</v>
      </c>
      <c r="U51" s="14">
        <f t="shared" si="1"/>
        <v>43.138888888888886</v>
      </c>
      <c r="V51" s="11">
        <f>+'Ark1'!V1860</f>
        <v>14.94011590470058</v>
      </c>
      <c r="W51" s="39"/>
      <c r="X51" s="24"/>
      <c r="Y51" s="24"/>
      <c r="Z51" s="24"/>
    </row>
    <row r="52" spans="1:26" ht="15.6">
      <c r="A52" s="39"/>
      <c r="B52" s="40">
        <f>+'Ark1'!C1861</f>
        <v>2014</v>
      </c>
      <c r="C52" s="40">
        <f>+'Ark1'!G1861</f>
        <v>1</v>
      </c>
      <c r="D52" s="40" t="s">
        <v>459</v>
      </c>
      <c r="E52" s="40">
        <f>+'Ark1'!Q1861</f>
        <v>580</v>
      </c>
      <c r="F52" s="75"/>
      <c r="G52" s="75">
        <f>+'Ark1'!R1861</f>
        <v>21075</v>
      </c>
      <c r="H52" s="75"/>
      <c r="I52" s="75">
        <f>+'Ark1'!S1861</f>
        <v>21057</v>
      </c>
      <c r="J52" s="151">
        <f>+'Ark1'!T1861</f>
        <v>48.303919321567719</v>
      </c>
      <c r="K52" s="151"/>
      <c r="L52" s="151">
        <f>+'Ark1'!U1861</f>
        <v>48.415046318477181</v>
      </c>
      <c r="M52" s="96"/>
      <c r="N52" s="41">
        <f>+'Ark1'!W1861</f>
        <v>59.135964287410381</v>
      </c>
      <c r="O52" s="75"/>
      <c r="P52" s="75">
        <f>+'Ark1'!Y1861</f>
        <v>142.73887544484111</v>
      </c>
      <c r="Q52" s="75"/>
      <c r="R52" s="75">
        <f>+'Ark1'!AA1861</f>
        <v>32.943884973206231</v>
      </c>
      <c r="S52" s="41">
        <f>+'Ark1'!AB1861</f>
        <v>4.5598068018552178</v>
      </c>
      <c r="T52" s="75">
        <f>+'Ark1'!AC1861</f>
        <v>-33.411636679345897</v>
      </c>
      <c r="U52" s="75">
        <f t="shared" si="1"/>
        <v>36.336206896551722</v>
      </c>
      <c r="V52" s="41">
        <f>+'Ark1'!V1861</f>
        <v>15.727781731909843</v>
      </c>
      <c r="W52" s="39"/>
      <c r="X52" s="24"/>
      <c r="Y52" s="24"/>
      <c r="Z52" s="24"/>
    </row>
    <row r="53" spans="1:26" ht="15.6">
      <c r="A53" s="39"/>
      <c r="B53" s="40">
        <f>+'Ark1'!C1862</f>
        <v>2014</v>
      </c>
      <c r="C53" s="40">
        <f>+'Ark1'!G1862</f>
        <v>2</v>
      </c>
      <c r="D53" s="40" t="s">
        <v>68</v>
      </c>
      <c r="E53" s="40">
        <f>+'Ark1'!Q1862</f>
        <v>481</v>
      </c>
      <c r="F53" s="75"/>
      <c r="G53" s="75">
        <f>+'Ark1'!R1862</f>
        <v>16405</v>
      </c>
      <c r="H53" s="75"/>
      <c r="I53" s="75">
        <f>+'Ark1'!S1862</f>
        <v>16391</v>
      </c>
      <c r="J53" s="151">
        <f>+'Ark1'!T1862</f>
        <v>37.600275040110006</v>
      </c>
      <c r="K53" s="151"/>
      <c r="L53" s="151">
        <f>+'Ark1'!U1862</f>
        <v>37.955985151330871</v>
      </c>
      <c r="M53" s="96"/>
      <c r="N53" s="41">
        <f>+'Ark1'!W1862</f>
        <v>59.530291013360973</v>
      </c>
      <c r="O53" s="75"/>
      <c r="P53" s="75">
        <f>+'Ark1'!Y1862</f>
        <v>143.75850106674784</v>
      </c>
      <c r="Q53" s="75"/>
      <c r="R53" s="75">
        <f>+'Ark1'!AA1862</f>
        <v>30.781871163341656</v>
      </c>
      <c r="S53" s="41">
        <f>+'Ark1'!AB1862</f>
        <v>4.3433611632428351</v>
      </c>
      <c r="T53" s="75">
        <f>+'Ark1'!AC1862</f>
        <v>-41.644448194796034</v>
      </c>
      <c r="U53" s="75">
        <f t="shared" si="1"/>
        <v>34.106029106029105</v>
      </c>
      <c r="V53" s="41">
        <f>+'Ark1'!V1862</f>
        <v>16.190978360256022</v>
      </c>
      <c r="W53" s="39"/>
      <c r="X53" s="24"/>
      <c r="Y53" s="24"/>
      <c r="Z53" s="24"/>
    </row>
    <row r="54" spans="1:26" ht="15.6">
      <c r="A54" s="39"/>
      <c r="B54" s="40">
        <f>+'Ark1'!C1863</f>
        <v>2014</v>
      </c>
      <c r="C54" s="40">
        <f>+'Ark1'!G1863</f>
        <v>3</v>
      </c>
      <c r="D54" s="40" t="s">
        <v>589</v>
      </c>
      <c r="E54" s="40">
        <f>+'Ark1'!Q1863</f>
        <v>226</v>
      </c>
      <c r="F54" s="75"/>
      <c r="G54" s="75">
        <f>+'Ark1'!R1863</f>
        <v>1863</v>
      </c>
      <c r="H54" s="75"/>
      <c r="I54" s="75">
        <f>+'Ark1'!S1863</f>
        <v>1815</v>
      </c>
      <c r="J54" s="151">
        <f>+'Ark1'!T1863</f>
        <v>4.2699977079990852</v>
      </c>
      <c r="K54" s="151"/>
      <c r="L54" s="151">
        <f>+'Ark1'!U1863</f>
        <v>3.8302072327772798</v>
      </c>
      <c r="M54" s="96"/>
      <c r="N54" s="41">
        <f>+'Ark1'!W1863</f>
        <v>59.564738292011022</v>
      </c>
      <c r="O54" s="75"/>
      <c r="P54" s="75">
        <f>+'Ark1'!Y1863</f>
        <v>127.743531937735</v>
      </c>
      <c r="Q54" s="75"/>
      <c r="R54" s="75">
        <f>+'Ark1'!AA1863</f>
        <v>27.263690236397341</v>
      </c>
      <c r="S54" s="41">
        <f>+'Ark1'!AB1863</f>
        <v>4.1828815018813588</v>
      </c>
      <c r="T54" s="75">
        <f>+'Ark1'!AC1863</f>
        <v>-23.852091928456154</v>
      </c>
      <c r="U54" s="75">
        <f t="shared" si="1"/>
        <v>8.2433628318584073</v>
      </c>
      <c r="V54" s="41">
        <f>+'Ark1'!V1863</f>
        <v>15.910359634997318</v>
      </c>
      <c r="W54" s="39"/>
      <c r="X54" s="24"/>
      <c r="Y54" s="24"/>
      <c r="Z54" s="24"/>
    </row>
    <row r="55" spans="1:26" ht="15.6">
      <c r="A55" s="39"/>
      <c r="B55" s="40">
        <f>+'Ark1'!C1864</f>
        <v>2014</v>
      </c>
      <c r="C55" s="40">
        <f>+'Ark1'!G1864</f>
        <v>4</v>
      </c>
      <c r="D55" s="40" t="s">
        <v>69</v>
      </c>
      <c r="E55" s="40">
        <f>+'Ark1'!Q1864</f>
        <v>93</v>
      </c>
      <c r="F55" s="75"/>
      <c r="G55" s="75">
        <f>+'Ark1'!R1864</f>
        <v>4287</v>
      </c>
      <c r="H55" s="75"/>
      <c r="I55" s="75">
        <f>+'Ark1'!S1864</f>
        <v>4277</v>
      </c>
      <c r="J55" s="151">
        <f>+'Ark1'!T1864</f>
        <v>9.8258079303231707</v>
      </c>
      <c r="K55" s="151"/>
      <c r="L55" s="151">
        <f>+'Ark1'!U1864</f>
        <v>9.7987612974146963</v>
      </c>
      <c r="M55" s="96"/>
      <c r="N55" s="41">
        <f>+'Ark1'!W1864</f>
        <v>59.391629646948815</v>
      </c>
      <c r="O55" s="75"/>
      <c r="P55" s="75">
        <f>+'Ark1'!Y1864</f>
        <v>142.01924422673156</v>
      </c>
      <c r="Q55" s="75"/>
      <c r="R55" s="75">
        <f>+'Ark1'!AA1864</f>
        <v>32.403646147922977</v>
      </c>
      <c r="S55" s="41">
        <f>+'Ark1'!AB1864</f>
        <v>4.6040568346080786</v>
      </c>
      <c r="T55" s="75">
        <f>+'Ark1'!AC1864</f>
        <v>-53.185456193214407</v>
      </c>
      <c r="U55" s="75">
        <f t="shared" si="1"/>
        <v>46.096774193548384</v>
      </c>
      <c r="V55" s="41">
        <f>+'Ark1'!V1864</f>
        <v>17.569629111266625</v>
      </c>
      <c r="W55" s="39"/>
      <c r="X55" s="24"/>
      <c r="Y55" s="24"/>
      <c r="Z55" s="24"/>
    </row>
    <row r="56" spans="1:26" ht="15.6">
      <c r="A56" s="39"/>
      <c r="B56" s="40">
        <f>+'Ark1'!C1865</f>
        <v>2013</v>
      </c>
      <c r="C56" s="40">
        <f>+'Ark1'!G1865</f>
        <v>1</v>
      </c>
      <c r="D56" s="40" t="s">
        <v>459</v>
      </c>
      <c r="E56" s="40">
        <f>+'Ark1'!Q1865</f>
        <v>546</v>
      </c>
      <c r="F56" s="75"/>
      <c r="G56" s="75">
        <f>+'Ark1'!R1865</f>
        <v>19915</v>
      </c>
      <c r="H56" s="75"/>
      <c r="I56" s="75">
        <f>+'Ark1'!S1865</f>
        <v>19884</v>
      </c>
      <c r="J56" s="151">
        <f>+'Ark1'!T1865</f>
        <v>46.359234601238441</v>
      </c>
      <c r="K56" s="151"/>
      <c r="L56" s="151">
        <f>+'Ark1'!U1865</f>
        <v>46.720895359144521</v>
      </c>
      <c r="M56" s="96"/>
      <c r="N56" s="41">
        <f>+'Ark1'!W1865</f>
        <v>59.17727821363912</v>
      </c>
      <c r="O56" s="75"/>
      <c r="P56" s="75">
        <f>+'Ark1'!Y1865</f>
        <v>144.43335174491588</v>
      </c>
      <c r="Q56" s="75"/>
      <c r="R56" s="75">
        <f>+'Ark1'!AA1865</f>
        <v>33.538590745159532</v>
      </c>
      <c r="S56" s="41">
        <f>+'Ark1'!AB1865</f>
        <v>4.4431753506457596</v>
      </c>
      <c r="T56" s="75">
        <f>+'Ark1'!AC1865</f>
        <v>-36.168047138740143</v>
      </c>
      <c r="U56" s="75">
        <f t="shared" si="1"/>
        <v>36.474358974358971</v>
      </c>
      <c r="V56" s="41">
        <f>+'Ark1'!V1865</f>
        <v>15.815013808686919</v>
      </c>
      <c r="W56" s="39"/>
      <c r="X56" s="24"/>
      <c r="Y56" s="24"/>
      <c r="Z56" s="24"/>
    </row>
    <row r="57" spans="1:26" ht="15.6">
      <c r="A57" s="39"/>
      <c r="B57" s="40">
        <f>+'Ark1'!C1866</f>
        <v>2013</v>
      </c>
      <c r="C57" s="40">
        <f>+'Ark1'!G1866</f>
        <v>2</v>
      </c>
      <c r="D57" s="40" t="s">
        <v>68</v>
      </c>
      <c r="E57" s="40">
        <f>+'Ark1'!Q1866</f>
        <v>462</v>
      </c>
      <c r="F57" s="75"/>
      <c r="G57" s="75">
        <f>+'Ark1'!R1866</f>
        <v>17488</v>
      </c>
      <c r="H57" s="75"/>
      <c r="I57" s="75">
        <f>+'Ark1'!S1866</f>
        <v>17469</v>
      </c>
      <c r="J57" s="151">
        <f>+'Ark1'!T1866</f>
        <v>40.709530238837935</v>
      </c>
      <c r="K57" s="151"/>
      <c r="L57" s="151">
        <f>+'Ark1'!U1866</f>
        <v>40.400186720489891</v>
      </c>
      <c r="M57" s="96"/>
      <c r="N57" s="41">
        <f>+'Ark1'!W1866</f>
        <v>59.531283988780118</v>
      </c>
      <c r="O57" s="75"/>
      <c r="P57" s="75">
        <f>+'Ark1'!Y1866</f>
        <v>142.22628659652378</v>
      </c>
      <c r="Q57" s="75"/>
      <c r="R57" s="75">
        <f>+'Ark1'!AA1866</f>
        <v>30.668597581336819</v>
      </c>
      <c r="S57" s="41">
        <f>+'Ark1'!AB1866</f>
        <v>4.1868745983206708</v>
      </c>
      <c r="T57" s="75">
        <f>+'Ark1'!AC1866</f>
        <v>-41.623815393351762</v>
      </c>
      <c r="U57" s="75">
        <f t="shared" si="1"/>
        <v>37.852813852813853</v>
      </c>
      <c r="V57" s="41">
        <f>+'Ark1'!V1866</f>
        <v>16.63563586459286</v>
      </c>
      <c r="W57" s="39"/>
      <c r="X57" s="24"/>
      <c r="Y57" s="24"/>
      <c r="Z57" s="24"/>
    </row>
    <row r="58" spans="1:26" ht="15.6">
      <c r="A58" s="39"/>
      <c r="B58" s="40">
        <f>+'Ark1'!C1867</f>
        <v>2013</v>
      </c>
      <c r="C58" s="40">
        <f>+'Ark1'!G1867</f>
        <v>3</v>
      </c>
      <c r="D58" s="40" t="s">
        <v>589</v>
      </c>
      <c r="E58" s="40">
        <f>+'Ark1'!Q1867</f>
        <v>165</v>
      </c>
      <c r="F58" s="75"/>
      <c r="G58" s="75">
        <f>+'Ark1'!R1867</f>
        <v>1329</v>
      </c>
      <c r="H58" s="75"/>
      <c r="I58" s="75">
        <f>+'Ark1'!S1867</f>
        <v>1260</v>
      </c>
      <c r="J58" s="151">
        <f>+'Ark1'!T1867</f>
        <v>3.0937194469016247</v>
      </c>
      <c r="K58" s="151"/>
      <c r="L58" s="151">
        <f>+'Ark1'!U1867</f>
        <v>2.7041913769241246</v>
      </c>
      <c r="M58" s="96"/>
      <c r="N58" s="41">
        <f>+'Ark1'!W1867</f>
        <v>60.402380952380973</v>
      </c>
      <c r="O58" s="75"/>
      <c r="P58" s="75">
        <f>+'Ark1'!Y1867</f>
        <v>125.27057938299512</v>
      </c>
      <c r="Q58" s="75"/>
      <c r="R58" s="75">
        <f>+'Ark1'!AA1867</f>
        <v>26.342487219890646</v>
      </c>
      <c r="S58" s="41">
        <f>+'Ark1'!AB1867</f>
        <v>3.9941418270062345</v>
      </c>
      <c r="T58" s="75">
        <f>+'Ark1'!AC1867</f>
        <v>-29.540719266842196</v>
      </c>
      <c r="U58" s="75">
        <f t="shared" si="1"/>
        <v>8.0545454545454547</v>
      </c>
      <c r="V58" s="41">
        <f>+'Ark1'!V1867</f>
        <v>16.837471783295715</v>
      </c>
      <c r="W58" s="39"/>
      <c r="X58" s="24"/>
      <c r="Y58" s="24"/>
      <c r="Z58" s="24"/>
    </row>
    <row r="59" spans="1:26" ht="15.6">
      <c r="A59" s="39"/>
      <c r="B59" s="40">
        <f>+'Ark1'!C1868</f>
        <v>2013</v>
      </c>
      <c r="C59" s="40">
        <f>+'Ark1'!G1868</f>
        <v>4</v>
      </c>
      <c r="D59" s="40" t="s">
        <v>69</v>
      </c>
      <c r="E59" s="40">
        <f>+'Ark1'!Q1868</f>
        <v>93</v>
      </c>
      <c r="F59" s="75"/>
      <c r="G59" s="75">
        <f>+'Ark1'!R1868</f>
        <v>4226</v>
      </c>
      <c r="H59" s="75"/>
      <c r="I59" s="75">
        <f>+'Ark1'!S1868</f>
        <v>4221</v>
      </c>
      <c r="J59" s="151">
        <f>+'Ark1'!T1868</f>
        <v>9.8375157130220181</v>
      </c>
      <c r="K59" s="151"/>
      <c r="L59" s="151">
        <f>+'Ark1'!U1868</f>
        <v>10.174726543441462</v>
      </c>
      <c r="M59" s="96"/>
      <c r="N59" s="41">
        <f>+'Ark1'!W1868</f>
        <v>58.526652452025587</v>
      </c>
      <c r="O59" s="75"/>
      <c r="P59" s="75">
        <f>+'Ark1'!Y1868</f>
        <v>148.22787979176476</v>
      </c>
      <c r="Q59" s="75"/>
      <c r="R59" s="75">
        <f>+'Ark1'!AA1868</f>
        <v>34.635899014404103</v>
      </c>
      <c r="S59" s="41">
        <f>+'Ark1'!AB1868</f>
        <v>5.1034373354253697</v>
      </c>
      <c r="T59" s="75">
        <f>+'Ark1'!AC1868</f>
        <v>-57.615967460439293</v>
      </c>
      <c r="U59" s="75">
        <f t="shared" si="1"/>
        <v>45.44086021505376</v>
      </c>
      <c r="V59" s="41">
        <f>+'Ark1'!V1868</f>
        <v>16.804070042593477</v>
      </c>
      <c r="W59" s="39"/>
      <c r="X59" s="24"/>
      <c r="Y59" s="24"/>
      <c r="Z59" s="2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24"/>
      <c r="Y60" s="24"/>
      <c r="Z60" s="24"/>
    </row>
    <row r="61" spans="1:26" ht="15.6">
      <c r="A61" s="39"/>
      <c r="B61" s="40">
        <f>+'Ark1'!C1869</f>
        <v>2012</v>
      </c>
      <c r="C61" s="40">
        <f>+'Ark1'!G1869</f>
        <v>1</v>
      </c>
      <c r="D61" s="40" t="s">
        <v>459</v>
      </c>
      <c r="E61" s="40">
        <f>+'Ark1'!Q1869</f>
        <v>567</v>
      </c>
      <c r="F61" s="75"/>
      <c r="G61" s="75">
        <f>+'Ark1'!R1869</f>
        <v>20264</v>
      </c>
      <c r="H61" s="75"/>
      <c r="I61" s="75">
        <f>+'Ark1'!S1869</f>
        <v>20229</v>
      </c>
      <c r="J61" s="151">
        <f>+'Ark1'!T1869</f>
        <v>47.151898734177216</v>
      </c>
      <c r="K61" s="151"/>
      <c r="L61" s="151">
        <f>+'Ark1'!U1869</f>
        <v>47.33483567799972</v>
      </c>
      <c r="M61" s="96"/>
      <c r="N61" s="41">
        <f>+'Ark1'!W1869</f>
        <v>59.054575114934003</v>
      </c>
      <c r="O61" s="75"/>
      <c r="P61" s="75">
        <f>+'Ark1'!Y1869</f>
        <v>144.44788294512401</v>
      </c>
      <c r="Q61" s="75"/>
      <c r="R61" s="75">
        <f>+'Ark1'!AA1869</f>
        <v>33.696277468849907</v>
      </c>
      <c r="S61" s="41">
        <f>+'Ark1'!AB1869</f>
        <v>4.4523820612937053</v>
      </c>
      <c r="T61" s="75">
        <f>+'Ark1'!AC1869</f>
        <v>-38.124518469414099</v>
      </c>
      <c r="U61" s="75">
        <f t="shared" si="1"/>
        <v>35.738977072310405</v>
      </c>
      <c r="V61" s="41">
        <f>+'Ark1'!V1869</f>
        <v>15.963580734307149</v>
      </c>
      <c r="W61" s="39"/>
      <c r="X61" s="24"/>
      <c r="Y61" s="24"/>
      <c r="Z61" s="24"/>
    </row>
    <row r="62" spans="1:26" ht="15.6">
      <c r="A62" s="39"/>
      <c r="B62" s="40">
        <f>+'Ark1'!C1870</f>
        <v>2012</v>
      </c>
      <c r="C62" s="40">
        <f>+'Ark1'!G1870</f>
        <v>2</v>
      </c>
      <c r="D62" s="40" t="s">
        <v>68</v>
      </c>
      <c r="E62" s="40">
        <f>+'Ark1'!Q1870</f>
        <v>516</v>
      </c>
      <c r="F62" s="75"/>
      <c r="G62" s="75">
        <f>+'Ark1'!R1870</f>
        <v>17288</v>
      </c>
      <c r="H62" s="75"/>
      <c r="I62" s="75">
        <f>+'Ark1'!S1870</f>
        <v>17257</v>
      </c>
      <c r="J62" s="151">
        <f>+'Ark1'!T1870</f>
        <v>40.227103499627695</v>
      </c>
      <c r="K62" s="151"/>
      <c r="L62" s="151">
        <f>+'Ark1'!U1870</f>
        <v>40.174305746949422</v>
      </c>
      <c r="M62" s="96"/>
      <c r="N62" s="41">
        <f>+'Ark1'!W1870</f>
        <v>59.29460508779048</v>
      </c>
      <c r="O62" s="75"/>
      <c r="P62" s="75">
        <f>+'Ark1'!Y1870</f>
        <v>143.70077510411815</v>
      </c>
      <c r="Q62" s="75"/>
      <c r="R62" s="75">
        <f>+'Ark1'!AA1870</f>
        <v>31.661612936251561</v>
      </c>
      <c r="S62" s="41">
        <f>+'Ark1'!AB1870</f>
        <v>4.2140271046127973</v>
      </c>
      <c r="T62" s="75">
        <f>+'Ark1'!AC1870</f>
        <v>-40.007251522317347</v>
      </c>
      <c r="U62" s="75">
        <f t="shared" si="1"/>
        <v>33.503875968992247</v>
      </c>
      <c r="V62" s="41">
        <f>+'Ark1'!V1870</f>
        <v>16.67862100879222</v>
      </c>
      <c r="W62" s="39"/>
      <c r="X62" s="24"/>
      <c r="Y62" s="24"/>
      <c r="Z62" s="24"/>
    </row>
    <row r="63" spans="1:26" ht="15.6">
      <c r="A63" s="39"/>
      <c r="B63" s="40">
        <f>+'Ark1'!C1871</f>
        <v>2012</v>
      </c>
      <c r="C63" s="40">
        <f>+'Ark1'!G1871</f>
        <v>3</v>
      </c>
      <c r="D63" s="40" t="s">
        <v>589</v>
      </c>
      <c r="E63" s="40">
        <f>+'Ark1'!Q1871</f>
        <v>179</v>
      </c>
      <c r="F63" s="75"/>
      <c r="G63" s="75">
        <f>+'Ark1'!R1871</f>
        <v>1315</v>
      </c>
      <c r="H63" s="75"/>
      <c r="I63" s="75">
        <f>+'Ark1'!S1871</f>
        <v>1276</v>
      </c>
      <c r="J63" s="151">
        <f>+'Ark1'!T1871</f>
        <v>3.0598473566641848</v>
      </c>
      <c r="K63" s="151"/>
      <c r="L63" s="151">
        <f>+'Ark1'!U1871</f>
        <v>2.6187034132584577</v>
      </c>
      <c r="M63" s="96"/>
      <c r="N63" s="41">
        <f>+'Ark1'!W1871</f>
        <v>60.376959247648912</v>
      </c>
      <c r="O63" s="75"/>
      <c r="P63" s="75">
        <f>+'Ark1'!Y1871</f>
        <v>123.14479087452484</v>
      </c>
      <c r="Q63" s="75"/>
      <c r="R63" s="75">
        <f>+'Ark1'!AA1871</f>
        <v>26.064004370065778</v>
      </c>
      <c r="S63" s="41">
        <f>+'Ark1'!AB1871</f>
        <v>4.078547228320069</v>
      </c>
      <c r="T63" s="75">
        <f>+'Ark1'!AC1871</f>
        <v>-19.985219535183887</v>
      </c>
      <c r="U63" s="75">
        <f t="shared" si="1"/>
        <v>7.3463687150837993</v>
      </c>
      <c r="V63" s="41">
        <f>+'Ark1'!V1871</f>
        <v>16.65399239543726</v>
      </c>
      <c r="W63" s="39"/>
      <c r="X63" s="24"/>
      <c r="Y63" s="24"/>
      <c r="Z63" s="24"/>
    </row>
    <row r="64" spans="1:26" ht="15.6">
      <c r="A64" s="39"/>
      <c r="B64" s="40">
        <f>+'Ark1'!C1872</f>
        <v>2012</v>
      </c>
      <c r="C64" s="40">
        <f>+'Ark1'!G1872</f>
        <v>4</v>
      </c>
      <c r="D64" s="40" t="s">
        <v>69</v>
      </c>
      <c r="E64" s="40">
        <f>+'Ark1'!Q1872</f>
        <v>110</v>
      </c>
      <c r="F64" s="75"/>
      <c r="G64" s="75">
        <f>+'Ark1'!R1872</f>
        <v>4109</v>
      </c>
      <c r="H64" s="75"/>
      <c r="I64" s="75">
        <f>+'Ark1'!S1872</f>
        <v>4104</v>
      </c>
      <c r="J64" s="151">
        <f>+'Ark1'!T1872</f>
        <v>9.5611504095308995</v>
      </c>
      <c r="K64" s="151"/>
      <c r="L64" s="151">
        <f>+'Ark1'!U1872</f>
        <v>9.8721551617923762</v>
      </c>
      <c r="M64" s="96"/>
      <c r="N64" s="41">
        <f>+'Ark1'!W1872</f>
        <v>58.144249512670555</v>
      </c>
      <c r="O64" s="75"/>
      <c r="P64" s="75">
        <f>+'Ark1'!Y1872</f>
        <v>148.57006570941891</v>
      </c>
      <c r="Q64" s="75"/>
      <c r="R64" s="75">
        <f>+'Ark1'!AA1872</f>
        <v>33.506401352559756</v>
      </c>
      <c r="S64" s="41">
        <f>+'Ark1'!AB1872</f>
        <v>4.9807280709832815</v>
      </c>
      <c r="T64" s="75">
        <f>+'Ark1'!AC1872</f>
        <v>-51.301662200848199</v>
      </c>
      <c r="U64" s="75">
        <f t="shared" si="1"/>
        <v>37.354545454545452</v>
      </c>
      <c r="V64" s="41">
        <f>+'Ark1'!V1872</f>
        <v>15.929179849111708</v>
      </c>
      <c r="W64" s="39"/>
      <c r="X64" s="24"/>
      <c r="Y64" s="24"/>
      <c r="Z64" s="2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24"/>
      <c r="Y65" s="24"/>
      <c r="Z65" s="24"/>
    </row>
    <row r="66" spans="1:26" ht="15.6">
      <c r="A66" s="39"/>
      <c r="B66" s="40">
        <f>+'Ark1'!C1873</f>
        <v>2011</v>
      </c>
      <c r="C66" s="40">
        <f>+'Ark1'!G1873</f>
        <v>1</v>
      </c>
      <c r="D66" s="40" t="s">
        <v>459</v>
      </c>
      <c r="E66" s="40">
        <f>+'Ark1'!Q1873</f>
        <v>641</v>
      </c>
      <c r="F66" s="75"/>
      <c r="G66" s="75">
        <f>+'Ark1'!R1873</f>
        <v>20640</v>
      </c>
      <c r="H66" s="75"/>
      <c r="I66" s="75">
        <f>+'Ark1'!S1873</f>
        <v>20617</v>
      </c>
      <c r="J66" s="151">
        <f>+'Ark1'!T1873</f>
        <v>48.084987419625392</v>
      </c>
      <c r="K66" s="151"/>
      <c r="L66" s="151">
        <f>+'Ark1'!U1873</f>
        <v>48.299234611594592</v>
      </c>
      <c r="M66" s="96"/>
      <c r="N66" s="41">
        <f>+'Ark1'!W1873</f>
        <v>58.959159916573711</v>
      </c>
      <c r="O66" s="75"/>
      <c r="P66" s="75">
        <f>+'Ark1'!Y1873</f>
        <v>144.0450629844959</v>
      </c>
      <c r="Q66" s="75"/>
      <c r="R66" s="75">
        <f>+'Ark1'!AA1873</f>
        <v>32.846824439550502</v>
      </c>
      <c r="S66" s="41">
        <f>+'Ark1'!AB1873</f>
        <v>4.513030573307387</v>
      </c>
      <c r="T66" s="75">
        <f>+'Ark1'!AC1873</f>
        <v>-36.724359943256744</v>
      </c>
      <c r="U66" s="75">
        <f t="shared" si="1"/>
        <v>32.199687987519503</v>
      </c>
      <c r="V66" s="41">
        <f>+'Ark1'!V1873</f>
        <v>15.769961240310076</v>
      </c>
      <c r="W66" s="39"/>
      <c r="X66" s="24"/>
      <c r="Y66" s="24"/>
      <c r="Z66" s="24"/>
    </row>
    <row r="67" spans="1:26" ht="15.6">
      <c r="A67" s="39"/>
      <c r="B67" s="40">
        <f>+'Ark1'!C1874</f>
        <v>2011</v>
      </c>
      <c r="C67" s="40">
        <f>+'Ark1'!G1874</f>
        <v>2</v>
      </c>
      <c r="D67" s="40" t="s">
        <v>68</v>
      </c>
      <c r="E67" s="40">
        <f>+'Ark1'!Q1874</f>
        <v>590</v>
      </c>
      <c r="F67" s="75"/>
      <c r="G67" s="75">
        <f>+'Ark1'!R1874</f>
        <v>16438</v>
      </c>
      <c r="H67" s="75"/>
      <c r="I67" s="75">
        <f>+'Ark1'!S1874</f>
        <v>16399</v>
      </c>
      <c r="J67" s="151">
        <f>+'Ark1'!T1874</f>
        <v>38.295592209486529</v>
      </c>
      <c r="K67" s="151"/>
      <c r="L67" s="151">
        <f>+'Ark1'!U1874</f>
        <v>38.362947039265435</v>
      </c>
      <c r="M67" s="96"/>
      <c r="N67" s="41">
        <f>+'Ark1'!W1874</f>
        <v>58.789011525093009</v>
      </c>
      <c r="O67" s="75"/>
      <c r="P67" s="75">
        <f>+'Ark1'!Y1874</f>
        <v>143.6583282637794</v>
      </c>
      <c r="Q67" s="75"/>
      <c r="R67" s="75">
        <f>+'Ark1'!AA1874</f>
        <v>32.008123606784906</v>
      </c>
      <c r="S67" s="41">
        <f>+'Ark1'!AB1874</f>
        <v>4.2894253058004024</v>
      </c>
      <c r="T67" s="75">
        <f>+'Ark1'!AC1874</f>
        <v>-36.698661639867687</v>
      </c>
      <c r="U67" s="75">
        <f t="shared" si="1"/>
        <v>27.861016949152543</v>
      </c>
      <c r="V67" s="41">
        <f>+'Ark1'!V1874</f>
        <v>16.673196252585473</v>
      </c>
      <c r="W67" s="39"/>
      <c r="X67" s="24"/>
      <c r="Y67" s="24"/>
      <c r="Z67" s="24"/>
    </row>
    <row r="68" spans="1:26" ht="15.6">
      <c r="A68" s="39"/>
      <c r="B68" s="40">
        <f>+'Ark1'!C1875</f>
        <v>2011</v>
      </c>
      <c r="C68" s="40">
        <f>+'Ark1'!G1875</f>
        <v>3</v>
      </c>
      <c r="D68" s="40" t="s">
        <v>589</v>
      </c>
      <c r="E68" s="40">
        <f>+'Ark1'!Q1875</f>
        <v>239</v>
      </c>
      <c r="F68" s="75"/>
      <c r="G68" s="75">
        <f>+'Ark1'!R1875</f>
        <v>1686</v>
      </c>
      <c r="H68" s="75"/>
      <c r="I68" s="75">
        <f>+'Ark1'!S1875</f>
        <v>1683</v>
      </c>
      <c r="J68" s="151">
        <f>+'Ark1'!T1875</f>
        <v>3.9278725188705614</v>
      </c>
      <c r="K68" s="151"/>
      <c r="L68" s="151">
        <f>+'Ark1'!U1875</f>
        <v>3.4132731622060959</v>
      </c>
      <c r="M68" s="96"/>
      <c r="N68" s="41">
        <f>+'Ark1'!W1875</f>
        <v>59.637551990493186</v>
      </c>
      <c r="O68" s="75"/>
      <c r="P68" s="75">
        <f>+'Ark1'!Y1875</f>
        <v>124.61814946619228</v>
      </c>
      <c r="Q68" s="75"/>
      <c r="R68" s="75">
        <f>+'Ark1'!AA1875</f>
        <v>26.66041001315531</v>
      </c>
      <c r="S68" s="41">
        <f>+'Ark1'!AB1875</f>
        <v>4.2792391298827974</v>
      </c>
      <c r="T68" s="75">
        <f>+'Ark1'!AC1875</f>
        <v>-30.101802660448588</v>
      </c>
      <c r="U68" s="75">
        <f t="shared" si="1"/>
        <v>7.0543933054393309</v>
      </c>
      <c r="V68" s="41">
        <f>+'Ark1'!V1875</f>
        <v>16.807829181494661</v>
      </c>
      <c r="W68" s="39"/>
      <c r="X68" s="24"/>
      <c r="Y68" s="24"/>
      <c r="Z68" s="24"/>
    </row>
    <row r="69" spans="1:26" ht="15.6">
      <c r="A69" s="39"/>
      <c r="B69" s="40">
        <f>+'Ark1'!C1876</f>
        <v>2011</v>
      </c>
      <c r="C69" s="40">
        <f>+'Ark1'!G1876</f>
        <v>4</v>
      </c>
      <c r="D69" s="40" t="s">
        <v>69</v>
      </c>
      <c r="E69" s="40">
        <f>+'Ark1'!Q1876</f>
        <v>122</v>
      </c>
      <c r="F69" s="75"/>
      <c r="G69" s="75">
        <f>+'Ark1'!R1876</f>
        <v>4160</v>
      </c>
      <c r="H69" s="75"/>
      <c r="I69" s="75">
        <f>+'Ark1'!S1876</f>
        <v>4144</v>
      </c>
      <c r="J69" s="151">
        <f>+'Ark1'!T1876</f>
        <v>9.6915478520175178</v>
      </c>
      <c r="K69" s="151"/>
      <c r="L69" s="151">
        <f>+'Ark1'!U1876</f>
        <v>9.9245451869338872</v>
      </c>
      <c r="M69" s="96"/>
      <c r="N69" s="41">
        <f>+'Ark1'!W1876</f>
        <v>58.04802123552124</v>
      </c>
      <c r="O69" s="75"/>
      <c r="P69" s="75">
        <f>+'Ark1'!Y1876</f>
        <v>146.85377163461541</v>
      </c>
      <c r="Q69" s="75"/>
      <c r="R69" s="75">
        <f>+'Ark1'!AA1876</f>
        <v>32.905377297929526</v>
      </c>
      <c r="S69" s="41">
        <f>+'Ark1'!AB1876</f>
        <v>4.7410615903413698</v>
      </c>
      <c r="T69" s="75">
        <f>+'Ark1'!AC1876</f>
        <v>-49.971404229811114</v>
      </c>
      <c r="U69" s="75">
        <f t="shared" si="1"/>
        <v>34.098360655737707</v>
      </c>
      <c r="V69" s="41">
        <f>+'Ark1'!V1876</f>
        <v>15.755769230769229</v>
      </c>
      <c r="W69" s="39"/>
      <c r="X69" s="24"/>
      <c r="Y69" s="24"/>
      <c r="Z69" s="24"/>
    </row>
    <row r="70" spans="1:26" ht="15.6">
      <c r="A70" s="39"/>
      <c r="B70" s="40">
        <f>+'Ark1'!C1877</f>
        <v>2010</v>
      </c>
      <c r="C70" s="40">
        <f>+'Ark1'!G1877</f>
        <v>1</v>
      </c>
      <c r="D70" s="40" t="s">
        <v>459</v>
      </c>
      <c r="E70" s="40">
        <f>+'Ark1'!Q1877</f>
        <v>657</v>
      </c>
      <c r="F70" s="75"/>
      <c r="G70" s="75">
        <f>+'Ark1'!R1877</f>
        <v>19931</v>
      </c>
      <c r="H70" s="75"/>
      <c r="I70" s="75">
        <f>+'Ark1'!S1877</f>
        <v>19895</v>
      </c>
      <c r="J70" s="151">
        <f>+'Ark1'!T1877</f>
        <v>46.968304465653368</v>
      </c>
      <c r="K70" s="151"/>
      <c r="L70" s="151">
        <f>+'Ark1'!U1877</f>
        <v>47.26013353528699</v>
      </c>
      <c r="M70" s="96"/>
      <c r="N70" s="41">
        <f>+'Ark1'!W1877</f>
        <v>58.90123146519224</v>
      </c>
      <c r="O70" s="75"/>
      <c r="P70" s="75">
        <f>+'Ark1'!Y1877</f>
        <v>144.69969896141745</v>
      </c>
      <c r="Q70" s="75"/>
      <c r="R70" s="75">
        <f>+'Ark1'!AA1877</f>
        <v>32.4289578994115</v>
      </c>
      <c r="S70" s="41">
        <f>+'Ark1'!AB1877</f>
        <v>4.5158174430711364</v>
      </c>
      <c r="T70" s="75">
        <f>+'Ark1'!AC1877</f>
        <v>-38.915083228772716</v>
      </c>
      <c r="U70" s="75">
        <f t="shared" si="1"/>
        <v>30.336377473363775</v>
      </c>
      <c r="V70" s="41">
        <f>+'Ark1'!V1877</f>
        <v>14.870904620942246</v>
      </c>
      <c r="W70" s="39"/>
      <c r="X70" s="24"/>
      <c r="Y70" s="24"/>
      <c r="Z70" s="24"/>
    </row>
    <row r="71" spans="1:26" ht="15.6">
      <c r="A71" s="39"/>
      <c r="B71" s="40">
        <f>+'Ark1'!C1878</f>
        <v>2010</v>
      </c>
      <c r="C71" s="40">
        <f>+'Ark1'!G1878</f>
        <v>2</v>
      </c>
      <c r="D71" s="40" t="s">
        <v>68</v>
      </c>
      <c r="E71" s="40">
        <f>+'Ark1'!Q1878</f>
        <v>592</v>
      </c>
      <c r="F71" s="75"/>
      <c r="G71" s="75">
        <f>+'Ark1'!R1878</f>
        <v>15447</v>
      </c>
      <c r="H71" s="75"/>
      <c r="I71" s="75">
        <f>+'Ark1'!S1878</f>
        <v>15363</v>
      </c>
      <c r="J71" s="151">
        <f>+'Ark1'!T1878</f>
        <v>36.401555319901036</v>
      </c>
      <c r="K71" s="151"/>
      <c r="L71" s="151">
        <f>+'Ark1'!U1878</f>
        <v>36.232909916898677</v>
      </c>
      <c r="M71" s="96"/>
      <c r="N71" s="41">
        <f>+'Ark1'!W1878</f>
        <v>57.64525157846775</v>
      </c>
      <c r="O71" s="75"/>
      <c r="P71" s="75">
        <f>+'Ark1'!Y1878</f>
        <v>143.13994303100856</v>
      </c>
      <c r="Q71" s="75"/>
      <c r="R71" s="75">
        <f>+'Ark1'!AA1878</f>
        <v>31.353863967304274</v>
      </c>
      <c r="S71" s="41">
        <f>+'Ark1'!AB1878</f>
        <v>4.5317529228732596</v>
      </c>
      <c r="T71" s="75">
        <f>+'Ark1'!AC1878</f>
        <v>-40.135070102766718</v>
      </c>
      <c r="U71" s="75">
        <f t="shared" si="1"/>
        <v>26.092905405405407</v>
      </c>
      <c r="V71" s="41">
        <f>+'Ark1'!V1878</f>
        <v>14.336634945296824</v>
      </c>
      <c r="W71" s="39"/>
      <c r="X71" s="24"/>
      <c r="Y71" s="24"/>
      <c r="Z71" s="24"/>
    </row>
    <row r="72" spans="1:26" ht="15.6">
      <c r="A72" s="39"/>
      <c r="B72" s="40">
        <f>+'Ark1'!C1879</f>
        <v>2010</v>
      </c>
      <c r="C72" s="40">
        <f>+'Ark1'!G1879</f>
        <v>3</v>
      </c>
      <c r="D72" s="40" t="s">
        <v>589</v>
      </c>
      <c r="E72" s="40">
        <f>+'Ark1'!Q1879</f>
        <v>290</v>
      </c>
      <c r="F72" s="75"/>
      <c r="G72" s="75">
        <f>+'Ark1'!R1879</f>
        <v>3163</v>
      </c>
      <c r="H72" s="75"/>
      <c r="I72" s="75">
        <f>+'Ark1'!S1879</f>
        <v>3160</v>
      </c>
      <c r="J72" s="151">
        <f>+'Ark1'!T1879</f>
        <v>7.4537527983975504</v>
      </c>
      <c r="K72" s="151"/>
      <c r="L72" s="151">
        <f>+'Ark1'!U1879</f>
        <v>7.2351858402718623</v>
      </c>
      <c r="M72" s="96"/>
      <c r="N72" s="41">
        <f>+'Ark1'!W1879</f>
        <v>58.120569620253157</v>
      </c>
      <c r="O72" s="75"/>
      <c r="P72" s="75">
        <f>+'Ark1'!Y1879</f>
        <v>139.58934555801443</v>
      </c>
      <c r="Q72" s="75"/>
      <c r="R72" s="75">
        <f>+'Ark1'!AA1879</f>
        <v>33.652186712971194</v>
      </c>
      <c r="S72" s="41">
        <f>+'Ark1'!AB1879</f>
        <v>5.0869360781195851</v>
      </c>
      <c r="T72" s="75">
        <f>+'Ark1'!AC1879</f>
        <v>-53.646131240863348</v>
      </c>
      <c r="U72" s="75">
        <f t="shared" si="1"/>
        <v>10.906896551724138</v>
      </c>
      <c r="V72" s="41">
        <f>+'Ark1'!V1879</f>
        <v>15.197913373379706</v>
      </c>
      <c r="W72" s="39"/>
      <c r="X72" s="24"/>
      <c r="Y72" s="24"/>
      <c r="Z72" s="24"/>
    </row>
    <row r="73" spans="1:26" ht="15.6">
      <c r="A73" s="39"/>
      <c r="B73" s="40">
        <f>+'Ark1'!C1880</f>
        <v>2010</v>
      </c>
      <c r="C73" s="40">
        <f>+'Ark1'!G1880</f>
        <v>4</v>
      </c>
      <c r="D73" s="40" t="s">
        <v>69</v>
      </c>
      <c r="E73" s="40">
        <f>+'Ark1'!Q1880</f>
        <v>119</v>
      </c>
      <c r="F73" s="75"/>
      <c r="G73" s="75">
        <f>+'Ark1'!R1880</f>
        <v>3894</v>
      </c>
      <c r="H73" s="75"/>
      <c r="I73" s="75">
        <f>+'Ark1'!S1880</f>
        <v>3886</v>
      </c>
      <c r="J73" s="151">
        <f>+'Ark1'!T1880</f>
        <v>9.1763874160480725</v>
      </c>
      <c r="K73" s="151"/>
      <c r="L73" s="151">
        <f>+'Ark1'!U1880</f>
        <v>9.2717707075424869</v>
      </c>
      <c r="M73" s="96"/>
      <c r="N73" s="41">
        <f>+'Ark1'!W1880</f>
        <v>58.179104477611922</v>
      </c>
      <c r="O73" s="75"/>
      <c r="P73" s="75">
        <f>+'Ark1'!Y1880</f>
        <v>145.30096815613797</v>
      </c>
      <c r="Q73" s="75"/>
      <c r="R73" s="75">
        <f>+'Ark1'!AA1880</f>
        <v>35.360152832732005</v>
      </c>
      <c r="S73" s="41">
        <f>+'Ark1'!AB1880</f>
        <v>4.5616197226394721</v>
      </c>
      <c r="T73" s="75">
        <f>+'Ark1'!AC1880</f>
        <v>-43.237834359185698</v>
      </c>
      <c r="U73" s="75">
        <f t="shared" si="1"/>
        <v>32.72268907563025</v>
      </c>
      <c r="V73" s="41">
        <f>+'Ark1'!V1880</f>
        <v>14.50410888546482</v>
      </c>
      <c r="W73" s="39"/>
      <c r="X73" s="24"/>
      <c r="Y73" s="24"/>
      <c r="Z73" s="24"/>
    </row>
    <row r="74" spans="1:26" ht="15.6">
      <c r="A74" s="39"/>
      <c r="B74" s="40">
        <f>+'Ark1'!C1881</f>
        <v>2009</v>
      </c>
      <c r="C74" s="40">
        <f>+'Ark1'!G1881</f>
        <v>1</v>
      </c>
      <c r="D74" s="40" t="s">
        <v>459</v>
      </c>
      <c r="E74" s="40">
        <f>+'Ark1'!Q1881</f>
        <v>699</v>
      </c>
      <c r="F74" s="75"/>
      <c r="G74" s="75">
        <f>+'Ark1'!R1881</f>
        <v>22199</v>
      </c>
      <c r="H74" s="75"/>
      <c r="I74" s="75">
        <f>+'Ark1'!S1881</f>
        <v>22150</v>
      </c>
      <c r="J74" s="151">
        <f>+'Ark1'!T1881</f>
        <v>50.37670766577407</v>
      </c>
      <c r="K74" s="151"/>
      <c r="L74" s="151">
        <f>+'Ark1'!U1881</f>
        <v>49.962040375696958</v>
      </c>
      <c r="M74" s="96"/>
      <c r="N74" s="41">
        <f>+'Ark1'!W1881</f>
        <v>57.505778781038387</v>
      </c>
      <c r="O74" s="75"/>
      <c r="P74" s="75">
        <f>+'Ark1'!Y1881</f>
        <v>143.57482319023339</v>
      </c>
      <c r="Q74" s="75"/>
      <c r="R74" s="75">
        <f>+'Ark1'!AA1881</f>
        <v>32.19571735421983</v>
      </c>
      <c r="S74" s="41">
        <f>+'Ark1'!AB1881</f>
        <v>4.7161925585190723</v>
      </c>
      <c r="T74" s="75">
        <f>+'Ark1'!AC1881</f>
        <v>-36.603054654926495</v>
      </c>
      <c r="U74" s="75">
        <f t="shared" si="1"/>
        <v>31.758226037195993</v>
      </c>
      <c r="V74" s="41">
        <f>+'Ark1'!V1881</f>
        <v>15.242398306230005</v>
      </c>
      <c r="W74" s="39"/>
      <c r="X74" s="24"/>
      <c r="Y74" s="24"/>
      <c r="Z74" s="24"/>
    </row>
    <row r="75" spans="1:26" ht="15.6">
      <c r="A75" s="39"/>
      <c r="B75" s="40">
        <f>+'Ark1'!C1882</f>
        <v>2009</v>
      </c>
      <c r="C75" s="40">
        <f>+'Ark1'!G1882</f>
        <v>2</v>
      </c>
      <c r="D75" s="40" t="s">
        <v>68</v>
      </c>
      <c r="E75" s="40">
        <f>+'Ark1'!Q1882</f>
        <v>576</v>
      </c>
      <c r="F75" s="75"/>
      <c r="G75" s="75">
        <f>+'Ark1'!R1882</f>
        <v>14828</v>
      </c>
      <c r="H75" s="75"/>
      <c r="I75" s="75">
        <f>+'Ark1'!S1882</f>
        <v>14769</v>
      </c>
      <c r="J75" s="151">
        <f>+'Ark1'!T1882</f>
        <v>33.649525711432844</v>
      </c>
      <c r="K75" s="151"/>
      <c r="L75" s="151">
        <f>+'Ark1'!U1882</f>
        <v>33.943478651604877</v>
      </c>
      <c r="M75" s="96"/>
      <c r="N75" s="41">
        <f>+'Ark1'!W1882</f>
        <v>56.945223102444309</v>
      </c>
      <c r="O75" s="75"/>
      <c r="P75" s="75">
        <f>+'Ark1'!Y1882</f>
        <v>146.03108308605357</v>
      </c>
      <c r="Q75" s="75"/>
      <c r="R75" s="75">
        <f>+'Ark1'!AA1882</f>
        <v>32.534907521583747</v>
      </c>
      <c r="S75" s="41">
        <f>+'Ark1'!AB1882</f>
        <v>4.9635183783534611</v>
      </c>
      <c r="T75" s="75">
        <f>+'Ark1'!AC1882</f>
        <v>-49.18396329327269</v>
      </c>
      <c r="U75" s="75">
        <f t="shared" si="1"/>
        <v>25.743055555555557</v>
      </c>
      <c r="V75" s="41">
        <f>+'Ark1'!V1882</f>
        <v>15.623347720528724</v>
      </c>
      <c r="W75" s="39"/>
      <c r="X75" s="24"/>
      <c r="Y75" s="24"/>
      <c r="Z75" s="24"/>
    </row>
    <row r="76" spans="1:26" ht="15.6">
      <c r="A76" s="39"/>
      <c r="B76" s="40">
        <f>+'Ark1'!C1883</f>
        <v>2009</v>
      </c>
      <c r="C76" s="40">
        <f>+'Ark1'!G1883</f>
        <v>3</v>
      </c>
      <c r="D76" s="40" t="s">
        <v>589</v>
      </c>
      <c r="E76" s="40">
        <f>+'Ark1'!Q1883</f>
        <v>259</v>
      </c>
      <c r="F76" s="75"/>
      <c r="G76" s="75">
        <f>+'Ark1'!R1883</f>
        <v>3957</v>
      </c>
      <c r="H76" s="75"/>
      <c r="I76" s="75">
        <f>+'Ark1'!S1883</f>
        <v>3929</v>
      </c>
      <c r="J76" s="151">
        <f>+'Ark1'!T1883</f>
        <v>8.9797122498071076</v>
      </c>
      <c r="K76" s="151"/>
      <c r="L76" s="151">
        <f>+'Ark1'!U1883</f>
        <v>8.7464990748718101</v>
      </c>
      <c r="M76" s="96"/>
      <c r="N76" s="41">
        <f>+'Ark1'!W1883</f>
        <v>57.564520234156255</v>
      </c>
      <c r="O76" s="75"/>
      <c r="P76" s="75">
        <f>+'Ark1'!Y1883</f>
        <v>141.00669699267104</v>
      </c>
      <c r="Q76" s="75"/>
      <c r="R76" s="75">
        <f>+'Ark1'!AA1883</f>
        <v>33.015714665678445</v>
      </c>
      <c r="S76" s="41">
        <f>+'Ark1'!AB1883</f>
        <v>4.8429100849882083</v>
      </c>
      <c r="T76" s="75">
        <f>+'Ark1'!AC1883</f>
        <v>-53.702830523940705</v>
      </c>
      <c r="U76" s="75">
        <f t="shared" si="1"/>
        <v>15.277992277992277</v>
      </c>
      <c r="V76" s="41">
        <f>+'Ark1'!V1883</f>
        <v>16.716199140763205</v>
      </c>
      <c r="W76" s="39"/>
      <c r="X76" s="24"/>
      <c r="Y76" s="24"/>
      <c r="Z76" s="24"/>
    </row>
    <row r="77" spans="1:26" ht="15.6">
      <c r="A77" s="39"/>
      <c r="B77" s="40">
        <f>+'Ark1'!C1884</f>
        <v>2009</v>
      </c>
      <c r="C77" s="40">
        <f>+'Ark1'!G1884</f>
        <v>4</v>
      </c>
      <c r="D77" s="40" t="s">
        <v>69</v>
      </c>
      <c r="E77" s="40">
        <f>+'Ark1'!Q1884</f>
        <v>128</v>
      </c>
      <c r="F77" s="75"/>
      <c r="G77" s="75">
        <f>+'Ark1'!R1884</f>
        <v>3082</v>
      </c>
      <c r="H77" s="75"/>
      <c r="I77" s="75">
        <f>+'Ark1'!S1884</f>
        <v>3082</v>
      </c>
      <c r="J77" s="151">
        <f>+'Ark1'!T1884</f>
        <v>6.9940543729859757</v>
      </c>
      <c r="K77" s="151"/>
      <c r="L77" s="151">
        <f>+'Ark1'!U1884</f>
        <v>7.3479818978263376</v>
      </c>
      <c r="M77" s="96"/>
      <c r="N77" s="41">
        <f>+'Ark1'!W1884</f>
        <v>56.605451005840351</v>
      </c>
      <c r="O77" s="75"/>
      <c r="P77" s="75">
        <f>+'Ark1'!Y1884</f>
        <v>152.09221284879925</v>
      </c>
      <c r="Q77" s="75"/>
      <c r="R77" s="75">
        <f>+'Ark1'!AA1884</f>
        <v>34.331346144143488</v>
      </c>
      <c r="S77" s="41">
        <f>+'Ark1'!AB1884</f>
        <v>5.0452922146473966</v>
      </c>
      <c r="T77" s="75">
        <f>+'Ark1'!AC1884</f>
        <v>-54.618266778223422</v>
      </c>
      <c r="U77" s="75">
        <f t="shared" si="1"/>
        <v>24.078125</v>
      </c>
      <c r="V77" s="41">
        <f>+'Ark1'!V1884</f>
        <v>15.340363400389355</v>
      </c>
      <c r="W77" s="39"/>
      <c r="X77" s="24"/>
      <c r="Y77" s="24"/>
      <c r="Z77" s="24"/>
    </row>
    <row r="78" spans="1:26" ht="15.6">
      <c r="A78" s="39"/>
      <c r="B78" s="40">
        <f>+'Ark1'!C1885</f>
        <v>2008</v>
      </c>
      <c r="C78" s="40">
        <f>+'Ark1'!G1885</f>
        <v>1</v>
      </c>
      <c r="D78" s="40" t="s">
        <v>459</v>
      </c>
      <c r="E78" s="40">
        <f>+'Ark1'!Q1885</f>
        <v>772</v>
      </c>
      <c r="F78" s="75"/>
      <c r="G78" s="75">
        <f>+'Ark1'!R1885</f>
        <v>22900</v>
      </c>
      <c r="H78" s="75"/>
      <c r="I78" s="75">
        <f>+'Ark1'!S1885</f>
        <v>22820</v>
      </c>
      <c r="J78" s="151">
        <f>+'Ark1'!T1885</f>
        <v>53.978879879313595</v>
      </c>
      <c r="K78" s="151"/>
      <c r="L78" s="151">
        <f>+'Ark1'!U1885</f>
        <v>53.791741532124881</v>
      </c>
      <c r="M78" s="96"/>
      <c r="N78" s="41">
        <f>+'Ark1'!W1885</f>
        <v>56.626950043821239</v>
      </c>
      <c r="O78" s="75"/>
      <c r="P78" s="75">
        <f>+'Ark1'!Y1885</f>
        <v>145.32744978165923</v>
      </c>
      <c r="Q78" s="75"/>
      <c r="R78" s="75">
        <f>+'Ark1'!AA1885</f>
        <v>32.598253333924802</v>
      </c>
      <c r="S78" s="41">
        <f>+'Ark1'!AB1885</f>
        <v>4.7022158319450531</v>
      </c>
      <c r="T78" s="75">
        <f>+'Ark1'!AC1885</f>
        <v>-41.082356807211902</v>
      </c>
      <c r="U78" s="75">
        <f t="shared" si="1"/>
        <v>29.663212435233159</v>
      </c>
      <c r="V78" s="41">
        <f>+'Ark1'!V1885</f>
        <v>14.912270742358077</v>
      </c>
      <c r="W78" s="39"/>
      <c r="X78" s="24"/>
      <c r="Y78" s="24"/>
      <c r="Z78" s="24"/>
    </row>
    <row r="79" spans="1:26" ht="15.6">
      <c r="A79" s="39"/>
      <c r="B79" s="40">
        <f>+'Ark1'!C1886</f>
        <v>2008</v>
      </c>
      <c r="C79" s="40">
        <f>+'Ark1'!G1886</f>
        <v>2</v>
      </c>
      <c r="D79" s="40" t="s">
        <v>68</v>
      </c>
      <c r="E79" s="40">
        <f>+'Ark1'!Q1886</f>
        <v>603</v>
      </c>
      <c r="F79" s="75"/>
      <c r="G79" s="75">
        <f>+'Ark1'!R1886</f>
        <v>12272</v>
      </c>
      <c r="H79" s="75"/>
      <c r="I79" s="75">
        <f>+'Ark1'!S1886</f>
        <v>12238</v>
      </c>
      <c r="J79" s="151">
        <f>+'Ark1'!T1886</f>
        <v>28.927022440128223</v>
      </c>
      <c r="K79" s="151"/>
      <c r="L79" s="151">
        <f>+'Ark1'!U1886</f>
        <v>29.175689542772727</v>
      </c>
      <c r="M79" s="96"/>
      <c r="N79" s="41">
        <f>+'Ark1'!W1886</f>
        <v>57.03807811733941</v>
      </c>
      <c r="O79" s="75"/>
      <c r="P79" s="75">
        <f>+'Ark1'!Y1886</f>
        <v>147.08666883963477</v>
      </c>
      <c r="Q79" s="75"/>
      <c r="R79" s="75">
        <f>+'Ark1'!AA1886</f>
        <v>33.754748972268359</v>
      </c>
      <c r="S79" s="41">
        <f>+'Ark1'!AB1886</f>
        <v>4.6725621135652435</v>
      </c>
      <c r="T79" s="75">
        <f>+'Ark1'!AC1886</f>
        <v>-49.783370151711821</v>
      </c>
      <c r="U79" s="75">
        <f t="shared" si="1"/>
        <v>20.35157545605307</v>
      </c>
      <c r="V79" s="41">
        <f>+'Ark1'!V1886</f>
        <v>15.311848109517596</v>
      </c>
      <c r="W79" s="39"/>
      <c r="X79" s="24"/>
      <c r="Y79" s="24"/>
      <c r="Z79" s="24"/>
    </row>
    <row r="80" spans="1:26" ht="15.6">
      <c r="A80" s="39"/>
      <c r="B80" s="40">
        <f>+'Ark1'!C1887</f>
        <v>2008</v>
      </c>
      <c r="C80" s="40">
        <f>+'Ark1'!G1887</f>
        <v>3</v>
      </c>
      <c r="D80" s="40" t="s">
        <v>589</v>
      </c>
      <c r="E80" s="40">
        <f>+'Ark1'!Q1887</f>
        <v>290</v>
      </c>
      <c r="F80" s="75"/>
      <c r="G80" s="75">
        <f>+'Ark1'!R1887</f>
        <v>4066</v>
      </c>
      <c r="H80" s="75"/>
      <c r="I80" s="75">
        <f>+'Ark1'!S1887</f>
        <v>4046</v>
      </c>
      <c r="J80" s="151">
        <f>+'Ark1'!T1887</f>
        <v>9.5841976239864248</v>
      </c>
      <c r="K80" s="151"/>
      <c r="L80" s="151">
        <f>+'Ark1'!U1887</f>
        <v>9.3034908866843438</v>
      </c>
      <c r="M80" s="96"/>
      <c r="N80" s="41">
        <f>+'Ark1'!W1887</f>
        <v>57.046712802768177</v>
      </c>
      <c r="O80" s="75"/>
      <c r="P80" s="75">
        <f>+'Ark1'!Y1887</f>
        <v>141.56180521396962</v>
      </c>
      <c r="Q80" s="75"/>
      <c r="R80" s="75">
        <f>+'Ark1'!AA1887</f>
        <v>32.962684056428607</v>
      </c>
      <c r="S80" s="41">
        <f>+'Ark1'!AB1887</f>
        <v>4.5012815026016604</v>
      </c>
      <c r="T80" s="75">
        <f>+'Ark1'!AC1887</f>
        <v>-48.298562312720115</v>
      </c>
      <c r="U80" s="75">
        <f t="shared" si="1"/>
        <v>14.020689655172413</v>
      </c>
      <c r="V80" s="41">
        <f>+'Ark1'!V1887</f>
        <v>16.181505164781115</v>
      </c>
      <c r="W80" s="39"/>
      <c r="X80" s="24"/>
      <c r="Y80" s="24"/>
      <c r="Z80" s="24"/>
    </row>
    <row r="81" spans="1:33" ht="15.6">
      <c r="A81" s="39"/>
      <c r="B81" s="40">
        <f>+'Ark1'!C1888</f>
        <v>2008</v>
      </c>
      <c r="C81" s="40">
        <f>+'Ark1'!G1888</f>
        <v>4</v>
      </c>
      <c r="D81" s="40" t="s">
        <v>69</v>
      </c>
      <c r="E81" s="40">
        <f>+'Ark1'!Q1888</f>
        <v>129</v>
      </c>
      <c r="F81" s="75"/>
      <c r="G81" s="75">
        <f>+'Ark1'!R1888</f>
        <v>3186</v>
      </c>
      <c r="H81" s="75"/>
      <c r="I81" s="75">
        <f>+'Ark1'!S1888</f>
        <v>3185</v>
      </c>
      <c r="J81" s="151">
        <f>+'Ark1'!T1888</f>
        <v>7.50990005657175</v>
      </c>
      <c r="K81" s="151"/>
      <c r="L81" s="151">
        <f>+'Ark1'!U1888</f>
        <v>7.7290780384180238</v>
      </c>
      <c r="M81" s="96"/>
      <c r="N81" s="41">
        <f>+'Ark1'!W1888</f>
        <v>56.092621664050242</v>
      </c>
      <c r="O81" s="75"/>
      <c r="P81" s="75">
        <f>+'Ark1'!Y1888</f>
        <v>150.08920276208403</v>
      </c>
      <c r="Q81" s="75"/>
      <c r="R81" s="75">
        <f>+'Ark1'!AA1888</f>
        <v>33.04618445080807</v>
      </c>
      <c r="S81" s="41">
        <f>+'Ark1'!AB1888</f>
        <v>4.6095824228176303</v>
      </c>
      <c r="T81" s="75">
        <f>+'Ark1'!AC1888</f>
        <v>-51.188723181385512</v>
      </c>
      <c r="U81" s="75">
        <f t="shared" si="1"/>
        <v>24.697674418604652</v>
      </c>
      <c r="V81" s="41">
        <f>+'Ark1'!V1888</f>
        <v>15.108600125549277</v>
      </c>
      <c r="W81" s="39"/>
      <c r="X81" s="24"/>
      <c r="Y81" s="24"/>
      <c r="Z81" s="24"/>
    </row>
    <row r="82" spans="1:33" ht="15.6">
      <c r="A82" s="39"/>
      <c r="B82" s="40">
        <f>+'Ark1'!C1889</f>
        <v>2007</v>
      </c>
      <c r="C82" s="40">
        <f>+'Ark1'!G1889</f>
        <v>1</v>
      </c>
      <c r="D82" s="40" t="s">
        <v>459</v>
      </c>
      <c r="E82" s="40">
        <f>+'Ark1'!Q1889</f>
        <v>777</v>
      </c>
      <c r="F82" s="75"/>
      <c r="G82" s="75">
        <f>+'Ark1'!R1889</f>
        <v>24680</v>
      </c>
      <c r="H82" s="75"/>
      <c r="I82" s="75">
        <f>+'Ark1'!S1889</f>
        <v>24582</v>
      </c>
      <c r="J82" s="151">
        <f>+'Ark1'!T1889</f>
        <v>56.208435820351646</v>
      </c>
      <c r="K82" s="151"/>
      <c r="L82" s="151">
        <f>+'Ark1'!U1889</f>
        <v>56.125839319566808</v>
      </c>
      <c r="M82" s="96"/>
      <c r="N82" s="41">
        <f>+'Ark1'!W1889</f>
        <v>56.733382149540311</v>
      </c>
      <c r="O82" s="75"/>
      <c r="P82" s="75">
        <f>+'Ark1'!Y1889</f>
        <v>147.16926661264279</v>
      </c>
      <c r="Q82" s="75"/>
      <c r="R82" s="75">
        <f>+'Ark1'!AA1889</f>
        <v>32.00553446308588</v>
      </c>
      <c r="S82" s="41">
        <f>+'Ark1'!AB1889</f>
        <v>4.4948400913078279</v>
      </c>
      <c r="T82" s="75">
        <f>+'Ark1'!AC1889</f>
        <v>-44.581856391095243</v>
      </c>
      <c r="U82" s="75">
        <f t="shared" ref="U82:U97" si="2">+G82/E82</f>
        <v>31.763191763191763</v>
      </c>
      <c r="V82" s="41">
        <f>+'Ark1'!V1889</f>
        <v>14.955307941653158</v>
      </c>
      <c r="W82" s="39"/>
      <c r="X82" s="24"/>
      <c r="Y82" s="24"/>
      <c r="Z82" s="24"/>
    </row>
    <row r="83" spans="1:33" ht="15.6">
      <c r="A83" s="39"/>
      <c r="B83" s="40">
        <f>+'Ark1'!C1890</f>
        <v>2007</v>
      </c>
      <c r="C83" s="40">
        <f>+'Ark1'!G1890</f>
        <v>2</v>
      </c>
      <c r="D83" s="40" t="s">
        <v>68</v>
      </c>
      <c r="E83" s="40">
        <f>+'Ark1'!Q1890</f>
        <v>567</v>
      </c>
      <c r="F83" s="75"/>
      <c r="G83" s="75">
        <f>+'Ark1'!R1890</f>
        <v>11979</v>
      </c>
      <c r="H83" s="75"/>
      <c r="I83" s="75">
        <f>+'Ark1'!S1890</f>
        <v>11932</v>
      </c>
      <c r="J83" s="151">
        <f>+'Ark1'!T1890</f>
        <v>27.282044274391904</v>
      </c>
      <c r="K83" s="151"/>
      <c r="L83" s="151">
        <f>+'Ark1'!U1890</f>
        <v>27.411228609149997</v>
      </c>
      <c r="M83" s="96"/>
      <c r="N83" s="41">
        <f>+'Ark1'!W1890</f>
        <v>56.89322829366408</v>
      </c>
      <c r="O83" s="75"/>
      <c r="P83" s="75">
        <f>+'Ark1'!Y1890</f>
        <v>148.08373820853197</v>
      </c>
      <c r="Q83" s="75"/>
      <c r="R83" s="75">
        <f>+'Ark1'!AA1890</f>
        <v>33.479501193691966</v>
      </c>
      <c r="S83" s="41">
        <f>+'Ark1'!AB1890</f>
        <v>4.7934540658246245</v>
      </c>
      <c r="T83" s="75">
        <f>+'Ark1'!AC1890</f>
        <v>-50.468369079588442</v>
      </c>
      <c r="U83" s="75">
        <f t="shared" si="2"/>
        <v>21.126984126984127</v>
      </c>
      <c r="V83" s="41">
        <f>+'Ark1'!V1890</f>
        <v>15.29835545538025</v>
      </c>
      <c r="W83" s="39"/>
      <c r="X83" s="24"/>
      <c r="Y83" s="24"/>
      <c r="Z83" s="24"/>
    </row>
    <row r="84" spans="1:33" ht="15.6">
      <c r="A84" s="39"/>
      <c r="B84" s="40">
        <f>+'Ark1'!C1891</f>
        <v>2007</v>
      </c>
      <c r="C84" s="40">
        <f>+'Ark1'!G1891</f>
        <v>3</v>
      </c>
      <c r="D84" s="40" t="s">
        <v>589</v>
      </c>
      <c r="E84" s="40">
        <f>+'Ark1'!Q1891</f>
        <v>293</v>
      </c>
      <c r="F84" s="75"/>
      <c r="G84" s="75">
        <f>+'Ark1'!R1891</f>
        <v>4285</v>
      </c>
      <c r="H84" s="75"/>
      <c r="I84" s="75">
        <f>+'Ark1'!S1891</f>
        <v>4270</v>
      </c>
      <c r="J84" s="151">
        <f>+'Ark1'!T1891</f>
        <v>9.7590416325043332</v>
      </c>
      <c r="K84" s="151"/>
      <c r="L84" s="151">
        <f>+'Ark1'!U1891</f>
        <v>9.5529206838247784</v>
      </c>
      <c r="M84" s="96"/>
      <c r="N84" s="41">
        <f>+'Ark1'!W1891</f>
        <v>56.868618266978913</v>
      </c>
      <c r="O84" s="75"/>
      <c r="P84" s="75">
        <f>+'Ark1'!Y1891</f>
        <v>144.27290548424747</v>
      </c>
      <c r="Q84" s="75"/>
      <c r="R84" s="75">
        <f>+'Ark1'!AA1891</f>
        <v>34.099795282794261</v>
      </c>
      <c r="S84" s="41">
        <f>+'Ark1'!AB1891</f>
        <v>4.6082680721472489</v>
      </c>
      <c r="T84" s="75">
        <f>+'Ark1'!AC1891</f>
        <v>-47.705568562108944</v>
      </c>
      <c r="U84" s="75">
        <f t="shared" si="2"/>
        <v>14.624573378839591</v>
      </c>
      <c r="V84" s="41">
        <f>+'Ark1'!V1891</f>
        <v>15.551925320886816</v>
      </c>
      <c r="W84" s="39"/>
      <c r="X84" s="24"/>
      <c r="Y84" s="24"/>
      <c r="Z84" s="24"/>
      <c r="AG84" s="1"/>
    </row>
    <row r="85" spans="1:33" ht="15.6">
      <c r="A85" s="39"/>
      <c r="B85" s="40">
        <f>+'Ark1'!C1892</f>
        <v>2007</v>
      </c>
      <c r="C85" s="40">
        <f>+'Ark1'!G1892</f>
        <v>4</v>
      </c>
      <c r="D85" s="40" t="s">
        <v>69</v>
      </c>
      <c r="E85" s="40">
        <f>+'Ark1'!Q1892</f>
        <v>130</v>
      </c>
      <c r="F85" s="75"/>
      <c r="G85" s="75">
        <f>+'Ark1'!R1892</f>
        <v>2964</v>
      </c>
      <c r="H85" s="75"/>
      <c r="I85" s="75">
        <f>+'Ark1'!S1892</f>
        <v>2964</v>
      </c>
      <c r="J85" s="151">
        <f>+'Ark1'!T1892</f>
        <v>6.750478272752118</v>
      </c>
      <c r="K85" s="151"/>
      <c r="L85" s="151">
        <f>+'Ark1'!U1892</f>
        <v>6.9100113874583986</v>
      </c>
      <c r="M85" s="96"/>
      <c r="N85" s="41">
        <f>+'Ark1'!W1892</f>
        <v>56.173751686909569</v>
      </c>
      <c r="O85" s="75"/>
      <c r="P85" s="75">
        <f>+'Ark1'!Y1892</f>
        <v>150.86899460188951</v>
      </c>
      <c r="Q85" s="75"/>
      <c r="R85" s="75">
        <f>+'Ark1'!AA1892</f>
        <v>31.971382386467049</v>
      </c>
      <c r="S85" s="41">
        <f>+'Ark1'!AB1892</f>
        <v>4.5864583095216291</v>
      </c>
      <c r="T85" s="75">
        <f>+'Ark1'!AC1892</f>
        <v>-50.875198239368238</v>
      </c>
      <c r="U85" s="75">
        <f t="shared" si="2"/>
        <v>22.8</v>
      </c>
      <c r="V85" s="41">
        <f>+'Ark1'!V1892</f>
        <v>15.4919028340081</v>
      </c>
      <c r="W85" s="39"/>
      <c r="X85" s="24"/>
      <c r="Y85" s="24"/>
      <c r="Z85" s="24"/>
      <c r="AG85" s="1"/>
    </row>
    <row r="86" spans="1:33" ht="15.6">
      <c r="A86" s="39"/>
      <c r="B86" s="40">
        <f>+'Ark1'!C1893</f>
        <v>2006</v>
      </c>
      <c r="C86" s="40">
        <f>+'Ark1'!G1893</f>
        <v>1</v>
      </c>
      <c r="D86" s="40" t="s">
        <v>459</v>
      </c>
      <c r="E86" s="40">
        <f>+'Ark1'!Q1893</f>
        <v>822</v>
      </c>
      <c r="F86" s="75"/>
      <c r="G86" s="75">
        <f>+'Ark1'!R1893</f>
        <v>24081</v>
      </c>
      <c r="H86" s="75"/>
      <c r="I86" s="75">
        <f>+'Ark1'!S1893</f>
        <v>23957</v>
      </c>
      <c r="J86" s="151">
        <f>+'Ark1'!T1893</f>
        <v>54.510265522783342</v>
      </c>
      <c r="K86" s="151"/>
      <c r="L86" s="151">
        <f>+'Ark1'!U1893</f>
        <v>54.52911190499389</v>
      </c>
      <c r="M86" s="96"/>
      <c r="N86" s="41">
        <f>+'Ark1'!W1893</f>
        <v>56.670826898192601</v>
      </c>
      <c r="O86" s="75"/>
      <c r="P86" s="75">
        <f>+'Ark1'!Y1893</f>
        <v>145.10426062040625</v>
      </c>
      <c r="Q86" s="75"/>
      <c r="R86" s="75">
        <f>+'Ark1'!AA1893</f>
        <v>31.387176013046741</v>
      </c>
      <c r="S86" s="41">
        <f>+'Ark1'!AB1893</f>
        <v>4.5513499679581084</v>
      </c>
      <c r="T86" s="75">
        <f>+'Ark1'!AC1893</f>
        <v>-44.315932640783601</v>
      </c>
      <c r="U86" s="75">
        <f t="shared" si="2"/>
        <v>29.295620437956206</v>
      </c>
      <c r="V86" s="41">
        <f>+'Ark1'!V1893</f>
        <v>15.190980441011584</v>
      </c>
      <c r="W86" s="39"/>
      <c r="X86" s="24"/>
      <c r="Y86" s="24"/>
      <c r="Z86" s="24"/>
      <c r="AG86" s="1"/>
    </row>
    <row r="87" spans="1:33" ht="15.6">
      <c r="A87" s="39"/>
      <c r="B87" s="40">
        <f>+'Ark1'!C1894</f>
        <v>2006</v>
      </c>
      <c r="C87" s="40">
        <f>+'Ark1'!G1894</f>
        <v>2</v>
      </c>
      <c r="D87" s="40" t="s">
        <v>68</v>
      </c>
      <c r="E87" s="40">
        <f>+'Ark1'!Q1894</f>
        <v>548</v>
      </c>
      <c r="F87" s="75"/>
      <c r="G87" s="75">
        <f>+'Ark1'!R1894</f>
        <v>12790</v>
      </c>
      <c r="H87" s="75"/>
      <c r="I87" s="75">
        <f>+'Ark1'!S1894</f>
        <v>12688</v>
      </c>
      <c r="J87" s="151">
        <f>+'Ark1'!T1894</f>
        <v>28.951716956787465</v>
      </c>
      <c r="K87" s="151"/>
      <c r="L87" s="151">
        <f>+'Ark1'!U1894</f>
        <v>28.869336866219896</v>
      </c>
      <c r="M87" s="96"/>
      <c r="N87" s="41">
        <f>+'Ark1'!W1894</f>
        <v>57.344813997477921</v>
      </c>
      <c r="O87" s="75"/>
      <c r="P87" s="75">
        <f>+'Ark1'!Y1894</f>
        <v>144.64136825644999</v>
      </c>
      <c r="Q87" s="75"/>
      <c r="R87" s="75">
        <f>+'Ark1'!AA1894</f>
        <v>32.52969638407744</v>
      </c>
      <c r="S87" s="41">
        <f>+'Ark1'!AB1894</f>
        <v>4.4259213562725375</v>
      </c>
      <c r="T87" s="75">
        <f>+'Ark1'!AC1894</f>
        <v>-46.006695673398887</v>
      </c>
      <c r="U87" s="75">
        <f t="shared" si="2"/>
        <v>23.339416058394161</v>
      </c>
      <c r="V87" s="41">
        <f>+'Ark1'!V1894</f>
        <v>15.754339327599686</v>
      </c>
      <c r="W87" s="39"/>
      <c r="X87" s="24"/>
      <c r="Y87" s="24"/>
      <c r="Z87" s="24"/>
      <c r="AG87" s="1"/>
    </row>
    <row r="88" spans="1:33" ht="15.6">
      <c r="A88" s="39"/>
      <c r="B88" s="40">
        <f>+'Ark1'!C1895</f>
        <v>2006</v>
      </c>
      <c r="C88" s="40">
        <f>+'Ark1'!G1895</f>
        <v>3</v>
      </c>
      <c r="D88" s="40" t="s">
        <v>589</v>
      </c>
      <c r="E88" s="40">
        <f>+'Ark1'!Q1895</f>
        <v>354</v>
      </c>
      <c r="F88" s="75"/>
      <c r="G88" s="75">
        <f>+'Ark1'!R1895</f>
        <v>4781</v>
      </c>
      <c r="H88" s="75"/>
      <c r="I88" s="75">
        <f>+'Ark1'!S1895</f>
        <v>4759</v>
      </c>
      <c r="J88" s="151">
        <f>+'Ark1'!T1895</f>
        <v>10.822373633338612</v>
      </c>
      <c r="K88" s="151"/>
      <c r="L88" s="151">
        <f>+'Ark1'!U1895</f>
        <v>10.73066097399845</v>
      </c>
      <c r="M88" s="96"/>
      <c r="N88" s="41">
        <f>+'Ark1'!W1895</f>
        <v>56.751628493380949</v>
      </c>
      <c r="O88" s="75"/>
      <c r="P88" s="75">
        <f>+'Ark1'!Y1895</f>
        <v>143.82486927421039</v>
      </c>
      <c r="Q88" s="75"/>
      <c r="R88" s="75">
        <f>+'Ark1'!AA1895</f>
        <v>33.324962420350744</v>
      </c>
      <c r="S88" s="41">
        <f>+'Ark1'!AB1895</f>
        <v>4.8302216470607364</v>
      </c>
      <c r="T88" s="75">
        <f>+'Ark1'!AC1895</f>
        <v>-50.544441798356594</v>
      </c>
      <c r="U88" s="75">
        <f t="shared" si="2"/>
        <v>13.505649717514125</v>
      </c>
      <c r="V88" s="41">
        <f>+'Ark1'!V1895</f>
        <v>15.781635641079276</v>
      </c>
      <c r="W88" s="39"/>
      <c r="X88" s="24"/>
      <c r="Y88" s="24"/>
      <c r="Z88" s="24"/>
      <c r="AG88" s="1"/>
    </row>
    <row r="89" spans="1:33" ht="15.6">
      <c r="A89" s="39"/>
      <c r="B89" s="40">
        <f>+'Ark1'!C1896</f>
        <v>2006</v>
      </c>
      <c r="C89" s="40">
        <f>+'Ark1'!G1896</f>
        <v>4</v>
      </c>
      <c r="D89" s="40" t="s">
        <v>69</v>
      </c>
      <c r="E89" s="40">
        <f>+'Ark1'!Q1896</f>
        <v>132</v>
      </c>
      <c r="F89" s="75"/>
      <c r="G89" s="75">
        <f>+'Ark1'!R1896</f>
        <v>2525</v>
      </c>
      <c r="H89" s="75"/>
      <c r="I89" s="75">
        <f>+'Ark1'!S1896</f>
        <v>2524</v>
      </c>
      <c r="J89" s="151">
        <f>+'Ark1'!T1896</f>
        <v>5.7156438870905681</v>
      </c>
      <c r="K89" s="151"/>
      <c r="L89" s="151">
        <f>+'Ark1'!U1896</f>
        <v>5.8708902547877608</v>
      </c>
      <c r="M89" s="96"/>
      <c r="N89" s="41">
        <f>+'Ark1'!W1896</f>
        <v>56.600237717908094</v>
      </c>
      <c r="O89" s="75"/>
      <c r="P89" s="75">
        <f>+'Ark1'!Y1896</f>
        <v>148.99401980198053</v>
      </c>
      <c r="Q89" s="75"/>
      <c r="R89" s="75">
        <f>+'Ark1'!AA1896</f>
        <v>31.277491023646348</v>
      </c>
      <c r="S89" s="41">
        <f>+'Ark1'!AB1896</f>
        <v>4.6166703316799884</v>
      </c>
      <c r="T89" s="75">
        <f>+'Ark1'!AC1896</f>
        <v>-50.96939700787965</v>
      </c>
      <c r="U89" s="75">
        <f t="shared" si="2"/>
        <v>19.128787878787879</v>
      </c>
      <c r="V89" s="41">
        <f>+'Ark1'!V1896</f>
        <v>15.54970297029703</v>
      </c>
      <c r="W89" s="39"/>
      <c r="X89" s="24"/>
      <c r="Y89" s="24"/>
      <c r="Z89" s="24"/>
      <c r="AG89" s="1"/>
    </row>
    <row r="90" spans="1:33" ht="15.6">
      <c r="A90" s="39"/>
      <c r="B90" s="40">
        <f>+'Ark1'!C1897</f>
        <v>2005</v>
      </c>
      <c r="C90" s="40">
        <f>+'Ark1'!G1897</f>
        <v>1</v>
      </c>
      <c r="D90" s="40" t="s">
        <v>459</v>
      </c>
      <c r="E90" s="40">
        <f>+'Ark1'!Q1897</f>
        <v>841</v>
      </c>
      <c r="F90" s="75"/>
      <c r="G90" s="75">
        <f>+'Ark1'!R1897</f>
        <v>19292.25</v>
      </c>
      <c r="H90" s="75"/>
      <c r="I90" s="75">
        <f>+'Ark1'!S1897</f>
        <v>19162</v>
      </c>
      <c r="J90" s="151">
        <f>+'Ark1'!T1897</f>
        <v>49.326600402697437</v>
      </c>
      <c r="K90" s="151"/>
      <c r="L90" s="151">
        <f>+'Ark1'!U1897</f>
        <v>49.350352833022917</v>
      </c>
      <c r="M90" s="96"/>
      <c r="N90" s="41">
        <f>+'Ark1'!W1897</f>
        <v>56.563719862227323</v>
      </c>
      <c r="O90" s="75"/>
      <c r="P90" s="75">
        <f>+'Ark1'!Y1897</f>
        <v>143.36408661509145</v>
      </c>
      <c r="Q90" s="75"/>
      <c r="R90" s="75">
        <f>+'Ark1'!AA1897</f>
        <v>31.092082302408745</v>
      </c>
      <c r="S90" s="41">
        <f>+'Ark1'!AB1897</f>
        <v>4.627152080555649</v>
      </c>
      <c r="T90" s="75">
        <f>+'Ark1'!AC1897</f>
        <v>-47.3868773330802</v>
      </c>
      <c r="U90" s="75">
        <f t="shared" si="2"/>
        <v>22.939655172413794</v>
      </c>
      <c r="V90" s="41">
        <f>+'Ark1'!V1897</f>
        <v>15.189208101698874</v>
      </c>
      <c r="W90" s="39"/>
      <c r="X90" s="24"/>
      <c r="Y90" s="24"/>
      <c r="Z90" s="24"/>
      <c r="AG90" s="1"/>
    </row>
    <row r="91" spans="1:33" ht="15.6">
      <c r="A91" s="39"/>
      <c r="B91" s="40">
        <f>+'Ark1'!C1898</f>
        <v>2005</v>
      </c>
      <c r="C91" s="40">
        <f>+'Ark1'!G1898</f>
        <v>2</v>
      </c>
      <c r="D91" s="40" t="s">
        <v>68</v>
      </c>
      <c r="E91" s="40">
        <f>+'Ark1'!Q1898</f>
        <v>592</v>
      </c>
      <c r="F91" s="75"/>
      <c r="G91" s="75">
        <f>+'Ark1'!R1898</f>
        <v>12911</v>
      </c>
      <c r="H91" s="75"/>
      <c r="I91" s="75">
        <f>+'Ark1'!S1898</f>
        <v>12689</v>
      </c>
      <c r="J91" s="151">
        <f>+'Ark1'!T1898</f>
        <v>33.010962319025865</v>
      </c>
      <c r="K91" s="151"/>
      <c r="L91" s="151">
        <f>+'Ark1'!U1898</f>
        <v>33.252815766985421</v>
      </c>
      <c r="M91" s="96"/>
      <c r="N91" s="41">
        <f>+'Ark1'!W1898</f>
        <v>57.234691465048485</v>
      </c>
      <c r="O91" s="75"/>
      <c r="P91" s="75">
        <f>+'Ark1'!Y1898</f>
        <v>144.34493067926545</v>
      </c>
      <c r="Q91" s="75"/>
      <c r="R91" s="75">
        <f>+'Ark1'!AA1898</f>
        <v>33.088223876361944</v>
      </c>
      <c r="S91" s="41">
        <f>+'Ark1'!AB1898</f>
        <v>4.4892590688135039</v>
      </c>
      <c r="T91" s="75">
        <f>+'Ark1'!AC1898</f>
        <v>-46.38362485305597</v>
      </c>
      <c r="U91" s="75">
        <f t="shared" si="2"/>
        <v>21.809121621621621</v>
      </c>
      <c r="V91" s="41">
        <f>+'Ark1'!V1898</f>
        <v>15.591511114553487</v>
      </c>
      <c r="W91" s="39"/>
      <c r="X91" s="24"/>
      <c r="Y91" s="24"/>
      <c r="Z91" s="24"/>
      <c r="AG91" s="1"/>
    </row>
    <row r="92" spans="1:33" ht="15.6">
      <c r="A92" s="39"/>
      <c r="B92" s="40">
        <f>+'Ark1'!C1899</f>
        <v>2005</v>
      </c>
      <c r="C92" s="40">
        <f>+'Ark1'!G1899</f>
        <v>3</v>
      </c>
      <c r="D92" s="40" t="s">
        <v>589</v>
      </c>
      <c r="E92" s="40">
        <f>+'Ark1'!Q1899</f>
        <v>413</v>
      </c>
      <c r="F92" s="75"/>
      <c r="G92" s="75">
        <f>+'Ark1'!R1899</f>
        <v>4549</v>
      </c>
      <c r="H92" s="75"/>
      <c r="I92" s="75">
        <f>+'Ark1'!S1899</f>
        <v>4363</v>
      </c>
      <c r="J92" s="151">
        <f>+'Ark1'!T1899</f>
        <v>11.630924606091599</v>
      </c>
      <c r="K92" s="151"/>
      <c r="L92" s="151">
        <f>+'Ark1'!U1899</f>
        <v>11.208389961698124</v>
      </c>
      <c r="M92" s="96"/>
      <c r="N92" s="41">
        <f>+'Ark1'!W1899</f>
        <v>56.853082741233109</v>
      </c>
      <c r="O92" s="75"/>
      <c r="P92" s="75">
        <f>+'Ark1'!Y1899</f>
        <v>138.08938228182009</v>
      </c>
      <c r="Q92" s="75"/>
      <c r="R92" s="75">
        <f>+'Ark1'!AA1899</f>
        <v>32.310516086928097</v>
      </c>
      <c r="S92" s="41">
        <f>+'Ark1'!AB1899</f>
        <v>4.8585970372213989</v>
      </c>
      <c r="T92" s="75">
        <f>+'Ark1'!AC1899</f>
        <v>-49.337350580636048</v>
      </c>
      <c r="U92" s="75">
        <f t="shared" si="2"/>
        <v>11.014527845036319</v>
      </c>
      <c r="V92" s="41">
        <f>+'Ark1'!V1899</f>
        <v>15.828313915146188</v>
      </c>
      <c r="W92" s="39"/>
      <c r="X92" s="24"/>
      <c r="Y92" s="24"/>
      <c r="Z92" s="24"/>
      <c r="AG92" s="1"/>
    </row>
    <row r="93" spans="1:33" ht="15.6">
      <c r="A93" s="39"/>
      <c r="B93" s="40">
        <f>+'Ark1'!C1900</f>
        <v>2005</v>
      </c>
      <c r="C93" s="40">
        <f>+'Ark1'!G1900</f>
        <v>4</v>
      </c>
      <c r="D93" s="40" t="s">
        <v>69</v>
      </c>
      <c r="E93" s="40">
        <f>+'Ark1'!Q1900</f>
        <v>139</v>
      </c>
      <c r="F93" s="75"/>
      <c r="G93" s="75">
        <f>+'Ark1'!R1900</f>
        <v>2359</v>
      </c>
      <c r="H93" s="75"/>
      <c r="I93" s="75">
        <f>+'Ark1'!S1900</f>
        <v>2358</v>
      </c>
      <c r="J93" s="151">
        <f>+'Ark1'!T1900</f>
        <v>6.031512672185114</v>
      </c>
      <c r="K93" s="151"/>
      <c r="L93" s="151">
        <f>+'Ark1'!U1900</f>
        <v>6.1884414382935375</v>
      </c>
      <c r="M93" s="96"/>
      <c r="N93" s="41">
        <f>+'Ark1'!W1900</f>
        <v>56.354961832061086</v>
      </c>
      <c r="O93" s="75"/>
      <c r="P93" s="75">
        <f>+'Ark1'!Y1900</f>
        <v>147.02335735481148</v>
      </c>
      <c r="Q93" s="75"/>
      <c r="R93" s="75">
        <f>+'Ark1'!AA1900</f>
        <v>30.41768525163506</v>
      </c>
      <c r="S93" s="41">
        <f>+'Ark1'!AB1900</f>
        <v>4.7123309695395452</v>
      </c>
      <c r="T93" s="75">
        <f>+'Ark1'!AC1900</f>
        <v>-57.642026954591138</v>
      </c>
      <c r="U93" s="75">
        <f t="shared" si="2"/>
        <v>16.971223021582734</v>
      </c>
      <c r="V93" s="41">
        <f>+'Ark1'!V1900</f>
        <v>16.427723611699871</v>
      </c>
      <c r="W93" s="39"/>
      <c r="X93" s="24"/>
      <c r="Y93" s="24"/>
      <c r="Z93" s="24"/>
      <c r="AG93" s="1"/>
    </row>
    <row r="94" spans="1:33" ht="15.6">
      <c r="A94" s="39"/>
      <c r="B94" s="40">
        <f>+'Ark1'!C1901</f>
        <v>2004</v>
      </c>
      <c r="C94" s="40">
        <f>+'Ark1'!G1901</f>
        <v>1</v>
      </c>
      <c r="D94" s="40" t="s">
        <v>459</v>
      </c>
      <c r="E94" s="40">
        <f>+'Ark1'!Q1901</f>
        <v>865</v>
      </c>
      <c r="F94" s="75"/>
      <c r="G94" s="75">
        <f>+'Ark1'!R1901</f>
        <v>18688</v>
      </c>
      <c r="H94" s="75"/>
      <c r="I94" s="75">
        <f>+'Ark1'!S1901</f>
        <v>18584</v>
      </c>
      <c r="J94" s="151">
        <f>+'Ark1'!T1901</f>
        <v>49.100128740705699</v>
      </c>
      <c r="K94" s="151"/>
      <c r="L94" s="151">
        <f>+'Ark1'!U1901</f>
        <v>48.947680094393874</v>
      </c>
      <c r="M94" s="96"/>
      <c r="N94" s="41">
        <f>+'Ark1'!W1901</f>
        <v>56.198557899268202</v>
      </c>
      <c r="O94" s="75"/>
      <c r="P94" s="75">
        <f>+'Ark1'!Y1901</f>
        <v>141.74358411815081</v>
      </c>
      <c r="Q94" s="75"/>
      <c r="R94" s="75">
        <f>+'Ark1'!AA1901</f>
        <v>30.960094073926061</v>
      </c>
      <c r="S94" s="41">
        <f>+'Ark1'!AB1901</f>
        <v>4.4632794199763604</v>
      </c>
      <c r="T94" s="75">
        <f>+'Ark1'!AC1901</f>
        <v>-46.057262564119362</v>
      </c>
      <c r="U94" s="75">
        <f t="shared" si="2"/>
        <v>21.604624277456647</v>
      </c>
      <c r="V94" s="41">
        <f>+'Ark1'!V1901</f>
        <v>14.760273972602739</v>
      </c>
      <c r="W94" s="39"/>
      <c r="X94" s="24"/>
      <c r="Y94" s="24"/>
      <c r="Z94" s="24"/>
      <c r="AG94" s="1"/>
    </row>
    <row r="95" spans="1:33" ht="15.6">
      <c r="A95" s="39"/>
      <c r="B95" s="40">
        <f>+'Ark1'!C1902</f>
        <v>2004</v>
      </c>
      <c r="C95" s="40">
        <f>+'Ark1'!G1902</f>
        <v>2</v>
      </c>
      <c r="D95" s="40" t="s">
        <v>68</v>
      </c>
      <c r="E95" s="40">
        <f>+'Ark1'!Q1902</f>
        <v>639</v>
      </c>
      <c r="F95" s="75"/>
      <c r="G95" s="75">
        <f>+'Ark1'!R1902</f>
        <v>12213</v>
      </c>
      <c r="H95" s="75"/>
      <c r="I95" s="75">
        <f>+'Ark1'!S1902</f>
        <v>12014</v>
      </c>
      <c r="J95" s="151">
        <f>+'Ark1'!T1902</f>
        <v>32.087964057696873</v>
      </c>
      <c r="K95" s="151"/>
      <c r="L95" s="151">
        <f>+'Ark1'!U1902</f>
        <v>32.878940502504555</v>
      </c>
      <c r="M95" s="96"/>
      <c r="N95" s="41">
        <f>+'Ark1'!W1902</f>
        <v>56.545613450973846</v>
      </c>
      <c r="O95" s="75"/>
      <c r="P95" s="75">
        <f>+'Ark1'!Y1902</f>
        <v>145.6899451404247</v>
      </c>
      <c r="Q95" s="75"/>
      <c r="R95" s="75">
        <f>+'Ark1'!AA1902</f>
        <v>33.205668492689369</v>
      </c>
      <c r="S95" s="41">
        <f>+'Ark1'!AB1902</f>
        <v>4.6535410138707514</v>
      </c>
      <c r="T95" s="75">
        <f>+'Ark1'!AC1902</f>
        <v>-50.54653593952645</v>
      </c>
      <c r="U95" s="75">
        <f t="shared" si="2"/>
        <v>19.112676056338028</v>
      </c>
      <c r="V95" s="41">
        <f>+'Ark1'!V1902</f>
        <v>14.839187750757388</v>
      </c>
      <c r="W95" s="39"/>
      <c r="X95" s="24"/>
      <c r="Y95" s="24"/>
      <c r="Z95" s="24"/>
      <c r="AG95" s="1"/>
    </row>
    <row r="96" spans="1:33" ht="15.6">
      <c r="A96" s="39"/>
      <c r="B96" s="40">
        <f>+'Ark1'!C1903</f>
        <v>2004</v>
      </c>
      <c r="C96" s="40">
        <f>+'Ark1'!G1903</f>
        <v>3</v>
      </c>
      <c r="D96" s="40" t="s">
        <v>589</v>
      </c>
      <c r="E96" s="40">
        <f>+'Ark1'!Q1903</f>
        <v>503</v>
      </c>
      <c r="F96" s="75"/>
      <c r="G96" s="75">
        <f>+'Ark1'!R1903</f>
        <v>4986</v>
      </c>
      <c r="H96" s="75"/>
      <c r="I96" s="75">
        <f>+'Ark1'!S1903</f>
        <v>4784</v>
      </c>
      <c r="J96" s="151">
        <f>+'Ark1'!T1903</f>
        <v>13.100023646252071</v>
      </c>
      <c r="K96" s="151"/>
      <c r="L96" s="151">
        <f>+'Ark1'!U1903</f>
        <v>12.417201003801898</v>
      </c>
      <c r="M96" s="96"/>
      <c r="N96" s="41">
        <f>+'Ark1'!W1903</f>
        <v>56.516513377926408</v>
      </c>
      <c r="O96" s="75"/>
      <c r="P96" s="75">
        <f>+'Ark1'!Y1903</f>
        <v>134.77382671480132</v>
      </c>
      <c r="Q96" s="75"/>
      <c r="R96" s="75">
        <f>+'Ark1'!AA1903</f>
        <v>30.394904912413889</v>
      </c>
      <c r="S96" s="41">
        <f>+'Ark1'!AB1903</f>
        <v>4.6102414221553376</v>
      </c>
      <c r="T96" s="75">
        <f>+'Ark1'!AC1903</f>
        <v>-49.885784444776291</v>
      </c>
      <c r="U96" s="75">
        <f t="shared" si="2"/>
        <v>9.9125248508946324</v>
      </c>
      <c r="V96" s="41">
        <f>+'Ark1'!V1903</f>
        <v>14.846770958684315</v>
      </c>
      <c r="W96" s="39"/>
      <c r="X96" s="24"/>
      <c r="Y96" s="24"/>
      <c r="Z96" s="24"/>
      <c r="AG96" s="1"/>
    </row>
    <row r="97" spans="1:33" ht="15.6">
      <c r="A97" s="39"/>
      <c r="B97" s="40">
        <f>+'Ark1'!C1904</f>
        <v>2004</v>
      </c>
      <c r="C97" s="40">
        <f>+'Ark1'!G1904</f>
        <v>4</v>
      </c>
      <c r="D97" s="40" t="s">
        <v>69</v>
      </c>
      <c r="E97" s="40">
        <f>+'Ark1'!Q1904</f>
        <v>152</v>
      </c>
      <c r="F97" s="75"/>
      <c r="G97" s="75">
        <f>+'Ark1'!R1904</f>
        <v>2174</v>
      </c>
      <c r="H97" s="75"/>
      <c r="I97" s="75">
        <f>+'Ark1'!S1904</f>
        <v>2174</v>
      </c>
      <c r="J97" s="151">
        <f>+'Ark1'!T1904</f>
        <v>5.7118835553453682</v>
      </c>
      <c r="K97" s="151"/>
      <c r="L97" s="151">
        <f>+'Ark1'!U1904</f>
        <v>5.7561783992996798</v>
      </c>
      <c r="M97" s="96"/>
      <c r="N97" s="41">
        <f>+'Ark1'!W1904</f>
        <v>56.567157313707455</v>
      </c>
      <c r="O97" s="75"/>
      <c r="P97" s="75">
        <f>+'Ark1'!Y1904</f>
        <v>143.28767249310016</v>
      </c>
      <c r="Q97" s="75"/>
      <c r="R97" s="75">
        <f>+'Ark1'!AA1904</f>
        <v>28.516208609497802</v>
      </c>
      <c r="S97" s="41">
        <f>+'Ark1'!AB1904</f>
        <v>4.4244498736615965</v>
      </c>
      <c r="T97" s="75">
        <f>+'Ark1'!AC1904</f>
        <v>-50.920375646609877</v>
      </c>
      <c r="U97" s="75">
        <f t="shared" si="2"/>
        <v>14.302631578947368</v>
      </c>
      <c r="V97" s="41">
        <f>+'Ark1'!V1904</f>
        <v>15.466881324747012</v>
      </c>
      <c r="W97" s="39"/>
      <c r="X97" s="24"/>
      <c r="Y97" s="24"/>
      <c r="Z97" s="24"/>
      <c r="AG97" s="1"/>
    </row>
    <row r="98" spans="1:3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24"/>
      <c r="Y98" s="24"/>
      <c r="Z98" s="24"/>
      <c r="AG98" s="1"/>
    </row>
    <row r="99" spans="1:33" ht="15.6">
      <c r="A99" s="39"/>
      <c r="B99" s="40">
        <f>+'Ark1'!C1905</f>
        <v>2003</v>
      </c>
      <c r="C99" s="40">
        <f>+'Ark1'!G1905</f>
        <v>1</v>
      </c>
      <c r="D99" s="40" t="s">
        <v>459</v>
      </c>
      <c r="E99" s="40">
        <f>+'Ark1'!Q1905</f>
        <v>877</v>
      </c>
      <c r="F99" s="75"/>
      <c r="G99" s="75">
        <f>+'Ark1'!R1905</f>
        <v>15841</v>
      </c>
      <c r="H99" s="75"/>
      <c r="I99" s="75">
        <f>+'Ark1'!S1905</f>
        <v>15821</v>
      </c>
      <c r="J99" s="151">
        <f>+'Ark1'!T1905</f>
        <v>48.851265920374992</v>
      </c>
      <c r="K99" s="151"/>
      <c r="L99" s="151">
        <f>+'Ark1'!U1905</f>
        <v>48.422912141476843</v>
      </c>
      <c r="M99" s="96"/>
      <c r="N99" s="41">
        <f>+'Ark1'!W1905</f>
        <v>55.69553125592568</v>
      </c>
      <c r="O99" s="75"/>
      <c r="P99" s="75">
        <f>+'Ark1'!Y1905</f>
        <v>141.85982576857521</v>
      </c>
      <c r="Q99" s="75"/>
      <c r="R99" s="75">
        <f>+'Ark1'!AA1905</f>
        <v>30.470057412690252</v>
      </c>
      <c r="S99" s="41">
        <f>+'Ark1'!AB1905</f>
        <v>4.3154512543257795</v>
      </c>
      <c r="T99" s="75">
        <f>+'Ark1'!AC1905</f>
        <v>-47.422105460254087</v>
      </c>
      <c r="U99" s="75">
        <f>+G99/E99</f>
        <v>18.062713797035347</v>
      </c>
      <c r="V99" s="41">
        <f>+'Ark1'!V1905</f>
        <v>13.647433874124104</v>
      </c>
      <c r="W99" s="39"/>
      <c r="X99" s="24"/>
      <c r="Y99" s="24"/>
      <c r="Z99" s="24"/>
      <c r="AG99" s="1"/>
    </row>
    <row r="100" spans="1:33" ht="15.6">
      <c r="A100" s="39"/>
      <c r="B100" s="40">
        <f>+'Ark1'!C1906</f>
        <v>2003</v>
      </c>
      <c r="C100" s="40">
        <f>+'Ark1'!G1906</f>
        <v>2</v>
      </c>
      <c r="D100" s="40" t="s">
        <v>68</v>
      </c>
      <c r="E100" s="40">
        <f>+'Ark1'!Q1906</f>
        <v>671</v>
      </c>
      <c r="F100" s="75"/>
      <c r="G100" s="75">
        <f>+'Ark1'!R1906</f>
        <v>10261</v>
      </c>
      <c r="H100" s="75"/>
      <c r="I100" s="75">
        <f>+'Ark1'!S1906</f>
        <v>10138</v>
      </c>
      <c r="J100" s="151">
        <f>+'Ark1'!T1906</f>
        <v>31.643383600086349</v>
      </c>
      <c r="K100" s="151"/>
      <c r="L100" s="151">
        <f>+'Ark1'!U1906</f>
        <v>33.021628642107594</v>
      </c>
      <c r="M100" s="96"/>
      <c r="N100" s="41">
        <f>+'Ark1'!W1906</f>
        <v>56.272243045965666</v>
      </c>
      <c r="O100" s="75"/>
      <c r="P100" s="75">
        <f>+'Ark1'!Y1906</f>
        <v>149.34817269272023</v>
      </c>
      <c r="Q100" s="75"/>
      <c r="R100" s="75">
        <f>+'Ark1'!AA1906</f>
        <v>33.749395120468257</v>
      </c>
      <c r="S100" s="41">
        <f>+'Ark1'!AB1906</f>
        <v>4.8648595329276363</v>
      </c>
      <c r="T100" s="75">
        <f>+'Ark1'!AC1906</f>
        <v>-49.552984337609189</v>
      </c>
      <c r="U100" s="75">
        <f>+G100/E100</f>
        <v>15.292101341281668</v>
      </c>
      <c r="V100" s="41">
        <f>+'Ark1'!V1906</f>
        <v>13.50433680927785</v>
      </c>
      <c r="W100" s="39"/>
      <c r="AG100" s="1"/>
    </row>
    <row r="101" spans="1:33" ht="15.6">
      <c r="A101" s="39"/>
      <c r="B101" s="40">
        <f>+'Ark1'!C1907</f>
        <v>2003</v>
      </c>
      <c r="C101" s="40">
        <f>+'Ark1'!G1907</f>
        <v>3</v>
      </c>
      <c r="D101" s="40" t="s">
        <v>589</v>
      </c>
      <c r="E101" s="40">
        <f>+'Ark1'!Q1907</f>
        <v>510</v>
      </c>
      <c r="F101" s="75"/>
      <c r="G101" s="75">
        <f>+'Ark1'!R1907</f>
        <v>4497</v>
      </c>
      <c r="H101" s="75"/>
      <c r="I101" s="75">
        <f>+'Ark1'!S1907</f>
        <v>4265</v>
      </c>
      <c r="J101" s="151">
        <f>+'Ark1'!T1907</f>
        <v>13.868072902211118</v>
      </c>
      <c r="K101" s="151"/>
      <c r="L101" s="151">
        <f>+'Ark1'!U1907</f>
        <v>13.032328995285159</v>
      </c>
      <c r="M101" s="96"/>
      <c r="N101" s="41">
        <f>+'Ark1'!W1907</f>
        <v>56.335287221570923</v>
      </c>
      <c r="O101" s="75"/>
      <c r="P101" s="75">
        <f>+'Ark1'!Y1907</f>
        <v>134.49008227707375</v>
      </c>
      <c r="Q101" s="75"/>
      <c r="R101" s="75">
        <f>+'Ark1'!AA1907</f>
        <v>30.827502278768044</v>
      </c>
      <c r="S101" s="41">
        <f>+'Ark1'!AB1907</f>
        <v>4.8831729943879054</v>
      </c>
      <c r="T101" s="75">
        <f>+'Ark1'!AC1907</f>
        <v>-48.46780776366321</v>
      </c>
      <c r="U101" s="75">
        <f>+G101/E101</f>
        <v>8.8176470588235301</v>
      </c>
      <c r="V101" s="41">
        <f>+'Ark1'!V1907</f>
        <v>14.063597954191684</v>
      </c>
      <c r="W101" s="39"/>
      <c r="AG101" s="1"/>
    </row>
    <row r="102" spans="1:33" ht="15.6">
      <c r="A102" s="39"/>
      <c r="B102" s="40">
        <f>+'Ark1'!C1908</f>
        <v>2003</v>
      </c>
      <c r="C102" s="40">
        <f>+'Ark1'!G1908</f>
        <v>4</v>
      </c>
      <c r="D102" s="40" t="s">
        <v>69</v>
      </c>
      <c r="E102" s="40">
        <f>+'Ark1'!Q1908</f>
        <v>148</v>
      </c>
      <c r="F102" s="75"/>
      <c r="G102" s="75">
        <f>+'Ark1'!R1908</f>
        <v>1828</v>
      </c>
      <c r="H102" s="75"/>
      <c r="I102" s="75">
        <f>+'Ark1'!S1908</f>
        <v>1827</v>
      </c>
      <c r="J102" s="151">
        <f>+'Ark1'!T1908</f>
        <v>5.6372775773275379</v>
      </c>
      <c r="K102" s="151"/>
      <c r="L102" s="151">
        <f>+'Ark1'!U1908</f>
        <v>5.5231302211304243</v>
      </c>
      <c r="M102" s="96"/>
      <c r="N102" s="41">
        <f>+'Ark1'!W1908</f>
        <v>56.631089217296115</v>
      </c>
      <c r="O102" s="75"/>
      <c r="P102" s="75">
        <f>+'Ark1'!Y1908</f>
        <v>140.21684901531717</v>
      </c>
      <c r="Q102" s="75"/>
      <c r="R102" s="75">
        <f>+'Ark1'!AA1908</f>
        <v>29.326002732638667</v>
      </c>
      <c r="S102" s="41">
        <f>+'Ark1'!AB1908</f>
        <v>4.3042064004961551</v>
      </c>
      <c r="T102" s="75">
        <f>+'Ark1'!AC1908</f>
        <v>-51.825923814666808</v>
      </c>
      <c r="U102" s="75">
        <f>+G102/E102</f>
        <v>12.351351351351351</v>
      </c>
      <c r="V102" s="41">
        <f>+'Ark1'!V1908</f>
        <v>13.816192560175059</v>
      </c>
      <c r="W102" s="39"/>
      <c r="AG102" s="1"/>
    </row>
    <row r="103" spans="1:33" ht="15.6">
      <c r="A103" s="39"/>
      <c r="B103" s="39"/>
      <c r="C103" s="39"/>
      <c r="D103" s="39"/>
      <c r="E103" s="39"/>
      <c r="F103" s="39"/>
      <c r="G103" s="39"/>
      <c r="H103" s="39"/>
      <c r="I103" s="39"/>
      <c r="J103" s="101"/>
      <c r="K103" s="101"/>
      <c r="L103" s="101"/>
      <c r="M103" s="96"/>
      <c r="N103" s="39"/>
      <c r="O103" s="39"/>
      <c r="P103" s="64"/>
      <c r="Q103" s="64"/>
      <c r="R103" s="64"/>
      <c r="S103" s="39"/>
      <c r="T103" s="64"/>
      <c r="U103" s="64"/>
      <c r="V103" s="39"/>
      <c r="W103" s="39"/>
    </row>
    <row r="104" spans="1:33">
      <c r="A104" s="39"/>
      <c r="B104" s="39"/>
      <c r="C104" s="39"/>
      <c r="D104" s="39"/>
      <c r="E104" s="39"/>
      <c r="F104" s="39"/>
      <c r="G104" s="39"/>
      <c r="H104" s="39"/>
      <c r="I104" s="39"/>
      <c r="J104" s="101"/>
      <c r="K104" s="101"/>
      <c r="L104" s="101"/>
      <c r="M104" s="101"/>
      <c r="N104" s="39"/>
      <c r="O104" s="39"/>
      <c r="P104" s="64"/>
      <c r="Q104" s="64"/>
      <c r="R104" s="64"/>
      <c r="S104" s="39"/>
      <c r="T104" s="64"/>
      <c r="U104" s="64"/>
      <c r="V104" s="39"/>
      <c r="W104" s="39"/>
    </row>
    <row r="105" spans="1:33">
      <c r="J105" s="52"/>
      <c r="L105" s="52"/>
      <c r="M105" s="5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>
      <c r="J106" s="52"/>
      <c r="L106" s="52"/>
      <c r="M106" s="5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>
      <c r="J107" s="52"/>
      <c r="L107" s="52"/>
      <c r="M107" s="5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J108" s="52"/>
      <c r="L108" s="52"/>
      <c r="M108" s="5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>
      <c r="J109" s="52"/>
      <c r="L109" s="52"/>
      <c r="M109" s="5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>
      <c r="J110" s="52"/>
      <c r="L110" s="52"/>
      <c r="M110" s="5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>
      <c r="J111" s="52"/>
      <c r="L111" s="52"/>
      <c r="M111" s="5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>
      <c r="J112" s="52"/>
      <c r="L112" s="52"/>
      <c r="M112" s="5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0:32">
      <c r="J113" s="52"/>
      <c r="L113" s="52"/>
      <c r="M113" s="5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0:32">
      <c r="J114" s="52"/>
      <c r="L114" s="52"/>
      <c r="M114" s="5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0:32">
      <c r="J115" s="52"/>
      <c r="L115" s="52"/>
      <c r="M115" s="5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0:32">
      <c r="J116" s="52"/>
      <c r="L116" s="52"/>
      <c r="M116" s="5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0:32">
      <c r="J117" s="52"/>
      <c r="L117" s="52"/>
      <c r="M117" s="5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0:32">
      <c r="J118" s="52"/>
      <c r="L118" s="52"/>
      <c r="M118" s="5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0:32">
      <c r="J119" s="52"/>
      <c r="L119" s="52"/>
      <c r="M119" s="5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0:32">
      <c r="J120" s="52"/>
      <c r="L120" s="52"/>
      <c r="M120" s="5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0:32">
      <c r="J121" s="52"/>
      <c r="L121" s="52"/>
      <c r="M121" s="5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0:32">
      <c r="J122" s="52"/>
      <c r="L122" s="52"/>
      <c r="M122" s="5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0:32">
      <c r="J123" s="52"/>
      <c r="L123" s="52"/>
      <c r="M123" s="5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0:32">
      <c r="J124" s="52"/>
      <c r="L124" s="52"/>
      <c r="M124" s="5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0:32">
      <c r="J125" s="52"/>
      <c r="L125" s="52"/>
      <c r="M125" s="5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0:32">
      <c r="J126" s="52"/>
      <c r="L126" s="52"/>
      <c r="M126" s="5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0:32">
      <c r="J127" s="52"/>
      <c r="L127" s="52"/>
      <c r="M127" s="5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0:32">
      <c r="J128" s="52"/>
      <c r="L128" s="52"/>
      <c r="M128" s="5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0:32">
      <c r="J129" s="52"/>
      <c r="L129" s="52"/>
      <c r="M129" s="5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0:32">
      <c r="J130" s="52"/>
      <c r="L130" s="52"/>
      <c r="M130" s="5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0:32">
      <c r="J131" s="52"/>
      <c r="L131" s="52"/>
      <c r="M131" s="5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0:32">
      <c r="J132" s="52"/>
      <c r="L132" s="52"/>
      <c r="M132" s="5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0:32">
      <c r="J133" s="52"/>
      <c r="L133" s="52"/>
      <c r="M133" s="5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0:32">
      <c r="J134" s="52"/>
      <c r="L134" s="52"/>
      <c r="M134" s="5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0:32">
      <c r="J135" s="52"/>
      <c r="L135" s="52"/>
      <c r="M135" s="5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0:32">
      <c r="J136" s="52"/>
      <c r="L136" s="52"/>
      <c r="M136" s="5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0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0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0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0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0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0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0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0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 ht="12.75" customHeight="1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R201" s="191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R202" s="191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91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91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P205" s="192"/>
      <c r="R205" s="191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P206" s="192"/>
      <c r="R206" s="191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92"/>
      <c r="R207" s="191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92"/>
      <c r="R208" s="191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92"/>
      <c r="R209" s="191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92"/>
      <c r="R210" s="191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92"/>
      <c r="R211" s="191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92"/>
      <c r="R212" s="191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92"/>
      <c r="R213" s="191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92"/>
      <c r="R214" s="191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92"/>
      <c r="R215" s="191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92"/>
      <c r="R216" s="191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92"/>
      <c r="R217" s="191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92"/>
      <c r="R218" s="191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92"/>
      <c r="R219" s="191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92"/>
      <c r="R220" s="191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92"/>
      <c r="R221" s="191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92"/>
      <c r="R222" s="191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92"/>
      <c r="R223" s="191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92"/>
      <c r="R224" s="191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92"/>
      <c r="R225" s="191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92"/>
      <c r="R226" s="191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92"/>
      <c r="R227" s="191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92"/>
      <c r="R228" s="191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92"/>
      <c r="R229" s="191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92"/>
      <c r="R230" s="191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92"/>
      <c r="R231" s="191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92"/>
      <c r="R232" s="191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92"/>
      <c r="R233" s="191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92"/>
      <c r="R234" s="191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92"/>
      <c r="R235" s="191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92"/>
      <c r="R236" s="191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92"/>
      <c r="R237" s="191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92"/>
      <c r="R238" s="191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92"/>
      <c r="R239" s="191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92"/>
      <c r="R240" s="191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92"/>
      <c r="R241" s="191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92"/>
      <c r="R242" s="191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92"/>
      <c r="R243" s="191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92"/>
      <c r="R244" s="191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92"/>
      <c r="R245" s="191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92"/>
      <c r="R246" s="191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92"/>
      <c r="R247" s="191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92"/>
      <c r="R248" s="191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92"/>
      <c r="R249" s="191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92"/>
      <c r="R250" s="191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0:33">
      <c r="J251" s="52"/>
      <c r="L251" s="52"/>
      <c r="M251" s="52"/>
      <c r="P251" s="192"/>
      <c r="R251" s="191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0:33">
      <c r="J252" s="52"/>
      <c r="L252" s="52"/>
      <c r="M252" s="52"/>
      <c r="P252" s="192"/>
      <c r="R252" s="191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92"/>
      <c r="R253" s="191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92"/>
      <c r="R254" s="191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92"/>
      <c r="R255" s="191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92"/>
      <c r="R256" s="191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92"/>
      <c r="R257" s="191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92"/>
      <c r="R258" s="191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92"/>
      <c r="R259" s="191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92"/>
      <c r="R260" s="191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92"/>
      <c r="R261" s="191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92"/>
      <c r="R262" s="191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92"/>
      <c r="R263" s="191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92"/>
      <c r="R264" s="191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92"/>
      <c r="R265" s="191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92"/>
      <c r="R266" s="191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92"/>
      <c r="R267" s="191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92"/>
      <c r="R268" s="191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92"/>
      <c r="R269" s="191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92"/>
      <c r="R270" s="191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92"/>
      <c r="R271" s="191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92"/>
      <c r="R272" s="191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92"/>
      <c r="R273" s="191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92"/>
      <c r="R274" s="191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92"/>
      <c r="R275" s="191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92"/>
      <c r="R276" s="191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92"/>
      <c r="R277" s="191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92"/>
      <c r="R278" s="191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92"/>
      <c r="R279" s="191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92"/>
      <c r="R280" s="191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92"/>
      <c r="R281" s="191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92"/>
      <c r="R282" s="191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92"/>
      <c r="R283" s="191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92"/>
      <c r="R284" s="191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92"/>
      <c r="R285" s="191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92"/>
      <c r="R286" s="191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92"/>
      <c r="R287" s="191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92"/>
      <c r="R288" s="191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92"/>
      <c r="R289" s="191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92"/>
      <c r="R290" s="191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92"/>
      <c r="R291" s="191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92"/>
      <c r="R292" s="191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92"/>
      <c r="R293" s="191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92"/>
      <c r="R294" s="191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92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92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92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92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</sheetData>
  <mergeCells count="1">
    <mergeCell ref="S5:T5"/>
  </mergeCells>
  <phoneticPr fontId="11" type="noConversion"/>
  <conditionalFormatting sqref="H11:H14">
    <cfRule type="cellIs" dxfId="122" priority="9" operator="lessThan">
      <formula>0</formula>
    </cfRule>
    <cfRule type="cellIs" dxfId="121" priority="10" operator="greaterThan">
      <formula>0</formula>
    </cfRule>
  </conditionalFormatting>
  <conditionalFormatting sqref="F11:F14">
    <cfRule type="cellIs" dxfId="120" priority="7" operator="lessThan">
      <formula>0</formula>
    </cfRule>
    <cfRule type="cellIs" dxfId="119" priority="8" operator="greaterThan">
      <formula>0</formula>
    </cfRule>
  </conditionalFormatting>
  <conditionalFormatting sqref="O11:O14">
    <cfRule type="cellIs" dxfId="118" priority="5" operator="lessThan">
      <formula>0</formula>
    </cfRule>
    <cfRule type="cellIs" dxfId="117" priority="6" operator="greaterThan">
      <formula>0</formula>
    </cfRule>
  </conditionalFormatting>
  <conditionalFormatting sqref="Q11:Q14">
    <cfRule type="cellIs" dxfId="116" priority="3" operator="lessThan">
      <formula>0</formula>
    </cfRule>
    <cfRule type="cellIs" dxfId="115" priority="4" operator="greaterThan">
      <formula>0</formula>
    </cfRule>
  </conditionalFormatting>
  <conditionalFormatting sqref="K11:K14">
    <cfRule type="cellIs" dxfId="114" priority="1" operator="lessThan">
      <formula>0</formula>
    </cfRule>
    <cfRule type="cellIs" dxfId="11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AA1:BB299"/>
  <sheetViews>
    <sheetView zoomScale="96" zoomScaleNormal="96" workbookViewId="0">
      <selection activeCell="F34" sqref="F34"/>
    </sheetView>
  </sheetViews>
  <sheetFormatPr baseColWidth="10" defaultRowHeight="15"/>
  <cols>
    <col min="27" max="27" width="3.81640625" customWidth="1"/>
    <col min="28" max="28" width="5.6328125" customWidth="1"/>
    <col min="29" max="29" width="3.90625" customWidth="1"/>
    <col min="31" max="31" width="7.453125" customWidth="1"/>
    <col min="32" max="32" width="7.1796875" customWidth="1"/>
    <col min="33" max="33" width="7.08984375" customWidth="1"/>
    <col min="34" max="34" width="6.81640625" style="97" customWidth="1"/>
    <col min="35" max="35" width="5.1796875" style="97" customWidth="1"/>
    <col min="36" max="36" width="6.36328125" customWidth="1"/>
    <col min="37" max="37" width="6.36328125" style="9" customWidth="1"/>
    <col min="38" max="38" width="6.6328125" style="9" customWidth="1"/>
    <col min="39" max="39" width="7.453125" customWidth="1"/>
    <col min="40" max="40" width="11" style="9" customWidth="1"/>
    <col min="41" max="41" width="6.54296875" style="9" customWidth="1"/>
    <col min="42" max="42" width="7.90625" customWidth="1"/>
    <col min="43" max="43" width="9" style="9" customWidth="1"/>
    <col min="44" max="44" width="9" customWidth="1"/>
    <col min="45" max="45" width="9.36328125" customWidth="1"/>
    <col min="46" max="46" width="9.90625" customWidth="1"/>
    <col min="47" max="47" width="9.36328125" customWidth="1"/>
    <col min="48" max="48" width="8.81640625" customWidth="1"/>
    <col min="49" max="49" width="10.6328125" customWidth="1"/>
    <col min="50" max="50" width="9.54296875" customWidth="1"/>
    <col min="51" max="51" width="7.6328125" customWidth="1"/>
    <col min="53" max="53" width="15" customWidth="1"/>
  </cols>
  <sheetData>
    <row r="1" spans="27:54">
      <c r="AH1"/>
      <c r="AI1"/>
      <c r="AK1"/>
      <c r="AL1"/>
      <c r="AN1"/>
      <c r="AO1"/>
      <c r="AQ1"/>
      <c r="AZ1" s="4"/>
    </row>
    <row r="2" spans="27:54" s="128" customFormat="1" ht="15" customHeight="1"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BA2" s="130"/>
    </row>
    <row r="3" spans="27:54">
      <c r="AH3"/>
      <c r="AI3"/>
      <c r="AK3"/>
      <c r="AL3"/>
      <c r="AN3"/>
      <c r="AO3"/>
      <c r="AQ3"/>
      <c r="AZ3" s="4"/>
    </row>
    <row r="4" spans="27:54">
      <c r="AH4"/>
      <c r="AI4"/>
      <c r="AK4"/>
      <c r="AL4"/>
      <c r="AN4"/>
      <c r="AO4"/>
      <c r="AQ4"/>
      <c r="AZ4" s="4"/>
    </row>
    <row r="5" spans="27:54" s="126" customFormat="1" ht="16.2"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 s="145"/>
      <c r="AX5" s="187"/>
    </row>
    <row r="6" spans="27:54">
      <c r="AH6"/>
      <c r="AI6"/>
      <c r="AK6"/>
      <c r="AL6"/>
      <c r="AN6"/>
      <c r="AO6"/>
      <c r="AQ6"/>
      <c r="AZ6" s="4"/>
      <c r="BB6" s="24"/>
    </row>
    <row r="7" spans="27:54">
      <c r="AH7"/>
      <c r="AI7"/>
      <c r="AK7"/>
      <c r="AL7"/>
      <c r="AN7"/>
      <c r="AO7"/>
      <c r="AQ7"/>
      <c r="AZ7" s="4"/>
      <c r="BB7" s="24"/>
    </row>
    <row r="8" spans="27:54">
      <c r="AH8"/>
      <c r="AI8"/>
      <c r="AK8"/>
      <c r="AL8"/>
      <c r="AN8"/>
      <c r="AO8"/>
      <c r="AQ8"/>
      <c r="AZ8" s="4"/>
    </row>
    <row r="9" spans="27:54">
      <c r="AH9"/>
      <c r="AI9"/>
      <c r="AK9"/>
      <c r="AL9"/>
      <c r="AN9"/>
      <c r="AO9"/>
      <c r="AQ9"/>
      <c r="AZ9" s="4"/>
    </row>
    <row r="10" spans="27:54">
      <c r="AH10" s="52"/>
      <c r="AI10" s="52"/>
      <c r="AM10" s="3"/>
      <c r="AN10" s="14"/>
      <c r="AO10" s="14"/>
      <c r="AQ10" s="14"/>
      <c r="AR10" s="3"/>
      <c r="AS10" s="3"/>
      <c r="AT10" s="3"/>
      <c r="AU10" s="3"/>
      <c r="AZ10" s="43"/>
    </row>
    <row r="11" spans="27:54">
      <c r="AH11" s="52"/>
      <c r="AI11" s="52"/>
      <c r="AM11" s="3"/>
      <c r="AN11" s="14"/>
      <c r="AO11" s="14"/>
      <c r="AQ11" s="14"/>
      <c r="AR11" s="3"/>
      <c r="AS11" s="3"/>
      <c r="AT11" s="3"/>
      <c r="AU11" s="3"/>
      <c r="AZ11" s="43"/>
    </row>
    <row r="12" spans="27:54">
      <c r="AH12" s="52"/>
      <c r="AI12" s="52"/>
      <c r="AM12" s="3"/>
      <c r="AN12" s="14"/>
      <c r="AO12" s="14"/>
      <c r="AQ12" s="14"/>
      <c r="AR12" s="3"/>
      <c r="AS12" s="3"/>
      <c r="AT12" s="3"/>
      <c r="AU12" s="3"/>
      <c r="AZ12" s="43"/>
    </row>
    <row r="13" spans="27:54">
      <c r="AH13" s="52"/>
      <c r="AI13" s="52"/>
      <c r="AM13" s="3"/>
      <c r="AN13" s="14"/>
      <c r="AO13" s="14"/>
      <c r="AQ13" s="14"/>
      <c r="AR13" s="3"/>
      <c r="AS13" s="3"/>
      <c r="AT13" s="3"/>
      <c r="AU13" s="3"/>
      <c r="AZ13" s="43"/>
    </row>
    <row r="14" spans="27:54">
      <c r="AH14" s="52"/>
      <c r="AI14" s="52"/>
      <c r="AM14" s="3"/>
      <c r="AN14" s="14"/>
      <c r="AO14" s="14"/>
      <c r="AQ14" s="14"/>
      <c r="AR14" s="3"/>
      <c r="AS14" s="3"/>
      <c r="AT14" s="3"/>
      <c r="AU14" s="3"/>
      <c r="AZ14" s="43"/>
    </row>
    <row r="15" spans="27:54">
      <c r="AH15" s="52"/>
      <c r="AI15" s="52"/>
      <c r="AM15" s="3"/>
      <c r="AN15" s="14"/>
      <c r="AO15" s="14"/>
      <c r="AQ15" s="14"/>
      <c r="AR15" s="3"/>
      <c r="AS15" s="3"/>
      <c r="AT15" s="3"/>
      <c r="AU15" s="3"/>
      <c r="AZ15" s="43"/>
    </row>
    <row r="16" spans="27:54">
      <c r="AH16" s="52"/>
      <c r="AI16" s="52"/>
      <c r="AM16" s="3"/>
      <c r="AN16" s="14"/>
      <c r="AO16" s="14"/>
      <c r="AQ16" s="14"/>
      <c r="AR16" s="3"/>
      <c r="AS16" s="3"/>
      <c r="AT16" s="3"/>
      <c r="AU16" s="3"/>
      <c r="AZ16" s="43"/>
    </row>
    <row r="17" spans="34:52">
      <c r="AH17" s="52"/>
      <c r="AI17" s="52"/>
      <c r="AM17" s="3"/>
      <c r="AN17" s="14"/>
      <c r="AO17" s="14"/>
      <c r="AQ17" s="14"/>
      <c r="AR17" s="3"/>
      <c r="AS17" s="3"/>
      <c r="AT17" s="3"/>
      <c r="AU17" s="3"/>
      <c r="AZ17" s="43"/>
    </row>
    <row r="18" spans="34:52">
      <c r="AH18" s="52"/>
      <c r="AI18" s="52"/>
      <c r="AM18" s="3"/>
      <c r="AN18" s="14"/>
      <c r="AO18" s="14"/>
      <c r="AQ18" s="14"/>
      <c r="AR18" s="3"/>
      <c r="AS18" s="3"/>
      <c r="AT18" s="3"/>
      <c r="AU18" s="3"/>
      <c r="AZ18" s="43"/>
    </row>
    <row r="19" spans="34:52">
      <c r="AH19" s="52"/>
      <c r="AI19" s="52"/>
      <c r="AM19" s="3"/>
      <c r="AN19" s="14"/>
      <c r="AO19" s="14"/>
      <c r="AQ19" s="14"/>
      <c r="AR19" s="3"/>
      <c r="AS19" s="3"/>
      <c r="AT19" s="3"/>
      <c r="AU19" s="3"/>
      <c r="AZ19" s="43"/>
    </row>
    <row r="20" spans="34:52">
      <c r="AH20" s="52"/>
      <c r="AI20" s="52"/>
      <c r="AM20" s="3"/>
      <c r="AN20" s="14"/>
      <c r="AO20" s="14"/>
      <c r="AQ20" s="14"/>
      <c r="AR20" s="3"/>
      <c r="AS20" s="3"/>
      <c r="AT20" s="3"/>
      <c r="AU20" s="3"/>
      <c r="AZ20" s="43"/>
    </row>
    <row r="21" spans="34:52">
      <c r="AH21" s="52"/>
      <c r="AI21" s="52"/>
      <c r="AM21" s="3"/>
      <c r="AN21" s="14"/>
      <c r="AO21" s="14"/>
      <c r="AQ21" s="14"/>
      <c r="AR21" s="3"/>
      <c r="AS21" s="3"/>
      <c r="AT21" s="3"/>
      <c r="AU21" s="3"/>
      <c r="AZ21" s="19"/>
    </row>
    <row r="22" spans="34:52">
      <c r="AH22" s="52"/>
      <c r="AI22" s="52"/>
      <c r="AM22" s="3"/>
      <c r="AN22" s="14"/>
      <c r="AO22" s="14"/>
      <c r="AQ22" s="14"/>
      <c r="AR22" s="3"/>
      <c r="AS22" s="3"/>
      <c r="AT22" s="3"/>
      <c r="AU22" s="3"/>
      <c r="AZ22" s="19"/>
    </row>
    <row r="23" spans="34:52">
      <c r="AH23" s="52"/>
      <c r="AI23" s="52"/>
      <c r="AM23" s="3"/>
      <c r="AN23" s="14"/>
      <c r="AO23" s="14"/>
      <c r="AQ23" s="14"/>
      <c r="AR23" s="3"/>
      <c r="AS23" s="3"/>
      <c r="AT23" s="3"/>
      <c r="AU23" s="3"/>
      <c r="AZ23" s="19"/>
    </row>
    <row r="24" spans="34:52">
      <c r="AH24" s="52"/>
      <c r="AI24" s="52"/>
      <c r="AM24" s="3"/>
      <c r="AN24" s="14"/>
      <c r="AO24" s="14"/>
      <c r="AQ24" s="14"/>
      <c r="AR24" s="3"/>
      <c r="AS24" s="3"/>
      <c r="AT24" s="3"/>
      <c r="AU24" s="3"/>
      <c r="AZ24" s="19"/>
    </row>
    <row r="25" spans="34:52">
      <c r="AH25" s="52"/>
      <c r="AI25" s="52"/>
      <c r="AM25" s="3"/>
      <c r="AN25" s="14"/>
      <c r="AO25" s="14"/>
      <c r="AQ25" s="14"/>
      <c r="AR25" s="3"/>
      <c r="AS25" s="3"/>
      <c r="AT25" s="3"/>
      <c r="AU25" s="3"/>
      <c r="AZ25" s="19"/>
    </row>
    <row r="26" spans="34:52" ht="15.6">
      <c r="AH26" s="52"/>
      <c r="AI26" s="52"/>
      <c r="AM26" s="3"/>
      <c r="AN26" s="14"/>
      <c r="AO26" s="14"/>
      <c r="AQ26" s="14"/>
      <c r="AR26" s="3"/>
      <c r="AS26" s="3"/>
      <c r="AT26" s="3"/>
      <c r="AU26" s="3"/>
      <c r="AZ26" s="44"/>
    </row>
    <row r="27" spans="34:52">
      <c r="AH27" s="52"/>
      <c r="AI27" s="52"/>
      <c r="AM27" s="3"/>
      <c r="AN27" s="14"/>
      <c r="AO27" s="14"/>
      <c r="AQ27" s="14"/>
      <c r="AR27" s="3"/>
      <c r="AS27" s="3"/>
      <c r="AT27" s="3"/>
      <c r="AU27" s="3"/>
      <c r="AW27" s="1"/>
      <c r="AX27" s="1"/>
      <c r="AY27" s="1"/>
    </row>
    <row r="28" spans="34:52">
      <c r="AH28" s="52"/>
      <c r="AI28" s="52"/>
      <c r="AM28" s="3"/>
      <c r="AN28" s="14"/>
      <c r="AO28" s="14"/>
      <c r="AQ28" s="14"/>
      <c r="AR28" s="3"/>
      <c r="AS28" s="3"/>
      <c r="AT28" s="3"/>
      <c r="AU28" s="3"/>
    </row>
    <row r="29" spans="34:52">
      <c r="AH29" s="52"/>
      <c r="AI29" s="52"/>
      <c r="AM29" s="3"/>
      <c r="AN29" s="14"/>
      <c r="AO29" s="14"/>
      <c r="AQ29" s="14"/>
      <c r="AR29" s="3"/>
      <c r="AS29" s="3"/>
      <c r="AT29" s="3"/>
      <c r="AU29" s="3"/>
    </row>
    <row r="30" spans="34:52">
      <c r="AH30" s="52"/>
      <c r="AI30" s="52"/>
      <c r="AM30" s="3"/>
      <c r="AN30" s="14"/>
      <c r="AO30" s="14"/>
      <c r="AQ30" s="14"/>
      <c r="AR30" s="3"/>
      <c r="AS30" s="3"/>
      <c r="AT30" s="3"/>
      <c r="AU30" s="3"/>
    </row>
    <row r="31" spans="34:52">
      <c r="AH31" s="52"/>
      <c r="AI31" s="52"/>
      <c r="AM31" s="3"/>
      <c r="AN31" s="14"/>
      <c r="AO31" s="14"/>
      <c r="AQ31" s="14"/>
      <c r="AR31" s="3"/>
      <c r="AS31" s="3"/>
      <c r="AT31" s="3"/>
      <c r="AU31" s="3"/>
    </row>
    <row r="32" spans="34:52">
      <c r="AH32" s="52"/>
      <c r="AI32" s="52"/>
      <c r="AM32" s="3"/>
      <c r="AN32" s="14"/>
      <c r="AO32" s="14"/>
      <c r="AQ32" s="14"/>
      <c r="AR32" s="3"/>
      <c r="AS32" s="3"/>
      <c r="AT32" s="3"/>
      <c r="AU32" s="3"/>
    </row>
    <row r="33" spans="34:47">
      <c r="AH33" s="52"/>
      <c r="AI33" s="52"/>
      <c r="AM33" s="3"/>
      <c r="AN33" s="14"/>
      <c r="AO33" s="14"/>
      <c r="AQ33" s="14"/>
      <c r="AR33" s="3"/>
      <c r="AS33" s="3"/>
      <c r="AT33" s="3"/>
      <c r="AU33" s="3"/>
    </row>
    <row r="34" spans="34:47">
      <c r="AH34" s="52"/>
      <c r="AI34" s="52"/>
      <c r="AM34" s="3"/>
      <c r="AN34" s="14"/>
      <c r="AO34" s="14"/>
      <c r="AQ34" s="14"/>
      <c r="AR34" s="3"/>
      <c r="AS34" s="3"/>
      <c r="AT34" s="3"/>
      <c r="AU34" s="3"/>
    </row>
    <row r="35" spans="34:47">
      <c r="AH35" s="52"/>
      <c r="AI35" s="52"/>
      <c r="AM35" s="3"/>
      <c r="AN35" s="14"/>
      <c r="AO35" s="14"/>
      <c r="AQ35" s="14"/>
      <c r="AR35" s="3"/>
      <c r="AS35" s="3"/>
      <c r="AT35" s="3"/>
      <c r="AU35" s="3"/>
    </row>
    <row r="36" spans="34:47">
      <c r="AH36" s="52"/>
      <c r="AI36" s="52"/>
      <c r="AM36" s="3"/>
      <c r="AN36" s="14"/>
      <c r="AO36" s="14"/>
      <c r="AQ36" s="14"/>
      <c r="AR36" s="3"/>
      <c r="AS36" s="3"/>
      <c r="AT36" s="3"/>
      <c r="AU36" s="3"/>
    </row>
    <row r="37" spans="34:47">
      <c r="AH37" s="52"/>
      <c r="AI37" s="52"/>
      <c r="AM37" s="3"/>
      <c r="AN37" s="14"/>
      <c r="AO37" s="14"/>
      <c r="AQ37" s="14"/>
      <c r="AR37" s="3"/>
      <c r="AS37" s="3"/>
      <c r="AT37" s="3"/>
      <c r="AU37" s="3"/>
    </row>
    <row r="38" spans="34:47">
      <c r="AH38" s="52"/>
      <c r="AI38" s="52"/>
      <c r="AM38" s="3"/>
      <c r="AN38" s="14"/>
      <c r="AO38" s="14"/>
      <c r="AQ38" s="14"/>
      <c r="AR38" s="3"/>
      <c r="AS38" s="3"/>
      <c r="AT38" s="3"/>
      <c r="AU38" s="3"/>
    </row>
    <row r="39" spans="34:47">
      <c r="AH39" s="52"/>
      <c r="AI39" s="52"/>
      <c r="AM39" s="3"/>
      <c r="AN39" s="14"/>
      <c r="AO39" s="14"/>
      <c r="AQ39" s="14"/>
      <c r="AR39" s="3"/>
      <c r="AS39" s="3"/>
      <c r="AT39" s="3"/>
      <c r="AU39" s="3"/>
    </row>
    <row r="40" spans="34:47">
      <c r="AH40" s="52"/>
      <c r="AI40" s="52"/>
      <c r="AM40" s="3"/>
      <c r="AN40" s="14"/>
      <c r="AO40" s="14"/>
      <c r="AQ40" s="14"/>
      <c r="AR40" s="3"/>
      <c r="AS40" s="3"/>
      <c r="AT40" s="3"/>
      <c r="AU40" s="3"/>
    </row>
    <row r="41" spans="34:47">
      <c r="AH41" s="52"/>
      <c r="AI41" s="52"/>
      <c r="AM41" s="3"/>
      <c r="AN41" s="14"/>
      <c r="AO41" s="14"/>
      <c r="AQ41" s="14"/>
      <c r="AR41" s="3"/>
      <c r="AS41" s="3"/>
      <c r="AT41" s="3"/>
      <c r="AU41" s="3"/>
    </row>
    <row r="42" spans="34:47">
      <c r="AH42" s="52"/>
      <c r="AI42" s="52"/>
      <c r="AM42" s="3"/>
      <c r="AN42" s="14"/>
      <c r="AO42" s="14"/>
      <c r="AQ42" s="14"/>
      <c r="AR42" s="3"/>
      <c r="AS42" s="3"/>
      <c r="AT42" s="3"/>
      <c r="AU42" s="3"/>
    </row>
    <row r="43" spans="34:47">
      <c r="AH43" s="52"/>
      <c r="AI43" s="52"/>
      <c r="AM43" s="3"/>
      <c r="AN43" s="14"/>
      <c r="AO43" s="14"/>
      <c r="AQ43" s="14"/>
      <c r="AR43" s="3"/>
      <c r="AS43" s="3"/>
      <c r="AT43" s="3"/>
      <c r="AU43" s="3"/>
    </row>
    <row r="44" spans="34:47">
      <c r="AH44" s="52"/>
      <c r="AI44" s="52"/>
      <c r="AM44" s="3"/>
      <c r="AN44" s="14"/>
      <c r="AO44" s="14"/>
      <c r="AQ44" s="14"/>
      <c r="AR44" s="3"/>
      <c r="AS44" s="3"/>
      <c r="AT44" s="3"/>
      <c r="AU44" s="3"/>
    </row>
    <row r="45" spans="34:47">
      <c r="AH45" s="52"/>
      <c r="AI45" s="52"/>
      <c r="AM45" s="3"/>
      <c r="AN45" s="14"/>
      <c r="AO45" s="14"/>
      <c r="AQ45" s="14"/>
      <c r="AR45" s="3"/>
      <c r="AS45" s="3"/>
      <c r="AT45" s="3"/>
      <c r="AU45" s="3"/>
    </row>
    <row r="46" spans="34:47">
      <c r="AH46" s="52"/>
      <c r="AI46" s="52"/>
      <c r="AM46" s="3"/>
      <c r="AN46" s="14"/>
      <c r="AO46" s="14"/>
      <c r="AQ46" s="14"/>
      <c r="AR46" s="3"/>
      <c r="AS46" s="3"/>
      <c r="AT46" s="3"/>
      <c r="AU46" s="3"/>
    </row>
    <row r="47" spans="34:47">
      <c r="AH47" s="52"/>
      <c r="AI47" s="52"/>
      <c r="AM47" s="3"/>
      <c r="AN47" s="14"/>
      <c r="AO47" s="14"/>
      <c r="AQ47" s="14"/>
      <c r="AR47" s="3"/>
      <c r="AS47" s="3"/>
      <c r="AT47" s="3"/>
      <c r="AU47" s="3"/>
    </row>
    <row r="48" spans="34:47">
      <c r="AH48" s="52"/>
      <c r="AI48" s="52"/>
      <c r="AM48" s="3"/>
      <c r="AN48" s="14"/>
      <c r="AO48" s="14"/>
      <c r="AQ48" s="14"/>
      <c r="AR48" s="3"/>
      <c r="AS48" s="3"/>
      <c r="AT48" s="3"/>
      <c r="AU48" s="3"/>
    </row>
    <row r="49" spans="34:47">
      <c r="AH49" s="52"/>
      <c r="AI49" s="52"/>
      <c r="AM49" s="3"/>
      <c r="AN49" s="14"/>
      <c r="AO49" s="14"/>
      <c r="AQ49" s="14"/>
      <c r="AR49" s="3"/>
      <c r="AS49" s="3"/>
      <c r="AT49" s="3"/>
      <c r="AU49" s="3"/>
    </row>
    <row r="50" spans="34:47">
      <c r="AH50" s="52"/>
      <c r="AI50" s="52"/>
      <c r="AM50" s="3"/>
      <c r="AN50" s="14"/>
      <c r="AO50" s="14"/>
      <c r="AQ50" s="14"/>
      <c r="AR50" s="3"/>
      <c r="AS50" s="3"/>
      <c r="AT50" s="3"/>
      <c r="AU50" s="3"/>
    </row>
    <row r="51" spans="34:47">
      <c r="AH51" s="52"/>
      <c r="AI51" s="52"/>
      <c r="AM51" s="3"/>
      <c r="AN51" s="14"/>
      <c r="AO51" s="14"/>
      <c r="AQ51" s="14"/>
      <c r="AR51" s="3"/>
      <c r="AS51" s="3"/>
      <c r="AT51" s="3"/>
      <c r="AU51" s="3"/>
    </row>
    <row r="52" spans="34:47">
      <c r="AH52" s="52"/>
      <c r="AI52" s="52"/>
      <c r="AM52" s="3"/>
      <c r="AN52" s="14"/>
      <c r="AO52" s="14"/>
      <c r="AQ52" s="14"/>
      <c r="AR52" s="3"/>
      <c r="AS52" s="3"/>
      <c r="AT52" s="3"/>
      <c r="AU52" s="3"/>
    </row>
    <row r="53" spans="34:47">
      <c r="AH53" s="52"/>
      <c r="AI53" s="52"/>
      <c r="AM53" s="3"/>
      <c r="AN53" s="14"/>
      <c r="AO53" s="14"/>
      <c r="AQ53" s="14"/>
      <c r="AR53" s="3"/>
      <c r="AS53" s="3"/>
      <c r="AT53" s="3"/>
      <c r="AU53" s="3"/>
    </row>
    <row r="54" spans="34:47">
      <c r="AH54" s="52"/>
      <c r="AI54" s="52"/>
      <c r="AM54" s="3"/>
      <c r="AN54" s="14"/>
      <c r="AO54" s="14"/>
      <c r="AQ54" s="14"/>
      <c r="AR54" s="3"/>
      <c r="AS54" s="3"/>
      <c r="AT54" s="3"/>
      <c r="AU54" s="3"/>
    </row>
    <row r="55" spans="34:47">
      <c r="AH55" s="52"/>
      <c r="AI55" s="52"/>
      <c r="AM55" s="3"/>
      <c r="AN55" s="14"/>
      <c r="AO55" s="14"/>
      <c r="AQ55" s="14"/>
      <c r="AR55" s="3"/>
      <c r="AS55" s="3"/>
      <c r="AT55" s="3"/>
      <c r="AU55" s="3"/>
    </row>
    <row r="56" spans="34:47">
      <c r="AH56" s="52"/>
      <c r="AI56" s="52"/>
      <c r="AM56" s="3"/>
      <c r="AN56" s="14"/>
      <c r="AO56" s="14"/>
      <c r="AQ56" s="14"/>
      <c r="AR56" s="3"/>
      <c r="AS56" s="3"/>
      <c r="AT56" s="3"/>
      <c r="AU56" s="3"/>
    </row>
    <row r="57" spans="34:47">
      <c r="AH57" s="52"/>
      <c r="AI57" s="52"/>
      <c r="AM57" s="3"/>
      <c r="AN57" s="14"/>
      <c r="AO57" s="14"/>
      <c r="AQ57" s="14"/>
      <c r="AR57" s="3"/>
      <c r="AS57" s="3"/>
      <c r="AT57" s="3"/>
      <c r="AU57" s="3"/>
    </row>
    <row r="58" spans="34:47">
      <c r="AH58" s="52"/>
      <c r="AI58" s="52"/>
      <c r="AM58" s="3"/>
      <c r="AN58" s="14"/>
      <c r="AO58" s="14"/>
      <c r="AQ58" s="14"/>
      <c r="AR58" s="3"/>
      <c r="AS58" s="3"/>
      <c r="AT58" s="3"/>
      <c r="AU58" s="3"/>
    </row>
    <row r="59" spans="34:47">
      <c r="AH59" s="52"/>
      <c r="AI59" s="52"/>
      <c r="AM59" s="3"/>
      <c r="AN59" s="14"/>
      <c r="AO59" s="14"/>
      <c r="AQ59" s="14"/>
      <c r="AR59" s="3"/>
      <c r="AS59" s="3"/>
      <c r="AT59" s="3"/>
      <c r="AU59" s="3"/>
    </row>
    <row r="60" spans="34:47">
      <c r="AH60" s="52"/>
      <c r="AI60" s="52"/>
      <c r="AM60" s="3"/>
      <c r="AN60" s="14"/>
      <c r="AO60" s="14"/>
      <c r="AQ60" s="14"/>
      <c r="AR60" s="3"/>
      <c r="AS60" s="3"/>
      <c r="AT60" s="3"/>
      <c r="AU60" s="3"/>
    </row>
    <row r="61" spans="34:47">
      <c r="AH61" s="52"/>
      <c r="AI61" s="52"/>
      <c r="AM61" s="3"/>
      <c r="AN61" s="14"/>
      <c r="AO61" s="14"/>
      <c r="AQ61" s="14"/>
      <c r="AR61" s="3"/>
      <c r="AS61" s="3"/>
      <c r="AT61" s="3"/>
      <c r="AU61" s="3"/>
    </row>
    <row r="62" spans="34:47">
      <c r="AH62" s="52"/>
      <c r="AI62" s="52"/>
      <c r="AM62" s="3"/>
      <c r="AN62" s="14"/>
      <c r="AO62" s="14"/>
      <c r="AQ62" s="14"/>
      <c r="AR62" s="3"/>
      <c r="AS62" s="3"/>
      <c r="AT62" s="3"/>
      <c r="AU62" s="3"/>
    </row>
    <row r="63" spans="34:47">
      <c r="AH63" s="52"/>
      <c r="AI63" s="52"/>
      <c r="AM63" s="3"/>
      <c r="AN63" s="14"/>
      <c r="AO63" s="14"/>
      <c r="AQ63" s="14"/>
      <c r="AR63" s="3"/>
      <c r="AS63" s="3"/>
      <c r="AT63" s="3"/>
      <c r="AU63" s="3"/>
    </row>
    <row r="64" spans="34:47">
      <c r="AH64" s="52"/>
      <c r="AI64" s="52"/>
      <c r="AM64" s="3"/>
      <c r="AN64" s="14"/>
      <c r="AO64" s="14"/>
      <c r="AQ64" s="14"/>
      <c r="AR64" s="3"/>
      <c r="AS64" s="3"/>
      <c r="AT64" s="3"/>
      <c r="AU64" s="3"/>
    </row>
    <row r="65" spans="34:53">
      <c r="AH65" s="52"/>
      <c r="AI65" s="52"/>
      <c r="AM65" s="3"/>
      <c r="AN65" s="14"/>
      <c r="AO65" s="14"/>
      <c r="AQ65" s="14"/>
      <c r="AR65" s="3"/>
      <c r="AS65" s="3"/>
      <c r="AT65" s="3"/>
      <c r="AU65" s="3"/>
    </row>
    <row r="66" spans="34:53">
      <c r="AH66" s="52"/>
      <c r="AI66" s="52"/>
      <c r="AM66" s="3"/>
      <c r="AN66" s="14"/>
      <c r="AO66" s="14"/>
      <c r="AQ66" s="14"/>
      <c r="AR66" s="3"/>
      <c r="AS66" s="3"/>
      <c r="AT66" s="3"/>
      <c r="AU66" s="3"/>
    </row>
    <row r="67" spans="34:53">
      <c r="AH67" s="52"/>
      <c r="AI67" s="52"/>
      <c r="AM67" s="3"/>
      <c r="AN67" s="14"/>
      <c r="AO67" s="14"/>
      <c r="AQ67" s="14"/>
      <c r="AR67" s="3"/>
      <c r="AS67" s="3"/>
      <c r="AT67" s="3"/>
      <c r="AU67" s="3"/>
    </row>
    <row r="68" spans="34:53">
      <c r="AH68" s="52"/>
      <c r="AI68" s="52"/>
      <c r="AM68" s="3"/>
      <c r="AN68" s="14"/>
      <c r="AO68" s="14"/>
      <c r="AQ68" s="14"/>
      <c r="AR68" s="3"/>
      <c r="AS68" s="3"/>
      <c r="AT68" s="3"/>
      <c r="AU68" s="3"/>
    </row>
    <row r="69" spans="34:53">
      <c r="AH69" s="52"/>
      <c r="AI69" s="52"/>
      <c r="AM69" s="3"/>
      <c r="AN69" s="14"/>
      <c r="AO69" s="14"/>
      <c r="AQ69" s="14"/>
      <c r="AR69" s="3"/>
      <c r="AS69" s="3"/>
      <c r="AT69" s="3"/>
      <c r="AU69" s="3"/>
    </row>
    <row r="70" spans="34:53">
      <c r="AH70" s="52"/>
      <c r="AI70" s="52"/>
      <c r="AM70" s="3"/>
      <c r="AN70" s="14"/>
      <c r="AO70" s="14"/>
      <c r="AQ70" s="14"/>
      <c r="AR70" s="3"/>
      <c r="AS70" s="3"/>
      <c r="AT70" s="3"/>
      <c r="AU70" s="3"/>
    </row>
    <row r="71" spans="34:53">
      <c r="AH71" s="52"/>
      <c r="AI71" s="52"/>
      <c r="AM71" s="3"/>
      <c r="AN71" s="14"/>
      <c r="AO71" s="14"/>
      <c r="AQ71" s="14"/>
      <c r="AR71" s="3"/>
      <c r="AS71" s="3"/>
      <c r="AT71" s="3"/>
      <c r="AU71" s="3"/>
    </row>
    <row r="72" spans="34:53">
      <c r="AH72" s="52"/>
      <c r="AI72" s="52"/>
      <c r="AM72" s="3"/>
      <c r="AN72" s="14"/>
      <c r="AO72" s="14"/>
      <c r="AQ72" s="14"/>
      <c r="AR72" s="3"/>
      <c r="AS72" s="3"/>
      <c r="AT72" s="3"/>
      <c r="AU72" s="3"/>
    </row>
    <row r="73" spans="34:53">
      <c r="AH73" s="52"/>
      <c r="AI73" s="52"/>
      <c r="AM73" s="3"/>
      <c r="AN73" s="14"/>
      <c r="AO73" s="14"/>
      <c r="AQ73" s="14"/>
      <c r="AR73" s="3"/>
      <c r="AS73" s="3"/>
      <c r="AT73" s="3"/>
      <c r="AU73" s="3"/>
    </row>
    <row r="74" spans="34:53">
      <c r="AH74" s="52"/>
      <c r="AI74" s="52"/>
      <c r="AM74" s="3"/>
      <c r="AN74" s="14"/>
      <c r="AO74" s="14"/>
      <c r="AQ74" s="14"/>
      <c r="AR74" s="3"/>
      <c r="AS74" s="3"/>
      <c r="AT74" s="3"/>
      <c r="AU74" s="3"/>
    </row>
    <row r="75" spans="34:53">
      <c r="AH75" s="52"/>
      <c r="AI75" s="52"/>
      <c r="AM75" s="3"/>
      <c r="AN75" s="14"/>
      <c r="AO75" s="14"/>
      <c r="AQ75" s="14"/>
      <c r="AR75" s="3"/>
      <c r="AS75" s="3"/>
      <c r="AT75" s="3"/>
      <c r="AU75" s="3"/>
    </row>
    <row r="76" spans="34:53">
      <c r="AH76" s="52"/>
      <c r="AI76" s="52"/>
      <c r="AM76" s="3"/>
      <c r="AN76" s="14"/>
      <c r="AO76" s="14"/>
      <c r="AQ76" s="14"/>
      <c r="AR76" s="3"/>
      <c r="AS76" s="3"/>
      <c r="AT76" s="3"/>
      <c r="AU76" s="3"/>
    </row>
    <row r="77" spans="34:53">
      <c r="AH77" s="52"/>
      <c r="AI77" s="52"/>
      <c r="AM77" s="3"/>
      <c r="AN77" s="14"/>
      <c r="AO77" s="14"/>
      <c r="AQ77" s="14"/>
      <c r="AR77" s="3"/>
      <c r="AS77" s="3"/>
      <c r="AT77" s="3"/>
      <c r="AU77" s="3"/>
      <c r="BA77" s="1"/>
    </row>
    <row r="78" spans="34:53">
      <c r="AH78" s="52"/>
      <c r="AI78" s="52"/>
      <c r="AM78" s="3"/>
      <c r="AN78" s="14"/>
      <c r="AO78" s="14"/>
      <c r="AQ78" s="14"/>
      <c r="AR78" s="3"/>
      <c r="AS78" s="3"/>
      <c r="AT78" s="3"/>
      <c r="AU78" s="3"/>
      <c r="BA78" s="1"/>
    </row>
    <row r="79" spans="34:53">
      <c r="AH79" s="52"/>
      <c r="AI79" s="52"/>
      <c r="AM79" s="3"/>
      <c r="AN79" s="14"/>
      <c r="AO79" s="14"/>
      <c r="AQ79" s="14"/>
      <c r="AR79" s="3"/>
      <c r="AS79" s="3"/>
      <c r="AT79" s="3"/>
      <c r="AU79" s="3"/>
      <c r="BA79" s="1"/>
    </row>
    <row r="80" spans="34:53">
      <c r="AH80" s="52"/>
      <c r="AI80" s="52"/>
      <c r="AM80" s="3"/>
      <c r="AN80" s="14"/>
      <c r="AO80" s="14"/>
      <c r="AQ80" s="14"/>
      <c r="AR80" s="3"/>
      <c r="AS80" s="3"/>
      <c r="AT80" s="3"/>
      <c r="AU80" s="3"/>
      <c r="BA80" s="1"/>
    </row>
    <row r="81" spans="34:53">
      <c r="AH81" s="52"/>
      <c r="AI81" s="52"/>
      <c r="AM81" s="3"/>
      <c r="AN81" s="14"/>
      <c r="AO81" s="14"/>
      <c r="AQ81" s="14"/>
      <c r="AR81" s="3"/>
      <c r="AS81" s="3"/>
      <c r="AT81" s="3"/>
      <c r="AU81" s="3"/>
      <c r="BA81" s="1"/>
    </row>
    <row r="82" spans="34:53">
      <c r="AH82" s="52"/>
      <c r="AI82" s="52"/>
      <c r="AM82" s="3"/>
      <c r="AN82" s="14"/>
      <c r="AO82" s="14"/>
      <c r="AQ82" s="14"/>
      <c r="AR82" s="3"/>
      <c r="AS82" s="3"/>
      <c r="AT82" s="3"/>
      <c r="AU82" s="3"/>
      <c r="BA82" s="1"/>
    </row>
    <row r="83" spans="34:53">
      <c r="AH83" s="52"/>
      <c r="AI83" s="52"/>
      <c r="AM83" s="3"/>
      <c r="AN83" s="14"/>
      <c r="AO83" s="14"/>
      <c r="AQ83" s="14"/>
      <c r="AR83" s="3"/>
      <c r="AS83" s="3"/>
      <c r="AT83" s="3"/>
      <c r="AU83" s="3"/>
      <c r="BA83" s="1"/>
    </row>
    <row r="84" spans="34:53">
      <c r="AH84" s="52"/>
      <c r="AI84" s="52"/>
      <c r="AM84" s="3"/>
      <c r="AN84" s="14"/>
      <c r="AO84" s="14"/>
      <c r="AQ84" s="14"/>
      <c r="AR84" s="3"/>
      <c r="AS84" s="3"/>
      <c r="AT84" s="3"/>
      <c r="AU84" s="3"/>
      <c r="BA84" s="1"/>
    </row>
    <row r="85" spans="34:53">
      <c r="AH85" s="52"/>
      <c r="AI85" s="52"/>
      <c r="AM85" s="3"/>
      <c r="AN85" s="14"/>
      <c r="AO85" s="14"/>
      <c r="AQ85" s="14"/>
      <c r="AR85" s="3"/>
      <c r="AS85" s="3"/>
      <c r="AT85" s="3"/>
      <c r="AU85" s="3"/>
      <c r="BA85" s="1"/>
    </row>
    <row r="86" spans="34:53">
      <c r="AH86" s="52"/>
      <c r="AI86" s="52"/>
      <c r="AM86" s="3"/>
      <c r="AN86" s="14"/>
      <c r="AO86" s="14"/>
      <c r="AQ86" s="14"/>
      <c r="AR86" s="3"/>
      <c r="AS86" s="3"/>
      <c r="AT86" s="3"/>
      <c r="AU86" s="3"/>
      <c r="BA86" s="1"/>
    </row>
    <row r="87" spans="34:53">
      <c r="AH87" s="52"/>
      <c r="AI87" s="52"/>
      <c r="AM87" s="3"/>
      <c r="AN87" s="14"/>
      <c r="AO87" s="14"/>
      <c r="AQ87" s="14"/>
      <c r="AR87" s="3"/>
      <c r="AS87" s="3"/>
      <c r="AT87" s="3"/>
      <c r="AU87" s="3"/>
      <c r="BA87" s="1"/>
    </row>
    <row r="88" spans="34:53">
      <c r="AH88" s="52"/>
      <c r="AI88" s="52"/>
      <c r="AM88" s="3"/>
      <c r="AN88" s="14"/>
      <c r="AO88" s="14"/>
      <c r="AQ88" s="14"/>
      <c r="AR88" s="3"/>
      <c r="AS88" s="3"/>
      <c r="AT88" s="3"/>
      <c r="AU88" s="3"/>
      <c r="BA88" s="1"/>
    </row>
    <row r="89" spans="34:53">
      <c r="AH89" s="52"/>
      <c r="AI89" s="52"/>
      <c r="AM89" s="3"/>
      <c r="AN89" s="14"/>
      <c r="AO89" s="14"/>
      <c r="AQ89" s="14"/>
      <c r="AR89" s="3"/>
      <c r="AS89" s="3"/>
      <c r="AT89" s="3"/>
      <c r="AU89" s="3"/>
      <c r="BA89" s="1"/>
    </row>
    <row r="90" spans="34:53">
      <c r="AH90" s="52"/>
      <c r="AI90" s="52"/>
      <c r="AM90" s="3"/>
      <c r="AN90" s="14"/>
      <c r="AO90" s="14"/>
      <c r="AQ90" s="14"/>
      <c r="AR90" s="3"/>
      <c r="AS90" s="3"/>
      <c r="AT90" s="3"/>
      <c r="AU90" s="3"/>
      <c r="BA90" s="1"/>
    </row>
    <row r="91" spans="34:53">
      <c r="AH91" s="52"/>
      <c r="AI91" s="52"/>
      <c r="AM91" s="3"/>
      <c r="AN91" s="14"/>
      <c r="AO91" s="14"/>
      <c r="AQ91" s="14"/>
      <c r="AR91" s="3"/>
      <c r="AS91" s="3"/>
      <c r="AT91" s="3"/>
      <c r="AU91" s="3"/>
      <c r="BA91" s="1"/>
    </row>
    <row r="92" spans="34:53">
      <c r="AH92" s="52"/>
      <c r="AI92" s="52"/>
      <c r="AM92" s="3"/>
      <c r="AN92" s="14"/>
      <c r="AO92" s="14"/>
      <c r="AQ92" s="14"/>
      <c r="AR92" s="3"/>
      <c r="AS92" s="3"/>
      <c r="AT92" s="3"/>
      <c r="AU92" s="3"/>
      <c r="BA92" s="1"/>
    </row>
    <row r="93" spans="34:53">
      <c r="AH93" s="52"/>
      <c r="AI93" s="52"/>
      <c r="AM93" s="3"/>
      <c r="AN93" s="14"/>
      <c r="AO93" s="14"/>
      <c r="AQ93" s="14"/>
      <c r="AR93" s="3"/>
      <c r="AS93" s="3"/>
      <c r="AT93" s="3"/>
      <c r="AU93" s="3"/>
      <c r="BA93" s="1"/>
    </row>
    <row r="94" spans="34:53">
      <c r="AH94" s="52"/>
      <c r="AI94" s="52"/>
      <c r="AM94" s="3"/>
      <c r="AN94" s="14"/>
      <c r="AO94" s="14"/>
      <c r="AQ94" s="14"/>
      <c r="AR94" s="3"/>
      <c r="AS94" s="3"/>
      <c r="AT94" s="3"/>
      <c r="AU94" s="3"/>
      <c r="BA94" s="1"/>
    </row>
    <row r="95" spans="34:53">
      <c r="AH95" s="52"/>
      <c r="AI95" s="52"/>
      <c r="AM95" s="3"/>
      <c r="AN95" s="14"/>
      <c r="AO95" s="14"/>
      <c r="AQ95" s="14"/>
      <c r="AR95" s="3"/>
      <c r="AS95" s="3"/>
      <c r="AT95" s="3"/>
      <c r="AU95" s="3"/>
    </row>
    <row r="96" spans="34:53">
      <c r="AH96" s="52"/>
      <c r="AI96" s="52"/>
      <c r="AM96" s="3"/>
      <c r="AN96" s="14"/>
      <c r="AO96" s="14"/>
      <c r="AQ96" s="14"/>
      <c r="AR96" s="3"/>
      <c r="AS96" s="3"/>
      <c r="AT96" s="3"/>
      <c r="AU96" s="3"/>
    </row>
    <row r="97" spans="34:52">
      <c r="AH97" s="52"/>
      <c r="AI97" s="52"/>
      <c r="AM97" s="3"/>
      <c r="AN97" s="14"/>
      <c r="AO97" s="14"/>
      <c r="AQ97" s="14"/>
      <c r="AR97" s="3"/>
      <c r="AS97" s="3"/>
      <c r="AT97" s="3"/>
      <c r="AU97" s="3"/>
      <c r="AV97" s="3"/>
      <c r="AW97" s="3"/>
      <c r="AX97" s="3"/>
      <c r="AY97" s="3"/>
      <c r="AZ97" s="3"/>
    </row>
    <row r="98" spans="34:52">
      <c r="AH98" s="52"/>
      <c r="AI98" s="52"/>
      <c r="AM98" s="3"/>
      <c r="AN98" s="14"/>
      <c r="AO98" s="14"/>
      <c r="AQ98" s="14"/>
      <c r="AR98" s="3"/>
      <c r="AS98" s="3"/>
      <c r="AT98" s="3"/>
      <c r="AU98" s="3"/>
      <c r="AV98" s="3"/>
      <c r="AW98" s="3"/>
      <c r="AX98" s="3"/>
      <c r="AY98" s="3"/>
      <c r="AZ98" s="3"/>
    </row>
    <row r="99" spans="34:52">
      <c r="AH99" s="52"/>
      <c r="AI99" s="52"/>
      <c r="AM99" s="3"/>
      <c r="AN99" s="14"/>
      <c r="AO99" s="14"/>
      <c r="AQ99" s="14"/>
      <c r="AR99" s="3"/>
      <c r="AS99" s="3"/>
      <c r="AT99" s="3"/>
      <c r="AU99" s="3"/>
      <c r="AV99" s="3"/>
      <c r="AW99" s="3"/>
      <c r="AX99" s="3"/>
      <c r="AY99" s="3"/>
      <c r="AZ99" s="3"/>
    </row>
    <row r="100" spans="34:52">
      <c r="AH100" s="52"/>
      <c r="AI100" s="52"/>
      <c r="AM100" s="3"/>
      <c r="AN100" s="14"/>
      <c r="AO100" s="14"/>
      <c r="AQ100" s="14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34:52">
      <c r="AH101" s="52"/>
      <c r="AI101" s="52"/>
      <c r="AM101" s="3"/>
      <c r="AN101" s="14"/>
      <c r="AO101" s="14"/>
      <c r="AQ101" s="14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34:52">
      <c r="AH102" s="52"/>
      <c r="AI102" s="52"/>
      <c r="AM102" s="3"/>
      <c r="AN102" s="14"/>
      <c r="AO102" s="14"/>
      <c r="AQ102" s="14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34:52">
      <c r="AH103" s="52"/>
      <c r="AI103" s="52"/>
      <c r="AM103" s="3"/>
      <c r="AN103" s="14"/>
      <c r="AO103" s="14"/>
      <c r="AQ103" s="14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34:52">
      <c r="AH104" s="52"/>
      <c r="AI104" s="52"/>
      <c r="AM104" s="3"/>
      <c r="AN104" s="14"/>
      <c r="AO104" s="14"/>
      <c r="AQ104" s="14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34:52">
      <c r="AH105" s="52"/>
      <c r="AI105" s="52"/>
      <c r="AM105" s="3"/>
      <c r="AN105" s="14"/>
      <c r="AO105" s="14"/>
      <c r="AQ105" s="14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34:52">
      <c r="AH106" s="52"/>
      <c r="AI106" s="52"/>
      <c r="AM106" s="3"/>
      <c r="AN106" s="14"/>
      <c r="AO106" s="14"/>
      <c r="AQ106" s="14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34:52">
      <c r="AH107" s="52"/>
      <c r="AI107" s="52"/>
      <c r="AM107" s="3"/>
      <c r="AN107" s="14"/>
      <c r="AO107" s="14"/>
      <c r="AQ107" s="14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34:52">
      <c r="AH108" s="52"/>
      <c r="AI108" s="52"/>
      <c r="AM108" s="3"/>
      <c r="AN108" s="14"/>
      <c r="AO108" s="14"/>
      <c r="AQ108" s="14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34:52">
      <c r="AH109" s="52"/>
      <c r="AI109" s="52"/>
      <c r="AM109" s="3"/>
      <c r="AN109" s="14"/>
      <c r="AO109" s="14"/>
      <c r="AQ109" s="14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34:52">
      <c r="AH110" s="52"/>
      <c r="AI110" s="52"/>
      <c r="AM110" s="3"/>
      <c r="AN110" s="14"/>
      <c r="AO110" s="14"/>
      <c r="AQ110" s="14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34:52">
      <c r="AH111" s="52"/>
      <c r="AI111" s="52"/>
      <c r="AM111" s="3"/>
      <c r="AN111" s="14"/>
      <c r="AO111" s="14"/>
      <c r="AQ111" s="14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34:52">
      <c r="AH112" s="52"/>
      <c r="AI112" s="52"/>
      <c r="AM112" s="3"/>
      <c r="AN112" s="14"/>
      <c r="AO112" s="14"/>
      <c r="AQ112" s="14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34:52">
      <c r="AH113" s="52"/>
      <c r="AI113" s="52"/>
      <c r="AM113" s="3"/>
      <c r="AN113" s="14"/>
      <c r="AO113" s="14"/>
      <c r="AQ113" s="14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34:52">
      <c r="AH114" s="52"/>
      <c r="AI114" s="52"/>
      <c r="AM114" s="3"/>
      <c r="AN114" s="14"/>
      <c r="AO114" s="14"/>
      <c r="AQ114" s="14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34:52">
      <c r="AH115" s="52"/>
      <c r="AI115" s="52"/>
      <c r="AM115" s="3"/>
      <c r="AN115" s="14"/>
      <c r="AO115" s="14"/>
      <c r="AQ115" s="14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34:52">
      <c r="AH116" s="52"/>
      <c r="AI116" s="52"/>
      <c r="AM116" s="3"/>
      <c r="AN116" s="14"/>
      <c r="AO116" s="14"/>
      <c r="AQ116" s="14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34:52">
      <c r="AH117" s="52"/>
      <c r="AI117" s="52"/>
      <c r="AM117" s="3"/>
      <c r="AN117" s="14"/>
      <c r="AO117" s="14"/>
      <c r="AQ117" s="14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34:52">
      <c r="AH118" s="52"/>
      <c r="AI118" s="52"/>
      <c r="AM118" s="3"/>
      <c r="AN118" s="14"/>
      <c r="AO118" s="14"/>
      <c r="AQ118" s="14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34:52">
      <c r="AH119" s="52"/>
      <c r="AI119" s="52"/>
      <c r="AM119" s="3"/>
      <c r="AN119" s="14"/>
      <c r="AO119" s="14"/>
      <c r="AQ119" s="14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34:52">
      <c r="AH120" s="52"/>
      <c r="AI120" s="52"/>
      <c r="AM120" s="3"/>
      <c r="AN120" s="14"/>
      <c r="AO120" s="14"/>
      <c r="AQ120" s="14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34:52">
      <c r="AH121" s="52"/>
      <c r="AI121" s="52"/>
      <c r="AM121" s="3"/>
      <c r="AN121" s="14"/>
      <c r="AO121" s="14"/>
      <c r="AQ121" s="14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34:52">
      <c r="AH122" s="52"/>
      <c r="AI122" s="52"/>
      <c r="AM122" s="3"/>
      <c r="AN122" s="14"/>
      <c r="AO122" s="14"/>
      <c r="AQ122" s="14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34:52">
      <c r="AH123" s="52"/>
      <c r="AI123" s="52"/>
      <c r="AM123" s="3"/>
      <c r="AN123" s="14"/>
      <c r="AO123" s="14"/>
      <c r="AQ123" s="14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34:52">
      <c r="AH124" s="52"/>
      <c r="AI124" s="52"/>
      <c r="AM124" s="3"/>
      <c r="AN124" s="14"/>
      <c r="AO124" s="14"/>
      <c r="AQ124" s="14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34:52">
      <c r="AH125" s="52"/>
      <c r="AI125" s="52"/>
      <c r="AM125" s="3"/>
      <c r="AN125" s="14"/>
      <c r="AO125" s="14"/>
      <c r="AQ125" s="14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34:52">
      <c r="AH126" s="52"/>
      <c r="AI126" s="52"/>
      <c r="AM126" s="3"/>
      <c r="AN126" s="14"/>
      <c r="AO126" s="14"/>
      <c r="AQ126" s="14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34:52">
      <c r="AH127" s="52"/>
      <c r="AI127" s="52"/>
      <c r="AM127" s="3"/>
      <c r="AN127" s="14"/>
      <c r="AO127" s="14"/>
      <c r="AQ127" s="14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34:52">
      <c r="AH128" s="52"/>
      <c r="AI128" s="52"/>
      <c r="AM128" s="3"/>
      <c r="AN128" s="14"/>
      <c r="AO128" s="14"/>
      <c r="AQ128" s="14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34:53">
      <c r="AH129" s="52"/>
      <c r="AI129" s="52"/>
      <c r="AM129" s="3"/>
      <c r="AN129" s="14"/>
      <c r="AO129" s="14"/>
      <c r="AQ129" s="14"/>
      <c r="AR129" s="3"/>
      <c r="AS129" s="3"/>
      <c r="AT129" s="3"/>
      <c r="AU129" s="3"/>
      <c r="AV129" s="3"/>
      <c r="AW129" s="3"/>
      <c r="AX129" s="3"/>
      <c r="AY129" s="3"/>
      <c r="AZ129" s="3"/>
    </row>
    <row r="130" spans="34:53">
      <c r="AH130" s="52"/>
      <c r="AI130" s="52"/>
      <c r="AM130" s="3"/>
      <c r="AN130" s="14"/>
      <c r="AO130" s="14"/>
      <c r="AQ130" s="14"/>
      <c r="AR130" s="3"/>
      <c r="AS130" s="3"/>
      <c r="AT130" s="3"/>
      <c r="AU130" s="3"/>
      <c r="AV130" s="3"/>
      <c r="AW130" s="3"/>
      <c r="AX130" s="3"/>
      <c r="AY130" s="3"/>
      <c r="AZ130" s="3"/>
    </row>
    <row r="131" spans="34:53">
      <c r="AH131" s="52"/>
      <c r="AI131" s="52"/>
      <c r="AM131" s="3"/>
      <c r="AN131" s="14"/>
      <c r="AO131" s="14"/>
      <c r="AQ131" s="14"/>
      <c r="AR131" s="3"/>
      <c r="AS131" s="3"/>
      <c r="AT131" s="3"/>
      <c r="AU131" s="3"/>
      <c r="AV131" s="3"/>
      <c r="AW131" s="3"/>
      <c r="AX131" s="3"/>
      <c r="AY131" s="3"/>
      <c r="AZ131" s="3"/>
    </row>
    <row r="132" spans="34:53">
      <c r="AH132" s="52"/>
      <c r="AI132" s="52"/>
      <c r="AM132" s="3"/>
      <c r="AN132" s="14"/>
      <c r="AO132" s="14"/>
      <c r="AQ132" s="14"/>
      <c r="AR132" s="3"/>
      <c r="AS132" s="3"/>
      <c r="AT132" s="3"/>
      <c r="AU132" s="3"/>
      <c r="AV132" s="3"/>
      <c r="AW132" s="3"/>
      <c r="AX132" s="3"/>
      <c r="AY132" s="3"/>
      <c r="AZ132" s="3"/>
    </row>
    <row r="133" spans="34:53">
      <c r="AH133" s="52"/>
      <c r="AI133" s="52"/>
      <c r="AM133" s="3"/>
      <c r="AN133" s="14"/>
      <c r="AO133" s="14"/>
      <c r="AQ133" s="14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34:53">
      <c r="AH134" s="52"/>
      <c r="AI134" s="52"/>
      <c r="AM134" s="3"/>
      <c r="AN134" s="14"/>
      <c r="AO134" s="14"/>
      <c r="AQ134" s="14"/>
      <c r="AR134" s="3"/>
      <c r="AS134" s="3"/>
      <c r="AT134" s="3"/>
      <c r="AU134" s="3"/>
      <c r="AV134" s="3"/>
      <c r="AW134" s="3"/>
      <c r="AX134" s="3"/>
      <c r="AY134" s="3"/>
      <c r="AZ134" s="3"/>
    </row>
    <row r="135" spans="34:53">
      <c r="AH135" s="52"/>
      <c r="AI135" s="52"/>
      <c r="AM135" s="3"/>
      <c r="AN135" s="14"/>
      <c r="AO135" s="14"/>
      <c r="AQ135" s="14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34:53">
      <c r="AH136" s="52"/>
      <c r="AI136" s="52"/>
      <c r="AM136" s="3"/>
      <c r="AN136" s="14"/>
      <c r="AO136" s="14"/>
      <c r="AQ136" s="14"/>
      <c r="AR136" s="3"/>
      <c r="AS136" s="3"/>
      <c r="AT136" s="3"/>
      <c r="AU136" s="3"/>
      <c r="AV136" s="3"/>
      <c r="AW136" s="3"/>
      <c r="AX136" s="3"/>
      <c r="AY136" s="3"/>
      <c r="AZ136" s="3"/>
    </row>
    <row r="137" spans="34:53">
      <c r="AH137" s="52"/>
      <c r="AI137" s="52"/>
      <c r="AM137" s="3"/>
      <c r="AN137" s="14"/>
      <c r="AO137" s="14"/>
      <c r="AQ137" s="14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34:53">
      <c r="AH138" s="52"/>
      <c r="AI138" s="52"/>
      <c r="AM138" s="3"/>
      <c r="AN138" s="14"/>
      <c r="AO138" s="14"/>
      <c r="AQ138" s="14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34:53">
      <c r="AH139" s="52"/>
      <c r="AI139" s="52"/>
      <c r="AM139" s="3"/>
      <c r="AN139" s="14"/>
      <c r="AO139" s="14"/>
      <c r="AQ139" s="14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34:53">
      <c r="AH140" s="52"/>
      <c r="AI140" s="52"/>
      <c r="AM140" s="3"/>
      <c r="AN140" s="14"/>
      <c r="AO140" s="14"/>
      <c r="AQ140" s="14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34:53">
      <c r="AH141" s="52"/>
      <c r="AI141" s="52"/>
      <c r="AM141" s="3"/>
      <c r="AN141" s="14"/>
      <c r="AO141" s="14"/>
      <c r="AQ141" s="14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34:53">
      <c r="AH142" s="52"/>
      <c r="AI142" s="52"/>
      <c r="AM142" s="3"/>
      <c r="AN142" s="14"/>
      <c r="AO142" s="14"/>
      <c r="AQ142" s="14"/>
      <c r="AR142" s="3"/>
      <c r="AS142" s="3"/>
      <c r="AT142" s="3"/>
      <c r="AU142" s="3"/>
      <c r="AV142" s="3"/>
      <c r="AW142" s="3"/>
      <c r="AX142" s="3"/>
      <c r="AY142" s="3"/>
      <c r="AZ142" s="3"/>
      <c r="BA142" s="24"/>
    </row>
    <row r="143" spans="34:53">
      <c r="AH143" s="52"/>
      <c r="AI143" s="52"/>
      <c r="AM143" s="3"/>
      <c r="AN143" s="14"/>
      <c r="AO143" s="14"/>
      <c r="AQ143" s="14"/>
      <c r="AR143" s="3"/>
      <c r="AS143" s="3"/>
      <c r="AT143" s="3"/>
      <c r="AU143" s="3"/>
      <c r="AV143" s="3"/>
      <c r="AW143" s="3"/>
      <c r="AX143" s="3"/>
      <c r="AY143" s="3"/>
      <c r="AZ143" s="3"/>
      <c r="BA143" s="24"/>
    </row>
    <row r="144" spans="34:53">
      <c r="AH144" s="52"/>
      <c r="AI144" s="52"/>
      <c r="AM144" s="3"/>
      <c r="AN144" s="14"/>
      <c r="AO144" s="14"/>
      <c r="AQ144" s="14"/>
      <c r="AR144" s="3"/>
      <c r="AS144" s="3"/>
      <c r="AT144" s="3"/>
      <c r="AU144" s="3"/>
      <c r="AV144" s="3"/>
      <c r="AW144" s="3"/>
      <c r="AX144" s="3"/>
      <c r="AY144" s="3"/>
      <c r="AZ144" s="3"/>
      <c r="BA144" s="24"/>
    </row>
    <row r="145" spans="34:53">
      <c r="AH145" s="52"/>
      <c r="AI145" s="52"/>
      <c r="AM145" s="3"/>
      <c r="AN145" s="14"/>
      <c r="AO145" s="14"/>
      <c r="AQ145" s="14"/>
      <c r="AR145" s="3"/>
      <c r="AS145" s="3"/>
      <c r="AT145" s="3"/>
      <c r="AU145" s="3"/>
      <c r="AV145" s="3"/>
      <c r="AW145" s="3"/>
      <c r="AX145" s="3"/>
      <c r="AY145" s="3"/>
      <c r="AZ145" s="3"/>
      <c r="BA145" s="24"/>
    </row>
    <row r="146" spans="34:53">
      <c r="AH146" s="52"/>
      <c r="AI146" s="52"/>
      <c r="AM146" s="3"/>
      <c r="AN146" s="14"/>
      <c r="AO146" s="14"/>
      <c r="AQ146" s="14"/>
      <c r="AR146" s="3"/>
      <c r="AS146" s="3"/>
      <c r="AT146" s="3"/>
      <c r="AU146" s="3"/>
      <c r="AV146" s="3"/>
      <c r="AW146" s="3"/>
      <c r="AX146" s="3"/>
      <c r="AY146" s="3"/>
      <c r="AZ146" s="3"/>
      <c r="BA146" s="24"/>
    </row>
    <row r="147" spans="34:53" ht="12.75" customHeight="1">
      <c r="AH147" s="52"/>
      <c r="AI147" s="52"/>
      <c r="AM147" s="3"/>
      <c r="AN147" s="14"/>
      <c r="AO147" s="14"/>
      <c r="AQ147" s="14"/>
      <c r="AR147" s="3"/>
      <c r="AS147" s="3"/>
      <c r="AT147" s="3"/>
      <c r="AU147" s="3"/>
      <c r="AV147" s="3"/>
      <c r="AW147" s="3"/>
      <c r="AX147" s="3"/>
      <c r="AY147" s="3"/>
      <c r="AZ147" s="3"/>
      <c r="BA147" s="24"/>
    </row>
    <row r="148" spans="34:53">
      <c r="AH148" s="52"/>
      <c r="AI148" s="52"/>
      <c r="AM148" s="3"/>
      <c r="AN148" s="14"/>
      <c r="AO148" s="14"/>
      <c r="AQ148" s="14"/>
      <c r="AR148" s="3"/>
      <c r="AS148" s="3"/>
      <c r="AT148" s="3"/>
      <c r="AU148" s="3"/>
      <c r="AV148" s="3"/>
      <c r="AW148" s="3"/>
      <c r="AX148" s="3"/>
      <c r="AY148" s="3"/>
      <c r="AZ148" s="3"/>
      <c r="BA148" s="24"/>
    </row>
    <row r="149" spans="34:53">
      <c r="AH149" s="52"/>
      <c r="AI149" s="52"/>
      <c r="AM149" s="3"/>
      <c r="AN149" s="14"/>
      <c r="AO149" s="14"/>
      <c r="AQ149" s="14"/>
      <c r="AR149" s="3"/>
      <c r="AS149" s="3"/>
      <c r="AT149" s="3"/>
      <c r="AU149" s="3"/>
      <c r="AV149" s="3"/>
      <c r="AW149" s="3"/>
      <c r="AX149" s="3"/>
      <c r="AY149" s="3"/>
      <c r="AZ149" s="3"/>
      <c r="BA149" s="24"/>
    </row>
    <row r="150" spans="34:53">
      <c r="AH150" s="52"/>
      <c r="AI150" s="52"/>
      <c r="AM150" s="3"/>
      <c r="AN150" s="14"/>
      <c r="AO150" s="14"/>
      <c r="AQ150" s="14"/>
      <c r="AR150" s="3"/>
      <c r="AS150" s="3"/>
      <c r="AT150" s="3"/>
      <c r="AU150" s="3"/>
      <c r="AV150" s="3"/>
      <c r="AW150" s="3"/>
      <c r="AX150" s="3"/>
      <c r="AY150" s="3"/>
      <c r="AZ150" s="3"/>
      <c r="BA150" s="24"/>
    </row>
    <row r="151" spans="34:53">
      <c r="AH151" s="52"/>
      <c r="AI151" s="52"/>
      <c r="AM151" s="3"/>
      <c r="AN151" s="14"/>
      <c r="AO151" s="14"/>
      <c r="AQ151" s="14"/>
      <c r="AR151" s="3"/>
      <c r="AS151" s="3"/>
      <c r="AT151" s="3"/>
      <c r="AU151" s="3"/>
      <c r="AV151" s="3"/>
      <c r="AW151" s="3"/>
      <c r="AX151" s="3"/>
      <c r="AY151" s="3"/>
      <c r="AZ151" s="3"/>
      <c r="BA151" s="24"/>
    </row>
    <row r="152" spans="34:53">
      <c r="AH152" s="52"/>
      <c r="AI152" s="52"/>
      <c r="AM152" s="3"/>
      <c r="AN152" s="14"/>
      <c r="AO152" s="14"/>
      <c r="AQ152" s="14"/>
      <c r="AR152" s="3"/>
      <c r="AS152" s="3"/>
      <c r="AT152" s="3"/>
      <c r="AU152" s="3"/>
      <c r="AV152" s="3"/>
      <c r="AW152" s="3"/>
      <c r="AX152" s="3"/>
      <c r="AY152" s="3"/>
      <c r="AZ152" s="3"/>
      <c r="BA152" s="24"/>
    </row>
    <row r="153" spans="34:53">
      <c r="AH153" s="52"/>
      <c r="AI153" s="52"/>
      <c r="AM153" s="3"/>
      <c r="AN153" s="14"/>
      <c r="AO153" s="14"/>
      <c r="AQ153" s="14"/>
      <c r="AR153" s="3"/>
      <c r="AS153" s="3"/>
      <c r="AT153" s="3"/>
      <c r="AU153" s="3"/>
      <c r="AV153" s="3"/>
      <c r="AW153" s="3"/>
      <c r="AX153" s="3"/>
      <c r="AY153" s="3"/>
      <c r="AZ153" s="3"/>
      <c r="BA153" s="24"/>
    </row>
    <row r="154" spans="34:53">
      <c r="AH154" s="52"/>
      <c r="AI154" s="52"/>
      <c r="AM154" s="3"/>
      <c r="AN154" s="14"/>
      <c r="AO154" s="14"/>
      <c r="AQ154" s="14"/>
      <c r="AR154" s="3"/>
      <c r="AS154" s="3"/>
      <c r="AT154" s="3"/>
      <c r="AU154" s="3"/>
      <c r="AV154" s="3"/>
      <c r="AW154" s="3"/>
      <c r="AX154" s="3"/>
      <c r="AY154" s="3"/>
      <c r="AZ154" s="3"/>
      <c r="BA154" s="24"/>
    </row>
    <row r="155" spans="34:53">
      <c r="AH155" s="52"/>
      <c r="AI155" s="52"/>
      <c r="AM155" s="3"/>
      <c r="AN155" s="14"/>
      <c r="AO155" s="14"/>
      <c r="AQ155" s="14"/>
      <c r="AR155" s="3"/>
      <c r="AS155" s="3"/>
      <c r="AT155" s="3"/>
      <c r="AU155" s="3"/>
      <c r="AV155" s="3"/>
      <c r="AW155" s="3"/>
      <c r="AX155" s="3"/>
      <c r="AY155" s="3"/>
      <c r="AZ155" s="3"/>
      <c r="BA155" s="24"/>
    </row>
    <row r="156" spans="34:53">
      <c r="AH156" s="52"/>
      <c r="AI156" s="52"/>
      <c r="AM156" s="3"/>
      <c r="AN156" s="14"/>
      <c r="AO156" s="14"/>
      <c r="AQ156" s="14"/>
      <c r="AR156" s="3"/>
      <c r="AS156" s="3"/>
      <c r="AT156" s="3"/>
      <c r="AU156" s="3"/>
      <c r="AV156" s="3"/>
      <c r="AW156" s="3"/>
      <c r="AX156" s="3"/>
      <c r="AY156" s="3"/>
      <c r="AZ156" s="3"/>
      <c r="BA156" s="24"/>
    </row>
    <row r="157" spans="34:53">
      <c r="AH157" s="52"/>
      <c r="AI157" s="52"/>
      <c r="AM157" s="3"/>
      <c r="AN157" s="14"/>
      <c r="AO157" s="14"/>
      <c r="AQ157" s="14"/>
      <c r="AR157" s="3"/>
      <c r="AS157" s="3"/>
      <c r="AT157" s="3"/>
      <c r="AU157" s="3"/>
      <c r="AV157" s="3"/>
      <c r="AW157" s="3"/>
      <c r="AX157" s="3"/>
      <c r="AY157" s="3"/>
      <c r="AZ157" s="3"/>
      <c r="BA157" s="24"/>
    </row>
    <row r="158" spans="34:53">
      <c r="AH158" s="52"/>
      <c r="AI158" s="52"/>
      <c r="AM158" s="3"/>
      <c r="AN158" s="14"/>
      <c r="AO158" s="14"/>
      <c r="AQ158" s="14"/>
      <c r="AR158" s="3"/>
      <c r="AS158" s="3"/>
      <c r="AT158" s="3"/>
      <c r="AU158" s="3"/>
      <c r="AV158" s="3"/>
      <c r="AW158" s="3"/>
      <c r="AX158" s="3"/>
      <c r="AY158" s="3"/>
      <c r="AZ158" s="3"/>
      <c r="BA158" s="24"/>
    </row>
    <row r="159" spans="34:53">
      <c r="AH159" s="52"/>
      <c r="AI159" s="52"/>
      <c r="AM159" s="3"/>
      <c r="AN159" s="14"/>
      <c r="AO159" s="14"/>
      <c r="AQ159" s="14"/>
      <c r="AR159" s="3"/>
      <c r="AS159" s="3"/>
      <c r="AT159" s="3"/>
      <c r="AU159" s="3"/>
      <c r="AV159" s="3"/>
      <c r="AW159" s="3"/>
      <c r="AX159" s="3"/>
      <c r="AY159" s="3"/>
      <c r="AZ159" s="3"/>
      <c r="BA159" s="24"/>
    </row>
    <row r="160" spans="34:53">
      <c r="AH160" s="52"/>
      <c r="AI160" s="52"/>
      <c r="AM160" s="3"/>
      <c r="AN160" s="14"/>
      <c r="AO160" s="14"/>
      <c r="AQ160" s="14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34:53">
      <c r="AH161" s="52"/>
      <c r="AI161" s="52"/>
      <c r="AM161" s="3"/>
      <c r="AN161" s="14"/>
      <c r="AO161" s="14"/>
      <c r="AQ161" s="14"/>
      <c r="AR161" s="3"/>
      <c r="AS161" s="3"/>
      <c r="AT161" s="3"/>
      <c r="AU161" s="3"/>
      <c r="AV161" s="3"/>
      <c r="AW161" s="3"/>
      <c r="AX161" s="3"/>
      <c r="AY161" s="3"/>
      <c r="AZ161" s="3"/>
      <c r="BA161" s="24"/>
    </row>
    <row r="162" spans="34:53">
      <c r="AH162" s="52"/>
      <c r="AI162" s="52"/>
      <c r="AM162" s="3"/>
      <c r="AN162" s="14"/>
      <c r="AO162" s="14"/>
      <c r="AQ162" s="14"/>
      <c r="AR162" s="3"/>
      <c r="AS162" s="3"/>
      <c r="AT162" s="3"/>
      <c r="AU162" s="3"/>
      <c r="AV162" s="3"/>
      <c r="AW162" s="3"/>
      <c r="AX162" s="3"/>
      <c r="AY162" s="3"/>
      <c r="AZ162" s="3"/>
      <c r="BA162" s="24"/>
    </row>
    <row r="163" spans="34:53">
      <c r="AH163" s="52"/>
      <c r="AI163" s="52"/>
      <c r="AM163" s="3"/>
      <c r="AN163" s="14"/>
      <c r="AO163" s="14"/>
      <c r="AQ163" s="14"/>
      <c r="AR163" s="3"/>
      <c r="AS163" s="3"/>
      <c r="AT163" s="3"/>
      <c r="AU163" s="3"/>
      <c r="AV163" s="3"/>
      <c r="AW163" s="3"/>
      <c r="AX163" s="3"/>
      <c r="AY163" s="3"/>
      <c r="AZ163" s="3"/>
      <c r="BA163" s="24"/>
    </row>
    <row r="164" spans="34:53">
      <c r="AH164" s="52"/>
      <c r="AI164" s="52"/>
      <c r="AM164" s="3"/>
      <c r="AN164" s="14"/>
      <c r="AO164" s="14"/>
      <c r="AQ164" s="14"/>
      <c r="AR164" s="3"/>
      <c r="AS164" s="3"/>
      <c r="AT164" s="3"/>
      <c r="AU164" s="3"/>
      <c r="AV164" s="3"/>
      <c r="AW164" s="3"/>
      <c r="AX164" s="3"/>
      <c r="AY164" s="3"/>
      <c r="AZ164" s="3"/>
      <c r="BA164" s="24"/>
    </row>
    <row r="165" spans="34:53">
      <c r="AH165" s="52"/>
      <c r="AI165" s="52"/>
      <c r="AM165" s="3"/>
      <c r="AN165" s="14"/>
      <c r="AO165" s="14"/>
      <c r="AQ165" s="14"/>
      <c r="AR165" s="3"/>
      <c r="AS165" s="3"/>
      <c r="AT165" s="3"/>
      <c r="AU165" s="3"/>
      <c r="AV165" s="3"/>
      <c r="AW165" s="3"/>
      <c r="AX165" s="3"/>
      <c r="AY165" s="3"/>
      <c r="AZ165" s="3"/>
      <c r="BA165" s="24"/>
    </row>
    <row r="166" spans="34:53">
      <c r="AH166" s="52"/>
      <c r="AI166" s="52"/>
      <c r="AM166" s="3"/>
      <c r="AN166" s="14"/>
      <c r="AO166" s="14"/>
      <c r="AQ166" s="14"/>
      <c r="AR166" s="3"/>
      <c r="AS166" s="3"/>
      <c r="AT166" s="3"/>
      <c r="AU166" s="3"/>
      <c r="AV166" s="3"/>
      <c r="AW166" s="3"/>
      <c r="AX166" s="3"/>
      <c r="AY166" s="3"/>
      <c r="AZ166" s="3"/>
      <c r="BA166" s="24"/>
    </row>
    <row r="167" spans="34:53">
      <c r="AH167" s="52"/>
      <c r="AI167" s="52"/>
      <c r="AM167" s="3"/>
      <c r="AN167" s="14"/>
      <c r="AO167" s="14"/>
      <c r="AQ167" s="14"/>
      <c r="AR167" s="3"/>
      <c r="AS167" s="3"/>
      <c r="AT167" s="3"/>
      <c r="AU167" s="3"/>
      <c r="AV167" s="3"/>
      <c r="AW167" s="3"/>
      <c r="AX167" s="3"/>
      <c r="AY167" s="3"/>
      <c r="AZ167" s="3"/>
      <c r="BA167" s="24"/>
    </row>
    <row r="168" spans="34:53">
      <c r="AH168" s="52"/>
      <c r="AI168" s="52"/>
      <c r="AM168" s="3"/>
      <c r="AN168" s="14"/>
      <c r="AO168" s="14"/>
      <c r="AQ168" s="14"/>
      <c r="AR168" s="3"/>
      <c r="AS168" s="3"/>
      <c r="AT168" s="3"/>
      <c r="AU168" s="3"/>
      <c r="AV168" s="3"/>
      <c r="AW168" s="3"/>
      <c r="AX168" s="3"/>
      <c r="AY168" s="3"/>
      <c r="AZ168" s="3"/>
      <c r="BA168" s="24"/>
    </row>
    <row r="169" spans="34:53">
      <c r="AH169" s="52"/>
      <c r="AI169" s="52"/>
      <c r="AM169" s="3"/>
      <c r="AN169" s="14"/>
      <c r="AO169" s="14"/>
      <c r="AQ169" s="14"/>
      <c r="AR169" s="3"/>
      <c r="AS169" s="3"/>
      <c r="AT169" s="3"/>
      <c r="AU169" s="3"/>
      <c r="AV169" s="3"/>
      <c r="AW169" s="3"/>
      <c r="AX169" s="3"/>
      <c r="AY169" s="3"/>
      <c r="AZ169" s="3"/>
      <c r="BA169" s="24"/>
    </row>
    <row r="170" spans="34:53">
      <c r="AH170" s="52"/>
      <c r="AI170" s="52"/>
      <c r="AM170" s="3"/>
      <c r="AN170" s="14"/>
      <c r="AO170" s="14"/>
      <c r="AQ170" s="14"/>
      <c r="AR170" s="3"/>
      <c r="AS170" s="3"/>
      <c r="AT170" s="3"/>
      <c r="AU170" s="3"/>
      <c r="AV170" s="3"/>
      <c r="AW170" s="3"/>
      <c r="AX170" s="3"/>
      <c r="AY170" s="3"/>
      <c r="AZ170" s="3"/>
      <c r="BA170" s="24"/>
    </row>
    <row r="171" spans="34:53">
      <c r="AH171" s="52"/>
      <c r="AI171" s="52"/>
      <c r="AM171" s="3"/>
      <c r="AN171" s="14"/>
      <c r="AO171" s="14"/>
      <c r="AQ171" s="14"/>
      <c r="AR171" s="3"/>
      <c r="AS171" s="3"/>
      <c r="AT171" s="3"/>
      <c r="AU171" s="3"/>
      <c r="AV171" s="3"/>
      <c r="AW171" s="3"/>
      <c r="AX171" s="3"/>
      <c r="AY171" s="3"/>
      <c r="AZ171" s="3"/>
      <c r="BA171" s="24"/>
    </row>
    <row r="172" spans="34:53">
      <c r="AH172" s="52"/>
      <c r="AI172" s="52"/>
      <c r="AM172" s="3"/>
      <c r="AN172" s="14"/>
      <c r="AO172" s="14"/>
      <c r="AQ172" s="14"/>
      <c r="AR172" s="3"/>
      <c r="AS172" s="3"/>
      <c r="AT172" s="3"/>
      <c r="AU172" s="3"/>
      <c r="AV172" s="3"/>
      <c r="AW172" s="3"/>
      <c r="AX172" s="3"/>
      <c r="AY172" s="3"/>
      <c r="AZ172" s="3"/>
      <c r="BA172" s="24"/>
    </row>
    <row r="173" spans="34:53">
      <c r="AH173" s="52"/>
      <c r="AI173" s="52"/>
      <c r="AM173" s="3"/>
      <c r="AN173" s="14"/>
      <c r="AO173" s="14"/>
      <c r="AQ173" s="14"/>
      <c r="AR173" s="3"/>
      <c r="AS173" s="3"/>
      <c r="AT173" s="3"/>
      <c r="AU173" s="3"/>
      <c r="AV173" s="3"/>
      <c r="AW173" s="3"/>
      <c r="AX173" s="3"/>
      <c r="AY173" s="3"/>
      <c r="AZ173" s="3"/>
      <c r="BA173" s="24"/>
    </row>
    <row r="174" spans="34:53">
      <c r="AH174" s="52"/>
      <c r="AI174" s="52"/>
      <c r="AM174" s="3"/>
      <c r="AN174" s="14"/>
      <c r="AO174" s="14"/>
      <c r="AQ174" s="14"/>
      <c r="AR174" s="3"/>
      <c r="AS174" s="3"/>
      <c r="AT174" s="3"/>
      <c r="AU174" s="3"/>
      <c r="AV174" s="3"/>
      <c r="AW174" s="3"/>
      <c r="AX174" s="3"/>
      <c r="AY174" s="3"/>
      <c r="AZ174" s="3"/>
      <c r="BA174" s="24"/>
    </row>
    <row r="175" spans="34:53">
      <c r="AH175" s="52"/>
      <c r="AI175" s="52"/>
      <c r="AM175" s="3"/>
      <c r="AN175" s="14"/>
      <c r="AO175" s="14"/>
      <c r="AQ175" s="14"/>
      <c r="AR175" s="3"/>
      <c r="AS175" s="3"/>
      <c r="AT175" s="3"/>
      <c r="AU175" s="3"/>
      <c r="AV175" s="3"/>
      <c r="AW175" s="3"/>
      <c r="AX175" s="3"/>
      <c r="AY175" s="3"/>
      <c r="AZ175" s="3"/>
      <c r="BA175" s="24"/>
    </row>
    <row r="176" spans="34:53">
      <c r="AH176" s="52"/>
      <c r="AI176" s="52"/>
      <c r="AM176" s="3"/>
      <c r="AN176" s="14"/>
      <c r="AO176" s="14"/>
      <c r="AQ176" s="14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34:53">
      <c r="AH177" s="52"/>
      <c r="AI177" s="52"/>
      <c r="AM177" s="3"/>
      <c r="AN177" s="14"/>
      <c r="AO177" s="14"/>
      <c r="AQ177" s="14"/>
      <c r="AR177" s="3"/>
      <c r="AS177" s="3"/>
      <c r="AT177" s="3"/>
      <c r="AU177" s="3"/>
      <c r="AV177" s="3"/>
      <c r="AW177" s="3"/>
      <c r="AX177" s="3"/>
      <c r="AY177" s="3"/>
      <c r="AZ177" s="3"/>
      <c r="BA177" s="24"/>
    </row>
    <row r="178" spans="34:53">
      <c r="AH178" s="52"/>
      <c r="AI178" s="52"/>
      <c r="AM178" s="3"/>
      <c r="AN178" s="14"/>
      <c r="AO178" s="14"/>
      <c r="AQ178" s="14"/>
      <c r="AR178" s="3"/>
      <c r="AS178" s="3"/>
      <c r="AT178" s="3"/>
      <c r="AU178" s="3"/>
      <c r="AV178" s="3"/>
      <c r="AW178" s="3"/>
      <c r="AX178" s="3"/>
      <c r="AY178" s="3"/>
      <c r="AZ178" s="3"/>
      <c r="BA178" s="24"/>
    </row>
    <row r="179" spans="34:53">
      <c r="AH179" s="52"/>
      <c r="AI179" s="52"/>
      <c r="AM179" s="3"/>
      <c r="AN179" s="14"/>
      <c r="AO179" s="14"/>
      <c r="AQ179" s="14"/>
      <c r="AR179" s="3"/>
      <c r="AS179" s="3"/>
      <c r="AT179" s="3"/>
      <c r="AU179" s="3"/>
      <c r="AV179" s="3"/>
      <c r="AW179" s="3"/>
      <c r="AX179" s="3"/>
      <c r="AY179" s="3"/>
      <c r="AZ179" s="3"/>
      <c r="BA179" s="24"/>
    </row>
    <row r="180" spans="34:53">
      <c r="AH180" s="52"/>
      <c r="AI180" s="52"/>
      <c r="AM180" s="3"/>
      <c r="AN180" s="14"/>
      <c r="AO180" s="14"/>
      <c r="AQ180" s="14"/>
      <c r="AR180" s="3"/>
      <c r="AS180" s="3"/>
      <c r="AT180" s="3"/>
      <c r="AU180" s="3"/>
      <c r="AV180" s="3"/>
      <c r="AW180" s="3"/>
      <c r="AX180" s="3"/>
      <c r="AY180" s="3"/>
      <c r="AZ180" s="3"/>
      <c r="BA180" s="24"/>
    </row>
    <row r="181" spans="34:53">
      <c r="AH181" s="52"/>
      <c r="AI181" s="52"/>
      <c r="AM181" s="3"/>
      <c r="AN181" s="14"/>
      <c r="AO181" s="14"/>
      <c r="AQ181" s="14"/>
      <c r="AR181" s="3"/>
      <c r="AS181" s="3"/>
      <c r="AT181" s="3"/>
      <c r="AU181" s="3"/>
      <c r="AV181" s="3"/>
      <c r="AW181" s="3"/>
      <c r="AX181" s="3"/>
      <c r="AY181" s="3"/>
      <c r="AZ181" s="3"/>
      <c r="BA181" s="24"/>
    </row>
    <row r="182" spans="34:53">
      <c r="AH182" s="52"/>
      <c r="AI182" s="52"/>
      <c r="AM182" s="3"/>
      <c r="AN182" s="14"/>
      <c r="AO182" s="14"/>
      <c r="AQ182" s="14"/>
      <c r="AR182" s="3"/>
      <c r="AS182" s="3"/>
      <c r="AT182" s="3"/>
      <c r="AU182" s="3"/>
      <c r="AV182" s="3"/>
      <c r="AW182" s="3"/>
      <c r="AX182" s="3"/>
      <c r="AY182" s="3"/>
      <c r="AZ182" s="3"/>
      <c r="BA182" s="24"/>
    </row>
    <row r="183" spans="34:53">
      <c r="AH183" s="52"/>
      <c r="AI183" s="52"/>
      <c r="AM183" s="3"/>
      <c r="AN183" s="14"/>
      <c r="AO183" s="14"/>
      <c r="AQ183" s="14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34:53">
      <c r="AH184" s="52"/>
      <c r="AI184" s="52"/>
      <c r="AM184" s="3"/>
      <c r="AN184" s="14"/>
      <c r="AO184" s="14"/>
      <c r="AQ184" s="14"/>
      <c r="AR184" s="3"/>
      <c r="AS184" s="3"/>
      <c r="AT184" s="3"/>
      <c r="AU184" s="3"/>
      <c r="AV184" s="3"/>
      <c r="AW184" s="3"/>
      <c r="AX184" s="3"/>
      <c r="AY184" s="3"/>
      <c r="AZ184" s="3"/>
      <c r="BA184" s="24"/>
    </row>
    <row r="185" spans="34:53">
      <c r="AH185" s="52"/>
      <c r="AI185" s="52"/>
      <c r="AM185" s="3"/>
      <c r="AN185" s="14"/>
      <c r="AO185" s="14"/>
      <c r="AQ185" s="14"/>
      <c r="AR185" s="3"/>
      <c r="AS185" s="3"/>
      <c r="AT185" s="3"/>
      <c r="AU185" s="3"/>
      <c r="AV185" s="3"/>
      <c r="AW185" s="3"/>
      <c r="AX185" s="3"/>
      <c r="AY185" s="3"/>
      <c r="AZ185" s="3"/>
      <c r="BA185" s="24"/>
    </row>
    <row r="186" spans="34:53">
      <c r="AH186" s="52"/>
      <c r="AI186" s="52"/>
      <c r="AM186" s="3"/>
      <c r="AN186" s="14"/>
      <c r="AO186" s="14"/>
      <c r="AQ186" s="14"/>
      <c r="AR186" s="3"/>
      <c r="AS186" s="3"/>
      <c r="AT186" s="3"/>
      <c r="AU186" s="3"/>
      <c r="AV186" s="3"/>
      <c r="AW186" s="3"/>
      <c r="AX186" s="3"/>
      <c r="AY186" s="3"/>
      <c r="AZ186" s="3"/>
      <c r="BA186" s="24"/>
    </row>
    <row r="187" spans="34:53">
      <c r="AH187" s="52"/>
      <c r="AI187" s="52"/>
      <c r="AM187" s="3"/>
      <c r="AN187" s="14"/>
      <c r="AO187" s="14"/>
      <c r="AQ187" s="14"/>
      <c r="AR187" s="3"/>
      <c r="AS187" s="3"/>
      <c r="AT187" s="3"/>
      <c r="AU187" s="3"/>
      <c r="AV187" s="3"/>
      <c r="AW187" s="3"/>
      <c r="AX187" s="3"/>
      <c r="AY187" s="3"/>
      <c r="AZ187" s="3"/>
      <c r="BA187" s="24"/>
    </row>
    <row r="188" spans="34:53">
      <c r="AH188" s="52"/>
      <c r="AI188" s="52"/>
      <c r="AM188" s="3"/>
      <c r="AN188" s="14"/>
      <c r="AO188" s="14"/>
      <c r="AQ188" s="14"/>
      <c r="AR188" s="3"/>
      <c r="AS188" s="3"/>
      <c r="AT188" s="3"/>
      <c r="AU188" s="3"/>
      <c r="AV188" s="3"/>
      <c r="AW188" s="3"/>
      <c r="AX188" s="3"/>
      <c r="AY188" s="3"/>
      <c r="AZ188" s="3"/>
      <c r="BA188" s="24"/>
    </row>
    <row r="189" spans="34:53">
      <c r="AH189" s="52"/>
      <c r="AI189" s="52"/>
      <c r="AM189" s="3"/>
      <c r="AN189" s="14"/>
      <c r="AO189" s="14"/>
      <c r="AQ189" s="14"/>
      <c r="AR189" s="3"/>
      <c r="AS189" s="3"/>
      <c r="AT189" s="3"/>
      <c r="AU189" s="3"/>
      <c r="AV189" s="3"/>
      <c r="AW189" s="3"/>
      <c r="AX189" s="3"/>
      <c r="AY189" s="3"/>
      <c r="AZ189" s="3"/>
      <c r="BA189" s="24"/>
    </row>
    <row r="190" spans="34:53">
      <c r="AH190" s="52"/>
      <c r="AI190" s="52"/>
      <c r="AM190" s="3"/>
      <c r="AN190" s="14"/>
      <c r="AO190" s="14"/>
      <c r="AQ190" s="14"/>
      <c r="AR190" s="3"/>
      <c r="AS190" s="3"/>
      <c r="AT190" s="3"/>
      <c r="AU190" s="3"/>
      <c r="AV190" s="3"/>
      <c r="AW190" s="3"/>
      <c r="AX190" s="3"/>
      <c r="AY190" s="3"/>
      <c r="AZ190" s="3"/>
      <c r="BA190" s="24"/>
    </row>
    <row r="191" spans="34:53">
      <c r="AH191" s="52"/>
      <c r="AI191" s="52"/>
      <c r="AM191" s="3"/>
      <c r="AN191" s="14"/>
      <c r="AO191" s="14"/>
      <c r="AQ191" s="14"/>
      <c r="AR191" s="3"/>
      <c r="AS191" s="3"/>
      <c r="AT191" s="3"/>
      <c r="AU191" s="3"/>
      <c r="AV191" s="3"/>
      <c r="AW191" s="3"/>
      <c r="AX191" s="3"/>
      <c r="AY191" s="3"/>
      <c r="AZ191" s="3"/>
      <c r="BA191" s="24"/>
    </row>
    <row r="192" spans="34:53">
      <c r="AH192" s="52"/>
      <c r="AI192" s="52"/>
      <c r="AM192" s="3"/>
      <c r="AN192" s="14"/>
      <c r="AO192" s="14"/>
      <c r="AQ192" s="14"/>
      <c r="AR192" s="3"/>
      <c r="AS192" s="3"/>
      <c r="AT192" s="3"/>
      <c r="AU192" s="3"/>
      <c r="AV192" s="3"/>
      <c r="AW192" s="3"/>
      <c r="AX192" s="3"/>
      <c r="AY192" s="3"/>
      <c r="AZ192" s="3"/>
      <c r="BA192" s="24"/>
    </row>
    <row r="193" spans="34:53">
      <c r="AH193" s="52"/>
      <c r="AI193" s="52"/>
      <c r="AL193" s="191"/>
      <c r="AM193" s="3"/>
      <c r="AN193" s="14"/>
      <c r="AO193" s="14"/>
      <c r="AQ193" s="14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34:53">
      <c r="AH194" s="52"/>
      <c r="AI194" s="52"/>
      <c r="AL194" s="191"/>
      <c r="AM194" s="3"/>
      <c r="AN194" s="14"/>
      <c r="AO194" s="14"/>
      <c r="AQ194" s="14"/>
      <c r="AR194" s="3"/>
      <c r="AS194" s="3"/>
      <c r="AT194" s="3"/>
      <c r="AU194" s="3"/>
      <c r="AV194" s="3"/>
      <c r="AW194" s="3"/>
      <c r="AX194" s="3"/>
      <c r="AY194" s="3"/>
      <c r="AZ194" s="3"/>
      <c r="BA194" s="24"/>
    </row>
    <row r="195" spans="34:53">
      <c r="AH195" s="52"/>
      <c r="AI195" s="52"/>
      <c r="AL195" s="191"/>
      <c r="AM195" s="3"/>
      <c r="AN195" s="14"/>
      <c r="AO195" s="14"/>
      <c r="AQ195" s="14"/>
      <c r="AR195" s="3"/>
      <c r="AS195" s="3"/>
      <c r="AT195" s="3"/>
      <c r="AU195" s="3"/>
      <c r="AV195" s="3"/>
      <c r="AW195" s="3"/>
      <c r="AX195" s="3"/>
      <c r="AY195" s="3"/>
      <c r="AZ195" s="3"/>
      <c r="BA195" s="24"/>
    </row>
    <row r="196" spans="34:53">
      <c r="AH196" s="52"/>
      <c r="AI196" s="52"/>
      <c r="AL196" s="191"/>
      <c r="AM196" s="3"/>
      <c r="AN196" s="14"/>
      <c r="AO196" s="14"/>
      <c r="AQ196" s="14"/>
      <c r="AR196" s="3"/>
      <c r="AS196" s="3"/>
      <c r="AT196" s="3"/>
      <c r="AU196" s="3"/>
      <c r="AV196" s="3"/>
      <c r="AW196" s="3"/>
      <c r="AX196" s="3"/>
      <c r="AY196" s="3"/>
      <c r="AZ196" s="3"/>
      <c r="BA196" s="24"/>
    </row>
    <row r="197" spans="34:53">
      <c r="AH197" s="52"/>
      <c r="AI197" s="52"/>
      <c r="AK197" s="192"/>
      <c r="AL197" s="191"/>
      <c r="AM197" s="3"/>
      <c r="AN197" s="14"/>
      <c r="AO197" s="14"/>
      <c r="AQ197" s="14"/>
      <c r="AR197" s="3"/>
      <c r="AS197" s="3"/>
      <c r="AT197" s="3"/>
      <c r="AU197" s="3"/>
      <c r="AV197" s="3"/>
      <c r="AW197" s="3"/>
      <c r="AX197" s="3"/>
      <c r="AY197" s="3"/>
      <c r="AZ197" s="3"/>
      <c r="BA197" s="24"/>
    </row>
    <row r="198" spans="34:53">
      <c r="AH198" s="52"/>
      <c r="AI198" s="52"/>
      <c r="AK198" s="192"/>
      <c r="AL198" s="191"/>
      <c r="AM198" s="3"/>
      <c r="AN198" s="14"/>
      <c r="AO198" s="14"/>
      <c r="AQ198" s="14"/>
      <c r="AR198" s="3"/>
      <c r="AS198" s="3"/>
      <c r="AT198" s="3"/>
      <c r="AU198" s="3"/>
      <c r="AV198" s="3"/>
      <c r="AW198" s="3"/>
      <c r="AX198" s="3"/>
      <c r="AY198" s="3"/>
      <c r="AZ198" s="3"/>
      <c r="BA198" s="24"/>
    </row>
    <row r="199" spans="34:53">
      <c r="AH199" s="52"/>
      <c r="AI199" s="52"/>
      <c r="AK199" s="192"/>
      <c r="AL199" s="191"/>
      <c r="AM199" s="3"/>
      <c r="AN199" s="14"/>
      <c r="AO199" s="14"/>
      <c r="AQ199" s="14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34:53">
      <c r="AH200" s="52"/>
      <c r="AI200" s="52"/>
      <c r="AK200" s="192"/>
      <c r="AL200" s="191"/>
      <c r="AM200" s="3"/>
      <c r="AN200" s="14"/>
      <c r="AO200" s="14"/>
      <c r="AQ200" s="14"/>
      <c r="AR200" s="3"/>
      <c r="AS200" s="3"/>
      <c r="AT200" s="3"/>
      <c r="AU200" s="3"/>
      <c r="AV200" s="3"/>
      <c r="AW200" s="3"/>
      <c r="AX200" s="3"/>
      <c r="AY200" s="3"/>
      <c r="AZ200" s="3"/>
      <c r="BA200" s="24"/>
    </row>
    <row r="201" spans="34:53">
      <c r="AH201" s="52"/>
      <c r="AI201" s="52"/>
      <c r="AK201" s="192"/>
      <c r="AL201" s="191"/>
      <c r="AM201" s="3"/>
      <c r="AN201" s="14"/>
      <c r="AO201" s="14"/>
      <c r="AQ201" s="14"/>
      <c r="AR201" s="3"/>
      <c r="AS201" s="3"/>
      <c r="AT201" s="3"/>
      <c r="AU201" s="3"/>
      <c r="AV201" s="3"/>
      <c r="AW201" s="3"/>
      <c r="AX201" s="3"/>
      <c r="AY201" s="3"/>
      <c r="AZ201" s="3"/>
      <c r="BA201" s="24"/>
    </row>
    <row r="202" spans="34:53">
      <c r="AH202" s="52"/>
      <c r="AI202" s="52"/>
      <c r="AK202" s="192"/>
      <c r="AL202" s="191"/>
      <c r="AM202" s="3"/>
      <c r="AN202" s="14"/>
      <c r="AO202" s="14"/>
      <c r="AQ202" s="14"/>
      <c r="AR202" s="3"/>
      <c r="AS202" s="3"/>
      <c r="AT202" s="3"/>
      <c r="AU202" s="3"/>
      <c r="AV202" s="3"/>
      <c r="AW202" s="3"/>
      <c r="AX202" s="3"/>
      <c r="AY202" s="3"/>
      <c r="AZ202" s="3"/>
      <c r="BA202" s="24"/>
    </row>
    <row r="203" spans="34:53">
      <c r="AH203" s="52"/>
      <c r="AI203" s="52"/>
      <c r="AK203" s="192"/>
      <c r="AL203" s="191"/>
      <c r="AM203" s="3"/>
      <c r="AN203" s="14"/>
      <c r="AO203" s="14"/>
      <c r="AQ203" s="14"/>
      <c r="AR203" s="3"/>
      <c r="AS203" s="3"/>
      <c r="AT203" s="3"/>
      <c r="AU203" s="3"/>
      <c r="AV203" s="3"/>
      <c r="AW203" s="3"/>
      <c r="AX203" s="3"/>
      <c r="AY203" s="3"/>
      <c r="AZ203" s="3"/>
      <c r="BA203" s="24"/>
    </row>
    <row r="204" spans="34:53">
      <c r="AH204" s="52"/>
      <c r="AI204" s="52"/>
      <c r="AK204" s="192"/>
      <c r="AL204" s="191"/>
      <c r="AM204" s="3"/>
      <c r="AN204" s="14"/>
      <c r="AO204" s="14"/>
      <c r="AQ204" s="14"/>
      <c r="AR204" s="3"/>
      <c r="AS204" s="3"/>
      <c r="AT204" s="3"/>
      <c r="AU204" s="3"/>
      <c r="AV204" s="3"/>
      <c r="AW204" s="3"/>
      <c r="AX204" s="3"/>
      <c r="AY204" s="3"/>
      <c r="AZ204" s="3"/>
      <c r="BA204" s="24"/>
    </row>
    <row r="205" spans="34:53">
      <c r="AH205" s="52"/>
      <c r="AI205" s="52"/>
      <c r="AK205" s="192"/>
      <c r="AL205" s="191"/>
      <c r="AM205" s="3"/>
      <c r="AN205" s="14"/>
      <c r="AO205" s="14"/>
      <c r="AQ205" s="14"/>
      <c r="AR205" s="3"/>
      <c r="AS205" s="3"/>
      <c r="AT205" s="3"/>
      <c r="AU205" s="3"/>
      <c r="AV205" s="3"/>
      <c r="AW205" s="3"/>
      <c r="AX205" s="3"/>
      <c r="AY205" s="3"/>
      <c r="AZ205" s="3"/>
      <c r="BA205" s="24"/>
    </row>
    <row r="206" spans="34:53">
      <c r="AH206" s="52"/>
      <c r="AI206" s="52"/>
      <c r="AK206" s="192"/>
      <c r="AL206" s="191"/>
      <c r="AM206" s="3"/>
      <c r="AN206" s="14"/>
      <c r="AO206" s="14"/>
      <c r="AQ206" s="14"/>
      <c r="AR206" s="3"/>
      <c r="AS206" s="3"/>
      <c r="AT206" s="3"/>
      <c r="AU206" s="3"/>
      <c r="AV206" s="3"/>
      <c r="AW206" s="3"/>
      <c r="AX206" s="3"/>
      <c r="AY206" s="3"/>
      <c r="AZ206" s="3"/>
      <c r="BA206" s="24"/>
    </row>
    <row r="207" spans="34:53">
      <c r="AH207" s="52"/>
      <c r="AI207" s="52"/>
      <c r="AK207" s="192"/>
      <c r="AL207" s="191"/>
      <c r="AM207" s="3"/>
      <c r="AN207" s="14"/>
      <c r="AO207" s="14"/>
      <c r="AQ207" s="14"/>
      <c r="AR207" s="3"/>
      <c r="AS207" s="3"/>
      <c r="AT207" s="3"/>
      <c r="AU207" s="3"/>
      <c r="AV207" s="3"/>
      <c r="AW207" s="3"/>
      <c r="AX207" s="3"/>
      <c r="AY207" s="3"/>
      <c r="AZ207" s="3"/>
      <c r="BA207" s="24"/>
    </row>
    <row r="208" spans="34:53">
      <c r="AH208" s="52"/>
      <c r="AI208" s="52"/>
      <c r="AK208" s="192"/>
      <c r="AL208" s="191"/>
      <c r="AM208" s="3"/>
      <c r="AN208" s="14"/>
      <c r="AO208" s="14"/>
      <c r="AQ208" s="14"/>
      <c r="AR208" s="3"/>
      <c r="AS208" s="3"/>
      <c r="AT208" s="3"/>
      <c r="AU208" s="3"/>
      <c r="AV208" s="3"/>
      <c r="AW208" s="3"/>
      <c r="AX208" s="3"/>
      <c r="AY208" s="3"/>
      <c r="AZ208" s="3"/>
      <c r="BA208" s="24"/>
    </row>
    <row r="209" spans="34:53">
      <c r="AH209" s="52"/>
      <c r="AI209" s="52"/>
      <c r="AK209" s="192"/>
      <c r="AL209" s="191"/>
      <c r="AM209" s="3"/>
      <c r="AN209" s="14"/>
      <c r="AO209" s="14"/>
      <c r="AQ209" s="14"/>
      <c r="AR209" s="3"/>
      <c r="AS209" s="3"/>
      <c r="AT209" s="3"/>
      <c r="AU209" s="3"/>
      <c r="AV209" s="3"/>
      <c r="AW209" s="3"/>
      <c r="AX209" s="3"/>
      <c r="AY209" s="3"/>
      <c r="AZ209" s="3"/>
      <c r="BA209" s="24"/>
    </row>
    <row r="210" spans="34:53">
      <c r="AH210" s="52"/>
      <c r="AI210" s="52"/>
      <c r="AK210" s="192"/>
      <c r="AL210" s="191"/>
      <c r="AM210" s="3"/>
      <c r="AN210" s="14"/>
      <c r="AO210" s="14"/>
      <c r="AQ210" s="14"/>
      <c r="AR210" s="3"/>
      <c r="AS210" s="3"/>
      <c r="AT210" s="3"/>
      <c r="AU210" s="3"/>
      <c r="AV210" s="3"/>
      <c r="AW210" s="3"/>
      <c r="AX210" s="3"/>
      <c r="AY210" s="3"/>
      <c r="AZ210" s="3"/>
      <c r="BA210" s="24"/>
    </row>
    <row r="211" spans="34:53">
      <c r="AH211" s="52"/>
      <c r="AI211" s="52"/>
      <c r="AK211" s="192"/>
      <c r="AL211" s="191"/>
      <c r="AM211" s="3"/>
      <c r="AN211" s="14"/>
      <c r="AO211" s="14"/>
      <c r="AQ211" s="14"/>
      <c r="AR211" s="3"/>
      <c r="AS211" s="3"/>
      <c r="AT211" s="3"/>
      <c r="AU211" s="3"/>
      <c r="AV211" s="3"/>
      <c r="AW211" s="3"/>
      <c r="AX211" s="3"/>
      <c r="AY211" s="3"/>
      <c r="AZ211" s="3"/>
      <c r="BA211" s="24"/>
    </row>
    <row r="212" spans="34:53">
      <c r="AH212" s="52"/>
      <c r="AI212" s="52"/>
      <c r="AK212" s="192"/>
      <c r="AL212" s="191"/>
      <c r="AM212" s="3"/>
      <c r="AN212" s="14"/>
      <c r="AO212" s="14"/>
      <c r="AQ212" s="14"/>
      <c r="AR212" s="3"/>
      <c r="AS212" s="3"/>
      <c r="AT212" s="3"/>
      <c r="AU212" s="3"/>
      <c r="AV212" s="3"/>
      <c r="AW212" s="3"/>
      <c r="AX212" s="3"/>
      <c r="AY212" s="3"/>
      <c r="AZ212" s="3"/>
      <c r="BA212" s="24"/>
    </row>
    <row r="213" spans="34:53">
      <c r="AH213" s="52"/>
      <c r="AI213" s="52"/>
      <c r="AK213" s="192"/>
      <c r="AL213" s="191"/>
      <c r="AM213" s="3"/>
      <c r="AN213" s="14"/>
      <c r="AO213" s="14"/>
      <c r="AQ213" s="14"/>
      <c r="AR213" s="3"/>
      <c r="AS213" s="3"/>
      <c r="AT213" s="3"/>
      <c r="AU213" s="3"/>
      <c r="AV213" s="3"/>
      <c r="AW213" s="3"/>
      <c r="AX213" s="3"/>
      <c r="AY213" s="3"/>
      <c r="AZ213" s="3"/>
      <c r="BA213" s="24"/>
    </row>
    <row r="214" spans="34:53">
      <c r="AH214" s="52"/>
      <c r="AI214" s="52"/>
      <c r="AK214" s="192"/>
      <c r="AL214" s="191"/>
      <c r="AM214" s="3"/>
      <c r="AN214" s="14"/>
      <c r="AO214" s="14"/>
      <c r="AQ214" s="14"/>
      <c r="AR214" s="3"/>
      <c r="AS214" s="3"/>
      <c r="AT214" s="3"/>
      <c r="AU214" s="3"/>
      <c r="AV214" s="3"/>
      <c r="AW214" s="3"/>
      <c r="AX214" s="3"/>
      <c r="AY214" s="3"/>
      <c r="AZ214" s="3"/>
      <c r="BA214" s="24"/>
    </row>
    <row r="215" spans="34:53">
      <c r="AH215" s="52"/>
      <c r="AI215" s="52"/>
      <c r="AK215" s="192"/>
      <c r="AL215" s="191"/>
      <c r="AM215" s="3"/>
      <c r="AN215" s="14"/>
      <c r="AO215" s="14"/>
      <c r="AQ215" s="14"/>
      <c r="AR215" s="3"/>
      <c r="AS215" s="3"/>
      <c r="AT215" s="3"/>
      <c r="AU215" s="3"/>
      <c r="AV215" s="3"/>
      <c r="AW215" s="3"/>
      <c r="AX215" s="3"/>
      <c r="AY215" s="3"/>
      <c r="AZ215" s="3"/>
      <c r="BA215" s="24"/>
    </row>
    <row r="216" spans="34:53">
      <c r="AH216" s="52"/>
      <c r="AI216" s="52"/>
      <c r="AK216" s="192"/>
      <c r="AL216" s="191"/>
      <c r="AM216" s="3"/>
      <c r="AN216" s="14"/>
      <c r="AO216" s="14"/>
      <c r="AQ216" s="14"/>
      <c r="AR216" s="3"/>
      <c r="AS216" s="3"/>
      <c r="AT216" s="3"/>
      <c r="AU216" s="3"/>
      <c r="AV216" s="3"/>
      <c r="AW216" s="3"/>
      <c r="AX216" s="3"/>
      <c r="AY216" s="3"/>
      <c r="AZ216" s="3"/>
      <c r="BA216" s="24"/>
    </row>
    <row r="217" spans="34:53">
      <c r="AH217" s="52"/>
      <c r="AI217" s="52"/>
      <c r="AK217" s="192"/>
      <c r="AL217" s="191"/>
      <c r="AM217" s="3"/>
      <c r="AN217" s="14"/>
      <c r="AO217" s="14"/>
      <c r="AQ217" s="14"/>
      <c r="AR217" s="3"/>
      <c r="AS217" s="3"/>
      <c r="AT217" s="3"/>
      <c r="AU217" s="3"/>
      <c r="AV217" s="3"/>
      <c r="AW217" s="3"/>
      <c r="AX217" s="3"/>
      <c r="AY217" s="3"/>
      <c r="AZ217" s="3"/>
      <c r="BA217" s="24"/>
    </row>
    <row r="218" spans="34:53">
      <c r="AH218" s="52"/>
      <c r="AI218" s="52"/>
      <c r="AK218" s="192"/>
      <c r="AL218" s="191"/>
      <c r="AM218" s="3"/>
      <c r="AN218" s="14"/>
      <c r="AO218" s="14"/>
      <c r="AQ218" s="14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34:53">
      <c r="AH219" s="52"/>
      <c r="AI219" s="52"/>
      <c r="AK219" s="192"/>
      <c r="AL219" s="191"/>
      <c r="AM219" s="3"/>
      <c r="AN219" s="14"/>
      <c r="AO219" s="14"/>
      <c r="AQ219" s="14"/>
      <c r="AR219" s="3"/>
      <c r="AS219" s="3"/>
      <c r="AT219" s="3"/>
      <c r="AU219" s="3"/>
      <c r="AV219" s="3"/>
      <c r="AW219" s="3"/>
      <c r="AX219" s="3"/>
      <c r="AY219" s="3"/>
      <c r="AZ219" s="3"/>
      <c r="BA219" s="24"/>
    </row>
    <row r="220" spans="34:53">
      <c r="AH220" s="52"/>
      <c r="AI220" s="52"/>
      <c r="AK220" s="192"/>
      <c r="AL220" s="191"/>
      <c r="AM220" s="3"/>
      <c r="AN220" s="14"/>
      <c r="AO220" s="14"/>
      <c r="AQ220" s="14"/>
      <c r="AR220" s="3"/>
      <c r="AS220" s="3"/>
      <c r="AT220" s="3"/>
      <c r="AU220" s="3"/>
      <c r="AV220" s="3"/>
      <c r="AW220" s="3"/>
      <c r="AX220" s="3"/>
      <c r="AY220" s="3"/>
      <c r="AZ220" s="3"/>
      <c r="BA220" s="24"/>
    </row>
    <row r="221" spans="34:53">
      <c r="AH221" s="52"/>
      <c r="AI221" s="52"/>
      <c r="AK221" s="192"/>
      <c r="AL221" s="191"/>
      <c r="AM221" s="3"/>
      <c r="AN221" s="14"/>
      <c r="AO221" s="14"/>
      <c r="AQ221" s="14"/>
      <c r="AR221" s="3"/>
      <c r="AS221" s="3"/>
      <c r="AT221" s="3"/>
      <c r="AU221" s="3"/>
      <c r="AV221" s="3"/>
      <c r="AW221" s="3"/>
      <c r="AX221" s="3"/>
      <c r="AY221" s="3"/>
      <c r="AZ221" s="3"/>
      <c r="BA221" s="24"/>
    </row>
    <row r="222" spans="34:53">
      <c r="AH222" s="52"/>
      <c r="AI222" s="52"/>
      <c r="AK222" s="192"/>
      <c r="AL222" s="191"/>
      <c r="AM222" s="3"/>
      <c r="AN222" s="14"/>
      <c r="AO222" s="14"/>
      <c r="AQ222" s="14"/>
      <c r="AR222" s="3"/>
      <c r="AS222" s="3"/>
      <c r="AT222" s="3"/>
      <c r="AU222" s="3"/>
      <c r="AV222" s="3"/>
      <c r="AW222" s="3"/>
      <c r="AX222" s="3"/>
      <c r="AY222" s="3"/>
      <c r="AZ222" s="3"/>
      <c r="BA222" s="24"/>
    </row>
    <row r="223" spans="34:53">
      <c r="AH223" s="52"/>
      <c r="AI223" s="52"/>
      <c r="AK223" s="192"/>
      <c r="AL223" s="191"/>
      <c r="AM223" s="3"/>
      <c r="AN223" s="14"/>
      <c r="AO223" s="14"/>
      <c r="AQ223" s="14"/>
      <c r="AR223" s="3"/>
      <c r="AS223" s="3"/>
      <c r="AT223" s="3"/>
      <c r="AU223" s="3"/>
      <c r="AV223" s="3"/>
      <c r="AW223" s="3"/>
      <c r="AX223" s="3"/>
      <c r="AY223" s="3"/>
      <c r="AZ223" s="3"/>
      <c r="BA223" s="24"/>
    </row>
    <row r="224" spans="34:53">
      <c r="AH224" s="52"/>
      <c r="AI224" s="52"/>
      <c r="AK224" s="192"/>
      <c r="AL224" s="191"/>
      <c r="AM224" s="3"/>
      <c r="AN224" s="14"/>
      <c r="AO224" s="14"/>
      <c r="AQ224" s="14"/>
      <c r="AR224" s="3"/>
      <c r="AS224" s="3"/>
      <c r="AT224" s="3"/>
      <c r="AU224" s="3"/>
      <c r="AV224" s="3"/>
      <c r="AW224" s="3"/>
      <c r="AX224" s="3"/>
      <c r="AY224" s="3"/>
      <c r="AZ224" s="3"/>
      <c r="BA224" s="24"/>
    </row>
    <row r="225" spans="34:53">
      <c r="AH225" s="52"/>
      <c r="AI225" s="52"/>
      <c r="AK225" s="192"/>
      <c r="AL225" s="191"/>
      <c r="AM225" s="3"/>
      <c r="AN225" s="14"/>
      <c r="AO225" s="14"/>
      <c r="AQ225" s="14"/>
      <c r="AR225" s="3"/>
      <c r="AS225" s="3"/>
      <c r="AT225" s="3"/>
      <c r="AU225" s="3"/>
      <c r="AV225" s="3"/>
      <c r="AW225" s="3"/>
      <c r="AX225" s="3"/>
      <c r="AY225" s="3"/>
      <c r="AZ225" s="3"/>
      <c r="BA225" s="24"/>
    </row>
    <row r="226" spans="34:53">
      <c r="AH226" s="52"/>
      <c r="AI226" s="52"/>
      <c r="AK226" s="192"/>
      <c r="AL226" s="191"/>
      <c r="AM226" s="3"/>
      <c r="AN226" s="14"/>
      <c r="AO226" s="14"/>
      <c r="AQ226" s="14"/>
      <c r="AR226" s="3"/>
      <c r="AS226" s="3"/>
      <c r="AT226" s="3"/>
      <c r="AU226" s="3"/>
      <c r="AV226" s="3"/>
      <c r="AW226" s="3"/>
      <c r="AX226" s="3"/>
      <c r="AY226" s="3"/>
      <c r="AZ226" s="3"/>
      <c r="BA226" s="24"/>
    </row>
    <row r="227" spans="34:53">
      <c r="AH227" s="52"/>
      <c r="AI227" s="52"/>
      <c r="AK227" s="192"/>
      <c r="AL227" s="191"/>
      <c r="AM227" s="3"/>
      <c r="AN227" s="14"/>
      <c r="AO227" s="14"/>
      <c r="AQ227" s="14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34:53">
      <c r="AH228" s="52"/>
      <c r="AI228" s="52"/>
      <c r="AK228" s="192"/>
      <c r="AL228" s="191"/>
      <c r="AM228" s="3"/>
      <c r="AN228" s="14"/>
      <c r="AO228" s="14"/>
      <c r="AQ228" s="14"/>
      <c r="AR228" s="3"/>
      <c r="AS228" s="3"/>
      <c r="AT228" s="3"/>
      <c r="AU228" s="3"/>
      <c r="AV228" s="3"/>
      <c r="AW228" s="3"/>
      <c r="AX228" s="3"/>
      <c r="AY228" s="3"/>
      <c r="AZ228" s="3"/>
      <c r="BA228" s="24"/>
    </row>
    <row r="229" spans="34:53">
      <c r="AH229" s="52"/>
      <c r="AI229" s="52"/>
      <c r="AK229" s="192"/>
      <c r="AL229" s="191"/>
      <c r="AM229" s="3"/>
      <c r="AN229" s="14"/>
      <c r="AO229" s="14"/>
      <c r="AQ229" s="14"/>
      <c r="AR229" s="3"/>
      <c r="AS229" s="3"/>
      <c r="AT229" s="3"/>
      <c r="AU229" s="3"/>
      <c r="AV229" s="3"/>
      <c r="AW229" s="3"/>
      <c r="AX229" s="3"/>
      <c r="AY229" s="3"/>
      <c r="AZ229" s="3"/>
      <c r="BA229" s="24"/>
    </row>
    <row r="230" spans="34:53">
      <c r="AH230" s="52"/>
      <c r="AI230" s="52"/>
      <c r="AK230" s="192"/>
      <c r="AL230" s="191"/>
      <c r="AM230" s="3"/>
      <c r="AN230" s="14"/>
      <c r="AO230" s="14"/>
      <c r="AQ230" s="14"/>
      <c r="AR230" s="3"/>
      <c r="AS230" s="3"/>
      <c r="AT230" s="3"/>
      <c r="AU230" s="3"/>
      <c r="AV230" s="3"/>
      <c r="AW230" s="3"/>
      <c r="AX230" s="3"/>
      <c r="AY230" s="3"/>
      <c r="AZ230" s="3"/>
      <c r="BA230" s="24"/>
    </row>
    <row r="231" spans="34:53">
      <c r="AH231" s="52"/>
      <c r="AI231" s="52"/>
      <c r="AK231" s="192"/>
      <c r="AL231" s="191"/>
      <c r="AM231" s="3"/>
      <c r="AN231" s="14"/>
      <c r="AO231" s="14"/>
      <c r="AQ231" s="14"/>
      <c r="AR231" s="3"/>
      <c r="AS231" s="3"/>
      <c r="AT231" s="3"/>
      <c r="AU231" s="3"/>
      <c r="AV231" s="3"/>
      <c r="AW231" s="3"/>
      <c r="AX231" s="3"/>
      <c r="AY231" s="3"/>
      <c r="AZ231" s="3"/>
      <c r="BA231" s="24"/>
    </row>
    <row r="232" spans="34:53">
      <c r="AH232" s="52"/>
      <c r="AI232" s="52"/>
      <c r="AK232" s="192"/>
      <c r="AL232" s="191"/>
      <c r="AM232" s="3"/>
      <c r="AN232" s="14"/>
      <c r="AO232" s="14"/>
      <c r="AQ232" s="14"/>
      <c r="AR232" s="3"/>
      <c r="AS232" s="3"/>
      <c r="AT232" s="3"/>
      <c r="AU232" s="3"/>
      <c r="AV232" s="3"/>
      <c r="AW232" s="3"/>
      <c r="AX232" s="3"/>
      <c r="AY232" s="3"/>
      <c r="AZ232" s="3"/>
      <c r="BA232" s="24"/>
    </row>
    <row r="233" spans="34:53">
      <c r="AH233" s="52"/>
      <c r="AI233" s="52"/>
      <c r="AK233" s="192"/>
      <c r="AL233" s="191"/>
      <c r="AM233" s="3"/>
      <c r="AN233" s="14"/>
      <c r="AO233" s="14"/>
      <c r="AQ233" s="14"/>
      <c r="AR233" s="3"/>
      <c r="AS233" s="3"/>
      <c r="AT233" s="3"/>
      <c r="AU233" s="3"/>
      <c r="AV233" s="3"/>
      <c r="AW233" s="3"/>
      <c r="AX233" s="3"/>
      <c r="AY233" s="3"/>
      <c r="AZ233" s="3"/>
      <c r="BA233" s="24"/>
    </row>
    <row r="234" spans="34:53">
      <c r="AH234" s="52"/>
      <c r="AI234" s="52"/>
      <c r="AK234" s="192"/>
      <c r="AL234" s="191"/>
      <c r="AM234" s="3"/>
      <c r="AN234" s="14"/>
      <c r="AO234" s="14"/>
      <c r="AQ234" s="14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34:53">
      <c r="AH235" s="52"/>
      <c r="AI235" s="52"/>
      <c r="AK235" s="192"/>
      <c r="AL235" s="191"/>
      <c r="AM235" s="3"/>
      <c r="AN235" s="14"/>
      <c r="AO235" s="14"/>
      <c r="AQ235" s="14"/>
      <c r="AR235" s="3"/>
      <c r="AS235" s="3"/>
      <c r="AT235" s="3"/>
      <c r="AU235" s="3"/>
      <c r="AV235" s="3"/>
      <c r="AW235" s="3"/>
      <c r="AX235" s="3"/>
      <c r="AY235" s="3"/>
      <c r="AZ235" s="3"/>
      <c r="BA235" s="24"/>
    </row>
    <row r="236" spans="34:53">
      <c r="AH236" s="52"/>
      <c r="AI236" s="52"/>
      <c r="AK236" s="192"/>
      <c r="AL236" s="191"/>
      <c r="AM236" s="3"/>
      <c r="AN236" s="14"/>
      <c r="AO236" s="14"/>
      <c r="AQ236" s="14"/>
      <c r="AR236" s="3"/>
      <c r="AS236" s="3"/>
      <c r="AT236" s="3"/>
      <c r="AU236" s="3"/>
      <c r="AV236" s="3"/>
      <c r="AW236" s="3"/>
      <c r="AX236" s="3"/>
      <c r="AY236" s="3"/>
      <c r="AZ236" s="3"/>
      <c r="BA236" s="24"/>
    </row>
    <row r="237" spans="34:53">
      <c r="AH237" s="52"/>
      <c r="AI237" s="52"/>
      <c r="AK237" s="192"/>
      <c r="AL237" s="191"/>
      <c r="AM237" s="3"/>
      <c r="AN237" s="14"/>
      <c r="AO237" s="14"/>
      <c r="AQ237" s="14"/>
      <c r="AR237" s="3"/>
      <c r="AS237" s="3"/>
      <c r="AT237" s="3"/>
      <c r="AU237" s="3"/>
      <c r="AV237" s="3"/>
      <c r="AW237" s="3"/>
      <c r="AX237" s="3"/>
      <c r="AY237" s="3"/>
      <c r="AZ237" s="3"/>
      <c r="BA237" s="24"/>
    </row>
    <row r="238" spans="34:53">
      <c r="AH238" s="52"/>
      <c r="AI238" s="52"/>
      <c r="AK238" s="192"/>
      <c r="AL238" s="191"/>
      <c r="AM238" s="3"/>
      <c r="AN238" s="14"/>
      <c r="AO238" s="14"/>
      <c r="AQ238" s="14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34:53">
      <c r="AH239" s="52"/>
      <c r="AI239" s="52"/>
      <c r="AK239" s="192"/>
      <c r="AL239" s="191"/>
      <c r="AM239" s="3"/>
      <c r="AN239" s="14"/>
      <c r="AO239" s="14"/>
      <c r="AQ239" s="14"/>
      <c r="AR239" s="3"/>
      <c r="AS239" s="3"/>
      <c r="AT239" s="3"/>
      <c r="AU239" s="3"/>
      <c r="AV239" s="3"/>
      <c r="AW239" s="3"/>
      <c r="AX239" s="3"/>
      <c r="AY239" s="3"/>
      <c r="AZ239" s="3"/>
      <c r="BA239" s="24"/>
    </row>
    <row r="240" spans="34:53">
      <c r="AH240" s="52"/>
      <c r="AI240" s="52"/>
      <c r="AK240" s="192"/>
      <c r="AL240" s="191"/>
      <c r="AM240" s="3"/>
      <c r="AN240" s="14"/>
      <c r="AO240" s="14"/>
      <c r="AQ240" s="14"/>
      <c r="AR240" s="3"/>
      <c r="AS240" s="3"/>
      <c r="AT240" s="3"/>
      <c r="AU240" s="3"/>
      <c r="AV240" s="3"/>
      <c r="AW240" s="3"/>
      <c r="AX240" s="3"/>
      <c r="AY240" s="3"/>
      <c r="AZ240" s="3"/>
      <c r="BA240" s="24"/>
    </row>
    <row r="241" spans="34:53">
      <c r="AH241" s="52"/>
      <c r="AI241" s="52"/>
      <c r="AK241" s="192"/>
      <c r="AL241" s="191"/>
      <c r="AM241" s="3"/>
      <c r="AN241" s="14"/>
      <c r="AO241" s="14"/>
      <c r="AQ241" s="14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34:53">
      <c r="AH242" s="52"/>
      <c r="AI242" s="52"/>
      <c r="AK242" s="192"/>
      <c r="AL242" s="191"/>
      <c r="AM242" s="3"/>
      <c r="AN242" s="14"/>
      <c r="AO242" s="14"/>
      <c r="AQ242" s="14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34:53">
      <c r="AH243" s="52"/>
      <c r="AI243" s="52"/>
      <c r="AK243" s="192"/>
      <c r="AL243" s="191"/>
      <c r="AM243" s="3"/>
      <c r="AN243" s="14"/>
      <c r="AO243" s="14"/>
      <c r="AQ243" s="14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34:53">
      <c r="AH244" s="52"/>
      <c r="AI244" s="52"/>
      <c r="AK244" s="192"/>
      <c r="AL244" s="191"/>
      <c r="AM244" s="3"/>
      <c r="AN244" s="14"/>
      <c r="AO244" s="14"/>
      <c r="AQ244" s="14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34:53">
      <c r="AH245" s="52"/>
      <c r="AI245" s="52"/>
      <c r="AK245" s="192"/>
      <c r="AL245" s="191"/>
      <c r="AM245" s="3"/>
      <c r="AN245" s="14"/>
      <c r="AO245" s="14"/>
      <c r="AQ245" s="14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34:53">
      <c r="AH246" s="52"/>
      <c r="AI246" s="52"/>
      <c r="AK246" s="192"/>
      <c r="AL246" s="191"/>
      <c r="AM246" s="3"/>
      <c r="AN246" s="14"/>
      <c r="AO246" s="14"/>
      <c r="AQ246" s="14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34:53">
      <c r="AH247" s="52"/>
      <c r="AI247" s="52"/>
      <c r="AK247" s="192"/>
      <c r="AL247" s="191"/>
      <c r="AM247" s="3"/>
      <c r="AN247" s="14"/>
      <c r="AO247" s="14"/>
      <c r="AQ247" s="14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34:53">
      <c r="AH248" s="52"/>
      <c r="AI248" s="52"/>
      <c r="AK248" s="192"/>
      <c r="AL248" s="191"/>
      <c r="AM248" s="3"/>
      <c r="AN248" s="14"/>
      <c r="AO248" s="14"/>
      <c r="AQ248" s="14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34:53">
      <c r="AH249" s="52"/>
      <c r="AI249" s="52"/>
      <c r="AK249" s="192"/>
      <c r="AL249" s="191"/>
      <c r="AM249" s="3"/>
      <c r="AN249" s="14"/>
      <c r="AO249" s="14"/>
      <c r="AQ249" s="14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34:53">
      <c r="AH250" s="52"/>
      <c r="AI250" s="52"/>
      <c r="AK250" s="192"/>
      <c r="AL250" s="191"/>
      <c r="AM250" s="3"/>
      <c r="AN250" s="14"/>
      <c r="AO250" s="14"/>
      <c r="AQ250" s="14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34:53">
      <c r="AH251" s="52"/>
      <c r="AI251" s="52"/>
      <c r="AK251" s="192"/>
      <c r="AL251" s="191"/>
      <c r="AM251" s="3"/>
      <c r="AN251" s="14"/>
      <c r="AO251" s="14"/>
      <c r="AQ251" s="14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34:53">
      <c r="AH252" s="52"/>
      <c r="AI252" s="52"/>
      <c r="AK252" s="192"/>
      <c r="AL252" s="191"/>
      <c r="AM252" s="3"/>
      <c r="AN252" s="14"/>
      <c r="AO252" s="14"/>
      <c r="AQ252" s="14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34:53">
      <c r="AH253" s="52"/>
      <c r="AI253" s="52"/>
      <c r="AK253" s="192"/>
      <c r="AL253" s="191"/>
      <c r="AM253" s="3"/>
      <c r="AN253" s="14"/>
      <c r="AO253" s="14"/>
      <c r="AQ253" s="14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34:53">
      <c r="AH254" s="52"/>
      <c r="AI254" s="52"/>
      <c r="AK254" s="192"/>
      <c r="AL254" s="191"/>
      <c r="AM254" s="3"/>
      <c r="AN254" s="14"/>
      <c r="AO254" s="14"/>
      <c r="AQ254" s="14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34:53">
      <c r="AH255" s="52"/>
      <c r="AI255" s="52"/>
      <c r="AK255" s="192"/>
      <c r="AL255" s="191"/>
      <c r="AM255" s="3"/>
      <c r="AN255" s="14"/>
      <c r="AO255" s="14"/>
      <c r="AQ255" s="14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34:53">
      <c r="AH256" s="52"/>
      <c r="AI256" s="52"/>
      <c r="AK256" s="192"/>
      <c r="AL256" s="191"/>
      <c r="AM256" s="3"/>
      <c r="AN256" s="14"/>
      <c r="AO256" s="14"/>
      <c r="AQ256" s="14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34:52">
      <c r="AH257" s="52"/>
      <c r="AI257" s="52"/>
      <c r="AK257" s="192"/>
      <c r="AL257" s="191"/>
      <c r="AM257" s="3"/>
      <c r="AN257" s="14"/>
      <c r="AO257" s="14"/>
      <c r="AQ257" s="14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34:52">
      <c r="AH258" s="52"/>
      <c r="AI258" s="52"/>
      <c r="AK258" s="192"/>
      <c r="AL258" s="191"/>
      <c r="AM258" s="3"/>
      <c r="AN258" s="14"/>
      <c r="AO258" s="14"/>
      <c r="AQ258" s="14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34:52">
      <c r="AH259" s="52"/>
      <c r="AI259" s="52"/>
      <c r="AK259" s="192"/>
      <c r="AL259" s="191"/>
      <c r="AM259" s="3"/>
      <c r="AN259" s="14"/>
      <c r="AO259" s="14"/>
      <c r="AQ259" s="14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34:52">
      <c r="AH260" s="52"/>
      <c r="AI260" s="52"/>
      <c r="AK260" s="192"/>
      <c r="AL260" s="191"/>
      <c r="AM260" s="3"/>
      <c r="AN260" s="14"/>
      <c r="AO260" s="14"/>
      <c r="AQ260" s="14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34:52">
      <c r="AH261" s="52"/>
      <c r="AI261" s="52"/>
      <c r="AK261" s="192"/>
      <c r="AL261" s="191"/>
      <c r="AM261" s="3"/>
      <c r="AN261" s="14"/>
      <c r="AO261" s="14"/>
      <c r="AQ261" s="14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34:52">
      <c r="AH262" s="52"/>
      <c r="AI262" s="52"/>
      <c r="AK262" s="192"/>
      <c r="AL262" s="191"/>
      <c r="AM262" s="3"/>
      <c r="AN262" s="14"/>
      <c r="AO262" s="14"/>
      <c r="AQ262" s="14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34:52">
      <c r="AH263" s="52"/>
      <c r="AI263" s="52"/>
      <c r="AK263" s="192"/>
      <c r="AL263" s="191"/>
      <c r="AM263" s="3"/>
      <c r="AN263" s="14"/>
      <c r="AO263" s="14"/>
      <c r="AQ263" s="14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34:52">
      <c r="AH264" s="52"/>
      <c r="AI264" s="52"/>
      <c r="AK264" s="192"/>
      <c r="AL264" s="191"/>
      <c r="AM264" s="3"/>
      <c r="AN264" s="14"/>
      <c r="AO264" s="14"/>
      <c r="AQ264" s="14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34:52">
      <c r="AH265" s="52"/>
      <c r="AI265" s="52"/>
      <c r="AK265" s="192"/>
      <c r="AL265" s="191"/>
      <c r="AM265" s="3"/>
      <c r="AN265" s="14"/>
      <c r="AO265" s="14"/>
      <c r="AQ265" s="14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34:52">
      <c r="AH266" s="52"/>
      <c r="AI266" s="52"/>
      <c r="AK266" s="192"/>
      <c r="AL266" s="191"/>
      <c r="AM266" s="3"/>
      <c r="AN266" s="14"/>
      <c r="AO266" s="14"/>
      <c r="AQ266" s="14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34:52">
      <c r="AH267" s="52"/>
      <c r="AI267" s="52"/>
      <c r="AK267" s="192"/>
      <c r="AL267" s="191"/>
      <c r="AM267" s="3"/>
      <c r="AN267" s="14"/>
      <c r="AO267" s="14"/>
      <c r="AQ267" s="14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34:52">
      <c r="AH268" s="52"/>
      <c r="AI268" s="52"/>
      <c r="AK268" s="192"/>
      <c r="AL268" s="191"/>
      <c r="AM268" s="3"/>
      <c r="AN268" s="14"/>
      <c r="AO268" s="14"/>
      <c r="AQ268" s="14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34:52">
      <c r="AH269" s="52"/>
      <c r="AI269" s="52"/>
      <c r="AK269" s="192"/>
      <c r="AL269" s="191"/>
      <c r="AM269" s="3"/>
      <c r="AN269" s="14"/>
      <c r="AO269" s="14"/>
      <c r="AQ269" s="14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34:52">
      <c r="AH270" s="52"/>
      <c r="AI270" s="52"/>
      <c r="AK270" s="192"/>
      <c r="AL270" s="191"/>
      <c r="AM270" s="3"/>
      <c r="AN270" s="14"/>
      <c r="AO270" s="14"/>
      <c r="AQ270" s="14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34:52">
      <c r="AH271" s="52"/>
      <c r="AI271" s="52"/>
      <c r="AK271" s="192"/>
      <c r="AL271" s="191"/>
      <c r="AM271" s="3"/>
      <c r="AN271" s="14"/>
      <c r="AO271" s="14"/>
      <c r="AQ271" s="14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34:52">
      <c r="AH272" s="52"/>
      <c r="AI272" s="52"/>
      <c r="AK272" s="192"/>
      <c r="AL272" s="191"/>
      <c r="AM272" s="3"/>
      <c r="AN272" s="14"/>
      <c r="AO272" s="14"/>
      <c r="AQ272" s="14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34:52">
      <c r="AH273" s="52"/>
      <c r="AI273" s="52"/>
      <c r="AK273" s="192"/>
      <c r="AL273" s="191"/>
      <c r="AM273" s="3"/>
      <c r="AN273" s="14"/>
      <c r="AO273" s="14"/>
      <c r="AQ273" s="14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34:52">
      <c r="AH274" s="52"/>
      <c r="AI274" s="52"/>
      <c r="AK274" s="192"/>
      <c r="AL274" s="191"/>
      <c r="AM274" s="3"/>
      <c r="AN274" s="14"/>
      <c r="AO274" s="14"/>
      <c r="AQ274" s="14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34:52">
      <c r="AH275" s="52"/>
      <c r="AI275" s="52"/>
      <c r="AK275" s="192"/>
      <c r="AL275" s="191"/>
      <c r="AM275" s="3"/>
      <c r="AN275" s="14"/>
      <c r="AO275" s="14"/>
      <c r="AQ275" s="14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34:52">
      <c r="AH276" s="52"/>
      <c r="AI276" s="52"/>
      <c r="AK276" s="192"/>
      <c r="AL276" s="191"/>
      <c r="AM276" s="3"/>
      <c r="AN276" s="14"/>
      <c r="AO276" s="14"/>
      <c r="AQ276" s="14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34:52">
      <c r="AH277" s="52"/>
      <c r="AI277" s="52"/>
      <c r="AK277" s="192"/>
      <c r="AL277" s="191"/>
      <c r="AM277" s="3"/>
      <c r="AN277" s="14"/>
      <c r="AO277" s="14"/>
      <c r="AQ277" s="14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34:52">
      <c r="AH278" s="52"/>
      <c r="AI278" s="52"/>
      <c r="AK278" s="192"/>
      <c r="AL278" s="191"/>
      <c r="AM278" s="3"/>
      <c r="AN278" s="14"/>
      <c r="AO278" s="14"/>
      <c r="AQ278" s="14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34:52">
      <c r="AH279" s="52"/>
      <c r="AI279" s="52"/>
      <c r="AK279" s="192"/>
      <c r="AL279" s="191"/>
      <c r="AM279" s="3"/>
      <c r="AN279" s="14"/>
      <c r="AO279" s="14"/>
      <c r="AQ279" s="14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34:52">
      <c r="AH280" s="52"/>
      <c r="AI280" s="52"/>
      <c r="AK280" s="192"/>
      <c r="AL280" s="191"/>
      <c r="AM280" s="3"/>
      <c r="AN280" s="14"/>
      <c r="AO280" s="14"/>
      <c r="AQ280" s="14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34:52">
      <c r="AH281" s="52"/>
      <c r="AI281" s="52"/>
      <c r="AK281" s="192"/>
      <c r="AL281" s="191"/>
      <c r="AM281" s="3"/>
      <c r="AN281" s="14"/>
      <c r="AO281" s="14"/>
      <c r="AQ281" s="14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34:52">
      <c r="AH282" s="52"/>
      <c r="AI282" s="52"/>
      <c r="AK282" s="192"/>
      <c r="AL282" s="191"/>
      <c r="AM282" s="3"/>
      <c r="AN282" s="14"/>
      <c r="AO282" s="14"/>
      <c r="AQ282" s="14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34:52">
      <c r="AH283" s="52"/>
      <c r="AI283" s="52"/>
      <c r="AK283" s="192"/>
      <c r="AL283" s="191"/>
      <c r="AM283" s="3"/>
      <c r="AN283" s="14"/>
      <c r="AO283" s="14"/>
      <c r="AQ283" s="14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34:52">
      <c r="AH284" s="52"/>
      <c r="AI284" s="52"/>
      <c r="AK284" s="192"/>
      <c r="AL284" s="191"/>
      <c r="AM284" s="3"/>
      <c r="AN284" s="14"/>
      <c r="AO284" s="14"/>
      <c r="AQ284" s="14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34:52">
      <c r="AH285" s="52"/>
      <c r="AI285" s="52"/>
      <c r="AK285" s="192"/>
      <c r="AL285" s="191"/>
      <c r="AM285" s="3"/>
      <c r="AN285" s="14"/>
      <c r="AO285" s="14"/>
      <c r="AQ285" s="14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34:52">
      <c r="AH286" s="52"/>
      <c r="AI286" s="52"/>
      <c r="AK286" s="192"/>
      <c r="AL286" s="191"/>
      <c r="AM286" s="3"/>
      <c r="AN286" s="14"/>
      <c r="AO286" s="14"/>
      <c r="AQ286" s="14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34:52">
      <c r="AH287" s="52"/>
      <c r="AI287" s="52"/>
      <c r="AK287" s="192"/>
      <c r="AM287" s="3"/>
      <c r="AN287" s="14"/>
      <c r="AO287" s="14"/>
      <c r="AQ287" s="14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34:52">
      <c r="AH288" s="52"/>
      <c r="AI288" s="52"/>
      <c r="AK288" s="192"/>
      <c r="AM288" s="3"/>
      <c r="AN288" s="14"/>
      <c r="AO288" s="14"/>
      <c r="AQ288" s="14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34:52">
      <c r="AH289" s="52"/>
      <c r="AI289" s="52"/>
      <c r="AK289" s="192"/>
      <c r="AM289" s="3"/>
      <c r="AN289" s="14"/>
      <c r="AO289" s="14"/>
      <c r="AQ289" s="14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34:52">
      <c r="AH290" s="52"/>
      <c r="AI290" s="52"/>
      <c r="AK290" s="192"/>
      <c r="AM290" s="3"/>
      <c r="AN290" s="14"/>
      <c r="AO290" s="14"/>
      <c r="AQ290" s="14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34:52">
      <c r="AH291" s="52"/>
      <c r="AI291" s="52"/>
      <c r="AM291" s="3"/>
      <c r="AN291" s="14"/>
      <c r="AO291" s="14"/>
      <c r="AQ291" s="14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34:52">
      <c r="AH292" s="52"/>
      <c r="AI292" s="52"/>
      <c r="AM292" s="3"/>
      <c r="AN292" s="14"/>
      <c r="AO292" s="14"/>
      <c r="AQ292" s="14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34:52">
      <c r="AH293" s="52"/>
      <c r="AI293" s="52"/>
      <c r="AM293" s="3"/>
      <c r="AN293" s="14"/>
      <c r="AO293" s="14"/>
      <c r="AQ293" s="14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34:52">
      <c r="AH294" s="52"/>
      <c r="AI294" s="52"/>
      <c r="AM294" s="3"/>
      <c r="AN294" s="14"/>
      <c r="AO294" s="14"/>
      <c r="AQ294" s="14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34:52">
      <c r="AH295" s="52"/>
      <c r="AI295" s="52"/>
      <c r="AM295" s="3"/>
      <c r="AN295" s="14"/>
      <c r="AO295" s="14"/>
      <c r="AQ295" s="14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34:52">
      <c r="AH296" s="52"/>
      <c r="AI296" s="52"/>
      <c r="AM296" s="3"/>
      <c r="AN296" s="14"/>
      <c r="AO296" s="14"/>
      <c r="AQ296" s="14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34:52">
      <c r="AH297" s="52"/>
      <c r="AI297" s="52"/>
      <c r="AM297" s="3"/>
      <c r="AN297" s="14"/>
      <c r="AO297" s="14"/>
      <c r="AQ297" s="14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34:52">
      <c r="AH298" s="52"/>
      <c r="AI298" s="52"/>
      <c r="AM298" s="3"/>
      <c r="AN298" s="14"/>
      <c r="AO298" s="14"/>
      <c r="AQ298" s="14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34:52">
      <c r="AH299" s="52"/>
      <c r="AI299" s="52"/>
      <c r="AM299" s="3"/>
      <c r="AN299" s="14"/>
      <c r="AO299" s="14"/>
      <c r="AQ299" s="14"/>
      <c r="AR299" s="3"/>
      <c r="AS299" s="3"/>
      <c r="AT299" s="3"/>
      <c r="AU299" s="3"/>
      <c r="AV299" s="3"/>
      <c r="AW299" s="3"/>
      <c r="AX299" s="3"/>
      <c r="AY299" s="3"/>
      <c r="AZ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B171951-CC13-4A6E-A573-98C6FB3222C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AFAFD7-4D90-49EE-B400-FFC8914CB445}"/>
</file>

<file path=customXml/itemProps3.xml><?xml version="1.0" encoding="utf-8"?>
<ds:datastoreItem xmlns:ds="http://schemas.openxmlformats.org/officeDocument/2006/customXml" ds:itemID="{024ACA36-838F-4840-B8AA-18BED4266C29}">
  <ds:schemaRefs>
    <ds:schemaRef ds:uri="8bae7a49-658a-4f4f-955c-b11fe1869e53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5ceb456-b444-4e4d-8de2-1136182d0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33</vt:i4>
      </vt:variant>
      <vt:variant>
        <vt:lpstr>Navngitte områder</vt:lpstr>
      </vt:variant>
      <vt:variant>
        <vt:i4>2</vt:i4>
      </vt:variant>
    </vt:vector>
  </HeadingPairs>
  <TitlesOfParts>
    <vt:vector size="35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RNR</vt:lpstr>
      <vt:lpstr>S</vt:lpstr>
      <vt:lpstr>Slakteri per MÅNED</vt:lpstr>
      <vt:lpstr>Klasse</vt:lpstr>
      <vt:lpstr>K</vt:lpstr>
      <vt:lpstr>Kjøtt%</vt:lpstr>
      <vt:lpstr>KJ</vt:lpstr>
      <vt:lpstr>Vektgrupper</vt:lpstr>
      <vt:lpstr>V</vt:lpstr>
      <vt:lpstr>Variant</vt:lpstr>
      <vt:lpstr>Va</vt:lpstr>
      <vt:lpstr>Fylker</vt:lpstr>
      <vt:lpstr>F</vt:lpstr>
      <vt:lpstr>Ark2</vt:lpstr>
      <vt:lpstr>Kommune_nummer</vt:lpstr>
      <vt:lpstr>Variant per måned</vt:lpstr>
      <vt:lpstr>Ark3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2024-01-23T19:23:55Z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